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75" windowWidth="20115" windowHeight="7995"/>
  </bookViews>
  <sheets>
    <sheet name="Logistic Shipment Analysis" sheetId="7" r:id="rId1"/>
    <sheet name="Logistic Shipment Report" sheetId="6" r:id="rId2"/>
    <sheet name="Transform" sheetId="5" r:id="rId3"/>
    <sheet name="Country" sheetId="1" r:id="rId4"/>
    <sheet name="Products" sheetId="2" r:id="rId5"/>
    <sheet name="Sales Person" sheetId="3" r:id="rId6"/>
    <sheet name="Shipment" sheetId="4" r:id="rId7"/>
  </sheets>
  <definedNames>
    <definedName name="_xlnm._FilterDatabase" localSheetId="6" hidden="1">Shipment!$A$1:$H$5001</definedName>
    <definedName name="_xlnm._FilterDatabase" localSheetId="2" hidden="1">Transform!$A$1:$M$5001</definedName>
    <definedName name="Slicer_Category">#N/A</definedName>
    <definedName name="Slicer_Geography">#N/A</definedName>
    <definedName name="Slicer_Year">#N/A</definedName>
  </definedNames>
  <calcPr calcId="144525"/>
  <pivotCaches>
    <pivotCache cacheId="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5" l="1"/>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AA6" i="6"/>
  <c r="AB6" i="6"/>
  <c r="AC6" i="6"/>
  <c r="AA7" i="6"/>
  <c r="AB7" i="6"/>
  <c r="AC7" i="6"/>
  <c r="AA8" i="6"/>
  <c r="AB8" i="6"/>
  <c r="AC8" i="6"/>
  <c r="AA9" i="6"/>
  <c r="AB9" i="6"/>
  <c r="AC9" i="6"/>
  <c r="AA10" i="6"/>
  <c r="AB10" i="6"/>
  <c r="AC10" i="6"/>
  <c r="AA11" i="6"/>
  <c r="AB11" i="6"/>
  <c r="AC11" i="6"/>
  <c r="AA12" i="6"/>
  <c r="AB12" i="6"/>
  <c r="AC12" i="6"/>
  <c r="AA13" i="6"/>
  <c r="AB13" i="6"/>
  <c r="AC13" i="6"/>
  <c r="AA14" i="6"/>
  <c r="AB14" i="6"/>
  <c r="AC14" i="6"/>
  <c r="AB5" i="6"/>
  <c r="AC5" i="6"/>
  <c r="AA5" i="6"/>
  <c r="AB4" i="6"/>
  <c r="AC4" i="6"/>
  <c r="AA4" i="6"/>
  <c r="Y6" i="6"/>
  <c r="Y7" i="6"/>
  <c r="Y8" i="6"/>
  <c r="Y9" i="6"/>
  <c r="Y10" i="6"/>
  <c r="Y11" i="6"/>
  <c r="Y12" i="6"/>
  <c r="Y13" i="6"/>
  <c r="Y14" i="6"/>
  <c r="Y5" i="6"/>
  <c r="X5" i="6"/>
  <c r="X6" i="6"/>
  <c r="X7" i="6"/>
  <c r="X8" i="6"/>
  <c r="X9" i="6"/>
  <c r="X10" i="6"/>
  <c r="X11" i="6"/>
  <c r="X12" i="6"/>
  <c r="X13" i="6"/>
  <c r="X14" i="6"/>
  <c r="X4" i="6"/>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M3002" i="5"/>
  <c r="M3003" i="5"/>
  <c r="M3004" i="5"/>
  <c r="M3005" i="5"/>
  <c r="M3006" i="5"/>
  <c r="M3007" i="5"/>
  <c r="M3008" i="5"/>
  <c r="M3009" i="5"/>
  <c r="M3010" i="5"/>
  <c r="M3011" i="5"/>
  <c r="M3012" i="5"/>
  <c r="M3013" i="5"/>
  <c r="M3014" i="5"/>
  <c r="M3015" i="5"/>
  <c r="M3016" i="5"/>
  <c r="M3017" i="5"/>
  <c r="M3018" i="5"/>
  <c r="M3019" i="5"/>
  <c r="M3020" i="5"/>
  <c r="M3021" i="5"/>
  <c r="M3022" i="5"/>
  <c r="M3023" i="5"/>
  <c r="M3024" i="5"/>
  <c r="M3025" i="5"/>
  <c r="M3026" i="5"/>
  <c r="M3027" i="5"/>
  <c r="M3028" i="5"/>
  <c r="M3029" i="5"/>
  <c r="M3030" i="5"/>
  <c r="M3031" i="5"/>
  <c r="M3032" i="5"/>
  <c r="M3033" i="5"/>
  <c r="M3034" i="5"/>
  <c r="M3035" i="5"/>
  <c r="M3036" i="5"/>
  <c r="M3037" i="5"/>
  <c r="M3038" i="5"/>
  <c r="M3039" i="5"/>
  <c r="M3040" i="5"/>
  <c r="M3041" i="5"/>
  <c r="M3042" i="5"/>
  <c r="M3043" i="5"/>
  <c r="M3044" i="5"/>
  <c r="M3045" i="5"/>
  <c r="M3046" i="5"/>
  <c r="M3047" i="5"/>
  <c r="M3048" i="5"/>
  <c r="M3049" i="5"/>
  <c r="M3050" i="5"/>
  <c r="M3051" i="5"/>
  <c r="M3052" i="5"/>
  <c r="M3053" i="5"/>
  <c r="M3054" i="5"/>
  <c r="M3055" i="5"/>
  <c r="M3056" i="5"/>
  <c r="M3057" i="5"/>
  <c r="M3058" i="5"/>
  <c r="M3059" i="5"/>
  <c r="M3060" i="5"/>
  <c r="M3061" i="5"/>
  <c r="M3062" i="5"/>
  <c r="M3063" i="5"/>
  <c r="M3064" i="5"/>
  <c r="M3065" i="5"/>
  <c r="M3066" i="5"/>
  <c r="M3067" i="5"/>
  <c r="M3068" i="5"/>
  <c r="M3069" i="5"/>
  <c r="M3070" i="5"/>
  <c r="M3071" i="5"/>
  <c r="M3072" i="5"/>
  <c r="M3073" i="5"/>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M3102" i="5"/>
  <c r="M3103" i="5"/>
  <c r="M3104" i="5"/>
  <c r="M3105" i="5"/>
  <c r="M3106" i="5"/>
  <c r="M3107" i="5"/>
  <c r="M3108" i="5"/>
  <c r="M3109" i="5"/>
  <c r="M3110" i="5"/>
  <c r="M3111" i="5"/>
  <c r="M3112" i="5"/>
  <c r="M3113" i="5"/>
  <c r="M3114" i="5"/>
  <c r="M3115" i="5"/>
  <c r="M3116" i="5"/>
  <c r="M3117" i="5"/>
  <c r="M3118" i="5"/>
  <c r="M3119" i="5"/>
  <c r="M3120" i="5"/>
  <c r="M3121" i="5"/>
  <c r="M3122" i="5"/>
  <c r="M3123" i="5"/>
  <c r="M3124" i="5"/>
  <c r="M3125" i="5"/>
  <c r="M3126" i="5"/>
  <c r="M3127" i="5"/>
  <c r="M3128" i="5"/>
  <c r="M3129" i="5"/>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M3155" i="5"/>
  <c r="M3156" i="5"/>
  <c r="M3157" i="5"/>
  <c r="M3158" i="5"/>
  <c r="M3159" i="5"/>
  <c r="M3160" i="5"/>
  <c r="M3161" i="5"/>
  <c r="M3162" i="5"/>
  <c r="M3163" i="5"/>
  <c r="M3164" i="5"/>
  <c r="M3165" i="5"/>
  <c r="M3166" i="5"/>
  <c r="M3167" i="5"/>
  <c r="M3168" i="5"/>
  <c r="M3169" i="5"/>
  <c r="M3170" i="5"/>
  <c r="M3171" i="5"/>
  <c r="M3172" i="5"/>
  <c r="M3173" i="5"/>
  <c r="M3174" i="5"/>
  <c r="M3175" i="5"/>
  <c r="M3176" i="5"/>
  <c r="M3177" i="5"/>
  <c r="M3178" i="5"/>
  <c r="M3179" i="5"/>
  <c r="M3180" i="5"/>
  <c r="M3181" i="5"/>
  <c r="M3182" i="5"/>
  <c r="M3183" i="5"/>
  <c r="M3184" i="5"/>
  <c r="M3185" i="5"/>
  <c r="M3186" i="5"/>
  <c r="M3187" i="5"/>
  <c r="M3188" i="5"/>
  <c r="M3189" i="5"/>
  <c r="M3190" i="5"/>
  <c r="M3191" i="5"/>
  <c r="M3192" i="5"/>
  <c r="M3193" i="5"/>
  <c r="M3194" i="5"/>
  <c r="M3195" i="5"/>
  <c r="M3196" i="5"/>
  <c r="M3197" i="5"/>
  <c r="M3198" i="5"/>
  <c r="M3199" i="5"/>
  <c r="M3200" i="5"/>
  <c r="M3201" i="5"/>
  <c r="M3202" i="5"/>
  <c r="M3203" i="5"/>
  <c r="M3204" i="5"/>
  <c r="M3205" i="5"/>
  <c r="M3206" i="5"/>
  <c r="M3207" i="5"/>
  <c r="M3208" i="5"/>
  <c r="M3209" i="5"/>
  <c r="M3210" i="5"/>
  <c r="M3211" i="5"/>
  <c r="M3212" i="5"/>
  <c r="M3213" i="5"/>
  <c r="M3214" i="5"/>
  <c r="M3215" i="5"/>
  <c r="M3216" i="5"/>
  <c r="M3217" i="5"/>
  <c r="M3218" i="5"/>
  <c r="M3219" i="5"/>
  <c r="M3220" i="5"/>
  <c r="M3221" i="5"/>
  <c r="M3222" i="5"/>
  <c r="M3223" i="5"/>
  <c r="M3224" i="5"/>
  <c r="M3225" i="5"/>
  <c r="M3226" i="5"/>
  <c r="M3227" i="5"/>
  <c r="M3228" i="5"/>
  <c r="M3229" i="5"/>
  <c r="M3230" i="5"/>
  <c r="M3231" i="5"/>
  <c r="M3232" i="5"/>
  <c r="M3233" i="5"/>
  <c r="M3234" i="5"/>
  <c r="M3235" i="5"/>
  <c r="M3236" i="5"/>
  <c r="M3237" i="5"/>
  <c r="M3238" i="5"/>
  <c r="M3239" i="5"/>
  <c r="M3240" i="5"/>
  <c r="M3241" i="5"/>
  <c r="M3242" i="5"/>
  <c r="M3243" i="5"/>
  <c r="M3244" i="5"/>
  <c r="M3245" i="5"/>
  <c r="M3246" i="5"/>
  <c r="M3247" i="5"/>
  <c r="M3248" i="5"/>
  <c r="M3249" i="5"/>
  <c r="M3250" i="5"/>
  <c r="M3251" i="5"/>
  <c r="M3252" i="5"/>
  <c r="M3253" i="5"/>
  <c r="M3254" i="5"/>
  <c r="M3255" i="5"/>
  <c r="M3256" i="5"/>
  <c r="M3257" i="5"/>
  <c r="M3258" i="5"/>
  <c r="M3259" i="5"/>
  <c r="M3260" i="5"/>
  <c r="M3261" i="5"/>
  <c r="M3262" i="5"/>
  <c r="M3263" i="5"/>
  <c r="M3264" i="5"/>
  <c r="M3265" i="5"/>
  <c r="M3266" i="5"/>
  <c r="M3267" i="5"/>
  <c r="M3268" i="5"/>
  <c r="M3269" i="5"/>
  <c r="M3270" i="5"/>
  <c r="M3271" i="5"/>
  <c r="M3272" i="5"/>
  <c r="M3273" i="5"/>
  <c r="M3274" i="5"/>
  <c r="M3275" i="5"/>
  <c r="M3276" i="5"/>
  <c r="M3277" i="5"/>
  <c r="M3278" i="5"/>
  <c r="M3279" i="5"/>
  <c r="M3280" i="5"/>
  <c r="M3281" i="5"/>
  <c r="M3282" i="5"/>
  <c r="M3283" i="5"/>
  <c r="M3284" i="5"/>
  <c r="M3285" i="5"/>
  <c r="M3286" i="5"/>
  <c r="M3287" i="5"/>
  <c r="M3288" i="5"/>
  <c r="M3289" i="5"/>
  <c r="M3290" i="5"/>
  <c r="M3291" i="5"/>
  <c r="M3292" i="5"/>
  <c r="M3293" i="5"/>
  <c r="M3294" i="5"/>
  <c r="M3295" i="5"/>
  <c r="M3296" i="5"/>
  <c r="M3297" i="5"/>
  <c r="M3298" i="5"/>
  <c r="M3299" i="5"/>
  <c r="M3300" i="5"/>
  <c r="M3301" i="5"/>
  <c r="M3302" i="5"/>
  <c r="M3303" i="5"/>
  <c r="M3304" i="5"/>
  <c r="M3305" i="5"/>
  <c r="M3306" i="5"/>
  <c r="M3307" i="5"/>
  <c r="M3308" i="5"/>
  <c r="M3309" i="5"/>
  <c r="M3310" i="5"/>
  <c r="M3311" i="5"/>
  <c r="M3312" i="5"/>
  <c r="M3313" i="5"/>
  <c r="M3314" i="5"/>
  <c r="M3315" i="5"/>
  <c r="M3316" i="5"/>
  <c r="M3317" i="5"/>
  <c r="M3318" i="5"/>
  <c r="M3319" i="5"/>
  <c r="M3320" i="5"/>
  <c r="M3321" i="5"/>
  <c r="M3322" i="5"/>
  <c r="M3323" i="5"/>
  <c r="M3324" i="5"/>
  <c r="M3325" i="5"/>
  <c r="M3326" i="5"/>
  <c r="M3327" i="5"/>
  <c r="M3328" i="5"/>
  <c r="M3329" i="5"/>
  <c r="M3330" i="5"/>
  <c r="M3331" i="5"/>
  <c r="M3332" i="5"/>
  <c r="M3333" i="5"/>
  <c r="M3334" i="5"/>
  <c r="M3335" i="5"/>
  <c r="M3336" i="5"/>
  <c r="M3337" i="5"/>
  <c r="M3338" i="5"/>
  <c r="M3339" i="5"/>
  <c r="M3340" i="5"/>
  <c r="M3341" i="5"/>
  <c r="M3342" i="5"/>
  <c r="M3343" i="5"/>
  <c r="M3344" i="5"/>
  <c r="M3345" i="5"/>
  <c r="M3346" i="5"/>
  <c r="M3347" i="5"/>
  <c r="M3348" i="5"/>
  <c r="M3349" i="5"/>
  <c r="M3350" i="5"/>
  <c r="M3351" i="5"/>
  <c r="M3352" i="5"/>
  <c r="M3353" i="5"/>
  <c r="M3354" i="5"/>
  <c r="M3355" i="5"/>
  <c r="M3356" i="5"/>
  <c r="M3357" i="5"/>
  <c r="M3358" i="5"/>
  <c r="M3359" i="5"/>
  <c r="M3360" i="5"/>
  <c r="M3361" i="5"/>
  <c r="M3362" i="5"/>
  <c r="M3363" i="5"/>
  <c r="M3364" i="5"/>
  <c r="M3365" i="5"/>
  <c r="M3366" i="5"/>
  <c r="M3367" i="5"/>
  <c r="M3368" i="5"/>
  <c r="M3369" i="5"/>
  <c r="M3370" i="5"/>
  <c r="M3371" i="5"/>
  <c r="M3372" i="5"/>
  <c r="M3373" i="5"/>
  <c r="M3374" i="5"/>
  <c r="M3375" i="5"/>
  <c r="M3376" i="5"/>
  <c r="M3377" i="5"/>
  <c r="M3378" i="5"/>
  <c r="M3379" i="5"/>
  <c r="M3380" i="5"/>
  <c r="M3381" i="5"/>
  <c r="M3382" i="5"/>
  <c r="M3383" i="5"/>
  <c r="M3384" i="5"/>
  <c r="M3385" i="5"/>
  <c r="M3386" i="5"/>
  <c r="M3387" i="5"/>
  <c r="M3388" i="5"/>
  <c r="M3389" i="5"/>
  <c r="M3390" i="5"/>
  <c r="M3391" i="5"/>
  <c r="M3392" i="5"/>
  <c r="M3393" i="5"/>
  <c r="M3394" i="5"/>
  <c r="M3395" i="5"/>
  <c r="M3396" i="5"/>
  <c r="M3397" i="5"/>
  <c r="M3398" i="5"/>
  <c r="M3399" i="5"/>
  <c r="M3400" i="5"/>
  <c r="M3401" i="5"/>
  <c r="M3402" i="5"/>
  <c r="M3403" i="5"/>
  <c r="M3404" i="5"/>
  <c r="M3405" i="5"/>
  <c r="M3406" i="5"/>
  <c r="M3407" i="5"/>
  <c r="M3408" i="5"/>
  <c r="M3409" i="5"/>
  <c r="M3410" i="5"/>
  <c r="M3411" i="5"/>
  <c r="M3412" i="5"/>
  <c r="M3413" i="5"/>
  <c r="M3414" i="5"/>
  <c r="M3415" i="5"/>
  <c r="M3416" i="5"/>
  <c r="M3417" i="5"/>
  <c r="M3418" i="5"/>
  <c r="M3419" i="5"/>
  <c r="M3420" i="5"/>
  <c r="M3421" i="5"/>
  <c r="M3422" i="5"/>
  <c r="M3423" i="5"/>
  <c r="M3424" i="5"/>
  <c r="M3425" i="5"/>
  <c r="M3426" i="5"/>
  <c r="M3427" i="5"/>
  <c r="M3428" i="5"/>
  <c r="M3429" i="5"/>
  <c r="M3430" i="5"/>
  <c r="M3431" i="5"/>
  <c r="M3432" i="5"/>
  <c r="M3433" i="5"/>
  <c r="M3434" i="5"/>
  <c r="M3435" i="5"/>
  <c r="M3436" i="5"/>
  <c r="M3437" i="5"/>
  <c r="M3438" i="5"/>
  <c r="M3439" i="5"/>
  <c r="M3440" i="5"/>
  <c r="M3441" i="5"/>
  <c r="M3442" i="5"/>
  <c r="M3443" i="5"/>
  <c r="M3444" i="5"/>
  <c r="M3445" i="5"/>
  <c r="M3446" i="5"/>
  <c r="M3447" i="5"/>
  <c r="M3448" i="5"/>
  <c r="M3449" i="5"/>
  <c r="M3450" i="5"/>
  <c r="M3451" i="5"/>
  <c r="M3452" i="5"/>
  <c r="M3453" i="5"/>
  <c r="M3454" i="5"/>
  <c r="M3455" i="5"/>
  <c r="M3456" i="5"/>
  <c r="M3457" i="5"/>
  <c r="M3458" i="5"/>
  <c r="M3459" i="5"/>
  <c r="M3460" i="5"/>
  <c r="M3461" i="5"/>
  <c r="M3462" i="5"/>
  <c r="M3463" i="5"/>
  <c r="M3464" i="5"/>
  <c r="M3465" i="5"/>
  <c r="M3466" i="5"/>
  <c r="M3467" i="5"/>
  <c r="M3468" i="5"/>
  <c r="M3469" i="5"/>
  <c r="M3470" i="5"/>
  <c r="M3471" i="5"/>
  <c r="M3472" i="5"/>
  <c r="M3473" i="5"/>
  <c r="M3474" i="5"/>
  <c r="M3475" i="5"/>
  <c r="M3476" i="5"/>
  <c r="M3477" i="5"/>
  <c r="M3478" i="5"/>
  <c r="M3479" i="5"/>
  <c r="M3480" i="5"/>
  <c r="M3481" i="5"/>
  <c r="M3482" i="5"/>
  <c r="M3483" i="5"/>
  <c r="M3484" i="5"/>
  <c r="M3485" i="5"/>
  <c r="M3486" i="5"/>
  <c r="M3487" i="5"/>
  <c r="M3488" i="5"/>
  <c r="M3489" i="5"/>
  <c r="M3490" i="5"/>
  <c r="M3491" i="5"/>
  <c r="M3492" i="5"/>
  <c r="M3493" i="5"/>
  <c r="M3494" i="5"/>
  <c r="M3495" i="5"/>
  <c r="M3496" i="5"/>
  <c r="M3497" i="5"/>
  <c r="M3498" i="5"/>
  <c r="M3499" i="5"/>
  <c r="M3500" i="5"/>
  <c r="M3501" i="5"/>
  <c r="M3502" i="5"/>
  <c r="M3503" i="5"/>
  <c r="M3504" i="5"/>
  <c r="M3505" i="5"/>
  <c r="M3506" i="5"/>
  <c r="M3507" i="5"/>
  <c r="M3508" i="5"/>
  <c r="M3509" i="5"/>
  <c r="M3510" i="5"/>
  <c r="M3511" i="5"/>
  <c r="M3512" i="5"/>
  <c r="M3513" i="5"/>
  <c r="M3514" i="5"/>
  <c r="M3515" i="5"/>
  <c r="M3516" i="5"/>
  <c r="M3517" i="5"/>
  <c r="M3518" i="5"/>
  <c r="M3519" i="5"/>
  <c r="M3520" i="5"/>
  <c r="M3521" i="5"/>
  <c r="M3522" i="5"/>
  <c r="M3523" i="5"/>
  <c r="M3524" i="5"/>
  <c r="M3525" i="5"/>
  <c r="M3526" i="5"/>
  <c r="M3527" i="5"/>
  <c r="M3528" i="5"/>
  <c r="M3529" i="5"/>
  <c r="M3530" i="5"/>
  <c r="M3531" i="5"/>
  <c r="M3532" i="5"/>
  <c r="M3533" i="5"/>
  <c r="M3534" i="5"/>
  <c r="M3535" i="5"/>
  <c r="M3536" i="5"/>
  <c r="M3537" i="5"/>
  <c r="M3538" i="5"/>
  <c r="M3539" i="5"/>
  <c r="M3540" i="5"/>
  <c r="M3541" i="5"/>
  <c r="M3542" i="5"/>
  <c r="M3543" i="5"/>
  <c r="M3544" i="5"/>
  <c r="M3545" i="5"/>
  <c r="M3546" i="5"/>
  <c r="M3547" i="5"/>
  <c r="M3548" i="5"/>
  <c r="M3549" i="5"/>
  <c r="M3550" i="5"/>
  <c r="M3551" i="5"/>
  <c r="M3552" i="5"/>
  <c r="M3553" i="5"/>
  <c r="M3554" i="5"/>
  <c r="M3555" i="5"/>
  <c r="M3556" i="5"/>
  <c r="M3557" i="5"/>
  <c r="M3558" i="5"/>
  <c r="M3559" i="5"/>
  <c r="M3560" i="5"/>
  <c r="M3561" i="5"/>
  <c r="M3562" i="5"/>
  <c r="M3563" i="5"/>
  <c r="M3564" i="5"/>
  <c r="M3565" i="5"/>
  <c r="M3566" i="5"/>
  <c r="M3567" i="5"/>
  <c r="M3568" i="5"/>
  <c r="M3569" i="5"/>
  <c r="M3570" i="5"/>
  <c r="M3571" i="5"/>
  <c r="M3572" i="5"/>
  <c r="M3573" i="5"/>
  <c r="M3574" i="5"/>
  <c r="M3575" i="5"/>
  <c r="M3576" i="5"/>
  <c r="M3577" i="5"/>
  <c r="M3578" i="5"/>
  <c r="M3579" i="5"/>
  <c r="M3580" i="5"/>
  <c r="M3581" i="5"/>
  <c r="M3582" i="5"/>
  <c r="M3583" i="5"/>
  <c r="M3584" i="5"/>
  <c r="M3585" i="5"/>
  <c r="M3586" i="5"/>
  <c r="M3587" i="5"/>
  <c r="M3588" i="5"/>
  <c r="M3589" i="5"/>
  <c r="M3590" i="5"/>
  <c r="M3591" i="5"/>
  <c r="M3592" i="5"/>
  <c r="M3593" i="5"/>
  <c r="M3594" i="5"/>
  <c r="M3595" i="5"/>
  <c r="M3596" i="5"/>
  <c r="M3597" i="5"/>
  <c r="M3598" i="5"/>
  <c r="M3599" i="5"/>
  <c r="M3600" i="5"/>
  <c r="M3601" i="5"/>
  <c r="M3602" i="5"/>
  <c r="M3603" i="5"/>
  <c r="M3604" i="5"/>
  <c r="M3605" i="5"/>
  <c r="M3606" i="5"/>
  <c r="M3607" i="5"/>
  <c r="M3608" i="5"/>
  <c r="M3609" i="5"/>
  <c r="M3610" i="5"/>
  <c r="M3611" i="5"/>
  <c r="M3612" i="5"/>
  <c r="M3613" i="5"/>
  <c r="M3614" i="5"/>
  <c r="M3615" i="5"/>
  <c r="M3616" i="5"/>
  <c r="M3617" i="5"/>
  <c r="M3618" i="5"/>
  <c r="M3619" i="5"/>
  <c r="M3620" i="5"/>
  <c r="M3621" i="5"/>
  <c r="M3622" i="5"/>
  <c r="M3623" i="5"/>
  <c r="M3624" i="5"/>
  <c r="M3625" i="5"/>
  <c r="M3626" i="5"/>
  <c r="M3627" i="5"/>
  <c r="M3628" i="5"/>
  <c r="M3629" i="5"/>
  <c r="M3630" i="5"/>
  <c r="M3631" i="5"/>
  <c r="M3632" i="5"/>
  <c r="M3633" i="5"/>
  <c r="M3634" i="5"/>
  <c r="M3635" i="5"/>
  <c r="M3636" i="5"/>
  <c r="M3637" i="5"/>
  <c r="M3638" i="5"/>
  <c r="M3639" i="5"/>
  <c r="M3640" i="5"/>
  <c r="M3641" i="5"/>
  <c r="M3642" i="5"/>
  <c r="M3643" i="5"/>
  <c r="M3644" i="5"/>
  <c r="M3645" i="5"/>
  <c r="M3646" i="5"/>
  <c r="M3647" i="5"/>
  <c r="M3648" i="5"/>
  <c r="M3649" i="5"/>
  <c r="M3650" i="5"/>
  <c r="M3651" i="5"/>
  <c r="M3652" i="5"/>
  <c r="M3653" i="5"/>
  <c r="M3654" i="5"/>
  <c r="M3655" i="5"/>
  <c r="M3656" i="5"/>
  <c r="M3657" i="5"/>
  <c r="M3658" i="5"/>
  <c r="M3659" i="5"/>
  <c r="M3660" i="5"/>
  <c r="M3661" i="5"/>
  <c r="M3662" i="5"/>
  <c r="M3663" i="5"/>
  <c r="M3664" i="5"/>
  <c r="M3665" i="5"/>
  <c r="M3666" i="5"/>
  <c r="M3667" i="5"/>
  <c r="M3668" i="5"/>
  <c r="M3669" i="5"/>
  <c r="M3670" i="5"/>
  <c r="M3671" i="5"/>
  <c r="M3672" i="5"/>
  <c r="M3673" i="5"/>
  <c r="M3674" i="5"/>
  <c r="M3675" i="5"/>
  <c r="M3676" i="5"/>
  <c r="M3677" i="5"/>
  <c r="M3678" i="5"/>
  <c r="M3679" i="5"/>
  <c r="M3680" i="5"/>
  <c r="M3681" i="5"/>
  <c r="M3682" i="5"/>
  <c r="M3683" i="5"/>
  <c r="M3684" i="5"/>
  <c r="M3685" i="5"/>
  <c r="M3686" i="5"/>
  <c r="M3687" i="5"/>
  <c r="M3688" i="5"/>
  <c r="M3689" i="5"/>
  <c r="M3690" i="5"/>
  <c r="M3691" i="5"/>
  <c r="M3692" i="5"/>
  <c r="M3693" i="5"/>
  <c r="M3694" i="5"/>
  <c r="M3695" i="5"/>
  <c r="M3696" i="5"/>
  <c r="M3697" i="5"/>
  <c r="M3698" i="5"/>
  <c r="M3699" i="5"/>
  <c r="M3700" i="5"/>
  <c r="M3701" i="5"/>
  <c r="M3702" i="5"/>
  <c r="M3703" i="5"/>
  <c r="M3704" i="5"/>
  <c r="M3705" i="5"/>
  <c r="M3706" i="5"/>
  <c r="M3707" i="5"/>
  <c r="M3708" i="5"/>
  <c r="M3709" i="5"/>
  <c r="M3710" i="5"/>
  <c r="M3711" i="5"/>
  <c r="M3712" i="5"/>
  <c r="M3713" i="5"/>
  <c r="M3714" i="5"/>
  <c r="M3715" i="5"/>
  <c r="M3716" i="5"/>
  <c r="M3717" i="5"/>
  <c r="M3718" i="5"/>
  <c r="M3719" i="5"/>
  <c r="M3720" i="5"/>
  <c r="M3721" i="5"/>
  <c r="M3722" i="5"/>
  <c r="M3723" i="5"/>
  <c r="M3724" i="5"/>
  <c r="M3725" i="5"/>
  <c r="M3726" i="5"/>
  <c r="M3727" i="5"/>
  <c r="M3728" i="5"/>
  <c r="M3729" i="5"/>
  <c r="M3730" i="5"/>
  <c r="M3731" i="5"/>
  <c r="M3732" i="5"/>
  <c r="M3733" i="5"/>
  <c r="M3734" i="5"/>
  <c r="M3735" i="5"/>
  <c r="M3736" i="5"/>
  <c r="M3737" i="5"/>
  <c r="M3738" i="5"/>
  <c r="M3739" i="5"/>
  <c r="M3740" i="5"/>
  <c r="M3741" i="5"/>
  <c r="M3742" i="5"/>
  <c r="M3743" i="5"/>
  <c r="M3744" i="5"/>
  <c r="M3745" i="5"/>
  <c r="M3746" i="5"/>
  <c r="M3747" i="5"/>
  <c r="M3748" i="5"/>
  <c r="M3749" i="5"/>
  <c r="M3750" i="5"/>
  <c r="M3751" i="5"/>
  <c r="M3752" i="5"/>
  <c r="M3753" i="5"/>
  <c r="M3754" i="5"/>
  <c r="M3755" i="5"/>
  <c r="M3756" i="5"/>
  <c r="M3757" i="5"/>
  <c r="M3758" i="5"/>
  <c r="M3759" i="5"/>
  <c r="M3760" i="5"/>
  <c r="M3761" i="5"/>
  <c r="M3762" i="5"/>
  <c r="M3763" i="5"/>
  <c r="M3764" i="5"/>
  <c r="M3765" i="5"/>
  <c r="M3766" i="5"/>
  <c r="M3767" i="5"/>
  <c r="M3768" i="5"/>
  <c r="M3769" i="5"/>
  <c r="M3770" i="5"/>
  <c r="M3771" i="5"/>
  <c r="M3772" i="5"/>
  <c r="M3773" i="5"/>
  <c r="M3774" i="5"/>
  <c r="M3775" i="5"/>
  <c r="M3776" i="5"/>
  <c r="M3777" i="5"/>
  <c r="M3778" i="5"/>
  <c r="M3779" i="5"/>
  <c r="M3780" i="5"/>
  <c r="M3781" i="5"/>
  <c r="M3782" i="5"/>
  <c r="M3783" i="5"/>
  <c r="M3784" i="5"/>
  <c r="M3785" i="5"/>
  <c r="M3786" i="5"/>
  <c r="M3787" i="5"/>
  <c r="M3788" i="5"/>
  <c r="M3789" i="5"/>
  <c r="M3790" i="5"/>
  <c r="M3791" i="5"/>
  <c r="M3792" i="5"/>
  <c r="M3793" i="5"/>
  <c r="M3794" i="5"/>
  <c r="M3795" i="5"/>
  <c r="M3796" i="5"/>
  <c r="M3797" i="5"/>
  <c r="M3798" i="5"/>
  <c r="M3799" i="5"/>
  <c r="M3800" i="5"/>
  <c r="M3801" i="5"/>
  <c r="M3802" i="5"/>
  <c r="M3803" i="5"/>
  <c r="M3804" i="5"/>
  <c r="M3805" i="5"/>
  <c r="M3806" i="5"/>
  <c r="M3807" i="5"/>
  <c r="M3808" i="5"/>
  <c r="M3809" i="5"/>
  <c r="M3810" i="5"/>
  <c r="M3811" i="5"/>
  <c r="M3812" i="5"/>
  <c r="M3813" i="5"/>
  <c r="M3814" i="5"/>
  <c r="M3815" i="5"/>
  <c r="M3816" i="5"/>
  <c r="M3817" i="5"/>
  <c r="M3818" i="5"/>
  <c r="M3819" i="5"/>
  <c r="M3820" i="5"/>
  <c r="M3821" i="5"/>
  <c r="M3822" i="5"/>
  <c r="M3823" i="5"/>
  <c r="M3824" i="5"/>
  <c r="M3825" i="5"/>
  <c r="M3826" i="5"/>
  <c r="M3827" i="5"/>
  <c r="M3828" i="5"/>
  <c r="M3829" i="5"/>
  <c r="M3830" i="5"/>
  <c r="M3831" i="5"/>
  <c r="M3832" i="5"/>
  <c r="M3833" i="5"/>
  <c r="M3834" i="5"/>
  <c r="M3835" i="5"/>
  <c r="M3836" i="5"/>
  <c r="M3837" i="5"/>
  <c r="M3838" i="5"/>
  <c r="M3839" i="5"/>
  <c r="M3840" i="5"/>
  <c r="M3841" i="5"/>
  <c r="M3842" i="5"/>
  <c r="M3843" i="5"/>
  <c r="M3844" i="5"/>
  <c r="M3845" i="5"/>
  <c r="M3846" i="5"/>
  <c r="M3847" i="5"/>
  <c r="M3848" i="5"/>
  <c r="M3849" i="5"/>
  <c r="M3850" i="5"/>
  <c r="M3851" i="5"/>
  <c r="M3852" i="5"/>
  <c r="M3853" i="5"/>
  <c r="M3854" i="5"/>
  <c r="M3855" i="5"/>
  <c r="M3856" i="5"/>
  <c r="M3857" i="5"/>
  <c r="M3858" i="5"/>
  <c r="M3859" i="5"/>
  <c r="M3860" i="5"/>
  <c r="M3861" i="5"/>
  <c r="M3862" i="5"/>
  <c r="M3863" i="5"/>
  <c r="M3864" i="5"/>
  <c r="M3865" i="5"/>
  <c r="M3866" i="5"/>
  <c r="M3867" i="5"/>
  <c r="M3868" i="5"/>
  <c r="M3869" i="5"/>
  <c r="M3870" i="5"/>
  <c r="M3871" i="5"/>
  <c r="M3872" i="5"/>
  <c r="M3873" i="5"/>
  <c r="M3874" i="5"/>
  <c r="M3875" i="5"/>
  <c r="M3876" i="5"/>
  <c r="M3877" i="5"/>
  <c r="M3878" i="5"/>
  <c r="M3879" i="5"/>
  <c r="M3880" i="5"/>
  <c r="M3881" i="5"/>
  <c r="M3882" i="5"/>
  <c r="M3883" i="5"/>
  <c r="M3884" i="5"/>
  <c r="M3885" i="5"/>
  <c r="M3886" i="5"/>
  <c r="M3887" i="5"/>
  <c r="M3888" i="5"/>
  <c r="M3889" i="5"/>
  <c r="M3890" i="5"/>
  <c r="M3891" i="5"/>
  <c r="M3892" i="5"/>
  <c r="M3893" i="5"/>
  <c r="M3894" i="5"/>
  <c r="M3895" i="5"/>
  <c r="M3896" i="5"/>
  <c r="M3897" i="5"/>
  <c r="M3898" i="5"/>
  <c r="M3899" i="5"/>
  <c r="M3900" i="5"/>
  <c r="M3901" i="5"/>
  <c r="M3902" i="5"/>
  <c r="M3903" i="5"/>
  <c r="M3904" i="5"/>
  <c r="M3905" i="5"/>
  <c r="M3906" i="5"/>
  <c r="M3907" i="5"/>
  <c r="M3908" i="5"/>
  <c r="M3909" i="5"/>
  <c r="M3910" i="5"/>
  <c r="M3911" i="5"/>
  <c r="M3912" i="5"/>
  <c r="M3913" i="5"/>
  <c r="M3914" i="5"/>
  <c r="M3915" i="5"/>
  <c r="M3916" i="5"/>
  <c r="M3917" i="5"/>
  <c r="M3918" i="5"/>
  <c r="M3919" i="5"/>
  <c r="M3920" i="5"/>
  <c r="M3921" i="5"/>
  <c r="M3922" i="5"/>
  <c r="M3923" i="5"/>
  <c r="M3924" i="5"/>
  <c r="M3925" i="5"/>
  <c r="M3926" i="5"/>
  <c r="M3927" i="5"/>
  <c r="M3928" i="5"/>
  <c r="M3929" i="5"/>
  <c r="M3930" i="5"/>
  <c r="M3931" i="5"/>
  <c r="M3932" i="5"/>
  <c r="M3933" i="5"/>
  <c r="M3934" i="5"/>
  <c r="M3935" i="5"/>
  <c r="M3936" i="5"/>
  <c r="M3937" i="5"/>
  <c r="M3938" i="5"/>
  <c r="M3939" i="5"/>
  <c r="M3940" i="5"/>
  <c r="M3941" i="5"/>
  <c r="M3942" i="5"/>
  <c r="M3943" i="5"/>
  <c r="M3944" i="5"/>
  <c r="M3945" i="5"/>
  <c r="M3946" i="5"/>
  <c r="M3947" i="5"/>
  <c r="M3948" i="5"/>
  <c r="M3949" i="5"/>
  <c r="M3950" i="5"/>
  <c r="M3951" i="5"/>
  <c r="M3952" i="5"/>
  <c r="M3953" i="5"/>
  <c r="M3954" i="5"/>
  <c r="M3955" i="5"/>
  <c r="M3956" i="5"/>
  <c r="M3957" i="5"/>
  <c r="M3958" i="5"/>
  <c r="M3959" i="5"/>
  <c r="M3960" i="5"/>
  <c r="M3961" i="5"/>
  <c r="M3962" i="5"/>
  <c r="M3963" i="5"/>
  <c r="M3964" i="5"/>
  <c r="M3965" i="5"/>
  <c r="M3966" i="5"/>
  <c r="M3967" i="5"/>
  <c r="M3968" i="5"/>
  <c r="M3969" i="5"/>
  <c r="M3970" i="5"/>
  <c r="M3971" i="5"/>
  <c r="M3972" i="5"/>
  <c r="M3973" i="5"/>
  <c r="M3974" i="5"/>
  <c r="M3975" i="5"/>
  <c r="M3976" i="5"/>
  <c r="M3977" i="5"/>
  <c r="M3978" i="5"/>
  <c r="M3979" i="5"/>
  <c r="M3980" i="5"/>
  <c r="M3981" i="5"/>
  <c r="M3982" i="5"/>
  <c r="M3983" i="5"/>
  <c r="M3984" i="5"/>
  <c r="M3985" i="5"/>
  <c r="M3986" i="5"/>
  <c r="M3987" i="5"/>
  <c r="M3988" i="5"/>
  <c r="M3989" i="5"/>
  <c r="M3990" i="5"/>
  <c r="M3991" i="5"/>
  <c r="M3992" i="5"/>
  <c r="M3993" i="5"/>
  <c r="M3994" i="5"/>
  <c r="M3995" i="5"/>
  <c r="M3996" i="5"/>
  <c r="M3997" i="5"/>
  <c r="M3998" i="5"/>
  <c r="M3999" i="5"/>
  <c r="M4000" i="5"/>
  <c r="M4001" i="5"/>
  <c r="M4002" i="5"/>
  <c r="M4003" i="5"/>
  <c r="M4004" i="5"/>
  <c r="M4005" i="5"/>
  <c r="M4006" i="5"/>
  <c r="M4007" i="5"/>
  <c r="M4008" i="5"/>
  <c r="M4009" i="5"/>
  <c r="M4010" i="5"/>
  <c r="M4011" i="5"/>
  <c r="M4012" i="5"/>
  <c r="M4013" i="5"/>
  <c r="M4014" i="5"/>
  <c r="M4015" i="5"/>
  <c r="M4016" i="5"/>
  <c r="M4017" i="5"/>
  <c r="M4018" i="5"/>
  <c r="M4019" i="5"/>
  <c r="M4020" i="5"/>
  <c r="M4021" i="5"/>
  <c r="M4022" i="5"/>
  <c r="M4023" i="5"/>
  <c r="M4024" i="5"/>
  <c r="M4025" i="5"/>
  <c r="M4026" i="5"/>
  <c r="M4027" i="5"/>
  <c r="M4028" i="5"/>
  <c r="M4029" i="5"/>
  <c r="M4030" i="5"/>
  <c r="M4031" i="5"/>
  <c r="M4032" i="5"/>
  <c r="M4033" i="5"/>
  <c r="M4034" i="5"/>
  <c r="M4035" i="5"/>
  <c r="M4036" i="5"/>
  <c r="M4037" i="5"/>
  <c r="M4038" i="5"/>
  <c r="M4039" i="5"/>
  <c r="M4040" i="5"/>
  <c r="M4041" i="5"/>
  <c r="M4042" i="5"/>
  <c r="M4043" i="5"/>
  <c r="M4044" i="5"/>
  <c r="M4045" i="5"/>
  <c r="M4046" i="5"/>
  <c r="M4047" i="5"/>
  <c r="M4048" i="5"/>
  <c r="M4049" i="5"/>
  <c r="M4050" i="5"/>
  <c r="M4051" i="5"/>
  <c r="M4052" i="5"/>
  <c r="M4053" i="5"/>
  <c r="M4054" i="5"/>
  <c r="M4055" i="5"/>
  <c r="M4056" i="5"/>
  <c r="M4057" i="5"/>
  <c r="M4058" i="5"/>
  <c r="M4059" i="5"/>
  <c r="M4060" i="5"/>
  <c r="M4061" i="5"/>
  <c r="M4062" i="5"/>
  <c r="M4063" i="5"/>
  <c r="M4064" i="5"/>
  <c r="M4065" i="5"/>
  <c r="M4066" i="5"/>
  <c r="M4067" i="5"/>
  <c r="M4068" i="5"/>
  <c r="M4069" i="5"/>
  <c r="M4070" i="5"/>
  <c r="M4071" i="5"/>
  <c r="M4072" i="5"/>
  <c r="M4073" i="5"/>
  <c r="M4074" i="5"/>
  <c r="M4075" i="5"/>
  <c r="M4076" i="5"/>
  <c r="M4077" i="5"/>
  <c r="M4078" i="5"/>
  <c r="M4079" i="5"/>
  <c r="M4080" i="5"/>
  <c r="M4081" i="5"/>
  <c r="M4082" i="5"/>
  <c r="M4083" i="5"/>
  <c r="M4084" i="5"/>
  <c r="M4085" i="5"/>
  <c r="M4086" i="5"/>
  <c r="M4087" i="5"/>
  <c r="M4088" i="5"/>
  <c r="M4089" i="5"/>
  <c r="M4090" i="5"/>
  <c r="M4091" i="5"/>
  <c r="M4092" i="5"/>
  <c r="M4093" i="5"/>
  <c r="M4094" i="5"/>
  <c r="M4095" i="5"/>
  <c r="M4096" i="5"/>
  <c r="M4097" i="5"/>
  <c r="M4098" i="5"/>
  <c r="M4099" i="5"/>
  <c r="M4100" i="5"/>
  <c r="M4101" i="5"/>
  <c r="M4102" i="5"/>
  <c r="M4103" i="5"/>
  <c r="M4104" i="5"/>
  <c r="M4105" i="5"/>
  <c r="M4106" i="5"/>
  <c r="M4107" i="5"/>
  <c r="M4108" i="5"/>
  <c r="M4109" i="5"/>
  <c r="M4110" i="5"/>
  <c r="M4111" i="5"/>
  <c r="M4112" i="5"/>
  <c r="M4113" i="5"/>
  <c r="M4114" i="5"/>
  <c r="M4115" i="5"/>
  <c r="M4116" i="5"/>
  <c r="M4117" i="5"/>
  <c r="M4118" i="5"/>
  <c r="M4119" i="5"/>
  <c r="M4120" i="5"/>
  <c r="M4121" i="5"/>
  <c r="M4122" i="5"/>
  <c r="M4123" i="5"/>
  <c r="M4124" i="5"/>
  <c r="M4125" i="5"/>
  <c r="M4126" i="5"/>
  <c r="M4127" i="5"/>
  <c r="M4128" i="5"/>
  <c r="M4129" i="5"/>
  <c r="M4130" i="5"/>
  <c r="M4131" i="5"/>
  <c r="M4132" i="5"/>
  <c r="M4133" i="5"/>
  <c r="M4134" i="5"/>
  <c r="M4135" i="5"/>
  <c r="M4136" i="5"/>
  <c r="M4137" i="5"/>
  <c r="M4138" i="5"/>
  <c r="M4139" i="5"/>
  <c r="M4140" i="5"/>
  <c r="M4141" i="5"/>
  <c r="M4142" i="5"/>
  <c r="M4143" i="5"/>
  <c r="M4144" i="5"/>
  <c r="M4145" i="5"/>
  <c r="M4146" i="5"/>
  <c r="M4147" i="5"/>
  <c r="M4148" i="5"/>
  <c r="M4149" i="5"/>
  <c r="M4150" i="5"/>
  <c r="M4151" i="5"/>
  <c r="M4152" i="5"/>
  <c r="M4153" i="5"/>
  <c r="M4154" i="5"/>
  <c r="M4155" i="5"/>
  <c r="M4156" i="5"/>
  <c r="M4157" i="5"/>
  <c r="M4158" i="5"/>
  <c r="M4159" i="5"/>
  <c r="M4160" i="5"/>
  <c r="M4161" i="5"/>
  <c r="M4162" i="5"/>
  <c r="M4163" i="5"/>
  <c r="M4164" i="5"/>
  <c r="M4165" i="5"/>
  <c r="M4166" i="5"/>
  <c r="M4167" i="5"/>
  <c r="M4168" i="5"/>
  <c r="M4169" i="5"/>
  <c r="M4170" i="5"/>
  <c r="M4171" i="5"/>
  <c r="M4172" i="5"/>
  <c r="M4173" i="5"/>
  <c r="M4174" i="5"/>
  <c r="M4175" i="5"/>
  <c r="M4176" i="5"/>
  <c r="M4177" i="5"/>
  <c r="M4178" i="5"/>
  <c r="M4179" i="5"/>
  <c r="M4180" i="5"/>
  <c r="M4181" i="5"/>
  <c r="M4182" i="5"/>
  <c r="M4183" i="5"/>
  <c r="M4184" i="5"/>
  <c r="M4185" i="5"/>
  <c r="M4186" i="5"/>
  <c r="M4187" i="5"/>
  <c r="M4188" i="5"/>
  <c r="M4189" i="5"/>
  <c r="M4190" i="5"/>
  <c r="M4191" i="5"/>
  <c r="M4192" i="5"/>
  <c r="M4193" i="5"/>
  <c r="M4194" i="5"/>
  <c r="M4195" i="5"/>
  <c r="M4196" i="5"/>
  <c r="M4197" i="5"/>
  <c r="M4198" i="5"/>
  <c r="M4199" i="5"/>
  <c r="M4200" i="5"/>
  <c r="M4201" i="5"/>
  <c r="M4202" i="5"/>
  <c r="M4203" i="5"/>
  <c r="M4204" i="5"/>
  <c r="M4205" i="5"/>
  <c r="M4206" i="5"/>
  <c r="M4207" i="5"/>
  <c r="M4208" i="5"/>
  <c r="M4209" i="5"/>
  <c r="M4210" i="5"/>
  <c r="M4211" i="5"/>
  <c r="M4212" i="5"/>
  <c r="M4213" i="5"/>
  <c r="M4214" i="5"/>
  <c r="M4215" i="5"/>
  <c r="M4216" i="5"/>
  <c r="M4217" i="5"/>
  <c r="M4218" i="5"/>
  <c r="M4219" i="5"/>
  <c r="M4220" i="5"/>
  <c r="M4221" i="5"/>
  <c r="M4222" i="5"/>
  <c r="M4223" i="5"/>
  <c r="M4224" i="5"/>
  <c r="M4225" i="5"/>
  <c r="M4226" i="5"/>
  <c r="M4227" i="5"/>
  <c r="M4228" i="5"/>
  <c r="M4229" i="5"/>
  <c r="M4230" i="5"/>
  <c r="M4231" i="5"/>
  <c r="M4232" i="5"/>
  <c r="M4233" i="5"/>
  <c r="M4234" i="5"/>
  <c r="M4235" i="5"/>
  <c r="M4236" i="5"/>
  <c r="M4237" i="5"/>
  <c r="M4238" i="5"/>
  <c r="M4239" i="5"/>
  <c r="M4240" i="5"/>
  <c r="M4241" i="5"/>
  <c r="M4242" i="5"/>
  <c r="M4243" i="5"/>
  <c r="M4244" i="5"/>
  <c r="M4245" i="5"/>
  <c r="M4246" i="5"/>
  <c r="M4247" i="5"/>
  <c r="M4248" i="5"/>
  <c r="M4249" i="5"/>
  <c r="M4250" i="5"/>
  <c r="M4251" i="5"/>
  <c r="M4252" i="5"/>
  <c r="M4253" i="5"/>
  <c r="M4254" i="5"/>
  <c r="M4255" i="5"/>
  <c r="M4256" i="5"/>
  <c r="M4257" i="5"/>
  <c r="M4258" i="5"/>
  <c r="M4259" i="5"/>
  <c r="M4260" i="5"/>
  <c r="M4261" i="5"/>
  <c r="M4262" i="5"/>
  <c r="M4263" i="5"/>
  <c r="M4264" i="5"/>
  <c r="M4265" i="5"/>
  <c r="M4266" i="5"/>
  <c r="M4267" i="5"/>
  <c r="M4268" i="5"/>
  <c r="M4269" i="5"/>
  <c r="M4270" i="5"/>
  <c r="M4271" i="5"/>
  <c r="M4272" i="5"/>
  <c r="M4273" i="5"/>
  <c r="M4274" i="5"/>
  <c r="M4275" i="5"/>
  <c r="M4276" i="5"/>
  <c r="M4277" i="5"/>
  <c r="M4278" i="5"/>
  <c r="M4279" i="5"/>
  <c r="M4280" i="5"/>
  <c r="M4281" i="5"/>
  <c r="M4282" i="5"/>
  <c r="M4283" i="5"/>
  <c r="M4284" i="5"/>
  <c r="M4285" i="5"/>
  <c r="M4286" i="5"/>
  <c r="M4287" i="5"/>
  <c r="M4288" i="5"/>
  <c r="M4289" i="5"/>
  <c r="M4290" i="5"/>
  <c r="M4291" i="5"/>
  <c r="M4292" i="5"/>
  <c r="M4293" i="5"/>
  <c r="M4294" i="5"/>
  <c r="M4295" i="5"/>
  <c r="M4296" i="5"/>
  <c r="M4297" i="5"/>
  <c r="M4298" i="5"/>
  <c r="M4299" i="5"/>
  <c r="M4300" i="5"/>
  <c r="M4301" i="5"/>
  <c r="M4302" i="5"/>
  <c r="M4303" i="5"/>
  <c r="M4304" i="5"/>
  <c r="M4305" i="5"/>
  <c r="M4306" i="5"/>
  <c r="M4307" i="5"/>
  <c r="M4308" i="5"/>
  <c r="M4309" i="5"/>
  <c r="M4310" i="5"/>
  <c r="M4311" i="5"/>
  <c r="M4312" i="5"/>
  <c r="M4313" i="5"/>
  <c r="M4314" i="5"/>
  <c r="M4315" i="5"/>
  <c r="M4316" i="5"/>
  <c r="M4317" i="5"/>
  <c r="M4318" i="5"/>
  <c r="M4319" i="5"/>
  <c r="M4320" i="5"/>
  <c r="M4321" i="5"/>
  <c r="M4322" i="5"/>
  <c r="M4323" i="5"/>
  <c r="M4324" i="5"/>
  <c r="M4325" i="5"/>
  <c r="M4326" i="5"/>
  <c r="M4327" i="5"/>
  <c r="M4328" i="5"/>
  <c r="M4329" i="5"/>
  <c r="M4330" i="5"/>
  <c r="M4331" i="5"/>
  <c r="M4332" i="5"/>
  <c r="M4333" i="5"/>
  <c r="M4334" i="5"/>
  <c r="M4335" i="5"/>
  <c r="M4336" i="5"/>
  <c r="M4337" i="5"/>
  <c r="M4338" i="5"/>
  <c r="M4339" i="5"/>
  <c r="M4340" i="5"/>
  <c r="M4341" i="5"/>
  <c r="M4342" i="5"/>
  <c r="M4343" i="5"/>
  <c r="M4344" i="5"/>
  <c r="M4345" i="5"/>
  <c r="M4346" i="5"/>
  <c r="M4347" i="5"/>
  <c r="M4348" i="5"/>
  <c r="M4349" i="5"/>
  <c r="M4350" i="5"/>
  <c r="M4351" i="5"/>
  <c r="M4352" i="5"/>
  <c r="M4353" i="5"/>
  <c r="M4354" i="5"/>
  <c r="M4355" i="5"/>
  <c r="M4356" i="5"/>
  <c r="M4357" i="5"/>
  <c r="M4358" i="5"/>
  <c r="M4359" i="5"/>
  <c r="M4360" i="5"/>
  <c r="M4361" i="5"/>
  <c r="M4362" i="5"/>
  <c r="M4363" i="5"/>
  <c r="M4364" i="5"/>
  <c r="M4365" i="5"/>
  <c r="M4366" i="5"/>
  <c r="M4367" i="5"/>
  <c r="M4368" i="5"/>
  <c r="M4369" i="5"/>
  <c r="M4370" i="5"/>
  <c r="M4371" i="5"/>
  <c r="M4372" i="5"/>
  <c r="M4373" i="5"/>
  <c r="M4374" i="5"/>
  <c r="M4375" i="5"/>
  <c r="M4376" i="5"/>
  <c r="M4377" i="5"/>
  <c r="M4378" i="5"/>
  <c r="M4379" i="5"/>
  <c r="M4380" i="5"/>
  <c r="M4381" i="5"/>
  <c r="M4382" i="5"/>
  <c r="M4383" i="5"/>
  <c r="M4384" i="5"/>
  <c r="M4385" i="5"/>
  <c r="M4386" i="5"/>
  <c r="M4387" i="5"/>
  <c r="M4388" i="5"/>
  <c r="M4389" i="5"/>
  <c r="M4390" i="5"/>
  <c r="M4391" i="5"/>
  <c r="M4392" i="5"/>
  <c r="M4393" i="5"/>
  <c r="M4394" i="5"/>
  <c r="M4395" i="5"/>
  <c r="M4396" i="5"/>
  <c r="M4397" i="5"/>
  <c r="M4398" i="5"/>
  <c r="M4399" i="5"/>
  <c r="M4400" i="5"/>
  <c r="M4401" i="5"/>
  <c r="M4402" i="5"/>
  <c r="M4403" i="5"/>
  <c r="M4404" i="5"/>
  <c r="M4405" i="5"/>
  <c r="M4406" i="5"/>
  <c r="M4407" i="5"/>
  <c r="M4408" i="5"/>
  <c r="M4409" i="5"/>
  <c r="M4410" i="5"/>
  <c r="M4411" i="5"/>
  <c r="M4412" i="5"/>
  <c r="M4413" i="5"/>
  <c r="M4414" i="5"/>
  <c r="M4415" i="5"/>
  <c r="M4416" i="5"/>
  <c r="M4417" i="5"/>
  <c r="M4418" i="5"/>
  <c r="M4419" i="5"/>
  <c r="M4420" i="5"/>
  <c r="M4421" i="5"/>
  <c r="M4422" i="5"/>
  <c r="M4423" i="5"/>
  <c r="M4424" i="5"/>
  <c r="M4425" i="5"/>
  <c r="M4426" i="5"/>
  <c r="M4427" i="5"/>
  <c r="M4428" i="5"/>
  <c r="M4429" i="5"/>
  <c r="M4430" i="5"/>
  <c r="M4431" i="5"/>
  <c r="M4432" i="5"/>
  <c r="M4433" i="5"/>
  <c r="M4434" i="5"/>
  <c r="M4435" i="5"/>
  <c r="M4436" i="5"/>
  <c r="M4437" i="5"/>
  <c r="M4438" i="5"/>
  <c r="M4439" i="5"/>
  <c r="M4440" i="5"/>
  <c r="M4441" i="5"/>
  <c r="M4442" i="5"/>
  <c r="M4443" i="5"/>
  <c r="M4444" i="5"/>
  <c r="M4445" i="5"/>
  <c r="M4446" i="5"/>
  <c r="M4447" i="5"/>
  <c r="M4448" i="5"/>
  <c r="M4449" i="5"/>
  <c r="M4450" i="5"/>
  <c r="M4451" i="5"/>
  <c r="M4452" i="5"/>
  <c r="M4453" i="5"/>
  <c r="M4454" i="5"/>
  <c r="M4455" i="5"/>
  <c r="M4456" i="5"/>
  <c r="M4457" i="5"/>
  <c r="M4458" i="5"/>
  <c r="M4459" i="5"/>
  <c r="M4460" i="5"/>
  <c r="M4461" i="5"/>
  <c r="M4462" i="5"/>
  <c r="M4463" i="5"/>
  <c r="M4464" i="5"/>
  <c r="M4465" i="5"/>
  <c r="M4466" i="5"/>
  <c r="M4467" i="5"/>
  <c r="M4468" i="5"/>
  <c r="M4469" i="5"/>
  <c r="M4470" i="5"/>
  <c r="M4471" i="5"/>
  <c r="M4472" i="5"/>
  <c r="M4473" i="5"/>
  <c r="M4474" i="5"/>
  <c r="M4475" i="5"/>
  <c r="M4476" i="5"/>
  <c r="M4477" i="5"/>
  <c r="M4478" i="5"/>
  <c r="M4479" i="5"/>
  <c r="M4480" i="5"/>
  <c r="M4481" i="5"/>
  <c r="M4482" i="5"/>
  <c r="M4483" i="5"/>
  <c r="M4484" i="5"/>
  <c r="M4485" i="5"/>
  <c r="M4486" i="5"/>
  <c r="M4487" i="5"/>
  <c r="M4488" i="5"/>
  <c r="M4489" i="5"/>
  <c r="M4490" i="5"/>
  <c r="M4491" i="5"/>
  <c r="M4492" i="5"/>
  <c r="M4493" i="5"/>
  <c r="M4494" i="5"/>
  <c r="M4495" i="5"/>
  <c r="M4496" i="5"/>
  <c r="M4497" i="5"/>
  <c r="M4498" i="5"/>
  <c r="M4499" i="5"/>
  <c r="M4500" i="5"/>
  <c r="M4501" i="5"/>
  <c r="M4502" i="5"/>
  <c r="M4503" i="5"/>
  <c r="M4504" i="5"/>
  <c r="M4505" i="5"/>
  <c r="M4506" i="5"/>
  <c r="M4507" i="5"/>
  <c r="M4508" i="5"/>
  <c r="M4509" i="5"/>
  <c r="M4510" i="5"/>
  <c r="M4511" i="5"/>
  <c r="M4512" i="5"/>
  <c r="M4513" i="5"/>
  <c r="M4514" i="5"/>
  <c r="M4515" i="5"/>
  <c r="M4516" i="5"/>
  <c r="M4517" i="5"/>
  <c r="M4518" i="5"/>
  <c r="M4519" i="5"/>
  <c r="M4520" i="5"/>
  <c r="M4521" i="5"/>
  <c r="M4522" i="5"/>
  <c r="M4523" i="5"/>
  <c r="M4524" i="5"/>
  <c r="M4525" i="5"/>
  <c r="M4526" i="5"/>
  <c r="M4527" i="5"/>
  <c r="M4528" i="5"/>
  <c r="M4529" i="5"/>
  <c r="M4530" i="5"/>
  <c r="M4531" i="5"/>
  <c r="M4532" i="5"/>
  <c r="M4533" i="5"/>
  <c r="M4534" i="5"/>
  <c r="M4535" i="5"/>
  <c r="M4536" i="5"/>
  <c r="M4537" i="5"/>
  <c r="M4538" i="5"/>
  <c r="M4539" i="5"/>
  <c r="M4540" i="5"/>
  <c r="M4541" i="5"/>
  <c r="M4542" i="5"/>
  <c r="M4543" i="5"/>
  <c r="M4544" i="5"/>
  <c r="M4545" i="5"/>
  <c r="M4546" i="5"/>
  <c r="M4547" i="5"/>
  <c r="M4548" i="5"/>
  <c r="M4549" i="5"/>
  <c r="M4550" i="5"/>
  <c r="M4551" i="5"/>
  <c r="M4552" i="5"/>
  <c r="M4553" i="5"/>
  <c r="M4554" i="5"/>
  <c r="M4555" i="5"/>
  <c r="M4556" i="5"/>
  <c r="M4557" i="5"/>
  <c r="M4558" i="5"/>
  <c r="M4559" i="5"/>
  <c r="M4560" i="5"/>
  <c r="M4561" i="5"/>
  <c r="M4562" i="5"/>
  <c r="M4563" i="5"/>
  <c r="M4564" i="5"/>
  <c r="M4565" i="5"/>
  <c r="M4566" i="5"/>
  <c r="M4567" i="5"/>
  <c r="M4568" i="5"/>
  <c r="M4569" i="5"/>
  <c r="M4570" i="5"/>
  <c r="M4571" i="5"/>
  <c r="M4572" i="5"/>
  <c r="M4573" i="5"/>
  <c r="M4574" i="5"/>
  <c r="M4575" i="5"/>
  <c r="M4576" i="5"/>
  <c r="M4577" i="5"/>
  <c r="M4578" i="5"/>
  <c r="M4579" i="5"/>
  <c r="M4580" i="5"/>
  <c r="M4581" i="5"/>
  <c r="M4582" i="5"/>
  <c r="M4583" i="5"/>
  <c r="M4584" i="5"/>
  <c r="M4585" i="5"/>
  <c r="M4586" i="5"/>
  <c r="M4587" i="5"/>
  <c r="M4588" i="5"/>
  <c r="M4589" i="5"/>
  <c r="M4590" i="5"/>
  <c r="M4591" i="5"/>
  <c r="M4592" i="5"/>
  <c r="M4593" i="5"/>
  <c r="M4594" i="5"/>
  <c r="M4595" i="5"/>
  <c r="M4596" i="5"/>
  <c r="M4597" i="5"/>
  <c r="M4598" i="5"/>
  <c r="M4599" i="5"/>
  <c r="M4600" i="5"/>
  <c r="M4601" i="5"/>
  <c r="M4602" i="5"/>
  <c r="M4603" i="5"/>
  <c r="M4604" i="5"/>
  <c r="M4605" i="5"/>
  <c r="M4606" i="5"/>
  <c r="M4607" i="5"/>
  <c r="M4608" i="5"/>
  <c r="M4609" i="5"/>
  <c r="M4610" i="5"/>
  <c r="M4611" i="5"/>
  <c r="M4612" i="5"/>
  <c r="M4613" i="5"/>
  <c r="M4614" i="5"/>
  <c r="M4615" i="5"/>
  <c r="M4616" i="5"/>
  <c r="M4617" i="5"/>
  <c r="M4618" i="5"/>
  <c r="M4619" i="5"/>
  <c r="M4620" i="5"/>
  <c r="M4621" i="5"/>
  <c r="M4622" i="5"/>
  <c r="M4623" i="5"/>
  <c r="M4624" i="5"/>
  <c r="M4625" i="5"/>
  <c r="M4626" i="5"/>
  <c r="M4627" i="5"/>
  <c r="M4628" i="5"/>
  <c r="M4629" i="5"/>
  <c r="M4630" i="5"/>
  <c r="M4631" i="5"/>
  <c r="M4632" i="5"/>
  <c r="M4633" i="5"/>
  <c r="M4634" i="5"/>
  <c r="M4635" i="5"/>
  <c r="M4636" i="5"/>
  <c r="M4637" i="5"/>
  <c r="M4638" i="5"/>
  <c r="M4639" i="5"/>
  <c r="M4640" i="5"/>
  <c r="M4641" i="5"/>
  <c r="M4642" i="5"/>
  <c r="M4643" i="5"/>
  <c r="M4644" i="5"/>
  <c r="M4645" i="5"/>
  <c r="M4646" i="5"/>
  <c r="M4647" i="5"/>
  <c r="M4648" i="5"/>
  <c r="M4649" i="5"/>
  <c r="M4650" i="5"/>
  <c r="M4651" i="5"/>
  <c r="M4652" i="5"/>
  <c r="M4653" i="5"/>
  <c r="M4654" i="5"/>
  <c r="M4655" i="5"/>
  <c r="M4656" i="5"/>
  <c r="M4657" i="5"/>
  <c r="M4658" i="5"/>
  <c r="M4659" i="5"/>
  <c r="M4660" i="5"/>
  <c r="M4661" i="5"/>
  <c r="M4662" i="5"/>
  <c r="M4663" i="5"/>
  <c r="M4664" i="5"/>
  <c r="M4665" i="5"/>
  <c r="M4666" i="5"/>
  <c r="M4667" i="5"/>
  <c r="M4668" i="5"/>
  <c r="M4669" i="5"/>
  <c r="M4670" i="5"/>
  <c r="M4671" i="5"/>
  <c r="M4672" i="5"/>
  <c r="M4673" i="5"/>
  <c r="M4674" i="5"/>
  <c r="M4675" i="5"/>
  <c r="M4676" i="5"/>
  <c r="M4677" i="5"/>
  <c r="M4678" i="5"/>
  <c r="M4679" i="5"/>
  <c r="M4680" i="5"/>
  <c r="M4681" i="5"/>
  <c r="M4682" i="5"/>
  <c r="M4683" i="5"/>
  <c r="M4684" i="5"/>
  <c r="M4685" i="5"/>
  <c r="M4686" i="5"/>
  <c r="M4687" i="5"/>
  <c r="M4688" i="5"/>
  <c r="M4689" i="5"/>
  <c r="M4690" i="5"/>
  <c r="M4691" i="5"/>
  <c r="M4692" i="5"/>
  <c r="M4693" i="5"/>
  <c r="M4694" i="5"/>
  <c r="M4695" i="5"/>
  <c r="M4696" i="5"/>
  <c r="M4697" i="5"/>
  <c r="M4698" i="5"/>
  <c r="M4699" i="5"/>
  <c r="M4700" i="5"/>
  <c r="M4701" i="5"/>
  <c r="M4702" i="5"/>
  <c r="M4703" i="5"/>
  <c r="M4704" i="5"/>
  <c r="M4705" i="5"/>
  <c r="M4706" i="5"/>
  <c r="M4707" i="5"/>
  <c r="M4708" i="5"/>
  <c r="M4709" i="5"/>
  <c r="M4710" i="5"/>
  <c r="M4711" i="5"/>
  <c r="M4712" i="5"/>
  <c r="M4713" i="5"/>
  <c r="M4714" i="5"/>
  <c r="M4715" i="5"/>
  <c r="M4716" i="5"/>
  <c r="M4717" i="5"/>
  <c r="M4718" i="5"/>
  <c r="M4719" i="5"/>
  <c r="M4720" i="5"/>
  <c r="M4721" i="5"/>
  <c r="M4722" i="5"/>
  <c r="M4723" i="5"/>
  <c r="M4724" i="5"/>
  <c r="M4725" i="5"/>
  <c r="M4726" i="5"/>
  <c r="M4727" i="5"/>
  <c r="M4728" i="5"/>
  <c r="M4729" i="5"/>
  <c r="M4730" i="5"/>
  <c r="M4731" i="5"/>
  <c r="M4732" i="5"/>
  <c r="M4733" i="5"/>
  <c r="M4734" i="5"/>
  <c r="M4735" i="5"/>
  <c r="M4736" i="5"/>
  <c r="M4737" i="5"/>
  <c r="M4738" i="5"/>
  <c r="M4739" i="5"/>
  <c r="M4740" i="5"/>
  <c r="M4741" i="5"/>
  <c r="M4742" i="5"/>
  <c r="M4743" i="5"/>
  <c r="M4744" i="5"/>
  <c r="M4745" i="5"/>
  <c r="M4746" i="5"/>
  <c r="M4747" i="5"/>
  <c r="M4748" i="5"/>
  <c r="M4749" i="5"/>
  <c r="M4750" i="5"/>
  <c r="M4751" i="5"/>
  <c r="M4752" i="5"/>
  <c r="M4753" i="5"/>
  <c r="M4754" i="5"/>
  <c r="M4755" i="5"/>
  <c r="M4756" i="5"/>
  <c r="M4757" i="5"/>
  <c r="M4758" i="5"/>
  <c r="M4759" i="5"/>
  <c r="M4760" i="5"/>
  <c r="M4761" i="5"/>
  <c r="M4762" i="5"/>
  <c r="M4763" i="5"/>
  <c r="M4764" i="5"/>
  <c r="M4765" i="5"/>
  <c r="M4766" i="5"/>
  <c r="M4767" i="5"/>
  <c r="M4768" i="5"/>
  <c r="M4769" i="5"/>
  <c r="M4770" i="5"/>
  <c r="M4771" i="5"/>
  <c r="M4772" i="5"/>
  <c r="M4773" i="5"/>
  <c r="M4774" i="5"/>
  <c r="M4775" i="5"/>
  <c r="M4776" i="5"/>
  <c r="M4777" i="5"/>
  <c r="M4778" i="5"/>
  <c r="M4779" i="5"/>
  <c r="M4780" i="5"/>
  <c r="M4781" i="5"/>
  <c r="M4782" i="5"/>
  <c r="M4783" i="5"/>
  <c r="M4784" i="5"/>
  <c r="M4785" i="5"/>
  <c r="M4786" i="5"/>
  <c r="M4787" i="5"/>
  <c r="M4788" i="5"/>
  <c r="M4789" i="5"/>
  <c r="M4790" i="5"/>
  <c r="M4791" i="5"/>
  <c r="M4792" i="5"/>
  <c r="M4793" i="5"/>
  <c r="M4794" i="5"/>
  <c r="M4795" i="5"/>
  <c r="M4796" i="5"/>
  <c r="M4797" i="5"/>
  <c r="M4798" i="5"/>
  <c r="M4799" i="5"/>
  <c r="M4800" i="5"/>
  <c r="M4801" i="5"/>
  <c r="M4802" i="5"/>
  <c r="M4803" i="5"/>
  <c r="M4804" i="5"/>
  <c r="M4805" i="5"/>
  <c r="M4806" i="5"/>
  <c r="M4807" i="5"/>
  <c r="M4808" i="5"/>
  <c r="M4809" i="5"/>
  <c r="M4810" i="5"/>
  <c r="M4811" i="5"/>
  <c r="M4812" i="5"/>
  <c r="M4813" i="5"/>
  <c r="M4814" i="5"/>
  <c r="M4815" i="5"/>
  <c r="M4816" i="5"/>
  <c r="M4817" i="5"/>
  <c r="M4818" i="5"/>
  <c r="M4819" i="5"/>
  <c r="M4820" i="5"/>
  <c r="M4821" i="5"/>
  <c r="M4822" i="5"/>
  <c r="M4823" i="5"/>
  <c r="M4824" i="5"/>
  <c r="M4825" i="5"/>
  <c r="M4826" i="5"/>
  <c r="M4827" i="5"/>
  <c r="M4828" i="5"/>
  <c r="M4829" i="5"/>
  <c r="M4830" i="5"/>
  <c r="M4831" i="5"/>
  <c r="M4832" i="5"/>
  <c r="M4833" i="5"/>
  <c r="M4834" i="5"/>
  <c r="M4835" i="5"/>
  <c r="M4836" i="5"/>
  <c r="M4837" i="5"/>
  <c r="M4838" i="5"/>
  <c r="M4839" i="5"/>
  <c r="M4840" i="5"/>
  <c r="M4841" i="5"/>
  <c r="M4842" i="5"/>
  <c r="M4843" i="5"/>
  <c r="M4844" i="5"/>
  <c r="M4845" i="5"/>
  <c r="M4846" i="5"/>
  <c r="M4847" i="5"/>
  <c r="M4848" i="5"/>
  <c r="M4849" i="5"/>
  <c r="M4850" i="5"/>
  <c r="M4851" i="5"/>
  <c r="M4852" i="5"/>
  <c r="M4853" i="5"/>
  <c r="M4854" i="5"/>
  <c r="M4855" i="5"/>
  <c r="M4856" i="5"/>
  <c r="M4857" i="5"/>
  <c r="M4858" i="5"/>
  <c r="M4859" i="5"/>
  <c r="M4860" i="5"/>
  <c r="M4861" i="5"/>
  <c r="M4862" i="5"/>
  <c r="M4863" i="5"/>
  <c r="M4864" i="5"/>
  <c r="M4865" i="5"/>
  <c r="M4866" i="5"/>
  <c r="M4867" i="5"/>
  <c r="M4868" i="5"/>
  <c r="M4869" i="5"/>
  <c r="M4870" i="5"/>
  <c r="M4871" i="5"/>
  <c r="M4872" i="5"/>
  <c r="M4873" i="5"/>
  <c r="M4874" i="5"/>
  <c r="M4875" i="5"/>
  <c r="M4876" i="5"/>
  <c r="M4877" i="5"/>
  <c r="M4878" i="5"/>
  <c r="M4879" i="5"/>
  <c r="M4880" i="5"/>
  <c r="M4881" i="5"/>
  <c r="M4882" i="5"/>
  <c r="M4883" i="5"/>
  <c r="M4884" i="5"/>
  <c r="M4885" i="5"/>
  <c r="M4886" i="5"/>
  <c r="M4887" i="5"/>
  <c r="M4888" i="5"/>
  <c r="M4889" i="5"/>
  <c r="M4890" i="5"/>
  <c r="M4891" i="5"/>
  <c r="M4892" i="5"/>
  <c r="M4893" i="5"/>
  <c r="M4894" i="5"/>
  <c r="M4895" i="5"/>
  <c r="M4896" i="5"/>
  <c r="M4897" i="5"/>
  <c r="M4898" i="5"/>
  <c r="M4899" i="5"/>
  <c r="M4900" i="5"/>
  <c r="M4901" i="5"/>
  <c r="M4902" i="5"/>
  <c r="M4903" i="5"/>
  <c r="M4904" i="5"/>
  <c r="M4905" i="5"/>
  <c r="M4906" i="5"/>
  <c r="M4907" i="5"/>
  <c r="M4908" i="5"/>
  <c r="M4909" i="5"/>
  <c r="M4910" i="5"/>
  <c r="M4911" i="5"/>
  <c r="M4912" i="5"/>
  <c r="M4913" i="5"/>
  <c r="M4914" i="5"/>
  <c r="M4915" i="5"/>
  <c r="M4916" i="5"/>
  <c r="M4917" i="5"/>
  <c r="M4918" i="5"/>
  <c r="M4919" i="5"/>
  <c r="M4920" i="5"/>
  <c r="M4921" i="5"/>
  <c r="M4922" i="5"/>
  <c r="M4923" i="5"/>
  <c r="M4924" i="5"/>
  <c r="M4925" i="5"/>
  <c r="M4926" i="5"/>
  <c r="M4927" i="5"/>
  <c r="M4928" i="5"/>
  <c r="M4929" i="5"/>
  <c r="M4930" i="5"/>
  <c r="M4931" i="5"/>
  <c r="M4932" i="5"/>
  <c r="M4933" i="5"/>
  <c r="M4934" i="5"/>
  <c r="M4935" i="5"/>
  <c r="M4936" i="5"/>
  <c r="M4937" i="5"/>
  <c r="M4938" i="5"/>
  <c r="M4939" i="5"/>
  <c r="M4940" i="5"/>
  <c r="M4941" i="5"/>
  <c r="M4942" i="5"/>
  <c r="M4943" i="5"/>
  <c r="M4944" i="5"/>
  <c r="M4945" i="5"/>
  <c r="M4946" i="5"/>
  <c r="M4947" i="5"/>
  <c r="M4948" i="5"/>
  <c r="M4949" i="5"/>
  <c r="M4950" i="5"/>
  <c r="M4951" i="5"/>
  <c r="M4952" i="5"/>
  <c r="M4953" i="5"/>
  <c r="M4954" i="5"/>
  <c r="M4955" i="5"/>
  <c r="M4956" i="5"/>
  <c r="M4957" i="5"/>
  <c r="M4958" i="5"/>
  <c r="M4959" i="5"/>
  <c r="M4960" i="5"/>
  <c r="M4961" i="5"/>
  <c r="M4962" i="5"/>
  <c r="M4963" i="5"/>
  <c r="M4964" i="5"/>
  <c r="M4965" i="5"/>
  <c r="M4966" i="5"/>
  <c r="M4967" i="5"/>
  <c r="M4968" i="5"/>
  <c r="M4969" i="5"/>
  <c r="M4970" i="5"/>
  <c r="M4971" i="5"/>
  <c r="M4972" i="5"/>
  <c r="M4973" i="5"/>
  <c r="M4974" i="5"/>
  <c r="M4975" i="5"/>
  <c r="M4976" i="5"/>
  <c r="M4977" i="5"/>
  <c r="M4978" i="5"/>
  <c r="M4979" i="5"/>
  <c r="M4980" i="5"/>
  <c r="M4981" i="5"/>
  <c r="M4982" i="5"/>
  <c r="M4983" i="5"/>
  <c r="M4984" i="5"/>
  <c r="M4985" i="5"/>
  <c r="M4986" i="5"/>
  <c r="M4987" i="5"/>
  <c r="M4988" i="5"/>
  <c r="M4989" i="5"/>
  <c r="M4990" i="5"/>
  <c r="M4991" i="5"/>
  <c r="M4992" i="5"/>
  <c r="M4993" i="5"/>
  <c r="M4994" i="5"/>
  <c r="M4995" i="5"/>
  <c r="M4996" i="5"/>
  <c r="M4997" i="5"/>
  <c r="M4998" i="5"/>
  <c r="M4999" i="5"/>
  <c r="M5000" i="5"/>
  <c r="M50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 r="C22" i="6"/>
  <c r="B22" i="6"/>
  <c r="E4" i="6"/>
  <c r="C20" i="6"/>
  <c r="D4" i="6"/>
  <c r="B21" i="6"/>
  <c r="B20" i="6"/>
  <c r="C21" i="6"/>
  <c r="D7" i="6"/>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2" i="5"/>
  <c r="H3" i="5"/>
  <c r="I3" i="5"/>
  <c r="H4" i="5"/>
  <c r="I4" i="5"/>
  <c r="H5" i="5"/>
  <c r="I5" i="5"/>
  <c r="H6" i="5"/>
  <c r="I6" i="5"/>
  <c r="H7" i="5"/>
  <c r="I7" i="5"/>
  <c r="H8" i="5"/>
  <c r="I8" i="5"/>
  <c r="H9" i="5"/>
  <c r="I9" i="5"/>
  <c r="H10" i="5"/>
  <c r="I10" i="5"/>
  <c r="H11" i="5"/>
  <c r="I11" i="5"/>
  <c r="H12" i="5"/>
  <c r="I12" i="5"/>
  <c r="H13" i="5"/>
  <c r="I13" i="5"/>
  <c r="H14" i="5"/>
  <c r="I14" i="5"/>
  <c r="H15" i="5"/>
  <c r="I15" i="5"/>
  <c r="H16" i="5"/>
  <c r="I16" i="5"/>
  <c r="H17" i="5"/>
  <c r="I17" i="5"/>
  <c r="H18" i="5"/>
  <c r="I18" i="5"/>
  <c r="H19" i="5"/>
  <c r="I19" i="5"/>
  <c r="H20" i="5"/>
  <c r="I20" i="5"/>
  <c r="H21" i="5"/>
  <c r="I21" i="5"/>
  <c r="H22" i="5"/>
  <c r="I22" i="5"/>
  <c r="H23" i="5"/>
  <c r="I23" i="5"/>
  <c r="H24" i="5"/>
  <c r="I24" i="5"/>
  <c r="H25" i="5"/>
  <c r="I25" i="5"/>
  <c r="H26" i="5"/>
  <c r="I26" i="5"/>
  <c r="H27" i="5"/>
  <c r="I27" i="5"/>
  <c r="H28" i="5"/>
  <c r="I28" i="5"/>
  <c r="H29" i="5"/>
  <c r="I29" i="5"/>
  <c r="H30" i="5"/>
  <c r="I30" i="5"/>
  <c r="H31" i="5"/>
  <c r="I31" i="5"/>
  <c r="H32" i="5"/>
  <c r="I32" i="5"/>
  <c r="H33" i="5"/>
  <c r="I33" i="5"/>
  <c r="H34" i="5"/>
  <c r="I34" i="5"/>
  <c r="H35" i="5"/>
  <c r="I35" i="5"/>
  <c r="H36" i="5"/>
  <c r="I36" i="5"/>
  <c r="H37" i="5"/>
  <c r="I37" i="5"/>
  <c r="H38" i="5"/>
  <c r="I38" i="5"/>
  <c r="H39" i="5"/>
  <c r="I39" i="5"/>
  <c r="H40" i="5"/>
  <c r="I40" i="5"/>
  <c r="H41" i="5"/>
  <c r="I41" i="5"/>
  <c r="H42" i="5"/>
  <c r="I42" i="5"/>
  <c r="H43" i="5"/>
  <c r="I43" i="5"/>
  <c r="H44" i="5"/>
  <c r="I44" i="5"/>
  <c r="H45" i="5"/>
  <c r="I45" i="5"/>
  <c r="H46" i="5"/>
  <c r="I46" i="5"/>
  <c r="H47" i="5"/>
  <c r="I47" i="5"/>
  <c r="H48" i="5"/>
  <c r="I48" i="5"/>
  <c r="H49" i="5"/>
  <c r="I49" i="5"/>
  <c r="H50" i="5"/>
  <c r="I50" i="5"/>
  <c r="H51" i="5"/>
  <c r="I51" i="5"/>
  <c r="H52" i="5"/>
  <c r="I52" i="5"/>
  <c r="H53" i="5"/>
  <c r="I53" i="5"/>
  <c r="H54" i="5"/>
  <c r="I54" i="5"/>
  <c r="H55" i="5"/>
  <c r="I55" i="5"/>
  <c r="H56" i="5"/>
  <c r="I56" i="5"/>
  <c r="H57" i="5"/>
  <c r="I57" i="5"/>
  <c r="H58" i="5"/>
  <c r="I58" i="5"/>
  <c r="H59" i="5"/>
  <c r="I59" i="5"/>
  <c r="H60" i="5"/>
  <c r="I60" i="5"/>
  <c r="H61" i="5"/>
  <c r="I61" i="5"/>
  <c r="H62" i="5"/>
  <c r="I62" i="5"/>
  <c r="H63" i="5"/>
  <c r="I63" i="5"/>
  <c r="H64" i="5"/>
  <c r="I64" i="5"/>
  <c r="H65" i="5"/>
  <c r="I65" i="5"/>
  <c r="H66" i="5"/>
  <c r="I66" i="5"/>
  <c r="H67" i="5"/>
  <c r="I67" i="5"/>
  <c r="H68" i="5"/>
  <c r="I68" i="5"/>
  <c r="H69" i="5"/>
  <c r="I69" i="5"/>
  <c r="H70" i="5"/>
  <c r="I70" i="5"/>
  <c r="H71" i="5"/>
  <c r="I71" i="5"/>
  <c r="H72" i="5"/>
  <c r="I72" i="5"/>
  <c r="H73" i="5"/>
  <c r="I73" i="5"/>
  <c r="H74" i="5"/>
  <c r="I74" i="5"/>
  <c r="H75" i="5"/>
  <c r="I75" i="5"/>
  <c r="H76" i="5"/>
  <c r="I76" i="5"/>
  <c r="H77" i="5"/>
  <c r="I77" i="5"/>
  <c r="H78" i="5"/>
  <c r="I78" i="5"/>
  <c r="H79" i="5"/>
  <c r="I79" i="5"/>
  <c r="H80" i="5"/>
  <c r="I80" i="5"/>
  <c r="H81" i="5"/>
  <c r="I81" i="5"/>
  <c r="H82" i="5"/>
  <c r="I82" i="5"/>
  <c r="H83" i="5"/>
  <c r="I83" i="5"/>
  <c r="H84" i="5"/>
  <c r="I84" i="5"/>
  <c r="H85" i="5"/>
  <c r="I85" i="5"/>
  <c r="H86" i="5"/>
  <c r="I86" i="5"/>
  <c r="H87" i="5"/>
  <c r="I87" i="5"/>
  <c r="H88" i="5"/>
  <c r="I88" i="5"/>
  <c r="H89" i="5"/>
  <c r="I89" i="5"/>
  <c r="H90" i="5"/>
  <c r="I90" i="5"/>
  <c r="H91" i="5"/>
  <c r="I91" i="5"/>
  <c r="H92" i="5"/>
  <c r="I92" i="5"/>
  <c r="H93" i="5"/>
  <c r="I93" i="5"/>
  <c r="H94" i="5"/>
  <c r="I94" i="5"/>
  <c r="H95" i="5"/>
  <c r="I95" i="5"/>
  <c r="H96" i="5"/>
  <c r="I96" i="5"/>
  <c r="H97" i="5"/>
  <c r="I97" i="5"/>
  <c r="H98" i="5"/>
  <c r="I98" i="5"/>
  <c r="H99" i="5"/>
  <c r="I99" i="5"/>
  <c r="H100" i="5"/>
  <c r="I100" i="5"/>
  <c r="H101" i="5"/>
  <c r="I101" i="5"/>
  <c r="H102" i="5"/>
  <c r="I102" i="5"/>
  <c r="H103" i="5"/>
  <c r="I103" i="5"/>
  <c r="H104" i="5"/>
  <c r="I104" i="5"/>
  <c r="H105" i="5"/>
  <c r="I105" i="5"/>
  <c r="H106" i="5"/>
  <c r="I106" i="5"/>
  <c r="H107" i="5"/>
  <c r="I107" i="5"/>
  <c r="H108" i="5"/>
  <c r="I108" i="5"/>
  <c r="H109" i="5"/>
  <c r="I109" i="5"/>
  <c r="H110" i="5"/>
  <c r="I110" i="5"/>
  <c r="H111" i="5"/>
  <c r="I111" i="5"/>
  <c r="H112" i="5"/>
  <c r="I112" i="5"/>
  <c r="H113" i="5"/>
  <c r="I113" i="5"/>
  <c r="H114" i="5"/>
  <c r="I114" i="5"/>
  <c r="H115" i="5"/>
  <c r="I115" i="5"/>
  <c r="H116" i="5"/>
  <c r="I116" i="5"/>
  <c r="H117" i="5"/>
  <c r="I117" i="5"/>
  <c r="H118" i="5"/>
  <c r="I118" i="5"/>
  <c r="H119" i="5"/>
  <c r="I119" i="5"/>
  <c r="H120" i="5"/>
  <c r="I120" i="5"/>
  <c r="H121" i="5"/>
  <c r="I121" i="5"/>
  <c r="H122" i="5"/>
  <c r="I122" i="5"/>
  <c r="H123" i="5"/>
  <c r="I123" i="5"/>
  <c r="H124" i="5"/>
  <c r="I124" i="5"/>
  <c r="H125" i="5"/>
  <c r="I125" i="5"/>
  <c r="H126" i="5"/>
  <c r="I126" i="5"/>
  <c r="H127" i="5"/>
  <c r="I127" i="5"/>
  <c r="H128" i="5"/>
  <c r="I128" i="5"/>
  <c r="H129" i="5"/>
  <c r="I129" i="5"/>
  <c r="H130" i="5"/>
  <c r="I130" i="5"/>
  <c r="H131" i="5"/>
  <c r="I131" i="5"/>
  <c r="H132" i="5"/>
  <c r="I132" i="5"/>
  <c r="H133" i="5"/>
  <c r="I133" i="5"/>
  <c r="H134" i="5"/>
  <c r="I134" i="5"/>
  <c r="H135" i="5"/>
  <c r="I135" i="5"/>
  <c r="H136" i="5"/>
  <c r="I136" i="5"/>
  <c r="H137" i="5"/>
  <c r="I137" i="5"/>
  <c r="H138" i="5"/>
  <c r="I138" i="5"/>
  <c r="H139" i="5"/>
  <c r="I139" i="5"/>
  <c r="H140" i="5"/>
  <c r="I140" i="5"/>
  <c r="H141" i="5"/>
  <c r="I141" i="5"/>
  <c r="H142" i="5"/>
  <c r="I142" i="5"/>
  <c r="H143" i="5"/>
  <c r="I143" i="5"/>
  <c r="H144" i="5"/>
  <c r="I144" i="5"/>
  <c r="H145" i="5"/>
  <c r="I145" i="5"/>
  <c r="H146" i="5"/>
  <c r="I146" i="5"/>
  <c r="H147" i="5"/>
  <c r="I147" i="5"/>
  <c r="H148" i="5"/>
  <c r="I148" i="5"/>
  <c r="H149" i="5"/>
  <c r="I149" i="5"/>
  <c r="H150" i="5"/>
  <c r="I150" i="5"/>
  <c r="H151" i="5"/>
  <c r="I151" i="5"/>
  <c r="H152" i="5"/>
  <c r="I152" i="5"/>
  <c r="H153" i="5"/>
  <c r="I153" i="5"/>
  <c r="H154" i="5"/>
  <c r="I154" i="5"/>
  <c r="H155" i="5"/>
  <c r="I155" i="5"/>
  <c r="H156" i="5"/>
  <c r="I156" i="5"/>
  <c r="H157" i="5"/>
  <c r="I157" i="5"/>
  <c r="H158" i="5"/>
  <c r="I158" i="5"/>
  <c r="H159" i="5"/>
  <c r="I159" i="5"/>
  <c r="H160" i="5"/>
  <c r="I160" i="5"/>
  <c r="H161" i="5"/>
  <c r="I161" i="5"/>
  <c r="H162" i="5"/>
  <c r="I162" i="5"/>
  <c r="H163" i="5"/>
  <c r="I163" i="5"/>
  <c r="H164" i="5"/>
  <c r="I164" i="5"/>
  <c r="H165" i="5"/>
  <c r="I165" i="5"/>
  <c r="H166" i="5"/>
  <c r="I166" i="5"/>
  <c r="H167" i="5"/>
  <c r="I167" i="5"/>
  <c r="H168" i="5"/>
  <c r="I168" i="5"/>
  <c r="H169" i="5"/>
  <c r="I169" i="5"/>
  <c r="H170" i="5"/>
  <c r="I170" i="5"/>
  <c r="H171" i="5"/>
  <c r="I171" i="5"/>
  <c r="H172" i="5"/>
  <c r="I172" i="5"/>
  <c r="H173" i="5"/>
  <c r="I173" i="5"/>
  <c r="H174" i="5"/>
  <c r="I174" i="5"/>
  <c r="H175" i="5"/>
  <c r="I175" i="5"/>
  <c r="H176" i="5"/>
  <c r="I176" i="5"/>
  <c r="H177" i="5"/>
  <c r="I177" i="5"/>
  <c r="H178" i="5"/>
  <c r="I178" i="5"/>
  <c r="H179" i="5"/>
  <c r="I179" i="5"/>
  <c r="H180" i="5"/>
  <c r="I180" i="5"/>
  <c r="H181" i="5"/>
  <c r="I181" i="5"/>
  <c r="H182" i="5"/>
  <c r="I182" i="5"/>
  <c r="H183" i="5"/>
  <c r="I183" i="5"/>
  <c r="H184" i="5"/>
  <c r="I184" i="5"/>
  <c r="H185" i="5"/>
  <c r="I185" i="5"/>
  <c r="H186" i="5"/>
  <c r="I186" i="5"/>
  <c r="H187" i="5"/>
  <c r="I187" i="5"/>
  <c r="H188" i="5"/>
  <c r="I188" i="5"/>
  <c r="H189" i="5"/>
  <c r="I189" i="5"/>
  <c r="H190" i="5"/>
  <c r="I190" i="5"/>
  <c r="H191" i="5"/>
  <c r="I191" i="5"/>
  <c r="H192" i="5"/>
  <c r="I192" i="5"/>
  <c r="H193" i="5"/>
  <c r="I193" i="5"/>
  <c r="H194" i="5"/>
  <c r="I194" i="5"/>
  <c r="H195" i="5"/>
  <c r="I195" i="5"/>
  <c r="H196" i="5"/>
  <c r="I196" i="5"/>
  <c r="H197" i="5"/>
  <c r="I197" i="5"/>
  <c r="H198" i="5"/>
  <c r="I198" i="5"/>
  <c r="H199" i="5"/>
  <c r="I199" i="5"/>
  <c r="H200" i="5"/>
  <c r="I200" i="5"/>
  <c r="H201" i="5"/>
  <c r="I201" i="5"/>
  <c r="H202" i="5"/>
  <c r="I202" i="5"/>
  <c r="H203" i="5"/>
  <c r="I203" i="5"/>
  <c r="H204" i="5"/>
  <c r="I204" i="5"/>
  <c r="H205" i="5"/>
  <c r="I205" i="5"/>
  <c r="H206" i="5"/>
  <c r="I206" i="5"/>
  <c r="H207" i="5"/>
  <c r="I207" i="5"/>
  <c r="H208" i="5"/>
  <c r="I208" i="5"/>
  <c r="H209" i="5"/>
  <c r="I209" i="5"/>
  <c r="H210" i="5"/>
  <c r="I210" i="5"/>
  <c r="H211" i="5"/>
  <c r="I211" i="5"/>
  <c r="H212" i="5"/>
  <c r="I212" i="5"/>
  <c r="H213" i="5"/>
  <c r="I213" i="5"/>
  <c r="H214" i="5"/>
  <c r="I214" i="5"/>
  <c r="H215" i="5"/>
  <c r="I215" i="5"/>
  <c r="H216" i="5"/>
  <c r="I216" i="5"/>
  <c r="H217" i="5"/>
  <c r="I217" i="5"/>
  <c r="H218" i="5"/>
  <c r="I218" i="5"/>
  <c r="H219" i="5"/>
  <c r="I219" i="5"/>
  <c r="H220" i="5"/>
  <c r="I220" i="5"/>
  <c r="H221" i="5"/>
  <c r="I221" i="5"/>
  <c r="H222" i="5"/>
  <c r="I222" i="5"/>
  <c r="H223" i="5"/>
  <c r="I223" i="5"/>
  <c r="H224" i="5"/>
  <c r="I224" i="5"/>
  <c r="H225" i="5"/>
  <c r="I225" i="5"/>
  <c r="H226" i="5"/>
  <c r="I226" i="5"/>
  <c r="H227" i="5"/>
  <c r="I227" i="5"/>
  <c r="H228" i="5"/>
  <c r="I228" i="5"/>
  <c r="H229" i="5"/>
  <c r="I229" i="5"/>
  <c r="H230" i="5"/>
  <c r="I230" i="5"/>
  <c r="H231" i="5"/>
  <c r="I231" i="5"/>
  <c r="H232" i="5"/>
  <c r="I232" i="5"/>
  <c r="H233" i="5"/>
  <c r="I233" i="5"/>
  <c r="H234" i="5"/>
  <c r="I234" i="5"/>
  <c r="H235" i="5"/>
  <c r="I235" i="5"/>
  <c r="H236" i="5"/>
  <c r="I236" i="5"/>
  <c r="H237" i="5"/>
  <c r="I237" i="5"/>
  <c r="H238" i="5"/>
  <c r="I238" i="5"/>
  <c r="H239" i="5"/>
  <c r="I239" i="5"/>
  <c r="H240" i="5"/>
  <c r="I240" i="5"/>
  <c r="H241" i="5"/>
  <c r="I241" i="5"/>
  <c r="H242" i="5"/>
  <c r="I242" i="5"/>
  <c r="H243" i="5"/>
  <c r="I243" i="5"/>
  <c r="H244" i="5"/>
  <c r="I244" i="5"/>
  <c r="H245" i="5"/>
  <c r="I245" i="5"/>
  <c r="H246" i="5"/>
  <c r="I246" i="5"/>
  <c r="H247" i="5"/>
  <c r="I247" i="5"/>
  <c r="H248" i="5"/>
  <c r="I248" i="5"/>
  <c r="H249" i="5"/>
  <c r="I249" i="5"/>
  <c r="H250" i="5"/>
  <c r="I250" i="5"/>
  <c r="H251" i="5"/>
  <c r="I251" i="5"/>
  <c r="H252" i="5"/>
  <c r="I252" i="5"/>
  <c r="H253" i="5"/>
  <c r="I253" i="5"/>
  <c r="H254" i="5"/>
  <c r="I254" i="5"/>
  <c r="H255" i="5"/>
  <c r="I255" i="5"/>
  <c r="H256" i="5"/>
  <c r="I256" i="5"/>
  <c r="H257" i="5"/>
  <c r="I257" i="5"/>
  <c r="H258" i="5"/>
  <c r="I258" i="5"/>
  <c r="H259" i="5"/>
  <c r="I259" i="5"/>
  <c r="H260" i="5"/>
  <c r="I260" i="5"/>
  <c r="H261" i="5"/>
  <c r="I261" i="5"/>
  <c r="H262" i="5"/>
  <c r="I262" i="5"/>
  <c r="H263" i="5"/>
  <c r="I263" i="5"/>
  <c r="H264" i="5"/>
  <c r="I264" i="5"/>
  <c r="H265" i="5"/>
  <c r="I265" i="5"/>
  <c r="H266" i="5"/>
  <c r="I266" i="5"/>
  <c r="H267" i="5"/>
  <c r="I267" i="5"/>
  <c r="H268" i="5"/>
  <c r="I268" i="5"/>
  <c r="H269" i="5"/>
  <c r="I269" i="5"/>
  <c r="H270" i="5"/>
  <c r="I270" i="5"/>
  <c r="H271" i="5"/>
  <c r="I271" i="5"/>
  <c r="H272" i="5"/>
  <c r="I272" i="5"/>
  <c r="H273" i="5"/>
  <c r="I273" i="5"/>
  <c r="H274" i="5"/>
  <c r="I274" i="5"/>
  <c r="H275" i="5"/>
  <c r="I275" i="5"/>
  <c r="H276" i="5"/>
  <c r="I276" i="5"/>
  <c r="H277" i="5"/>
  <c r="I277" i="5"/>
  <c r="H278" i="5"/>
  <c r="I278" i="5"/>
  <c r="H279" i="5"/>
  <c r="I279" i="5"/>
  <c r="H280" i="5"/>
  <c r="I280" i="5"/>
  <c r="H281" i="5"/>
  <c r="I281" i="5"/>
  <c r="H282" i="5"/>
  <c r="I282" i="5"/>
  <c r="H283" i="5"/>
  <c r="I283" i="5"/>
  <c r="H284" i="5"/>
  <c r="I284" i="5"/>
  <c r="H285" i="5"/>
  <c r="I285" i="5"/>
  <c r="H286" i="5"/>
  <c r="I286" i="5"/>
  <c r="H287" i="5"/>
  <c r="I287" i="5"/>
  <c r="H288" i="5"/>
  <c r="I288" i="5"/>
  <c r="H289" i="5"/>
  <c r="I289" i="5"/>
  <c r="H290" i="5"/>
  <c r="I290" i="5"/>
  <c r="H291" i="5"/>
  <c r="I291" i="5"/>
  <c r="H292" i="5"/>
  <c r="I292" i="5"/>
  <c r="H293" i="5"/>
  <c r="I293" i="5"/>
  <c r="H294" i="5"/>
  <c r="I294" i="5"/>
  <c r="H295" i="5"/>
  <c r="I295" i="5"/>
  <c r="H296" i="5"/>
  <c r="I296" i="5"/>
  <c r="H297" i="5"/>
  <c r="I297" i="5"/>
  <c r="H298" i="5"/>
  <c r="I298" i="5"/>
  <c r="H299" i="5"/>
  <c r="I299" i="5"/>
  <c r="H300" i="5"/>
  <c r="I300" i="5"/>
  <c r="H301" i="5"/>
  <c r="I301" i="5"/>
  <c r="H302" i="5"/>
  <c r="I302" i="5"/>
  <c r="H303" i="5"/>
  <c r="I303" i="5"/>
  <c r="H304" i="5"/>
  <c r="I304" i="5"/>
  <c r="H305" i="5"/>
  <c r="I305" i="5"/>
  <c r="H306" i="5"/>
  <c r="I306" i="5"/>
  <c r="H307" i="5"/>
  <c r="I307" i="5"/>
  <c r="H308" i="5"/>
  <c r="I308" i="5"/>
  <c r="H309" i="5"/>
  <c r="I309" i="5"/>
  <c r="H310" i="5"/>
  <c r="I310" i="5"/>
  <c r="H311" i="5"/>
  <c r="I311" i="5"/>
  <c r="H312" i="5"/>
  <c r="I312" i="5"/>
  <c r="H313" i="5"/>
  <c r="I313" i="5"/>
  <c r="H314" i="5"/>
  <c r="I314" i="5"/>
  <c r="H315" i="5"/>
  <c r="I315" i="5"/>
  <c r="H316" i="5"/>
  <c r="I316" i="5"/>
  <c r="H317" i="5"/>
  <c r="I317" i="5"/>
  <c r="H318" i="5"/>
  <c r="I318" i="5"/>
  <c r="H319" i="5"/>
  <c r="I319" i="5"/>
  <c r="H320" i="5"/>
  <c r="I320" i="5"/>
  <c r="H321" i="5"/>
  <c r="I321" i="5"/>
  <c r="H322" i="5"/>
  <c r="I322" i="5"/>
  <c r="H323" i="5"/>
  <c r="I323" i="5"/>
  <c r="H324" i="5"/>
  <c r="I324" i="5"/>
  <c r="H325" i="5"/>
  <c r="I325" i="5"/>
  <c r="H326" i="5"/>
  <c r="I326" i="5"/>
  <c r="H327" i="5"/>
  <c r="I327" i="5"/>
  <c r="H328" i="5"/>
  <c r="I328" i="5"/>
  <c r="H329" i="5"/>
  <c r="I329" i="5"/>
  <c r="H330" i="5"/>
  <c r="I330" i="5"/>
  <c r="H331" i="5"/>
  <c r="I331" i="5"/>
  <c r="H332" i="5"/>
  <c r="I332" i="5"/>
  <c r="H333" i="5"/>
  <c r="I333" i="5"/>
  <c r="H334" i="5"/>
  <c r="I334" i="5"/>
  <c r="H335" i="5"/>
  <c r="I335" i="5"/>
  <c r="H336" i="5"/>
  <c r="I336" i="5"/>
  <c r="H337" i="5"/>
  <c r="I337" i="5"/>
  <c r="H338" i="5"/>
  <c r="I338" i="5"/>
  <c r="H339" i="5"/>
  <c r="I339" i="5"/>
  <c r="H340" i="5"/>
  <c r="I340" i="5"/>
  <c r="H341" i="5"/>
  <c r="I341" i="5"/>
  <c r="H342" i="5"/>
  <c r="I342" i="5"/>
  <c r="H343" i="5"/>
  <c r="I343" i="5"/>
  <c r="H344" i="5"/>
  <c r="I344" i="5"/>
  <c r="H345" i="5"/>
  <c r="I345" i="5"/>
  <c r="H346" i="5"/>
  <c r="I346" i="5"/>
  <c r="H347" i="5"/>
  <c r="I347" i="5"/>
  <c r="H348" i="5"/>
  <c r="I348" i="5"/>
  <c r="H349" i="5"/>
  <c r="I349" i="5"/>
  <c r="H350" i="5"/>
  <c r="I350" i="5"/>
  <c r="H351" i="5"/>
  <c r="I351" i="5"/>
  <c r="H352" i="5"/>
  <c r="I352" i="5"/>
  <c r="H353" i="5"/>
  <c r="I353" i="5"/>
  <c r="H354" i="5"/>
  <c r="I354" i="5"/>
  <c r="H355" i="5"/>
  <c r="I355" i="5"/>
  <c r="H356" i="5"/>
  <c r="I356" i="5"/>
  <c r="H357" i="5"/>
  <c r="I357" i="5"/>
  <c r="H358" i="5"/>
  <c r="I358" i="5"/>
  <c r="H359" i="5"/>
  <c r="I359" i="5"/>
  <c r="H360" i="5"/>
  <c r="I360" i="5"/>
  <c r="H361" i="5"/>
  <c r="I361" i="5"/>
  <c r="H362" i="5"/>
  <c r="I362" i="5"/>
  <c r="H363" i="5"/>
  <c r="I363" i="5"/>
  <c r="H364" i="5"/>
  <c r="I364" i="5"/>
  <c r="H365" i="5"/>
  <c r="I365" i="5"/>
  <c r="H366" i="5"/>
  <c r="I366" i="5"/>
  <c r="H367" i="5"/>
  <c r="I367" i="5"/>
  <c r="H368" i="5"/>
  <c r="I368" i="5"/>
  <c r="H369" i="5"/>
  <c r="I369" i="5"/>
  <c r="H370" i="5"/>
  <c r="I370" i="5"/>
  <c r="H371" i="5"/>
  <c r="I371" i="5"/>
  <c r="H372" i="5"/>
  <c r="I372" i="5"/>
  <c r="H373" i="5"/>
  <c r="I373" i="5"/>
  <c r="H374" i="5"/>
  <c r="I374" i="5"/>
  <c r="H375" i="5"/>
  <c r="I375" i="5"/>
  <c r="H376" i="5"/>
  <c r="I376" i="5"/>
  <c r="H377" i="5"/>
  <c r="I377" i="5"/>
  <c r="H378" i="5"/>
  <c r="I378" i="5"/>
  <c r="H379" i="5"/>
  <c r="I379" i="5"/>
  <c r="H380" i="5"/>
  <c r="I380" i="5"/>
  <c r="H381" i="5"/>
  <c r="I381" i="5"/>
  <c r="H382" i="5"/>
  <c r="I382" i="5"/>
  <c r="H383" i="5"/>
  <c r="I383" i="5"/>
  <c r="H384" i="5"/>
  <c r="I384" i="5"/>
  <c r="H385" i="5"/>
  <c r="I385" i="5"/>
  <c r="H386" i="5"/>
  <c r="I386" i="5"/>
  <c r="H387" i="5"/>
  <c r="I387" i="5"/>
  <c r="H388" i="5"/>
  <c r="I388" i="5"/>
  <c r="H389" i="5"/>
  <c r="I389" i="5"/>
  <c r="H390" i="5"/>
  <c r="I390" i="5"/>
  <c r="H391" i="5"/>
  <c r="I391" i="5"/>
  <c r="H392" i="5"/>
  <c r="I392" i="5"/>
  <c r="H393" i="5"/>
  <c r="I393" i="5"/>
  <c r="H394" i="5"/>
  <c r="I394" i="5"/>
  <c r="H395" i="5"/>
  <c r="I395" i="5"/>
  <c r="H396" i="5"/>
  <c r="I396" i="5"/>
  <c r="H397" i="5"/>
  <c r="I397" i="5"/>
  <c r="H398" i="5"/>
  <c r="I398" i="5"/>
  <c r="H399" i="5"/>
  <c r="I399" i="5"/>
  <c r="H400" i="5"/>
  <c r="I400" i="5"/>
  <c r="H401" i="5"/>
  <c r="I401" i="5"/>
  <c r="H402" i="5"/>
  <c r="I402" i="5"/>
  <c r="H403" i="5"/>
  <c r="I403" i="5"/>
  <c r="H404" i="5"/>
  <c r="I404" i="5"/>
  <c r="H405" i="5"/>
  <c r="I405" i="5"/>
  <c r="H406" i="5"/>
  <c r="I406" i="5"/>
  <c r="H407" i="5"/>
  <c r="I407" i="5"/>
  <c r="H408" i="5"/>
  <c r="I408" i="5"/>
  <c r="H409" i="5"/>
  <c r="I409" i="5"/>
  <c r="H410" i="5"/>
  <c r="I410" i="5"/>
  <c r="H411" i="5"/>
  <c r="I411" i="5"/>
  <c r="H412" i="5"/>
  <c r="I412" i="5"/>
  <c r="H413" i="5"/>
  <c r="I413" i="5"/>
  <c r="H414" i="5"/>
  <c r="I414" i="5"/>
  <c r="H415" i="5"/>
  <c r="I415" i="5"/>
  <c r="H416" i="5"/>
  <c r="I416" i="5"/>
  <c r="H417" i="5"/>
  <c r="I417" i="5"/>
  <c r="H418" i="5"/>
  <c r="I418" i="5"/>
  <c r="H419" i="5"/>
  <c r="I419" i="5"/>
  <c r="H420" i="5"/>
  <c r="I420" i="5"/>
  <c r="H421" i="5"/>
  <c r="I421" i="5"/>
  <c r="H422" i="5"/>
  <c r="I422" i="5"/>
  <c r="H423" i="5"/>
  <c r="I423" i="5"/>
  <c r="H424" i="5"/>
  <c r="I424" i="5"/>
  <c r="H425" i="5"/>
  <c r="I425" i="5"/>
  <c r="H426" i="5"/>
  <c r="I426" i="5"/>
  <c r="H427" i="5"/>
  <c r="I427" i="5"/>
  <c r="H428" i="5"/>
  <c r="I428" i="5"/>
  <c r="H429" i="5"/>
  <c r="I429" i="5"/>
  <c r="H430" i="5"/>
  <c r="I430" i="5"/>
  <c r="H431" i="5"/>
  <c r="I431" i="5"/>
  <c r="H432" i="5"/>
  <c r="I432" i="5"/>
  <c r="H433" i="5"/>
  <c r="I433" i="5"/>
  <c r="H434" i="5"/>
  <c r="I434" i="5"/>
  <c r="H435" i="5"/>
  <c r="I435" i="5"/>
  <c r="H436" i="5"/>
  <c r="I436" i="5"/>
  <c r="H437" i="5"/>
  <c r="I437" i="5"/>
  <c r="H438" i="5"/>
  <c r="I438" i="5"/>
  <c r="H439" i="5"/>
  <c r="I439" i="5"/>
  <c r="H440" i="5"/>
  <c r="I440" i="5"/>
  <c r="H441" i="5"/>
  <c r="I441" i="5"/>
  <c r="H442" i="5"/>
  <c r="I442" i="5"/>
  <c r="H443" i="5"/>
  <c r="I443" i="5"/>
  <c r="H444" i="5"/>
  <c r="I444" i="5"/>
  <c r="H445" i="5"/>
  <c r="I445" i="5"/>
  <c r="H446" i="5"/>
  <c r="I446" i="5"/>
  <c r="H447" i="5"/>
  <c r="I447" i="5"/>
  <c r="H448" i="5"/>
  <c r="I448" i="5"/>
  <c r="H449" i="5"/>
  <c r="I449" i="5"/>
  <c r="H450" i="5"/>
  <c r="I450" i="5"/>
  <c r="H451" i="5"/>
  <c r="I451" i="5"/>
  <c r="H452" i="5"/>
  <c r="I452" i="5"/>
  <c r="H453" i="5"/>
  <c r="I453" i="5"/>
  <c r="H454" i="5"/>
  <c r="I454" i="5"/>
  <c r="H455" i="5"/>
  <c r="I455" i="5"/>
  <c r="H456" i="5"/>
  <c r="I456" i="5"/>
  <c r="H457" i="5"/>
  <c r="I457" i="5"/>
  <c r="H458" i="5"/>
  <c r="I458" i="5"/>
  <c r="H459" i="5"/>
  <c r="I459" i="5"/>
  <c r="H460" i="5"/>
  <c r="I460" i="5"/>
  <c r="H461" i="5"/>
  <c r="I461" i="5"/>
  <c r="H462" i="5"/>
  <c r="I462" i="5"/>
  <c r="H463" i="5"/>
  <c r="I463" i="5"/>
  <c r="H464" i="5"/>
  <c r="I464" i="5"/>
  <c r="H465" i="5"/>
  <c r="I465" i="5"/>
  <c r="H466" i="5"/>
  <c r="I466" i="5"/>
  <c r="H467" i="5"/>
  <c r="I467" i="5"/>
  <c r="H468" i="5"/>
  <c r="I468" i="5"/>
  <c r="H469" i="5"/>
  <c r="I469" i="5"/>
  <c r="H470" i="5"/>
  <c r="I470" i="5"/>
  <c r="H471" i="5"/>
  <c r="I471" i="5"/>
  <c r="H472" i="5"/>
  <c r="I472" i="5"/>
  <c r="H473" i="5"/>
  <c r="I473" i="5"/>
  <c r="H474" i="5"/>
  <c r="I474" i="5"/>
  <c r="H475" i="5"/>
  <c r="I475" i="5"/>
  <c r="H476" i="5"/>
  <c r="I476" i="5"/>
  <c r="H477" i="5"/>
  <c r="I477" i="5"/>
  <c r="H478" i="5"/>
  <c r="I478" i="5"/>
  <c r="H479" i="5"/>
  <c r="I479" i="5"/>
  <c r="H480" i="5"/>
  <c r="I480" i="5"/>
  <c r="H481" i="5"/>
  <c r="I481" i="5"/>
  <c r="H482" i="5"/>
  <c r="I482" i="5"/>
  <c r="H483" i="5"/>
  <c r="I483" i="5"/>
  <c r="H484" i="5"/>
  <c r="I484" i="5"/>
  <c r="H485" i="5"/>
  <c r="I485" i="5"/>
  <c r="H486" i="5"/>
  <c r="I486" i="5"/>
  <c r="H487" i="5"/>
  <c r="I487" i="5"/>
  <c r="H488" i="5"/>
  <c r="I488" i="5"/>
  <c r="H489" i="5"/>
  <c r="I489" i="5"/>
  <c r="H490" i="5"/>
  <c r="I490" i="5"/>
  <c r="H491" i="5"/>
  <c r="I491" i="5"/>
  <c r="H492" i="5"/>
  <c r="I492" i="5"/>
  <c r="H493" i="5"/>
  <c r="I493" i="5"/>
  <c r="H494" i="5"/>
  <c r="I494" i="5"/>
  <c r="H495" i="5"/>
  <c r="I495" i="5"/>
  <c r="H496" i="5"/>
  <c r="I496" i="5"/>
  <c r="H497" i="5"/>
  <c r="I497" i="5"/>
  <c r="H498" i="5"/>
  <c r="I498" i="5"/>
  <c r="H499" i="5"/>
  <c r="I499" i="5"/>
  <c r="H500" i="5"/>
  <c r="I500" i="5"/>
  <c r="H501" i="5"/>
  <c r="I501" i="5"/>
  <c r="H502" i="5"/>
  <c r="I502" i="5"/>
  <c r="H503" i="5"/>
  <c r="I503" i="5"/>
  <c r="H504" i="5"/>
  <c r="I504" i="5"/>
  <c r="H505" i="5"/>
  <c r="I505" i="5"/>
  <c r="H506" i="5"/>
  <c r="I506" i="5"/>
  <c r="H507" i="5"/>
  <c r="I507" i="5"/>
  <c r="H508" i="5"/>
  <c r="I508" i="5"/>
  <c r="H509" i="5"/>
  <c r="I509" i="5"/>
  <c r="H510" i="5"/>
  <c r="I510" i="5"/>
  <c r="H511" i="5"/>
  <c r="I511" i="5"/>
  <c r="H512" i="5"/>
  <c r="I512" i="5"/>
  <c r="H513" i="5"/>
  <c r="I513" i="5"/>
  <c r="H514" i="5"/>
  <c r="I514" i="5"/>
  <c r="H515" i="5"/>
  <c r="I515" i="5"/>
  <c r="H516" i="5"/>
  <c r="I516" i="5"/>
  <c r="H517" i="5"/>
  <c r="I517" i="5"/>
  <c r="H518" i="5"/>
  <c r="I518" i="5"/>
  <c r="H519" i="5"/>
  <c r="I519" i="5"/>
  <c r="H520" i="5"/>
  <c r="I520" i="5"/>
  <c r="H521" i="5"/>
  <c r="I521" i="5"/>
  <c r="H522" i="5"/>
  <c r="I522" i="5"/>
  <c r="H523" i="5"/>
  <c r="I523" i="5"/>
  <c r="H524" i="5"/>
  <c r="I524" i="5"/>
  <c r="H525" i="5"/>
  <c r="I525" i="5"/>
  <c r="H526" i="5"/>
  <c r="I526" i="5"/>
  <c r="H527" i="5"/>
  <c r="I527" i="5"/>
  <c r="H528" i="5"/>
  <c r="I528" i="5"/>
  <c r="H529" i="5"/>
  <c r="I529" i="5"/>
  <c r="H530" i="5"/>
  <c r="I530" i="5"/>
  <c r="H531" i="5"/>
  <c r="I531" i="5"/>
  <c r="H532" i="5"/>
  <c r="I532" i="5"/>
  <c r="H533" i="5"/>
  <c r="I533" i="5"/>
  <c r="H534" i="5"/>
  <c r="I534" i="5"/>
  <c r="H535" i="5"/>
  <c r="I535" i="5"/>
  <c r="H536" i="5"/>
  <c r="I536" i="5"/>
  <c r="H537" i="5"/>
  <c r="I537" i="5"/>
  <c r="H538" i="5"/>
  <c r="I538" i="5"/>
  <c r="H539" i="5"/>
  <c r="I539" i="5"/>
  <c r="H540" i="5"/>
  <c r="I540" i="5"/>
  <c r="H541" i="5"/>
  <c r="I541" i="5"/>
  <c r="H542" i="5"/>
  <c r="I542" i="5"/>
  <c r="H543" i="5"/>
  <c r="I543" i="5"/>
  <c r="H544" i="5"/>
  <c r="I544" i="5"/>
  <c r="H545" i="5"/>
  <c r="I545" i="5"/>
  <c r="H546" i="5"/>
  <c r="I546" i="5"/>
  <c r="H547" i="5"/>
  <c r="I547" i="5"/>
  <c r="H548" i="5"/>
  <c r="I548" i="5"/>
  <c r="H549" i="5"/>
  <c r="I549" i="5"/>
  <c r="H550" i="5"/>
  <c r="I550" i="5"/>
  <c r="H551" i="5"/>
  <c r="I551" i="5"/>
  <c r="H552" i="5"/>
  <c r="I552" i="5"/>
  <c r="H553" i="5"/>
  <c r="I553" i="5"/>
  <c r="H554" i="5"/>
  <c r="I554" i="5"/>
  <c r="H555" i="5"/>
  <c r="I555" i="5"/>
  <c r="H556" i="5"/>
  <c r="I556" i="5"/>
  <c r="H557" i="5"/>
  <c r="I557" i="5"/>
  <c r="H558" i="5"/>
  <c r="I558" i="5"/>
  <c r="H559" i="5"/>
  <c r="I559" i="5"/>
  <c r="H560" i="5"/>
  <c r="I560" i="5"/>
  <c r="H561" i="5"/>
  <c r="I561" i="5"/>
  <c r="H562" i="5"/>
  <c r="I562" i="5"/>
  <c r="H563" i="5"/>
  <c r="I563" i="5"/>
  <c r="H564" i="5"/>
  <c r="I564" i="5"/>
  <c r="H565" i="5"/>
  <c r="I565" i="5"/>
  <c r="H566" i="5"/>
  <c r="I566" i="5"/>
  <c r="H567" i="5"/>
  <c r="I567" i="5"/>
  <c r="H568" i="5"/>
  <c r="I568" i="5"/>
  <c r="H569" i="5"/>
  <c r="I569" i="5"/>
  <c r="H570" i="5"/>
  <c r="I570" i="5"/>
  <c r="H571" i="5"/>
  <c r="I571" i="5"/>
  <c r="H572" i="5"/>
  <c r="I572" i="5"/>
  <c r="H573" i="5"/>
  <c r="I573" i="5"/>
  <c r="H574" i="5"/>
  <c r="I574" i="5"/>
  <c r="H575" i="5"/>
  <c r="I575" i="5"/>
  <c r="H576" i="5"/>
  <c r="I576" i="5"/>
  <c r="H577" i="5"/>
  <c r="I577" i="5"/>
  <c r="H578" i="5"/>
  <c r="I578" i="5"/>
  <c r="H579" i="5"/>
  <c r="I579" i="5"/>
  <c r="H580" i="5"/>
  <c r="I580" i="5"/>
  <c r="H581" i="5"/>
  <c r="I581" i="5"/>
  <c r="H582" i="5"/>
  <c r="I582" i="5"/>
  <c r="H583" i="5"/>
  <c r="I583" i="5"/>
  <c r="H584" i="5"/>
  <c r="I584" i="5"/>
  <c r="H585" i="5"/>
  <c r="I585" i="5"/>
  <c r="H586" i="5"/>
  <c r="I586" i="5"/>
  <c r="H587" i="5"/>
  <c r="I587" i="5"/>
  <c r="H588" i="5"/>
  <c r="I588" i="5"/>
  <c r="H589" i="5"/>
  <c r="I589" i="5"/>
  <c r="H590" i="5"/>
  <c r="I590" i="5"/>
  <c r="H591" i="5"/>
  <c r="I591" i="5"/>
  <c r="H592" i="5"/>
  <c r="I592" i="5"/>
  <c r="H593" i="5"/>
  <c r="I593" i="5"/>
  <c r="H594" i="5"/>
  <c r="I594" i="5"/>
  <c r="H595" i="5"/>
  <c r="I595" i="5"/>
  <c r="H596" i="5"/>
  <c r="I596" i="5"/>
  <c r="H597" i="5"/>
  <c r="I597" i="5"/>
  <c r="H598" i="5"/>
  <c r="I598" i="5"/>
  <c r="H599" i="5"/>
  <c r="I599" i="5"/>
  <c r="H600" i="5"/>
  <c r="I600" i="5"/>
  <c r="H601" i="5"/>
  <c r="I601" i="5"/>
  <c r="H602" i="5"/>
  <c r="I602" i="5"/>
  <c r="H603" i="5"/>
  <c r="I603" i="5"/>
  <c r="H604" i="5"/>
  <c r="I604" i="5"/>
  <c r="H605" i="5"/>
  <c r="I605" i="5"/>
  <c r="H606" i="5"/>
  <c r="I606" i="5"/>
  <c r="H607" i="5"/>
  <c r="I607" i="5"/>
  <c r="H608" i="5"/>
  <c r="I608" i="5"/>
  <c r="H609" i="5"/>
  <c r="I609" i="5"/>
  <c r="H610" i="5"/>
  <c r="I610" i="5"/>
  <c r="H611" i="5"/>
  <c r="I611" i="5"/>
  <c r="H612" i="5"/>
  <c r="I612" i="5"/>
  <c r="H613" i="5"/>
  <c r="I613" i="5"/>
  <c r="H614" i="5"/>
  <c r="I614" i="5"/>
  <c r="H615" i="5"/>
  <c r="I615" i="5"/>
  <c r="H616" i="5"/>
  <c r="I616" i="5"/>
  <c r="H617" i="5"/>
  <c r="I617" i="5"/>
  <c r="H618" i="5"/>
  <c r="I618" i="5"/>
  <c r="H619" i="5"/>
  <c r="I619" i="5"/>
  <c r="H620" i="5"/>
  <c r="I620" i="5"/>
  <c r="H621" i="5"/>
  <c r="I621" i="5"/>
  <c r="H622" i="5"/>
  <c r="I622" i="5"/>
  <c r="H623" i="5"/>
  <c r="I623" i="5"/>
  <c r="H624" i="5"/>
  <c r="I624" i="5"/>
  <c r="H625" i="5"/>
  <c r="I625" i="5"/>
  <c r="H626" i="5"/>
  <c r="I626" i="5"/>
  <c r="H627" i="5"/>
  <c r="I627" i="5"/>
  <c r="H628" i="5"/>
  <c r="I628" i="5"/>
  <c r="H629" i="5"/>
  <c r="I629" i="5"/>
  <c r="H630" i="5"/>
  <c r="I630" i="5"/>
  <c r="H631" i="5"/>
  <c r="I631" i="5"/>
  <c r="H632" i="5"/>
  <c r="I632" i="5"/>
  <c r="H633" i="5"/>
  <c r="I633" i="5"/>
  <c r="H634" i="5"/>
  <c r="I634" i="5"/>
  <c r="H635" i="5"/>
  <c r="I635" i="5"/>
  <c r="H636" i="5"/>
  <c r="I636" i="5"/>
  <c r="H637" i="5"/>
  <c r="I637" i="5"/>
  <c r="H638" i="5"/>
  <c r="I638" i="5"/>
  <c r="H639" i="5"/>
  <c r="I639" i="5"/>
  <c r="H640" i="5"/>
  <c r="I640" i="5"/>
  <c r="H641" i="5"/>
  <c r="I641" i="5"/>
  <c r="H642" i="5"/>
  <c r="I642" i="5"/>
  <c r="H643" i="5"/>
  <c r="I643" i="5"/>
  <c r="H644" i="5"/>
  <c r="I644" i="5"/>
  <c r="H645" i="5"/>
  <c r="I645" i="5"/>
  <c r="H646" i="5"/>
  <c r="I646" i="5"/>
  <c r="H647" i="5"/>
  <c r="I647" i="5"/>
  <c r="H648" i="5"/>
  <c r="I648" i="5"/>
  <c r="H649" i="5"/>
  <c r="I649" i="5"/>
  <c r="H650" i="5"/>
  <c r="I650" i="5"/>
  <c r="H651" i="5"/>
  <c r="I651" i="5"/>
  <c r="H652" i="5"/>
  <c r="I652" i="5"/>
  <c r="H653" i="5"/>
  <c r="I653" i="5"/>
  <c r="H654" i="5"/>
  <c r="I654" i="5"/>
  <c r="H655" i="5"/>
  <c r="I655" i="5"/>
  <c r="H656" i="5"/>
  <c r="I656" i="5"/>
  <c r="H657" i="5"/>
  <c r="I657" i="5"/>
  <c r="H658" i="5"/>
  <c r="I658" i="5"/>
  <c r="H659" i="5"/>
  <c r="I659" i="5"/>
  <c r="H660" i="5"/>
  <c r="I660" i="5"/>
  <c r="H661" i="5"/>
  <c r="I661" i="5"/>
  <c r="H662" i="5"/>
  <c r="I662" i="5"/>
  <c r="H663" i="5"/>
  <c r="I663" i="5"/>
  <c r="H664" i="5"/>
  <c r="I664" i="5"/>
  <c r="H665" i="5"/>
  <c r="I665" i="5"/>
  <c r="H666" i="5"/>
  <c r="I666" i="5"/>
  <c r="H667" i="5"/>
  <c r="I667" i="5"/>
  <c r="H668" i="5"/>
  <c r="I668" i="5"/>
  <c r="H669" i="5"/>
  <c r="I669" i="5"/>
  <c r="H670" i="5"/>
  <c r="I670" i="5"/>
  <c r="H671" i="5"/>
  <c r="I671" i="5"/>
  <c r="H672" i="5"/>
  <c r="I672" i="5"/>
  <c r="H673" i="5"/>
  <c r="I673" i="5"/>
  <c r="H674" i="5"/>
  <c r="I674" i="5"/>
  <c r="H675" i="5"/>
  <c r="I675" i="5"/>
  <c r="H676" i="5"/>
  <c r="I676" i="5"/>
  <c r="H677" i="5"/>
  <c r="I677" i="5"/>
  <c r="H678" i="5"/>
  <c r="I678" i="5"/>
  <c r="H679" i="5"/>
  <c r="I679" i="5"/>
  <c r="H680" i="5"/>
  <c r="I680" i="5"/>
  <c r="H681" i="5"/>
  <c r="I681" i="5"/>
  <c r="H682" i="5"/>
  <c r="I682" i="5"/>
  <c r="H683" i="5"/>
  <c r="I683" i="5"/>
  <c r="H684" i="5"/>
  <c r="I684" i="5"/>
  <c r="H685" i="5"/>
  <c r="I685" i="5"/>
  <c r="H686" i="5"/>
  <c r="I686" i="5"/>
  <c r="H687" i="5"/>
  <c r="I687" i="5"/>
  <c r="H688" i="5"/>
  <c r="I688" i="5"/>
  <c r="H689" i="5"/>
  <c r="I689" i="5"/>
  <c r="H690" i="5"/>
  <c r="I690" i="5"/>
  <c r="H691" i="5"/>
  <c r="I691" i="5"/>
  <c r="H692" i="5"/>
  <c r="I692" i="5"/>
  <c r="H693" i="5"/>
  <c r="I693" i="5"/>
  <c r="H694" i="5"/>
  <c r="I694" i="5"/>
  <c r="H695" i="5"/>
  <c r="I695" i="5"/>
  <c r="H696" i="5"/>
  <c r="I696" i="5"/>
  <c r="H697" i="5"/>
  <c r="I697" i="5"/>
  <c r="H698" i="5"/>
  <c r="I698" i="5"/>
  <c r="H699" i="5"/>
  <c r="I699" i="5"/>
  <c r="H700" i="5"/>
  <c r="I700" i="5"/>
  <c r="H701" i="5"/>
  <c r="I701" i="5"/>
  <c r="H702" i="5"/>
  <c r="I702" i="5"/>
  <c r="H703" i="5"/>
  <c r="I703" i="5"/>
  <c r="H704" i="5"/>
  <c r="I704" i="5"/>
  <c r="H705" i="5"/>
  <c r="I705" i="5"/>
  <c r="H706" i="5"/>
  <c r="I706" i="5"/>
  <c r="H707" i="5"/>
  <c r="I707" i="5"/>
  <c r="H708" i="5"/>
  <c r="I708" i="5"/>
  <c r="H709" i="5"/>
  <c r="I709" i="5"/>
  <c r="H710" i="5"/>
  <c r="I710" i="5"/>
  <c r="H711" i="5"/>
  <c r="I711" i="5"/>
  <c r="H712" i="5"/>
  <c r="I712" i="5"/>
  <c r="H713" i="5"/>
  <c r="I713" i="5"/>
  <c r="H714" i="5"/>
  <c r="I714" i="5"/>
  <c r="H715" i="5"/>
  <c r="I715" i="5"/>
  <c r="H716" i="5"/>
  <c r="I716" i="5"/>
  <c r="H717" i="5"/>
  <c r="I717" i="5"/>
  <c r="H718" i="5"/>
  <c r="I718" i="5"/>
  <c r="H719" i="5"/>
  <c r="I719" i="5"/>
  <c r="H720" i="5"/>
  <c r="I720" i="5"/>
  <c r="H721" i="5"/>
  <c r="I721" i="5"/>
  <c r="H722" i="5"/>
  <c r="I722" i="5"/>
  <c r="H723" i="5"/>
  <c r="I723" i="5"/>
  <c r="H724" i="5"/>
  <c r="I724" i="5"/>
  <c r="H725" i="5"/>
  <c r="I725" i="5"/>
  <c r="H726" i="5"/>
  <c r="I726" i="5"/>
  <c r="H727" i="5"/>
  <c r="I727" i="5"/>
  <c r="H728" i="5"/>
  <c r="I728" i="5"/>
  <c r="H729" i="5"/>
  <c r="I729" i="5"/>
  <c r="H730" i="5"/>
  <c r="I730" i="5"/>
  <c r="H731" i="5"/>
  <c r="I731" i="5"/>
  <c r="H732" i="5"/>
  <c r="I732" i="5"/>
  <c r="H733" i="5"/>
  <c r="I733" i="5"/>
  <c r="H734" i="5"/>
  <c r="I734" i="5"/>
  <c r="H735" i="5"/>
  <c r="I735" i="5"/>
  <c r="H736" i="5"/>
  <c r="I736" i="5"/>
  <c r="H737" i="5"/>
  <c r="I737" i="5"/>
  <c r="H738" i="5"/>
  <c r="I738" i="5"/>
  <c r="H739" i="5"/>
  <c r="I739" i="5"/>
  <c r="H740" i="5"/>
  <c r="I740" i="5"/>
  <c r="H741" i="5"/>
  <c r="I741" i="5"/>
  <c r="H742" i="5"/>
  <c r="I742" i="5"/>
  <c r="H743" i="5"/>
  <c r="I743" i="5"/>
  <c r="H744" i="5"/>
  <c r="I744" i="5"/>
  <c r="H745" i="5"/>
  <c r="I745" i="5"/>
  <c r="H746" i="5"/>
  <c r="I746" i="5"/>
  <c r="H747" i="5"/>
  <c r="I747" i="5"/>
  <c r="H748" i="5"/>
  <c r="I748" i="5"/>
  <c r="H749" i="5"/>
  <c r="I749" i="5"/>
  <c r="H750" i="5"/>
  <c r="I750" i="5"/>
  <c r="H751" i="5"/>
  <c r="I751" i="5"/>
  <c r="H752" i="5"/>
  <c r="I752" i="5"/>
  <c r="H753" i="5"/>
  <c r="I753" i="5"/>
  <c r="H754" i="5"/>
  <c r="I754" i="5"/>
  <c r="H755" i="5"/>
  <c r="I755" i="5"/>
  <c r="H756" i="5"/>
  <c r="I756" i="5"/>
  <c r="H757" i="5"/>
  <c r="I757" i="5"/>
  <c r="H758" i="5"/>
  <c r="I758" i="5"/>
  <c r="H759" i="5"/>
  <c r="I759" i="5"/>
  <c r="H760" i="5"/>
  <c r="I760" i="5"/>
  <c r="H761" i="5"/>
  <c r="I761" i="5"/>
  <c r="H762" i="5"/>
  <c r="I762" i="5"/>
  <c r="H763" i="5"/>
  <c r="I763" i="5"/>
  <c r="H764" i="5"/>
  <c r="I764" i="5"/>
  <c r="H765" i="5"/>
  <c r="I765" i="5"/>
  <c r="H766" i="5"/>
  <c r="I766" i="5"/>
  <c r="H767" i="5"/>
  <c r="I767" i="5"/>
  <c r="H768" i="5"/>
  <c r="I768" i="5"/>
  <c r="H769" i="5"/>
  <c r="I769" i="5"/>
  <c r="H770" i="5"/>
  <c r="I770" i="5"/>
  <c r="H771" i="5"/>
  <c r="I771" i="5"/>
  <c r="H772" i="5"/>
  <c r="I772" i="5"/>
  <c r="H773" i="5"/>
  <c r="I773" i="5"/>
  <c r="H774" i="5"/>
  <c r="I774" i="5"/>
  <c r="H775" i="5"/>
  <c r="I775" i="5"/>
  <c r="H776" i="5"/>
  <c r="I776" i="5"/>
  <c r="H777" i="5"/>
  <c r="I777" i="5"/>
  <c r="H778" i="5"/>
  <c r="I778" i="5"/>
  <c r="H779" i="5"/>
  <c r="I779" i="5"/>
  <c r="H780" i="5"/>
  <c r="I780" i="5"/>
  <c r="H781" i="5"/>
  <c r="I781" i="5"/>
  <c r="H782" i="5"/>
  <c r="I782" i="5"/>
  <c r="H783" i="5"/>
  <c r="I783" i="5"/>
  <c r="H784" i="5"/>
  <c r="I784" i="5"/>
  <c r="H785" i="5"/>
  <c r="I785" i="5"/>
  <c r="H786" i="5"/>
  <c r="I786" i="5"/>
  <c r="H787" i="5"/>
  <c r="I787" i="5"/>
  <c r="H788" i="5"/>
  <c r="I788" i="5"/>
  <c r="H789" i="5"/>
  <c r="I789" i="5"/>
  <c r="H790" i="5"/>
  <c r="I790" i="5"/>
  <c r="H791" i="5"/>
  <c r="I791" i="5"/>
  <c r="H792" i="5"/>
  <c r="I792" i="5"/>
  <c r="H793" i="5"/>
  <c r="I793" i="5"/>
  <c r="H794" i="5"/>
  <c r="I794" i="5"/>
  <c r="H795" i="5"/>
  <c r="I795" i="5"/>
  <c r="H796" i="5"/>
  <c r="I796" i="5"/>
  <c r="H797" i="5"/>
  <c r="I797" i="5"/>
  <c r="H798" i="5"/>
  <c r="I798" i="5"/>
  <c r="H799" i="5"/>
  <c r="I799" i="5"/>
  <c r="H800" i="5"/>
  <c r="I800" i="5"/>
  <c r="H801" i="5"/>
  <c r="I801" i="5"/>
  <c r="H802" i="5"/>
  <c r="I802" i="5"/>
  <c r="H803" i="5"/>
  <c r="I803" i="5"/>
  <c r="H804" i="5"/>
  <c r="I804" i="5"/>
  <c r="H805" i="5"/>
  <c r="I805" i="5"/>
  <c r="H806" i="5"/>
  <c r="I806" i="5"/>
  <c r="H807" i="5"/>
  <c r="I807" i="5"/>
  <c r="H808" i="5"/>
  <c r="I808" i="5"/>
  <c r="H809" i="5"/>
  <c r="I809" i="5"/>
  <c r="H810" i="5"/>
  <c r="I810" i="5"/>
  <c r="H811" i="5"/>
  <c r="I811" i="5"/>
  <c r="H812" i="5"/>
  <c r="I812" i="5"/>
  <c r="H813" i="5"/>
  <c r="I813" i="5"/>
  <c r="H814" i="5"/>
  <c r="I814" i="5"/>
  <c r="H815" i="5"/>
  <c r="I815" i="5"/>
  <c r="H816" i="5"/>
  <c r="I816" i="5"/>
  <c r="H817" i="5"/>
  <c r="I817" i="5"/>
  <c r="H818" i="5"/>
  <c r="I818" i="5"/>
  <c r="H819" i="5"/>
  <c r="I819" i="5"/>
  <c r="H820" i="5"/>
  <c r="I820" i="5"/>
  <c r="H821" i="5"/>
  <c r="I821" i="5"/>
  <c r="H822" i="5"/>
  <c r="I822" i="5"/>
  <c r="H823" i="5"/>
  <c r="I823" i="5"/>
  <c r="H824" i="5"/>
  <c r="I824" i="5"/>
  <c r="H825" i="5"/>
  <c r="I825" i="5"/>
  <c r="H826" i="5"/>
  <c r="I826" i="5"/>
  <c r="H827" i="5"/>
  <c r="I827" i="5"/>
  <c r="H828" i="5"/>
  <c r="I828" i="5"/>
  <c r="H829" i="5"/>
  <c r="I829" i="5"/>
  <c r="H830" i="5"/>
  <c r="I830" i="5"/>
  <c r="H831" i="5"/>
  <c r="I831" i="5"/>
  <c r="H832" i="5"/>
  <c r="I832" i="5"/>
  <c r="H833" i="5"/>
  <c r="I833" i="5"/>
  <c r="H834" i="5"/>
  <c r="I834" i="5"/>
  <c r="H835" i="5"/>
  <c r="I835" i="5"/>
  <c r="H836" i="5"/>
  <c r="I836" i="5"/>
  <c r="H837" i="5"/>
  <c r="I837" i="5"/>
  <c r="H838" i="5"/>
  <c r="I838" i="5"/>
  <c r="H839" i="5"/>
  <c r="I839" i="5"/>
  <c r="H840" i="5"/>
  <c r="I840" i="5"/>
  <c r="H841" i="5"/>
  <c r="I841" i="5"/>
  <c r="H842" i="5"/>
  <c r="I842" i="5"/>
  <c r="H843" i="5"/>
  <c r="I843" i="5"/>
  <c r="H844" i="5"/>
  <c r="I844" i="5"/>
  <c r="H845" i="5"/>
  <c r="I845" i="5"/>
  <c r="H846" i="5"/>
  <c r="I846" i="5"/>
  <c r="H847" i="5"/>
  <c r="I847" i="5"/>
  <c r="H848" i="5"/>
  <c r="I848" i="5"/>
  <c r="H849" i="5"/>
  <c r="I849" i="5"/>
  <c r="H850" i="5"/>
  <c r="I850" i="5"/>
  <c r="H851" i="5"/>
  <c r="I851" i="5"/>
  <c r="H852" i="5"/>
  <c r="I852" i="5"/>
  <c r="H853" i="5"/>
  <c r="I853" i="5"/>
  <c r="H854" i="5"/>
  <c r="I854" i="5"/>
  <c r="H855" i="5"/>
  <c r="I855" i="5"/>
  <c r="H856" i="5"/>
  <c r="I856" i="5"/>
  <c r="H857" i="5"/>
  <c r="I857" i="5"/>
  <c r="H858" i="5"/>
  <c r="I858" i="5"/>
  <c r="H859" i="5"/>
  <c r="I859" i="5"/>
  <c r="H860" i="5"/>
  <c r="I860" i="5"/>
  <c r="H861" i="5"/>
  <c r="I861" i="5"/>
  <c r="H862" i="5"/>
  <c r="I862" i="5"/>
  <c r="H863" i="5"/>
  <c r="I863" i="5"/>
  <c r="H864" i="5"/>
  <c r="I864" i="5"/>
  <c r="H865" i="5"/>
  <c r="I865" i="5"/>
  <c r="H866" i="5"/>
  <c r="I866" i="5"/>
  <c r="H867" i="5"/>
  <c r="I867" i="5"/>
  <c r="H868" i="5"/>
  <c r="I868" i="5"/>
  <c r="H869" i="5"/>
  <c r="I869" i="5"/>
  <c r="H870" i="5"/>
  <c r="I870" i="5"/>
  <c r="H871" i="5"/>
  <c r="I871" i="5"/>
  <c r="H872" i="5"/>
  <c r="I872" i="5"/>
  <c r="H873" i="5"/>
  <c r="I873" i="5"/>
  <c r="H874" i="5"/>
  <c r="I874" i="5"/>
  <c r="H875" i="5"/>
  <c r="I875" i="5"/>
  <c r="H876" i="5"/>
  <c r="I876" i="5"/>
  <c r="H877" i="5"/>
  <c r="I877" i="5"/>
  <c r="H878" i="5"/>
  <c r="I878" i="5"/>
  <c r="H879" i="5"/>
  <c r="I879" i="5"/>
  <c r="H880" i="5"/>
  <c r="I880" i="5"/>
  <c r="H881" i="5"/>
  <c r="I881" i="5"/>
  <c r="H882" i="5"/>
  <c r="I882" i="5"/>
  <c r="H883" i="5"/>
  <c r="I883" i="5"/>
  <c r="H884" i="5"/>
  <c r="I884" i="5"/>
  <c r="H885" i="5"/>
  <c r="I885" i="5"/>
  <c r="H886" i="5"/>
  <c r="I886" i="5"/>
  <c r="H887" i="5"/>
  <c r="I887" i="5"/>
  <c r="H888" i="5"/>
  <c r="I888" i="5"/>
  <c r="H889" i="5"/>
  <c r="I889" i="5"/>
  <c r="H890" i="5"/>
  <c r="I890" i="5"/>
  <c r="H891" i="5"/>
  <c r="I891" i="5"/>
  <c r="H892" i="5"/>
  <c r="I892" i="5"/>
  <c r="H893" i="5"/>
  <c r="I893" i="5"/>
  <c r="H894" i="5"/>
  <c r="I894" i="5"/>
  <c r="H895" i="5"/>
  <c r="I895" i="5"/>
  <c r="H896" i="5"/>
  <c r="I896" i="5"/>
  <c r="H897" i="5"/>
  <c r="I897" i="5"/>
  <c r="H898" i="5"/>
  <c r="I898" i="5"/>
  <c r="H899" i="5"/>
  <c r="I899" i="5"/>
  <c r="H900" i="5"/>
  <c r="I900" i="5"/>
  <c r="H901" i="5"/>
  <c r="I901" i="5"/>
  <c r="H902" i="5"/>
  <c r="I902" i="5"/>
  <c r="H903" i="5"/>
  <c r="I903" i="5"/>
  <c r="H904" i="5"/>
  <c r="I904" i="5"/>
  <c r="H905" i="5"/>
  <c r="I905" i="5"/>
  <c r="H906" i="5"/>
  <c r="I906" i="5"/>
  <c r="H907" i="5"/>
  <c r="I907" i="5"/>
  <c r="H908" i="5"/>
  <c r="I908" i="5"/>
  <c r="H909" i="5"/>
  <c r="I909" i="5"/>
  <c r="H910" i="5"/>
  <c r="I910" i="5"/>
  <c r="H911" i="5"/>
  <c r="I911" i="5"/>
  <c r="H912" i="5"/>
  <c r="I912" i="5"/>
  <c r="H913" i="5"/>
  <c r="I913" i="5"/>
  <c r="H914" i="5"/>
  <c r="I914" i="5"/>
  <c r="H915" i="5"/>
  <c r="I915" i="5"/>
  <c r="H916" i="5"/>
  <c r="I916" i="5"/>
  <c r="H917" i="5"/>
  <c r="I917" i="5"/>
  <c r="H918" i="5"/>
  <c r="I918" i="5"/>
  <c r="H919" i="5"/>
  <c r="I919" i="5"/>
  <c r="H920" i="5"/>
  <c r="I920" i="5"/>
  <c r="H921" i="5"/>
  <c r="I921" i="5"/>
  <c r="H922" i="5"/>
  <c r="I922" i="5"/>
  <c r="H923" i="5"/>
  <c r="I923" i="5"/>
  <c r="H924" i="5"/>
  <c r="I924" i="5"/>
  <c r="H925" i="5"/>
  <c r="I925" i="5"/>
  <c r="H926" i="5"/>
  <c r="I926" i="5"/>
  <c r="H927" i="5"/>
  <c r="I927" i="5"/>
  <c r="H928" i="5"/>
  <c r="I928" i="5"/>
  <c r="H929" i="5"/>
  <c r="I929" i="5"/>
  <c r="H930" i="5"/>
  <c r="I930" i="5"/>
  <c r="H931" i="5"/>
  <c r="I931" i="5"/>
  <c r="H932" i="5"/>
  <c r="I932" i="5"/>
  <c r="H933" i="5"/>
  <c r="I933" i="5"/>
  <c r="H934" i="5"/>
  <c r="I934" i="5"/>
  <c r="H935" i="5"/>
  <c r="I935" i="5"/>
  <c r="H936" i="5"/>
  <c r="I936" i="5"/>
  <c r="H937" i="5"/>
  <c r="I937" i="5"/>
  <c r="H938" i="5"/>
  <c r="I938" i="5"/>
  <c r="H939" i="5"/>
  <c r="I939" i="5"/>
  <c r="H940" i="5"/>
  <c r="I940" i="5"/>
  <c r="H941" i="5"/>
  <c r="I941" i="5"/>
  <c r="H942" i="5"/>
  <c r="I942" i="5"/>
  <c r="H943" i="5"/>
  <c r="I943" i="5"/>
  <c r="H944" i="5"/>
  <c r="I944" i="5"/>
  <c r="H945" i="5"/>
  <c r="I945" i="5"/>
  <c r="H946" i="5"/>
  <c r="I946" i="5"/>
  <c r="H947" i="5"/>
  <c r="I947" i="5"/>
  <c r="H948" i="5"/>
  <c r="I948" i="5"/>
  <c r="H949" i="5"/>
  <c r="I949" i="5"/>
  <c r="H950" i="5"/>
  <c r="I950" i="5"/>
  <c r="H951" i="5"/>
  <c r="I951" i="5"/>
  <c r="H952" i="5"/>
  <c r="I952" i="5"/>
  <c r="H953" i="5"/>
  <c r="I953" i="5"/>
  <c r="H954" i="5"/>
  <c r="I954" i="5"/>
  <c r="H955" i="5"/>
  <c r="I955" i="5"/>
  <c r="H956" i="5"/>
  <c r="I956" i="5"/>
  <c r="H957" i="5"/>
  <c r="I957" i="5"/>
  <c r="H958" i="5"/>
  <c r="I958" i="5"/>
  <c r="H959" i="5"/>
  <c r="I959" i="5"/>
  <c r="H960" i="5"/>
  <c r="I960" i="5"/>
  <c r="H961" i="5"/>
  <c r="I961" i="5"/>
  <c r="H962" i="5"/>
  <c r="I962" i="5"/>
  <c r="H963" i="5"/>
  <c r="I963" i="5"/>
  <c r="H964" i="5"/>
  <c r="I964" i="5"/>
  <c r="H965" i="5"/>
  <c r="I965" i="5"/>
  <c r="H966" i="5"/>
  <c r="I966" i="5"/>
  <c r="H967" i="5"/>
  <c r="I967" i="5"/>
  <c r="H968" i="5"/>
  <c r="I968" i="5"/>
  <c r="H969" i="5"/>
  <c r="I969" i="5"/>
  <c r="H970" i="5"/>
  <c r="I970" i="5"/>
  <c r="H971" i="5"/>
  <c r="I971" i="5"/>
  <c r="H972" i="5"/>
  <c r="I972" i="5"/>
  <c r="H973" i="5"/>
  <c r="I973" i="5"/>
  <c r="H974" i="5"/>
  <c r="I974" i="5"/>
  <c r="H975" i="5"/>
  <c r="I975" i="5"/>
  <c r="H976" i="5"/>
  <c r="I976" i="5"/>
  <c r="H977" i="5"/>
  <c r="I977" i="5"/>
  <c r="H978" i="5"/>
  <c r="I978" i="5"/>
  <c r="H979" i="5"/>
  <c r="I979" i="5"/>
  <c r="H980" i="5"/>
  <c r="I980" i="5"/>
  <c r="H981" i="5"/>
  <c r="I981" i="5"/>
  <c r="H982" i="5"/>
  <c r="I982" i="5"/>
  <c r="H983" i="5"/>
  <c r="I983" i="5"/>
  <c r="H984" i="5"/>
  <c r="I984" i="5"/>
  <c r="H985" i="5"/>
  <c r="I985" i="5"/>
  <c r="H986" i="5"/>
  <c r="I986" i="5"/>
  <c r="H987" i="5"/>
  <c r="I987" i="5"/>
  <c r="H988" i="5"/>
  <c r="I988" i="5"/>
  <c r="H989" i="5"/>
  <c r="I989" i="5"/>
  <c r="H990" i="5"/>
  <c r="I990" i="5"/>
  <c r="H991" i="5"/>
  <c r="I991" i="5"/>
  <c r="H992" i="5"/>
  <c r="I992" i="5"/>
  <c r="H993" i="5"/>
  <c r="I993" i="5"/>
  <c r="H994" i="5"/>
  <c r="I994" i="5"/>
  <c r="H995" i="5"/>
  <c r="I995" i="5"/>
  <c r="H996" i="5"/>
  <c r="I996" i="5"/>
  <c r="H997" i="5"/>
  <c r="I997" i="5"/>
  <c r="H998" i="5"/>
  <c r="I998" i="5"/>
  <c r="H999" i="5"/>
  <c r="I999" i="5"/>
  <c r="H1000" i="5"/>
  <c r="I1000" i="5"/>
  <c r="H1001" i="5"/>
  <c r="I1001" i="5"/>
  <c r="H1002" i="5"/>
  <c r="I1002" i="5"/>
  <c r="H1003" i="5"/>
  <c r="I1003" i="5"/>
  <c r="H1004" i="5"/>
  <c r="I1004" i="5"/>
  <c r="H1005" i="5"/>
  <c r="I1005" i="5"/>
  <c r="H1006" i="5"/>
  <c r="I1006" i="5"/>
  <c r="H1007" i="5"/>
  <c r="I1007" i="5"/>
  <c r="H1008" i="5"/>
  <c r="I1008" i="5"/>
  <c r="H1009" i="5"/>
  <c r="I1009" i="5"/>
  <c r="H1010" i="5"/>
  <c r="I1010" i="5"/>
  <c r="H1011" i="5"/>
  <c r="I1011" i="5"/>
  <c r="H1012" i="5"/>
  <c r="I1012" i="5"/>
  <c r="H1013" i="5"/>
  <c r="I1013" i="5"/>
  <c r="H1014" i="5"/>
  <c r="I1014" i="5"/>
  <c r="H1015" i="5"/>
  <c r="I1015" i="5"/>
  <c r="H1016" i="5"/>
  <c r="I1016" i="5"/>
  <c r="H1017" i="5"/>
  <c r="I1017" i="5"/>
  <c r="H1018" i="5"/>
  <c r="I1018" i="5"/>
  <c r="H1019" i="5"/>
  <c r="I1019" i="5"/>
  <c r="H1020" i="5"/>
  <c r="I1020" i="5"/>
  <c r="H1021" i="5"/>
  <c r="I1021" i="5"/>
  <c r="H1022" i="5"/>
  <c r="I1022" i="5"/>
  <c r="H1023" i="5"/>
  <c r="I1023" i="5"/>
  <c r="H1024" i="5"/>
  <c r="I1024" i="5"/>
  <c r="H1025" i="5"/>
  <c r="I1025" i="5"/>
  <c r="H1026" i="5"/>
  <c r="I1026" i="5"/>
  <c r="H1027" i="5"/>
  <c r="I1027" i="5"/>
  <c r="H1028" i="5"/>
  <c r="I1028" i="5"/>
  <c r="H1029" i="5"/>
  <c r="I1029" i="5"/>
  <c r="H1030" i="5"/>
  <c r="I1030" i="5"/>
  <c r="H1031" i="5"/>
  <c r="I1031" i="5"/>
  <c r="H1032" i="5"/>
  <c r="I1032" i="5"/>
  <c r="H1033" i="5"/>
  <c r="I1033" i="5"/>
  <c r="H1034" i="5"/>
  <c r="I1034" i="5"/>
  <c r="H1035" i="5"/>
  <c r="I1035" i="5"/>
  <c r="H1036" i="5"/>
  <c r="I1036" i="5"/>
  <c r="H1037" i="5"/>
  <c r="I1037" i="5"/>
  <c r="H1038" i="5"/>
  <c r="I1038" i="5"/>
  <c r="H1039" i="5"/>
  <c r="I1039" i="5"/>
  <c r="H1040" i="5"/>
  <c r="I1040" i="5"/>
  <c r="H1041" i="5"/>
  <c r="I1041" i="5"/>
  <c r="H1042" i="5"/>
  <c r="I1042" i="5"/>
  <c r="H1043" i="5"/>
  <c r="I1043" i="5"/>
  <c r="H1044" i="5"/>
  <c r="I1044" i="5"/>
  <c r="H1045" i="5"/>
  <c r="I1045" i="5"/>
  <c r="H1046" i="5"/>
  <c r="I1046" i="5"/>
  <c r="H1047" i="5"/>
  <c r="I1047" i="5"/>
  <c r="H1048" i="5"/>
  <c r="I1048" i="5"/>
  <c r="H1049" i="5"/>
  <c r="I1049" i="5"/>
  <c r="H1050" i="5"/>
  <c r="I1050" i="5"/>
  <c r="H1051" i="5"/>
  <c r="I1051" i="5"/>
  <c r="H1052" i="5"/>
  <c r="I1052" i="5"/>
  <c r="H1053" i="5"/>
  <c r="I1053" i="5"/>
  <c r="H1054" i="5"/>
  <c r="I1054" i="5"/>
  <c r="H1055" i="5"/>
  <c r="I1055" i="5"/>
  <c r="H1056" i="5"/>
  <c r="I1056" i="5"/>
  <c r="H1057" i="5"/>
  <c r="I1057" i="5"/>
  <c r="H1058" i="5"/>
  <c r="I1058" i="5"/>
  <c r="H1059" i="5"/>
  <c r="I1059" i="5"/>
  <c r="H1060" i="5"/>
  <c r="I1060" i="5"/>
  <c r="H1061" i="5"/>
  <c r="I1061" i="5"/>
  <c r="H1062" i="5"/>
  <c r="I1062" i="5"/>
  <c r="H1063" i="5"/>
  <c r="I1063" i="5"/>
  <c r="H1064" i="5"/>
  <c r="I1064" i="5"/>
  <c r="H1065" i="5"/>
  <c r="I1065" i="5"/>
  <c r="H1066" i="5"/>
  <c r="I1066" i="5"/>
  <c r="H1067" i="5"/>
  <c r="I1067" i="5"/>
  <c r="H1068" i="5"/>
  <c r="I1068" i="5"/>
  <c r="H1069" i="5"/>
  <c r="I1069" i="5"/>
  <c r="H1070" i="5"/>
  <c r="I1070" i="5"/>
  <c r="H1071" i="5"/>
  <c r="I1071" i="5"/>
  <c r="H1072" i="5"/>
  <c r="I1072" i="5"/>
  <c r="H1073" i="5"/>
  <c r="I1073" i="5"/>
  <c r="H1074" i="5"/>
  <c r="I1074" i="5"/>
  <c r="H1075" i="5"/>
  <c r="I1075" i="5"/>
  <c r="H1076" i="5"/>
  <c r="I1076" i="5"/>
  <c r="H1077" i="5"/>
  <c r="I1077" i="5"/>
  <c r="H1078" i="5"/>
  <c r="I1078" i="5"/>
  <c r="H1079" i="5"/>
  <c r="I1079" i="5"/>
  <c r="H1080" i="5"/>
  <c r="I1080" i="5"/>
  <c r="H1081" i="5"/>
  <c r="I1081" i="5"/>
  <c r="H1082" i="5"/>
  <c r="I1082" i="5"/>
  <c r="H1083" i="5"/>
  <c r="I1083" i="5"/>
  <c r="H1084" i="5"/>
  <c r="I1084" i="5"/>
  <c r="H1085" i="5"/>
  <c r="I1085" i="5"/>
  <c r="H1086" i="5"/>
  <c r="I1086" i="5"/>
  <c r="H1087" i="5"/>
  <c r="I1087" i="5"/>
  <c r="H1088" i="5"/>
  <c r="I1088" i="5"/>
  <c r="H1089" i="5"/>
  <c r="I1089" i="5"/>
  <c r="H1090" i="5"/>
  <c r="I1090" i="5"/>
  <c r="H1091" i="5"/>
  <c r="I1091" i="5"/>
  <c r="H1092" i="5"/>
  <c r="I1092" i="5"/>
  <c r="H1093" i="5"/>
  <c r="I1093" i="5"/>
  <c r="H1094" i="5"/>
  <c r="I1094" i="5"/>
  <c r="H1095" i="5"/>
  <c r="I1095" i="5"/>
  <c r="H1096" i="5"/>
  <c r="I1096" i="5"/>
  <c r="H1097" i="5"/>
  <c r="I1097" i="5"/>
  <c r="H1098" i="5"/>
  <c r="I1098" i="5"/>
  <c r="H1099" i="5"/>
  <c r="I1099" i="5"/>
  <c r="H1100" i="5"/>
  <c r="I1100" i="5"/>
  <c r="H1101" i="5"/>
  <c r="I1101" i="5"/>
  <c r="H1102" i="5"/>
  <c r="I1102" i="5"/>
  <c r="H1103" i="5"/>
  <c r="I1103" i="5"/>
  <c r="H1104" i="5"/>
  <c r="I1104" i="5"/>
  <c r="H1105" i="5"/>
  <c r="I1105" i="5"/>
  <c r="H1106" i="5"/>
  <c r="I1106" i="5"/>
  <c r="H1107" i="5"/>
  <c r="I1107" i="5"/>
  <c r="H1108" i="5"/>
  <c r="I1108" i="5"/>
  <c r="H1109" i="5"/>
  <c r="I1109" i="5"/>
  <c r="H1110" i="5"/>
  <c r="I1110" i="5"/>
  <c r="H1111" i="5"/>
  <c r="I1111" i="5"/>
  <c r="H1112" i="5"/>
  <c r="I1112" i="5"/>
  <c r="H1113" i="5"/>
  <c r="I1113" i="5"/>
  <c r="H1114" i="5"/>
  <c r="I1114" i="5"/>
  <c r="H1115" i="5"/>
  <c r="I1115" i="5"/>
  <c r="H1116" i="5"/>
  <c r="I1116" i="5"/>
  <c r="H1117" i="5"/>
  <c r="I1117" i="5"/>
  <c r="H1118" i="5"/>
  <c r="I1118" i="5"/>
  <c r="H1119" i="5"/>
  <c r="I1119" i="5"/>
  <c r="H1120" i="5"/>
  <c r="I1120" i="5"/>
  <c r="H1121" i="5"/>
  <c r="I1121" i="5"/>
  <c r="H1122" i="5"/>
  <c r="I1122" i="5"/>
  <c r="H1123" i="5"/>
  <c r="I1123" i="5"/>
  <c r="H1124" i="5"/>
  <c r="I1124" i="5"/>
  <c r="H1125" i="5"/>
  <c r="I1125" i="5"/>
  <c r="H1126" i="5"/>
  <c r="I1126" i="5"/>
  <c r="H1127" i="5"/>
  <c r="I1127" i="5"/>
  <c r="H1128" i="5"/>
  <c r="I1128" i="5"/>
  <c r="H1129" i="5"/>
  <c r="I1129" i="5"/>
  <c r="H1130" i="5"/>
  <c r="I1130" i="5"/>
  <c r="H1131" i="5"/>
  <c r="I1131" i="5"/>
  <c r="H1132" i="5"/>
  <c r="I1132" i="5"/>
  <c r="H1133" i="5"/>
  <c r="I1133" i="5"/>
  <c r="H1134" i="5"/>
  <c r="I1134" i="5"/>
  <c r="H1135" i="5"/>
  <c r="I1135" i="5"/>
  <c r="H1136" i="5"/>
  <c r="I1136" i="5"/>
  <c r="H1137" i="5"/>
  <c r="I1137" i="5"/>
  <c r="H1138" i="5"/>
  <c r="I1138" i="5"/>
  <c r="H1139" i="5"/>
  <c r="I1139" i="5"/>
  <c r="H1140" i="5"/>
  <c r="I1140" i="5"/>
  <c r="H1141" i="5"/>
  <c r="I1141" i="5"/>
  <c r="H1142" i="5"/>
  <c r="I1142" i="5"/>
  <c r="H1143" i="5"/>
  <c r="I1143" i="5"/>
  <c r="H1144" i="5"/>
  <c r="I1144" i="5"/>
  <c r="H1145" i="5"/>
  <c r="I1145" i="5"/>
  <c r="H1146" i="5"/>
  <c r="I1146" i="5"/>
  <c r="H1147" i="5"/>
  <c r="I1147" i="5"/>
  <c r="H1148" i="5"/>
  <c r="I1148" i="5"/>
  <c r="H1149" i="5"/>
  <c r="I1149" i="5"/>
  <c r="H1150" i="5"/>
  <c r="I1150" i="5"/>
  <c r="H1151" i="5"/>
  <c r="I1151" i="5"/>
  <c r="H1152" i="5"/>
  <c r="I1152" i="5"/>
  <c r="H1153" i="5"/>
  <c r="I1153" i="5"/>
  <c r="H1154" i="5"/>
  <c r="I1154" i="5"/>
  <c r="H1155" i="5"/>
  <c r="I1155" i="5"/>
  <c r="H1156" i="5"/>
  <c r="I1156" i="5"/>
  <c r="H1157" i="5"/>
  <c r="I1157" i="5"/>
  <c r="H1158" i="5"/>
  <c r="I1158" i="5"/>
  <c r="H1159" i="5"/>
  <c r="I1159" i="5"/>
  <c r="H1160" i="5"/>
  <c r="I1160" i="5"/>
  <c r="H1161" i="5"/>
  <c r="I1161" i="5"/>
  <c r="H1162" i="5"/>
  <c r="I1162" i="5"/>
  <c r="H1163" i="5"/>
  <c r="I1163" i="5"/>
  <c r="H1164" i="5"/>
  <c r="I1164" i="5"/>
  <c r="H1165" i="5"/>
  <c r="I1165" i="5"/>
  <c r="H1166" i="5"/>
  <c r="I1166" i="5"/>
  <c r="H1167" i="5"/>
  <c r="I1167" i="5"/>
  <c r="H1168" i="5"/>
  <c r="I1168" i="5"/>
  <c r="H1169" i="5"/>
  <c r="I1169" i="5"/>
  <c r="H1170" i="5"/>
  <c r="I1170" i="5"/>
  <c r="H1171" i="5"/>
  <c r="I1171" i="5"/>
  <c r="H1172" i="5"/>
  <c r="I1172" i="5"/>
  <c r="H1173" i="5"/>
  <c r="I1173" i="5"/>
  <c r="H1174" i="5"/>
  <c r="I1174" i="5"/>
  <c r="H1175" i="5"/>
  <c r="I1175" i="5"/>
  <c r="H1176" i="5"/>
  <c r="I1176" i="5"/>
  <c r="H1177" i="5"/>
  <c r="I1177" i="5"/>
  <c r="H1178" i="5"/>
  <c r="I1178" i="5"/>
  <c r="H1179" i="5"/>
  <c r="I1179" i="5"/>
  <c r="H1180" i="5"/>
  <c r="I1180" i="5"/>
  <c r="H1181" i="5"/>
  <c r="I1181" i="5"/>
  <c r="H1182" i="5"/>
  <c r="I1182" i="5"/>
  <c r="H1183" i="5"/>
  <c r="I1183" i="5"/>
  <c r="H1184" i="5"/>
  <c r="I1184" i="5"/>
  <c r="H1185" i="5"/>
  <c r="I1185" i="5"/>
  <c r="H1186" i="5"/>
  <c r="I1186" i="5"/>
  <c r="H1187" i="5"/>
  <c r="I1187" i="5"/>
  <c r="H1188" i="5"/>
  <c r="I1188" i="5"/>
  <c r="H1189" i="5"/>
  <c r="I1189" i="5"/>
  <c r="H1190" i="5"/>
  <c r="I1190" i="5"/>
  <c r="H1191" i="5"/>
  <c r="I1191" i="5"/>
  <c r="H1192" i="5"/>
  <c r="I1192" i="5"/>
  <c r="H1193" i="5"/>
  <c r="I1193" i="5"/>
  <c r="H1194" i="5"/>
  <c r="I1194" i="5"/>
  <c r="H1195" i="5"/>
  <c r="I1195" i="5"/>
  <c r="H1196" i="5"/>
  <c r="I1196" i="5"/>
  <c r="H1197" i="5"/>
  <c r="I1197" i="5"/>
  <c r="H1198" i="5"/>
  <c r="I1198" i="5"/>
  <c r="H1199" i="5"/>
  <c r="I1199" i="5"/>
  <c r="H1200" i="5"/>
  <c r="I1200" i="5"/>
  <c r="H1201" i="5"/>
  <c r="I1201" i="5"/>
  <c r="H1202" i="5"/>
  <c r="I1202" i="5"/>
  <c r="H1203" i="5"/>
  <c r="I1203" i="5"/>
  <c r="H1204" i="5"/>
  <c r="I1204" i="5"/>
  <c r="H1205" i="5"/>
  <c r="I1205" i="5"/>
  <c r="H1206" i="5"/>
  <c r="I1206" i="5"/>
  <c r="H1207" i="5"/>
  <c r="I1207" i="5"/>
  <c r="H1208" i="5"/>
  <c r="I1208" i="5"/>
  <c r="H1209" i="5"/>
  <c r="I1209" i="5"/>
  <c r="H1210" i="5"/>
  <c r="I1210" i="5"/>
  <c r="H1211" i="5"/>
  <c r="I1211" i="5"/>
  <c r="H1212" i="5"/>
  <c r="I1212" i="5"/>
  <c r="H1213" i="5"/>
  <c r="I1213" i="5"/>
  <c r="H1214" i="5"/>
  <c r="I1214" i="5"/>
  <c r="H1215" i="5"/>
  <c r="I1215" i="5"/>
  <c r="H1216" i="5"/>
  <c r="I1216" i="5"/>
  <c r="H1217" i="5"/>
  <c r="I1217" i="5"/>
  <c r="H1218" i="5"/>
  <c r="I1218" i="5"/>
  <c r="H1219" i="5"/>
  <c r="I1219" i="5"/>
  <c r="H1220" i="5"/>
  <c r="I1220" i="5"/>
  <c r="H1221" i="5"/>
  <c r="I1221" i="5"/>
  <c r="H1222" i="5"/>
  <c r="I1222" i="5"/>
  <c r="H1223" i="5"/>
  <c r="I1223" i="5"/>
  <c r="H1224" i="5"/>
  <c r="I1224" i="5"/>
  <c r="H1225" i="5"/>
  <c r="I1225" i="5"/>
  <c r="H1226" i="5"/>
  <c r="I1226" i="5"/>
  <c r="H1227" i="5"/>
  <c r="I1227" i="5"/>
  <c r="H1228" i="5"/>
  <c r="I1228" i="5"/>
  <c r="H1229" i="5"/>
  <c r="I1229" i="5"/>
  <c r="H1230" i="5"/>
  <c r="I1230" i="5"/>
  <c r="H1231" i="5"/>
  <c r="I1231" i="5"/>
  <c r="H1232" i="5"/>
  <c r="I1232" i="5"/>
  <c r="H1233" i="5"/>
  <c r="I1233" i="5"/>
  <c r="H1234" i="5"/>
  <c r="I1234" i="5"/>
  <c r="H1235" i="5"/>
  <c r="I1235" i="5"/>
  <c r="H1236" i="5"/>
  <c r="I1236" i="5"/>
  <c r="H1237" i="5"/>
  <c r="I1237" i="5"/>
  <c r="H1238" i="5"/>
  <c r="I1238" i="5"/>
  <c r="H1239" i="5"/>
  <c r="I1239" i="5"/>
  <c r="H1240" i="5"/>
  <c r="I1240" i="5"/>
  <c r="H1241" i="5"/>
  <c r="I1241" i="5"/>
  <c r="H1242" i="5"/>
  <c r="I1242" i="5"/>
  <c r="H1243" i="5"/>
  <c r="I1243" i="5"/>
  <c r="H1244" i="5"/>
  <c r="I1244" i="5"/>
  <c r="H1245" i="5"/>
  <c r="I1245" i="5"/>
  <c r="H1246" i="5"/>
  <c r="I1246" i="5"/>
  <c r="H1247" i="5"/>
  <c r="I1247" i="5"/>
  <c r="H1248" i="5"/>
  <c r="I1248" i="5"/>
  <c r="H1249" i="5"/>
  <c r="I1249" i="5"/>
  <c r="H1250" i="5"/>
  <c r="I1250" i="5"/>
  <c r="H1251" i="5"/>
  <c r="I1251" i="5"/>
  <c r="H1252" i="5"/>
  <c r="I1252" i="5"/>
  <c r="H1253" i="5"/>
  <c r="I1253" i="5"/>
  <c r="H1254" i="5"/>
  <c r="I1254" i="5"/>
  <c r="H1255" i="5"/>
  <c r="I1255" i="5"/>
  <c r="H1256" i="5"/>
  <c r="I1256" i="5"/>
  <c r="H1257" i="5"/>
  <c r="I1257" i="5"/>
  <c r="H1258" i="5"/>
  <c r="I1258" i="5"/>
  <c r="H1259" i="5"/>
  <c r="I1259" i="5"/>
  <c r="H1260" i="5"/>
  <c r="I1260" i="5"/>
  <c r="H1261" i="5"/>
  <c r="I1261" i="5"/>
  <c r="H1262" i="5"/>
  <c r="I1262" i="5"/>
  <c r="H1263" i="5"/>
  <c r="I1263" i="5"/>
  <c r="H1264" i="5"/>
  <c r="I1264" i="5"/>
  <c r="H1265" i="5"/>
  <c r="I1265" i="5"/>
  <c r="H1266" i="5"/>
  <c r="I1266" i="5"/>
  <c r="H1267" i="5"/>
  <c r="I1267" i="5"/>
  <c r="H1268" i="5"/>
  <c r="I1268" i="5"/>
  <c r="H1269" i="5"/>
  <c r="I1269" i="5"/>
  <c r="H1270" i="5"/>
  <c r="I1270" i="5"/>
  <c r="H1271" i="5"/>
  <c r="I1271" i="5"/>
  <c r="H1272" i="5"/>
  <c r="I1272" i="5"/>
  <c r="H1273" i="5"/>
  <c r="I1273" i="5"/>
  <c r="H1274" i="5"/>
  <c r="I1274" i="5"/>
  <c r="H1275" i="5"/>
  <c r="I1275" i="5"/>
  <c r="H1276" i="5"/>
  <c r="I1276" i="5"/>
  <c r="H1277" i="5"/>
  <c r="I1277" i="5"/>
  <c r="H1278" i="5"/>
  <c r="I1278" i="5"/>
  <c r="H1279" i="5"/>
  <c r="I1279" i="5"/>
  <c r="H1280" i="5"/>
  <c r="I1280" i="5"/>
  <c r="H1281" i="5"/>
  <c r="I1281" i="5"/>
  <c r="H1282" i="5"/>
  <c r="I1282" i="5"/>
  <c r="H1283" i="5"/>
  <c r="I1283" i="5"/>
  <c r="H1284" i="5"/>
  <c r="I1284" i="5"/>
  <c r="H1285" i="5"/>
  <c r="I1285" i="5"/>
  <c r="H1286" i="5"/>
  <c r="I1286" i="5"/>
  <c r="H1287" i="5"/>
  <c r="I1287" i="5"/>
  <c r="H1288" i="5"/>
  <c r="I1288" i="5"/>
  <c r="H1289" i="5"/>
  <c r="I1289" i="5"/>
  <c r="H1290" i="5"/>
  <c r="I1290" i="5"/>
  <c r="H1291" i="5"/>
  <c r="I1291" i="5"/>
  <c r="H1292" i="5"/>
  <c r="I1292" i="5"/>
  <c r="H1293" i="5"/>
  <c r="I1293" i="5"/>
  <c r="H1294" i="5"/>
  <c r="I1294" i="5"/>
  <c r="H1295" i="5"/>
  <c r="I1295" i="5"/>
  <c r="H1296" i="5"/>
  <c r="I1296" i="5"/>
  <c r="H1297" i="5"/>
  <c r="I1297" i="5"/>
  <c r="H1298" i="5"/>
  <c r="I1298" i="5"/>
  <c r="H1299" i="5"/>
  <c r="I1299" i="5"/>
  <c r="H1300" i="5"/>
  <c r="I1300" i="5"/>
  <c r="H1301" i="5"/>
  <c r="I1301" i="5"/>
  <c r="H1302" i="5"/>
  <c r="I1302" i="5"/>
  <c r="H1303" i="5"/>
  <c r="I1303" i="5"/>
  <c r="H1304" i="5"/>
  <c r="I1304" i="5"/>
  <c r="H1305" i="5"/>
  <c r="I1305" i="5"/>
  <c r="H1306" i="5"/>
  <c r="I1306" i="5"/>
  <c r="H1307" i="5"/>
  <c r="I1307" i="5"/>
  <c r="H1308" i="5"/>
  <c r="I1308" i="5"/>
  <c r="H1309" i="5"/>
  <c r="I1309" i="5"/>
  <c r="H1310" i="5"/>
  <c r="I1310" i="5"/>
  <c r="H1311" i="5"/>
  <c r="I1311" i="5"/>
  <c r="H1312" i="5"/>
  <c r="I1312" i="5"/>
  <c r="H1313" i="5"/>
  <c r="I1313" i="5"/>
  <c r="H1314" i="5"/>
  <c r="I1314" i="5"/>
  <c r="H1315" i="5"/>
  <c r="I1315" i="5"/>
  <c r="H1316" i="5"/>
  <c r="I1316" i="5"/>
  <c r="H1317" i="5"/>
  <c r="I1317" i="5"/>
  <c r="H1318" i="5"/>
  <c r="I1318" i="5"/>
  <c r="H1319" i="5"/>
  <c r="I1319" i="5"/>
  <c r="H1320" i="5"/>
  <c r="I1320" i="5"/>
  <c r="H1321" i="5"/>
  <c r="I1321" i="5"/>
  <c r="H1322" i="5"/>
  <c r="I1322" i="5"/>
  <c r="H1323" i="5"/>
  <c r="I1323" i="5"/>
  <c r="H1324" i="5"/>
  <c r="I1324" i="5"/>
  <c r="H1325" i="5"/>
  <c r="I1325" i="5"/>
  <c r="H1326" i="5"/>
  <c r="I1326" i="5"/>
  <c r="H1327" i="5"/>
  <c r="I1327" i="5"/>
  <c r="H1328" i="5"/>
  <c r="I1328" i="5"/>
  <c r="H1329" i="5"/>
  <c r="I1329" i="5"/>
  <c r="H1330" i="5"/>
  <c r="I1330" i="5"/>
  <c r="H1331" i="5"/>
  <c r="I1331" i="5"/>
  <c r="H1332" i="5"/>
  <c r="I1332" i="5"/>
  <c r="H1333" i="5"/>
  <c r="I1333" i="5"/>
  <c r="H1334" i="5"/>
  <c r="I1334" i="5"/>
  <c r="H1335" i="5"/>
  <c r="I1335" i="5"/>
  <c r="H1336" i="5"/>
  <c r="I1336" i="5"/>
  <c r="H1337" i="5"/>
  <c r="I1337" i="5"/>
  <c r="H1338" i="5"/>
  <c r="I1338" i="5"/>
  <c r="H1339" i="5"/>
  <c r="I1339" i="5"/>
  <c r="H1340" i="5"/>
  <c r="I1340" i="5"/>
  <c r="H1341" i="5"/>
  <c r="I1341" i="5"/>
  <c r="H1342" i="5"/>
  <c r="I1342" i="5"/>
  <c r="H1343" i="5"/>
  <c r="I1343" i="5"/>
  <c r="H1344" i="5"/>
  <c r="I1344" i="5"/>
  <c r="H1345" i="5"/>
  <c r="I1345" i="5"/>
  <c r="H1346" i="5"/>
  <c r="I1346" i="5"/>
  <c r="H1347" i="5"/>
  <c r="I1347" i="5"/>
  <c r="H1348" i="5"/>
  <c r="I1348" i="5"/>
  <c r="H1349" i="5"/>
  <c r="I1349" i="5"/>
  <c r="H1350" i="5"/>
  <c r="I1350" i="5"/>
  <c r="H1351" i="5"/>
  <c r="I1351" i="5"/>
  <c r="H1352" i="5"/>
  <c r="I1352" i="5"/>
  <c r="H1353" i="5"/>
  <c r="I1353" i="5"/>
  <c r="H1354" i="5"/>
  <c r="I1354" i="5"/>
  <c r="H1355" i="5"/>
  <c r="I1355" i="5"/>
  <c r="H1356" i="5"/>
  <c r="I1356" i="5"/>
  <c r="H1357" i="5"/>
  <c r="I1357" i="5"/>
  <c r="H1358" i="5"/>
  <c r="I1358" i="5"/>
  <c r="H1359" i="5"/>
  <c r="I1359" i="5"/>
  <c r="H1360" i="5"/>
  <c r="I1360" i="5"/>
  <c r="H1361" i="5"/>
  <c r="I1361" i="5"/>
  <c r="H1362" i="5"/>
  <c r="I1362" i="5"/>
  <c r="H1363" i="5"/>
  <c r="I1363" i="5"/>
  <c r="H1364" i="5"/>
  <c r="I1364" i="5"/>
  <c r="H1365" i="5"/>
  <c r="I1365" i="5"/>
  <c r="H1366" i="5"/>
  <c r="I1366" i="5"/>
  <c r="H1367" i="5"/>
  <c r="I1367" i="5"/>
  <c r="H1368" i="5"/>
  <c r="I1368" i="5"/>
  <c r="H1369" i="5"/>
  <c r="I1369" i="5"/>
  <c r="H1370" i="5"/>
  <c r="I1370" i="5"/>
  <c r="H1371" i="5"/>
  <c r="I1371" i="5"/>
  <c r="H1372" i="5"/>
  <c r="I1372" i="5"/>
  <c r="H1373" i="5"/>
  <c r="I1373" i="5"/>
  <c r="H1374" i="5"/>
  <c r="I1374" i="5"/>
  <c r="H1375" i="5"/>
  <c r="I1375" i="5"/>
  <c r="H1376" i="5"/>
  <c r="I1376" i="5"/>
  <c r="H1377" i="5"/>
  <c r="I1377" i="5"/>
  <c r="H1378" i="5"/>
  <c r="I1378" i="5"/>
  <c r="H1379" i="5"/>
  <c r="I1379" i="5"/>
  <c r="H1380" i="5"/>
  <c r="I1380" i="5"/>
  <c r="H1381" i="5"/>
  <c r="I1381" i="5"/>
  <c r="H1382" i="5"/>
  <c r="I1382" i="5"/>
  <c r="H1383" i="5"/>
  <c r="I1383" i="5"/>
  <c r="H1384" i="5"/>
  <c r="I1384" i="5"/>
  <c r="H1385" i="5"/>
  <c r="I1385" i="5"/>
  <c r="H1386" i="5"/>
  <c r="I1386" i="5"/>
  <c r="H1387" i="5"/>
  <c r="I1387" i="5"/>
  <c r="H1388" i="5"/>
  <c r="I1388" i="5"/>
  <c r="H1389" i="5"/>
  <c r="I1389" i="5"/>
  <c r="H1390" i="5"/>
  <c r="I1390" i="5"/>
  <c r="H1391" i="5"/>
  <c r="I1391" i="5"/>
  <c r="H1392" i="5"/>
  <c r="I1392" i="5"/>
  <c r="H1393" i="5"/>
  <c r="I1393" i="5"/>
  <c r="H1394" i="5"/>
  <c r="I1394" i="5"/>
  <c r="H1395" i="5"/>
  <c r="I1395" i="5"/>
  <c r="H1396" i="5"/>
  <c r="I1396" i="5"/>
  <c r="H1397" i="5"/>
  <c r="I1397" i="5"/>
  <c r="H1398" i="5"/>
  <c r="I1398" i="5"/>
  <c r="H1399" i="5"/>
  <c r="I1399" i="5"/>
  <c r="H1400" i="5"/>
  <c r="I1400" i="5"/>
  <c r="H1401" i="5"/>
  <c r="I1401" i="5"/>
  <c r="H1402" i="5"/>
  <c r="I1402" i="5"/>
  <c r="H1403" i="5"/>
  <c r="I1403" i="5"/>
  <c r="H1404" i="5"/>
  <c r="I1404" i="5"/>
  <c r="H1405" i="5"/>
  <c r="I1405" i="5"/>
  <c r="H1406" i="5"/>
  <c r="I1406" i="5"/>
  <c r="H1407" i="5"/>
  <c r="I1407" i="5"/>
  <c r="H1408" i="5"/>
  <c r="I1408" i="5"/>
  <c r="H1409" i="5"/>
  <c r="I1409" i="5"/>
  <c r="H1410" i="5"/>
  <c r="I1410" i="5"/>
  <c r="H1411" i="5"/>
  <c r="I1411" i="5"/>
  <c r="H1412" i="5"/>
  <c r="I1412" i="5"/>
  <c r="H1413" i="5"/>
  <c r="I1413" i="5"/>
  <c r="H1414" i="5"/>
  <c r="I1414" i="5"/>
  <c r="H1415" i="5"/>
  <c r="I1415" i="5"/>
  <c r="H1416" i="5"/>
  <c r="I1416" i="5"/>
  <c r="H1417" i="5"/>
  <c r="I1417" i="5"/>
  <c r="H1418" i="5"/>
  <c r="I1418" i="5"/>
  <c r="H1419" i="5"/>
  <c r="I1419" i="5"/>
  <c r="H1420" i="5"/>
  <c r="I1420" i="5"/>
  <c r="H1421" i="5"/>
  <c r="I1421" i="5"/>
  <c r="H1422" i="5"/>
  <c r="I1422" i="5"/>
  <c r="H1423" i="5"/>
  <c r="I1423" i="5"/>
  <c r="H1424" i="5"/>
  <c r="I1424" i="5"/>
  <c r="H1425" i="5"/>
  <c r="I1425" i="5"/>
  <c r="H1426" i="5"/>
  <c r="I1426" i="5"/>
  <c r="H1427" i="5"/>
  <c r="I1427" i="5"/>
  <c r="H1428" i="5"/>
  <c r="I1428" i="5"/>
  <c r="H1429" i="5"/>
  <c r="I1429" i="5"/>
  <c r="H1430" i="5"/>
  <c r="I1430" i="5"/>
  <c r="H1431" i="5"/>
  <c r="I1431" i="5"/>
  <c r="H1432" i="5"/>
  <c r="I1432" i="5"/>
  <c r="H1433" i="5"/>
  <c r="I1433" i="5"/>
  <c r="H1434" i="5"/>
  <c r="I1434" i="5"/>
  <c r="H1435" i="5"/>
  <c r="I1435" i="5"/>
  <c r="H1436" i="5"/>
  <c r="I1436" i="5"/>
  <c r="H1437" i="5"/>
  <c r="I1437" i="5"/>
  <c r="H1438" i="5"/>
  <c r="I1438" i="5"/>
  <c r="H1439" i="5"/>
  <c r="I1439" i="5"/>
  <c r="H1440" i="5"/>
  <c r="I1440" i="5"/>
  <c r="H1441" i="5"/>
  <c r="I1441" i="5"/>
  <c r="H1442" i="5"/>
  <c r="I1442" i="5"/>
  <c r="H1443" i="5"/>
  <c r="I1443" i="5"/>
  <c r="H1444" i="5"/>
  <c r="I1444" i="5"/>
  <c r="H1445" i="5"/>
  <c r="I1445" i="5"/>
  <c r="H1446" i="5"/>
  <c r="I1446" i="5"/>
  <c r="H1447" i="5"/>
  <c r="I1447" i="5"/>
  <c r="H1448" i="5"/>
  <c r="I1448" i="5"/>
  <c r="H1449" i="5"/>
  <c r="I1449" i="5"/>
  <c r="H1450" i="5"/>
  <c r="I1450" i="5"/>
  <c r="H1451" i="5"/>
  <c r="I1451" i="5"/>
  <c r="H1452" i="5"/>
  <c r="I1452" i="5"/>
  <c r="H1453" i="5"/>
  <c r="I1453" i="5"/>
  <c r="H1454" i="5"/>
  <c r="I1454" i="5"/>
  <c r="H1455" i="5"/>
  <c r="I1455" i="5"/>
  <c r="H1456" i="5"/>
  <c r="I1456" i="5"/>
  <c r="H1457" i="5"/>
  <c r="I1457" i="5"/>
  <c r="H1458" i="5"/>
  <c r="I1458" i="5"/>
  <c r="H1459" i="5"/>
  <c r="I1459" i="5"/>
  <c r="H1460" i="5"/>
  <c r="I1460" i="5"/>
  <c r="H1461" i="5"/>
  <c r="I1461" i="5"/>
  <c r="H1462" i="5"/>
  <c r="I1462" i="5"/>
  <c r="H1463" i="5"/>
  <c r="I1463" i="5"/>
  <c r="H1464" i="5"/>
  <c r="I1464" i="5"/>
  <c r="H1465" i="5"/>
  <c r="I1465" i="5"/>
  <c r="H1466" i="5"/>
  <c r="I1466" i="5"/>
  <c r="H1467" i="5"/>
  <c r="I1467" i="5"/>
  <c r="H1468" i="5"/>
  <c r="I1468" i="5"/>
  <c r="H1469" i="5"/>
  <c r="I1469" i="5"/>
  <c r="H1470" i="5"/>
  <c r="I1470" i="5"/>
  <c r="H1471" i="5"/>
  <c r="I1471" i="5"/>
  <c r="H1472" i="5"/>
  <c r="I1472" i="5"/>
  <c r="H1473" i="5"/>
  <c r="I1473" i="5"/>
  <c r="H1474" i="5"/>
  <c r="I1474" i="5"/>
  <c r="H1475" i="5"/>
  <c r="I1475" i="5"/>
  <c r="H1476" i="5"/>
  <c r="I1476" i="5"/>
  <c r="H1477" i="5"/>
  <c r="I1477" i="5"/>
  <c r="H1478" i="5"/>
  <c r="I1478" i="5"/>
  <c r="H1479" i="5"/>
  <c r="I1479" i="5"/>
  <c r="H1480" i="5"/>
  <c r="I1480" i="5"/>
  <c r="H1481" i="5"/>
  <c r="I1481" i="5"/>
  <c r="H1482" i="5"/>
  <c r="I1482" i="5"/>
  <c r="H1483" i="5"/>
  <c r="I1483" i="5"/>
  <c r="H1484" i="5"/>
  <c r="I1484" i="5"/>
  <c r="H1485" i="5"/>
  <c r="I1485" i="5"/>
  <c r="H1486" i="5"/>
  <c r="I1486" i="5"/>
  <c r="H1487" i="5"/>
  <c r="I1487" i="5"/>
  <c r="H1488" i="5"/>
  <c r="I1488" i="5"/>
  <c r="H1489" i="5"/>
  <c r="I1489" i="5"/>
  <c r="H1490" i="5"/>
  <c r="I1490" i="5"/>
  <c r="H1491" i="5"/>
  <c r="I1491" i="5"/>
  <c r="H1492" i="5"/>
  <c r="I1492" i="5"/>
  <c r="H1493" i="5"/>
  <c r="I1493" i="5"/>
  <c r="H1494" i="5"/>
  <c r="I1494" i="5"/>
  <c r="H1495" i="5"/>
  <c r="I1495" i="5"/>
  <c r="H1496" i="5"/>
  <c r="I1496" i="5"/>
  <c r="H1497" i="5"/>
  <c r="I1497" i="5"/>
  <c r="H1498" i="5"/>
  <c r="I1498" i="5"/>
  <c r="H1499" i="5"/>
  <c r="I1499" i="5"/>
  <c r="H1500" i="5"/>
  <c r="I1500" i="5"/>
  <c r="H1501" i="5"/>
  <c r="I1501" i="5"/>
  <c r="H1502" i="5"/>
  <c r="I1502" i="5"/>
  <c r="H1503" i="5"/>
  <c r="I1503" i="5"/>
  <c r="H1504" i="5"/>
  <c r="I1504" i="5"/>
  <c r="H1505" i="5"/>
  <c r="I1505" i="5"/>
  <c r="H1506" i="5"/>
  <c r="I1506" i="5"/>
  <c r="H1507" i="5"/>
  <c r="I1507" i="5"/>
  <c r="H1508" i="5"/>
  <c r="I1508" i="5"/>
  <c r="H1509" i="5"/>
  <c r="I1509" i="5"/>
  <c r="H1510" i="5"/>
  <c r="I1510" i="5"/>
  <c r="H1511" i="5"/>
  <c r="I1511" i="5"/>
  <c r="H1512" i="5"/>
  <c r="I1512" i="5"/>
  <c r="H1513" i="5"/>
  <c r="I1513" i="5"/>
  <c r="H1514" i="5"/>
  <c r="I1514" i="5"/>
  <c r="H1515" i="5"/>
  <c r="I1515" i="5"/>
  <c r="H1516" i="5"/>
  <c r="I1516" i="5"/>
  <c r="H1517" i="5"/>
  <c r="I1517" i="5"/>
  <c r="H1518" i="5"/>
  <c r="I1518" i="5"/>
  <c r="H1519" i="5"/>
  <c r="I1519" i="5"/>
  <c r="H1520" i="5"/>
  <c r="I1520" i="5"/>
  <c r="H1521" i="5"/>
  <c r="I1521" i="5"/>
  <c r="H1522" i="5"/>
  <c r="I1522" i="5"/>
  <c r="H1523" i="5"/>
  <c r="I1523" i="5"/>
  <c r="H1524" i="5"/>
  <c r="I1524" i="5"/>
  <c r="H1525" i="5"/>
  <c r="I1525" i="5"/>
  <c r="H1526" i="5"/>
  <c r="I1526" i="5"/>
  <c r="H1527" i="5"/>
  <c r="I1527" i="5"/>
  <c r="H1528" i="5"/>
  <c r="I1528" i="5"/>
  <c r="H1529" i="5"/>
  <c r="I1529" i="5"/>
  <c r="H1530" i="5"/>
  <c r="I1530" i="5"/>
  <c r="H1531" i="5"/>
  <c r="I1531" i="5"/>
  <c r="H1532" i="5"/>
  <c r="I1532" i="5"/>
  <c r="H1533" i="5"/>
  <c r="I1533" i="5"/>
  <c r="H1534" i="5"/>
  <c r="I1534" i="5"/>
  <c r="H1535" i="5"/>
  <c r="I1535" i="5"/>
  <c r="H1536" i="5"/>
  <c r="I1536" i="5"/>
  <c r="H1537" i="5"/>
  <c r="I1537" i="5"/>
  <c r="H1538" i="5"/>
  <c r="I1538" i="5"/>
  <c r="H1539" i="5"/>
  <c r="I1539" i="5"/>
  <c r="H1540" i="5"/>
  <c r="I1540" i="5"/>
  <c r="H1541" i="5"/>
  <c r="I1541" i="5"/>
  <c r="H1542" i="5"/>
  <c r="I1542" i="5"/>
  <c r="H1543" i="5"/>
  <c r="I1543" i="5"/>
  <c r="H1544" i="5"/>
  <c r="I1544" i="5"/>
  <c r="H1545" i="5"/>
  <c r="I1545" i="5"/>
  <c r="H1546" i="5"/>
  <c r="I1546" i="5"/>
  <c r="H1547" i="5"/>
  <c r="I1547" i="5"/>
  <c r="H1548" i="5"/>
  <c r="I1548" i="5"/>
  <c r="H1549" i="5"/>
  <c r="I1549" i="5"/>
  <c r="H1550" i="5"/>
  <c r="I1550" i="5"/>
  <c r="H1551" i="5"/>
  <c r="I1551" i="5"/>
  <c r="H1552" i="5"/>
  <c r="I1552" i="5"/>
  <c r="H1553" i="5"/>
  <c r="I1553" i="5"/>
  <c r="H1554" i="5"/>
  <c r="I1554" i="5"/>
  <c r="H1555" i="5"/>
  <c r="I1555" i="5"/>
  <c r="H1556" i="5"/>
  <c r="I1556" i="5"/>
  <c r="H1557" i="5"/>
  <c r="I1557" i="5"/>
  <c r="H1558" i="5"/>
  <c r="I1558" i="5"/>
  <c r="H1559" i="5"/>
  <c r="I1559" i="5"/>
  <c r="H1560" i="5"/>
  <c r="I1560" i="5"/>
  <c r="H1561" i="5"/>
  <c r="I1561" i="5"/>
  <c r="H1562" i="5"/>
  <c r="I1562" i="5"/>
  <c r="H1563" i="5"/>
  <c r="I1563" i="5"/>
  <c r="H1564" i="5"/>
  <c r="I1564" i="5"/>
  <c r="H1565" i="5"/>
  <c r="I1565" i="5"/>
  <c r="H1566" i="5"/>
  <c r="I1566" i="5"/>
  <c r="H1567" i="5"/>
  <c r="I1567" i="5"/>
  <c r="H1568" i="5"/>
  <c r="I1568" i="5"/>
  <c r="H1569" i="5"/>
  <c r="I1569" i="5"/>
  <c r="H1570" i="5"/>
  <c r="I1570" i="5"/>
  <c r="H1571" i="5"/>
  <c r="I1571" i="5"/>
  <c r="H1572" i="5"/>
  <c r="I1572" i="5"/>
  <c r="H1573" i="5"/>
  <c r="I1573" i="5"/>
  <c r="H1574" i="5"/>
  <c r="I1574" i="5"/>
  <c r="H1575" i="5"/>
  <c r="I1575" i="5"/>
  <c r="H1576" i="5"/>
  <c r="I1576" i="5"/>
  <c r="H1577" i="5"/>
  <c r="I1577" i="5"/>
  <c r="H1578" i="5"/>
  <c r="I1578" i="5"/>
  <c r="H1579" i="5"/>
  <c r="I1579" i="5"/>
  <c r="H1580" i="5"/>
  <c r="I1580" i="5"/>
  <c r="H1581" i="5"/>
  <c r="I1581" i="5"/>
  <c r="H1582" i="5"/>
  <c r="I1582" i="5"/>
  <c r="H1583" i="5"/>
  <c r="I1583" i="5"/>
  <c r="H1584" i="5"/>
  <c r="I1584" i="5"/>
  <c r="H1585" i="5"/>
  <c r="I1585" i="5"/>
  <c r="H1586" i="5"/>
  <c r="I1586" i="5"/>
  <c r="H1587" i="5"/>
  <c r="I1587" i="5"/>
  <c r="H1588" i="5"/>
  <c r="I1588" i="5"/>
  <c r="H1589" i="5"/>
  <c r="I1589" i="5"/>
  <c r="H1590" i="5"/>
  <c r="I1590" i="5"/>
  <c r="H1591" i="5"/>
  <c r="I1591" i="5"/>
  <c r="H1592" i="5"/>
  <c r="I1592" i="5"/>
  <c r="H1593" i="5"/>
  <c r="I1593" i="5"/>
  <c r="H1594" i="5"/>
  <c r="I1594" i="5"/>
  <c r="H1595" i="5"/>
  <c r="I1595" i="5"/>
  <c r="H1596" i="5"/>
  <c r="I1596" i="5"/>
  <c r="H1597" i="5"/>
  <c r="I1597" i="5"/>
  <c r="H1598" i="5"/>
  <c r="I1598" i="5"/>
  <c r="H1599" i="5"/>
  <c r="I1599" i="5"/>
  <c r="H1600" i="5"/>
  <c r="I1600" i="5"/>
  <c r="H1601" i="5"/>
  <c r="I1601" i="5"/>
  <c r="H1602" i="5"/>
  <c r="I1602" i="5"/>
  <c r="H1603" i="5"/>
  <c r="I1603" i="5"/>
  <c r="H1604" i="5"/>
  <c r="I1604" i="5"/>
  <c r="H1605" i="5"/>
  <c r="I1605" i="5"/>
  <c r="H1606" i="5"/>
  <c r="I1606" i="5"/>
  <c r="H1607" i="5"/>
  <c r="I1607" i="5"/>
  <c r="H1608" i="5"/>
  <c r="I1608" i="5"/>
  <c r="H1609" i="5"/>
  <c r="I1609" i="5"/>
  <c r="H1610" i="5"/>
  <c r="I1610" i="5"/>
  <c r="H1611" i="5"/>
  <c r="I1611" i="5"/>
  <c r="H1612" i="5"/>
  <c r="I1612" i="5"/>
  <c r="H1613" i="5"/>
  <c r="I1613" i="5"/>
  <c r="H1614" i="5"/>
  <c r="I1614" i="5"/>
  <c r="H1615" i="5"/>
  <c r="I1615" i="5"/>
  <c r="H1616" i="5"/>
  <c r="I1616" i="5"/>
  <c r="H1617" i="5"/>
  <c r="I1617" i="5"/>
  <c r="H1618" i="5"/>
  <c r="I1618" i="5"/>
  <c r="H1619" i="5"/>
  <c r="I1619" i="5"/>
  <c r="H1620" i="5"/>
  <c r="I1620" i="5"/>
  <c r="H1621" i="5"/>
  <c r="I1621" i="5"/>
  <c r="H1622" i="5"/>
  <c r="I1622" i="5"/>
  <c r="H1623" i="5"/>
  <c r="I1623" i="5"/>
  <c r="H1624" i="5"/>
  <c r="I1624" i="5"/>
  <c r="H1625" i="5"/>
  <c r="I1625" i="5"/>
  <c r="H1626" i="5"/>
  <c r="I1626" i="5"/>
  <c r="H1627" i="5"/>
  <c r="I1627" i="5"/>
  <c r="H1628" i="5"/>
  <c r="I1628" i="5"/>
  <c r="H1629" i="5"/>
  <c r="I1629" i="5"/>
  <c r="H1630" i="5"/>
  <c r="I1630" i="5"/>
  <c r="H1631" i="5"/>
  <c r="I1631" i="5"/>
  <c r="H1632" i="5"/>
  <c r="I1632" i="5"/>
  <c r="H1633" i="5"/>
  <c r="I1633" i="5"/>
  <c r="H1634" i="5"/>
  <c r="I1634" i="5"/>
  <c r="H1635" i="5"/>
  <c r="I1635" i="5"/>
  <c r="H1636" i="5"/>
  <c r="I1636" i="5"/>
  <c r="H1637" i="5"/>
  <c r="I1637" i="5"/>
  <c r="H1638" i="5"/>
  <c r="I1638" i="5"/>
  <c r="H1639" i="5"/>
  <c r="I1639" i="5"/>
  <c r="H1640" i="5"/>
  <c r="I1640" i="5"/>
  <c r="H1641" i="5"/>
  <c r="I1641" i="5"/>
  <c r="H1642" i="5"/>
  <c r="I1642" i="5"/>
  <c r="H1643" i="5"/>
  <c r="I1643" i="5"/>
  <c r="H1644" i="5"/>
  <c r="I1644" i="5"/>
  <c r="H1645" i="5"/>
  <c r="I1645" i="5"/>
  <c r="H1646" i="5"/>
  <c r="I1646" i="5"/>
  <c r="H1647" i="5"/>
  <c r="I1647" i="5"/>
  <c r="H1648" i="5"/>
  <c r="I1648" i="5"/>
  <c r="H1649" i="5"/>
  <c r="I1649" i="5"/>
  <c r="H1650" i="5"/>
  <c r="I1650" i="5"/>
  <c r="H1651" i="5"/>
  <c r="I1651" i="5"/>
  <c r="H1652" i="5"/>
  <c r="I1652" i="5"/>
  <c r="H1653" i="5"/>
  <c r="I1653" i="5"/>
  <c r="H1654" i="5"/>
  <c r="I1654" i="5"/>
  <c r="H1655" i="5"/>
  <c r="I1655" i="5"/>
  <c r="H1656" i="5"/>
  <c r="I1656" i="5"/>
  <c r="H1657" i="5"/>
  <c r="I1657" i="5"/>
  <c r="H1658" i="5"/>
  <c r="I1658" i="5"/>
  <c r="H1659" i="5"/>
  <c r="I1659" i="5"/>
  <c r="H1660" i="5"/>
  <c r="I1660" i="5"/>
  <c r="H1661" i="5"/>
  <c r="I1661" i="5"/>
  <c r="H1662" i="5"/>
  <c r="I1662" i="5"/>
  <c r="H1663" i="5"/>
  <c r="I1663" i="5"/>
  <c r="H1664" i="5"/>
  <c r="I1664" i="5"/>
  <c r="H1665" i="5"/>
  <c r="I1665" i="5"/>
  <c r="H1666" i="5"/>
  <c r="I1666" i="5"/>
  <c r="H1667" i="5"/>
  <c r="I1667" i="5"/>
  <c r="H1668" i="5"/>
  <c r="I1668" i="5"/>
  <c r="H1669" i="5"/>
  <c r="I1669" i="5"/>
  <c r="H1670" i="5"/>
  <c r="I1670" i="5"/>
  <c r="H1671" i="5"/>
  <c r="I1671" i="5"/>
  <c r="H1672" i="5"/>
  <c r="I1672" i="5"/>
  <c r="H1673" i="5"/>
  <c r="I1673" i="5"/>
  <c r="H1674" i="5"/>
  <c r="I1674" i="5"/>
  <c r="H1675" i="5"/>
  <c r="I1675" i="5"/>
  <c r="H1676" i="5"/>
  <c r="I1676" i="5"/>
  <c r="H1677" i="5"/>
  <c r="I1677" i="5"/>
  <c r="H1678" i="5"/>
  <c r="I1678" i="5"/>
  <c r="H1679" i="5"/>
  <c r="I1679" i="5"/>
  <c r="H1680" i="5"/>
  <c r="I1680" i="5"/>
  <c r="H1681" i="5"/>
  <c r="I1681" i="5"/>
  <c r="H1682" i="5"/>
  <c r="I1682" i="5"/>
  <c r="H1683" i="5"/>
  <c r="I1683" i="5"/>
  <c r="H1684" i="5"/>
  <c r="I1684" i="5"/>
  <c r="H1685" i="5"/>
  <c r="I1685" i="5"/>
  <c r="H1686" i="5"/>
  <c r="I1686" i="5"/>
  <c r="H1687" i="5"/>
  <c r="I1687" i="5"/>
  <c r="H1688" i="5"/>
  <c r="I1688" i="5"/>
  <c r="H1689" i="5"/>
  <c r="I1689" i="5"/>
  <c r="H1690" i="5"/>
  <c r="I1690" i="5"/>
  <c r="H1691" i="5"/>
  <c r="I1691" i="5"/>
  <c r="H1692" i="5"/>
  <c r="I1692" i="5"/>
  <c r="H1693" i="5"/>
  <c r="I1693" i="5"/>
  <c r="H1694" i="5"/>
  <c r="I1694" i="5"/>
  <c r="H1695" i="5"/>
  <c r="I1695" i="5"/>
  <c r="H1696" i="5"/>
  <c r="I1696" i="5"/>
  <c r="H1697" i="5"/>
  <c r="I1697" i="5"/>
  <c r="H1698" i="5"/>
  <c r="I1698" i="5"/>
  <c r="H1699" i="5"/>
  <c r="I1699" i="5"/>
  <c r="H1700" i="5"/>
  <c r="I1700" i="5"/>
  <c r="H1701" i="5"/>
  <c r="I1701" i="5"/>
  <c r="H1702" i="5"/>
  <c r="I1702" i="5"/>
  <c r="H1703" i="5"/>
  <c r="I1703" i="5"/>
  <c r="H1704" i="5"/>
  <c r="I1704" i="5"/>
  <c r="H1705" i="5"/>
  <c r="I1705" i="5"/>
  <c r="H1706" i="5"/>
  <c r="I1706" i="5"/>
  <c r="H1707" i="5"/>
  <c r="I1707" i="5"/>
  <c r="H1708" i="5"/>
  <c r="I1708" i="5"/>
  <c r="H1709" i="5"/>
  <c r="I1709" i="5"/>
  <c r="H1710" i="5"/>
  <c r="I1710" i="5"/>
  <c r="H1711" i="5"/>
  <c r="I1711" i="5"/>
  <c r="H1712" i="5"/>
  <c r="I1712" i="5"/>
  <c r="H1713" i="5"/>
  <c r="I1713" i="5"/>
  <c r="H1714" i="5"/>
  <c r="I1714" i="5"/>
  <c r="H1715" i="5"/>
  <c r="I1715" i="5"/>
  <c r="H1716" i="5"/>
  <c r="I1716" i="5"/>
  <c r="H1717" i="5"/>
  <c r="I1717" i="5"/>
  <c r="H1718" i="5"/>
  <c r="I1718" i="5"/>
  <c r="H1719" i="5"/>
  <c r="I1719" i="5"/>
  <c r="H1720" i="5"/>
  <c r="I1720" i="5"/>
  <c r="H1721" i="5"/>
  <c r="I1721" i="5"/>
  <c r="H1722" i="5"/>
  <c r="I1722" i="5"/>
  <c r="H1723" i="5"/>
  <c r="I1723" i="5"/>
  <c r="H1724" i="5"/>
  <c r="I1724" i="5"/>
  <c r="H1725" i="5"/>
  <c r="I1725" i="5"/>
  <c r="H1726" i="5"/>
  <c r="I1726" i="5"/>
  <c r="H1727" i="5"/>
  <c r="I1727" i="5"/>
  <c r="H1728" i="5"/>
  <c r="I1728" i="5"/>
  <c r="H1729" i="5"/>
  <c r="I1729" i="5"/>
  <c r="H1730" i="5"/>
  <c r="I1730" i="5"/>
  <c r="H1731" i="5"/>
  <c r="I1731" i="5"/>
  <c r="H1732" i="5"/>
  <c r="I1732" i="5"/>
  <c r="H1733" i="5"/>
  <c r="I1733" i="5"/>
  <c r="H1734" i="5"/>
  <c r="I1734" i="5"/>
  <c r="H1735" i="5"/>
  <c r="I1735" i="5"/>
  <c r="H1736" i="5"/>
  <c r="I1736" i="5"/>
  <c r="H1737" i="5"/>
  <c r="I1737" i="5"/>
  <c r="H1738" i="5"/>
  <c r="I1738" i="5"/>
  <c r="H1739" i="5"/>
  <c r="I1739" i="5"/>
  <c r="H1740" i="5"/>
  <c r="I1740" i="5"/>
  <c r="H1741" i="5"/>
  <c r="I1741" i="5"/>
  <c r="H1742" i="5"/>
  <c r="I1742" i="5"/>
  <c r="H1743" i="5"/>
  <c r="I1743" i="5"/>
  <c r="H1744" i="5"/>
  <c r="I1744" i="5"/>
  <c r="H1745" i="5"/>
  <c r="I1745" i="5"/>
  <c r="H1746" i="5"/>
  <c r="I1746" i="5"/>
  <c r="H1747" i="5"/>
  <c r="I1747" i="5"/>
  <c r="H1748" i="5"/>
  <c r="I1748" i="5"/>
  <c r="H1749" i="5"/>
  <c r="I1749" i="5"/>
  <c r="H1750" i="5"/>
  <c r="I1750" i="5"/>
  <c r="H1751" i="5"/>
  <c r="I1751" i="5"/>
  <c r="H1752" i="5"/>
  <c r="I1752" i="5"/>
  <c r="H1753" i="5"/>
  <c r="I1753" i="5"/>
  <c r="H1754" i="5"/>
  <c r="I1754" i="5"/>
  <c r="H1755" i="5"/>
  <c r="I1755" i="5"/>
  <c r="H1756" i="5"/>
  <c r="I1756" i="5"/>
  <c r="H1757" i="5"/>
  <c r="I1757" i="5"/>
  <c r="H1758" i="5"/>
  <c r="I1758" i="5"/>
  <c r="H1759" i="5"/>
  <c r="I1759" i="5"/>
  <c r="H1760" i="5"/>
  <c r="I1760" i="5"/>
  <c r="H1761" i="5"/>
  <c r="I1761" i="5"/>
  <c r="H1762" i="5"/>
  <c r="I1762" i="5"/>
  <c r="H1763" i="5"/>
  <c r="I1763" i="5"/>
  <c r="H1764" i="5"/>
  <c r="I1764" i="5"/>
  <c r="H1765" i="5"/>
  <c r="I1765" i="5"/>
  <c r="H1766" i="5"/>
  <c r="I1766" i="5"/>
  <c r="H1767" i="5"/>
  <c r="I1767" i="5"/>
  <c r="H1768" i="5"/>
  <c r="I1768" i="5"/>
  <c r="H1769" i="5"/>
  <c r="I1769" i="5"/>
  <c r="H1770" i="5"/>
  <c r="I1770" i="5"/>
  <c r="H1771" i="5"/>
  <c r="I1771" i="5"/>
  <c r="H1772" i="5"/>
  <c r="I1772" i="5"/>
  <c r="H1773" i="5"/>
  <c r="I1773" i="5"/>
  <c r="H1774" i="5"/>
  <c r="I1774" i="5"/>
  <c r="H1775" i="5"/>
  <c r="I1775" i="5"/>
  <c r="H1776" i="5"/>
  <c r="I1776" i="5"/>
  <c r="H1777" i="5"/>
  <c r="I1777" i="5"/>
  <c r="H1778" i="5"/>
  <c r="I1778" i="5"/>
  <c r="H1779" i="5"/>
  <c r="I1779" i="5"/>
  <c r="H1780" i="5"/>
  <c r="I1780" i="5"/>
  <c r="H1781" i="5"/>
  <c r="I1781" i="5"/>
  <c r="H1782" i="5"/>
  <c r="I1782" i="5"/>
  <c r="H1783" i="5"/>
  <c r="I1783" i="5"/>
  <c r="H1784" i="5"/>
  <c r="I1784" i="5"/>
  <c r="H1785" i="5"/>
  <c r="I1785" i="5"/>
  <c r="H1786" i="5"/>
  <c r="I1786" i="5"/>
  <c r="H1787" i="5"/>
  <c r="I1787" i="5"/>
  <c r="H1788" i="5"/>
  <c r="I1788" i="5"/>
  <c r="H1789" i="5"/>
  <c r="I1789" i="5"/>
  <c r="H1790" i="5"/>
  <c r="I1790" i="5"/>
  <c r="H1791" i="5"/>
  <c r="I1791" i="5"/>
  <c r="H1792" i="5"/>
  <c r="I1792" i="5"/>
  <c r="H1793" i="5"/>
  <c r="I1793" i="5"/>
  <c r="H1794" i="5"/>
  <c r="I1794" i="5"/>
  <c r="H1795" i="5"/>
  <c r="I1795" i="5"/>
  <c r="H1796" i="5"/>
  <c r="I1796" i="5"/>
  <c r="H1797" i="5"/>
  <c r="I1797" i="5"/>
  <c r="H1798" i="5"/>
  <c r="I1798" i="5"/>
  <c r="H1799" i="5"/>
  <c r="I1799" i="5"/>
  <c r="H1800" i="5"/>
  <c r="I1800" i="5"/>
  <c r="H1801" i="5"/>
  <c r="I1801" i="5"/>
  <c r="H1802" i="5"/>
  <c r="I1802" i="5"/>
  <c r="H1803" i="5"/>
  <c r="I1803" i="5"/>
  <c r="H1804" i="5"/>
  <c r="I1804" i="5"/>
  <c r="H1805" i="5"/>
  <c r="I1805" i="5"/>
  <c r="H1806" i="5"/>
  <c r="I1806" i="5"/>
  <c r="H1807" i="5"/>
  <c r="I1807" i="5"/>
  <c r="H1808" i="5"/>
  <c r="I1808" i="5"/>
  <c r="H1809" i="5"/>
  <c r="I1809" i="5"/>
  <c r="H1810" i="5"/>
  <c r="I1810" i="5"/>
  <c r="H1811" i="5"/>
  <c r="I1811" i="5"/>
  <c r="H1812" i="5"/>
  <c r="I1812" i="5"/>
  <c r="H1813" i="5"/>
  <c r="I1813" i="5"/>
  <c r="H1814" i="5"/>
  <c r="I1814" i="5"/>
  <c r="H1815" i="5"/>
  <c r="I1815" i="5"/>
  <c r="H1816" i="5"/>
  <c r="I1816" i="5"/>
  <c r="H1817" i="5"/>
  <c r="I1817" i="5"/>
  <c r="H1818" i="5"/>
  <c r="I1818" i="5"/>
  <c r="H1819" i="5"/>
  <c r="I1819" i="5"/>
  <c r="H1820" i="5"/>
  <c r="I1820" i="5"/>
  <c r="H1821" i="5"/>
  <c r="I1821" i="5"/>
  <c r="H1822" i="5"/>
  <c r="I1822" i="5"/>
  <c r="H1823" i="5"/>
  <c r="I1823" i="5"/>
  <c r="H1824" i="5"/>
  <c r="I1824" i="5"/>
  <c r="H1825" i="5"/>
  <c r="I1825" i="5"/>
  <c r="H1826" i="5"/>
  <c r="I1826" i="5"/>
  <c r="H1827" i="5"/>
  <c r="I1827" i="5"/>
  <c r="H1828" i="5"/>
  <c r="I1828" i="5"/>
  <c r="H1829" i="5"/>
  <c r="I1829" i="5"/>
  <c r="H1830" i="5"/>
  <c r="I1830" i="5"/>
  <c r="H1831" i="5"/>
  <c r="I1831" i="5"/>
  <c r="H1832" i="5"/>
  <c r="I1832" i="5"/>
  <c r="H1833" i="5"/>
  <c r="I1833" i="5"/>
  <c r="H1834" i="5"/>
  <c r="I1834" i="5"/>
  <c r="H1835" i="5"/>
  <c r="I1835" i="5"/>
  <c r="H1836" i="5"/>
  <c r="I1836" i="5"/>
  <c r="H1837" i="5"/>
  <c r="I1837" i="5"/>
  <c r="H1838" i="5"/>
  <c r="I1838" i="5"/>
  <c r="H1839" i="5"/>
  <c r="I1839" i="5"/>
  <c r="H1840" i="5"/>
  <c r="I1840" i="5"/>
  <c r="H1841" i="5"/>
  <c r="I1841" i="5"/>
  <c r="H1842" i="5"/>
  <c r="I1842" i="5"/>
  <c r="H1843" i="5"/>
  <c r="I1843" i="5"/>
  <c r="H1844" i="5"/>
  <c r="I1844" i="5"/>
  <c r="H1845" i="5"/>
  <c r="I1845" i="5"/>
  <c r="H1846" i="5"/>
  <c r="I1846" i="5"/>
  <c r="H1847" i="5"/>
  <c r="I1847" i="5"/>
  <c r="H1848" i="5"/>
  <c r="I1848" i="5"/>
  <c r="H1849" i="5"/>
  <c r="I1849" i="5"/>
  <c r="H1850" i="5"/>
  <c r="I1850" i="5"/>
  <c r="H1851" i="5"/>
  <c r="I1851" i="5"/>
  <c r="H1852" i="5"/>
  <c r="I1852" i="5"/>
  <c r="H1853" i="5"/>
  <c r="I1853" i="5"/>
  <c r="H1854" i="5"/>
  <c r="I1854" i="5"/>
  <c r="H1855" i="5"/>
  <c r="I1855" i="5"/>
  <c r="H1856" i="5"/>
  <c r="I1856" i="5"/>
  <c r="H1857" i="5"/>
  <c r="I1857" i="5"/>
  <c r="H1858" i="5"/>
  <c r="I1858" i="5"/>
  <c r="H1859" i="5"/>
  <c r="I1859" i="5"/>
  <c r="H1860" i="5"/>
  <c r="I1860" i="5"/>
  <c r="H1861" i="5"/>
  <c r="I1861" i="5"/>
  <c r="H1862" i="5"/>
  <c r="I1862" i="5"/>
  <c r="H1863" i="5"/>
  <c r="I1863" i="5"/>
  <c r="H1864" i="5"/>
  <c r="I1864" i="5"/>
  <c r="H1865" i="5"/>
  <c r="I1865" i="5"/>
  <c r="H1866" i="5"/>
  <c r="I1866" i="5"/>
  <c r="H1867" i="5"/>
  <c r="I1867" i="5"/>
  <c r="H1868" i="5"/>
  <c r="I1868" i="5"/>
  <c r="H1869" i="5"/>
  <c r="I1869" i="5"/>
  <c r="H1870" i="5"/>
  <c r="I1870" i="5"/>
  <c r="H1871" i="5"/>
  <c r="I1871" i="5"/>
  <c r="H1872" i="5"/>
  <c r="I1872" i="5"/>
  <c r="H1873" i="5"/>
  <c r="I1873" i="5"/>
  <c r="H1874" i="5"/>
  <c r="I1874" i="5"/>
  <c r="H1875" i="5"/>
  <c r="I1875" i="5"/>
  <c r="H1876" i="5"/>
  <c r="I1876" i="5"/>
  <c r="H1877" i="5"/>
  <c r="I1877" i="5"/>
  <c r="H1878" i="5"/>
  <c r="I1878" i="5"/>
  <c r="H1879" i="5"/>
  <c r="I1879" i="5"/>
  <c r="H1880" i="5"/>
  <c r="I1880" i="5"/>
  <c r="H1881" i="5"/>
  <c r="I1881" i="5"/>
  <c r="H1882" i="5"/>
  <c r="I1882" i="5"/>
  <c r="H1883" i="5"/>
  <c r="I1883" i="5"/>
  <c r="H1884" i="5"/>
  <c r="I1884" i="5"/>
  <c r="H1885" i="5"/>
  <c r="I1885" i="5"/>
  <c r="H1886" i="5"/>
  <c r="I1886" i="5"/>
  <c r="H1887" i="5"/>
  <c r="I1887" i="5"/>
  <c r="H1888" i="5"/>
  <c r="I1888" i="5"/>
  <c r="H1889" i="5"/>
  <c r="I1889" i="5"/>
  <c r="H1890" i="5"/>
  <c r="I1890" i="5"/>
  <c r="H1891" i="5"/>
  <c r="I1891" i="5"/>
  <c r="H1892" i="5"/>
  <c r="I1892" i="5"/>
  <c r="H1893" i="5"/>
  <c r="I1893" i="5"/>
  <c r="H1894" i="5"/>
  <c r="I1894" i="5"/>
  <c r="H1895" i="5"/>
  <c r="I1895" i="5"/>
  <c r="H1896" i="5"/>
  <c r="I1896" i="5"/>
  <c r="H1897" i="5"/>
  <c r="I1897" i="5"/>
  <c r="H1898" i="5"/>
  <c r="I1898" i="5"/>
  <c r="H1899" i="5"/>
  <c r="I1899" i="5"/>
  <c r="H1900" i="5"/>
  <c r="I1900" i="5"/>
  <c r="H1901" i="5"/>
  <c r="I1901" i="5"/>
  <c r="H1902" i="5"/>
  <c r="I1902" i="5"/>
  <c r="H1903" i="5"/>
  <c r="I1903" i="5"/>
  <c r="H1904" i="5"/>
  <c r="I1904" i="5"/>
  <c r="H1905" i="5"/>
  <c r="I1905" i="5"/>
  <c r="H1906" i="5"/>
  <c r="I1906" i="5"/>
  <c r="H1907" i="5"/>
  <c r="I1907" i="5"/>
  <c r="H1908" i="5"/>
  <c r="I1908" i="5"/>
  <c r="H1909" i="5"/>
  <c r="I1909" i="5"/>
  <c r="H1910" i="5"/>
  <c r="I1910" i="5"/>
  <c r="H1911" i="5"/>
  <c r="I1911" i="5"/>
  <c r="H1912" i="5"/>
  <c r="I1912" i="5"/>
  <c r="H1913" i="5"/>
  <c r="I1913" i="5"/>
  <c r="H1914" i="5"/>
  <c r="I1914" i="5"/>
  <c r="H1915" i="5"/>
  <c r="I1915" i="5"/>
  <c r="H1916" i="5"/>
  <c r="I1916" i="5"/>
  <c r="H1917" i="5"/>
  <c r="I1917" i="5"/>
  <c r="H1918" i="5"/>
  <c r="I1918" i="5"/>
  <c r="H1919" i="5"/>
  <c r="I1919" i="5"/>
  <c r="H1920" i="5"/>
  <c r="I1920" i="5"/>
  <c r="H1921" i="5"/>
  <c r="I1921" i="5"/>
  <c r="H1922" i="5"/>
  <c r="I1922" i="5"/>
  <c r="H1923" i="5"/>
  <c r="I1923" i="5"/>
  <c r="H1924" i="5"/>
  <c r="I1924" i="5"/>
  <c r="H1925" i="5"/>
  <c r="I1925" i="5"/>
  <c r="H1926" i="5"/>
  <c r="I1926" i="5"/>
  <c r="H1927" i="5"/>
  <c r="I1927" i="5"/>
  <c r="H1928" i="5"/>
  <c r="I1928" i="5"/>
  <c r="H1929" i="5"/>
  <c r="I1929" i="5"/>
  <c r="H1930" i="5"/>
  <c r="I1930" i="5"/>
  <c r="H1931" i="5"/>
  <c r="I1931" i="5"/>
  <c r="H1932" i="5"/>
  <c r="I1932" i="5"/>
  <c r="H1933" i="5"/>
  <c r="I1933" i="5"/>
  <c r="H1934" i="5"/>
  <c r="I1934" i="5"/>
  <c r="H1935" i="5"/>
  <c r="I1935" i="5"/>
  <c r="H1936" i="5"/>
  <c r="I1936" i="5"/>
  <c r="H1937" i="5"/>
  <c r="I1937" i="5"/>
  <c r="H1938" i="5"/>
  <c r="I1938" i="5"/>
  <c r="H1939" i="5"/>
  <c r="I1939" i="5"/>
  <c r="H1940" i="5"/>
  <c r="I1940" i="5"/>
  <c r="H1941" i="5"/>
  <c r="I1941" i="5"/>
  <c r="H1942" i="5"/>
  <c r="I1942" i="5"/>
  <c r="H1943" i="5"/>
  <c r="I1943" i="5"/>
  <c r="H1944" i="5"/>
  <c r="I1944" i="5"/>
  <c r="H1945" i="5"/>
  <c r="I1945" i="5"/>
  <c r="H1946" i="5"/>
  <c r="I1946" i="5"/>
  <c r="H1947" i="5"/>
  <c r="I1947" i="5"/>
  <c r="H1948" i="5"/>
  <c r="I1948" i="5"/>
  <c r="H1949" i="5"/>
  <c r="I1949" i="5"/>
  <c r="H1950" i="5"/>
  <c r="I1950" i="5"/>
  <c r="H1951" i="5"/>
  <c r="I1951" i="5"/>
  <c r="H1952" i="5"/>
  <c r="I1952" i="5"/>
  <c r="H1953" i="5"/>
  <c r="I1953" i="5"/>
  <c r="H1954" i="5"/>
  <c r="I1954" i="5"/>
  <c r="H1955" i="5"/>
  <c r="I1955" i="5"/>
  <c r="H1956" i="5"/>
  <c r="I1956" i="5"/>
  <c r="H1957" i="5"/>
  <c r="I1957" i="5"/>
  <c r="H1958" i="5"/>
  <c r="I1958" i="5"/>
  <c r="H1959" i="5"/>
  <c r="I1959" i="5"/>
  <c r="H1960" i="5"/>
  <c r="I1960" i="5"/>
  <c r="H1961" i="5"/>
  <c r="I1961" i="5"/>
  <c r="H1962" i="5"/>
  <c r="I1962" i="5"/>
  <c r="H1963" i="5"/>
  <c r="I1963" i="5"/>
  <c r="H1964" i="5"/>
  <c r="I1964" i="5"/>
  <c r="H1965" i="5"/>
  <c r="I1965" i="5"/>
  <c r="H1966" i="5"/>
  <c r="I1966" i="5"/>
  <c r="H1967" i="5"/>
  <c r="I1967" i="5"/>
  <c r="H1968" i="5"/>
  <c r="I1968" i="5"/>
  <c r="H1969" i="5"/>
  <c r="I1969" i="5"/>
  <c r="H1970" i="5"/>
  <c r="I1970" i="5"/>
  <c r="H1971" i="5"/>
  <c r="I1971" i="5"/>
  <c r="H1972" i="5"/>
  <c r="I1972" i="5"/>
  <c r="H1973" i="5"/>
  <c r="I1973" i="5"/>
  <c r="H1974" i="5"/>
  <c r="I1974" i="5"/>
  <c r="H1975" i="5"/>
  <c r="I1975" i="5"/>
  <c r="H1976" i="5"/>
  <c r="I1976" i="5"/>
  <c r="H1977" i="5"/>
  <c r="I1977" i="5"/>
  <c r="H1978" i="5"/>
  <c r="I1978" i="5"/>
  <c r="H1979" i="5"/>
  <c r="I1979" i="5"/>
  <c r="H1980" i="5"/>
  <c r="I1980" i="5"/>
  <c r="H1981" i="5"/>
  <c r="I1981" i="5"/>
  <c r="H1982" i="5"/>
  <c r="I1982" i="5"/>
  <c r="H1983" i="5"/>
  <c r="I1983" i="5"/>
  <c r="H1984" i="5"/>
  <c r="I1984" i="5"/>
  <c r="H1985" i="5"/>
  <c r="I1985" i="5"/>
  <c r="H1986" i="5"/>
  <c r="I1986" i="5"/>
  <c r="H1987" i="5"/>
  <c r="I1987" i="5"/>
  <c r="H1988" i="5"/>
  <c r="I1988" i="5"/>
  <c r="H1989" i="5"/>
  <c r="I1989" i="5"/>
  <c r="H1990" i="5"/>
  <c r="I1990" i="5"/>
  <c r="H1991" i="5"/>
  <c r="I1991" i="5"/>
  <c r="H1992" i="5"/>
  <c r="I1992" i="5"/>
  <c r="H1993" i="5"/>
  <c r="I1993" i="5"/>
  <c r="H1994" i="5"/>
  <c r="I1994" i="5"/>
  <c r="H1995" i="5"/>
  <c r="I1995" i="5"/>
  <c r="H1996" i="5"/>
  <c r="I1996" i="5"/>
  <c r="H1997" i="5"/>
  <c r="I1997" i="5"/>
  <c r="H1998" i="5"/>
  <c r="I1998" i="5"/>
  <c r="H1999" i="5"/>
  <c r="I1999" i="5"/>
  <c r="H2000" i="5"/>
  <c r="I2000" i="5"/>
  <c r="H2001" i="5"/>
  <c r="I2001" i="5"/>
  <c r="H2002" i="5"/>
  <c r="I2002" i="5"/>
  <c r="H2003" i="5"/>
  <c r="I2003" i="5"/>
  <c r="H2004" i="5"/>
  <c r="I2004" i="5"/>
  <c r="H2005" i="5"/>
  <c r="I2005" i="5"/>
  <c r="H2006" i="5"/>
  <c r="I2006" i="5"/>
  <c r="H2007" i="5"/>
  <c r="I2007" i="5"/>
  <c r="H2008" i="5"/>
  <c r="I2008" i="5"/>
  <c r="H2009" i="5"/>
  <c r="I2009" i="5"/>
  <c r="H2010" i="5"/>
  <c r="I2010" i="5"/>
  <c r="H2011" i="5"/>
  <c r="I2011" i="5"/>
  <c r="H2012" i="5"/>
  <c r="I2012" i="5"/>
  <c r="H2013" i="5"/>
  <c r="I2013" i="5"/>
  <c r="H2014" i="5"/>
  <c r="I2014" i="5"/>
  <c r="H2015" i="5"/>
  <c r="I2015" i="5"/>
  <c r="H2016" i="5"/>
  <c r="I2016" i="5"/>
  <c r="H2017" i="5"/>
  <c r="I2017" i="5"/>
  <c r="H2018" i="5"/>
  <c r="I2018" i="5"/>
  <c r="H2019" i="5"/>
  <c r="I2019" i="5"/>
  <c r="H2020" i="5"/>
  <c r="I2020" i="5"/>
  <c r="H2021" i="5"/>
  <c r="I2021" i="5"/>
  <c r="H2022" i="5"/>
  <c r="I2022" i="5"/>
  <c r="H2023" i="5"/>
  <c r="I2023" i="5"/>
  <c r="H2024" i="5"/>
  <c r="I2024" i="5"/>
  <c r="H2025" i="5"/>
  <c r="I2025" i="5"/>
  <c r="H2026" i="5"/>
  <c r="I2026" i="5"/>
  <c r="H2027" i="5"/>
  <c r="I2027" i="5"/>
  <c r="H2028" i="5"/>
  <c r="I2028" i="5"/>
  <c r="H2029" i="5"/>
  <c r="I2029" i="5"/>
  <c r="H2030" i="5"/>
  <c r="I2030" i="5"/>
  <c r="H2031" i="5"/>
  <c r="I2031" i="5"/>
  <c r="H2032" i="5"/>
  <c r="I2032" i="5"/>
  <c r="H2033" i="5"/>
  <c r="I2033" i="5"/>
  <c r="H2034" i="5"/>
  <c r="I2034" i="5"/>
  <c r="H2035" i="5"/>
  <c r="I2035" i="5"/>
  <c r="H2036" i="5"/>
  <c r="I2036" i="5"/>
  <c r="H2037" i="5"/>
  <c r="I2037" i="5"/>
  <c r="H2038" i="5"/>
  <c r="I2038" i="5"/>
  <c r="H2039" i="5"/>
  <c r="I2039" i="5"/>
  <c r="H2040" i="5"/>
  <c r="I2040" i="5"/>
  <c r="H2041" i="5"/>
  <c r="I2041" i="5"/>
  <c r="H2042" i="5"/>
  <c r="I2042" i="5"/>
  <c r="H2043" i="5"/>
  <c r="I2043" i="5"/>
  <c r="H2044" i="5"/>
  <c r="I2044" i="5"/>
  <c r="H2045" i="5"/>
  <c r="I2045" i="5"/>
  <c r="H2046" i="5"/>
  <c r="I2046" i="5"/>
  <c r="H2047" i="5"/>
  <c r="I2047" i="5"/>
  <c r="H2048" i="5"/>
  <c r="I2048" i="5"/>
  <c r="H2049" i="5"/>
  <c r="I2049" i="5"/>
  <c r="H2050" i="5"/>
  <c r="I2050" i="5"/>
  <c r="H2051" i="5"/>
  <c r="I2051" i="5"/>
  <c r="H2052" i="5"/>
  <c r="I2052" i="5"/>
  <c r="H2053" i="5"/>
  <c r="I2053" i="5"/>
  <c r="H2054" i="5"/>
  <c r="I2054" i="5"/>
  <c r="H2055" i="5"/>
  <c r="I2055" i="5"/>
  <c r="H2056" i="5"/>
  <c r="I2056" i="5"/>
  <c r="H2057" i="5"/>
  <c r="I2057" i="5"/>
  <c r="H2058" i="5"/>
  <c r="I2058" i="5"/>
  <c r="H2059" i="5"/>
  <c r="I2059" i="5"/>
  <c r="H2060" i="5"/>
  <c r="I2060" i="5"/>
  <c r="H2061" i="5"/>
  <c r="I2061" i="5"/>
  <c r="H2062" i="5"/>
  <c r="I2062" i="5"/>
  <c r="H2063" i="5"/>
  <c r="I2063" i="5"/>
  <c r="H2064" i="5"/>
  <c r="I2064" i="5"/>
  <c r="H2065" i="5"/>
  <c r="I2065" i="5"/>
  <c r="H2066" i="5"/>
  <c r="I2066" i="5"/>
  <c r="H2067" i="5"/>
  <c r="I2067" i="5"/>
  <c r="H2068" i="5"/>
  <c r="I2068" i="5"/>
  <c r="H2069" i="5"/>
  <c r="I2069" i="5"/>
  <c r="H2070" i="5"/>
  <c r="I2070" i="5"/>
  <c r="H2071" i="5"/>
  <c r="I2071" i="5"/>
  <c r="H2072" i="5"/>
  <c r="I2072" i="5"/>
  <c r="H2073" i="5"/>
  <c r="I2073" i="5"/>
  <c r="H2074" i="5"/>
  <c r="I2074" i="5"/>
  <c r="H2075" i="5"/>
  <c r="I2075" i="5"/>
  <c r="H2076" i="5"/>
  <c r="I2076" i="5"/>
  <c r="H2077" i="5"/>
  <c r="I2077" i="5"/>
  <c r="H2078" i="5"/>
  <c r="I2078" i="5"/>
  <c r="H2079" i="5"/>
  <c r="I2079" i="5"/>
  <c r="H2080" i="5"/>
  <c r="I2080" i="5"/>
  <c r="H2081" i="5"/>
  <c r="I2081" i="5"/>
  <c r="H2082" i="5"/>
  <c r="I2082" i="5"/>
  <c r="H2083" i="5"/>
  <c r="I2083" i="5"/>
  <c r="H2084" i="5"/>
  <c r="I2084" i="5"/>
  <c r="H2085" i="5"/>
  <c r="I2085" i="5"/>
  <c r="H2086" i="5"/>
  <c r="I2086" i="5"/>
  <c r="H2087" i="5"/>
  <c r="I2087" i="5"/>
  <c r="H2088" i="5"/>
  <c r="I2088" i="5"/>
  <c r="H2089" i="5"/>
  <c r="I2089" i="5"/>
  <c r="H2090" i="5"/>
  <c r="I2090" i="5"/>
  <c r="H2091" i="5"/>
  <c r="I2091" i="5"/>
  <c r="H2092" i="5"/>
  <c r="I2092" i="5"/>
  <c r="H2093" i="5"/>
  <c r="I2093" i="5"/>
  <c r="H2094" i="5"/>
  <c r="I2094" i="5"/>
  <c r="H2095" i="5"/>
  <c r="I2095" i="5"/>
  <c r="H2096" i="5"/>
  <c r="I2096" i="5"/>
  <c r="H2097" i="5"/>
  <c r="I2097" i="5"/>
  <c r="H2098" i="5"/>
  <c r="I2098" i="5"/>
  <c r="H2099" i="5"/>
  <c r="I2099" i="5"/>
  <c r="H2100" i="5"/>
  <c r="I2100" i="5"/>
  <c r="H2101" i="5"/>
  <c r="I2101" i="5"/>
  <c r="H2102" i="5"/>
  <c r="I2102" i="5"/>
  <c r="H2103" i="5"/>
  <c r="I2103" i="5"/>
  <c r="H2104" i="5"/>
  <c r="I2104" i="5"/>
  <c r="H2105" i="5"/>
  <c r="I2105" i="5"/>
  <c r="H2106" i="5"/>
  <c r="I2106" i="5"/>
  <c r="H2107" i="5"/>
  <c r="I2107" i="5"/>
  <c r="H2108" i="5"/>
  <c r="I2108" i="5"/>
  <c r="H2109" i="5"/>
  <c r="I2109" i="5"/>
  <c r="H2110" i="5"/>
  <c r="I2110" i="5"/>
  <c r="H2111" i="5"/>
  <c r="I2111" i="5"/>
  <c r="H2112" i="5"/>
  <c r="I2112" i="5"/>
  <c r="H2113" i="5"/>
  <c r="I2113" i="5"/>
  <c r="H2114" i="5"/>
  <c r="I2114" i="5"/>
  <c r="H2115" i="5"/>
  <c r="I2115" i="5"/>
  <c r="H2116" i="5"/>
  <c r="I2116" i="5"/>
  <c r="H2117" i="5"/>
  <c r="I2117" i="5"/>
  <c r="H2118" i="5"/>
  <c r="I2118" i="5"/>
  <c r="H2119" i="5"/>
  <c r="I2119" i="5"/>
  <c r="H2120" i="5"/>
  <c r="I2120" i="5"/>
  <c r="H2121" i="5"/>
  <c r="I2121" i="5"/>
  <c r="H2122" i="5"/>
  <c r="I2122" i="5"/>
  <c r="H2123" i="5"/>
  <c r="I2123" i="5"/>
  <c r="H2124" i="5"/>
  <c r="I2124" i="5"/>
  <c r="H2125" i="5"/>
  <c r="I2125" i="5"/>
  <c r="H2126" i="5"/>
  <c r="I2126" i="5"/>
  <c r="H2127" i="5"/>
  <c r="I2127" i="5"/>
  <c r="H2128" i="5"/>
  <c r="I2128" i="5"/>
  <c r="H2129" i="5"/>
  <c r="I2129" i="5"/>
  <c r="H2130" i="5"/>
  <c r="I2130" i="5"/>
  <c r="H2131" i="5"/>
  <c r="I2131" i="5"/>
  <c r="H2132" i="5"/>
  <c r="I2132" i="5"/>
  <c r="H2133" i="5"/>
  <c r="I2133" i="5"/>
  <c r="H2134" i="5"/>
  <c r="I2134" i="5"/>
  <c r="H2135" i="5"/>
  <c r="I2135" i="5"/>
  <c r="H2136" i="5"/>
  <c r="I2136" i="5"/>
  <c r="H2137" i="5"/>
  <c r="I2137" i="5"/>
  <c r="H2138" i="5"/>
  <c r="I2138" i="5"/>
  <c r="H2139" i="5"/>
  <c r="I2139" i="5"/>
  <c r="H2140" i="5"/>
  <c r="I2140" i="5"/>
  <c r="H2141" i="5"/>
  <c r="I2141" i="5"/>
  <c r="H2142" i="5"/>
  <c r="I2142" i="5"/>
  <c r="H2143" i="5"/>
  <c r="I2143" i="5"/>
  <c r="H2144" i="5"/>
  <c r="I2144" i="5"/>
  <c r="H2145" i="5"/>
  <c r="I2145" i="5"/>
  <c r="H2146" i="5"/>
  <c r="I2146" i="5"/>
  <c r="H2147" i="5"/>
  <c r="I2147" i="5"/>
  <c r="H2148" i="5"/>
  <c r="I2148" i="5"/>
  <c r="H2149" i="5"/>
  <c r="I2149" i="5"/>
  <c r="H2150" i="5"/>
  <c r="I2150" i="5"/>
  <c r="H2151" i="5"/>
  <c r="I2151" i="5"/>
  <c r="H2152" i="5"/>
  <c r="I2152" i="5"/>
  <c r="H2153" i="5"/>
  <c r="I2153" i="5"/>
  <c r="H2154" i="5"/>
  <c r="I2154" i="5"/>
  <c r="H2155" i="5"/>
  <c r="I2155" i="5"/>
  <c r="H2156" i="5"/>
  <c r="I2156" i="5"/>
  <c r="H2157" i="5"/>
  <c r="I2157" i="5"/>
  <c r="H2158" i="5"/>
  <c r="I2158" i="5"/>
  <c r="H2159" i="5"/>
  <c r="I2159" i="5"/>
  <c r="H2160" i="5"/>
  <c r="I2160" i="5"/>
  <c r="H2161" i="5"/>
  <c r="I2161" i="5"/>
  <c r="H2162" i="5"/>
  <c r="I2162" i="5"/>
  <c r="H2163" i="5"/>
  <c r="I2163" i="5"/>
  <c r="H2164" i="5"/>
  <c r="I2164" i="5"/>
  <c r="H2165" i="5"/>
  <c r="I2165" i="5"/>
  <c r="H2166" i="5"/>
  <c r="I2166" i="5"/>
  <c r="H2167" i="5"/>
  <c r="I2167" i="5"/>
  <c r="H2168" i="5"/>
  <c r="I2168" i="5"/>
  <c r="H2169" i="5"/>
  <c r="I2169" i="5"/>
  <c r="H2170" i="5"/>
  <c r="I2170" i="5"/>
  <c r="H2171" i="5"/>
  <c r="I2171" i="5"/>
  <c r="H2172" i="5"/>
  <c r="I2172" i="5"/>
  <c r="H2173" i="5"/>
  <c r="I2173" i="5"/>
  <c r="H2174" i="5"/>
  <c r="I2174" i="5"/>
  <c r="H2175" i="5"/>
  <c r="I2175" i="5"/>
  <c r="H2176" i="5"/>
  <c r="I2176" i="5"/>
  <c r="H2177" i="5"/>
  <c r="I2177" i="5"/>
  <c r="H2178" i="5"/>
  <c r="I2178" i="5"/>
  <c r="H2179" i="5"/>
  <c r="I2179" i="5"/>
  <c r="H2180" i="5"/>
  <c r="I2180" i="5"/>
  <c r="H2181" i="5"/>
  <c r="I2181" i="5"/>
  <c r="H2182" i="5"/>
  <c r="I2182" i="5"/>
  <c r="H2183" i="5"/>
  <c r="I2183" i="5"/>
  <c r="H2184" i="5"/>
  <c r="I2184" i="5"/>
  <c r="H2185" i="5"/>
  <c r="I2185" i="5"/>
  <c r="H2186" i="5"/>
  <c r="I2186" i="5"/>
  <c r="H2187" i="5"/>
  <c r="I2187" i="5"/>
  <c r="H2188" i="5"/>
  <c r="I2188" i="5"/>
  <c r="H2189" i="5"/>
  <c r="I2189" i="5"/>
  <c r="H2190" i="5"/>
  <c r="I2190" i="5"/>
  <c r="H2191" i="5"/>
  <c r="I2191" i="5"/>
  <c r="H2192" i="5"/>
  <c r="I2192" i="5"/>
  <c r="H2193" i="5"/>
  <c r="I2193" i="5"/>
  <c r="H2194" i="5"/>
  <c r="I2194" i="5"/>
  <c r="H2195" i="5"/>
  <c r="I2195" i="5"/>
  <c r="H2196" i="5"/>
  <c r="I2196" i="5"/>
  <c r="H2197" i="5"/>
  <c r="I2197" i="5"/>
  <c r="H2198" i="5"/>
  <c r="I2198" i="5"/>
  <c r="H2199" i="5"/>
  <c r="I2199" i="5"/>
  <c r="H2200" i="5"/>
  <c r="I2200" i="5"/>
  <c r="H2201" i="5"/>
  <c r="I2201" i="5"/>
  <c r="H2202" i="5"/>
  <c r="I2202" i="5"/>
  <c r="H2203" i="5"/>
  <c r="I2203" i="5"/>
  <c r="H2204" i="5"/>
  <c r="I2204" i="5"/>
  <c r="H2205" i="5"/>
  <c r="I2205" i="5"/>
  <c r="H2206" i="5"/>
  <c r="I2206" i="5"/>
  <c r="H2207" i="5"/>
  <c r="I2207" i="5"/>
  <c r="H2208" i="5"/>
  <c r="I2208" i="5"/>
  <c r="H2209" i="5"/>
  <c r="I2209" i="5"/>
  <c r="H2210" i="5"/>
  <c r="I2210" i="5"/>
  <c r="H2211" i="5"/>
  <c r="I2211" i="5"/>
  <c r="H2212" i="5"/>
  <c r="I2212" i="5"/>
  <c r="H2213" i="5"/>
  <c r="I2213" i="5"/>
  <c r="H2214" i="5"/>
  <c r="I2214" i="5"/>
  <c r="H2215" i="5"/>
  <c r="I2215" i="5"/>
  <c r="H2216" i="5"/>
  <c r="I2216" i="5"/>
  <c r="H2217" i="5"/>
  <c r="I2217" i="5"/>
  <c r="H2218" i="5"/>
  <c r="I2218" i="5"/>
  <c r="H2219" i="5"/>
  <c r="I2219" i="5"/>
  <c r="H2220" i="5"/>
  <c r="I2220" i="5"/>
  <c r="H2221" i="5"/>
  <c r="I2221" i="5"/>
  <c r="H2222" i="5"/>
  <c r="I2222" i="5"/>
  <c r="H2223" i="5"/>
  <c r="I2223" i="5"/>
  <c r="H2224" i="5"/>
  <c r="I2224" i="5"/>
  <c r="H2225" i="5"/>
  <c r="I2225" i="5"/>
  <c r="H2226" i="5"/>
  <c r="I2226" i="5"/>
  <c r="H2227" i="5"/>
  <c r="I2227" i="5"/>
  <c r="H2228" i="5"/>
  <c r="I2228" i="5"/>
  <c r="H2229" i="5"/>
  <c r="I2229" i="5"/>
  <c r="H2230" i="5"/>
  <c r="I2230" i="5"/>
  <c r="H2231" i="5"/>
  <c r="I2231" i="5"/>
  <c r="H2232" i="5"/>
  <c r="I2232" i="5"/>
  <c r="H2233" i="5"/>
  <c r="I2233" i="5"/>
  <c r="H2234" i="5"/>
  <c r="I2234" i="5"/>
  <c r="H2235" i="5"/>
  <c r="I2235" i="5"/>
  <c r="H2236" i="5"/>
  <c r="I2236" i="5"/>
  <c r="H2237" i="5"/>
  <c r="I2237" i="5"/>
  <c r="H2238" i="5"/>
  <c r="I2238" i="5"/>
  <c r="H2239" i="5"/>
  <c r="I2239" i="5"/>
  <c r="H2240" i="5"/>
  <c r="I2240" i="5"/>
  <c r="H2241" i="5"/>
  <c r="I2241" i="5"/>
  <c r="H2242" i="5"/>
  <c r="I2242" i="5"/>
  <c r="H2243" i="5"/>
  <c r="I2243" i="5"/>
  <c r="H2244" i="5"/>
  <c r="I2244" i="5"/>
  <c r="H2245" i="5"/>
  <c r="I2245" i="5"/>
  <c r="H2246" i="5"/>
  <c r="I2246" i="5"/>
  <c r="H2247" i="5"/>
  <c r="I2247" i="5"/>
  <c r="H2248" i="5"/>
  <c r="I2248" i="5"/>
  <c r="H2249" i="5"/>
  <c r="I2249" i="5"/>
  <c r="H2250" i="5"/>
  <c r="I2250" i="5"/>
  <c r="H2251" i="5"/>
  <c r="I2251" i="5"/>
  <c r="H2252" i="5"/>
  <c r="I2252" i="5"/>
  <c r="H2253" i="5"/>
  <c r="I2253" i="5"/>
  <c r="H2254" i="5"/>
  <c r="I2254" i="5"/>
  <c r="H2255" i="5"/>
  <c r="I2255" i="5"/>
  <c r="H2256" i="5"/>
  <c r="I2256" i="5"/>
  <c r="H2257" i="5"/>
  <c r="I2257" i="5"/>
  <c r="H2258" i="5"/>
  <c r="I2258" i="5"/>
  <c r="H2259" i="5"/>
  <c r="I2259" i="5"/>
  <c r="H2260" i="5"/>
  <c r="I2260" i="5"/>
  <c r="H2261" i="5"/>
  <c r="I2261" i="5"/>
  <c r="H2262" i="5"/>
  <c r="I2262" i="5"/>
  <c r="H2263" i="5"/>
  <c r="I2263" i="5"/>
  <c r="H2264" i="5"/>
  <c r="I2264" i="5"/>
  <c r="H2265" i="5"/>
  <c r="I2265" i="5"/>
  <c r="H2266" i="5"/>
  <c r="I2266" i="5"/>
  <c r="H2267" i="5"/>
  <c r="I2267" i="5"/>
  <c r="H2268" i="5"/>
  <c r="I2268" i="5"/>
  <c r="H2269" i="5"/>
  <c r="I2269" i="5"/>
  <c r="H2270" i="5"/>
  <c r="I2270" i="5"/>
  <c r="H2271" i="5"/>
  <c r="I2271" i="5"/>
  <c r="H2272" i="5"/>
  <c r="I2272" i="5"/>
  <c r="H2273" i="5"/>
  <c r="I2273" i="5"/>
  <c r="H2274" i="5"/>
  <c r="I2274" i="5"/>
  <c r="H2275" i="5"/>
  <c r="I2275" i="5"/>
  <c r="H2276" i="5"/>
  <c r="I2276" i="5"/>
  <c r="H2277" i="5"/>
  <c r="I2277" i="5"/>
  <c r="H2278" i="5"/>
  <c r="I2278" i="5"/>
  <c r="H2279" i="5"/>
  <c r="I2279" i="5"/>
  <c r="H2280" i="5"/>
  <c r="I2280" i="5"/>
  <c r="H2281" i="5"/>
  <c r="I2281" i="5"/>
  <c r="H2282" i="5"/>
  <c r="I2282" i="5"/>
  <c r="H2283" i="5"/>
  <c r="I2283" i="5"/>
  <c r="H2284" i="5"/>
  <c r="I2284" i="5"/>
  <c r="H2285" i="5"/>
  <c r="I2285" i="5"/>
  <c r="H2286" i="5"/>
  <c r="I2286" i="5"/>
  <c r="H2287" i="5"/>
  <c r="I2287" i="5"/>
  <c r="H2288" i="5"/>
  <c r="I2288" i="5"/>
  <c r="H2289" i="5"/>
  <c r="I2289" i="5"/>
  <c r="H2290" i="5"/>
  <c r="I2290" i="5"/>
  <c r="H2291" i="5"/>
  <c r="I2291" i="5"/>
  <c r="H2292" i="5"/>
  <c r="I2292" i="5"/>
  <c r="H2293" i="5"/>
  <c r="I2293" i="5"/>
  <c r="H2294" i="5"/>
  <c r="I2294" i="5"/>
  <c r="H2295" i="5"/>
  <c r="I2295" i="5"/>
  <c r="H2296" i="5"/>
  <c r="I2296" i="5"/>
  <c r="H2297" i="5"/>
  <c r="I2297" i="5"/>
  <c r="H2298" i="5"/>
  <c r="I2298" i="5"/>
  <c r="H2299" i="5"/>
  <c r="I2299" i="5"/>
  <c r="H2300" i="5"/>
  <c r="I2300" i="5"/>
  <c r="H2301" i="5"/>
  <c r="I2301" i="5"/>
  <c r="H2302" i="5"/>
  <c r="I2302" i="5"/>
  <c r="H2303" i="5"/>
  <c r="I2303" i="5"/>
  <c r="H2304" i="5"/>
  <c r="I2304" i="5"/>
  <c r="H2305" i="5"/>
  <c r="I2305" i="5"/>
  <c r="H2306" i="5"/>
  <c r="I2306" i="5"/>
  <c r="H2307" i="5"/>
  <c r="I2307" i="5"/>
  <c r="H2308" i="5"/>
  <c r="I2308" i="5"/>
  <c r="H2309" i="5"/>
  <c r="I2309" i="5"/>
  <c r="H2310" i="5"/>
  <c r="I2310" i="5"/>
  <c r="H2311" i="5"/>
  <c r="I2311" i="5"/>
  <c r="H2312" i="5"/>
  <c r="I2312" i="5"/>
  <c r="H2313" i="5"/>
  <c r="I2313" i="5"/>
  <c r="H2314" i="5"/>
  <c r="I2314" i="5"/>
  <c r="H2315" i="5"/>
  <c r="I2315" i="5"/>
  <c r="H2316" i="5"/>
  <c r="I2316" i="5"/>
  <c r="H2317" i="5"/>
  <c r="I2317" i="5"/>
  <c r="H2318" i="5"/>
  <c r="I2318" i="5"/>
  <c r="H2319" i="5"/>
  <c r="I2319" i="5"/>
  <c r="H2320" i="5"/>
  <c r="I2320" i="5"/>
  <c r="H2321" i="5"/>
  <c r="I2321" i="5"/>
  <c r="H2322" i="5"/>
  <c r="I2322" i="5"/>
  <c r="H2323" i="5"/>
  <c r="I2323" i="5"/>
  <c r="H2324" i="5"/>
  <c r="I2324" i="5"/>
  <c r="H2325" i="5"/>
  <c r="I2325" i="5"/>
  <c r="H2326" i="5"/>
  <c r="I2326" i="5"/>
  <c r="H2327" i="5"/>
  <c r="I2327" i="5"/>
  <c r="H2328" i="5"/>
  <c r="I2328" i="5"/>
  <c r="H2329" i="5"/>
  <c r="I2329" i="5"/>
  <c r="H2330" i="5"/>
  <c r="I2330" i="5"/>
  <c r="H2331" i="5"/>
  <c r="I2331" i="5"/>
  <c r="H2332" i="5"/>
  <c r="I2332" i="5"/>
  <c r="H2333" i="5"/>
  <c r="I2333" i="5"/>
  <c r="H2334" i="5"/>
  <c r="I2334" i="5"/>
  <c r="H2335" i="5"/>
  <c r="I2335" i="5"/>
  <c r="H2336" i="5"/>
  <c r="I2336" i="5"/>
  <c r="H2337" i="5"/>
  <c r="I2337" i="5"/>
  <c r="H2338" i="5"/>
  <c r="I2338" i="5"/>
  <c r="H2339" i="5"/>
  <c r="I2339" i="5"/>
  <c r="H2340" i="5"/>
  <c r="I2340" i="5"/>
  <c r="H2341" i="5"/>
  <c r="I2341" i="5"/>
  <c r="H2342" i="5"/>
  <c r="I2342" i="5"/>
  <c r="H2343" i="5"/>
  <c r="I2343" i="5"/>
  <c r="H2344" i="5"/>
  <c r="I2344" i="5"/>
  <c r="H2345" i="5"/>
  <c r="I2345" i="5"/>
  <c r="H2346" i="5"/>
  <c r="I2346" i="5"/>
  <c r="H2347" i="5"/>
  <c r="I2347" i="5"/>
  <c r="H2348" i="5"/>
  <c r="I2348" i="5"/>
  <c r="H2349" i="5"/>
  <c r="I2349" i="5"/>
  <c r="H2350" i="5"/>
  <c r="I2350" i="5"/>
  <c r="H2351" i="5"/>
  <c r="I2351" i="5"/>
  <c r="H2352" i="5"/>
  <c r="I2352" i="5"/>
  <c r="H2353" i="5"/>
  <c r="I2353" i="5"/>
  <c r="H2354" i="5"/>
  <c r="I2354" i="5"/>
  <c r="H2355" i="5"/>
  <c r="I2355" i="5"/>
  <c r="H2356" i="5"/>
  <c r="I2356" i="5"/>
  <c r="H2357" i="5"/>
  <c r="I2357" i="5"/>
  <c r="H2358" i="5"/>
  <c r="I2358" i="5"/>
  <c r="H2359" i="5"/>
  <c r="I2359" i="5"/>
  <c r="H2360" i="5"/>
  <c r="I2360" i="5"/>
  <c r="H2361" i="5"/>
  <c r="I2361" i="5"/>
  <c r="H2362" i="5"/>
  <c r="I2362" i="5"/>
  <c r="H2363" i="5"/>
  <c r="I2363" i="5"/>
  <c r="H2364" i="5"/>
  <c r="I2364" i="5"/>
  <c r="H2365" i="5"/>
  <c r="I2365" i="5"/>
  <c r="H2366" i="5"/>
  <c r="I2366" i="5"/>
  <c r="H2367" i="5"/>
  <c r="I2367" i="5"/>
  <c r="H2368" i="5"/>
  <c r="I2368" i="5"/>
  <c r="H2369" i="5"/>
  <c r="I2369" i="5"/>
  <c r="H2370" i="5"/>
  <c r="I2370" i="5"/>
  <c r="H2371" i="5"/>
  <c r="I2371" i="5"/>
  <c r="H2372" i="5"/>
  <c r="I2372" i="5"/>
  <c r="H2373" i="5"/>
  <c r="I2373" i="5"/>
  <c r="H2374" i="5"/>
  <c r="I2374" i="5"/>
  <c r="H2375" i="5"/>
  <c r="I2375" i="5"/>
  <c r="H2376" i="5"/>
  <c r="I2376" i="5"/>
  <c r="H2377" i="5"/>
  <c r="I2377" i="5"/>
  <c r="H2378" i="5"/>
  <c r="I2378" i="5"/>
  <c r="H2379" i="5"/>
  <c r="I2379" i="5"/>
  <c r="H2380" i="5"/>
  <c r="I2380" i="5"/>
  <c r="H2381" i="5"/>
  <c r="I2381" i="5"/>
  <c r="H2382" i="5"/>
  <c r="I2382" i="5"/>
  <c r="H2383" i="5"/>
  <c r="I2383" i="5"/>
  <c r="H2384" i="5"/>
  <c r="I2384" i="5"/>
  <c r="H2385" i="5"/>
  <c r="I2385" i="5"/>
  <c r="H2386" i="5"/>
  <c r="I2386" i="5"/>
  <c r="H2387" i="5"/>
  <c r="I2387" i="5"/>
  <c r="H2388" i="5"/>
  <c r="I2388" i="5"/>
  <c r="H2389" i="5"/>
  <c r="I2389" i="5"/>
  <c r="H2390" i="5"/>
  <c r="I2390" i="5"/>
  <c r="H2391" i="5"/>
  <c r="I2391" i="5"/>
  <c r="H2392" i="5"/>
  <c r="I2392" i="5"/>
  <c r="H2393" i="5"/>
  <c r="I2393" i="5"/>
  <c r="H2394" i="5"/>
  <c r="I2394" i="5"/>
  <c r="H2395" i="5"/>
  <c r="I2395" i="5"/>
  <c r="H2396" i="5"/>
  <c r="I2396" i="5"/>
  <c r="H2397" i="5"/>
  <c r="I2397" i="5"/>
  <c r="H2398" i="5"/>
  <c r="I2398" i="5"/>
  <c r="H2399" i="5"/>
  <c r="I2399" i="5"/>
  <c r="H2400" i="5"/>
  <c r="I2400" i="5"/>
  <c r="H2401" i="5"/>
  <c r="I2401" i="5"/>
  <c r="H2402" i="5"/>
  <c r="I2402" i="5"/>
  <c r="H2403" i="5"/>
  <c r="I2403" i="5"/>
  <c r="H2404" i="5"/>
  <c r="I2404" i="5"/>
  <c r="H2405" i="5"/>
  <c r="I2405" i="5"/>
  <c r="H2406" i="5"/>
  <c r="I2406" i="5"/>
  <c r="H2407" i="5"/>
  <c r="I2407" i="5"/>
  <c r="H2408" i="5"/>
  <c r="I2408" i="5"/>
  <c r="H2409" i="5"/>
  <c r="I2409" i="5"/>
  <c r="H2410" i="5"/>
  <c r="I2410" i="5"/>
  <c r="H2411" i="5"/>
  <c r="I2411" i="5"/>
  <c r="H2412" i="5"/>
  <c r="I2412" i="5"/>
  <c r="H2413" i="5"/>
  <c r="I2413" i="5"/>
  <c r="H2414" i="5"/>
  <c r="I2414" i="5"/>
  <c r="H2415" i="5"/>
  <c r="I2415" i="5"/>
  <c r="H2416" i="5"/>
  <c r="I2416" i="5"/>
  <c r="H2417" i="5"/>
  <c r="I2417" i="5"/>
  <c r="H2418" i="5"/>
  <c r="I2418" i="5"/>
  <c r="H2419" i="5"/>
  <c r="I2419" i="5"/>
  <c r="H2420" i="5"/>
  <c r="I2420" i="5"/>
  <c r="H2421" i="5"/>
  <c r="I2421" i="5"/>
  <c r="H2422" i="5"/>
  <c r="I2422" i="5"/>
  <c r="H2423" i="5"/>
  <c r="I2423" i="5"/>
  <c r="H2424" i="5"/>
  <c r="I2424" i="5"/>
  <c r="H2425" i="5"/>
  <c r="I2425" i="5"/>
  <c r="H2426" i="5"/>
  <c r="I2426" i="5"/>
  <c r="H2427" i="5"/>
  <c r="I2427" i="5"/>
  <c r="H2428" i="5"/>
  <c r="I2428" i="5"/>
  <c r="H2429" i="5"/>
  <c r="I2429" i="5"/>
  <c r="H2430" i="5"/>
  <c r="I2430" i="5"/>
  <c r="H2431" i="5"/>
  <c r="I2431" i="5"/>
  <c r="H2432" i="5"/>
  <c r="I2432" i="5"/>
  <c r="H2433" i="5"/>
  <c r="I2433" i="5"/>
  <c r="H2434" i="5"/>
  <c r="I2434" i="5"/>
  <c r="H2435" i="5"/>
  <c r="I2435" i="5"/>
  <c r="H2436" i="5"/>
  <c r="I2436" i="5"/>
  <c r="H2437" i="5"/>
  <c r="I2437" i="5"/>
  <c r="H2438" i="5"/>
  <c r="I2438" i="5"/>
  <c r="H2439" i="5"/>
  <c r="I2439" i="5"/>
  <c r="H2440" i="5"/>
  <c r="I2440" i="5"/>
  <c r="H2441" i="5"/>
  <c r="I2441" i="5"/>
  <c r="H2442" i="5"/>
  <c r="I2442" i="5"/>
  <c r="H2443" i="5"/>
  <c r="I2443" i="5"/>
  <c r="H2444" i="5"/>
  <c r="I2444" i="5"/>
  <c r="H2445" i="5"/>
  <c r="I2445" i="5"/>
  <c r="H2446" i="5"/>
  <c r="I2446" i="5"/>
  <c r="H2447" i="5"/>
  <c r="I2447" i="5"/>
  <c r="H2448" i="5"/>
  <c r="I2448" i="5"/>
  <c r="H2449" i="5"/>
  <c r="I2449" i="5"/>
  <c r="H2450" i="5"/>
  <c r="I2450" i="5"/>
  <c r="H2451" i="5"/>
  <c r="I2451" i="5"/>
  <c r="H2452" i="5"/>
  <c r="I2452" i="5"/>
  <c r="H2453" i="5"/>
  <c r="I2453" i="5"/>
  <c r="H2454" i="5"/>
  <c r="I2454" i="5"/>
  <c r="H2455" i="5"/>
  <c r="I2455" i="5"/>
  <c r="H2456" i="5"/>
  <c r="I2456" i="5"/>
  <c r="H2457" i="5"/>
  <c r="I2457" i="5"/>
  <c r="H2458" i="5"/>
  <c r="I2458" i="5"/>
  <c r="H2459" i="5"/>
  <c r="I2459" i="5"/>
  <c r="H2460" i="5"/>
  <c r="I2460" i="5"/>
  <c r="H2461" i="5"/>
  <c r="I2461" i="5"/>
  <c r="H2462" i="5"/>
  <c r="I2462" i="5"/>
  <c r="H2463" i="5"/>
  <c r="I2463" i="5"/>
  <c r="H2464" i="5"/>
  <c r="I2464" i="5"/>
  <c r="H2465" i="5"/>
  <c r="I2465" i="5"/>
  <c r="H2466" i="5"/>
  <c r="I2466" i="5"/>
  <c r="H2467" i="5"/>
  <c r="I2467" i="5"/>
  <c r="H2468" i="5"/>
  <c r="I2468" i="5"/>
  <c r="H2469" i="5"/>
  <c r="I2469" i="5"/>
  <c r="H2470" i="5"/>
  <c r="I2470" i="5"/>
  <c r="H2471" i="5"/>
  <c r="I2471" i="5"/>
  <c r="H2472" i="5"/>
  <c r="I2472" i="5"/>
  <c r="H2473" i="5"/>
  <c r="I2473" i="5"/>
  <c r="H2474" i="5"/>
  <c r="I2474" i="5"/>
  <c r="H2475" i="5"/>
  <c r="I2475" i="5"/>
  <c r="H2476" i="5"/>
  <c r="I2476" i="5"/>
  <c r="H2477" i="5"/>
  <c r="I2477" i="5"/>
  <c r="H2478" i="5"/>
  <c r="I2478" i="5"/>
  <c r="H2479" i="5"/>
  <c r="I2479" i="5"/>
  <c r="H2480" i="5"/>
  <c r="I2480" i="5"/>
  <c r="H2481" i="5"/>
  <c r="I2481" i="5"/>
  <c r="H2482" i="5"/>
  <c r="I2482" i="5"/>
  <c r="H2483" i="5"/>
  <c r="I2483" i="5"/>
  <c r="H2484" i="5"/>
  <c r="I2484" i="5"/>
  <c r="H2485" i="5"/>
  <c r="I2485" i="5"/>
  <c r="H2486" i="5"/>
  <c r="I2486" i="5"/>
  <c r="H2487" i="5"/>
  <c r="I2487" i="5"/>
  <c r="H2488" i="5"/>
  <c r="I2488" i="5"/>
  <c r="H2489" i="5"/>
  <c r="I2489" i="5"/>
  <c r="H2490" i="5"/>
  <c r="I2490" i="5"/>
  <c r="H2491" i="5"/>
  <c r="I2491" i="5"/>
  <c r="H2492" i="5"/>
  <c r="I2492" i="5"/>
  <c r="H2493" i="5"/>
  <c r="I2493" i="5"/>
  <c r="H2494" i="5"/>
  <c r="I2494" i="5"/>
  <c r="H2495" i="5"/>
  <c r="I2495" i="5"/>
  <c r="H2496" i="5"/>
  <c r="I2496" i="5"/>
  <c r="H2497" i="5"/>
  <c r="I2497" i="5"/>
  <c r="H2498" i="5"/>
  <c r="I2498" i="5"/>
  <c r="H2499" i="5"/>
  <c r="I2499" i="5"/>
  <c r="H2500" i="5"/>
  <c r="I2500" i="5"/>
  <c r="H2501" i="5"/>
  <c r="I2501" i="5"/>
  <c r="H2502" i="5"/>
  <c r="I2502" i="5"/>
  <c r="H2503" i="5"/>
  <c r="I2503" i="5"/>
  <c r="H2504" i="5"/>
  <c r="I2504" i="5"/>
  <c r="H2505" i="5"/>
  <c r="I2505" i="5"/>
  <c r="H2506" i="5"/>
  <c r="I2506" i="5"/>
  <c r="H2507" i="5"/>
  <c r="I2507" i="5"/>
  <c r="H2508" i="5"/>
  <c r="I2508" i="5"/>
  <c r="H2509" i="5"/>
  <c r="I2509" i="5"/>
  <c r="H2510" i="5"/>
  <c r="I2510" i="5"/>
  <c r="H2511" i="5"/>
  <c r="I2511" i="5"/>
  <c r="H2512" i="5"/>
  <c r="I2512" i="5"/>
  <c r="H2513" i="5"/>
  <c r="I2513" i="5"/>
  <c r="H2514" i="5"/>
  <c r="I2514" i="5"/>
  <c r="H2515" i="5"/>
  <c r="I2515" i="5"/>
  <c r="H2516" i="5"/>
  <c r="I2516" i="5"/>
  <c r="H2517" i="5"/>
  <c r="I2517" i="5"/>
  <c r="H2518" i="5"/>
  <c r="I2518" i="5"/>
  <c r="H2519" i="5"/>
  <c r="I2519" i="5"/>
  <c r="H2520" i="5"/>
  <c r="I2520" i="5"/>
  <c r="H2521" i="5"/>
  <c r="I2521" i="5"/>
  <c r="H2522" i="5"/>
  <c r="I2522" i="5"/>
  <c r="H2523" i="5"/>
  <c r="I2523" i="5"/>
  <c r="H2524" i="5"/>
  <c r="I2524" i="5"/>
  <c r="H2525" i="5"/>
  <c r="I2525" i="5"/>
  <c r="H2526" i="5"/>
  <c r="I2526" i="5"/>
  <c r="H2527" i="5"/>
  <c r="I2527" i="5"/>
  <c r="H2528" i="5"/>
  <c r="I2528" i="5"/>
  <c r="H2529" i="5"/>
  <c r="I2529" i="5"/>
  <c r="H2530" i="5"/>
  <c r="I2530" i="5"/>
  <c r="H2531" i="5"/>
  <c r="I2531" i="5"/>
  <c r="H2532" i="5"/>
  <c r="I2532" i="5"/>
  <c r="H2533" i="5"/>
  <c r="I2533" i="5"/>
  <c r="H2534" i="5"/>
  <c r="I2534" i="5"/>
  <c r="H2535" i="5"/>
  <c r="I2535" i="5"/>
  <c r="H2536" i="5"/>
  <c r="I2536" i="5"/>
  <c r="H2537" i="5"/>
  <c r="I2537" i="5"/>
  <c r="H2538" i="5"/>
  <c r="I2538" i="5"/>
  <c r="H2539" i="5"/>
  <c r="I2539" i="5"/>
  <c r="H2540" i="5"/>
  <c r="I2540" i="5"/>
  <c r="H2541" i="5"/>
  <c r="I2541" i="5"/>
  <c r="H2542" i="5"/>
  <c r="I2542" i="5"/>
  <c r="H2543" i="5"/>
  <c r="I2543" i="5"/>
  <c r="H2544" i="5"/>
  <c r="I2544" i="5"/>
  <c r="H2545" i="5"/>
  <c r="I2545" i="5"/>
  <c r="H2546" i="5"/>
  <c r="I2546" i="5"/>
  <c r="H2547" i="5"/>
  <c r="I2547" i="5"/>
  <c r="H2548" i="5"/>
  <c r="I2548" i="5"/>
  <c r="H2549" i="5"/>
  <c r="I2549" i="5"/>
  <c r="H2550" i="5"/>
  <c r="I2550" i="5"/>
  <c r="H2551" i="5"/>
  <c r="I2551" i="5"/>
  <c r="H2552" i="5"/>
  <c r="I2552" i="5"/>
  <c r="H2553" i="5"/>
  <c r="I2553" i="5"/>
  <c r="H2554" i="5"/>
  <c r="I2554" i="5"/>
  <c r="H2555" i="5"/>
  <c r="I2555" i="5"/>
  <c r="H2556" i="5"/>
  <c r="I2556" i="5"/>
  <c r="H2557" i="5"/>
  <c r="I2557" i="5"/>
  <c r="H2558" i="5"/>
  <c r="I2558" i="5"/>
  <c r="H2559" i="5"/>
  <c r="I2559" i="5"/>
  <c r="H2560" i="5"/>
  <c r="I2560" i="5"/>
  <c r="H2561" i="5"/>
  <c r="I2561" i="5"/>
  <c r="H2562" i="5"/>
  <c r="I2562" i="5"/>
  <c r="H2563" i="5"/>
  <c r="I2563" i="5"/>
  <c r="H2564" i="5"/>
  <c r="I2564" i="5"/>
  <c r="H2565" i="5"/>
  <c r="I2565" i="5"/>
  <c r="H2566" i="5"/>
  <c r="I2566" i="5"/>
  <c r="H2567" i="5"/>
  <c r="I2567" i="5"/>
  <c r="H2568" i="5"/>
  <c r="I2568" i="5"/>
  <c r="H2569" i="5"/>
  <c r="I2569" i="5"/>
  <c r="H2570" i="5"/>
  <c r="I2570" i="5"/>
  <c r="H2571" i="5"/>
  <c r="I2571" i="5"/>
  <c r="H2572" i="5"/>
  <c r="I2572" i="5"/>
  <c r="H2573" i="5"/>
  <c r="I2573" i="5"/>
  <c r="H2574" i="5"/>
  <c r="I2574" i="5"/>
  <c r="H2575" i="5"/>
  <c r="I2575" i="5"/>
  <c r="H2576" i="5"/>
  <c r="I2576" i="5"/>
  <c r="H2577" i="5"/>
  <c r="I2577" i="5"/>
  <c r="H2578" i="5"/>
  <c r="I2578" i="5"/>
  <c r="H2579" i="5"/>
  <c r="I2579" i="5"/>
  <c r="H2580" i="5"/>
  <c r="I2580" i="5"/>
  <c r="H2581" i="5"/>
  <c r="I2581" i="5"/>
  <c r="H2582" i="5"/>
  <c r="I2582" i="5"/>
  <c r="H2583" i="5"/>
  <c r="I2583" i="5"/>
  <c r="H2584" i="5"/>
  <c r="I2584" i="5"/>
  <c r="H2585" i="5"/>
  <c r="I2585" i="5"/>
  <c r="H2586" i="5"/>
  <c r="I2586" i="5"/>
  <c r="H2587" i="5"/>
  <c r="I2587" i="5"/>
  <c r="H2588" i="5"/>
  <c r="I2588" i="5"/>
  <c r="H2589" i="5"/>
  <c r="I2589" i="5"/>
  <c r="H2590" i="5"/>
  <c r="I2590" i="5"/>
  <c r="H2591" i="5"/>
  <c r="I2591" i="5"/>
  <c r="H2592" i="5"/>
  <c r="I2592" i="5"/>
  <c r="H2593" i="5"/>
  <c r="I2593" i="5"/>
  <c r="H2594" i="5"/>
  <c r="I2594" i="5"/>
  <c r="H2595" i="5"/>
  <c r="I2595" i="5"/>
  <c r="H2596" i="5"/>
  <c r="I2596" i="5"/>
  <c r="H2597" i="5"/>
  <c r="I2597" i="5"/>
  <c r="H2598" i="5"/>
  <c r="I2598" i="5"/>
  <c r="H2599" i="5"/>
  <c r="I2599" i="5"/>
  <c r="H2600" i="5"/>
  <c r="I2600" i="5"/>
  <c r="H2601" i="5"/>
  <c r="I2601" i="5"/>
  <c r="H2602" i="5"/>
  <c r="I2602" i="5"/>
  <c r="H2603" i="5"/>
  <c r="I2603" i="5"/>
  <c r="H2604" i="5"/>
  <c r="I2604" i="5"/>
  <c r="H2605" i="5"/>
  <c r="I2605" i="5"/>
  <c r="H2606" i="5"/>
  <c r="I2606" i="5"/>
  <c r="H2607" i="5"/>
  <c r="I2607" i="5"/>
  <c r="H2608" i="5"/>
  <c r="I2608" i="5"/>
  <c r="H2609" i="5"/>
  <c r="I2609" i="5"/>
  <c r="H2610" i="5"/>
  <c r="I2610" i="5"/>
  <c r="H2611" i="5"/>
  <c r="I2611" i="5"/>
  <c r="H2612" i="5"/>
  <c r="I2612" i="5"/>
  <c r="H2613" i="5"/>
  <c r="I2613" i="5"/>
  <c r="H2614" i="5"/>
  <c r="I2614" i="5"/>
  <c r="H2615" i="5"/>
  <c r="I2615" i="5"/>
  <c r="H2616" i="5"/>
  <c r="I2616" i="5"/>
  <c r="H2617" i="5"/>
  <c r="I2617" i="5"/>
  <c r="H2618" i="5"/>
  <c r="I2618" i="5"/>
  <c r="H2619" i="5"/>
  <c r="I2619" i="5"/>
  <c r="H2620" i="5"/>
  <c r="I2620" i="5"/>
  <c r="H2621" i="5"/>
  <c r="I2621" i="5"/>
  <c r="H2622" i="5"/>
  <c r="I2622" i="5"/>
  <c r="H2623" i="5"/>
  <c r="I2623" i="5"/>
  <c r="H2624" i="5"/>
  <c r="I2624" i="5"/>
  <c r="H2625" i="5"/>
  <c r="I2625" i="5"/>
  <c r="H2626" i="5"/>
  <c r="I2626" i="5"/>
  <c r="H2627" i="5"/>
  <c r="I2627" i="5"/>
  <c r="H2628" i="5"/>
  <c r="I2628" i="5"/>
  <c r="H2629" i="5"/>
  <c r="I2629" i="5"/>
  <c r="H2630" i="5"/>
  <c r="I2630" i="5"/>
  <c r="H2631" i="5"/>
  <c r="I2631" i="5"/>
  <c r="H2632" i="5"/>
  <c r="I2632" i="5"/>
  <c r="H2633" i="5"/>
  <c r="I2633" i="5"/>
  <c r="H2634" i="5"/>
  <c r="I2634" i="5"/>
  <c r="H2635" i="5"/>
  <c r="I2635" i="5"/>
  <c r="H2636" i="5"/>
  <c r="I2636" i="5"/>
  <c r="H2637" i="5"/>
  <c r="I2637" i="5"/>
  <c r="H2638" i="5"/>
  <c r="I2638" i="5"/>
  <c r="H2639" i="5"/>
  <c r="I2639" i="5"/>
  <c r="H2640" i="5"/>
  <c r="I2640" i="5"/>
  <c r="H2641" i="5"/>
  <c r="I2641" i="5"/>
  <c r="H2642" i="5"/>
  <c r="I2642" i="5"/>
  <c r="H2643" i="5"/>
  <c r="I2643" i="5"/>
  <c r="H2644" i="5"/>
  <c r="I2644" i="5"/>
  <c r="H2645" i="5"/>
  <c r="I2645" i="5"/>
  <c r="H2646" i="5"/>
  <c r="I2646" i="5"/>
  <c r="H2647" i="5"/>
  <c r="I2647" i="5"/>
  <c r="H2648" i="5"/>
  <c r="I2648" i="5"/>
  <c r="H2649" i="5"/>
  <c r="I2649" i="5"/>
  <c r="H2650" i="5"/>
  <c r="I2650" i="5"/>
  <c r="H2651" i="5"/>
  <c r="I2651" i="5"/>
  <c r="H2652" i="5"/>
  <c r="I2652" i="5"/>
  <c r="H2653" i="5"/>
  <c r="I2653" i="5"/>
  <c r="H2654" i="5"/>
  <c r="I2654" i="5"/>
  <c r="H2655" i="5"/>
  <c r="I2655" i="5"/>
  <c r="H2656" i="5"/>
  <c r="I2656" i="5"/>
  <c r="H2657" i="5"/>
  <c r="I2657" i="5"/>
  <c r="H2658" i="5"/>
  <c r="I2658" i="5"/>
  <c r="H2659" i="5"/>
  <c r="I2659" i="5"/>
  <c r="H2660" i="5"/>
  <c r="I2660" i="5"/>
  <c r="H2661" i="5"/>
  <c r="I2661" i="5"/>
  <c r="H2662" i="5"/>
  <c r="I2662" i="5"/>
  <c r="H2663" i="5"/>
  <c r="I2663" i="5"/>
  <c r="H2664" i="5"/>
  <c r="I2664" i="5"/>
  <c r="H2665" i="5"/>
  <c r="I2665" i="5"/>
  <c r="H2666" i="5"/>
  <c r="I2666" i="5"/>
  <c r="H2667" i="5"/>
  <c r="I2667" i="5"/>
  <c r="H2668" i="5"/>
  <c r="I2668" i="5"/>
  <c r="H2669" i="5"/>
  <c r="I2669" i="5"/>
  <c r="H2670" i="5"/>
  <c r="I2670" i="5"/>
  <c r="H2671" i="5"/>
  <c r="I2671" i="5"/>
  <c r="H2672" i="5"/>
  <c r="I2672" i="5"/>
  <c r="H2673" i="5"/>
  <c r="I2673" i="5"/>
  <c r="H2674" i="5"/>
  <c r="I2674" i="5"/>
  <c r="H2675" i="5"/>
  <c r="I2675" i="5"/>
  <c r="H2676" i="5"/>
  <c r="I2676" i="5"/>
  <c r="H2677" i="5"/>
  <c r="I2677" i="5"/>
  <c r="H2678" i="5"/>
  <c r="I2678" i="5"/>
  <c r="H2679" i="5"/>
  <c r="I2679" i="5"/>
  <c r="H2680" i="5"/>
  <c r="I2680" i="5"/>
  <c r="H2681" i="5"/>
  <c r="I2681" i="5"/>
  <c r="H2682" i="5"/>
  <c r="I2682" i="5"/>
  <c r="H2683" i="5"/>
  <c r="I2683" i="5"/>
  <c r="H2684" i="5"/>
  <c r="I2684" i="5"/>
  <c r="H2685" i="5"/>
  <c r="I2685" i="5"/>
  <c r="H2686" i="5"/>
  <c r="I2686" i="5"/>
  <c r="H2687" i="5"/>
  <c r="I2687" i="5"/>
  <c r="H2688" i="5"/>
  <c r="I2688" i="5"/>
  <c r="H2689" i="5"/>
  <c r="I2689" i="5"/>
  <c r="H2690" i="5"/>
  <c r="I2690" i="5"/>
  <c r="H2691" i="5"/>
  <c r="I2691" i="5"/>
  <c r="H2692" i="5"/>
  <c r="I2692" i="5"/>
  <c r="H2693" i="5"/>
  <c r="I2693" i="5"/>
  <c r="H2694" i="5"/>
  <c r="I2694" i="5"/>
  <c r="H2695" i="5"/>
  <c r="I2695" i="5"/>
  <c r="H2696" i="5"/>
  <c r="I2696" i="5"/>
  <c r="H2697" i="5"/>
  <c r="I2697" i="5"/>
  <c r="H2698" i="5"/>
  <c r="I2698" i="5"/>
  <c r="H2699" i="5"/>
  <c r="I2699" i="5"/>
  <c r="H2700" i="5"/>
  <c r="I2700" i="5"/>
  <c r="H2701" i="5"/>
  <c r="I2701" i="5"/>
  <c r="H2702" i="5"/>
  <c r="I2702" i="5"/>
  <c r="H2703" i="5"/>
  <c r="I2703" i="5"/>
  <c r="H2704" i="5"/>
  <c r="I2704" i="5"/>
  <c r="H2705" i="5"/>
  <c r="I2705" i="5"/>
  <c r="H2706" i="5"/>
  <c r="I2706" i="5"/>
  <c r="H2707" i="5"/>
  <c r="I2707" i="5"/>
  <c r="H2708" i="5"/>
  <c r="I2708" i="5"/>
  <c r="H2709" i="5"/>
  <c r="I2709" i="5"/>
  <c r="H2710" i="5"/>
  <c r="I2710" i="5"/>
  <c r="H2711" i="5"/>
  <c r="I2711" i="5"/>
  <c r="H2712" i="5"/>
  <c r="I2712" i="5"/>
  <c r="H2713" i="5"/>
  <c r="I2713" i="5"/>
  <c r="H2714" i="5"/>
  <c r="I2714" i="5"/>
  <c r="H2715" i="5"/>
  <c r="I2715" i="5"/>
  <c r="H2716" i="5"/>
  <c r="I2716" i="5"/>
  <c r="H2717" i="5"/>
  <c r="I2717" i="5"/>
  <c r="H2718" i="5"/>
  <c r="I2718" i="5"/>
  <c r="H2719" i="5"/>
  <c r="I2719" i="5"/>
  <c r="H2720" i="5"/>
  <c r="I2720" i="5"/>
  <c r="H2721" i="5"/>
  <c r="I2721" i="5"/>
  <c r="H2722" i="5"/>
  <c r="I2722" i="5"/>
  <c r="H2723" i="5"/>
  <c r="I2723" i="5"/>
  <c r="H2724" i="5"/>
  <c r="I2724" i="5"/>
  <c r="H2725" i="5"/>
  <c r="I2725" i="5"/>
  <c r="H2726" i="5"/>
  <c r="I2726" i="5"/>
  <c r="H2727" i="5"/>
  <c r="I2727" i="5"/>
  <c r="H2728" i="5"/>
  <c r="I2728" i="5"/>
  <c r="H2729" i="5"/>
  <c r="I2729" i="5"/>
  <c r="H2730" i="5"/>
  <c r="I2730" i="5"/>
  <c r="H2731" i="5"/>
  <c r="I2731" i="5"/>
  <c r="H2732" i="5"/>
  <c r="I2732" i="5"/>
  <c r="H2733" i="5"/>
  <c r="I2733" i="5"/>
  <c r="H2734" i="5"/>
  <c r="I2734" i="5"/>
  <c r="H2735" i="5"/>
  <c r="I2735" i="5"/>
  <c r="H2736" i="5"/>
  <c r="I2736" i="5"/>
  <c r="H2737" i="5"/>
  <c r="I2737" i="5"/>
  <c r="H2738" i="5"/>
  <c r="I2738" i="5"/>
  <c r="H2739" i="5"/>
  <c r="I2739" i="5"/>
  <c r="H2740" i="5"/>
  <c r="I2740" i="5"/>
  <c r="H2741" i="5"/>
  <c r="I2741" i="5"/>
  <c r="H2742" i="5"/>
  <c r="I2742" i="5"/>
  <c r="H2743" i="5"/>
  <c r="I2743" i="5"/>
  <c r="H2744" i="5"/>
  <c r="I2744" i="5"/>
  <c r="H2745" i="5"/>
  <c r="I2745" i="5"/>
  <c r="H2746" i="5"/>
  <c r="I2746" i="5"/>
  <c r="H2747" i="5"/>
  <c r="I2747" i="5"/>
  <c r="H2748" i="5"/>
  <c r="I2748" i="5"/>
  <c r="H2749" i="5"/>
  <c r="I2749" i="5"/>
  <c r="H2750" i="5"/>
  <c r="I2750" i="5"/>
  <c r="H2751" i="5"/>
  <c r="I2751" i="5"/>
  <c r="H2752" i="5"/>
  <c r="I2752" i="5"/>
  <c r="H2753" i="5"/>
  <c r="I2753" i="5"/>
  <c r="H2754" i="5"/>
  <c r="I2754" i="5"/>
  <c r="H2755" i="5"/>
  <c r="I2755" i="5"/>
  <c r="H2756" i="5"/>
  <c r="I2756" i="5"/>
  <c r="H2757" i="5"/>
  <c r="I2757" i="5"/>
  <c r="H2758" i="5"/>
  <c r="I2758" i="5"/>
  <c r="H2759" i="5"/>
  <c r="I2759" i="5"/>
  <c r="H2760" i="5"/>
  <c r="I2760" i="5"/>
  <c r="H2761" i="5"/>
  <c r="I2761" i="5"/>
  <c r="H2762" i="5"/>
  <c r="I2762" i="5"/>
  <c r="H2763" i="5"/>
  <c r="I2763" i="5"/>
  <c r="H2764" i="5"/>
  <c r="I2764" i="5"/>
  <c r="H2765" i="5"/>
  <c r="I2765" i="5"/>
  <c r="H2766" i="5"/>
  <c r="I2766" i="5"/>
  <c r="H2767" i="5"/>
  <c r="I2767" i="5"/>
  <c r="H2768" i="5"/>
  <c r="I2768" i="5"/>
  <c r="H2769" i="5"/>
  <c r="I2769" i="5"/>
  <c r="H2770" i="5"/>
  <c r="I2770" i="5"/>
  <c r="H2771" i="5"/>
  <c r="I2771" i="5"/>
  <c r="H2772" i="5"/>
  <c r="I2772" i="5"/>
  <c r="H2773" i="5"/>
  <c r="I2773" i="5"/>
  <c r="H2774" i="5"/>
  <c r="I2774" i="5"/>
  <c r="H2775" i="5"/>
  <c r="I2775" i="5"/>
  <c r="H2776" i="5"/>
  <c r="I2776" i="5"/>
  <c r="H2777" i="5"/>
  <c r="I2777" i="5"/>
  <c r="H2778" i="5"/>
  <c r="I2778" i="5"/>
  <c r="H2779" i="5"/>
  <c r="I2779" i="5"/>
  <c r="H2780" i="5"/>
  <c r="I2780" i="5"/>
  <c r="H2781" i="5"/>
  <c r="I2781" i="5"/>
  <c r="H2782" i="5"/>
  <c r="I2782" i="5"/>
  <c r="H2783" i="5"/>
  <c r="I2783" i="5"/>
  <c r="H2784" i="5"/>
  <c r="I2784" i="5"/>
  <c r="H2785" i="5"/>
  <c r="I2785" i="5"/>
  <c r="H2786" i="5"/>
  <c r="I2786" i="5"/>
  <c r="H2787" i="5"/>
  <c r="I2787" i="5"/>
  <c r="H2788" i="5"/>
  <c r="I2788" i="5"/>
  <c r="H2789" i="5"/>
  <c r="I2789" i="5"/>
  <c r="H2790" i="5"/>
  <c r="I2790" i="5"/>
  <c r="H2791" i="5"/>
  <c r="I2791" i="5"/>
  <c r="H2792" i="5"/>
  <c r="I2792" i="5"/>
  <c r="H2793" i="5"/>
  <c r="I2793" i="5"/>
  <c r="H2794" i="5"/>
  <c r="I2794" i="5"/>
  <c r="H2795" i="5"/>
  <c r="I2795" i="5"/>
  <c r="H2796" i="5"/>
  <c r="I2796" i="5"/>
  <c r="H2797" i="5"/>
  <c r="I2797" i="5"/>
  <c r="H2798" i="5"/>
  <c r="I2798" i="5"/>
  <c r="H2799" i="5"/>
  <c r="I2799" i="5"/>
  <c r="H2800" i="5"/>
  <c r="I2800" i="5"/>
  <c r="H2801" i="5"/>
  <c r="I2801" i="5"/>
  <c r="H2802" i="5"/>
  <c r="I2802" i="5"/>
  <c r="H2803" i="5"/>
  <c r="I2803" i="5"/>
  <c r="H2804" i="5"/>
  <c r="I2804" i="5"/>
  <c r="H2805" i="5"/>
  <c r="I2805" i="5"/>
  <c r="H2806" i="5"/>
  <c r="I2806" i="5"/>
  <c r="H2807" i="5"/>
  <c r="I2807" i="5"/>
  <c r="H2808" i="5"/>
  <c r="I2808" i="5"/>
  <c r="H2809" i="5"/>
  <c r="I2809" i="5"/>
  <c r="H2810" i="5"/>
  <c r="I2810" i="5"/>
  <c r="H2811" i="5"/>
  <c r="I2811" i="5"/>
  <c r="H2812" i="5"/>
  <c r="I2812" i="5"/>
  <c r="H2813" i="5"/>
  <c r="I2813" i="5"/>
  <c r="H2814" i="5"/>
  <c r="I2814" i="5"/>
  <c r="H2815" i="5"/>
  <c r="I2815" i="5"/>
  <c r="H2816" i="5"/>
  <c r="I2816" i="5"/>
  <c r="H2817" i="5"/>
  <c r="I2817" i="5"/>
  <c r="H2818" i="5"/>
  <c r="I2818" i="5"/>
  <c r="H2819" i="5"/>
  <c r="I2819" i="5"/>
  <c r="H2820" i="5"/>
  <c r="I2820" i="5"/>
  <c r="H2821" i="5"/>
  <c r="I2821" i="5"/>
  <c r="H2822" i="5"/>
  <c r="I2822" i="5"/>
  <c r="H2823" i="5"/>
  <c r="I2823" i="5"/>
  <c r="H2824" i="5"/>
  <c r="I2824" i="5"/>
  <c r="H2825" i="5"/>
  <c r="I2825" i="5"/>
  <c r="H2826" i="5"/>
  <c r="I2826" i="5"/>
  <c r="H2827" i="5"/>
  <c r="I2827" i="5"/>
  <c r="H2828" i="5"/>
  <c r="I2828" i="5"/>
  <c r="H2829" i="5"/>
  <c r="I2829" i="5"/>
  <c r="H2830" i="5"/>
  <c r="I2830" i="5"/>
  <c r="H2831" i="5"/>
  <c r="I2831" i="5"/>
  <c r="H2832" i="5"/>
  <c r="I2832" i="5"/>
  <c r="H2833" i="5"/>
  <c r="I2833" i="5"/>
  <c r="H2834" i="5"/>
  <c r="I2834" i="5"/>
  <c r="H2835" i="5"/>
  <c r="I2835" i="5"/>
  <c r="H2836" i="5"/>
  <c r="I2836" i="5"/>
  <c r="H2837" i="5"/>
  <c r="I2837" i="5"/>
  <c r="H2838" i="5"/>
  <c r="I2838" i="5"/>
  <c r="H2839" i="5"/>
  <c r="I2839" i="5"/>
  <c r="H2840" i="5"/>
  <c r="I2840" i="5"/>
  <c r="H2841" i="5"/>
  <c r="I2841" i="5"/>
  <c r="H2842" i="5"/>
  <c r="I2842" i="5"/>
  <c r="H2843" i="5"/>
  <c r="I2843" i="5"/>
  <c r="H2844" i="5"/>
  <c r="I2844" i="5"/>
  <c r="H2845" i="5"/>
  <c r="I2845" i="5"/>
  <c r="H2846" i="5"/>
  <c r="I2846" i="5"/>
  <c r="H2847" i="5"/>
  <c r="I2847" i="5"/>
  <c r="H2848" i="5"/>
  <c r="I2848" i="5"/>
  <c r="H2849" i="5"/>
  <c r="I2849" i="5"/>
  <c r="H2850" i="5"/>
  <c r="I2850" i="5"/>
  <c r="H2851" i="5"/>
  <c r="I2851" i="5"/>
  <c r="H2852" i="5"/>
  <c r="I2852" i="5"/>
  <c r="H2853" i="5"/>
  <c r="I2853" i="5"/>
  <c r="H2854" i="5"/>
  <c r="I2854" i="5"/>
  <c r="H2855" i="5"/>
  <c r="I2855" i="5"/>
  <c r="H2856" i="5"/>
  <c r="I2856" i="5"/>
  <c r="H2857" i="5"/>
  <c r="I2857" i="5"/>
  <c r="H2858" i="5"/>
  <c r="I2858" i="5"/>
  <c r="H2859" i="5"/>
  <c r="I2859" i="5"/>
  <c r="H2860" i="5"/>
  <c r="I2860" i="5"/>
  <c r="H2861" i="5"/>
  <c r="I2861" i="5"/>
  <c r="H2862" i="5"/>
  <c r="I2862" i="5"/>
  <c r="H2863" i="5"/>
  <c r="I2863" i="5"/>
  <c r="H2864" i="5"/>
  <c r="I2864" i="5"/>
  <c r="H2865" i="5"/>
  <c r="I2865" i="5"/>
  <c r="H2866" i="5"/>
  <c r="I2866" i="5"/>
  <c r="H2867" i="5"/>
  <c r="I2867" i="5"/>
  <c r="H2868" i="5"/>
  <c r="I2868" i="5"/>
  <c r="H2869" i="5"/>
  <c r="I2869" i="5"/>
  <c r="H2870" i="5"/>
  <c r="I2870" i="5"/>
  <c r="H2871" i="5"/>
  <c r="I2871" i="5"/>
  <c r="H2872" i="5"/>
  <c r="I2872" i="5"/>
  <c r="H2873" i="5"/>
  <c r="I2873" i="5"/>
  <c r="H2874" i="5"/>
  <c r="I2874" i="5"/>
  <c r="H2875" i="5"/>
  <c r="I2875" i="5"/>
  <c r="H2876" i="5"/>
  <c r="I2876" i="5"/>
  <c r="H2877" i="5"/>
  <c r="I2877" i="5"/>
  <c r="H2878" i="5"/>
  <c r="I2878" i="5"/>
  <c r="H2879" i="5"/>
  <c r="I2879" i="5"/>
  <c r="H2880" i="5"/>
  <c r="I2880" i="5"/>
  <c r="H2881" i="5"/>
  <c r="I2881" i="5"/>
  <c r="H2882" i="5"/>
  <c r="I2882" i="5"/>
  <c r="H2883" i="5"/>
  <c r="I2883" i="5"/>
  <c r="H2884" i="5"/>
  <c r="I2884" i="5"/>
  <c r="H2885" i="5"/>
  <c r="I2885" i="5"/>
  <c r="H2886" i="5"/>
  <c r="I2886" i="5"/>
  <c r="H2887" i="5"/>
  <c r="I2887" i="5"/>
  <c r="H2888" i="5"/>
  <c r="I2888" i="5"/>
  <c r="H2889" i="5"/>
  <c r="I2889" i="5"/>
  <c r="H2890" i="5"/>
  <c r="I2890" i="5"/>
  <c r="H2891" i="5"/>
  <c r="I2891" i="5"/>
  <c r="H2892" i="5"/>
  <c r="I2892" i="5"/>
  <c r="H2893" i="5"/>
  <c r="I2893" i="5"/>
  <c r="H2894" i="5"/>
  <c r="I2894" i="5"/>
  <c r="H2895" i="5"/>
  <c r="I2895" i="5"/>
  <c r="H2896" i="5"/>
  <c r="I2896" i="5"/>
  <c r="H2897" i="5"/>
  <c r="I2897" i="5"/>
  <c r="H2898" i="5"/>
  <c r="I2898" i="5"/>
  <c r="H2899" i="5"/>
  <c r="I2899" i="5"/>
  <c r="H2900" i="5"/>
  <c r="I2900" i="5"/>
  <c r="H2901" i="5"/>
  <c r="I2901" i="5"/>
  <c r="H2902" i="5"/>
  <c r="I2902" i="5"/>
  <c r="H2903" i="5"/>
  <c r="I2903" i="5"/>
  <c r="H2904" i="5"/>
  <c r="I2904" i="5"/>
  <c r="H2905" i="5"/>
  <c r="I2905" i="5"/>
  <c r="H2906" i="5"/>
  <c r="I2906" i="5"/>
  <c r="H2907" i="5"/>
  <c r="I2907" i="5"/>
  <c r="H2908" i="5"/>
  <c r="I2908" i="5"/>
  <c r="H2909" i="5"/>
  <c r="I2909" i="5"/>
  <c r="H2910" i="5"/>
  <c r="I2910" i="5"/>
  <c r="H2911" i="5"/>
  <c r="I2911" i="5"/>
  <c r="H2912" i="5"/>
  <c r="I2912" i="5"/>
  <c r="H2913" i="5"/>
  <c r="I2913" i="5"/>
  <c r="H2914" i="5"/>
  <c r="I2914" i="5"/>
  <c r="H2915" i="5"/>
  <c r="I2915" i="5"/>
  <c r="H2916" i="5"/>
  <c r="I2916" i="5"/>
  <c r="H2917" i="5"/>
  <c r="I2917" i="5"/>
  <c r="H2918" i="5"/>
  <c r="I2918" i="5"/>
  <c r="H2919" i="5"/>
  <c r="I2919" i="5"/>
  <c r="H2920" i="5"/>
  <c r="I2920" i="5"/>
  <c r="H2921" i="5"/>
  <c r="I2921" i="5"/>
  <c r="H2922" i="5"/>
  <c r="I2922" i="5"/>
  <c r="H2923" i="5"/>
  <c r="I2923" i="5"/>
  <c r="H2924" i="5"/>
  <c r="I2924" i="5"/>
  <c r="H2925" i="5"/>
  <c r="I2925" i="5"/>
  <c r="H2926" i="5"/>
  <c r="I2926" i="5"/>
  <c r="H2927" i="5"/>
  <c r="I2927" i="5"/>
  <c r="H2928" i="5"/>
  <c r="I2928" i="5"/>
  <c r="H2929" i="5"/>
  <c r="I2929" i="5"/>
  <c r="H2930" i="5"/>
  <c r="I2930" i="5"/>
  <c r="H2931" i="5"/>
  <c r="I2931" i="5"/>
  <c r="H2932" i="5"/>
  <c r="I2932" i="5"/>
  <c r="H2933" i="5"/>
  <c r="I2933" i="5"/>
  <c r="H2934" i="5"/>
  <c r="I2934" i="5"/>
  <c r="H2935" i="5"/>
  <c r="I2935" i="5"/>
  <c r="H2936" i="5"/>
  <c r="I2936" i="5"/>
  <c r="H2937" i="5"/>
  <c r="I2937" i="5"/>
  <c r="H2938" i="5"/>
  <c r="I2938" i="5"/>
  <c r="H2939" i="5"/>
  <c r="I2939" i="5"/>
  <c r="H2940" i="5"/>
  <c r="I2940" i="5"/>
  <c r="H2941" i="5"/>
  <c r="I2941" i="5"/>
  <c r="H2942" i="5"/>
  <c r="I2942" i="5"/>
  <c r="H2943" i="5"/>
  <c r="I2943" i="5"/>
  <c r="H2944" i="5"/>
  <c r="I2944" i="5"/>
  <c r="H2945" i="5"/>
  <c r="I2945" i="5"/>
  <c r="H2946" i="5"/>
  <c r="I2946" i="5"/>
  <c r="H2947" i="5"/>
  <c r="I2947" i="5"/>
  <c r="H2948" i="5"/>
  <c r="I2948" i="5"/>
  <c r="H2949" i="5"/>
  <c r="I2949" i="5"/>
  <c r="H2950" i="5"/>
  <c r="I2950" i="5"/>
  <c r="H2951" i="5"/>
  <c r="I2951" i="5"/>
  <c r="H2952" i="5"/>
  <c r="I2952" i="5"/>
  <c r="H2953" i="5"/>
  <c r="I2953" i="5"/>
  <c r="H2954" i="5"/>
  <c r="I2954" i="5"/>
  <c r="H2955" i="5"/>
  <c r="I2955" i="5"/>
  <c r="H2956" i="5"/>
  <c r="I2956" i="5"/>
  <c r="H2957" i="5"/>
  <c r="I2957" i="5"/>
  <c r="H2958" i="5"/>
  <c r="I2958" i="5"/>
  <c r="H2959" i="5"/>
  <c r="I2959" i="5"/>
  <c r="H2960" i="5"/>
  <c r="I2960" i="5"/>
  <c r="H2961" i="5"/>
  <c r="I2961" i="5"/>
  <c r="H2962" i="5"/>
  <c r="I2962" i="5"/>
  <c r="H2963" i="5"/>
  <c r="I2963" i="5"/>
  <c r="H2964" i="5"/>
  <c r="I2964" i="5"/>
  <c r="H2965" i="5"/>
  <c r="I2965" i="5"/>
  <c r="H2966" i="5"/>
  <c r="I2966" i="5"/>
  <c r="H2967" i="5"/>
  <c r="I2967" i="5"/>
  <c r="H2968" i="5"/>
  <c r="I2968" i="5"/>
  <c r="H2969" i="5"/>
  <c r="I2969" i="5"/>
  <c r="H2970" i="5"/>
  <c r="I2970" i="5"/>
  <c r="H2971" i="5"/>
  <c r="I2971" i="5"/>
  <c r="H2972" i="5"/>
  <c r="I2972" i="5"/>
  <c r="H2973" i="5"/>
  <c r="I2973" i="5"/>
  <c r="H2974" i="5"/>
  <c r="I2974" i="5"/>
  <c r="H2975" i="5"/>
  <c r="I2975" i="5"/>
  <c r="H2976" i="5"/>
  <c r="I2976" i="5"/>
  <c r="H2977" i="5"/>
  <c r="I2977" i="5"/>
  <c r="H2978" i="5"/>
  <c r="I2978" i="5"/>
  <c r="H2979" i="5"/>
  <c r="I2979" i="5"/>
  <c r="H2980" i="5"/>
  <c r="I2980" i="5"/>
  <c r="H2981" i="5"/>
  <c r="I2981" i="5"/>
  <c r="H2982" i="5"/>
  <c r="I2982" i="5"/>
  <c r="H2983" i="5"/>
  <c r="I2983" i="5"/>
  <c r="H2984" i="5"/>
  <c r="I2984" i="5"/>
  <c r="H2985" i="5"/>
  <c r="I2985" i="5"/>
  <c r="H2986" i="5"/>
  <c r="I2986" i="5"/>
  <c r="H2987" i="5"/>
  <c r="I2987" i="5"/>
  <c r="H2988" i="5"/>
  <c r="I2988" i="5"/>
  <c r="H2989" i="5"/>
  <c r="I2989" i="5"/>
  <c r="H2990" i="5"/>
  <c r="I2990" i="5"/>
  <c r="H2991" i="5"/>
  <c r="I2991" i="5"/>
  <c r="H2992" i="5"/>
  <c r="I2992" i="5"/>
  <c r="H2993" i="5"/>
  <c r="I2993" i="5"/>
  <c r="H2994" i="5"/>
  <c r="I2994" i="5"/>
  <c r="H2995" i="5"/>
  <c r="I2995" i="5"/>
  <c r="H2996" i="5"/>
  <c r="I2996" i="5"/>
  <c r="H2997" i="5"/>
  <c r="I2997" i="5"/>
  <c r="H2998" i="5"/>
  <c r="I2998" i="5"/>
  <c r="H2999" i="5"/>
  <c r="I2999" i="5"/>
  <c r="H3000" i="5"/>
  <c r="I3000" i="5"/>
  <c r="H3001" i="5"/>
  <c r="I3001" i="5"/>
  <c r="H3002" i="5"/>
  <c r="I3002" i="5"/>
  <c r="H3003" i="5"/>
  <c r="I3003" i="5"/>
  <c r="H3004" i="5"/>
  <c r="I3004" i="5"/>
  <c r="H3005" i="5"/>
  <c r="I3005" i="5"/>
  <c r="H3006" i="5"/>
  <c r="I3006" i="5"/>
  <c r="H3007" i="5"/>
  <c r="I3007" i="5"/>
  <c r="H3008" i="5"/>
  <c r="I3008" i="5"/>
  <c r="H3009" i="5"/>
  <c r="I3009" i="5"/>
  <c r="H3010" i="5"/>
  <c r="I3010" i="5"/>
  <c r="H3011" i="5"/>
  <c r="I3011" i="5"/>
  <c r="H3012" i="5"/>
  <c r="I3012" i="5"/>
  <c r="H3013" i="5"/>
  <c r="I3013" i="5"/>
  <c r="H3014" i="5"/>
  <c r="I3014" i="5"/>
  <c r="H3015" i="5"/>
  <c r="I3015" i="5"/>
  <c r="H3016" i="5"/>
  <c r="I3016" i="5"/>
  <c r="H3017" i="5"/>
  <c r="I3017" i="5"/>
  <c r="H3018" i="5"/>
  <c r="I3018" i="5"/>
  <c r="H3019" i="5"/>
  <c r="I3019" i="5"/>
  <c r="H3020" i="5"/>
  <c r="I3020" i="5"/>
  <c r="H3021" i="5"/>
  <c r="I3021" i="5"/>
  <c r="H3022" i="5"/>
  <c r="I3022" i="5"/>
  <c r="H3023" i="5"/>
  <c r="I3023" i="5"/>
  <c r="H3024" i="5"/>
  <c r="I3024" i="5"/>
  <c r="H3025" i="5"/>
  <c r="I3025" i="5"/>
  <c r="H3026" i="5"/>
  <c r="I3026" i="5"/>
  <c r="H3027" i="5"/>
  <c r="I3027" i="5"/>
  <c r="H3028" i="5"/>
  <c r="I3028" i="5"/>
  <c r="H3029" i="5"/>
  <c r="I3029" i="5"/>
  <c r="H3030" i="5"/>
  <c r="I3030" i="5"/>
  <c r="H3031" i="5"/>
  <c r="I3031" i="5"/>
  <c r="H3032" i="5"/>
  <c r="I3032" i="5"/>
  <c r="H3033" i="5"/>
  <c r="I3033" i="5"/>
  <c r="H3034" i="5"/>
  <c r="I3034" i="5"/>
  <c r="H3035" i="5"/>
  <c r="I3035" i="5"/>
  <c r="H3036" i="5"/>
  <c r="I3036" i="5"/>
  <c r="H3037" i="5"/>
  <c r="I3037" i="5"/>
  <c r="H3038" i="5"/>
  <c r="I3038" i="5"/>
  <c r="H3039" i="5"/>
  <c r="I3039" i="5"/>
  <c r="H3040" i="5"/>
  <c r="I3040" i="5"/>
  <c r="H3041" i="5"/>
  <c r="I3041" i="5"/>
  <c r="H3042" i="5"/>
  <c r="I3042" i="5"/>
  <c r="H3043" i="5"/>
  <c r="I3043" i="5"/>
  <c r="H3044" i="5"/>
  <c r="I3044" i="5"/>
  <c r="H3045" i="5"/>
  <c r="I3045" i="5"/>
  <c r="H3046" i="5"/>
  <c r="I3046" i="5"/>
  <c r="H3047" i="5"/>
  <c r="I3047" i="5"/>
  <c r="H3048" i="5"/>
  <c r="I3048" i="5"/>
  <c r="H3049" i="5"/>
  <c r="I3049" i="5"/>
  <c r="H3050" i="5"/>
  <c r="I3050" i="5"/>
  <c r="H3051" i="5"/>
  <c r="I3051" i="5"/>
  <c r="H3052" i="5"/>
  <c r="I3052" i="5"/>
  <c r="H3053" i="5"/>
  <c r="I3053" i="5"/>
  <c r="H3054" i="5"/>
  <c r="I3054" i="5"/>
  <c r="H3055" i="5"/>
  <c r="I3055" i="5"/>
  <c r="H3056" i="5"/>
  <c r="I3056" i="5"/>
  <c r="H3057" i="5"/>
  <c r="I3057" i="5"/>
  <c r="H3058" i="5"/>
  <c r="I3058" i="5"/>
  <c r="H3059" i="5"/>
  <c r="I3059" i="5"/>
  <c r="H3060" i="5"/>
  <c r="I3060" i="5"/>
  <c r="H3061" i="5"/>
  <c r="I3061" i="5"/>
  <c r="H3062" i="5"/>
  <c r="I3062" i="5"/>
  <c r="H3063" i="5"/>
  <c r="I3063" i="5"/>
  <c r="H3064" i="5"/>
  <c r="I3064" i="5"/>
  <c r="H3065" i="5"/>
  <c r="I3065" i="5"/>
  <c r="H3066" i="5"/>
  <c r="I3066" i="5"/>
  <c r="H3067" i="5"/>
  <c r="I3067" i="5"/>
  <c r="H3068" i="5"/>
  <c r="I3068" i="5"/>
  <c r="H3069" i="5"/>
  <c r="I3069" i="5"/>
  <c r="H3070" i="5"/>
  <c r="I3070" i="5"/>
  <c r="H3071" i="5"/>
  <c r="I3071" i="5"/>
  <c r="H3072" i="5"/>
  <c r="I3072" i="5"/>
  <c r="H3073" i="5"/>
  <c r="I3073" i="5"/>
  <c r="H3074" i="5"/>
  <c r="I3074" i="5"/>
  <c r="H3075" i="5"/>
  <c r="I3075" i="5"/>
  <c r="H3076" i="5"/>
  <c r="I3076" i="5"/>
  <c r="H3077" i="5"/>
  <c r="I3077" i="5"/>
  <c r="H3078" i="5"/>
  <c r="I3078" i="5"/>
  <c r="H3079" i="5"/>
  <c r="I3079" i="5"/>
  <c r="H3080" i="5"/>
  <c r="I3080" i="5"/>
  <c r="H3081" i="5"/>
  <c r="I3081" i="5"/>
  <c r="H3082" i="5"/>
  <c r="I3082" i="5"/>
  <c r="H3083" i="5"/>
  <c r="I3083" i="5"/>
  <c r="H3084" i="5"/>
  <c r="I3084" i="5"/>
  <c r="H3085" i="5"/>
  <c r="I3085" i="5"/>
  <c r="H3086" i="5"/>
  <c r="I3086" i="5"/>
  <c r="H3087" i="5"/>
  <c r="I3087" i="5"/>
  <c r="H3088" i="5"/>
  <c r="I3088" i="5"/>
  <c r="H3089" i="5"/>
  <c r="I3089" i="5"/>
  <c r="H3090" i="5"/>
  <c r="I3090" i="5"/>
  <c r="H3091" i="5"/>
  <c r="I3091" i="5"/>
  <c r="H3092" i="5"/>
  <c r="I3092" i="5"/>
  <c r="H3093" i="5"/>
  <c r="I3093" i="5"/>
  <c r="H3094" i="5"/>
  <c r="I3094" i="5"/>
  <c r="H3095" i="5"/>
  <c r="I3095" i="5"/>
  <c r="H3096" i="5"/>
  <c r="I3096" i="5"/>
  <c r="H3097" i="5"/>
  <c r="I3097" i="5"/>
  <c r="H3098" i="5"/>
  <c r="I3098" i="5"/>
  <c r="H3099" i="5"/>
  <c r="I3099" i="5"/>
  <c r="H3100" i="5"/>
  <c r="I3100" i="5"/>
  <c r="H3101" i="5"/>
  <c r="I3101" i="5"/>
  <c r="H3102" i="5"/>
  <c r="I3102" i="5"/>
  <c r="H3103" i="5"/>
  <c r="I3103" i="5"/>
  <c r="H3104" i="5"/>
  <c r="I3104" i="5"/>
  <c r="H3105" i="5"/>
  <c r="I3105" i="5"/>
  <c r="H3106" i="5"/>
  <c r="I3106" i="5"/>
  <c r="H3107" i="5"/>
  <c r="I3107" i="5"/>
  <c r="H3108" i="5"/>
  <c r="I3108" i="5"/>
  <c r="H3109" i="5"/>
  <c r="I3109" i="5"/>
  <c r="H3110" i="5"/>
  <c r="I3110" i="5"/>
  <c r="H3111" i="5"/>
  <c r="I3111" i="5"/>
  <c r="H3112" i="5"/>
  <c r="I3112" i="5"/>
  <c r="H3113" i="5"/>
  <c r="I3113" i="5"/>
  <c r="H3114" i="5"/>
  <c r="I3114" i="5"/>
  <c r="H3115" i="5"/>
  <c r="I3115" i="5"/>
  <c r="H3116" i="5"/>
  <c r="I3116" i="5"/>
  <c r="H3117" i="5"/>
  <c r="I3117" i="5"/>
  <c r="H3118" i="5"/>
  <c r="I3118" i="5"/>
  <c r="H3119" i="5"/>
  <c r="I3119" i="5"/>
  <c r="H3120" i="5"/>
  <c r="I3120" i="5"/>
  <c r="H3121" i="5"/>
  <c r="I3121" i="5"/>
  <c r="H3122" i="5"/>
  <c r="I3122" i="5"/>
  <c r="H3123" i="5"/>
  <c r="I3123" i="5"/>
  <c r="H3124" i="5"/>
  <c r="I3124" i="5"/>
  <c r="H3125" i="5"/>
  <c r="I3125" i="5"/>
  <c r="H3126" i="5"/>
  <c r="I3126" i="5"/>
  <c r="H3127" i="5"/>
  <c r="I3127" i="5"/>
  <c r="H3128" i="5"/>
  <c r="I3128" i="5"/>
  <c r="H3129" i="5"/>
  <c r="I3129" i="5"/>
  <c r="H3130" i="5"/>
  <c r="I3130" i="5"/>
  <c r="H3131" i="5"/>
  <c r="I3131" i="5"/>
  <c r="H3132" i="5"/>
  <c r="I3132" i="5"/>
  <c r="H3133" i="5"/>
  <c r="I3133" i="5"/>
  <c r="H3134" i="5"/>
  <c r="I3134" i="5"/>
  <c r="H3135" i="5"/>
  <c r="I3135" i="5"/>
  <c r="H3136" i="5"/>
  <c r="I3136" i="5"/>
  <c r="H3137" i="5"/>
  <c r="I3137" i="5"/>
  <c r="H3138" i="5"/>
  <c r="I3138" i="5"/>
  <c r="H3139" i="5"/>
  <c r="I3139" i="5"/>
  <c r="H3140" i="5"/>
  <c r="I3140" i="5"/>
  <c r="H3141" i="5"/>
  <c r="I3141" i="5"/>
  <c r="H3142" i="5"/>
  <c r="I3142" i="5"/>
  <c r="H3143" i="5"/>
  <c r="I3143" i="5"/>
  <c r="H3144" i="5"/>
  <c r="I3144" i="5"/>
  <c r="H3145" i="5"/>
  <c r="I3145" i="5"/>
  <c r="H3146" i="5"/>
  <c r="I3146" i="5"/>
  <c r="H3147" i="5"/>
  <c r="I3147" i="5"/>
  <c r="H3148" i="5"/>
  <c r="I3148" i="5"/>
  <c r="H3149" i="5"/>
  <c r="I3149" i="5"/>
  <c r="H3150" i="5"/>
  <c r="I3150" i="5"/>
  <c r="H3151" i="5"/>
  <c r="I3151" i="5"/>
  <c r="H3152" i="5"/>
  <c r="I3152" i="5"/>
  <c r="H3153" i="5"/>
  <c r="I3153" i="5"/>
  <c r="H3154" i="5"/>
  <c r="I3154" i="5"/>
  <c r="H3155" i="5"/>
  <c r="I3155" i="5"/>
  <c r="H3156" i="5"/>
  <c r="I3156" i="5"/>
  <c r="H3157" i="5"/>
  <c r="I3157" i="5"/>
  <c r="H3158" i="5"/>
  <c r="I3158" i="5"/>
  <c r="H3159" i="5"/>
  <c r="I3159" i="5"/>
  <c r="H3160" i="5"/>
  <c r="I3160" i="5"/>
  <c r="H3161" i="5"/>
  <c r="I3161" i="5"/>
  <c r="H3162" i="5"/>
  <c r="I3162" i="5"/>
  <c r="H3163" i="5"/>
  <c r="I3163" i="5"/>
  <c r="H3164" i="5"/>
  <c r="I3164" i="5"/>
  <c r="H3165" i="5"/>
  <c r="I3165" i="5"/>
  <c r="H3166" i="5"/>
  <c r="I3166" i="5"/>
  <c r="H3167" i="5"/>
  <c r="I3167" i="5"/>
  <c r="H3168" i="5"/>
  <c r="I3168" i="5"/>
  <c r="H3169" i="5"/>
  <c r="I3169" i="5"/>
  <c r="H3170" i="5"/>
  <c r="I3170" i="5"/>
  <c r="H3171" i="5"/>
  <c r="I3171" i="5"/>
  <c r="H3172" i="5"/>
  <c r="I3172" i="5"/>
  <c r="H3173" i="5"/>
  <c r="I3173" i="5"/>
  <c r="H3174" i="5"/>
  <c r="I3174" i="5"/>
  <c r="H3175" i="5"/>
  <c r="I3175" i="5"/>
  <c r="H3176" i="5"/>
  <c r="I3176" i="5"/>
  <c r="H3177" i="5"/>
  <c r="I3177" i="5"/>
  <c r="H3178" i="5"/>
  <c r="I3178" i="5"/>
  <c r="H3179" i="5"/>
  <c r="I3179" i="5"/>
  <c r="H3180" i="5"/>
  <c r="I3180" i="5"/>
  <c r="H3181" i="5"/>
  <c r="I3181" i="5"/>
  <c r="H3182" i="5"/>
  <c r="I3182" i="5"/>
  <c r="H3183" i="5"/>
  <c r="I3183" i="5"/>
  <c r="H3184" i="5"/>
  <c r="I3184" i="5"/>
  <c r="H3185" i="5"/>
  <c r="I3185" i="5"/>
  <c r="H3186" i="5"/>
  <c r="I3186" i="5"/>
  <c r="H3187" i="5"/>
  <c r="I3187" i="5"/>
  <c r="H3188" i="5"/>
  <c r="I3188" i="5"/>
  <c r="H3189" i="5"/>
  <c r="I3189" i="5"/>
  <c r="H3190" i="5"/>
  <c r="I3190" i="5"/>
  <c r="H3191" i="5"/>
  <c r="I3191" i="5"/>
  <c r="H3192" i="5"/>
  <c r="I3192" i="5"/>
  <c r="H3193" i="5"/>
  <c r="I3193" i="5"/>
  <c r="H3194" i="5"/>
  <c r="I3194" i="5"/>
  <c r="H3195" i="5"/>
  <c r="I3195" i="5"/>
  <c r="H3196" i="5"/>
  <c r="I3196" i="5"/>
  <c r="H3197" i="5"/>
  <c r="I3197" i="5"/>
  <c r="H3198" i="5"/>
  <c r="I3198" i="5"/>
  <c r="H3199" i="5"/>
  <c r="I3199" i="5"/>
  <c r="H3200" i="5"/>
  <c r="I3200" i="5"/>
  <c r="H3201" i="5"/>
  <c r="I3201" i="5"/>
  <c r="H3202" i="5"/>
  <c r="I3202" i="5"/>
  <c r="H3203" i="5"/>
  <c r="I3203" i="5"/>
  <c r="H3204" i="5"/>
  <c r="I3204" i="5"/>
  <c r="H3205" i="5"/>
  <c r="I3205" i="5"/>
  <c r="H3206" i="5"/>
  <c r="I3206" i="5"/>
  <c r="H3207" i="5"/>
  <c r="I3207" i="5"/>
  <c r="H3208" i="5"/>
  <c r="I3208" i="5"/>
  <c r="H3209" i="5"/>
  <c r="I3209" i="5"/>
  <c r="H3210" i="5"/>
  <c r="I3210" i="5"/>
  <c r="H3211" i="5"/>
  <c r="I3211" i="5"/>
  <c r="H3212" i="5"/>
  <c r="I3212" i="5"/>
  <c r="H3213" i="5"/>
  <c r="I3213" i="5"/>
  <c r="H3214" i="5"/>
  <c r="I3214" i="5"/>
  <c r="H3215" i="5"/>
  <c r="I3215" i="5"/>
  <c r="H3216" i="5"/>
  <c r="I3216" i="5"/>
  <c r="H3217" i="5"/>
  <c r="I3217" i="5"/>
  <c r="H3218" i="5"/>
  <c r="I3218" i="5"/>
  <c r="H3219" i="5"/>
  <c r="I3219" i="5"/>
  <c r="H3220" i="5"/>
  <c r="I3220" i="5"/>
  <c r="H3221" i="5"/>
  <c r="I3221" i="5"/>
  <c r="H3222" i="5"/>
  <c r="I3222" i="5"/>
  <c r="H3223" i="5"/>
  <c r="I3223" i="5"/>
  <c r="H3224" i="5"/>
  <c r="I3224" i="5"/>
  <c r="H3225" i="5"/>
  <c r="I3225" i="5"/>
  <c r="H3226" i="5"/>
  <c r="I3226" i="5"/>
  <c r="H3227" i="5"/>
  <c r="I3227" i="5"/>
  <c r="H3228" i="5"/>
  <c r="I3228" i="5"/>
  <c r="H3229" i="5"/>
  <c r="I3229" i="5"/>
  <c r="H3230" i="5"/>
  <c r="I3230" i="5"/>
  <c r="H3231" i="5"/>
  <c r="I3231" i="5"/>
  <c r="H3232" i="5"/>
  <c r="I3232" i="5"/>
  <c r="H3233" i="5"/>
  <c r="I3233" i="5"/>
  <c r="H3234" i="5"/>
  <c r="I3234" i="5"/>
  <c r="H3235" i="5"/>
  <c r="I3235" i="5"/>
  <c r="H3236" i="5"/>
  <c r="I3236" i="5"/>
  <c r="H3237" i="5"/>
  <c r="I3237" i="5"/>
  <c r="H3238" i="5"/>
  <c r="I3238" i="5"/>
  <c r="H3239" i="5"/>
  <c r="I3239" i="5"/>
  <c r="H3240" i="5"/>
  <c r="I3240" i="5"/>
  <c r="H3241" i="5"/>
  <c r="I3241" i="5"/>
  <c r="H3242" i="5"/>
  <c r="I3242" i="5"/>
  <c r="H3243" i="5"/>
  <c r="I3243" i="5"/>
  <c r="H3244" i="5"/>
  <c r="I3244" i="5"/>
  <c r="H3245" i="5"/>
  <c r="I3245" i="5"/>
  <c r="H3246" i="5"/>
  <c r="I3246" i="5"/>
  <c r="H3247" i="5"/>
  <c r="I3247" i="5"/>
  <c r="H3248" i="5"/>
  <c r="I3248" i="5"/>
  <c r="H3249" i="5"/>
  <c r="I3249" i="5"/>
  <c r="H3250" i="5"/>
  <c r="I3250" i="5"/>
  <c r="H3251" i="5"/>
  <c r="I3251" i="5"/>
  <c r="H3252" i="5"/>
  <c r="I3252" i="5"/>
  <c r="H3253" i="5"/>
  <c r="I3253" i="5"/>
  <c r="H3254" i="5"/>
  <c r="I3254" i="5"/>
  <c r="H3255" i="5"/>
  <c r="I3255" i="5"/>
  <c r="H3256" i="5"/>
  <c r="I3256" i="5"/>
  <c r="H3257" i="5"/>
  <c r="I3257" i="5"/>
  <c r="H3258" i="5"/>
  <c r="I3258" i="5"/>
  <c r="H3259" i="5"/>
  <c r="I3259" i="5"/>
  <c r="H3260" i="5"/>
  <c r="I3260" i="5"/>
  <c r="H3261" i="5"/>
  <c r="I3261" i="5"/>
  <c r="H3262" i="5"/>
  <c r="I3262" i="5"/>
  <c r="H3263" i="5"/>
  <c r="I3263" i="5"/>
  <c r="H3264" i="5"/>
  <c r="I3264" i="5"/>
  <c r="H3265" i="5"/>
  <c r="I3265" i="5"/>
  <c r="H3266" i="5"/>
  <c r="I3266" i="5"/>
  <c r="H3267" i="5"/>
  <c r="I3267" i="5"/>
  <c r="H3268" i="5"/>
  <c r="I3268" i="5"/>
  <c r="H3269" i="5"/>
  <c r="I3269" i="5"/>
  <c r="H3270" i="5"/>
  <c r="I3270" i="5"/>
  <c r="H3271" i="5"/>
  <c r="I3271" i="5"/>
  <c r="H3272" i="5"/>
  <c r="I3272" i="5"/>
  <c r="H3273" i="5"/>
  <c r="I3273" i="5"/>
  <c r="H3274" i="5"/>
  <c r="I3274" i="5"/>
  <c r="H3275" i="5"/>
  <c r="I3275" i="5"/>
  <c r="H3276" i="5"/>
  <c r="I3276" i="5"/>
  <c r="H3277" i="5"/>
  <c r="I3277" i="5"/>
  <c r="H3278" i="5"/>
  <c r="I3278" i="5"/>
  <c r="H3279" i="5"/>
  <c r="I3279" i="5"/>
  <c r="H3280" i="5"/>
  <c r="I3280" i="5"/>
  <c r="H3281" i="5"/>
  <c r="I3281" i="5"/>
  <c r="H3282" i="5"/>
  <c r="I3282" i="5"/>
  <c r="H3283" i="5"/>
  <c r="I3283" i="5"/>
  <c r="H3284" i="5"/>
  <c r="I3284" i="5"/>
  <c r="H3285" i="5"/>
  <c r="I3285" i="5"/>
  <c r="H3286" i="5"/>
  <c r="I3286" i="5"/>
  <c r="H3287" i="5"/>
  <c r="I3287" i="5"/>
  <c r="H3288" i="5"/>
  <c r="I3288" i="5"/>
  <c r="H3289" i="5"/>
  <c r="I3289" i="5"/>
  <c r="H3290" i="5"/>
  <c r="I3290" i="5"/>
  <c r="H3291" i="5"/>
  <c r="I3291" i="5"/>
  <c r="H3292" i="5"/>
  <c r="I3292" i="5"/>
  <c r="H3293" i="5"/>
  <c r="I3293" i="5"/>
  <c r="H3294" i="5"/>
  <c r="I3294" i="5"/>
  <c r="H3295" i="5"/>
  <c r="I3295" i="5"/>
  <c r="H3296" i="5"/>
  <c r="I3296" i="5"/>
  <c r="H3297" i="5"/>
  <c r="I3297" i="5"/>
  <c r="H3298" i="5"/>
  <c r="I3298" i="5"/>
  <c r="H3299" i="5"/>
  <c r="I3299" i="5"/>
  <c r="H3300" i="5"/>
  <c r="I3300" i="5"/>
  <c r="H3301" i="5"/>
  <c r="I3301" i="5"/>
  <c r="H3302" i="5"/>
  <c r="I3302" i="5"/>
  <c r="H3303" i="5"/>
  <c r="I3303" i="5"/>
  <c r="H3304" i="5"/>
  <c r="I3304" i="5"/>
  <c r="H3305" i="5"/>
  <c r="I3305" i="5"/>
  <c r="H3306" i="5"/>
  <c r="I3306" i="5"/>
  <c r="H3307" i="5"/>
  <c r="I3307" i="5"/>
  <c r="H3308" i="5"/>
  <c r="I3308" i="5"/>
  <c r="H3309" i="5"/>
  <c r="I3309" i="5"/>
  <c r="H3310" i="5"/>
  <c r="I3310" i="5"/>
  <c r="H3311" i="5"/>
  <c r="I3311" i="5"/>
  <c r="H3312" i="5"/>
  <c r="I3312" i="5"/>
  <c r="H3313" i="5"/>
  <c r="I3313" i="5"/>
  <c r="H3314" i="5"/>
  <c r="I3314" i="5"/>
  <c r="H3315" i="5"/>
  <c r="I3315" i="5"/>
  <c r="H3316" i="5"/>
  <c r="I3316" i="5"/>
  <c r="H3317" i="5"/>
  <c r="I3317" i="5"/>
  <c r="H3318" i="5"/>
  <c r="I3318" i="5"/>
  <c r="H3319" i="5"/>
  <c r="I3319" i="5"/>
  <c r="H3320" i="5"/>
  <c r="I3320" i="5"/>
  <c r="H3321" i="5"/>
  <c r="I3321" i="5"/>
  <c r="H3322" i="5"/>
  <c r="I3322" i="5"/>
  <c r="H3323" i="5"/>
  <c r="I3323" i="5"/>
  <c r="H3324" i="5"/>
  <c r="I3324" i="5"/>
  <c r="H3325" i="5"/>
  <c r="I3325" i="5"/>
  <c r="H3326" i="5"/>
  <c r="I3326" i="5"/>
  <c r="H3327" i="5"/>
  <c r="I3327" i="5"/>
  <c r="H3328" i="5"/>
  <c r="I3328" i="5"/>
  <c r="H3329" i="5"/>
  <c r="I3329" i="5"/>
  <c r="H3330" i="5"/>
  <c r="I3330" i="5"/>
  <c r="H3331" i="5"/>
  <c r="I3331" i="5"/>
  <c r="H3332" i="5"/>
  <c r="I3332" i="5"/>
  <c r="H3333" i="5"/>
  <c r="I3333" i="5"/>
  <c r="H3334" i="5"/>
  <c r="I3334" i="5"/>
  <c r="H3335" i="5"/>
  <c r="I3335" i="5"/>
  <c r="H3336" i="5"/>
  <c r="I3336" i="5"/>
  <c r="H3337" i="5"/>
  <c r="I3337" i="5"/>
  <c r="H3338" i="5"/>
  <c r="I3338" i="5"/>
  <c r="H3339" i="5"/>
  <c r="I3339" i="5"/>
  <c r="H3340" i="5"/>
  <c r="I3340" i="5"/>
  <c r="H3341" i="5"/>
  <c r="I3341" i="5"/>
  <c r="H3342" i="5"/>
  <c r="I3342" i="5"/>
  <c r="H3343" i="5"/>
  <c r="I3343" i="5"/>
  <c r="H3344" i="5"/>
  <c r="I3344" i="5"/>
  <c r="H3345" i="5"/>
  <c r="I3345" i="5"/>
  <c r="H3346" i="5"/>
  <c r="I3346" i="5"/>
  <c r="H3347" i="5"/>
  <c r="I3347" i="5"/>
  <c r="H3348" i="5"/>
  <c r="I3348" i="5"/>
  <c r="H3349" i="5"/>
  <c r="I3349" i="5"/>
  <c r="H3350" i="5"/>
  <c r="I3350" i="5"/>
  <c r="H3351" i="5"/>
  <c r="I3351" i="5"/>
  <c r="H3352" i="5"/>
  <c r="I3352" i="5"/>
  <c r="H3353" i="5"/>
  <c r="I3353" i="5"/>
  <c r="H3354" i="5"/>
  <c r="I3354" i="5"/>
  <c r="H3355" i="5"/>
  <c r="I3355" i="5"/>
  <c r="H3356" i="5"/>
  <c r="I3356" i="5"/>
  <c r="H3357" i="5"/>
  <c r="I3357" i="5"/>
  <c r="H3358" i="5"/>
  <c r="I3358" i="5"/>
  <c r="H3359" i="5"/>
  <c r="I3359" i="5"/>
  <c r="H3360" i="5"/>
  <c r="I3360" i="5"/>
  <c r="H3361" i="5"/>
  <c r="I3361" i="5"/>
  <c r="H3362" i="5"/>
  <c r="I3362" i="5"/>
  <c r="H3363" i="5"/>
  <c r="I3363" i="5"/>
  <c r="H3364" i="5"/>
  <c r="I3364" i="5"/>
  <c r="H3365" i="5"/>
  <c r="I3365" i="5"/>
  <c r="H3366" i="5"/>
  <c r="I3366" i="5"/>
  <c r="H3367" i="5"/>
  <c r="I3367" i="5"/>
  <c r="H3368" i="5"/>
  <c r="I3368" i="5"/>
  <c r="H3369" i="5"/>
  <c r="I3369" i="5"/>
  <c r="H3370" i="5"/>
  <c r="I3370" i="5"/>
  <c r="H3371" i="5"/>
  <c r="I3371" i="5"/>
  <c r="H3372" i="5"/>
  <c r="I3372" i="5"/>
  <c r="H3373" i="5"/>
  <c r="I3373" i="5"/>
  <c r="H3374" i="5"/>
  <c r="I3374" i="5"/>
  <c r="H3375" i="5"/>
  <c r="I3375" i="5"/>
  <c r="H3376" i="5"/>
  <c r="I3376" i="5"/>
  <c r="H3377" i="5"/>
  <c r="I3377" i="5"/>
  <c r="H3378" i="5"/>
  <c r="I3378" i="5"/>
  <c r="H3379" i="5"/>
  <c r="I3379" i="5"/>
  <c r="H3380" i="5"/>
  <c r="I3380" i="5"/>
  <c r="H3381" i="5"/>
  <c r="I3381" i="5"/>
  <c r="H3382" i="5"/>
  <c r="I3382" i="5"/>
  <c r="H3383" i="5"/>
  <c r="I3383" i="5"/>
  <c r="H3384" i="5"/>
  <c r="I3384" i="5"/>
  <c r="H3385" i="5"/>
  <c r="I3385" i="5"/>
  <c r="H3386" i="5"/>
  <c r="I3386" i="5"/>
  <c r="H3387" i="5"/>
  <c r="I3387" i="5"/>
  <c r="H3388" i="5"/>
  <c r="I3388" i="5"/>
  <c r="H3389" i="5"/>
  <c r="I3389" i="5"/>
  <c r="H3390" i="5"/>
  <c r="I3390" i="5"/>
  <c r="H3391" i="5"/>
  <c r="I3391" i="5"/>
  <c r="H3392" i="5"/>
  <c r="I3392" i="5"/>
  <c r="H3393" i="5"/>
  <c r="I3393" i="5"/>
  <c r="H3394" i="5"/>
  <c r="I3394" i="5"/>
  <c r="H3395" i="5"/>
  <c r="I3395" i="5"/>
  <c r="H3396" i="5"/>
  <c r="I3396" i="5"/>
  <c r="H3397" i="5"/>
  <c r="I3397" i="5"/>
  <c r="H3398" i="5"/>
  <c r="I3398" i="5"/>
  <c r="H3399" i="5"/>
  <c r="I3399" i="5"/>
  <c r="H3400" i="5"/>
  <c r="I3400" i="5"/>
  <c r="H3401" i="5"/>
  <c r="I3401" i="5"/>
  <c r="H3402" i="5"/>
  <c r="I3402" i="5"/>
  <c r="H3403" i="5"/>
  <c r="I3403" i="5"/>
  <c r="H3404" i="5"/>
  <c r="I3404" i="5"/>
  <c r="H3405" i="5"/>
  <c r="I3405" i="5"/>
  <c r="H3406" i="5"/>
  <c r="I3406" i="5"/>
  <c r="H3407" i="5"/>
  <c r="I3407" i="5"/>
  <c r="H3408" i="5"/>
  <c r="I3408" i="5"/>
  <c r="H3409" i="5"/>
  <c r="I3409" i="5"/>
  <c r="H3410" i="5"/>
  <c r="I3410" i="5"/>
  <c r="H3411" i="5"/>
  <c r="I3411" i="5"/>
  <c r="H3412" i="5"/>
  <c r="I3412" i="5"/>
  <c r="H3413" i="5"/>
  <c r="I3413" i="5"/>
  <c r="H3414" i="5"/>
  <c r="I3414" i="5"/>
  <c r="H3415" i="5"/>
  <c r="I3415" i="5"/>
  <c r="H3416" i="5"/>
  <c r="I3416" i="5"/>
  <c r="H3417" i="5"/>
  <c r="I3417" i="5"/>
  <c r="H3418" i="5"/>
  <c r="I3418" i="5"/>
  <c r="H3419" i="5"/>
  <c r="I3419" i="5"/>
  <c r="H3420" i="5"/>
  <c r="I3420" i="5"/>
  <c r="H3421" i="5"/>
  <c r="I3421" i="5"/>
  <c r="H3422" i="5"/>
  <c r="I3422" i="5"/>
  <c r="H3423" i="5"/>
  <c r="I3423" i="5"/>
  <c r="H3424" i="5"/>
  <c r="I3424" i="5"/>
  <c r="H3425" i="5"/>
  <c r="I3425" i="5"/>
  <c r="H3426" i="5"/>
  <c r="I3426" i="5"/>
  <c r="H3427" i="5"/>
  <c r="I3427" i="5"/>
  <c r="H3428" i="5"/>
  <c r="I3428" i="5"/>
  <c r="H3429" i="5"/>
  <c r="I3429" i="5"/>
  <c r="H3430" i="5"/>
  <c r="I3430" i="5"/>
  <c r="H3431" i="5"/>
  <c r="I3431" i="5"/>
  <c r="H3432" i="5"/>
  <c r="I3432" i="5"/>
  <c r="H3433" i="5"/>
  <c r="I3433" i="5"/>
  <c r="H3434" i="5"/>
  <c r="I3434" i="5"/>
  <c r="H3435" i="5"/>
  <c r="I3435" i="5"/>
  <c r="H3436" i="5"/>
  <c r="I3436" i="5"/>
  <c r="H3437" i="5"/>
  <c r="I3437" i="5"/>
  <c r="H3438" i="5"/>
  <c r="I3438" i="5"/>
  <c r="H3439" i="5"/>
  <c r="I3439" i="5"/>
  <c r="H3440" i="5"/>
  <c r="I3440" i="5"/>
  <c r="H3441" i="5"/>
  <c r="I3441" i="5"/>
  <c r="H3442" i="5"/>
  <c r="I3442" i="5"/>
  <c r="H3443" i="5"/>
  <c r="I3443" i="5"/>
  <c r="H3444" i="5"/>
  <c r="I3444" i="5"/>
  <c r="H3445" i="5"/>
  <c r="I3445" i="5"/>
  <c r="H3446" i="5"/>
  <c r="I3446" i="5"/>
  <c r="H3447" i="5"/>
  <c r="I3447" i="5"/>
  <c r="H3448" i="5"/>
  <c r="I3448" i="5"/>
  <c r="H3449" i="5"/>
  <c r="I3449" i="5"/>
  <c r="H3450" i="5"/>
  <c r="I3450" i="5"/>
  <c r="H3451" i="5"/>
  <c r="I3451" i="5"/>
  <c r="H3452" i="5"/>
  <c r="I3452" i="5"/>
  <c r="H3453" i="5"/>
  <c r="I3453" i="5"/>
  <c r="H3454" i="5"/>
  <c r="I3454" i="5"/>
  <c r="H3455" i="5"/>
  <c r="I3455" i="5"/>
  <c r="H3456" i="5"/>
  <c r="I3456" i="5"/>
  <c r="H3457" i="5"/>
  <c r="I3457" i="5"/>
  <c r="H3458" i="5"/>
  <c r="I3458" i="5"/>
  <c r="H3459" i="5"/>
  <c r="I3459" i="5"/>
  <c r="H3460" i="5"/>
  <c r="I3460" i="5"/>
  <c r="H3461" i="5"/>
  <c r="I3461" i="5"/>
  <c r="H3462" i="5"/>
  <c r="I3462" i="5"/>
  <c r="H3463" i="5"/>
  <c r="I3463" i="5"/>
  <c r="H3464" i="5"/>
  <c r="I3464" i="5"/>
  <c r="H3465" i="5"/>
  <c r="I3465" i="5"/>
  <c r="H3466" i="5"/>
  <c r="I3466" i="5"/>
  <c r="H3467" i="5"/>
  <c r="I3467" i="5"/>
  <c r="H3468" i="5"/>
  <c r="I3468" i="5"/>
  <c r="H3469" i="5"/>
  <c r="I3469" i="5"/>
  <c r="H3470" i="5"/>
  <c r="I3470" i="5"/>
  <c r="H3471" i="5"/>
  <c r="I3471" i="5"/>
  <c r="H3472" i="5"/>
  <c r="I3472" i="5"/>
  <c r="H3473" i="5"/>
  <c r="I3473" i="5"/>
  <c r="H3474" i="5"/>
  <c r="I3474" i="5"/>
  <c r="H3475" i="5"/>
  <c r="I3475" i="5"/>
  <c r="H3476" i="5"/>
  <c r="I3476" i="5"/>
  <c r="H3477" i="5"/>
  <c r="I3477" i="5"/>
  <c r="H3478" i="5"/>
  <c r="I3478" i="5"/>
  <c r="H3479" i="5"/>
  <c r="I3479" i="5"/>
  <c r="H3480" i="5"/>
  <c r="I3480" i="5"/>
  <c r="H3481" i="5"/>
  <c r="I3481" i="5"/>
  <c r="H3482" i="5"/>
  <c r="I3482" i="5"/>
  <c r="H3483" i="5"/>
  <c r="I3483" i="5"/>
  <c r="H3484" i="5"/>
  <c r="I3484" i="5"/>
  <c r="H3485" i="5"/>
  <c r="I3485" i="5"/>
  <c r="H3486" i="5"/>
  <c r="I3486" i="5"/>
  <c r="H3487" i="5"/>
  <c r="I3487" i="5"/>
  <c r="H3488" i="5"/>
  <c r="I3488" i="5"/>
  <c r="H3489" i="5"/>
  <c r="I3489" i="5"/>
  <c r="H3490" i="5"/>
  <c r="I3490" i="5"/>
  <c r="H3491" i="5"/>
  <c r="I3491" i="5"/>
  <c r="H3492" i="5"/>
  <c r="I3492" i="5"/>
  <c r="H3493" i="5"/>
  <c r="I3493" i="5"/>
  <c r="H3494" i="5"/>
  <c r="I3494" i="5"/>
  <c r="H3495" i="5"/>
  <c r="I3495" i="5"/>
  <c r="H3496" i="5"/>
  <c r="I3496" i="5"/>
  <c r="H3497" i="5"/>
  <c r="I3497" i="5"/>
  <c r="H3498" i="5"/>
  <c r="I3498" i="5"/>
  <c r="H3499" i="5"/>
  <c r="I3499" i="5"/>
  <c r="H3500" i="5"/>
  <c r="I3500" i="5"/>
  <c r="H3501" i="5"/>
  <c r="I3501" i="5"/>
  <c r="H3502" i="5"/>
  <c r="I3502" i="5"/>
  <c r="H3503" i="5"/>
  <c r="I3503" i="5"/>
  <c r="H3504" i="5"/>
  <c r="I3504" i="5"/>
  <c r="H3505" i="5"/>
  <c r="I3505" i="5"/>
  <c r="H3506" i="5"/>
  <c r="I3506" i="5"/>
  <c r="H3507" i="5"/>
  <c r="I3507" i="5"/>
  <c r="H3508" i="5"/>
  <c r="I3508" i="5"/>
  <c r="H3509" i="5"/>
  <c r="I3509" i="5"/>
  <c r="H3510" i="5"/>
  <c r="I3510" i="5"/>
  <c r="H3511" i="5"/>
  <c r="I3511" i="5"/>
  <c r="H3512" i="5"/>
  <c r="I3512" i="5"/>
  <c r="H3513" i="5"/>
  <c r="I3513" i="5"/>
  <c r="H3514" i="5"/>
  <c r="I3514" i="5"/>
  <c r="H3515" i="5"/>
  <c r="I3515" i="5"/>
  <c r="H3516" i="5"/>
  <c r="I3516" i="5"/>
  <c r="H3517" i="5"/>
  <c r="I3517" i="5"/>
  <c r="H3518" i="5"/>
  <c r="I3518" i="5"/>
  <c r="H3519" i="5"/>
  <c r="I3519" i="5"/>
  <c r="H3520" i="5"/>
  <c r="I3520" i="5"/>
  <c r="H3521" i="5"/>
  <c r="I3521" i="5"/>
  <c r="H3522" i="5"/>
  <c r="I3522" i="5"/>
  <c r="H3523" i="5"/>
  <c r="I3523" i="5"/>
  <c r="H3524" i="5"/>
  <c r="I3524" i="5"/>
  <c r="H3525" i="5"/>
  <c r="I3525" i="5"/>
  <c r="H3526" i="5"/>
  <c r="I3526" i="5"/>
  <c r="H3527" i="5"/>
  <c r="I3527" i="5"/>
  <c r="H3528" i="5"/>
  <c r="I3528" i="5"/>
  <c r="H3529" i="5"/>
  <c r="I3529" i="5"/>
  <c r="H3530" i="5"/>
  <c r="I3530" i="5"/>
  <c r="H3531" i="5"/>
  <c r="I3531" i="5"/>
  <c r="H3532" i="5"/>
  <c r="I3532" i="5"/>
  <c r="H3533" i="5"/>
  <c r="I3533" i="5"/>
  <c r="H3534" i="5"/>
  <c r="I3534" i="5"/>
  <c r="H3535" i="5"/>
  <c r="I3535" i="5"/>
  <c r="H3536" i="5"/>
  <c r="I3536" i="5"/>
  <c r="H3537" i="5"/>
  <c r="I3537" i="5"/>
  <c r="H3538" i="5"/>
  <c r="I3538" i="5"/>
  <c r="H3539" i="5"/>
  <c r="I3539" i="5"/>
  <c r="H3540" i="5"/>
  <c r="I3540" i="5"/>
  <c r="H3541" i="5"/>
  <c r="I3541" i="5"/>
  <c r="H3542" i="5"/>
  <c r="I3542" i="5"/>
  <c r="H3543" i="5"/>
  <c r="I3543" i="5"/>
  <c r="H3544" i="5"/>
  <c r="I3544" i="5"/>
  <c r="H3545" i="5"/>
  <c r="I3545" i="5"/>
  <c r="H3546" i="5"/>
  <c r="I3546" i="5"/>
  <c r="H3547" i="5"/>
  <c r="I3547" i="5"/>
  <c r="H3548" i="5"/>
  <c r="I3548" i="5"/>
  <c r="H3549" i="5"/>
  <c r="I3549" i="5"/>
  <c r="H3550" i="5"/>
  <c r="I3550" i="5"/>
  <c r="H3551" i="5"/>
  <c r="I3551" i="5"/>
  <c r="H3552" i="5"/>
  <c r="I3552" i="5"/>
  <c r="H3553" i="5"/>
  <c r="I3553" i="5"/>
  <c r="H3554" i="5"/>
  <c r="I3554" i="5"/>
  <c r="H3555" i="5"/>
  <c r="I3555" i="5"/>
  <c r="H3556" i="5"/>
  <c r="I3556" i="5"/>
  <c r="H3557" i="5"/>
  <c r="I3557" i="5"/>
  <c r="H3558" i="5"/>
  <c r="I3558" i="5"/>
  <c r="H3559" i="5"/>
  <c r="I3559" i="5"/>
  <c r="H3560" i="5"/>
  <c r="I3560" i="5"/>
  <c r="H3561" i="5"/>
  <c r="I3561" i="5"/>
  <c r="H3562" i="5"/>
  <c r="I3562" i="5"/>
  <c r="H3563" i="5"/>
  <c r="I3563" i="5"/>
  <c r="H3564" i="5"/>
  <c r="I3564" i="5"/>
  <c r="H3565" i="5"/>
  <c r="I3565" i="5"/>
  <c r="H3566" i="5"/>
  <c r="I3566" i="5"/>
  <c r="H3567" i="5"/>
  <c r="I3567" i="5"/>
  <c r="H3568" i="5"/>
  <c r="I3568" i="5"/>
  <c r="H3569" i="5"/>
  <c r="I3569" i="5"/>
  <c r="H3570" i="5"/>
  <c r="I3570" i="5"/>
  <c r="H3571" i="5"/>
  <c r="I3571" i="5"/>
  <c r="H3572" i="5"/>
  <c r="I3572" i="5"/>
  <c r="H3573" i="5"/>
  <c r="I3573" i="5"/>
  <c r="H3574" i="5"/>
  <c r="I3574" i="5"/>
  <c r="H3575" i="5"/>
  <c r="I3575" i="5"/>
  <c r="H3576" i="5"/>
  <c r="I3576" i="5"/>
  <c r="H3577" i="5"/>
  <c r="I3577" i="5"/>
  <c r="H3578" i="5"/>
  <c r="I3578" i="5"/>
  <c r="H3579" i="5"/>
  <c r="I3579" i="5"/>
  <c r="H3580" i="5"/>
  <c r="I3580" i="5"/>
  <c r="H3581" i="5"/>
  <c r="I3581" i="5"/>
  <c r="H3582" i="5"/>
  <c r="I3582" i="5"/>
  <c r="H3583" i="5"/>
  <c r="I3583" i="5"/>
  <c r="H3584" i="5"/>
  <c r="I3584" i="5"/>
  <c r="H3585" i="5"/>
  <c r="I3585" i="5"/>
  <c r="H3586" i="5"/>
  <c r="I3586" i="5"/>
  <c r="H3587" i="5"/>
  <c r="I3587" i="5"/>
  <c r="H3588" i="5"/>
  <c r="I3588" i="5"/>
  <c r="H3589" i="5"/>
  <c r="I3589" i="5"/>
  <c r="H3590" i="5"/>
  <c r="I3590" i="5"/>
  <c r="H3591" i="5"/>
  <c r="I3591" i="5"/>
  <c r="H3592" i="5"/>
  <c r="I3592" i="5"/>
  <c r="H3593" i="5"/>
  <c r="I3593" i="5"/>
  <c r="H3594" i="5"/>
  <c r="I3594" i="5"/>
  <c r="H3595" i="5"/>
  <c r="I3595" i="5"/>
  <c r="H3596" i="5"/>
  <c r="I3596" i="5"/>
  <c r="H3597" i="5"/>
  <c r="I3597" i="5"/>
  <c r="H3598" i="5"/>
  <c r="I3598" i="5"/>
  <c r="H3599" i="5"/>
  <c r="I3599" i="5"/>
  <c r="H3600" i="5"/>
  <c r="I3600" i="5"/>
  <c r="H3601" i="5"/>
  <c r="I3601" i="5"/>
  <c r="H3602" i="5"/>
  <c r="I3602" i="5"/>
  <c r="H3603" i="5"/>
  <c r="I3603" i="5"/>
  <c r="H3604" i="5"/>
  <c r="I3604" i="5"/>
  <c r="H3605" i="5"/>
  <c r="I3605" i="5"/>
  <c r="H3606" i="5"/>
  <c r="I3606" i="5"/>
  <c r="H3607" i="5"/>
  <c r="I3607" i="5"/>
  <c r="H3608" i="5"/>
  <c r="I3608" i="5"/>
  <c r="H3609" i="5"/>
  <c r="I3609" i="5"/>
  <c r="H3610" i="5"/>
  <c r="I3610" i="5"/>
  <c r="H3611" i="5"/>
  <c r="I3611" i="5"/>
  <c r="H3612" i="5"/>
  <c r="I3612" i="5"/>
  <c r="H3613" i="5"/>
  <c r="I3613" i="5"/>
  <c r="H3614" i="5"/>
  <c r="I3614" i="5"/>
  <c r="H3615" i="5"/>
  <c r="I3615" i="5"/>
  <c r="H3616" i="5"/>
  <c r="I3616" i="5"/>
  <c r="H3617" i="5"/>
  <c r="I3617" i="5"/>
  <c r="H3618" i="5"/>
  <c r="I3618" i="5"/>
  <c r="H3619" i="5"/>
  <c r="I3619" i="5"/>
  <c r="H3620" i="5"/>
  <c r="I3620" i="5"/>
  <c r="H3621" i="5"/>
  <c r="I3621" i="5"/>
  <c r="H3622" i="5"/>
  <c r="I3622" i="5"/>
  <c r="H3623" i="5"/>
  <c r="I3623" i="5"/>
  <c r="H3624" i="5"/>
  <c r="I3624" i="5"/>
  <c r="H3625" i="5"/>
  <c r="I3625" i="5"/>
  <c r="H3626" i="5"/>
  <c r="I3626" i="5"/>
  <c r="H3627" i="5"/>
  <c r="I3627" i="5"/>
  <c r="H3628" i="5"/>
  <c r="I3628" i="5"/>
  <c r="H3629" i="5"/>
  <c r="I3629" i="5"/>
  <c r="H3630" i="5"/>
  <c r="I3630" i="5"/>
  <c r="H3631" i="5"/>
  <c r="I3631" i="5"/>
  <c r="H3632" i="5"/>
  <c r="I3632" i="5"/>
  <c r="H3633" i="5"/>
  <c r="I3633" i="5"/>
  <c r="H3634" i="5"/>
  <c r="I3634" i="5"/>
  <c r="H3635" i="5"/>
  <c r="I3635" i="5"/>
  <c r="H3636" i="5"/>
  <c r="I3636" i="5"/>
  <c r="H3637" i="5"/>
  <c r="I3637" i="5"/>
  <c r="H3638" i="5"/>
  <c r="I3638" i="5"/>
  <c r="H3639" i="5"/>
  <c r="I3639" i="5"/>
  <c r="H3640" i="5"/>
  <c r="I3640" i="5"/>
  <c r="H3641" i="5"/>
  <c r="I3641" i="5"/>
  <c r="H3642" i="5"/>
  <c r="I3642" i="5"/>
  <c r="H3643" i="5"/>
  <c r="I3643" i="5"/>
  <c r="H3644" i="5"/>
  <c r="I3644" i="5"/>
  <c r="H3645" i="5"/>
  <c r="I3645" i="5"/>
  <c r="H3646" i="5"/>
  <c r="I3646" i="5"/>
  <c r="H3647" i="5"/>
  <c r="I3647" i="5"/>
  <c r="H3648" i="5"/>
  <c r="I3648" i="5"/>
  <c r="H3649" i="5"/>
  <c r="I3649" i="5"/>
  <c r="H3650" i="5"/>
  <c r="I3650" i="5"/>
  <c r="H3651" i="5"/>
  <c r="I3651" i="5"/>
  <c r="H3652" i="5"/>
  <c r="I3652" i="5"/>
  <c r="H3653" i="5"/>
  <c r="I3653" i="5"/>
  <c r="H3654" i="5"/>
  <c r="I3654" i="5"/>
  <c r="H3655" i="5"/>
  <c r="I3655" i="5"/>
  <c r="H3656" i="5"/>
  <c r="I3656" i="5"/>
  <c r="H3657" i="5"/>
  <c r="I3657" i="5"/>
  <c r="H3658" i="5"/>
  <c r="I3658" i="5"/>
  <c r="H3659" i="5"/>
  <c r="I3659" i="5"/>
  <c r="H3660" i="5"/>
  <c r="I3660" i="5"/>
  <c r="H3661" i="5"/>
  <c r="I3661" i="5"/>
  <c r="H3662" i="5"/>
  <c r="I3662" i="5"/>
  <c r="H3663" i="5"/>
  <c r="I3663" i="5"/>
  <c r="H3664" i="5"/>
  <c r="I3664" i="5"/>
  <c r="H3665" i="5"/>
  <c r="I3665" i="5"/>
  <c r="H3666" i="5"/>
  <c r="I3666" i="5"/>
  <c r="H3667" i="5"/>
  <c r="I3667" i="5"/>
  <c r="H3668" i="5"/>
  <c r="I3668" i="5"/>
  <c r="H3669" i="5"/>
  <c r="I3669" i="5"/>
  <c r="H3670" i="5"/>
  <c r="I3670" i="5"/>
  <c r="H3671" i="5"/>
  <c r="I3671" i="5"/>
  <c r="H3672" i="5"/>
  <c r="I3672" i="5"/>
  <c r="H3673" i="5"/>
  <c r="I3673" i="5"/>
  <c r="H3674" i="5"/>
  <c r="I3674" i="5"/>
  <c r="H3675" i="5"/>
  <c r="I3675" i="5"/>
  <c r="H3676" i="5"/>
  <c r="I3676" i="5"/>
  <c r="H3677" i="5"/>
  <c r="I3677" i="5"/>
  <c r="H3678" i="5"/>
  <c r="I3678" i="5"/>
  <c r="H3679" i="5"/>
  <c r="I3679" i="5"/>
  <c r="H3680" i="5"/>
  <c r="I3680" i="5"/>
  <c r="H3681" i="5"/>
  <c r="I3681" i="5"/>
  <c r="H3682" i="5"/>
  <c r="I3682" i="5"/>
  <c r="H3683" i="5"/>
  <c r="I3683" i="5"/>
  <c r="H3684" i="5"/>
  <c r="I3684" i="5"/>
  <c r="H3685" i="5"/>
  <c r="I3685" i="5"/>
  <c r="H3686" i="5"/>
  <c r="I3686" i="5"/>
  <c r="H3687" i="5"/>
  <c r="I3687" i="5"/>
  <c r="H3688" i="5"/>
  <c r="I3688" i="5"/>
  <c r="H3689" i="5"/>
  <c r="I3689" i="5"/>
  <c r="H3690" i="5"/>
  <c r="I3690" i="5"/>
  <c r="H3691" i="5"/>
  <c r="I3691" i="5"/>
  <c r="H3692" i="5"/>
  <c r="I3692" i="5"/>
  <c r="H3693" i="5"/>
  <c r="I3693" i="5"/>
  <c r="H3694" i="5"/>
  <c r="I3694" i="5"/>
  <c r="H3695" i="5"/>
  <c r="I3695" i="5"/>
  <c r="H3696" i="5"/>
  <c r="I3696" i="5"/>
  <c r="H3697" i="5"/>
  <c r="I3697" i="5"/>
  <c r="H3698" i="5"/>
  <c r="I3698" i="5"/>
  <c r="H3699" i="5"/>
  <c r="I3699" i="5"/>
  <c r="H3700" i="5"/>
  <c r="I3700" i="5"/>
  <c r="H3701" i="5"/>
  <c r="I3701" i="5"/>
  <c r="H3702" i="5"/>
  <c r="I3702" i="5"/>
  <c r="H3703" i="5"/>
  <c r="I3703" i="5"/>
  <c r="H3704" i="5"/>
  <c r="I3704" i="5"/>
  <c r="H3705" i="5"/>
  <c r="I3705" i="5"/>
  <c r="H3706" i="5"/>
  <c r="I3706" i="5"/>
  <c r="H3707" i="5"/>
  <c r="I3707" i="5"/>
  <c r="H3708" i="5"/>
  <c r="I3708" i="5"/>
  <c r="H3709" i="5"/>
  <c r="I3709" i="5"/>
  <c r="H3710" i="5"/>
  <c r="I3710" i="5"/>
  <c r="H3711" i="5"/>
  <c r="I3711" i="5"/>
  <c r="H3712" i="5"/>
  <c r="I3712" i="5"/>
  <c r="H3713" i="5"/>
  <c r="I3713" i="5"/>
  <c r="H3714" i="5"/>
  <c r="I3714" i="5"/>
  <c r="H3715" i="5"/>
  <c r="I3715" i="5"/>
  <c r="H3716" i="5"/>
  <c r="I3716" i="5"/>
  <c r="H3717" i="5"/>
  <c r="I3717" i="5"/>
  <c r="H3718" i="5"/>
  <c r="I3718" i="5"/>
  <c r="H3719" i="5"/>
  <c r="I3719" i="5"/>
  <c r="H3720" i="5"/>
  <c r="I3720" i="5"/>
  <c r="H3721" i="5"/>
  <c r="I3721" i="5"/>
  <c r="H3722" i="5"/>
  <c r="I3722" i="5"/>
  <c r="H3723" i="5"/>
  <c r="I3723" i="5"/>
  <c r="H3724" i="5"/>
  <c r="I3724" i="5"/>
  <c r="H3725" i="5"/>
  <c r="I3725" i="5"/>
  <c r="H3726" i="5"/>
  <c r="I3726" i="5"/>
  <c r="H3727" i="5"/>
  <c r="I3727" i="5"/>
  <c r="H3728" i="5"/>
  <c r="I3728" i="5"/>
  <c r="H3729" i="5"/>
  <c r="I3729" i="5"/>
  <c r="H3730" i="5"/>
  <c r="I3730" i="5"/>
  <c r="H3731" i="5"/>
  <c r="I3731" i="5"/>
  <c r="H3732" i="5"/>
  <c r="I3732" i="5"/>
  <c r="H3733" i="5"/>
  <c r="I3733" i="5"/>
  <c r="H3734" i="5"/>
  <c r="I3734" i="5"/>
  <c r="H3735" i="5"/>
  <c r="I3735" i="5"/>
  <c r="H3736" i="5"/>
  <c r="I3736" i="5"/>
  <c r="H3737" i="5"/>
  <c r="I3737" i="5"/>
  <c r="H3738" i="5"/>
  <c r="I3738" i="5"/>
  <c r="H3739" i="5"/>
  <c r="I3739" i="5"/>
  <c r="H3740" i="5"/>
  <c r="I3740" i="5"/>
  <c r="H3741" i="5"/>
  <c r="I3741" i="5"/>
  <c r="H3742" i="5"/>
  <c r="I3742" i="5"/>
  <c r="H3743" i="5"/>
  <c r="I3743" i="5"/>
  <c r="H3744" i="5"/>
  <c r="I3744" i="5"/>
  <c r="H3745" i="5"/>
  <c r="I3745" i="5"/>
  <c r="H3746" i="5"/>
  <c r="I3746" i="5"/>
  <c r="H3747" i="5"/>
  <c r="I3747" i="5"/>
  <c r="H3748" i="5"/>
  <c r="I3748" i="5"/>
  <c r="H3749" i="5"/>
  <c r="I3749" i="5"/>
  <c r="H3750" i="5"/>
  <c r="I3750" i="5"/>
  <c r="H3751" i="5"/>
  <c r="I3751" i="5"/>
  <c r="H3752" i="5"/>
  <c r="I3752" i="5"/>
  <c r="H3753" i="5"/>
  <c r="I3753" i="5"/>
  <c r="H3754" i="5"/>
  <c r="I3754" i="5"/>
  <c r="H3755" i="5"/>
  <c r="I3755" i="5"/>
  <c r="H3756" i="5"/>
  <c r="I3756" i="5"/>
  <c r="H3757" i="5"/>
  <c r="I3757" i="5"/>
  <c r="H3758" i="5"/>
  <c r="I3758" i="5"/>
  <c r="H3759" i="5"/>
  <c r="I3759" i="5"/>
  <c r="H3760" i="5"/>
  <c r="I3760" i="5"/>
  <c r="H3761" i="5"/>
  <c r="I3761" i="5"/>
  <c r="H3762" i="5"/>
  <c r="I3762" i="5"/>
  <c r="H3763" i="5"/>
  <c r="I3763" i="5"/>
  <c r="H3764" i="5"/>
  <c r="I3764" i="5"/>
  <c r="H3765" i="5"/>
  <c r="I3765" i="5"/>
  <c r="H3766" i="5"/>
  <c r="I3766" i="5"/>
  <c r="H3767" i="5"/>
  <c r="I3767" i="5"/>
  <c r="H3768" i="5"/>
  <c r="I3768" i="5"/>
  <c r="H3769" i="5"/>
  <c r="I3769" i="5"/>
  <c r="H3770" i="5"/>
  <c r="I3770" i="5"/>
  <c r="H3771" i="5"/>
  <c r="I3771" i="5"/>
  <c r="H3772" i="5"/>
  <c r="I3772" i="5"/>
  <c r="H3773" i="5"/>
  <c r="I3773" i="5"/>
  <c r="H3774" i="5"/>
  <c r="I3774" i="5"/>
  <c r="H3775" i="5"/>
  <c r="I3775" i="5"/>
  <c r="H3776" i="5"/>
  <c r="I3776" i="5"/>
  <c r="H3777" i="5"/>
  <c r="I3777" i="5"/>
  <c r="H3778" i="5"/>
  <c r="I3778" i="5"/>
  <c r="H3779" i="5"/>
  <c r="I3779" i="5"/>
  <c r="H3780" i="5"/>
  <c r="I3780" i="5"/>
  <c r="H3781" i="5"/>
  <c r="I3781" i="5"/>
  <c r="H3782" i="5"/>
  <c r="I3782" i="5"/>
  <c r="H3783" i="5"/>
  <c r="I3783" i="5"/>
  <c r="H3784" i="5"/>
  <c r="I3784" i="5"/>
  <c r="H3785" i="5"/>
  <c r="I3785" i="5"/>
  <c r="H3786" i="5"/>
  <c r="I3786" i="5"/>
  <c r="H3787" i="5"/>
  <c r="I3787" i="5"/>
  <c r="H3788" i="5"/>
  <c r="I3788" i="5"/>
  <c r="H3789" i="5"/>
  <c r="I3789" i="5"/>
  <c r="H3790" i="5"/>
  <c r="I3790" i="5"/>
  <c r="H3791" i="5"/>
  <c r="I3791" i="5"/>
  <c r="H3792" i="5"/>
  <c r="I3792" i="5"/>
  <c r="H3793" i="5"/>
  <c r="I3793" i="5"/>
  <c r="H3794" i="5"/>
  <c r="I3794" i="5"/>
  <c r="H3795" i="5"/>
  <c r="I3795" i="5"/>
  <c r="H3796" i="5"/>
  <c r="I3796" i="5"/>
  <c r="H3797" i="5"/>
  <c r="I3797" i="5"/>
  <c r="H3798" i="5"/>
  <c r="I3798" i="5"/>
  <c r="H3799" i="5"/>
  <c r="I3799" i="5"/>
  <c r="H3800" i="5"/>
  <c r="I3800" i="5"/>
  <c r="H3801" i="5"/>
  <c r="I3801" i="5"/>
  <c r="H3802" i="5"/>
  <c r="I3802" i="5"/>
  <c r="H3803" i="5"/>
  <c r="I3803" i="5"/>
  <c r="H3804" i="5"/>
  <c r="I3804" i="5"/>
  <c r="H3805" i="5"/>
  <c r="I3805" i="5"/>
  <c r="H3806" i="5"/>
  <c r="I3806" i="5"/>
  <c r="H3807" i="5"/>
  <c r="I3807" i="5"/>
  <c r="H3808" i="5"/>
  <c r="I3808" i="5"/>
  <c r="H3809" i="5"/>
  <c r="I3809" i="5"/>
  <c r="H3810" i="5"/>
  <c r="I3810" i="5"/>
  <c r="H3811" i="5"/>
  <c r="I3811" i="5"/>
  <c r="H3812" i="5"/>
  <c r="I3812" i="5"/>
  <c r="H3813" i="5"/>
  <c r="I3813" i="5"/>
  <c r="H3814" i="5"/>
  <c r="I3814" i="5"/>
  <c r="H3815" i="5"/>
  <c r="I3815" i="5"/>
  <c r="H3816" i="5"/>
  <c r="I3816" i="5"/>
  <c r="H3817" i="5"/>
  <c r="I3817" i="5"/>
  <c r="H3818" i="5"/>
  <c r="I3818" i="5"/>
  <c r="H3819" i="5"/>
  <c r="I3819" i="5"/>
  <c r="H3820" i="5"/>
  <c r="I3820" i="5"/>
  <c r="H3821" i="5"/>
  <c r="I3821" i="5"/>
  <c r="H3822" i="5"/>
  <c r="I3822" i="5"/>
  <c r="H3823" i="5"/>
  <c r="I3823" i="5"/>
  <c r="H3824" i="5"/>
  <c r="I3824" i="5"/>
  <c r="H3825" i="5"/>
  <c r="I3825" i="5"/>
  <c r="H3826" i="5"/>
  <c r="I3826" i="5"/>
  <c r="H3827" i="5"/>
  <c r="I3827" i="5"/>
  <c r="H3828" i="5"/>
  <c r="I3828" i="5"/>
  <c r="H3829" i="5"/>
  <c r="I3829" i="5"/>
  <c r="H3830" i="5"/>
  <c r="I3830" i="5"/>
  <c r="H3831" i="5"/>
  <c r="I3831" i="5"/>
  <c r="H3832" i="5"/>
  <c r="I3832" i="5"/>
  <c r="H3833" i="5"/>
  <c r="I3833" i="5"/>
  <c r="H3834" i="5"/>
  <c r="I3834" i="5"/>
  <c r="H3835" i="5"/>
  <c r="I3835" i="5"/>
  <c r="H3836" i="5"/>
  <c r="I3836" i="5"/>
  <c r="H3837" i="5"/>
  <c r="I3837" i="5"/>
  <c r="H3838" i="5"/>
  <c r="I3838" i="5"/>
  <c r="H3839" i="5"/>
  <c r="I3839" i="5"/>
  <c r="H3840" i="5"/>
  <c r="I3840" i="5"/>
  <c r="H3841" i="5"/>
  <c r="I3841" i="5"/>
  <c r="H3842" i="5"/>
  <c r="I3842" i="5"/>
  <c r="H3843" i="5"/>
  <c r="I3843" i="5"/>
  <c r="H3844" i="5"/>
  <c r="I3844" i="5"/>
  <c r="H3845" i="5"/>
  <c r="I3845" i="5"/>
  <c r="H3846" i="5"/>
  <c r="I3846" i="5"/>
  <c r="H3847" i="5"/>
  <c r="I3847" i="5"/>
  <c r="H3848" i="5"/>
  <c r="I3848" i="5"/>
  <c r="H3849" i="5"/>
  <c r="I3849" i="5"/>
  <c r="H3850" i="5"/>
  <c r="I3850" i="5"/>
  <c r="H3851" i="5"/>
  <c r="I3851" i="5"/>
  <c r="H3852" i="5"/>
  <c r="I3852" i="5"/>
  <c r="H3853" i="5"/>
  <c r="I3853" i="5"/>
  <c r="H3854" i="5"/>
  <c r="I3854" i="5"/>
  <c r="H3855" i="5"/>
  <c r="I3855" i="5"/>
  <c r="H3856" i="5"/>
  <c r="I3856" i="5"/>
  <c r="H3857" i="5"/>
  <c r="I3857" i="5"/>
  <c r="H3858" i="5"/>
  <c r="I3858" i="5"/>
  <c r="H3859" i="5"/>
  <c r="I3859" i="5"/>
  <c r="H3860" i="5"/>
  <c r="I3860" i="5"/>
  <c r="H3861" i="5"/>
  <c r="I3861" i="5"/>
  <c r="H3862" i="5"/>
  <c r="I3862" i="5"/>
  <c r="H3863" i="5"/>
  <c r="I3863" i="5"/>
  <c r="H3864" i="5"/>
  <c r="I3864" i="5"/>
  <c r="H3865" i="5"/>
  <c r="I3865" i="5"/>
  <c r="H3866" i="5"/>
  <c r="I3866" i="5"/>
  <c r="H3867" i="5"/>
  <c r="I3867" i="5"/>
  <c r="H3868" i="5"/>
  <c r="I3868" i="5"/>
  <c r="H3869" i="5"/>
  <c r="I3869" i="5"/>
  <c r="H3870" i="5"/>
  <c r="I3870" i="5"/>
  <c r="H3871" i="5"/>
  <c r="I3871" i="5"/>
  <c r="H3872" i="5"/>
  <c r="I3872" i="5"/>
  <c r="H3873" i="5"/>
  <c r="I3873" i="5"/>
  <c r="H3874" i="5"/>
  <c r="I3874" i="5"/>
  <c r="H3875" i="5"/>
  <c r="I3875" i="5"/>
  <c r="H3876" i="5"/>
  <c r="I3876" i="5"/>
  <c r="H3877" i="5"/>
  <c r="I3877" i="5"/>
  <c r="H3878" i="5"/>
  <c r="I3878" i="5"/>
  <c r="H3879" i="5"/>
  <c r="I3879" i="5"/>
  <c r="H3880" i="5"/>
  <c r="I3880" i="5"/>
  <c r="H3881" i="5"/>
  <c r="I3881" i="5"/>
  <c r="H3882" i="5"/>
  <c r="I3882" i="5"/>
  <c r="H3883" i="5"/>
  <c r="I3883" i="5"/>
  <c r="H3884" i="5"/>
  <c r="I3884" i="5"/>
  <c r="H3885" i="5"/>
  <c r="I3885" i="5"/>
  <c r="H3886" i="5"/>
  <c r="I3886" i="5"/>
  <c r="H3887" i="5"/>
  <c r="I3887" i="5"/>
  <c r="H3888" i="5"/>
  <c r="I3888" i="5"/>
  <c r="H3889" i="5"/>
  <c r="I3889" i="5"/>
  <c r="H3890" i="5"/>
  <c r="I3890" i="5"/>
  <c r="H3891" i="5"/>
  <c r="I3891" i="5"/>
  <c r="H3892" i="5"/>
  <c r="I3892" i="5"/>
  <c r="H3893" i="5"/>
  <c r="I3893" i="5"/>
  <c r="H3894" i="5"/>
  <c r="I3894" i="5"/>
  <c r="H3895" i="5"/>
  <c r="I3895" i="5"/>
  <c r="H3896" i="5"/>
  <c r="I3896" i="5"/>
  <c r="H3897" i="5"/>
  <c r="I3897" i="5"/>
  <c r="H3898" i="5"/>
  <c r="I3898" i="5"/>
  <c r="H3899" i="5"/>
  <c r="I3899" i="5"/>
  <c r="H3900" i="5"/>
  <c r="I3900" i="5"/>
  <c r="H3901" i="5"/>
  <c r="I3901" i="5"/>
  <c r="H3902" i="5"/>
  <c r="I3902" i="5"/>
  <c r="H3903" i="5"/>
  <c r="I3903" i="5"/>
  <c r="H3904" i="5"/>
  <c r="I3904" i="5"/>
  <c r="H3905" i="5"/>
  <c r="I3905" i="5"/>
  <c r="H3906" i="5"/>
  <c r="I3906" i="5"/>
  <c r="H3907" i="5"/>
  <c r="I3907" i="5"/>
  <c r="H3908" i="5"/>
  <c r="I3908" i="5"/>
  <c r="H3909" i="5"/>
  <c r="I3909" i="5"/>
  <c r="H3910" i="5"/>
  <c r="I3910" i="5"/>
  <c r="H3911" i="5"/>
  <c r="I3911" i="5"/>
  <c r="H3912" i="5"/>
  <c r="I3912" i="5"/>
  <c r="H3913" i="5"/>
  <c r="I3913" i="5"/>
  <c r="H3914" i="5"/>
  <c r="I3914" i="5"/>
  <c r="H3915" i="5"/>
  <c r="I3915" i="5"/>
  <c r="H3916" i="5"/>
  <c r="I3916" i="5"/>
  <c r="H3917" i="5"/>
  <c r="I3917" i="5"/>
  <c r="H3918" i="5"/>
  <c r="I3918" i="5"/>
  <c r="H3919" i="5"/>
  <c r="I3919" i="5"/>
  <c r="H3920" i="5"/>
  <c r="I3920" i="5"/>
  <c r="H3921" i="5"/>
  <c r="I3921" i="5"/>
  <c r="H3922" i="5"/>
  <c r="I3922" i="5"/>
  <c r="H3923" i="5"/>
  <c r="I3923" i="5"/>
  <c r="H3924" i="5"/>
  <c r="I3924" i="5"/>
  <c r="H3925" i="5"/>
  <c r="I3925" i="5"/>
  <c r="H3926" i="5"/>
  <c r="I3926" i="5"/>
  <c r="H3927" i="5"/>
  <c r="I3927" i="5"/>
  <c r="H3928" i="5"/>
  <c r="I3928" i="5"/>
  <c r="H3929" i="5"/>
  <c r="I3929" i="5"/>
  <c r="H3930" i="5"/>
  <c r="I3930" i="5"/>
  <c r="H3931" i="5"/>
  <c r="I3931" i="5"/>
  <c r="H3932" i="5"/>
  <c r="I3932" i="5"/>
  <c r="H3933" i="5"/>
  <c r="I3933" i="5"/>
  <c r="H3934" i="5"/>
  <c r="I3934" i="5"/>
  <c r="H3935" i="5"/>
  <c r="I3935" i="5"/>
  <c r="H3936" i="5"/>
  <c r="I3936" i="5"/>
  <c r="H3937" i="5"/>
  <c r="I3937" i="5"/>
  <c r="H3938" i="5"/>
  <c r="I3938" i="5"/>
  <c r="H3939" i="5"/>
  <c r="I3939" i="5"/>
  <c r="H3940" i="5"/>
  <c r="I3940" i="5"/>
  <c r="H3941" i="5"/>
  <c r="I3941" i="5"/>
  <c r="H3942" i="5"/>
  <c r="I3942" i="5"/>
  <c r="H3943" i="5"/>
  <c r="I3943" i="5"/>
  <c r="H3944" i="5"/>
  <c r="I3944" i="5"/>
  <c r="H3945" i="5"/>
  <c r="I3945" i="5"/>
  <c r="H3946" i="5"/>
  <c r="I3946" i="5"/>
  <c r="H3947" i="5"/>
  <c r="I3947" i="5"/>
  <c r="H3948" i="5"/>
  <c r="I3948" i="5"/>
  <c r="H3949" i="5"/>
  <c r="I3949" i="5"/>
  <c r="H3950" i="5"/>
  <c r="I3950" i="5"/>
  <c r="H3951" i="5"/>
  <c r="I3951" i="5"/>
  <c r="H3952" i="5"/>
  <c r="I3952" i="5"/>
  <c r="H3953" i="5"/>
  <c r="I3953" i="5"/>
  <c r="H3954" i="5"/>
  <c r="I3954" i="5"/>
  <c r="H3955" i="5"/>
  <c r="I3955" i="5"/>
  <c r="H3956" i="5"/>
  <c r="I3956" i="5"/>
  <c r="H3957" i="5"/>
  <c r="I3957" i="5"/>
  <c r="H3958" i="5"/>
  <c r="I3958" i="5"/>
  <c r="H3959" i="5"/>
  <c r="I3959" i="5"/>
  <c r="H3960" i="5"/>
  <c r="I3960" i="5"/>
  <c r="H3961" i="5"/>
  <c r="I3961" i="5"/>
  <c r="H3962" i="5"/>
  <c r="I3962" i="5"/>
  <c r="H3963" i="5"/>
  <c r="I3963" i="5"/>
  <c r="H3964" i="5"/>
  <c r="I3964" i="5"/>
  <c r="H3965" i="5"/>
  <c r="I3965" i="5"/>
  <c r="H3966" i="5"/>
  <c r="I3966" i="5"/>
  <c r="H3967" i="5"/>
  <c r="I3967" i="5"/>
  <c r="H3968" i="5"/>
  <c r="I3968" i="5"/>
  <c r="H3969" i="5"/>
  <c r="I3969" i="5"/>
  <c r="H3970" i="5"/>
  <c r="I3970" i="5"/>
  <c r="H3971" i="5"/>
  <c r="I3971" i="5"/>
  <c r="H3972" i="5"/>
  <c r="I3972" i="5"/>
  <c r="H3973" i="5"/>
  <c r="I3973" i="5"/>
  <c r="H3974" i="5"/>
  <c r="I3974" i="5"/>
  <c r="H3975" i="5"/>
  <c r="I3975" i="5"/>
  <c r="H3976" i="5"/>
  <c r="I3976" i="5"/>
  <c r="H3977" i="5"/>
  <c r="I3977" i="5"/>
  <c r="H3978" i="5"/>
  <c r="I3978" i="5"/>
  <c r="H3979" i="5"/>
  <c r="I3979" i="5"/>
  <c r="H3980" i="5"/>
  <c r="I3980" i="5"/>
  <c r="H3981" i="5"/>
  <c r="I3981" i="5"/>
  <c r="H3982" i="5"/>
  <c r="I3982" i="5"/>
  <c r="H3983" i="5"/>
  <c r="I3983" i="5"/>
  <c r="H3984" i="5"/>
  <c r="I3984" i="5"/>
  <c r="H3985" i="5"/>
  <c r="I3985" i="5"/>
  <c r="H3986" i="5"/>
  <c r="I3986" i="5"/>
  <c r="H3987" i="5"/>
  <c r="I3987" i="5"/>
  <c r="H3988" i="5"/>
  <c r="I3988" i="5"/>
  <c r="H3989" i="5"/>
  <c r="I3989" i="5"/>
  <c r="H3990" i="5"/>
  <c r="I3990" i="5"/>
  <c r="H3991" i="5"/>
  <c r="I3991" i="5"/>
  <c r="H3992" i="5"/>
  <c r="I3992" i="5"/>
  <c r="H3993" i="5"/>
  <c r="I3993" i="5"/>
  <c r="H3994" i="5"/>
  <c r="I3994" i="5"/>
  <c r="H3995" i="5"/>
  <c r="I3995" i="5"/>
  <c r="H3996" i="5"/>
  <c r="I3996" i="5"/>
  <c r="H3997" i="5"/>
  <c r="I3997" i="5"/>
  <c r="H3998" i="5"/>
  <c r="I3998" i="5"/>
  <c r="H3999" i="5"/>
  <c r="I3999" i="5"/>
  <c r="H4000" i="5"/>
  <c r="I4000" i="5"/>
  <c r="H4001" i="5"/>
  <c r="I4001" i="5"/>
  <c r="H4002" i="5"/>
  <c r="I4002" i="5"/>
  <c r="H4003" i="5"/>
  <c r="I4003" i="5"/>
  <c r="H4004" i="5"/>
  <c r="I4004" i="5"/>
  <c r="H4005" i="5"/>
  <c r="I4005" i="5"/>
  <c r="H4006" i="5"/>
  <c r="I4006" i="5"/>
  <c r="H4007" i="5"/>
  <c r="I4007" i="5"/>
  <c r="H4008" i="5"/>
  <c r="I4008" i="5"/>
  <c r="H4009" i="5"/>
  <c r="I4009" i="5"/>
  <c r="H4010" i="5"/>
  <c r="I4010" i="5"/>
  <c r="H4011" i="5"/>
  <c r="I4011" i="5"/>
  <c r="H4012" i="5"/>
  <c r="I4012" i="5"/>
  <c r="H4013" i="5"/>
  <c r="I4013" i="5"/>
  <c r="H4014" i="5"/>
  <c r="I4014" i="5"/>
  <c r="H4015" i="5"/>
  <c r="I4015" i="5"/>
  <c r="H4016" i="5"/>
  <c r="I4016" i="5"/>
  <c r="H4017" i="5"/>
  <c r="I4017" i="5"/>
  <c r="H4018" i="5"/>
  <c r="I4018" i="5"/>
  <c r="H4019" i="5"/>
  <c r="I4019" i="5"/>
  <c r="H4020" i="5"/>
  <c r="I4020" i="5"/>
  <c r="H4021" i="5"/>
  <c r="I4021" i="5"/>
  <c r="H4022" i="5"/>
  <c r="I4022" i="5"/>
  <c r="H4023" i="5"/>
  <c r="I4023" i="5"/>
  <c r="H4024" i="5"/>
  <c r="I4024" i="5"/>
  <c r="H4025" i="5"/>
  <c r="I4025" i="5"/>
  <c r="H4026" i="5"/>
  <c r="I4026" i="5"/>
  <c r="H4027" i="5"/>
  <c r="I4027" i="5"/>
  <c r="H4028" i="5"/>
  <c r="I4028" i="5"/>
  <c r="H4029" i="5"/>
  <c r="I4029" i="5"/>
  <c r="H4030" i="5"/>
  <c r="I4030" i="5"/>
  <c r="H4031" i="5"/>
  <c r="I4031" i="5"/>
  <c r="H4032" i="5"/>
  <c r="I4032" i="5"/>
  <c r="H4033" i="5"/>
  <c r="I4033" i="5"/>
  <c r="H4034" i="5"/>
  <c r="I4034" i="5"/>
  <c r="H4035" i="5"/>
  <c r="I4035" i="5"/>
  <c r="H4036" i="5"/>
  <c r="I4036" i="5"/>
  <c r="H4037" i="5"/>
  <c r="I4037" i="5"/>
  <c r="H4038" i="5"/>
  <c r="I4038" i="5"/>
  <c r="H4039" i="5"/>
  <c r="I4039" i="5"/>
  <c r="H4040" i="5"/>
  <c r="I4040" i="5"/>
  <c r="H4041" i="5"/>
  <c r="I4041" i="5"/>
  <c r="H4042" i="5"/>
  <c r="I4042" i="5"/>
  <c r="H4043" i="5"/>
  <c r="I4043" i="5"/>
  <c r="H4044" i="5"/>
  <c r="I4044" i="5"/>
  <c r="H4045" i="5"/>
  <c r="I4045" i="5"/>
  <c r="H4046" i="5"/>
  <c r="I4046" i="5"/>
  <c r="H4047" i="5"/>
  <c r="I4047" i="5"/>
  <c r="H4048" i="5"/>
  <c r="I4048" i="5"/>
  <c r="H4049" i="5"/>
  <c r="I4049" i="5"/>
  <c r="H4050" i="5"/>
  <c r="I4050" i="5"/>
  <c r="H4051" i="5"/>
  <c r="I4051" i="5"/>
  <c r="H4052" i="5"/>
  <c r="I4052" i="5"/>
  <c r="H4053" i="5"/>
  <c r="I4053" i="5"/>
  <c r="H4054" i="5"/>
  <c r="I4054" i="5"/>
  <c r="H4055" i="5"/>
  <c r="I4055" i="5"/>
  <c r="H4056" i="5"/>
  <c r="I4056" i="5"/>
  <c r="H4057" i="5"/>
  <c r="I4057" i="5"/>
  <c r="H4058" i="5"/>
  <c r="I4058" i="5"/>
  <c r="H4059" i="5"/>
  <c r="I4059" i="5"/>
  <c r="H4060" i="5"/>
  <c r="I4060" i="5"/>
  <c r="H4061" i="5"/>
  <c r="I4061" i="5"/>
  <c r="H4062" i="5"/>
  <c r="I4062" i="5"/>
  <c r="H4063" i="5"/>
  <c r="I4063" i="5"/>
  <c r="H4064" i="5"/>
  <c r="I4064" i="5"/>
  <c r="H4065" i="5"/>
  <c r="I4065" i="5"/>
  <c r="H4066" i="5"/>
  <c r="I4066" i="5"/>
  <c r="H4067" i="5"/>
  <c r="I4067" i="5"/>
  <c r="H4068" i="5"/>
  <c r="I4068" i="5"/>
  <c r="H4069" i="5"/>
  <c r="I4069" i="5"/>
  <c r="H4070" i="5"/>
  <c r="I4070" i="5"/>
  <c r="H4071" i="5"/>
  <c r="I4071" i="5"/>
  <c r="H4072" i="5"/>
  <c r="I4072" i="5"/>
  <c r="H4073" i="5"/>
  <c r="I4073" i="5"/>
  <c r="H4074" i="5"/>
  <c r="I4074" i="5"/>
  <c r="H4075" i="5"/>
  <c r="I4075" i="5"/>
  <c r="H4076" i="5"/>
  <c r="I4076" i="5"/>
  <c r="H4077" i="5"/>
  <c r="I4077" i="5"/>
  <c r="H4078" i="5"/>
  <c r="I4078" i="5"/>
  <c r="H4079" i="5"/>
  <c r="I4079" i="5"/>
  <c r="H4080" i="5"/>
  <c r="I4080" i="5"/>
  <c r="H4081" i="5"/>
  <c r="I4081" i="5"/>
  <c r="H4082" i="5"/>
  <c r="I4082" i="5"/>
  <c r="H4083" i="5"/>
  <c r="I4083" i="5"/>
  <c r="H4084" i="5"/>
  <c r="I4084" i="5"/>
  <c r="H4085" i="5"/>
  <c r="I4085" i="5"/>
  <c r="H4086" i="5"/>
  <c r="I4086" i="5"/>
  <c r="H4087" i="5"/>
  <c r="I4087" i="5"/>
  <c r="H4088" i="5"/>
  <c r="I4088" i="5"/>
  <c r="H4089" i="5"/>
  <c r="I4089" i="5"/>
  <c r="H4090" i="5"/>
  <c r="I4090" i="5"/>
  <c r="H4091" i="5"/>
  <c r="I4091" i="5"/>
  <c r="H4092" i="5"/>
  <c r="I4092" i="5"/>
  <c r="H4093" i="5"/>
  <c r="I4093" i="5"/>
  <c r="H4094" i="5"/>
  <c r="I4094" i="5"/>
  <c r="H4095" i="5"/>
  <c r="I4095" i="5"/>
  <c r="H4096" i="5"/>
  <c r="I4096" i="5"/>
  <c r="H4097" i="5"/>
  <c r="I4097" i="5"/>
  <c r="H4098" i="5"/>
  <c r="I4098" i="5"/>
  <c r="H4099" i="5"/>
  <c r="I4099" i="5"/>
  <c r="H4100" i="5"/>
  <c r="I4100" i="5"/>
  <c r="H4101" i="5"/>
  <c r="I4101" i="5"/>
  <c r="H4102" i="5"/>
  <c r="I4102" i="5"/>
  <c r="H4103" i="5"/>
  <c r="I4103" i="5"/>
  <c r="H4104" i="5"/>
  <c r="I4104" i="5"/>
  <c r="H4105" i="5"/>
  <c r="I4105" i="5"/>
  <c r="H4106" i="5"/>
  <c r="I4106" i="5"/>
  <c r="H4107" i="5"/>
  <c r="I4107" i="5"/>
  <c r="H4108" i="5"/>
  <c r="I4108" i="5"/>
  <c r="H4109" i="5"/>
  <c r="I4109" i="5"/>
  <c r="H4110" i="5"/>
  <c r="I4110" i="5"/>
  <c r="H4111" i="5"/>
  <c r="I4111" i="5"/>
  <c r="H4112" i="5"/>
  <c r="I4112" i="5"/>
  <c r="H4113" i="5"/>
  <c r="I4113" i="5"/>
  <c r="H4114" i="5"/>
  <c r="I4114" i="5"/>
  <c r="H4115" i="5"/>
  <c r="I4115" i="5"/>
  <c r="H4116" i="5"/>
  <c r="I4116" i="5"/>
  <c r="H4117" i="5"/>
  <c r="I4117" i="5"/>
  <c r="H4118" i="5"/>
  <c r="I4118" i="5"/>
  <c r="H4119" i="5"/>
  <c r="I4119" i="5"/>
  <c r="H4120" i="5"/>
  <c r="I4120" i="5"/>
  <c r="H4121" i="5"/>
  <c r="I4121" i="5"/>
  <c r="H4122" i="5"/>
  <c r="I4122" i="5"/>
  <c r="H4123" i="5"/>
  <c r="I4123" i="5"/>
  <c r="H4124" i="5"/>
  <c r="I4124" i="5"/>
  <c r="H4125" i="5"/>
  <c r="I4125" i="5"/>
  <c r="H4126" i="5"/>
  <c r="I4126" i="5"/>
  <c r="H4127" i="5"/>
  <c r="I4127" i="5"/>
  <c r="H4128" i="5"/>
  <c r="I4128" i="5"/>
  <c r="H4129" i="5"/>
  <c r="I4129" i="5"/>
  <c r="H4130" i="5"/>
  <c r="I4130" i="5"/>
  <c r="H4131" i="5"/>
  <c r="I4131" i="5"/>
  <c r="H4132" i="5"/>
  <c r="I4132" i="5"/>
  <c r="H4133" i="5"/>
  <c r="I4133" i="5"/>
  <c r="H4134" i="5"/>
  <c r="I4134" i="5"/>
  <c r="H4135" i="5"/>
  <c r="I4135" i="5"/>
  <c r="H4136" i="5"/>
  <c r="I4136" i="5"/>
  <c r="H4137" i="5"/>
  <c r="I4137" i="5"/>
  <c r="H4138" i="5"/>
  <c r="I4138" i="5"/>
  <c r="H4139" i="5"/>
  <c r="I4139" i="5"/>
  <c r="H4140" i="5"/>
  <c r="I4140" i="5"/>
  <c r="H4141" i="5"/>
  <c r="I4141" i="5"/>
  <c r="H4142" i="5"/>
  <c r="I4142" i="5"/>
  <c r="H4143" i="5"/>
  <c r="I4143" i="5"/>
  <c r="H4144" i="5"/>
  <c r="I4144" i="5"/>
  <c r="H4145" i="5"/>
  <c r="I4145" i="5"/>
  <c r="H4146" i="5"/>
  <c r="I4146" i="5"/>
  <c r="H4147" i="5"/>
  <c r="I4147" i="5"/>
  <c r="H4148" i="5"/>
  <c r="I4148" i="5"/>
  <c r="H4149" i="5"/>
  <c r="I4149" i="5"/>
  <c r="H4150" i="5"/>
  <c r="I4150" i="5"/>
  <c r="H4151" i="5"/>
  <c r="I4151" i="5"/>
  <c r="H4152" i="5"/>
  <c r="I4152" i="5"/>
  <c r="H4153" i="5"/>
  <c r="I4153" i="5"/>
  <c r="H4154" i="5"/>
  <c r="I4154" i="5"/>
  <c r="H4155" i="5"/>
  <c r="I4155" i="5"/>
  <c r="H4156" i="5"/>
  <c r="I4156" i="5"/>
  <c r="H4157" i="5"/>
  <c r="I4157" i="5"/>
  <c r="H4158" i="5"/>
  <c r="I4158" i="5"/>
  <c r="H4159" i="5"/>
  <c r="I4159" i="5"/>
  <c r="H4160" i="5"/>
  <c r="I4160" i="5"/>
  <c r="H4161" i="5"/>
  <c r="I4161" i="5"/>
  <c r="H4162" i="5"/>
  <c r="I4162" i="5"/>
  <c r="H4163" i="5"/>
  <c r="I4163" i="5"/>
  <c r="H4164" i="5"/>
  <c r="I4164" i="5"/>
  <c r="H4165" i="5"/>
  <c r="I4165" i="5"/>
  <c r="H4166" i="5"/>
  <c r="I4166" i="5"/>
  <c r="H4167" i="5"/>
  <c r="I4167" i="5"/>
  <c r="H4168" i="5"/>
  <c r="I4168" i="5"/>
  <c r="H4169" i="5"/>
  <c r="I4169" i="5"/>
  <c r="H4170" i="5"/>
  <c r="I4170" i="5"/>
  <c r="H4171" i="5"/>
  <c r="I4171" i="5"/>
  <c r="H4172" i="5"/>
  <c r="I4172" i="5"/>
  <c r="H4173" i="5"/>
  <c r="I4173" i="5"/>
  <c r="H4174" i="5"/>
  <c r="I4174" i="5"/>
  <c r="H4175" i="5"/>
  <c r="I4175" i="5"/>
  <c r="H4176" i="5"/>
  <c r="I4176" i="5"/>
  <c r="H4177" i="5"/>
  <c r="I4177" i="5"/>
  <c r="H4178" i="5"/>
  <c r="I4178" i="5"/>
  <c r="H4179" i="5"/>
  <c r="I4179" i="5"/>
  <c r="H4180" i="5"/>
  <c r="I4180" i="5"/>
  <c r="H4181" i="5"/>
  <c r="I4181" i="5"/>
  <c r="H4182" i="5"/>
  <c r="I4182" i="5"/>
  <c r="H4183" i="5"/>
  <c r="I4183" i="5"/>
  <c r="H4184" i="5"/>
  <c r="I4184" i="5"/>
  <c r="H4185" i="5"/>
  <c r="I4185" i="5"/>
  <c r="H4186" i="5"/>
  <c r="I4186" i="5"/>
  <c r="H4187" i="5"/>
  <c r="I4187" i="5"/>
  <c r="H4188" i="5"/>
  <c r="I4188" i="5"/>
  <c r="H4189" i="5"/>
  <c r="I4189" i="5"/>
  <c r="H4190" i="5"/>
  <c r="I4190" i="5"/>
  <c r="H4191" i="5"/>
  <c r="I4191" i="5"/>
  <c r="H4192" i="5"/>
  <c r="I4192" i="5"/>
  <c r="H4193" i="5"/>
  <c r="I4193" i="5"/>
  <c r="H4194" i="5"/>
  <c r="I4194" i="5"/>
  <c r="H4195" i="5"/>
  <c r="I4195" i="5"/>
  <c r="H4196" i="5"/>
  <c r="I4196" i="5"/>
  <c r="H4197" i="5"/>
  <c r="I4197" i="5"/>
  <c r="H4198" i="5"/>
  <c r="I4198" i="5"/>
  <c r="H4199" i="5"/>
  <c r="I4199" i="5"/>
  <c r="H4200" i="5"/>
  <c r="I4200" i="5"/>
  <c r="H4201" i="5"/>
  <c r="I4201" i="5"/>
  <c r="H4202" i="5"/>
  <c r="I4202" i="5"/>
  <c r="H4203" i="5"/>
  <c r="I4203" i="5"/>
  <c r="H4204" i="5"/>
  <c r="I4204" i="5"/>
  <c r="H4205" i="5"/>
  <c r="I4205" i="5"/>
  <c r="H4206" i="5"/>
  <c r="I4206" i="5"/>
  <c r="H4207" i="5"/>
  <c r="I4207" i="5"/>
  <c r="H4208" i="5"/>
  <c r="I4208" i="5"/>
  <c r="H4209" i="5"/>
  <c r="I4209" i="5"/>
  <c r="H4210" i="5"/>
  <c r="I4210" i="5"/>
  <c r="H4211" i="5"/>
  <c r="I4211" i="5"/>
  <c r="H4212" i="5"/>
  <c r="I4212" i="5"/>
  <c r="H4213" i="5"/>
  <c r="I4213" i="5"/>
  <c r="H4214" i="5"/>
  <c r="I4214" i="5"/>
  <c r="H4215" i="5"/>
  <c r="I4215" i="5"/>
  <c r="H4216" i="5"/>
  <c r="I4216" i="5"/>
  <c r="H4217" i="5"/>
  <c r="I4217" i="5"/>
  <c r="H4218" i="5"/>
  <c r="I4218" i="5"/>
  <c r="H4219" i="5"/>
  <c r="I4219" i="5"/>
  <c r="H4220" i="5"/>
  <c r="I4220" i="5"/>
  <c r="H4221" i="5"/>
  <c r="I4221" i="5"/>
  <c r="H4222" i="5"/>
  <c r="I4222" i="5"/>
  <c r="H4223" i="5"/>
  <c r="I4223" i="5"/>
  <c r="H4224" i="5"/>
  <c r="I4224" i="5"/>
  <c r="H4225" i="5"/>
  <c r="I4225" i="5"/>
  <c r="H4226" i="5"/>
  <c r="I4226" i="5"/>
  <c r="H4227" i="5"/>
  <c r="I4227" i="5"/>
  <c r="H4228" i="5"/>
  <c r="I4228" i="5"/>
  <c r="H4229" i="5"/>
  <c r="I4229" i="5"/>
  <c r="H4230" i="5"/>
  <c r="I4230" i="5"/>
  <c r="H4231" i="5"/>
  <c r="I4231" i="5"/>
  <c r="H4232" i="5"/>
  <c r="I4232" i="5"/>
  <c r="H4233" i="5"/>
  <c r="I4233" i="5"/>
  <c r="H4234" i="5"/>
  <c r="I4234" i="5"/>
  <c r="H4235" i="5"/>
  <c r="I4235" i="5"/>
  <c r="H4236" i="5"/>
  <c r="I4236" i="5"/>
  <c r="H4237" i="5"/>
  <c r="I4237" i="5"/>
  <c r="H4238" i="5"/>
  <c r="I4238" i="5"/>
  <c r="H4239" i="5"/>
  <c r="I4239" i="5"/>
  <c r="H4240" i="5"/>
  <c r="I4240" i="5"/>
  <c r="H4241" i="5"/>
  <c r="I4241" i="5"/>
  <c r="H4242" i="5"/>
  <c r="I4242" i="5"/>
  <c r="H4243" i="5"/>
  <c r="I4243" i="5"/>
  <c r="H4244" i="5"/>
  <c r="I4244" i="5"/>
  <c r="H4245" i="5"/>
  <c r="I4245" i="5"/>
  <c r="H4246" i="5"/>
  <c r="I4246" i="5"/>
  <c r="H4247" i="5"/>
  <c r="I4247" i="5"/>
  <c r="H4248" i="5"/>
  <c r="I4248" i="5"/>
  <c r="H4249" i="5"/>
  <c r="I4249" i="5"/>
  <c r="H4250" i="5"/>
  <c r="I4250" i="5"/>
  <c r="H4251" i="5"/>
  <c r="I4251" i="5"/>
  <c r="H4252" i="5"/>
  <c r="I4252" i="5"/>
  <c r="H4253" i="5"/>
  <c r="I4253" i="5"/>
  <c r="H4254" i="5"/>
  <c r="I4254" i="5"/>
  <c r="H4255" i="5"/>
  <c r="I4255" i="5"/>
  <c r="H4256" i="5"/>
  <c r="I4256" i="5"/>
  <c r="H4257" i="5"/>
  <c r="I4257" i="5"/>
  <c r="H4258" i="5"/>
  <c r="I4258" i="5"/>
  <c r="H4259" i="5"/>
  <c r="I4259" i="5"/>
  <c r="H4260" i="5"/>
  <c r="I4260" i="5"/>
  <c r="H4261" i="5"/>
  <c r="I4261" i="5"/>
  <c r="H4262" i="5"/>
  <c r="I4262" i="5"/>
  <c r="H4263" i="5"/>
  <c r="I4263" i="5"/>
  <c r="H4264" i="5"/>
  <c r="I4264" i="5"/>
  <c r="H4265" i="5"/>
  <c r="I4265" i="5"/>
  <c r="H4266" i="5"/>
  <c r="I4266" i="5"/>
  <c r="H4267" i="5"/>
  <c r="I4267" i="5"/>
  <c r="H4268" i="5"/>
  <c r="I4268" i="5"/>
  <c r="H4269" i="5"/>
  <c r="I4269" i="5"/>
  <c r="H4270" i="5"/>
  <c r="I4270" i="5"/>
  <c r="H4271" i="5"/>
  <c r="I4271" i="5"/>
  <c r="H4272" i="5"/>
  <c r="I4272" i="5"/>
  <c r="H4273" i="5"/>
  <c r="I4273" i="5"/>
  <c r="H4274" i="5"/>
  <c r="I4274" i="5"/>
  <c r="H4275" i="5"/>
  <c r="I4275" i="5"/>
  <c r="H4276" i="5"/>
  <c r="I4276" i="5"/>
  <c r="H4277" i="5"/>
  <c r="I4277" i="5"/>
  <c r="H4278" i="5"/>
  <c r="I4278" i="5"/>
  <c r="H4279" i="5"/>
  <c r="I4279" i="5"/>
  <c r="H4280" i="5"/>
  <c r="I4280" i="5"/>
  <c r="H4281" i="5"/>
  <c r="I4281" i="5"/>
  <c r="H4282" i="5"/>
  <c r="I4282" i="5"/>
  <c r="H4283" i="5"/>
  <c r="I4283" i="5"/>
  <c r="H4284" i="5"/>
  <c r="I4284" i="5"/>
  <c r="H4285" i="5"/>
  <c r="I4285" i="5"/>
  <c r="H4286" i="5"/>
  <c r="I4286" i="5"/>
  <c r="H4287" i="5"/>
  <c r="I4287" i="5"/>
  <c r="H4288" i="5"/>
  <c r="I4288" i="5"/>
  <c r="H4289" i="5"/>
  <c r="I4289" i="5"/>
  <c r="H4290" i="5"/>
  <c r="I4290" i="5"/>
  <c r="H4291" i="5"/>
  <c r="I4291" i="5"/>
  <c r="H4292" i="5"/>
  <c r="I4292" i="5"/>
  <c r="H4293" i="5"/>
  <c r="I4293" i="5"/>
  <c r="H4294" i="5"/>
  <c r="I4294" i="5"/>
  <c r="H4295" i="5"/>
  <c r="I4295" i="5"/>
  <c r="H4296" i="5"/>
  <c r="I4296" i="5"/>
  <c r="H4297" i="5"/>
  <c r="I4297" i="5"/>
  <c r="H4298" i="5"/>
  <c r="I4298" i="5"/>
  <c r="H4299" i="5"/>
  <c r="I4299" i="5"/>
  <c r="H4300" i="5"/>
  <c r="I4300" i="5"/>
  <c r="H4301" i="5"/>
  <c r="I4301" i="5"/>
  <c r="H4302" i="5"/>
  <c r="I4302" i="5"/>
  <c r="H4303" i="5"/>
  <c r="I4303" i="5"/>
  <c r="H4304" i="5"/>
  <c r="I4304" i="5"/>
  <c r="H4305" i="5"/>
  <c r="I4305" i="5"/>
  <c r="H4306" i="5"/>
  <c r="I4306" i="5"/>
  <c r="H4307" i="5"/>
  <c r="I4307" i="5"/>
  <c r="H4308" i="5"/>
  <c r="I4308" i="5"/>
  <c r="H4309" i="5"/>
  <c r="I4309" i="5"/>
  <c r="H4310" i="5"/>
  <c r="I4310" i="5"/>
  <c r="H4311" i="5"/>
  <c r="I4311" i="5"/>
  <c r="H4312" i="5"/>
  <c r="I4312" i="5"/>
  <c r="H4313" i="5"/>
  <c r="I4313" i="5"/>
  <c r="H4314" i="5"/>
  <c r="I4314" i="5"/>
  <c r="H4315" i="5"/>
  <c r="I4315" i="5"/>
  <c r="H4316" i="5"/>
  <c r="I4316" i="5"/>
  <c r="H4317" i="5"/>
  <c r="I4317" i="5"/>
  <c r="H4318" i="5"/>
  <c r="I4318" i="5"/>
  <c r="H4319" i="5"/>
  <c r="I4319" i="5"/>
  <c r="H4320" i="5"/>
  <c r="I4320" i="5"/>
  <c r="H4321" i="5"/>
  <c r="I4321" i="5"/>
  <c r="H4322" i="5"/>
  <c r="I4322" i="5"/>
  <c r="H4323" i="5"/>
  <c r="I4323" i="5"/>
  <c r="H4324" i="5"/>
  <c r="I4324" i="5"/>
  <c r="H4325" i="5"/>
  <c r="I4325" i="5"/>
  <c r="H4326" i="5"/>
  <c r="I4326" i="5"/>
  <c r="H4327" i="5"/>
  <c r="I4327" i="5"/>
  <c r="H4328" i="5"/>
  <c r="I4328" i="5"/>
  <c r="H4329" i="5"/>
  <c r="I4329" i="5"/>
  <c r="H4330" i="5"/>
  <c r="I4330" i="5"/>
  <c r="H4331" i="5"/>
  <c r="I4331" i="5"/>
  <c r="H4332" i="5"/>
  <c r="I4332" i="5"/>
  <c r="H4333" i="5"/>
  <c r="I4333" i="5"/>
  <c r="H4334" i="5"/>
  <c r="I4334" i="5"/>
  <c r="H4335" i="5"/>
  <c r="I4335" i="5"/>
  <c r="H4336" i="5"/>
  <c r="I4336" i="5"/>
  <c r="H4337" i="5"/>
  <c r="I4337" i="5"/>
  <c r="H4338" i="5"/>
  <c r="I4338" i="5"/>
  <c r="H4339" i="5"/>
  <c r="I4339" i="5"/>
  <c r="H4340" i="5"/>
  <c r="I4340" i="5"/>
  <c r="H4341" i="5"/>
  <c r="I4341" i="5"/>
  <c r="H4342" i="5"/>
  <c r="I4342" i="5"/>
  <c r="H4343" i="5"/>
  <c r="I4343" i="5"/>
  <c r="H4344" i="5"/>
  <c r="I4344" i="5"/>
  <c r="H4345" i="5"/>
  <c r="I4345" i="5"/>
  <c r="H4346" i="5"/>
  <c r="I4346" i="5"/>
  <c r="H4347" i="5"/>
  <c r="I4347" i="5"/>
  <c r="H4348" i="5"/>
  <c r="I4348" i="5"/>
  <c r="H4349" i="5"/>
  <c r="I4349" i="5"/>
  <c r="H4350" i="5"/>
  <c r="I4350" i="5"/>
  <c r="H4351" i="5"/>
  <c r="I4351" i="5"/>
  <c r="H4352" i="5"/>
  <c r="I4352" i="5"/>
  <c r="H4353" i="5"/>
  <c r="I4353" i="5"/>
  <c r="H4354" i="5"/>
  <c r="I4354" i="5"/>
  <c r="H4355" i="5"/>
  <c r="I4355" i="5"/>
  <c r="H4356" i="5"/>
  <c r="I4356" i="5"/>
  <c r="H4357" i="5"/>
  <c r="I4357" i="5"/>
  <c r="H4358" i="5"/>
  <c r="I4358" i="5"/>
  <c r="H4359" i="5"/>
  <c r="I4359" i="5"/>
  <c r="H4360" i="5"/>
  <c r="I4360" i="5"/>
  <c r="H4361" i="5"/>
  <c r="I4361" i="5"/>
  <c r="H4362" i="5"/>
  <c r="I4362" i="5"/>
  <c r="H4363" i="5"/>
  <c r="I4363" i="5"/>
  <c r="H4364" i="5"/>
  <c r="I4364" i="5"/>
  <c r="H4365" i="5"/>
  <c r="I4365" i="5"/>
  <c r="H4366" i="5"/>
  <c r="I4366" i="5"/>
  <c r="H4367" i="5"/>
  <c r="I4367" i="5"/>
  <c r="H4368" i="5"/>
  <c r="I4368" i="5"/>
  <c r="H4369" i="5"/>
  <c r="I4369" i="5"/>
  <c r="H4370" i="5"/>
  <c r="I4370" i="5"/>
  <c r="H4371" i="5"/>
  <c r="I4371" i="5"/>
  <c r="H4372" i="5"/>
  <c r="I4372" i="5"/>
  <c r="H4373" i="5"/>
  <c r="I4373" i="5"/>
  <c r="H4374" i="5"/>
  <c r="I4374" i="5"/>
  <c r="H4375" i="5"/>
  <c r="I4375" i="5"/>
  <c r="H4376" i="5"/>
  <c r="I4376" i="5"/>
  <c r="H4377" i="5"/>
  <c r="I4377" i="5"/>
  <c r="H4378" i="5"/>
  <c r="I4378" i="5"/>
  <c r="H4379" i="5"/>
  <c r="I4379" i="5"/>
  <c r="H4380" i="5"/>
  <c r="I4380" i="5"/>
  <c r="H4381" i="5"/>
  <c r="I4381" i="5"/>
  <c r="H4382" i="5"/>
  <c r="I4382" i="5"/>
  <c r="H4383" i="5"/>
  <c r="I4383" i="5"/>
  <c r="H4384" i="5"/>
  <c r="I4384" i="5"/>
  <c r="H4385" i="5"/>
  <c r="I4385" i="5"/>
  <c r="H4386" i="5"/>
  <c r="I4386" i="5"/>
  <c r="H4387" i="5"/>
  <c r="I4387" i="5"/>
  <c r="H4388" i="5"/>
  <c r="I4388" i="5"/>
  <c r="H4389" i="5"/>
  <c r="I4389" i="5"/>
  <c r="H4390" i="5"/>
  <c r="I4390" i="5"/>
  <c r="H4391" i="5"/>
  <c r="I4391" i="5"/>
  <c r="H4392" i="5"/>
  <c r="I4392" i="5"/>
  <c r="H4393" i="5"/>
  <c r="I4393" i="5"/>
  <c r="H4394" i="5"/>
  <c r="I4394" i="5"/>
  <c r="H4395" i="5"/>
  <c r="I4395" i="5"/>
  <c r="H4396" i="5"/>
  <c r="I4396" i="5"/>
  <c r="H4397" i="5"/>
  <c r="I4397" i="5"/>
  <c r="H4398" i="5"/>
  <c r="I4398" i="5"/>
  <c r="H4399" i="5"/>
  <c r="I4399" i="5"/>
  <c r="H4400" i="5"/>
  <c r="I4400" i="5"/>
  <c r="H4401" i="5"/>
  <c r="I4401" i="5"/>
  <c r="H4402" i="5"/>
  <c r="I4402" i="5"/>
  <c r="H4403" i="5"/>
  <c r="I4403" i="5"/>
  <c r="H4404" i="5"/>
  <c r="I4404" i="5"/>
  <c r="H4405" i="5"/>
  <c r="I4405" i="5"/>
  <c r="H4406" i="5"/>
  <c r="I4406" i="5"/>
  <c r="H4407" i="5"/>
  <c r="I4407" i="5"/>
  <c r="H4408" i="5"/>
  <c r="I4408" i="5"/>
  <c r="H4409" i="5"/>
  <c r="I4409" i="5"/>
  <c r="H4410" i="5"/>
  <c r="I4410" i="5"/>
  <c r="H4411" i="5"/>
  <c r="I4411" i="5"/>
  <c r="H4412" i="5"/>
  <c r="I4412" i="5"/>
  <c r="H4413" i="5"/>
  <c r="I4413" i="5"/>
  <c r="H4414" i="5"/>
  <c r="I4414" i="5"/>
  <c r="H4415" i="5"/>
  <c r="I4415" i="5"/>
  <c r="H4416" i="5"/>
  <c r="I4416" i="5"/>
  <c r="H4417" i="5"/>
  <c r="I4417" i="5"/>
  <c r="H4418" i="5"/>
  <c r="I4418" i="5"/>
  <c r="H4419" i="5"/>
  <c r="I4419" i="5"/>
  <c r="H4420" i="5"/>
  <c r="I4420" i="5"/>
  <c r="H4421" i="5"/>
  <c r="I4421" i="5"/>
  <c r="H4422" i="5"/>
  <c r="I4422" i="5"/>
  <c r="H4423" i="5"/>
  <c r="I4423" i="5"/>
  <c r="H4424" i="5"/>
  <c r="I4424" i="5"/>
  <c r="H4425" i="5"/>
  <c r="I4425" i="5"/>
  <c r="H4426" i="5"/>
  <c r="I4426" i="5"/>
  <c r="H4427" i="5"/>
  <c r="I4427" i="5"/>
  <c r="H4428" i="5"/>
  <c r="I4428" i="5"/>
  <c r="H4429" i="5"/>
  <c r="I4429" i="5"/>
  <c r="H4430" i="5"/>
  <c r="I4430" i="5"/>
  <c r="H4431" i="5"/>
  <c r="I4431" i="5"/>
  <c r="H4432" i="5"/>
  <c r="I4432" i="5"/>
  <c r="H4433" i="5"/>
  <c r="I4433" i="5"/>
  <c r="H4434" i="5"/>
  <c r="I4434" i="5"/>
  <c r="H4435" i="5"/>
  <c r="I4435" i="5"/>
  <c r="H4436" i="5"/>
  <c r="I4436" i="5"/>
  <c r="H4437" i="5"/>
  <c r="I4437" i="5"/>
  <c r="H4438" i="5"/>
  <c r="I4438" i="5"/>
  <c r="H4439" i="5"/>
  <c r="I4439" i="5"/>
  <c r="H4440" i="5"/>
  <c r="I4440" i="5"/>
  <c r="H4441" i="5"/>
  <c r="I4441" i="5"/>
  <c r="H4442" i="5"/>
  <c r="I4442" i="5"/>
  <c r="H4443" i="5"/>
  <c r="I4443" i="5"/>
  <c r="H4444" i="5"/>
  <c r="I4444" i="5"/>
  <c r="H4445" i="5"/>
  <c r="I4445" i="5"/>
  <c r="H4446" i="5"/>
  <c r="I4446" i="5"/>
  <c r="H4447" i="5"/>
  <c r="I4447" i="5"/>
  <c r="H4448" i="5"/>
  <c r="I4448" i="5"/>
  <c r="H4449" i="5"/>
  <c r="I4449" i="5"/>
  <c r="H4450" i="5"/>
  <c r="I4450" i="5"/>
  <c r="H4451" i="5"/>
  <c r="I4451" i="5"/>
  <c r="H4452" i="5"/>
  <c r="I4452" i="5"/>
  <c r="H4453" i="5"/>
  <c r="I4453" i="5"/>
  <c r="H4454" i="5"/>
  <c r="I4454" i="5"/>
  <c r="H4455" i="5"/>
  <c r="I4455" i="5"/>
  <c r="H4456" i="5"/>
  <c r="I4456" i="5"/>
  <c r="H4457" i="5"/>
  <c r="I4457" i="5"/>
  <c r="H4458" i="5"/>
  <c r="I4458" i="5"/>
  <c r="H4459" i="5"/>
  <c r="I4459" i="5"/>
  <c r="H4460" i="5"/>
  <c r="I4460" i="5"/>
  <c r="H4461" i="5"/>
  <c r="I4461" i="5"/>
  <c r="H4462" i="5"/>
  <c r="I4462" i="5"/>
  <c r="H4463" i="5"/>
  <c r="I4463" i="5"/>
  <c r="H4464" i="5"/>
  <c r="I4464" i="5"/>
  <c r="H4465" i="5"/>
  <c r="I4465" i="5"/>
  <c r="H4466" i="5"/>
  <c r="I4466" i="5"/>
  <c r="H4467" i="5"/>
  <c r="I4467" i="5"/>
  <c r="H4468" i="5"/>
  <c r="I4468" i="5"/>
  <c r="H4469" i="5"/>
  <c r="I4469" i="5"/>
  <c r="H4470" i="5"/>
  <c r="I4470" i="5"/>
  <c r="H4471" i="5"/>
  <c r="I4471" i="5"/>
  <c r="H4472" i="5"/>
  <c r="I4472" i="5"/>
  <c r="H4473" i="5"/>
  <c r="I4473" i="5"/>
  <c r="H4474" i="5"/>
  <c r="I4474" i="5"/>
  <c r="H4475" i="5"/>
  <c r="I4475" i="5"/>
  <c r="H4476" i="5"/>
  <c r="I4476" i="5"/>
  <c r="H4477" i="5"/>
  <c r="I4477" i="5"/>
  <c r="H4478" i="5"/>
  <c r="I4478" i="5"/>
  <c r="H4479" i="5"/>
  <c r="I4479" i="5"/>
  <c r="H4480" i="5"/>
  <c r="I4480" i="5"/>
  <c r="H4481" i="5"/>
  <c r="I4481" i="5"/>
  <c r="H4482" i="5"/>
  <c r="I4482" i="5"/>
  <c r="H4483" i="5"/>
  <c r="I4483" i="5"/>
  <c r="H4484" i="5"/>
  <c r="I4484" i="5"/>
  <c r="H4485" i="5"/>
  <c r="I4485" i="5"/>
  <c r="H4486" i="5"/>
  <c r="I4486" i="5"/>
  <c r="H4487" i="5"/>
  <c r="I4487" i="5"/>
  <c r="H4488" i="5"/>
  <c r="I4488" i="5"/>
  <c r="H4489" i="5"/>
  <c r="I4489" i="5"/>
  <c r="H4490" i="5"/>
  <c r="I4490" i="5"/>
  <c r="H4491" i="5"/>
  <c r="I4491" i="5"/>
  <c r="H4492" i="5"/>
  <c r="I4492" i="5"/>
  <c r="H4493" i="5"/>
  <c r="I4493" i="5"/>
  <c r="H4494" i="5"/>
  <c r="I4494" i="5"/>
  <c r="H4495" i="5"/>
  <c r="I4495" i="5"/>
  <c r="H4496" i="5"/>
  <c r="I4496" i="5"/>
  <c r="H4497" i="5"/>
  <c r="I4497" i="5"/>
  <c r="H4498" i="5"/>
  <c r="I4498" i="5"/>
  <c r="H4499" i="5"/>
  <c r="I4499" i="5"/>
  <c r="H4500" i="5"/>
  <c r="I4500" i="5"/>
  <c r="H4501" i="5"/>
  <c r="I4501" i="5"/>
  <c r="H4502" i="5"/>
  <c r="I4502" i="5"/>
  <c r="H4503" i="5"/>
  <c r="I4503" i="5"/>
  <c r="H4504" i="5"/>
  <c r="I4504" i="5"/>
  <c r="H4505" i="5"/>
  <c r="I4505" i="5"/>
  <c r="H4506" i="5"/>
  <c r="I4506" i="5"/>
  <c r="H4507" i="5"/>
  <c r="I4507" i="5"/>
  <c r="H4508" i="5"/>
  <c r="I4508" i="5"/>
  <c r="H4509" i="5"/>
  <c r="I4509" i="5"/>
  <c r="H4510" i="5"/>
  <c r="I4510" i="5"/>
  <c r="H4511" i="5"/>
  <c r="I4511" i="5"/>
  <c r="H4512" i="5"/>
  <c r="I4512" i="5"/>
  <c r="H4513" i="5"/>
  <c r="I4513" i="5"/>
  <c r="H4514" i="5"/>
  <c r="I4514" i="5"/>
  <c r="H4515" i="5"/>
  <c r="I4515" i="5"/>
  <c r="H4516" i="5"/>
  <c r="I4516" i="5"/>
  <c r="H4517" i="5"/>
  <c r="I4517" i="5"/>
  <c r="H4518" i="5"/>
  <c r="I4518" i="5"/>
  <c r="H4519" i="5"/>
  <c r="I4519" i="5"/>
  <c r="H4520" i="5"/>
  <c r="I4520" i="5"/>
  <c r="H4521" i="5"/>
  <c r="I4521" i="5"/>
  <c r="H4522" i="5"/>
  <c r="I4522" i="5"/>
  <c r="H4523" i="5"/>
  <c r="I4523" i="5"/>
  <c r="H4524" i="5"/>
  <c r="I4524" i="5"/>
  <c r="H4525" i="5"/>
  <c r="I4525" i="5"/>
  <c r="H4526" i="5"/>
  <c r="I4526" i="5"/>
  <c r="H4527" i="5"/>
  <c r="I4527" i="5"/>
  <c r="H4528" i="5"/>
  <c r="I4528" i="5"/>
  <c r="H4529" i="5"/>
  <c r="I4529" i="5"/>
  <c r="H4530" i="5"/>
  <c r="I4530" i="5"/>
  <c r="H4531" i="5"/>
  <c r="I4531" i="5"/>
  <c r="H4532" i="5"/>
  <c r="I4532" i="5"/>
  <c r="H4533" i="5"/>
  <c r="I4533" i="5"/>
  <c r="H4534" i="5"/>
  <c r="I4534" i="5"/>
  <c r="H4535" i="5"/>
  <c r="I4535" i="5"/>
  <c r="H4536" i="5"/>
  <c r="I4536" i="5"/>
  <c r="H4537" i="5"/>
  <c r="I4537" i="5"/>
  <c r="H4538" i="5"/>
  <c r="I4538" i="5"/>
  <c r="H4539" i="5"/>
  <c r="I4539" i="5"/>
  <c r="H4540" i="5"/>
  <c r="I4540" i="5"/>
  <c r="H4541" i="5"/>
  <c r="I4541" i="5"/>
  <c r="H4542" i="5"/>
  <c r="I4542" i="5"/>
  <c r="H4543" i="5"/>
  <c r="I4543" i="5"/>
  <c r="H4544" i="5"/>
  <c r="I4544" i="5"/>
  <c r="H4545" i="5"/>
  <c r="I4545" i="5"/>
  <c r="H4546" i="5"/>
  <c r="I4546" i="5"/>
  <c r="H4547" i="5"/>
  <c r="I4547" i="5"/>
  <c r="H4548" i="5"/>
  <c r="I4548" i="5"/>
  <c r="H4549" i="5"/>
  <c r="I4549" i="5"/>
  <c r="H4550" i="5"/>
  <c r="I4550" i="5"/>
  <c r="H4551" i="5"/>
  <c r="I4551" i="5"/>
  <c r="H4552" i="5"/>
  <c r="I4552" i="5"/>
  <c r="H4553" i="5"/>
  <c r="I4553" i="5"/>
  <c r="H4554" i="5"/>
  <c r="I4554" i="5"/>
  <c r="H4555" i="5"/>
  <c r="I4555" i="5"/>
  <c r="H4556" i="5"/>
  <c r="I4556" i="5"/>
  <c r="H4557" i="5"/>
  <c r="I4557" i="5"/>
  <c r="H4558" i="5"/>
  <c r="I4558" i="5"/>
  <c r="H4559" i="5"/>
  <c r="I4559" i="5"/>
  <c r="H4560" i="5"/>
  <c r="I4560" i="5"/>
  <c r="H4561" i="5"/>
  <c r="I4561" i="5"/>
  <c r="H4562" i="5"/>
  <c r="I4562" i="5"/>
  <c r="H4563" i="5"/>
  <c r="I4563" i="5"/>
  <c r="H4564" i="5"/>
  <c r="I4564" i="5"/>
  <c r="H4565" i="5"/>
  <c r="I4565" i="5"/>
  <c r="H4566" i="5"/>
  <c r="I4566" i="5"/>
  <c r="H4567" i="5"/>
  <c r="I4567" i="5"/>
  <c r="H4568" i="5"/>
  <c r="I4568" i="5"/>
  <c r="H4569" i="5"/>
  <c r="I4569" i="5"/>
  <c r="H4570" i="5"/>
  <c r="I4570" i="5"/>
  <c r="H4571" i="5"/>
  <c r="I4571" i="5"/>
  <c r="H4572" i="5"/>
  <c r="I4572" i="5"/>
  <c r="H4573" i="5"/>
  <c r="I4573" i="5"/>
  <c r="H4574" i="5"/>
  <c r="I4574" i="5"/>
  <c r="H4575" i="5"/>
  <c r="I4575" i="5"/>
  <c r="H4576" i="5"/>
  <c r="I4576" i="5"/>
  <c r="H4577" i="5"/>
  <c r="I4577" i="5"/>
  <c r="H4578" i="5"/>
  <c r="I4578" i="5"/>
  <c r="H4579" i="5"/>
  <c r="I4579" i="5"/>
  <c r="H4580" i="5"/>
  <c r="I4580" i="5"/>
  <c r="H4581" i="5"/>
  <c r="I4581" i="5"/>
  <c r="H4582" i="5"/>
  <c r="I4582" i="5"/>
  <c r="H4583" i="5"/>
  <c r="I4583" i="5"/>
  <c r="H4584" i="5"/>
  <c r="I4584" i="5"/>
  <c r="H4585" i="5"/>
  <c r="I4585" i="5"/>
  <c r="H4586" i="5"/>
  <c r="I4586" i="5"/>
  <c r="H4587" i="5"/>
  <c r="I4587" i="5"/>
  <c r="H4588" i="5"/>
  <c r="I4588" i="5"/>
  <c r="H4589" i="5"/>
  <c r="I4589" i="5"/>
  <c r="H4590" i="5"/>
  <c r="I4590" i="5"/>
  <c r="H4591" i="5"/>
  <c r="I4591" i="5"/>
  <c r="H4592" i="5"/>
  <c r="I4592" i="5"/>
  <c r="H4593" i="5"/>
  <c r="I4593" i="5"/>
  <c r="H4594" i="5"/>
  <c r="I4594" i="5"/>
  <c r="H4595" i="5"/>
  <c r="I4595" i="5"/>
  <c r="H4596" i="5"/>
  <c r="I4596" i="5"/>
  <c r="H4597" i="5"/>
  <c r="I4597" i="5"/>
  <c r="H4598" i="5"/>
  <c r="I4598" i="5"/>
  <c r="H4599" i="5"/>
  <c r="I4599" i="5"/>
  <c r="H4600" i="5"/>
  <c r="I4600" i="5"/>
  <c r="H4601" i="5"/>
  <c r="I4601" i="5"/>
  <c r="H4602" i="5"/>
  <c r="I4602" i="5"/>
  <c r="H4603" i="5"/>
  <c r="I4603" i="5"/>
  <c r="H4604" i="5"/>
  <c r="I4604" i="5"/>
  <c r="H4605" i="5"/>
  <c r="I4605" i="5"/>
  <c r="H4606" i="5"/>
  <c r="I4606" i="5"/>
  <c r="H4607" i="5"/>
  <c r="I4607" i="5"/>
  <c r="H4608" i="5"/>
  <c r="I4608" i="5"/>
  <c r="H4609" i="5"/>
  <c r="I4609" i="5"/>
  <c r="H4610" i="5"/>
  <c r="I4610" i="5"/>
  <c r="H4611" i="5"/>
  <c r="I4611" i="5"/>
  <c r="H4612" i="5"/>
  <c r="I4612" i="5"/>
  <c r="H4613" i="5"/>
  <c r="I4613" i="5"/>
  <c r="H4614" i="5"/>
  <c r="I4614" i="5"/>
  <c r="H4615" i="5"/>
  <c r="I4615" i="5"/>
  <c r="H4616" i="5"/>
  <c r="I4616" i="5"/>
  <c r="H4617" i="5"/>
  <c r="I4617" i="5"/>
  <c r="H4618" i="5"/>
  <c r="I4618" i="5"/>
  <c r="H4619" i="5"/>
  <c r="I4619" i="5"/>
  <c r="H4620" i="5"/>
  <c r="I4620" i="5"/>
  <c r="H4621" i="5"/>
  <c r="I4621" i="5"/>
  <c r="H4622" i="5"/>
  <c r="I4622" i="5"/>
  <c r="H4623" i="5"/>
  <c r="I4623" i="5"/>
  <c r="H4624" i="5"/>
  <c r="I4624" i="5"/>
  <c r="H4625" i="5"/>
  <c r="I4625" i="5"/>
  <c r="H4626" i="5"/>
  <c r="I4626" i="5"/>
  <c r="H4627" i="5"/>
  <c r="I4627" i="5"/>
  <c r="H4628" i="5"/>
  <c r="I4628" i="5"/>
  <c r="H4629" i="5"/>
  <c r="I4629" i="5"/>
  <c r="H4630" i="5"/>
  <c r="I4630" i="5"/>
  <c r="H4631" i="5"/>
  <c r="I4631" i="5"/>
  <c r="H4632" i="5"/>
  <c r="I4632" i="5"/>
  <c r="H4633" i="5"/>
  <c r="I4633" i="5"/>
  <c r="H4634" i="5"/>
  <c r="I4634" i="5"/>
  <c r="H4635" i="5"/>
  <c r="I4635" i="5"/>
  <c r="H4636" i="5"/>
  <c r="I4636" i="5"/>
  <c r="H4637" i="5"/>
  <c r="I4637" i="5"/>
  <c r="H4638" i="5"/>
  <c r="I4638" i="5"/>
  <c r="H4639" i="5"/>
  <c r="I4639" i="5"/>
  <c r="H4640" i="5"/>
  <c r="I4640" i="5"/>
  <c r="H4641" i="5"/>
  <c r="I4641" i="5"/>
  <c r="H4642" i="5"/>
  <c r="I4642" i="5"/>
  <c r="H4643" i="5"/>
  <c r="I4643" i="5"/>
  <c r="H4644" i="5"/>
  <c r="I4644" i="5"/>
  <c r="H4645" i="5"/>
  <c r="I4645" i="5"/>
  <c r="H4646" i="5"/>
  <c r="I4646" i="5"/>
  <c r="H4647" i="5"/>
  <c r="I4647" i="5"/>
  <c r="H4648" i="5"/>
  <c r="I4648" i="5"/>
  <c r="H4649" i="5"/>
  <c r="I4649" i="5"/>
  <c r="H4650" i="5"/>
  <c r="I4650" i="5"/>
  <c r="H4651" i="5"/>
  <c r="I4651" i="5"/>
  <c r="H4652" i="5"/>
  <c r="I4652" i="5"/>
  <c r="H4653" i="5"/>
  <c r="I4653" i="5"/>
  <c r="H4654" i="5"/>
  <c r="I4654" i="5"/>
  <c r="H4655" i="5"/>
  <c r="I4655" i="5"/>
  <c r="H4656" i="5"/>
  <c r="I4656" i="5"/>
  <c r="H4657" i="5"/>
  <c r="I4657" i="5"/>
  <c r="H4658" i="5"/>
  <c r="I4658" i="5"/>
  <c r="H4659" i="5"/>
  <c r="I4659" i="5"/>
  <c r="H4660" i="5"/>
  <c r="I4660" i="5"/>
  <c r="H4661" i="5"/>
  <c r="I4661" i="5"/>
  <c r="H4662" i="5"/>
  <c r="I4662" i="5"/>
  <c r="H4663" i="5"/>
  <c r="I4663" i="5"/>
  <c r="H4664" i="5"/>
  <c r="I4664" i="5"/>
  <c r="H4665" i="5"/>
  <c r="I4665" i="5"/>
  <c r="H4666" i="5"/>
  <c r="I4666" i="5"/>
  <c r="H4667" i="5"/>
  <c r="I4667" i="5"/>
  <c r="H4668" i="5"/>
  <c r="I4668" i="5"/>
  <c r="H4669" i="5"/>
  <c r="I4669" i="5"/>
  <c r="H4670" i="5"/>
  <c r="I4670" i="5"/>
  <c r="H4671" i="5"/>
  <c r="I4671" i="5"/>
  <c r="H4672" i="5"/>
  <c r="I4672" i="5"/>
  <c r="H4673" i="5"/>
  <c r="I4673" i="5"/>
  <c r="H4674" i="5"/>
  <c r="I4674" i="5"/>
  <c r="H4675" i="5"/>
  <c r="I4675" i="5"/>
  <c r="H4676" i="5"/>
  <c r="I4676" i="5"/>
  <c r="H4677" i="5"/>
  <c r="I4677" i="5"/>
  <c r="H4678" i="5"/>
  <c r="I4678" i="5"/>
  <c r="H4679" i="5"/>
  <c r="I4679" i="5"/>
  <c r="H4680" i="5"/>
  <c r="I4680" i="5"/>
  <c r="H4681" i="5"/>
  <c r="I4681" i="5"/>
  <c r="H4682" i="5"/>
  <c r="I4682" i="5"/>
  <c r="H4683" i="5"/>
  <c r="I4683" i="5"/>
  <c r="H4684" i="5"/>
  <c r="I4684" i="5"/>
  <c r="H4685" i="5"/>
  <c r="I4685" i="5"/>
  <c r="H4686" i="5"/>
  <c r="I4686" i="5"/>
  <c r="H4687" i="5"/>
  <c r="I4687" i="5"/>
  <c r="H4688" i="5"/>
  <c r="I4688" i="5"/>
  <c r="H4689" i="5"/>
  <c r="I4689" i="5"/>
  <c r="H4690" i="5"/>
  <c r="I4690" i="5"/>
  <c r="H4691" i="5"/>
  <c r="I4691" i="5"/>
  <c r="H4692" i="5"/>
  <c r="I4692" i="5"/>
  <c r="H4693" i="5"/>
  <c r="I4693" i="5"/>
  <c r="H4694" i="5"/>
  <c r="I4694" i="5"/>
  <c r="H4695" i="5"/>
  <c r="I4695" i="5"/>
  <c r="H4696" i="5"/>
  <c r="I4696" i="5"/>
  <c r="H4697" i="5"/>
  <c r="I4697" i="5"/>
  <c r="H4698" i="5"/>
  <c r="I4698" i="5"/>
  <c r="H4699" i="5"/>
  <c r="I4699" i="5"/>
  <c r="H4700" i="5"/>
  <c r="I4700" i="5"/>
  <c r="H4701" i="5"/>
  <c r="I4701" i="5"/>
  <c r="H4702" i="5"/>
  <c r="I4702" i="5"/>
  <c r="H4703" i="5"/>
  <c r="I4703" i="5"/>
  <c r="H4704" i="5"/>
  <c r="I4704" i="5"/>
  <c r="H4705" i="5"/>
  <c r="I4705" i="5"/>
  <c r="H4706" i="5"/>
  <c r="I4706" i="5"/>
  <c r="H4707" i="5"/>
  <c r="I4707" i="5"/>
  <c r="H4708" i="5"/>
  <c r="I4708" i="5"/>
  <c r="H4709" i="5"/>
  <c r="I4709" i="5"/>
  <c r="H4710" i="5"/>
  <c r="I4710" i="5"/>
  <c r="H4711" i="5"/>
  <c r="I4711" i="5"/>
  <c r="H4712" i="5"/>
  <c r="I4712" i="5"/>
  <c r="H4713" i="5"/>
  <c r="I4713" i="5"/>
  <c r="H4714" i="5"/>
  <c r="I4714" i="5"/>
  <c r="H4715" i="5"/>
  <c r="I4715" i="5"/>
  <c r="H4716" i="5"/>
  <c r="I4716" i="5"/>
  <c r="H4717" i="5"/>
  <c r="I4717" i="5"/>
  <c r="H4718" i="5"/>
  <c r="I4718" i="5"/>
  <c r="H4719" i="5"/>
  <c r="I4719" i="5"/>
  <c r="H4720" i="5"/>
  <c r="I4720" i="5"/>
  <c r="H4721" i="5"/>
  <c r="I4721" i="5"/>
  <c r="H4722" i="5"/>
  <c r="I4722" i="5"/>
  <c r="H4723" i="5"/>
  <c r="I4723" i="5"/>
  <c r="H4724" i="5"/>
  <c r="I4724" i="5"/>
  <c r="H4725" i="5"/>
  <c r="I4725" i="5"/>
  <c r="H4726" i="5"/>
  <c r="I4726" i="5"/>
  <c r="H4727" i="5"/>
  <c r="I4727" i="5"/>
  <c r="H4728" i="5"/>
  <c r="I4728" i="5"/>
  <c r="H4729" i="5"/>
  <c r="I4729" i="5"/>
  <c r="H4730" i="5"/>
  <c r="I4730" i="5"/>
  <c r="H4731" i="5"/>
  <c r="I4731" i="5"/>
  <c r="H4732" i="5"/>
  <c r="I4732" i="5"/>
  <c r="H4733" i="5"/>
  <c r="I4733" i="5"/>
  <c r="H4734" i="5"/>
  <c r="I4734" i="5"/>
  <c r="H4735" i="5"/>
  <c r="I4735" i="5"/>
  <c r="H4736" i="5"/>
  <c r="I4736" i="5"/>
  <c r="H4737" i="5"/>
  <c r="I4737" i="5"/>
  <c r="H4738" i="5"/>
  <c r="I4738" i="5"/>
  <c r="H4739" i="5"/>
  <c r="I4739" i="5"/>
  <c r="H4740" i="5"/>
  <c r="I4740" i="5"/>
  <c r="H4741" i="5"/>
  <c r="I4741" i="5"/>
  <c r="H4742" i="5"/>
  <c r="I4742" i="5"/>
  <c r="H4743" i="5"/>
  <c r="I4743" i="5"/>
  <c r="H4744" i="5"/>
  <c r="I4744" i="5"/>
  <c r="H4745" i="5"/>
  <c r="I4745" i="5"/>
  <c r="H4746" i="5"/>
  <c r="I4746" i="5"/>
  <c r="H4747" i="5"/>
  <c r="I4747" i="5"/>
  <c r="H4748" i="5"/>
  <c r="I4748" i="5"/>
  <c r="H4749" i="5"/>
  <c r="I4749" i="5"/>
  <c r="H4750" i="5"/>
  <c r="I4750" i="5"/>
  <c r="H4751" i="5"/>
  <c r="I4751" i="5"/>
  <c r="H4752" i="5"/>
  <c r="I4752" i="5"/>
  <c r="H4753" i="5"/>
  <c r="I4753" i="5"/>
  <c r="H4754" i="5"/>
  <c r="I4754" i="5"/>
  <c r="H4755" i="5"/>
  <c r="I4755" i="5"/>
  <c r="H4756" i="5"/>
  <c r="I4756" i="5"/>
  <c r="H4757" i="5"/>
  <c r="I4757" i="5"/>
  <c r="H4758" i="5"/>
  <c r="I4758" i="5"/>
  <c r="H4759" i="5"/>
  <c r="I4759" i="5"/>
  <c r="H4760" i="5"/>
  <c r="I4760" i="5"/>
  <c r="H4761" i="5"/>
  <c r="I4761" i="5"/>
  <c r="H4762" i="5"/>
  <c r="I4762" i="5"/>
  <c r="H4763" i="5"/>
  <c r="I4763" i="5"/>
  <c r="H4764" i="5"/>
  <c r="I4764" i="5"/>
  <c r="H4765" i="5"/>
  <c r="I4765" i="5"/>
  <c r="H4766" i="5"/>
  <c r="I4766" i="5"/>
  <c r="H4767" i="5"/>
  <c r="I4767" i="5"/>
  <c r="H4768" i="5"/>
  <c r="I4768" i="5"/>
  <c r="H4769" i="5"/>
  <c r="I4769" i="5"/>
  <c r="H4770" i="5"/>
  <c r="I4770" i="5"/>
  <c r="H4771" i="5"/>
  <c r="I4771" i="5"/>
  <c r="H4772" i="5"/>
  <c r="I4772" i="5"/>
  <c r="H4773" i="5"/>
  <c r="I4773" i="5"/>
  <c r="H4774" i="5"/>
  <c r="I4774" i="5"/>
  <c r="H4775" i="5"/>
  <c r="I4775" i="5"/>
  <c r="H4776" i="5"/>
  <c r="I4776" i="5"/>
  <c r="H4777" i="5"/>
  <c r="I4777" i="5"/>
  <c r="H4778" i="5"/>
  <c r="I4778" i="5"/>
  <c r="H4779" i="5"/>
  <c r="I4779" i="5"/>
  <c r="H4780" i="5"/>
  <c r="I4780" i="5"/>
  <c r="H4781" i="5"/>
  <c r="I4781" i="5"/>
  <c r="H4782" i="5"/>
  <c r="I4782" i="5"/>
  <c r="H4783" i="5"/>
  <c r="I4783" i="5"/>
  <c r="H4784" i="5"/>
  <c r="I4784" i="5"/>
  <c r="H4785" i="5"/>
  <c r="I4785" i="5"/>
  <c r="H4786" i="5"/>
  <c r="I4786" i="5"/>
  <c r="H4787" i="5"/>
  <c r="I4787" i="5"/>
  <c r="H4788" i="5"/>
  <c r="I4788" i="5"/>
  <c r="H4789" i="5"/>
  <c r="I4789" i="5"/>
  <c r="H4790" i="5"/>
  <c r="I4790" i="5"/>
  <c r="H4791" i="5"/>
  <c r="I4791" i="5"/>
  <c r="H4792" i="5"/>
  <c r="I4792" i="5"/>
  <c r="H4793" i="5"/>
  <c r="I4793" i="5"/>
  <c r="H4794" i="5"/>
  <c r="I4794" i="5"/>
  <c r="H4795" i="5"/>
  <c r="I4795" i="5"/>
  <c r="H4796" i="5"/>
  <c r="I4796" i="5"/>
  <c r="H4797" i="5"/>
  <c r="I4797" i="5"/>
  <c r="H4798" i="5"/>
  <c r="I4798" i="5"/>
  <c r="H4799" i="5"/>
  <c r="I4799" i="5"/>
  <c r="H4800" i="5"/>
  <c r="I4800" i="5"/>
  <c r="H4801" i="5"/>
  <c r="I4801" i="5"/>
  <c r="H4802" i="5"/>
  <c r="I4802" i="5"/>
  <c r="H4803" i="5"/>
  <c r="I4803" i="5"/>
  <c r="H4804" i="5"/>
  <c r="I4804" i="5"/>
  <c r="H4805" i="5"/>
  <c r="I4805" i="5"/>
  <c r="H4806" i="5"/>
  <c r="I4806" i="5"/>
  <c r="H4807" i="5"/>
  <c r="I4807" i="5"/>
  <c r="H4808" i="5"/>
  <c r="I4808" i="5"/>
  <c r="H4809" i="5"/>
  <c r="I4809" i="5"/>
  <c r="H4810" i="5"/>
  <c r="I4810" i="5"/>
  <c r="H4811" i="5"/>
  <c r="I4811" i="5"/>
  <c r="H4812" i="5"/>
  <c r="I4812" i="5"/>
  <c r="H4813" i="5"/>
  <c r="I4813" i="5"/>
  <c r="H4814" i="5"/>
  <c r="I4814" i="5"/>
  <c r="H4815" i="5"/>
  <c r="I4815" i="5"/>
  <c r="H4816" i="5"/>
  <c r="I4816" i="5"/>
  <c r="H4817" i="5"/>
  <c r="I4817" i="5"/>
  <c r="H4818" i="5"/>
  <c r="I4818" i="5"/>
  <c r="H4819" i="5"/>
  <c r="I4819" i="5"/>
  <c r="H4820" i="5"/>
  <c r="I4820" i="5"/>
  <c r="H4821" i="5"/>
  <c r="I4821" i="5"/>
  <c r="H4822" i="5"/>
  <c r="I4822" i="5"/>
  <c r="H4823" i="5"/>
  <c r="I4823" i="5"/>
  <c r="H4824" i="5"/>
  <c r="I4824" i="5"/>
  <c r="H4825" i="5"/>
  <c r="I4825" i="5"/>
  <c r="H4826" i="5"/>
  <c r="I4826" i="5"/>
  <c r="H4827" i="5"/>
  <c r="I4827" i="5"/>
  <c r="H4828" i="5"/>
  <c r="I4828" i="5"/>
  <c r="H4829" i="5"/>
  <c r="I4829" i="5"/>
  <c r="H4830" i="5"/>
  <c r="I4830" i="5"/>
  <c r="H4831" i="5"/>
  <c r="I4831" i="5"/>
  <c r="H4832" i="5"/>
  <c r="I4832" i="5"/>
  <c r="H4833" i="5"/>
  <c r="I4833" i="5"/>
  <c r="H4834" i="5"/>
  <c r="I4834" i="5"/>
  <c r="H4835" i="5"/>
  <c r="I4835" i="5"/>
  <c r="H4836" i="5"/>
  <c r="I4836" i="5"/>
  <c r="H4837" i="5"/>
  <c r="I4837" i="5"/>
  <c r="H4838" i="5"/>
  <c r="I4838" i="5"/>
  <c r="H4839" i="5"/>
  <c r="I4839" i="5"/>
  <c r="H4840" i="5"/>
  <c r="I4840" i="5"/>
  <c r="H4841" i="5"/>
  <c r="I4841" i="5"/>
  <c r="H4842" i="5"/>
  <c r="I4842" i="5"/>
  <c r="H4843" i="5"/>
  <c r="I4843" i="5"/>
  <c r="H4844" i="5"/>
  <c r="I4844" i="5"/>
  <c r="H4845" i="5"/>
  <c r="I4845" i="5"/>
  <c r="H4846" i="5"/>
  <c r="I4846" i="5"/>
  <c r="H4847" i="5"/>
  <c r="I4847" i="5"/>
  <c r="H4848" i="5"/>
  <c r="I4848" i="5"/>
  <c r="H4849" i="5"/>
  <c r="I4849" i="5"/>
  <c r="H4850" i="5"/>
  <c r="I4850" i="5"/>
  <c r="H4851" i="5"/>
  <c r="I4851" i="5"/>
  <c r="H4852" i="5"/>
  <c r="I4852" i="5"/>
  <c r="H4853" i="5"/>
  <c r="I4853" i="5"/>
  <c r="H4854" i="5"/>
  <c r="I4854" i="5"/>
  <c r="H4855" i="5"/>
  <c r="I4855" i="5"/>
  <c r="H4856" i="5"/>
  <c r="I4856" i="5"/>
  <c r="H4857" i="5"/>
  <c r="I4857" i="5"/>
  <c r="H4858" i="5"/>
  <c r="I4858" i="5"/>
  <c r="H4859" i="5"/>
  <c r="I4859" i="5"/>
  <c r="H4860" i="5"/>
  <c r="I4860" i="5"/>
  <c r="H4861" i="5"/>
  <c r="I4861" i="5"/>
  <c r="H4862" i="5"/>
  <c r="I4862" i="5"/>
  <c r="H4863" i="5"/>
  <c r="I4863" i="5"/>
  <c r="H4864" i="5"/>
  <c r="I4864" i="5"/>
  <c r="H4865" i="5"/>
  <c r="I4865" i="5"/>
  <c r="H4866" i="5"/>
  <c r="I4866" i="5"/>
  <c r="H4867" i="5"/>
  <c r="I4867" i="5"/>
  <c r="H4868" i="5"/>
  <c r="I4868" i="5"/>
  <c r="H4869" i="5"/>
  <c r="I4869" i="5"/>
  <c r="H4870" i="5"/>
  <c r="I4870" i="5"/>
  <c r="H4871" i="5"/>
  <c r="I4871" i="5"/>
  <c r="H4872" i="5"/>
  <c r="I4872" i="5"/>
  <c r="H4873" i="5"/>
  <c r="I4873" i="5"/>
  <c r="H4874" i="5"/>
  <c r="I4874" i="5"/>
  <c r="H4875" i="5"/>
  <c r="I4875" i="5"/>
  <c r="H4876" i="5"/>
  <c r="I4876" i="5"/>
  <c r="H4877" i="5"/>
  <c r="I4877" i="5"/>
  <c r="H4878" i="5"/>
  <c r="I4878" i="5"/>
  <c r="H4879" i="5"/>
  <c r="I4879" i="5"/>
  <c r="H4880" i="5"/>
  <c r="I4880" i="5"/>
  <c r="H4881" i="5"/>
  <c r="I4881" i="5"/>
  <c r="H4882" i="5"/>
  <c r="I4882" i="5"/>
  <c r="H4883" i="5"/>
  <c r="I4883" i="5"/>
  <c r="H4884" i="5"/>
  <c r="I4884" i="5"/>
  <c r="H4885" i="5"/>
  <c r="I4885" i="5"/>
  <c r="H4886" i="5"/>
  <c r="I4886" i="5"/>
  <c r="H4887" i="5"/>
  <c r="I4887" i="5"/>
  <c r="H4888" i="5"/>
  <c r="I4888" i="5"/>
  <c r="H4889" i="5"/>
  <c r="I4889" i="5"/>
  <c r="H4890" i="5"/>
  <c r="I4890" i="5"/>
  <c r="H4891" i="5"/>
  <c r="I4891" i="5"/>
  <c r="H4892" i="5"/>
  <c r="I4892" i="5"/>
  <c r="H4893" i="5"/>
  <c r="I4893" i="5"/>
  <c r="H4894" i="5"/>
  <c r="I4894" i="5"/>
  <c r="H4895" i="5"/>
  <c r="I4895" i="5"/>
  <c r="H4896" i="5"/>
  <c r="I4896" i="5"/>
  <c r="H4897" i="5"/>
  <c r="I4897" i="5"/>
  <c r="H4898" i="5"/>
  <c r="I4898" i="5"/>
  <c r="H4899" i="5"/>
  <c r="I4899" i="5"/>
  <c r="H4900" i="5"/>
  <c r="I4900" i="5"/>
  <c r="H4901" i="5"/>
  <c r="I4901" i="5"/>
  <c r="H4902" i="5"/>
  <c r="I4902" i="5"/>
  <c r="H4903" i="5"/>
  <c r="I4903" i="5"/>
  <c r="H4904" i="5"/>
  <c r="I4904" i="5"/>
  <c r="H4905" i="5"/>
  <c r="I4905" i="5"/>
  <c r="H4906" i="5"/>
  <c r="I4906" i="5"/>
  <c r="H4907" i="5"/>
  <c r="I4907" i="5"/>
  <c r="H4908" i="5"/>
  <c r="I4908" i="5"/>
  <c r="H4909" i="5"/>
  <c r="I4909" i="5"/>
  <c r="H4910" i="5"/>
  <c r="I4910" i="5"/>
  <c r="H4911" i="5"/>
  <c r="I4911" i="5"/>
  <c r="H4912" i="5"/>
  <c r="I4912" i="5"/>
  <c r="H4913" i="5"/>
  <c r="I4913" i="5"/>
  <c r="H4914" i="5"/>
  <c r="I4914" i="5"/>
  <c r="H4915" i="5"/>
  <c r="I4915" i="5"/>
  <c r="H4916" i="5"/>
  <c r="I4916" i="5"/>
  <c r="H4917" i="5"/>
  <c r="I4917" i="5"/>
  <c r="H4918" i="5"/>
  <c r="I4918" i="5"/>
  <c r="H4919" i="5"/>
  <c r="I4919" i="5"/>
  <c r="H4920" i="5"/>
  <c r="I4920" i="5"/>
  <c r="H4921" i="5"/>
  <c r="I4921" i="5"/>
  <c r="H4922" i="5"/>
  <c r="I4922" i="5"/>
  <c r="H4923" i="5"/>
  <c r="I4923" i="5"/>
  <c r="H4924" i="5"/>
  <c r="I4924" i="5"/>
  <c r="H4925" i="5"/>
  <c r="I4925" i="5"/>
  <c r="H4926" i="5"/>
  <c r="I4926" i="5"/>
  <c r="H4927" i="5"/>
  <c r="I4927" i="5"/>
  <c r="H4928" i="5"/>
  <c r="I4928" i="5"/>
  <c r="H4929" i="5"/>
  <c r="I4929" i="5"/>
  <c r="H4930" i="5"/>
  <c r="I4930" i="5"/>
  <c r="H4931" i="5"/>
  <c r="I4931" i="5"/>
  <c r="H4932" i="5"/>
  <c r="I4932" i="5"/>
  <c r="H4933" i="5"/>
  <c r="I4933" i="5"/>
  <c r="H4934" i="5"/>
  <c r="I4934" i="5"/>
  <c r="H4935" i="5"/>
  <c r="I4935" i="5"/>
  <c r="H4936" i="5"/>
  <c r="I4936" i="5"/>
  <c r="H4937" i="5"/>
  <c r="I4937" i="5"/>
  <c r="H4938" i="5"/>
  <c r="I4938" i="5"/>
  <c r="H4939" i="5"/>
  <c r="I4939" i="5"/>
  <c r="H4940" i="5"/>
  <c r="I4940" i="5"/>
  <c r="H4941" i="5"/>
  <c r="I4941" i="5"/>
  <c r="H4942" i="5"/>
  <c r="I4942" i="5"/>
  <c r="H4943" i="5"/>
  <c r="I4943" i="5"/>
  <c r="H4944" i="5"/>
  <c r="I4944" i="5"/>
  <c r="H4945" i="5"/>
  <c r="I4945" i="5"/>
  <c r="H4946" i="5"/>
  <c r="I4946" i="5"/>
  <c r="H4947" i="5"/>
  <c r="I4947" i="5"/>
  <c r="H4948" i="5"/>
  <c r="I4948" i="5"/>
  <c r="H4949" i="5"/>
  <c r="I4949" i="5"/>
  <c r="H4950" i="5"/>
  <c r="I4950" i="5"/>
  <c r="H4951" i="5"/>
  <c r="I4951" i="5"/>
  <c r="H4952" i="5"/>
  <c r="I4952" i="5"/>
  <c r="H4953" i="5"/>
  <c r="I4953" i="5"/>
  <c r="H4954" i="5"/>
  <c r="I4954" i="5"/>
  <c r="H4955" i="5"/>
  <c r="I4955" i="5"/>
  <c r="H4956" i="5"/>
  <c r="I4956" i="5"/>
  <c r="H4957" i="5"/>
  <c r="I4957" i="5"/>
  <c r="H4958" i="5"/>
  <c r="I4958" i="5"/>
  <c r="H4959" i="5"/>
  <c r="I4959" i="5"/>
  <c r="H4960" i="5"/>
  <c r="I4960" i="5"/>
  <c r="H4961" i="5"/>
  <c r="I4961" i="5"/>
  <c r="H4962" i="5"/>
  <c r="I4962" i="5"/>
  <c r="H4963" i="5"/>
  <c r="I4963" i="5"/>
  <c r="H4964" i="5"/>
  <c r="I4964" i="5"/>
  <c r="H4965" i="5"/>
  <c r="I4965" i="5"/>
  <c r="H4966" i="5"/>
  <c r="I4966" i="5"/>
  <c r="H4967" i="5"/>
  <c r="I4967" i="5"/>
  <c r="H4968" i="5"/>
  <c r="I4968" i="5"/>
  <c r="H4969" i="5"/>
  <c r="I4969" i="5"/>
  <c r="H4970" i="5"/>
  <c r="I4970" i="5"/>
  <c r="H4971" i="5"/>
  <c r="I4971" i="5"/>
  <c r="H4972" i="5"/>
  <c r="I4972" i="5"/>
  <c r="H4973" i="5"/>
  <c r="I4973" i="5"/>
  <c r="H4974" i="5"/>
  <c r="I4974" i="5"/>
  <c r="H4975" i="5"/>
  <c r="I4975" i="5"/>
  <c r="H4976" i="5"/>
  <c r="I4976" i="5"/>
  <c r="H4977" i="5"/>
  <c r="I4977" i="5"/>
  <c r="H4978" i="5"/>
  <c r="I4978" i="5"/>
  <c r="H4979" i="5"/>
  <c r="I4979" i="5"/>
  <c r="H4980" i="5"/>
  <c r="I4980" i="5"/>
  <c r="H4981" i="5"/>
  <c r="I4981" i="5"/>
  <c r="H4982" i="5"/>
  <c r="I4982" i="5"/>
  <c r="H4983" i="5"/>
  <c r="I4983" i="5"/>
  <c r="H4984" i="5"/>
  <c r="I4984" i="5"/>
  <c r="H4985" i="5"/>
  <c r="I4985" i="5"/>
  <c r="H4986" i="5"/>
  <c r="I4986" i="5"/>
  <c r="H4987" i="5"/>
  <c r="I4987" i="5"/>
  <c r="H4988" i="5"/>
  <c r="I4988" i="5"/>
  <c r="H4989" i="5"/>
  <c r="I4989" i="5"/>
  <c r="H4990" i="5"/>
  <c r="I4990" i="5"/>
  <c r="H4991" i="5"/>
  <c r="I4991" i="5"/>
  <c r="H4992" i="5"/>
  <c r="I4992" i="5"/>
  <c r="H4993" i="5"/>
  <c r="I4993" i="5"/>
  <c r="H4994" i="5"/>
  <c r="I4994" i="5"/>
  <c r="H4995" i="5"/>
  <c r="I4995" i="5"/>
  <c r="H4996" i="5"/>
  <c r="I4996" i="5"/>
  <c r="H4997" i="5"/>
  <c r="I4997" i="5"/>
  <c r="H4998" i="5"/>
  <c r="I4998" i="5"/>
  <c r="H4999" i="5"/>
  <c r="I4999" i="5"/>
  <c r="H5000" i="5"/>
  <c r="I5000" i="5"/>
  <c r="H5001" i="5"/>
  <c r="I5001" i="5"/>
  <c r="I2" i="5"/>
  <c r="H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F2" i="5"/>
</calcChain>
</file>

<file path=xl/sharedStrings.xml><?xml version="1.0" encoding="utf-8"?>
<sst xmlns="http://schemas.openxmlformats.org/spreadsheetml/2006/main" count="44003" uniqueCount="126">
  <si>
    <t>Geography</t>
  </si>
  <si>
    <t>Region</t>
  </si>
  <si>
    <t>USA</t>
  </si>
  <si>
    <t>North America</t>
  </si>
  <si>
    <t>Canada</t>
  </si>
  <si>
    <t>Brazil</t>
  </si>
  <si>
    <t>South America</t>
  </si>
  <si>
    <t>UK</t>
  </si>
  <si>
    <t>Europe</t>
  </si>
  <si>
    <t>Germany</t>
  </si>
  <si>
    <t>France</t>
  </si>
  <si>
    <t>India</t>
  </si>
  <si>
    <t>Asia</t>
  </si>
  <si>
    <t>China</t>
  </si>
  <si>
    <t>Japan</t>
  </si>
  <si>
    <t>Australia</t>
  </si>
  <si>
    <t>Oceania</t>
  </si>
  <si>
    <t>Product</t>
  </si>
  <si>
    <t>Category</t>
  </si>
  <si>
    <t>Cost per Box</t>
  </si>
  <si>
    <t>Smartphone</t>
  </si>
  <si>
    <t>Office Equipment</t>
  </si>
  <si>
    <t>Laptop</t>
  </si>
  <si>
    <t>Computing</t>
  </si>
  <si>
    <t>Tablet</t>
  </si>
  <si>
    <t>Audio</t>
  </si>
  <si>
    <t>Monitor</t>
  </si>
  <si>
    <t>Electronics</t>
  </si>
  <si>
    <t>Mouse</t>
  </si>
  <si>
    <t>Keyboard</t>
  </si>
  <si>
    <t>Printer</t>
  </si>
  <si>
    <t>Webcam</t>
  </si>
  <si>
    <t>Headphones</t>
  </si>
  <si>
    <t>Speaker</t>
  </si>
  <si>
    <t>Sales Person</t>
  </si>
  <si>
    <t>Picture</t>
  </si>
  <si>
    <t>Kevin King</t>
  </si>
  <si>
    <t>https://i.ibb.co/R77SvF3/NL01-Jerome-Chandler.png</t>
  </si>
  <si>
    <t>Candace Harris</t>
  </si>
  <si>
    <t>https://i.ibb.co/QnXsYB7/NL02-Michelle-Black.png</t>
  </si>
  <si>
    <t>Michelle Garrett</t>
  </si>
  <si>
    <t>https://i.ibb.co/M6Kt8rk/NL03-Paul-Louis.png</t>
  </si>
  <si>
    <t>Laurie Figueroa</t>
  </si>
  <si>
    <t>https://i.ibb.co/0cPdW5J/NL04-Sara-Martinez.png</t>
  </si>
  <si>
    <t>Gabriel Vasquez</t>
  </si>
  <si>
    <t>https://i.ibb.co/ckV7tQG/NL05-Julie-Fleming.png</t>
  </si>
  <si>
    <t>Catherine Roberts</t>
  </si>
  <si>
    <t>https://i.ibb.co/MVKtQnC/NL06-Marlon-Hardy.png</t>
  </si>
  <si>
    <t>James Moore</t>
  </si>
  <si>
    <t>https://i.ibb.co/HgHvKzg/NL07-May-Brown.png</t>
  </si>
  <si>
    <t>Debra Hughes</t>
  </si>
  <si>
    <t>https://i.ibb.co/xFLP5x6/NL08-Lynne-Waters.png</t>
  </si>
  <si>
    <t>Bonnie Lucero</t>
  </si>
  <si>
    <t>https://i.ibb.co/hcb75FS/NL09-Brendan-Todd.png</t>
  </si>
  <si>
    <t>Jessica White</t>
  </si>
  <si>
    <t>https://i.ibb.co/Zm4c7JX/NL10-Shannon-Chambers.png</t>
  </si>
  <si>
    <t>Sandra Henderson</t>
  </si>
  <si>
    <t>https://i.ibb.co/JmscjqX/NL11-Marcia-Martin.png</t>
  </si>
  <si>
    <t>Jeffery Mills</t>
  </si>
  <si>
    <t>https://i.ibb.co/pb7dWyT/NL12-Kathy-Patton.png</t>
  </si>
  <si>
    <t>Brandon Richards</t>
  </si>
  <si>
    <t>https://i.ibb.co/zmrvv3f/NL13-Michael-Bell.png</t>
  </si>
  <si>
    <t>Kayla Banks</t>
  </si>
  <si>
    <t>https://i.ibb.co/hgSrvQp/NL14-Bob-Reyes.png</t>
  </si>
  <si>
    <t>Justin Bowman</t>
  </si>
  <si>
    <t>https://i.ibb.co/GPGy60y/NL15-Ethel-Cohen.png</t>
  </si>
  <si>
    <t>Jeffrey Rivera</t>
  </si>
  <si>
    <t>https://i.ibb.co/yRLMD6f/NL16-Molly-Evans.png</t>
  </si>
  <si>
    <t>Erin Arnold</t>
  </si>
  <si>
    <t>https://i.ibb.co/7SY6R58/NL17-Alejandro-Bennett.png</t>
  </si>
  <si>
    <t>Cynthia Herman</t>
  </si>
  <si>
    <t>https://i.ibb.co/rkDjM2M/NL18-Myra-Kennedy.png</t>
  </si>
  <si>
    <t>Jeffrey Sims</t>
  </si>
  <si>
    <t>https://i.ibb.co/qmZnthc/NL19-Gabriel-Huff.png</t>
  </si>
  <si>
    <t>Stacey Brown</t>
  </si>
  <si>
    <t>https://i.ibb.co/qCvqkBY/NL20-Gary-Perkins.png</t>
  </si>
  <si>
    <t>Shipment ID</t>
  </si>
  <si>
    <t>Date</t>
  </si>
  <si>
    <t>Sales</t>
  </si>
  <si>
    <t>Status</t>
  </si>
  <si>
    <t>Delivered On</t>
  </si>
  <si>
    <t>Completed</t>
  </si>
  <si>
    <t>Active</t>
  </si>
  <si>
    <t>NULL</t>
  </si>
  <si>
    <t>Returned</t>
  </si>
  <si>
    <t>Cost</t>
  </si>
  <si>
    <t>Team Lead</t>
  </si>
  <si>
    <t>Michale Cole</t>
  </si>
  <si>
    <t>Cathy Kelley</t>
  </si>
  <si>
    <t>Nick Patrick</t>
  </si>
  <si>
    <t>Samantha Irvin</t>
  </si>
  <si>
    <t>Delivery Time</t>
  </si>
  <si>
    <t>Color</t>
  </si>
  <si>
    <t>Code</t>
  </si>
  <si>
    <t>KPI</t>
  </si>
  <si>
    <t>VISUAL</t>
  </si>
  <si>
    <t>Revenue/1000000</t>
  </si>
  <si>
    <t>Target %</t>
  </si>
  <si>
    <t>Target Diff</t>
  </si>
  <si>
    <t>1 - Target %</t>
  </si>
  <si>
    <t>Month</t>
  </si>
  <si>
    <t>Sum of Sales</t>
  </si>
  <si>
    <t>Revenue</t>
  </si>
  <si>
    <t>Shipments</t>
  </si>
  <si>
    <t>Grand Total</t>
  </si>
  <si>
    <t>Shipments %</t>
  </si>
  <si>
    <t>KPI METRIX</t>
  </si>
  <si>
    <t>May</t>
  </si>
  <si>
    <t>Aug</t>
  </si>
  <si>
    <t>Apr</t>
  </si>
  <si>
    <t>Jun</t>
  </si>
  <si>
    <t>Jul</t>
  </si>
  <si>
    <t>Sep</t>
  </si>
  <si>
    <t>Oct</t>
  </si>
  <si>
    <t>Nov</t>
  </si>
  <si>
    <t>Dec</t>
  </si>
  <si>
    <t>Mar</t>
  </si>
  <si>
    <t>Feb</t>
  </si>
  <si>
    <t>Jan</t>
  </si>
  <si>
    <t>Months</t>
  </si>
  <si>
    <t>Total Shipments</t>
  </si>
  <si>
    <t>Active Shipments</t>
  </si>
  <si>
    <t>Completed Shipments</t>
  </si>
  <si>
    <t>Returned Shipments</t>
  </si>
  <si>
    <t>Sum of Cost</t>
  </si>
  <si>
    <t>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</si>
</sst>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 &quot;K&quot;"/>
    <numFmt numFmtId="165" formatCode="&quot;$&quot;\ #,##0.00,,\ &quot;M&quot;"/>
    <numFmt numFmtId="166" formatCode="#,##0,\ &quot;K&quot;"/>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12"/>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AD47"/>
        <bgColor indexed="64"/>
      </patternFill>
    </fill>
    <fill>
      <patternFill patternType="solid">
        <fgColor rgb="FF0037A4"/>
        <bgColor indexed="64"/>
      </patternFill>
    </fill>
    <fill>
      <patternFill patternType="solid">
        <fgColor rgb="FFD1EEFF"/>
        <bgColor indexed="64"/>
      </patternFill>
    </fill>
    <fill>
      <patternFill patternType="solid">
        <fgColor rgb="FFD5F1D2"/>
        <bgColor indexed="64"/>
      </patternFill>
    </fill>
    <fill>
      <patternFill patternType="solid">
        <fgColor rgb="FFFFDBDD"/>
        <bgColor indexed="64"/>
      </patternFill>
    </fill>
    <fill>
      <patternFill patternType="solid">
        <fgColor rgb="FF70BBFF"/>
        <bgColor indexed="64"/>
      </patternFill>
    </fill>
    <fill>
      <patternFill patternType="solid">
        <fgColor rgb="FFB8DFF6"/>
        <bgColor indexed="64"/>
      </patternFill>
    </fill>
    <fill>
      <patternFill patternType="solid">
        <fgColor rgb="FF77B6DC"/>
        <bgColor indexed="64"/>
      </patternFill>
    </fill>
    <fill>
      <patternFill patternType="solid">
        <fgColor theme="0"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46">
    <xf numFmtId="0" fontId="0" fillId="0" borderId="0" xfId="0"/>
    <xf numFmtId="0" fontId="0" fillId="0" borderId="0" xfId="0" applyNumberFormat="1"/>
    <xf numFmtId="0" fontId="0" fillId="0" borderId="0" xfId="0"/>
    <xf numFmtId="0" fontId="0" fillId="0" borderId="0" xfId="0"/>
    <xf numFmtId="0" fontId="0" fillId="0" borderId="0" xfId="0"/>
    <xf numFmtId="0" fontId="0" fillId="0" borderId="0" xfId="0"/>
    <xf numFmtId="14"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0" borderId="0" xfId="0" pivotButton="1"/>
    <xf numFmtId="0" fontId="0" fillId="0" borderId="0" xfId="0" applyAlignment="1">
      <alignment horizontal="left"/>
    </xf>
    <xf numFmtId="0" fontId="0" fillId="0" borderId="0" xfId="0" applyNumberFormat="1" applyAlignment="1">
      <alignment horizontal="right"/>
    </xf>
    <xf numFmtId="0" fontId="0" fillId="33" borderId="0" xfId="0" applyFill="1" applyAlignment="1">
      <alignment horizontal="right"/>
    </xf>
    <xf numFmtId="165" fontId="0" fillId="35" borderId="0" xfId="0" applyNumberFormat="1" applyFill="1"/>
    <xf numFmtId="0" fontId="0" fillId="35" borderId="13" xfId="0" applyFill="1" applyBorder="1"/>
    <xf numFmtId="164" fontId="0" fillId="35" borderId="0" xfId="0" applyNumberFormat="1" applyFill="1" applyBorder="1"/>
    <xf numFmtId="9" fontId="0" fillId="35" borderId="14" xfId="42" applyNumberFormat="1" applyFont="1" applyFill="1" applyBorder="1"/>
    <xf numFmtId="9" fontId="0" fillId="35" borderId="14" xfId="42" applyFont="1" applyFill="1" applyBorder="1"/>
    <xf numFmtId="0" fontId="0" fillId="35" borderId="15" xfId="0" applyFill="1" applyBorder="1"/>
    <xf numFmtId="0" fontId="0" fillId="35" borderId="16" xfId="0" applyFill="1" applyBorder="1"/>
    <xf numFmtId="9" fontId="0" fillId="35" borderId="17" xfId="42" applyFont="1" applyFill="1" applyBorder="1"/>
    <xf numFmtId="0" fontId="0" fillId="41" borderId="0" xfId="0" applyFill="1"/>
    <xf numFmtId="166" fontId="0" fillId="35" borderId="0" xfId="0" applyNumberFormat="1" applyFill="1"/>
    <xf numFmtId="0" fontId="0" fillId="0" borderId="0" xfId="0" applyNumberFormat="1" applyAlignment="1">
      <alignment vertical="center"/>
    </xf>
    <xf numFmtId="0" fontId="0" fillId="0" borderId="0" xfId="0" applyNumberFormat="1" applyAlignment="1">
      <alignment horizontal="center" vertical="center"/>
    </xf>
    <xf numFmtId="0" fontId="0" fillId="0" borderId="0" xfId="0" applyAlignment="1">
      <alignment horizontal="left" vertical="center"/>
    </xf>
    <xf numFmtId="0" fontId="19" fillId="0" borderId="18" xfId="0" applyFont="1" applyBorder="1" applyAlignment="1">
      <alignment vertical="center"/>
    </xf>
    <xf numFmtId="0" fontId="19" fillId="0" borderId="18" xfId="0" applyFont="1" applyBorder="1" applyAlignment="1">
      <alignment horizontal="right" vertical="center"/>
    </xf>
    <xf numFmtId="0" fontId="18" fillId="34" borderId="10" xfId="0" applyFont="1" applyFill="1" applyBorder="1" applyAlignment="1">
      <alignment horizontal="center" vertical="center"/>
    </xf>
    <xf numFmtId="0" fontId="18" fillId="34" borderId="11" xfId="0"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xf numFmtId="0" fontId="18" fillId="34" borderId="17" xfId="0" applyFont="1" applyFill="1" applyBorder="1" applyAlignment="1">
      <alignment horizontal="center" vertical="center"/>
    </xf>
    <xf numFmtId="0" fontId="0" fillId="33" borderId="10" xfId="0" applyFill="1" applyBorder="1" applyAlignment="1">
      <alignment horizontal="center" vertical="center"/>
    </xf>
    <xf numFmtId="0" fontId="0" fillId="33" borderId="13" xfId="0" applyFill="1" applyBorder="1" applyAlignment="1">
      <alignment horizontal="center" vertical="center"/>
    </xf>
    <xf numFmtId="0" fontId="0" fillId="33" borderId="11" xfId="0" applyFill="1" applyBorder="1" applyAlignment="1">
      <alignment horizontal="center" vertical="center"/>
    </xf>
    <xf numFmtId="0" fontId="0" fillId="33" borderId="0" xfId="0" applyFill="1" applyBorder="1" applyAlignment="1">
      <alignment horizontal="center" vertical="center"/>
    </xf>
    <xf numFmtId="0" fontId="0" fillId="33" borderId="12" xfId="0" applyFill="1" applyBorder="1" applyAlignment="1">
      <alignment horizontal="center" vertical="center"/>
    </xf>
    <xf numFmtId="0" fontId="0" fillId="33" borderId="14" xfId="0"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
    <dxf>
      <numFmt numFmtId="0" formatCode="General"/>
    </dxf>
    <dxf>
      <numFmt numFmtId="0" formatCode="General"/>
    </dxf>
    <dxf>
      <numFmt numFmtId="0" formatCode="General"/>
    </dxf>
    <dxf>
      <numFmt numFmtId="19" formatCode="dd/mm/yy"/>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rgb="FFB8DFF6"/>
          <bgColor rgb="FFB8DFF6"/>
        </patternFill>
      </fill>
      <border>
        <top style="thin">
          <color rgb="FF0037A4"/>
        </top>
      </border>
    </dxf>
    <dxf>
      <font>
        <b/>
        <color theme="1"/>
      </font>
      <fill>
        <patternFill patternType="solid">
          <fgColor rgb="FFFFDBDD"/>
          <bgColor rgb="FFFFDBDD"/>
        </patternFill>
      </fill>
      <border>
        <bottom style="thin">
          <color rgb="FF0037A4"/>
        </bottom>
      </border>
    </dxf>
    <dxf>
      <font>
        <b/>
        <i val="0"/>
        <sz val="12"/>
        <color theme="1"/>
      </font>
      <fill>
        <patternFill patternType="none">
          <bgColor auto="1"/>
        </patternFill>
      </fill>
      <border>
        <bottom style="thin">
          <color theme="0" tint="-0.14996795556505021"/>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bottom style="thin">
          <color theme="4"/>
        </bottom>
        <vertical/>
        <horizontal/>
      </border>
    </dxf>
    <dxf>
      <font>
        <color theme="1"/>
      </font>
      <fill>
        <patternFill patternType="none">
          <bgColor auto="1"/>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dxf>
      <fill>
        <patternFill patternType="solid">
          <fgColor rgb="FFFFDBDD"/>
          <bgColor rgb="FFFFDBDD"/>
        </patternFill>
      </fill>
    </dxf>
    <dxf>
      <fill>
        <patternFill patternType="solid">
          <fgColor rgb="FFFFDBDD"/>
          <bgColor rgb="FFFFDBDD"/>
        </patternFill>
      </fill>
    </dxf>
    <dxf>
      <font>
        <b/>
        <color theme="1"/>
      </font>
    </dxf>
    <dxf>
      <font>
        <b/>
        <color theme="1"/>
      </font>
    </dxf>
    <dxf>
      <font>
        <b/>
        <color theme="1"/>
      </font>
      <border>
        <top style="double">
          <color rgb="FFB8DFF6"/>
        </top>
      </border>
    </dxf>
    <dxf>
      <font>
        <b/>
        <color theme="0"/>
      </font>
      <fill>
        <patternFill patternType="solid">
          <fgColor rgb="FF0037A4"/>
          <bgColor rgb="FF0037A4"/>
        </patternFill>
      </fill>
    </dxf>
    <dxf>
      <font>
        <color theme="1"/>
      </font>
      <border>
        <left style="thin">
          <color rgb="FFB8DFF6"/>
        </left>
        <right style="thin">
          <color rgb="FFB8DFF6"/>
        </right>
        <top style="thin">
          <color rgb="FFB8DFF6"/>
        </top>
        <bottom style="thin">
          <color rgb="FFB8DFF6"/>
        </bottom>
        <horizontal style="thin">
          <color rgb="FFB8DFF6"/>
        </horizontal>
      </border>
    </dxf>
  </dxfs>
  <tableStyles count="4" defaultTableStyle="TableStyleMedium2" defaultPivotStyle="PivotStyleLight16">
    <tableStyle name="Logistic" pivot="0" count="7">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Logistic Shipment Year" pivot="0" table="0" count="10">
      <tableStyleElement type="wholeTable" dxfId="18"/>
      <tableStyleElement type="headerRow" dxfId="17"/>
    </tableStyle>
    <tableStyle name="Logistic Shipment Year 2" pivot="0" table="0" count="10">
      <tableStyleElement type="wholeTable" dxfId="16"/>
      <tableStyleElement type="headerRow" dxfId="15"/>
    </tableStyle>
    <tableStyle name="LSA" table="0" count="11">
      <tableStyleElement type="headerRow" dxfId="14"/>
      <tableStyleElement type="totalRow" dxfId="13"/>
      <tableStyleElement type="firstRowStripe" dxfId="12"/>
      <tableStyleElement type="firstColumnStripe" dxfId="11"/>
      <tableStyleElement type="firstSubtotalColumn"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colors>
    <mruColors>
      <color rgb="FFD5F1D2"/>
      <color rgb="FFFFC1C4"/>
      <color rgb="FFFFDBDD"/>
      <color rgb="FF0037A4"/>
      <color rgb="FFB8DFF6"/>
      <color rgb="FFC3EBBF"/>
      <color rgb="FF77B6DC"/>
      <color rgb="FF70BBFF"/>
      <color rgb="FF70AD47"/>
      <color rgb="FFD1EEFF"/>
    </mruColors>
  </colors>
  <extLst>
    <ext xmlns:x14="http://schemas.microsoft.com/office/spreadsheetml/2009/9/main" uri="{46F421CA-312F-682f-3DD2-61675219B42D}">
      <x14:dxfs count="16">
        <dxf>
          <font>
            <color rgb="FF000000"/>
          </font>
          <fill>
            <patternFill patternType="solid">
              <fgColor auto="1"/>
              <bgColor rgb="FFD5F1D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D5F1D2"/>
              <bgColor rgb="FFD5F1D2"/>
            </patternFill>
          </fill>
          <border diagonalUp="0" diagonalDown="0">
            <left/>
            <right/>
            <top/>
            <bottom/>
            <vertical/>
            <horizontal/>
          </border>
        </dxf>
        <dxf>
          <font>
            <color rgb="FF000000"/>
          </font>
          <fill>
            <patternFill patternType="solid">
              <fgColor auto="1"/>
              <bgColor rgb="FFD5F1D2"/>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auto="1"/>
          </font>
          <fill>
            <patternFill patternType="none">
              <fgColor indexed="64"/>
              <bgColor auto="1"/>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none">
              <fgColor indexed="64"/>
              <bgColor auto="1"/>
            </patternFill>
          </fill>
          <border diagonalUp="0" diagonalDown="0">
            <left/>
            <right/>
            <top/>
            <bottom/>
            <vertical/>
            <horizontal/>
          </border>
        </dxf>
        <dxf>
          <font>
            <color rgb="FF000000"/>
          </font>
          <fill>
            <patternFill patternType="solid">
              <fgColor auto="1"/>
              <bgColor rgb="FFFFDBD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FFDBDD"/>
              <bgColor rgb="FFFFDBDD"/>
            </patternFill>
          </fill>
          <border diagonalUp="0" diagonalDown="0">
            <left/>
            <right/>
            <top/>
            <bottom/>
            <vertical/>
            <horizontal/>
          </border>
        </dxf>
        <dxf>
          <font>
            <color rgb="FF000000"/>
          </font>
          <fill>
            <patternFill patternType="solid">
              <fgColor auto="1"/>
              <bgColor rgb="FFFFDBDD"/>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037A4"/>
              <bgColor rgb="FF0037A4"/>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Logistic Shipment Yea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Logistic Shipment Yea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 Shipment.xlsx]Logistic Shipment Report!Monthly Shipments</c:name>
    <c:fmtId val="6"/>
  </c:pivotSource>
  <c:chart>
    <c:title>
      <c:tx>
        <c:rich>
          <a:bodyPr/>
          <a:lstStyle/>
          <a:p>
            <a:pPr>
              <a:defRPr/>
            </a:pPr>
            <a:r>
              <a:rPr lang="en-US" sz="1200"/>
              <a:t>Shipments</a:t>
            </a:r>
          </a:p>
        </c:rich>
      </c:tx>
      <c:layout>
        <c:manualLayout>
          <c:xMode val="edge"/>
          <c:yMode val="edge"/>
          <c:x val="1.9860017497812521E-3"/>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solidFill>
            <a:srgbClr val="B8DFF6"/>
          </a:solidFill>
        </c:spPr>
        <c:marker>
          <c:symbol val="none"/>
        </c:marker>
      </c:pivotFmt>
      <c:pivotFmt>
        <c:idx val="7"/>
        <c:spPr>
          <a:solidFill>
            <a:srgbClr val="C3EBBF"/>
          </a:solidFill>
        </c:spPr>
        <c:marker>
          <c:symbol val="none"/>
        </c:marker>
      </c:pivotFmt>
      <c:pivotFmt>
        <c:idx val="8"/>
        <c:spPr>
          <a:solidFill>
            <a:srgbClr val="FFC1C4"/>
          </a:solidFill>
        </c:spPr>
        <c:marker>
          <c:symbol val="none"/>
        </c:marker>
      </c:pivotFmt>
      <c:pivotFmt>
        <c:idx val="9"/>
        <c:marker>
          <c:symbol val="none"/>
        </c:marker>
      </c:pivotFmt>
    </c:pivotFmts>
    <c:plotArea>
      <c:layout>
        <c:manualLayout>
          <c:layoutTarget val="inner"/>
          <c:xMode val="edge"/>
          <c:yMode val="edge"/>
          <c:x val="7.6792631404345835E-2"/>
          <c:y val="0.24366230006002609"/>
          <c:w val="0.89594590638995408"/>
          <c:h val="0.47451667196308983"/>
        </c:manualLayout>
      </c:layout>
      <c:barChart>
        <c:barDir val="col"/>
        <c:grouping val="stacked"/>
        <c:varyColors val="0"/>
        <c:ser>
          <c:idx val="0"/>
          <c:order val="0"/>
          <c:tx>
            <c:strRef>
              <c:f>'Logistic Shipment Report'!$H$3:$H$4</c:f>
              <c:strCache>
                <c:ptCount val="1"/>
                <c:pt idx="0">
                  <c:v>Returned</c:v>
                </c:pt>
              </c:strCache>
            </c:strRef>
          </c:tx>
          <c:spPr>
            <a:solidFill>
              <a:srgbClr val="FFC1C4"/>
            </a:solidFill>
          </c:spPr>
          <c:invertIfNegative val="0"/>
          <c:cat>
            <c:strRef>
              <c:f>'Logistic Shipment Report'!$G$5:$G$17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'Logistic Shipment Report'!$H$5:$H$17</c:f>
              <c:numCache>
                <c:formatCode>General</c:formatCode>
                <c:ptCount val="12"/>
                <c:pt idx="0">
                  <c:v>23</c:v>
                </c:pt>
                <c:pt idx="1">
                  <c:v>24</c:v>
                </c:pt>
                <c:pt idx="2">
                  <c:v>18</c:v>
                </c:pt>
                <c:pt idx="3">
                  <c:v>14</c:v>
                </c:pt>
                <c:pt idx="4">
                  <c:v>25</c:v>
                </c:pt>
                <c:pt idx="5">
                  <c:v>33</c:v>
                </c:pt>
                <c:pt idx="6">
                  <c:v>19</c:v>
                </c:pt>
                <c:pt idx="7">
                  <c:v>25</c:v>
                </c:pt>
                <c:pt idx="8">
                  <c:v>15</c:v>
                </c:pt>
                <c:pt idx="9">
                  <c:v>16</c:v>
                </c:pt>
                <c:pt idx="10">
                  <c:v>18</c:v>
                </c:pt>
                <c:pt idx="11">
                  <c:v>18</c:v>
                </c:pt>
              </c:numCache>
            </c:numRef>
          </c:val>
        </c:ser>
        <c:ser>
          <c:idx val="1"/>
          <c:order val="1"/>
          <c:tx>
            <c:strRef>
              <c:f>'Logistic Shipment Report'!$I$3:$I$4</c:f>
              <c:strCache>
                <c:ptCount val="1"/>
                <c:pt idx="0">
                  <c:v>Completed</c:v>
                </c:pt>
              </c:strCache>
            </c:strRef>
          </c:tx>
          <c:spPr>
            <a:solidFill>
              <a:srgbClr val="C3EBBF"/>
            </a:solidFill>
          </c:spPr>
          <c:invertIfNegative val="0"/>
          <c:cat>
            <c:strRef>
              <c:f>'Logistic Shipment Report'!$G$5:$G$17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'Logistic Shipment Report'!$I$5:$I$17</c:f>
              <c:numCache>
                <c:formatCode>General</c:formatCode>
                <c:ptCount val="12"/>
                <c:pt idx="0">
                  <c:v>271</c:v>
                </c:pt>
                <c:pt idx="1">
                  <c:v>209</c:v>
                </c:pt>
                <c:pt idx="2">
                  <c:v>281</c:v>
                </c:pt>
                <c:pt idx="3">
                  <c:v>271</c:v>
                </c:pt>
                <c:pt idx="4">
                  <c:v>273</c:v>
                </c:pt>
                <c:pt idx="5">
                  <c:v>243</c:v>
                </c:pt>
                <c:pt idx="6">
                  <c:v>249</c:v>
                </c:pt>
                <c:pt idx="7">
                  <c:v>253</c:v>
                </c:pt>
                <c:pt idx="8">
                  <c:v>269</c:v>
                </c:pt>
                <c:pt idx="9">
                  <c:v>253</c:v>
                </c:pt>
                <c:pt idx="10">
                  <c:v>273</c:v>
                </c:pt>
                <c:pt idx="11">
                  <c:v>268</c:v>
                </c:pt>
              </c:numCache>
            </c:numRef>
          </c:val>
        </c:ser>
        <c:ser>
          <c:idx val="2"/>
          <c:order val="2"/>
          <c:tx>
            <c:strRef>
              <c:f>'Logistic Shipment Report'!$J$3:$J$4</c:f>
              <c:strCache>
                <c:ptCount val="1"/>
                <c:pt idx="0">
                  <c:v>Active</c:v>
                </c:pt>
              </c:strCache>
            </c:strRef>
          </c:tx>
          <c:spPr>
            <a:solidFill>
              <a:srgbClr val="B8DFF6"/>
            </a:solidFill>
          </c:spPr>
          <c:invertIfNegative val="0"/>
          <c:cat>
            <c:strRef>
              <c:f>'Logistic Shipment Report'!$G$5:$G$17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'Logistic Shipment Report'!$J$5:$J$17</c:f>
              <c:numCache>
                <c:formatCode>General</c:formatCode>
                <c:ptCount val="12"/>
                <c:pt idx="0">
                  <c:v>136</c:v>
                </c:pt>
                <c:pt idx="1">
                  <c:v>117</c:v>
                </c:pt>
                <c:pt idx="2">
                  <c:v>134</c:v>
                </c:pt>
                <c:pt idx="3">
                  <c:v>132</c:v>
                </c:pt>
                <c:pt idx="4">
                  <c:v>137</c:v>
                </c:pt>
                <c:pt idx="5">
                  <c:v>132</c:v>
                </c:pt>
                <c:pt idx="6">
                  <c:v>127</c:v>
                </c:pt>
                <c:pt idx="7">
                  <c:v>140</c:v>
                </c:pt>
                <c:pt idx="8">
                  <c:v>158</c:v>
                </c:pt>
                <c:pt idx="9">
                  <c:v>155</c:v>
                </c:pt>
                <c:pt idx="10">
                  <c:v>141</c:v>
                </c:pt>
                <c:pt idx="11">
                  <c:v>130</c:v>
                </c:pt>
              </c:numCache>
            </c:numRef>
          </c:val>
        </c:ser>
        <c:dLbls>
          <c:showLegendKey val="0"/>
          <c:showVal val="0"/>
          <c:showCatName val="0"/>
          <c:showSerName val="0"/>
          <c:showPercent val="0"/>
          <c:showBubbleSize val="0"/>
        </c:dLbls>
        <c:gapWidth val="50"/>
        <c:overlap val="100"/>
        <c:axId val="208201984"/>
        <c:axId val="208748928"/>
      </c:barChart>
      <c:catAx>
        <c:axId val="208201984"/>
        <c:scaling>
          <c:orientation val="minMax"/>
        </c:scaling>
        <c:delete val="0"/>
        <c:axPos val="b"/>
        <c:majorTickMark val="out"/>
        <c:minorTickMark val="none"/>
        <c:tickLblPos val="nextTo"/>
        <c:crossAx val="208748928"/>
        <c:crosses val="autoZero"/>
        <c:auto val="1"/>
        <c:lblAlgn val="ctr"/>
        <c:lblOffset val="100"/>
        <c:noMultiLvlLbl val="0"/>
      </c:catAx>
      <c:valAx>
        <c:axId val="208748928"/>
        <c:scaling>
          <c:orientation val="minMax"/>
          <c:max val="400"/>
        </c:scaling>
        <c:delete val="0"/>
        <c:axPos val="l"/>
        <c:numFmt formatCode="General" sourceLinked="1"/>
        <c:majorTickMark val="out"/>
        <c:minorTickMark val="none"/>
        <c:tickLblPos val="nextTo"/>
        <c:crossAx val="208201984"/>
        <c:crosses val="autoZero"/>
        <c:crossBetween val="between"/>
        <c:majorUnit val="200"/>
      </c:valAx>
      <c:spPr>
        <a:noFill/>
        <a:ln>
          <a:noFill/>
        </a:ln>
      </c:spPr>
    </c:plotArea>
    <c:legend>
      <c:legendPos val="b"/>
      <c:layout>
        <c:manualLayout>
          <c:xMode val="edge"/>
          <c:yMode val="edge"/>
          <c:x val="0.29065558255032248"/>
          <c:y val="0.89188093640761268"/>
          <c:w val="0.41868863975646164"/>
          <c:h val="0.10811906359238728"/>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 Shipment.xlsx]Logistic Shipment Report!Monthly Revenue</c:name>
    <c:fmtId val="3"/>
  </c:pivotSource>
  <c:chart>
    <c:title>
      <c:tx>
        <c:rich>
          <a:bodyPr/>
          <a:lstStyle/>
          <a:p>
            <a:pPr>
              <a:defRPr/>
            </a:pPr>
            <a:r>
              <a:rPr lang="en-US" sz="1200"/>
              <a:t>Revenue</a:t>
            </a:r>
            <a:r>
              <a:rPr lang="en-US" sz="1200" baseline="0"/>
              <a:t> by Month</a:t>
            </a:r>
            <a:endParaRPr lang="en-US" sz="1200"/>
          </a:p>
        </c:rich>
      </c:tx>
      <c:layout>
        <c:manualLayout>
          <c:xMode val="edge"/>
          <c:yMode val="edge"/>
          <c:x val="2.2222222222222534E-3"/>
          <c:y val="0"/>
        </c:manualLayout>
      </c:layout>
      <c:overlay val="0"/>
    </c:title>
    <c:autoTitleDeleted val="0"/>
    <c:pivotFmts>
      <c:pivotFmt>
        <c:idx val="0"/>
        <c:spPr>
          <a:ln w="34925">
            <a:solidFill>
              <a:srgbClr val="70AD47"/>
            </a:solidFill>
          </a:ln>
        </c:spPr>
        <c:marker>
          <c:symbol val="circle"/>
          <c:size val="6"/>
          <c:spPr>
            <a:solidFill>
              <a:srgbClr val="70AD47"/>
            </a:solidFill>
            <a:ln>
              <a:solidFill>
                <a:srgbClr val="70AD47"/>
              </a:solidFill>
            </a:ln>
          </c:spPr>
        </c:marker>
      </c:pivotFmt>
      <c:pivotFmt>
        <c:idx val="1"/>
        <c:spPr>
          <a:ln w="34925">
            <a:solidFill>
              <a:srgbClr val="70AD47"/>
            </a:solidFill>
          </a:ln>
        </c:spPr>
        <c:marker>
          <c:symbol val="circle"/>
          <c:size val="6"/>
          <c:spPr>
            <a:solidFill>
              <a:srgbClr val="70AD47"/>
            </a:solidFill>
            <a:ln>
              <a:solidFill>
                <a:srgbClr val="70AD47"/>
              </a:solidFill>
            </a:ln>
          </c:spPr>
        </c:marker>
      </c:pivotFmt>
      <c:pivotFmt>
        <c:idx val="2"/>
        <c:spPr>
          <a:ln w="34925">
            <a:solidFill>
              <a:srgbClr val="70AD47"/>
            </a:solidFill>
          </a:ln>
          <a:effectLst/>
        </c:spPr>
        <c:marker>
          <c:symbol val="circle"/>
          <c:size val="6"/>
          <c:spPr>
            <a:solidFill>
              <a:srgbClr val="70AD47"/>
            </a:solidFill>
            <a:ln>
              <a:solidFill>
                <a:srgbClr val="70AD47"/>
              </a:solidFill>
            </a:ln>
            <a:effectLst/>
          </c:spPr>
        </c:marker>
        <c:dLbl>
          <c:idx val="0"/>
          <c:layout/>
          <c:numFmt formatCode="&quot;$&quot;\ #,##0,\ &quot;K&quot;" sourceLinked="0"/>
          <c:spPr>
            <a:noFill/>
          </c:spPr>
          <c:txPr>
            <a:bodyPr/>
            <a:lstStyle/>
            <a:p>
              <a:pPr>
                <a:defRPr sz="800"/>
              </a:pPr>
              <a:endParaRPr lang="en-US"/>
            </a:p>
          </c:txPr>
          <c:dLblPos val="t"/>
          <c:showLegendKey val="0"/>
          <c:showVal val="1"/>
          <c:showCatName val="0"/>
          <c:showSerName val="0"/>
          <c:showPercent val="0"/>
          <c:showBubbleSize val="0"/>
        </c:dLbl>
      </c:pivotFmt>
      <c:pivotFmt>
        <c:idx val="3"/>
        <c:dLbl>
          <c:idx val="0"/>
          <c:layout>
            <c:manualLayout>
              <c:x val="-4.9285216104091069E-2"/>
              <c:y val="6.9549091923854348E-2"/>
            </c:manualLayout>
          </c:layout>
          <c:dLblPos val="r"/>
          <c:showLegendKey val="0"/>
          <c:showVal val="1"/>
          <c:showCatName val="0"/>
          <c:showSerName val="0"/>
          <c:showPercent val="0"/>
          <c:showBubbleSize val="0"/>
        </c:dLbl>
      </c:pivotFmt>
      <c:pivotFmt>
        <c:idx val="4"/>
        <c:dLbl>
          <c:idx val="0"/>
          <c:layout>
            <c:manualLayout>
              <c:x val="-4.4356073499338101E-2"/>
              <c:y val="9.3495452077111046E-2"/>
            </c:manualLayout>
          </c:layout>
          <c:dLblPos val="r"/>
          <c:showLegendKey val="0"/>
          <c:showVal val="1"/>
          <c:showCatName val="0"/>
          <c:showSerName val="0"/>
          <c:showPercent val="0"/>
          <c:showBubbleSize val="0"/>
        </c:dLbl>
      </c:pivotFmt>
      <c:pivotFmt>
        <c:idx val="5"/>
        <c:dLbl>
          <c:idx val="0"/>
          <c:layout>
            <c:manualLayout>
              <c:x val="-4.9285216104091069E-2"/>
              <c:y val="9.9482042115425232E-2"/>
            </c:manualLayout>
          </c:layout>
          <c:dLblPos val="r"/>
          <c:showLegendKey val="0"/>
          <c:showVal val="1"/>
          <c:showCatName val="0"/>
          <c:showSerName val="0"/>
          <c:showPercent val="0"/>
          <c:showBubbleSize val="0"/>
        </c:dLbl>
      </c:pivotFmt>
      <c:pivotFmt>
        <c:idx val="6"/>
        <c:dLbl>
          <c:idx val="0"/>
          <c:layout>
            <c:manualLayout>
              <c:x val="-4.6820644801714564E-2"/>
              <c:y val="0.10546863215373946"/>
            </c:manualLayout>
          </c:layout>
          <c:dLblPos val="r"/>
          <c:showLegendKey val="0"/>
          <c:showVal val="1"/>
          <c:showCatName val="0"/>
          <c:showSerName val="0"/>
          <c:showPercent val="0"/>
          <c:showBubbleSize val="0"/>
        </c:dLbl>
      </c:pivotFmt>
      <c:pivotFmt>
        <c:idx val="7"/>
        <c:dLbl>
          <c:idx val="0"/>
          <c:layout>
            <c:manualLayout>
              <c:x val="-5.174978740646758E-2"/>
              <c:y val="8.7508862038796875E-2"/>
            </c:manualLayout>
          </c:layout>
          <c:dLblPos val="r"/>
          <c:showLegendKey val="0"/>
          <c:showVal val="1"/>
          <c:showCatName val="0"/>
          <c:showSerName val="0"/>
          <c:showPercent val="0"/>
          <c:showBubbleSize val="0"/>
        </c:dLbl>
      </c:pivotFmt>
      <c:pivotFmt>
        <c:idx val="8"/>
        <c:dLbl>
          <c:idx val="0"/>
          <c:layout>
            <c:manualLayout>
              <c:x val="-1.8591018170682625E-2"/>
              <c:y val="8.750886203879682E-2"/>
            </c:manualLayout>
          </c:layout>
          <c:dLblPos val="r"/>
          <c:showLegendKey val="0"/>
          <c:showVal val="1"/>
          <c:showCatName val="0"/>
          <c:showSerName val="0"/>
          <c:showPercent val="0"/>
          <c:showBubbleSize val="0"/>
        </c:dLbl>
      </c:pivotFmt>
    </c:pivotFmts>
    <c:plotArea>
      <c:layout>
        <c:manualLayout>
          <c:layoutTarget val="inner"/>
          <c:xMode val="edge"/>
          <c:yMode val="edge"/>
          <c:x val="0.11280556317782989"/>
          <c:y val="0.27390157857422992"/>
          <c:w val="0.86008415249602854"/>
          <c:h val="0.57612444188010981"/>
        </c:manualLayout>
      </c:layout>
      <c:lineChart>
        <c:grouping val="standard"/>
        <c:varyColors val="0"/>
        <c:ser>
          <c:idx val="0"/>
          <c:order val="0"/>
          <c:tx>
            <c:strRef>
              <c:f>'Logistic Shipment Report'!$N$3</c:f>
              <c:strCache>
                <c:ptCount val="1"/>
                <c:pt idx="0">
                  <c:v>Total</c:v>
                </c:pt>
              </c:strCache>
            </c:strRef>
          </c:tx>
          <c:spPr>
            <a:ln w="34925">
              <a:solidFill>
                <a:srgbClr val="70AD47"/>
              </a:solidFill>
            </a:ln>
            <a:effectLst/>
          </c:spPr>
          <c:marker>
            <c:symbol val="circle"/>
            <c:size val="6"/>
            <c:spPr>
              <a:solidFill>
                <a:srgbClr val="70AD47"/>
              </a:solidFill>
              <a:ln>
                <a:solidFill>
                  <a:srgbClr val="70AD47"/>
                </a:solidFill>
              </a:ln>
              <a:effectLst/>
            </c:spPr>
          </c:marker>
          <c:dLbls>
            <c:dLbl>
              <c:idx val="1"/>
              <c:layout>
                <c:manualLayout>
                  <c:x val="-4.9285216104091069E-2"/>
                  <c:y val="6.9549091923854348E-2"/>
                </c:manualLayout>
              </c:layout>
              <c:dLblPos val="r"/>
              <c:showLegendKey val="0"/>
              <c:showVal val="1"/>
              <c:showCatName val="0"/>
              <c:showSerName val="0"/>
              <c:showPercent val="0"/>
              <c:showBubbleSize val="0"/>
            </c:dLbl>
            <c:dLbl>
              <c:idx val="3"/>
              <c:layout>
                <c:manualLayout>
                  <c:x val="-4.4356073499338101E-2"/>
                  <c:y val="9.3495452077111046E-2"/>
                </c:manualLayout>
              </c:layout>
              <c:dLblPos val="r"/>
              <c:showLegendKey val="0"/>
              <c:showVal val="1"/>
              <c:showCatName val="0"/>
              <c:showSerName val="0"/>
              <c:showPercent val="0"/>
              <c:showBubbleSize val="0"/>
            </c:dLbl>
            <c:dLbl>
              <c:idx val="5"/>
              <c:layout>
                <c:manualLayout>
                  <c:x val="-4.9285216104091069E-2"/>
                  <c:y val="9.9482042115425232E-2"/>
                </c:manualLayout>
              </c:layout>
              <c:dLblPos val="r"/>
              <c:showLegendKey val="0"/>
              <c:showVal val="1"/>
              <c:showCatName val="0"/>
              <c:showSerName val="0"/>
              <c:showPercent val="0"/>
              <c:showBubbleSize val="0"/>
            </c:dLbl>
            <c:dLbl>
              <c:idx val="7"/>
              <c:layout>
                <c:manualLayout>
                  <c:x val="-4.6820644801714564E-2"/>
                  <c:y val="0.10546863215373946"/>
                </c:manualLayout>
              </c:layout>
              <c:dLblPos val="r"/>
              <c:showLegendKey val="0"/>
              <c:showVal val="1"/>
              <c:showCatName val="0"/>
              <c:showSerName val="0"/>
              <c:showPercent val="0"/>
              <c:showBubbleSize val="0"/>
            </c:dLbl>
            <c:dLbl>
              <c:idx val="9"/>
              <c:layout>
                <c:manualLayout>
                  <c:x val="-5.174978740646758E-2"/>
                  <c:y val="8.7508862038796875E-2"/>
                </c:manualLayout>
              </c:layout>
              <c:dLblPos val="r"/>
              <c:showLegendKey val="0"/>
              <c:showVal val="1"/>
              <c:showCatName val="0"/>
              <c:showSerName val="0"/>
              <c:showPercent val="0"/>
              <c:showBubbleSize val="0"/>
            </c:dLbl>
            <c:dLbl>
              <c:idx val="11"/>
              <c:layout>
                <c:manualLayout>
                  <c:x val="-1.8591018170682625E-2"/>
                  <c:y val="8.750886203879682E-2"/>
                </c:manualLayout>
              </c:layout>
              <c:dLblPos val="r"/>
              <c:showLegendKey val="0"/>
              <c:showVal val="1"/>
              <c:showCatName val="0"/>
              <c:showSerName val="0"/>
              <c:showPercent val="0"/>
              <c:showBubbleSize val="0"/>
            </c:dLbl>
            <c:numFmt formatCode="&quot;$&quot;\ #,##0,\ &quot;K&quot;" sourceLinked="0"/>
            <c:spPr>
              <a:noFill/>
            </c:spPr>
            <c:txPr>
              <a:bodyPr/>
              <a:lstStyle/>
              <a:p>
                <a:pPr>
                  <a:defRPr sz="800"/>
                </a:pPr>
                <a:endParaRPr lang="en-US"/>
              </a:p>
            </c:txPr>
            <c:dLblPos val="t"/>
            <c:showLegendKey val="0"/>
            <c:showVal val="1"/>
            <c:showCatName val="0"/>
            <c:showSerName val="0"/>
            <c:showPercent val="0"/>
            <c:showBubbleSize val="0"/>
            <c:showLeaderLines val="0"/>
          </c:dLbls>
          <c:cat>
            <c:strRef>
              <c:f>'Logistic Shipment Report'!$M$4:$M$16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'Logistic Shipment Report'!$N$4:$N$16</c:f>
              <c:numCache>
                <c:formatCode>General</c:formatCode>
                <c:ptCount val="12"/>
                <c:pt idx="0">
                  <c:v>225552.83000000002</c:v>
                </c:pt>
                <c:pt idx="1">
                  <c:v>185843.75999999995</c:v>
                </c:pt>
                <c:pt idx="2">
                  <c:v>237842.75999999995</c:v>
                </c:pt>
                <c:pt idx="3">
                  <c:v>220444.49000000017</c:v>
                </c:pt>
                <c:pt idx="4">
                  <c:v>244268.49999999997</c:v>
                </c:pt>
                <c:pt idx="5">
                  <c:v>225915.74000000002</c:v>
                </c:pt>
                <c:pt idx="6">
                  <c:v>212836.75000000029</c:v>
                </c:pt>
                <c:pt idx="7">
                  <c:v>234411.19000000021</c:v>
                </c:pt>
                <c:pt idx="8">
                  <c:v>243624.09999999989</c:v>
                </c:pt>
                <c:pt idx="9">
                  <c:v>235951.95999999988</c:v>
                </c:pt>
                <c:pt idx="10">
                  <c:v>239446.50999999992</c:v>
                </c:pt>
                <c:pt idx="11">
                  <c:v>235243.04000000004</c:v>
                </c:pt>
              </c:numCache>
            </c:numRef>
          </c:val>
          <c:smooth val="1"/>
        </c:ser>
        <c:dLbls>
          <c:showLegendKey val="0"/>
          <c:showVal val="0"/>
          <c:showCatName val="0"/>
          <c:showSerName val="0"/>
          <c:showPercent val="0"/>
          <c:showBubbleSize val="0"/>
        </c:dLbls>
        <c:marker val="1"/>
        <c:smooth val="0"/>
        <c:axId val="208963072"/>
        <c:axId val="208971648"/>
      </c:lineChart>
      <c:catAx>
        <c:axId val="208963072"/>
        <c:scaling>
          <c:orientation val="minMax"/>
        </c:scaling>
        <c:delete val="0"/>
        <c:axPos val="b"/>
        <c:majorTickMark val="out"/>
        <c:minorTickMark val="none"/>
        <c:tickLblPos val="nextTo"/>
        <c:crossAx val="208971648"/>
        <c:crosses val="autoZero"/>
        <c:auto val="1"/>
        <c:lblAlgn val="ctr"/>
        <c:lblOffset val="100"/>
        <c:noMultiLvlLbl val="0"/>
      </c:catAx>
      <c:valAx>
        <c:axId val="208971648"/>
        <c:scaling>
          <c:orientation val="minMax"/>
          <c:max val="300000"/>
          <c:min val="50000"/>
        </c:scaling>
        <c:delete val="0"/>
        <c:axPos val="l"/>
        <c:numFmt formatCode="&quot;$&quot;\ #,##0,\ &quot;K&quot;" sourceLinked="0"/>
        <c:majorTickMark val="out"/>
        <c:minorTickMark val="none"/>
        <c:tickLblPos val="nextTo"/>
        <c:crossAx val="208963072"/>
        <c:crosses val="autoZero"/>
        <c:crossBetween val="between"/>
        <c:majorUnit val="50000"/>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 Shipment.xlsx]Logistic Shipment Report!Revenue by Category</c:name>
    <c:fmtId val="2"/>
  </c:pivotSource>
  <c:chart>
    <c:title>
      <c:tx>
        <c:rich>
          <a:bodyPr/>
          <a:lstStyle/>
          <a:p>
            <a:pPr>
              <a:defRPr/>
            </a:pPr>
            <a:r>
              <a:rPr lang="en-US" sz="1200" b="1"/>
              <a:t>Category</a:t>
            </a:r>
            <a:r>
              <a:rPr lang="en-US" sz="1200" b="1" baseline="0"/>
              <a:t> by </a:t>
            </a:r>
            <a:r>
              <a:rPr lang="en-US" sz="1200" b="1"/>
              <a:t>Revenue</a:t>
            </a:r>
            <a:r>
              <a:rPr lang="en-US" sz="1200" b="1" baseline="0"/>
              <a:t> %</a:t>
            </a:r>
            <a:endParaRPr lang="en-US" sz="1200" b="1"/>
          </a:p>
        </c:rich>
      </c:tx>
      <c:layout>
        <c:manualLayout>
          <c:xMode val="edge"/>
          <c:yMode val="edge"/>
          <c:x val="2.2222222222222534E-3"/>
          <c:y val="0"/>
        </c:manualLayout>
      </c:layout>
      <c:overlay val="0"/>
    </c:title>
    <c:autoTitleDeleted val="0"/>
    <c:pivotFmts>
      <c:pivotFmt>
        <c:idx val="0"/>
        <c:marker>
          <c:symbol val="none"/>
        </c:marker>
      </c:pivotFmt>
      <c:pivotFmt>
        <c:idx val="1"/>
        <c:marker>
          <c:symbol val="none"/>
        </c:marker>
      </c:pivotFmt>
      <c:pivotFmt>
        <c:idx val="2"/>
        <c:spPr>
          <a:noFill/>
        </c:spPr>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pivotFmt>
      <c:pivotFmt>
        <c:idx val="4"/>
        <c:marker>
          <c:symbol val="none"/>
        </c:marker>
      </c:pivotFmt>
      <c:pivotFmt>
        <c:idx val="5"/>
        <c:marker>
          <c:symbol val="none"/>
        </c:marker>
      </c:pivotFmt>
      <c:pivotFmt>
        <c:idx val="6"/>
      </c:pivotFmt>
      <c:pivotFmt>
        <c:idx val="7"/>
      </c:pivotFmt>
      <c:pivotFmt>
        <c:idx val="8"/>
      </c:pivotFmt>
      <c:pivotFmt>
        <c:idx val="9"/>
      </c:pivotFmt>
      <c:pivotFmt>
        <c:idx val="10"/>
        <c:spPr>
          <a:solidFill>
            <a:srgbClr val="FFC1C4"/>
          </a:solidFill>
        </c:spPr>
      </c:pivotFmt>
      <c:pivotFmt>
        <c:idx val="11"/>
        <c:spPr>
          <a:noFill/>
        </c:spPr>
      </c:pivotFmt>
      <c:pivotFmt>
        <c:idx val="12"/>
        <c:spPr>
          <a:noFill/>
        </c:spPr>
      </c:pivotFmt>
      <c:pivotFmt>
        <c:idx val="13"/>
        <c:spPr>
          <a:noFill/>
        </c:spPr>
      </c:pivotFmt>
      <c:pivotFmt>
        <c:idx val="14"/>
        <c:spPr>
          <a:solidFill>
            <a:srgbClr val="C3EBBF"/>
          </a:solidFill>
        </c:spPr>
      </c:pivotFmt>
      <c:pivotFmt>
        <c:idx val="15"/>
        <c:spPr>
          <a:noFill/>
        </c:spPr>
      </c:pivotFmt>
      <c:pivotFmt>
        <c:idx val="16"/>
        <c:spPr>
          <a:noFill/>
        </c:spPr>
      </c:pivotFmt>
      <c:pivotFmt>
        <c:idx val="17"/>
        <c:spPr>
          <a:noFill/>
        </c:spPr>
      </c:pivotFmt>
      <c:pivotFmt>
        <c:idx val="18"/>
        <c:spPr>
          <a:solidFill>
            <a:schemeClr val="bg1">
              <a:lumMod val="75000"/>
            </a:schemeClr>
          </a:solidFill>
        </c:spPr>
        <c:dLbl>
          <c:idx val="0"/>
          <c:layout>
            <c:manualLayout>
              <c:x val="0.54245880861850448"/>
              <c:y val="0.65171929038253851"/>
            </c:manualLayout>
          </c:layout>
          <c:showLegendKey val="0"/>
          <c:showVal val="0"/>
          <c:showCatName val="0"/>
          <c:showSerName val="0"/>
          <c:showPercent val="1"/>
          <c:showBubbleSize val="0"/>
        </c:dLbl>
      </c:pivotFmt>
      <c:pivotFmt>
        <c:idx val="19"/>
        <c:spPr>
          <a:solidFill>
            <a:srgbClr val="77B6DC"/>
          </a:solidFill>
        </c:spPr>
        <c:dLbl>
          <c:idx val="0"/>
          <c:layout>
            <c:manualLayout>
              <c:x val="0.21292775665399238"/>
              <c:y val="-0.22122581416654977"/>
            </c:manualLayout>
          </c:layout>
          <c:spPr/>
          <c:txPr>
            <a:bodyPr/>
            <a:lstStyle/>
            <a:p>
              <a:pPr>
                <a:defRPr sz="900"/>
              </a:pPr>
              <a:endParaRPr lang="en-US"/>
            </a:p>
          </c:txPr>
          <c:showLegendKey val="0"/>
          <c:showVal val="0"/>
          <c:showCatName val="0"/>
          <c:showSerName val="0"/>
          <c:showPercent val="1"/>
          <c:showBubbleSize val="0"/>
        </c:dLbl>
      </c:pivotFmt>
      <c:pivotFmt>
        <c:idx val="20"/>
        <c:spPr>
          <a:solidFill>
            <a:srgbClr val="FFC1C4"/>
          </a:solidFill>
        </c:spPr>
        <c:dLbl>
          <c:idx val="0"/>
          <c:layout>
            <c:manualLayout>
              <c:x val="0.53738870093709756"/>
              <c:y val="-0.42451440015743325"/>
            </c:manualLayout>
          </c:layout>
          <c:showLegendKey val="0"/>
          <c:showVal val="0"/>
          <c:showCatName val="0"/>
          <c:showSerName val="0"/>
          <c:showPercent val="1"/>
          <c:showBubbleSize val="0"/>
        </c:dLbl>
      </c:pivotFmt>
      <c:pivotFmt>
        <c:idx val="21"/>
        <c:spPr>
          <a:solidFill>
            <a:srgbClr val="C3EBBF"/>
          </a:solidFill>
        </c:spPr>
        <c:dLbl>
          <c:idx val="0"/>
          <c:layout>
            <c:manualLayout>
              <c:x val="0.71482889733840305"/>
              <c:y val="0.16741412963955116"/>
            </c:manualLayout>
          </c:layout>
          <c:showLegendKey val="0"/>
          <c:showVal val="0"/>
          <c:showCatName val="0"/>
          <c:showSerName val="0"/>
          <c:showPercent val="1"/>
          <c:showBubbleSize val="0"/>
        </c:dLbl>
      </c:pivotFmt>
    </c:pivotFmts>
    <c:plotArea>
      <c:layout>
        <c:manualLayout>
          <c:layoutTarget val="inner"/>
          <c:xMode val="edge"/>
          <c:yMode val="edge"/>
          <c:x val="2.5348542458808618E-2"/>
          <c:y val="0.21328729601699375"/>
          <c:w val="0.57569214494576015"/>
          <c:h val="0.67895562960612488"/>
        </c:manualLayout>
      </c:layout>
      <c:doughnutChart>
        <c:varyColors val="1"/>
        <c:ser>
          <c:idx val="0"/>
          <c:order val="0"/>
          <c:tx>
            <c:strRef>
              <c:f>'Logistic Shipment Report'!$AG$3</c:f>
              <c:strCache>
                <c:ptCount val="1"/>
                <c:pt idx="0">
                  <c:v>Total</c:v>
                </c:pt>
              </c:strCache>
            </c:strRef>
          </c:tx>
          <c:spPr>
            <a:noFill/>
          </c:spPr>
          <c:dPt>
            <c:idx val="0"/>
            <c:bubble3D val="0"/>
            <c:spPr>
              <a:solidFill>
                <a:srgbClr val="77B6DC"/>
              </a:solidFill>
            </c:spPr>
          </c:dPt>
          <c:dPt>
            <c:idx val="1"/>
            <c:bubble3D val="0"/>
            <c:spPr>
              <a:solidFill>
                <a:srgbClr val="FFC1C4"/>
              </a:solidFill>
            </c:spPr>
          </c:dPt>
          <c:dPt>
            <c:idx val="2"/>
            <c:bubble3D val="0"/>
            <c:spPr>
              <a:solidFill>
                <a:srgbClr val="C3EBBF"/>
              </a:solidFill>
            </c:spPr>
          </c:dPt>
          <c:dPt>
            <c:idx val="3"/>
            <c:bubble3D val="0"/>
            <c:spPr>
              <a:solidFill>
                <a:schemeClr val="bg1">
                  <a:lumMod val="75000"/>
                </a:schemeClr>
              </a:solidFill>
            </c:spPr>
          </c:dPt>
          <c:dLbls>
            <c:dLbl>
              <c:idx val="0"/>
              <c:layout>
                <c:manualLayout>
                  <c:x val="0.21292775665399238"/>
                  <c:y val="-0.22122581416654977"/>
                </c:manualLayout>
              </c:layout>
              <c:spPr/>
              <c:txPr>
                <a:bodyPr/>
                <a:lstStyle/>
                <a:p>
                  <a:pPr>
                    <a:defRPr sz="900"/>
                  </a:pPr>
                  <a:endParaRPr lang="en-US"/>
                </a:p>
              </c:txPr>
              <c:showLegendKey val="0"/>
              <c:showVal val="0"/>
              <c:showCatName val="0"/>
              <c:showSerName val="0"/>
              <c:showPercent val="1"/>
              <c:showBubbleSize val="0"/>
            </c:dLbl>
            <c:dLbl>
              <c:idx val="1"/>
              <c:layout>
                <c:manualLayout>
                  <c:x val="0.53738870093709756"/>
                  <c:y val="-0.42451440015743325"/>
                </c:manualLayout>
              </c:layout>
              <c:showLegendKey val="0"/>
              <c:showVal val="0"/>
              <c:showCatName val="0"/>
              <c:showSerName val="0"/>
              <c:showPercent val="1"/>
              <c:showBubbleSize val="0"/>
            </c:dLbl>
            <c:dLbl>
              <c:idx val="2"/>
              <c:layout>
                <c:manualLayout>
                  <c:x val="0.71482889733840305"/>
                  <c:y val="0.16741412963955116"/>
                </c:manualLayout>
              </c:layout>
              <c:showLegendKey val="0"/>
              <c:showVal val="0"/>
              <c:showCatName val="0"/>
              <c:showSerName val="0"/>
              <c:showPercent val="1"/>
              <c:showBubbleSize val="0"/>
            </c:dLbl>
            <c:dLbl>
              <c:idx val="3"/>
              <c:layout>
                <c:manualLayout>
                  <c:x val="0.54245880861850448"/>
                  <c:y val="0.65171929038253851"/>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1"/>
          </c:dLbls>
          <c:cat>
            <c:strRef>
              <c:f>'Logistic Shipment Report'!$AF$4:$AF$8</c:f>
              <c:strCache>
                <c:ptCount val="4"/>
                <c:pt idx="0">
                  <c:v>Electronics</c:v>
                </c:pt>
                <c:pt idx="1">
                  <c:v>Audio</c:v>
                </c:pt>
                <c:pt idx="2">
                  <c:v>Computing</c:v>
                </c:pt>
                <c:pt idx="3">
                  <c:v>Office Equipment</c:v>
                </c:pt>
              </c:strCache>
            </c:strRef>
          </c:cat>
          <c:val>
            <c:numRef>
              <c:f>'Logistic Shipment Report'!$AG$4:$AG$8</c:f>
              <c:numCache>
                <c:formatCode>General</c:formatCode>
                <c:ptCount val="4"/>
                <c:pt idx="0">
                  <c:v>1101140.1499999997</c:v>
                </c:pt>
                <c:pt idx="1">
                  <c:v>801262.28999999957</c:v>
                </c:pt>
                <c:pt idx="2">
                  <c:v>567022.14999999967</c:v>
                </c:pt>
                <c:pt idx="3">
                  <c:v>271957.03999999998</c:v>
                </c:pt>
              </c:numCache>
            </c:numRef>
          </c:val>
        </c:ser>
        <c:dLbls>
          <c:showLegendKey val="0"/>
          <c:showVal val="0"/>
          <c:showCatName val="0"/>
          <c:showSerName val="0"/>
          <c:showPercent val="0"/>
          <c:showBubbleSize val="0"/>
          <c:showLeaderLines val="1"/>
        </c:dLbls>
        <c:firstSliceAng val="0"/>
        <c:holeSize val="85"/>
      </c:doughnutChart>
      <c:spPr>
        <a:noFill/>
        <a:ln>
          <a:noFill/>
        </a:ln>
      </c:spPr>
    </c:plotArea>
    <c:legend>
      <c:legendPos val="r"/>
      <c:layout>
        <c:manualLayout>
          <c:xMode val="edge"/>
          <c:yMode val="edge"/>
          <c:x val="0.6415983553386625"/>
          <c:y val="8.4414196492212587E-2"/>
          <c:w val="0.34826222767781406"/>
          <c:h val="0.81114123142602379"/>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 Shipment.xlsx]Logistic Shipment Report!Shipments by Geography</c:name>
    <c:fmtId val="2"/>
  </c:pivotSource>
  <c:chart>
    <c:title>
      <c:tx>
        <c:rich>
          <a:bodyPr/>
          <a:lstStyle/>
          <a:p>
            <a:pPr>
              <a:defRPr/>
            </a:pPr>
            <a:r>
              <a:rPr lang="en-US" sz="1200"/>
              <a:t>Shipments by Geography</a:t>
            </a:r>
          </a:p>
        </c:rich>
      </c:tx>
      <c:layout>
        <c:manualLayout>
          <c:xMode val="edge"/>
          <c:yMode val="edge"/>
          <c:x val="2.2222222222222534E-3"/>
          <c:y val="0"/>
        </c:manualLayout>
      </c:layout>
      <c:overlay val="0"/>
    </c:title>
    <c:autoTitleDeleted val="0"/>
    <c:pivotFmts>
      <c:pivotFmt>
        <c:idx val="0"/>
        <c:marker>
          <c:symbol val="none"/>
        </c:marker>
      </c:pivotFmt>
      <c:pivotFmt>
        <c:idx val="1"/>
        <c:spPr>
          <a:solidFill>
            <a:srgbClr val="C3EBBF"/>
          </a:solidFill>
        </c:spPr>
      </c:pivotFmt>
      <c:pivotFmt>
        <c:idx val="2"/>
        <c:spPr>
          <a:solidFill>
            <a:srgbClr val="C3EBBF"/>
          </a:solidFill>
        </c:spPr>
      </c:pivotFmt>
      <c:pivotFmt>
        <c:idx val="3"/>
        <c:spPr>
          <a:solidFill>
            <a:srgbClr val="C3EBBF"/>
          </a:solidFill>
        </c:spPr>
      </c:pivotFmt>
      <c:pivotFmt>
        <c:idx val="4"/>
        <c:spPr>
          <a:solidFill>
            <a:srgbClr val="B8DFF6"/>
          </a:solidFill>
        </c:spPr>
      </c:pivotFmt>
      <c:pivotFmt>
        <c:idx val="5"/>
        <c:spPr>
          <a:solidFill>
            <a:srgbClr val="B8DFF6"/>
          </a:solidFill>
        </c:spPr>
      </c:pivotFmt>
      <c:pivotFmt>
        <c:idx val="6"/>
        <c:spPr>
          <a:solidFill>
            <a:srgbClr val="B8DFF6"/>
          </a:solidFill>
        </c:spPr>
      </c:pivotFmt>
      <c:pivotFmt>
        <c:idx val="7"/>
        <c:spPr>
          <a:solidFill>
            <a:srgbClr val="FFDBDD"/>
          </a:solidFill>
        </c:spPr>
      </c:pivotFmt>
      <c:pivotFmt>
        <c:idx val="8"/>
        <c:spPr>
          <a:solidFill>
            <a:srgbClr val="FFDBDD"/>
          </a:solidFill>
        </c:spPr>
      </c:pivotFmt>
      <c:pivotFmt>
        <c:idx val="9"/>
        <c:spPr>
          <a:solidFill>
            <a:srgbClr val="FFDBDD"/>
          </a:solidFill>
        </c:spPr>
      </c:pivotFmt>
      <c:pivotFmt>
        <c:idx val="10"/>
        <c:spPr>
          <a:solidFill>
            <a:srgbClr val="FFDBDD"/>
          </a:solidFill>
        </c:spPr>
      </c:pivotFmt>
      <c:pivotFmt>
        <c:idx val="11"/>
        <c:marker>
          <c:symbol val="none"/>
        </c:marker>
      </c:pivotFmt>
      <c:pivotFmt>
        <c:idx val="12"/>
        <c:spPr>
          <a:solidFill>
            <a:srgbClr val="C3EBBF"/>
          </a:solidFill>
        </c:spPr>
      </c:pivotFmt>
      <c:pivotFmt>
        <c:idx val="13"/>
        <c:spPr>
          <a:solidFill>
            <a:srgbClr val="C3EBBF"/>
          </a:solidFill>
        </c:spPr>
      </c:pivotFmt>
      <c:pivotFmt>
        <c:idx val="14"/>
        <c:spPr>
          <a:solidFill>
            <a:srgbClr val="C3EBBF"/>
          </a:solidFill>
        </c:spPr>
      </c:pivotFmt>
      <c:pivotFmt>
        <c:idx val="15"/>
        <c:spPr>
          <a:solidFill>
            <a:srgbClr val="B8DFF6"/>
          </a:solidFill>
        </c:spPr>
      </c:pivotFmt>
      <c:pivotFmt>
        <c:idx val="16"/>
        <c:spPr>
          <a:solidFill>
            <a:srgbClr val="B8DFF6"/>
          </a:solidFill>
        </c:spPr>
      </c:pivotFmt>
      <c:pivotFmt>
        <c:idx val="17"/>
        <c:spPr>
          <a:solidFill>
            <a:srgbClr val="B8DFF6"/>
          </a:solidFill>
        </c:spPr>
      </c:pivotFmt>
      <c:pivotFmt>
        <c:idx val="18"/>
        <c:spPr>
          <a:solidFill>
            <a:srgbClr val="FFDBDD"/>
          </a:solidFill>
        </c:spPr>
      </c:pivotFmt>
      <c:pivotFmt>
        <c:idx val="19"/>
        <c:spPr>
          <a:solidFill>
            <a:srgbClr val="FFDBDD"/>
          </a:solidFill>
        </c:spPr>
      </c:pivotFmt>
      <c:pivotFmt>
        <c:idx val="20"/>
        <c:spPr>
          <a:solidFill>
            <a:srgbClr val="FFDBDD"/>
          </a:solidFill>
        </c:spPr>
      </c:pivotFmt>
      <c:pivotFmt>
        <c:idx val="21"/>
        <c:spPr>
          <a:solidFill>
            <a:srgbClr val="FFDBDD"/>
          </a:solidFill>
        </c:spPr>
      </c:pivotFmt>
      <c:pivotFmt>
        <c:idx val="22"/>
        <c:marker>
          <c:symbol val="none"/>
        </c:marker>
        <c:dLbl>
          <c:idx val="0"/>
          <c:layout/>
          <c:spPr>
            <a:solidFill>
              <a:schemeClr val="bg1">
                <a:lumMod val="95000"/>
              </a:schemeClr>
            </a:solidFill>
          </c:spPr>
          <c:txPr>
            <a:bodyPr/>
            <a:lstStyle/>
            <a:p>
              <a:pPr>
                <a:defRPr sz="800"/>
              </a:pPr>
              <a:endParaRPr lang="en-US"/>
            </a:p>
          </c:txPr>
          <c:showLegendKey val="0"/>
          <c:showVal val="1"/>
          <c:showCatName val="0"/>
          <c:showSerName val="0"/>
          <c:showPercent val="0"/>
          <c:showBubbleSize val="0"/>
        </c:dLbl>
      </c:pivotFmt>
      <c:pivotFmt>
        <c:idx val="23"/>
        <c:spPr>
          <a:solidFill>
            <a:srgbClr val="C3EBBF"/>
          </a:solidFill>
        </c:spPr>
      </c:pivotFmt>
      <c:pivotFmt>
        <c:idx val="24"/>
        <c:spPr>
          <a:solidFill>
            <a:srgbClr val="C3EBBF"/>
          </a:solidFill>
        </c:spPr>
      </c:pivotFmt>
      <c:pivotFmt>
        <c:idx val="25"/>
        <c:spPr>
          <a:solidFill>
            <a:srgbClr val="C3EBBF"/>
          </a:solidFill>
        </c:spPr>
      </c:pivotFmt>
      <c:pivotFmt>
        <c:idx val="26"/>
        <c:spPr>
          <a:solidFill>
            <a:srgbClr val="B8DFF6"/>
          </a:solidFill>
        </c:spPr>
      </c:pivotFmt>
      <c:pivotFmt>
        <c:idx val="27"/>
        <c:spPr>
          <a:solidFill>
            <a:srgbClr val="B8DFF6"/>
          </a:solidFill>
        </c:spPr>
      </c:pivotFmt>
      <c:pivotFmt>
        <c:idx val="28"/>
        <c:spPr>
          <a:solidFill>
            <a:srgbClr val="B8DFF6"/>
          </a:solidFill>
        </c:spPr>
      </c:pivotFmt>
      <c:pivotFmt>
        <c:idx val="29"/>
        <c:spPr>
          <a:solidFill>
            <a:srgbClr val="FFDBDD"/>
          </a:solidFill>
        </c:spPr>
      </c:pivotFmt>
      <c:pivotFmt>
        <c:idx val="30"/>
        <c:spPr>
          <a:solidFill>
            <a:srgbClr val="FFDBDD"/>
          </a:solidFill>
        </c:spPr>
      </c:pivotFmt>
      <c:pivotFmt>
        <c:idx val="31"/>
        <c:spPr>
          <a:solidFill>
            <a:srgbClr val="FFDBDD"/>
          </a:solidFill>
        </c:spPr>
      </c:pivotFmt>
      <c:pivotFmt>
        <c:idx val="32"/>
        <c:spPr>
          <a:solidFill>
            <a:srgbClr val="FFDBDD"/>
          </a:solidFill>
        </c:spPr>
      </c:pivotFmt>
    </c:pivotFmts>
    <c:plotArea>
      <c:layout>
        <c:manualLayout>
          <c:layoutTarget val="inner"/>
          <c:xMode val="edge"/>
          <c:yMode val="edge"/>
          <c:x val="0.26631157591787513"/>
          <c:y val="0.14140508221225709"/>
          <c:w val="0.59469228508598593"/>
          <c:h val="0.82272047832585948"/>
        </c:manualLayout>
      </c:layout>
      <c:barChart>
        <c:barDir val="bar"/>
        <c:grouping val="clustered"/>
        <c:varyColors val="0"/>
        <c:ser>
          <c:idx val="0"/>
          <c:order val="0"/>
          <c:tx>
            <c:strRef>
              <c:f>'Logistic Shipment Report'!$AG$13</c:f>
              <c:strCache>
                <c:ptCount val="1"/>
                <c:pt idx="0">
                  <c:v>Total</c:v>
                </c:pt>
              </c:strCache>
            </c:strRef>
          </c:tx>
          <c:invertIfNegative val="0"/>
          <c:dPt>
            <c:idx val="0"/>
            <c:invertIfNegative val="0"/>
            <c:bubble3D val="0"/>
            <c:spPr>
              <a:solidFill>
                <a:srgbClr val="C3EBBF"/>
              </a:solidFill>
            </c:spPr>
          </c:dPt>
          <c:dPt>
            <c:idx val="1"/>
            <c:invertIfNegative val="0"/>
            <c:bubble3D val="0"/>
            <c:spPr>
              <a:solidFill>
                <a:srgbClr val="C3EBBF"/>
              </a:solidFill>
            </c:spPr>
          </c:dPt>
          <c:dPt>
            <c:idx val="2"/>
            <c:invertIfNegative val="0"/>
            <c:bubble3D val="0"/>
            <c:spPr>
              <a:solidFill>
                <a:srgbClr val="C3EBBF"/>
              </a:solidFill>
            </c:spPr>
          </c:dPt>
          <c:dPt>
            <c:idx val="3"/>
            <c:invertIfNegative val="0"/>
            <c:bubble3D val="0"/>
            <c:spPr>
              <a:solidFill>
                <a:srgbClr val="B8DFF6"/>
              </a:solidFill>
            </c:spPr>
          </c:dPt>
          <c:dPt>
            <c:idx val="4"/>
            <c:invertIfNegative val="0"/>
            <c:bubble3D val="0"/>
            <c:spPr>
              <a:solidFill>
                <a:srgbClr val="B8DFF6"/>
              </a:solidFill>
            </c:spPr>
          </c:dPt>
          <c:dPt>
            <c:idx val="5"/>
            <c:invertIfNegative val="0"/>
            <c:bubble3D val="0"/>
            <c:spPr>
              <a:solidFill>
                <a:srgbClr val="B8DFF6"/>
              </a:solidFill>
            </c:spPr>
          </c:dPt>
          <c:dPt>
            <c:idx val="6"/>
            <c:invertIfNegative val="0"/>
            <c:bubble3D val="0"/>
            <c:spPr>
              <a:solidFill>
                <a:srgbClr val="FFDBDD"/>
              </a:solidFill>
            </c:spPr>
          </c:dPt>
          <c:dPt>
            <c:idx val="7"/>
            <c:invertIfNegative val="0"/>
            <c:bubble3D val="0"/>
            <c:spPr>
              <a:solidFill>
                <a:srgbClr val="FFDBDD"/>
              </a:solidFill>
            </c:spPr>
          </c:dPt>
          <c:dPt>
            <c:idx val="8"/>
            <c:invertIfNegative val="0"/>
            <c:bubble3D val="0"/>
            <c:spPr>
              <a:solidFill>
                <a:srgbClr val="FFDBDD"/>
              </a:solidFill>
            </c:spPr>
          </c:dPt>
          <c:dPt>
            <c:idx val="9"/>
            <c:invertIfNegative val="0"/>
            <c:bubble3D val="0"/>
            <c:spPr>
              <a:solidFill>
                <a:srgbClr val="FFDBDD"/>
              </a:solidFill>
            </c:spPr>
          </c:dPt>
          <c:dLbls>
            <c:spPr>
              <a:solidFill>
                <a:schemeClr val="bg1">
                  <a:lumMod val="95000"/>
                </a:schemeClr>
              </a:solidFill>
            </c:spPr>
            <c:txPr>
              <a:bodyPr/>
              <a:lstStyle/>
              <a:p>
                <a:pPr>
                  <a:defRPr sz="800"/>
                </a:pPr>
                <a:endParaRPr lang="en-US"/>
              </a:p>
            </c:txPr>
            <c:showLegendKey val="0"/>
            <c:showVal val="1"/>
            <c:showCatName val="0"/>
            <c:showSerName val="0"/>
            <c:showPercent val="0"/>
            <c:showBubbleSize val="0"/>
            <c:showLeaderLines val="0"/>
          </c:dLbls>
          <c:cat>
            <c:strRef>
              <c:f>'Logistic Shipment Report'!$AF$14:$AF$24</c:f>
              <c:strCache>
                <c:ptCount val="10"/>
                <c:pt idx="0">
                  <c:v>China</c:v>
                </c:pt>
                <c:pt idx="1">
                  <c:v>UK</c:v>
                </c:pt>
                <c:pt idx="2">
                  <c:v>Canada</c:v>
                </c:pt>
                <c:pt idx="3">
                  <c:v>Brazil</c:v>
                </c:pt>
                <c:pt idx="4">
                  <c:v>France</c:v>
                </c:pt>
                <c:pt idx="5">
                  <c:v>USA</c:v>
                </c:pt>
                <c:pt idx="6">
                  <c:v>Japan</c:v>
                </c:pt>
                <c:pt idx="7">
                  <c:v>Germany</c:v>
                </c:pt>
                <c:pt idx="8">
                  <c:v>Australia</c:v>
                </c:pt>
                <c:pt idx="9">
                  <c:v>India</c:v>
                </c:pt>
              </c:strCache>
            </c:strRef>
          </c:cat>
          <c:val>
            <c:numRef>
              <c:f>'Logistic Shipment Report'!$AG$14:$AG$24</c:f>
              <c:numCache>
                <c:formatCode>General</c:formatCode>
                <c:ptCount val="10"/>
                <c:pt idx="0">
                  <c:v>464</c:v>
                </c:pt>
                <c:pt idx="1">
                  <c:v>465</c:v>
                </c:pt>
                <c:pt idx="2">
                  <c:v>474</c:v>
                </c:pt>
                <c:pt idx="3">
                  <c:v>477</c:v>
                </c:pt>
                <c:pt idx="4">
                  <c:v>505</c:v>
                </c:pt>
                <c:pt idx="5">
                  <c:v>506</c:v>
                </c:pt>
                <c:pt idx="6">
                  <c:v>516</c:v>
                </c:pt>
                <c:pt idx="7">
                  <c:v>523</c:v>
                </c:pt>
                <c:pt idx="8">
                  <c:v>529</c:v>
                </c:pt>
                <c:pt idx="9">
                  <c:v>541</c:v>
                </c:pt>
              </c:numCache>
            </c:numRef>
          </c:val>
        </c:ser>
        <c:dLbls>
          <c:showLegendKey val="0"/>
          <c:showVal val="0"/>
          <c:showCatName val="0"/>
          <c:showSerName val="0"/>
          <c:showPercent val="0"/>
          <c:showBubbleSize val="0"/>
        </c:dLbls>
        <c:gapWidth val="40"/>
        <c:axId val="240498944"/>
        <c:axId val="240742784"/>
      </c:barChart>
      <c:catAx>
        <c:axId val="240498944"/>
        <c:scaling>
          <c:orientation val="minMax"/>
        </c:scaling>
        <c:delete val="0"/>
        <c:axPos val="l"/>
        <c:majorTickMark val="out"/>
        <c:minorTickMark val="none"/>
        <c:tickLblPos val="nextTo"/>
        <c:crossAx val="240742784"/>
        <c:crosses val="autoZero"/>
        <c:auto val="1"/>
        <c:lblAlgn val="ctr"/>
        <c:lblOffset val="100"/>
        <c:noMultiLvlLbl val="0"/>
      </c:catAx>
      <c:valAx>
        <c:axId val="240742784"/>
        <c:scaling>
          <c:orientation val="minMax"/>
        </c:scaling>
        <c:delete val="1"/>
        <c:axPos val="b"/>
        <c:numFmt formatCode="General" sourceLinked="1"/>
        <c:majorTickMark val="out"/>
        <c:minorTickMark val="none"/>
        <c:tickLblPos val="nextTo"/>
        <c:crossAx val="24049894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3" Type="http://schemas.openxmlformats.org/officeDocument/2006/relationships/image" Target="../media/image1.emf"/><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57151</xdr:colOff>
      <xdr:row>0</xdr:row>
      <xdr:rowOff>38101</xdr:rowOff>
    </xdr:from>
    <xdr:to>
      <xdr:col>2</xdr:col>
      <xdr:colOff>533401</xdr:colOff>
      <xdr:row>29</xdr:row>
      <xdr:rowOff>114300</xdr:rowOff>
    </xdr:to>
    <xdr:sp macro="" textlink="">
      <xdr:nvSpPr>
        <xdr:cNvPr id="63" name="Rounded Rectangle 62"/>
        <xdr:cNvSpPr/>
      </xdr:nvSpPr>
      <xdr:spPr>
        <a:xfrm>
          <a:off x="57151" y="38101"/>
          <a:ext cx="1695450" cy="5600699"/>
        </a:xfrm>
        <a:prstGeom prst="roundRect">
          <a:avLst>
            <a:gd name="adj" fmla="val 2039"/>
          </a:avLst>
        </a:prstGeom>
        <a:solidFill>
          <a:schemeClr val="bg1"/>
        </a:solidFill>
        <a:ln>
          <a:solidFill>
            <a:schemeClr val="bg1">
              <a:lumMod val="9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13</xdr:row>
      <xdr:rowOff>133350</xdr:rowOff>
    </xdr:from>
    <xdr:to>
      <xdr:col>2</xdr:col>
      <xdr:colOff>514350</xdr:colOff>
      <xdr:row>29</xdr:row>
      <xdr:rowOff>95250</xdr:rowOff>
    </xdr:to>
    <xdr:sp macro="" textlink="">
      <xdr:nvSpPr>
        <xdr:cNvPr id="2" name="Rounded Rectangle 1"/>
        <xdr:cNvSpPr/>
      </xdr:nvSpPr>
      <xdr:spPr>
        <a:xfrm>
          <a:off x="76200" y="2609850"/>
          <a:ext cx="1657350" cy="3009900"/>
        </a:xfrm>
        <a:prstGeom prst="roundRect">
          <a:avLst>
            <a:gd name="adj" fmla="val 2039"/>
          </a:avLst>
        </a:prstGeom>
        <a:solidFill>
          <a:schemeClr val="bg1"/>
        </a:solidFill>
        <a:ln w="19050">
          <a:solidFill>
            <a:schemeClr val="bg1">
              <a:lumMod val="9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600074</xdr:colOff>
      <xdr:row>0</xdr:row>
      <xdr:rowOff>28575</xdr:rowOff>
    </xdr:from>
    <xdr:to>
      <xdr:col>5</xdr:col>
      <xdr:colOff>417194</xdr:colOff>
      <xdr:row>6</xdr:row>
      <xdr:rowOff>10287</xdr:rowOff>
    </xdr:to>
    <xdr:grpSp>
      <xdr:nvGrpSpPr>
        <xdr:cNvPr id="30" name="Group 29"/>
        <xdr:cNvGrpSpPr/>
      </xdr:nvGrpSpPr>
      <xdr:grpSpPr>
        <a:xfrm>
          <a:off x="1819274" y="28575"/>
          <a:ext cx="1645920" cy="1124712"/>
          <a:chOff x="1609724" y="19050"/>
          <a:chExt cx="1645920" cy="1133475"/>
        </a:xfrm>
      </xdr:grpSpPr>
      <xdr:sp macro="" textlink="">
        <xdr:nvSpPr>
          <xdr:cNvPr id="27" name="Rounded Rectangle 26"/>
          <xdr:cNvSpPr/>
        </xdr:nvSpPr>
        <xdr:spPr>
          <a:xfrm>
            <a:off x="1609724" y="19050"/>
            <a:ext cx="1645920" cy="1133475"/>
          </a:xfrm>
          <a:prstGeom prst="roundRect">
            <a:avLst>
              <a:gd name="adj" fmla="val 8264"/>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xdr:cNvGrpSpPr/>
        </xdr:nvGrpSpPr>
        <xdr:grpSpPr>
          <a:xfrm>
            <a:off x="1657352" y="47625"/>
            <a:ext cx="1266824" cy="1069848"/>
            <a:chOff x="4629151" y="1809750"/>
            <a:chExt cx="1495424" cy="771525"/>
          </a:xfrm>
          <a:noFill/>
        </xdr:grpSpPr>
        <xdr:sp macro="" textlink="'Logistic Shipment Report'!$D$4">
          <xdr:nvSpPr>
            <xdr:cNvPr id="4" name="TextBox 3"/>
            <xdr:cNvSpPr txBox="1"/>
          </xdr:nvSpPr>
          <xdr:spPr>
            <a:xfrm>
              <a:off x="4629151" y="2105025"/>
              <a:ext cx="1495424" cy="476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AB45113-A0BF-4797-969C-D0B652727573}" type="TxLink">
                <a:rPr lang="en-US" sz="1800" b="1">
                  <a:solidFill>
                    <a:schemeClr val="bg1"/>
                  </a:solidFill>
                </a:rPr>
                <a:pPr algn="l"/>
                <a:t>$ 2.74 M</a:t>
              </a:fld>
              <a:endParaRPr lang="en-US" sz="1800" b="1">
                <a:solidFill>
                  <a:schemeClr val="bg1"/>
                </a:solidFill>
              </a:endParaRPr>
            </a:p>
          </xdr:txBody>
        </xdr:sp>
        <xdr:sp macro="" textlink="'Logistic Shipment Report'!$D$3">
          <xdr:nvSpPr>
            <xdr:cNvPr id="3" name="TextBox 2"/>
            <xdr:cNvSpPr txBox="1"/>
          </xdr:nvSpPr>
          <xdr:spPr>
            <a:xfrm>
              <a:off x="4629151" y="1809750"/>
              <a:ext cx="1495424" cy="40884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415B6F5-C324-4981-A468-6D0A1CF74ECB}" type="TxLink">
                <a:rPr lang="en-US" sz="1100">
                  <a:solidFill>
                    <a:schemeClr val="bg1"/>
                  </a:solidFill>
                </a:rPr>
                <a:pPr algn="l"/>
                <a:t>Revenue</a:t>
              </a:fld>
              <a:endParaRPr lang="en-US" sz="1100">
                <a:solidFill>
                  <a:schemeClr val="bg1"/>
                </a:solidFill>
              </a:endParaRPr>
            </a:p>
          </xdr:txBody>
        </xdr:sp>
      </xdr:grpSp>
    </xdr:grpSp>
    <xdr:clientData/>
  </xdr:twoCellAnchor>
  <xdr:twoCellAnchor>
    <xdr:from>
      <xdr:col>8</xdr:col>
      <xdr:colOff>552450</xdr:colOff>
      <xdr:row>0</xdr:row>
      <xdr:rowOff>28575</xdr:rowOff>
    </xdr:from>
    <xdr:to>
      <xdr:col>11</xdr:col>
      <xdr:colOff>369570</xdr:colOff>
      <xdr:row>6</xdr:row>
      <xdr:rowOff>10287</xdr:rowOff>
    </xdr:to>
    <xdr:grpSp>
      <xdr:nvGrpSpPr>
        <xdr:cNvPr id="31" name="Group 30"/>
        <xdr:cNvGrpSpPr/>
      </xdr:nvGrpSpPr>
      <xdr:grpSpPr>
        <a:xfrm>
          <a:off x="5429250" y="28575"/>
          <a:ext cx="1645920" cy="1124712"/>
          <a:chOff x="3343275" y="19050"/>
          <a:chExt cx="1645920" cy="1133475"/>
        </a:xfrm>
      </xdr:grpSpPr>
      <xdr:sp macro="" textlink="">
        <xdr:nvSpPr>
          <xdr:cNvPr id="28" name="Rounded Rectangle 27"/>
          <xdr:cNvSpPr/>
        </xdr:nvSpPr>
        <xdr:spPr>
          <a:xfrm>
            <a:off x="3343275" y="19050"/>
            <a:ext cx="1645920" cy="1133475"/>
          </a:xfrm>
          <a:prstGeom prst="roundRect">
            <a:avLst>
              <a:gd name="adj" fmla="val 8264"/>
            </a:avLst>
          </a:prstGeom>
          <a:solidFill>
            <a:srgbClr val="D1EE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pSp>
        <xdr:nvGrpSpPr>
          <xdr:cNvPr id="6" name="Group 5"/>
          <xdr:cNvGrpSpPr/>
        </xdr:nvGrpSpPr>
        <xdr:grpSpPr>
          <a:xfrm>
            <a:off x="3419477" y="57145"/>
            <a:ext cx="1266824" cy="1086998"/>
            <a:chOff x="4629151" y="1809750"/>
            <a:chExt cx="1495424" cy="786133"/>
          </a:xfrm>
          <a:noFill/>
        </xdr:grpSpPr>
        <xdr:sp macro="" textlink="'Logistic Shipment Report'!$D$6">
          <xdr:nvSpPr>
            <xdr:cNvPr id="7" name="TextBox 6"/>
            <xdr:cNvSpPr txBox="1"/>
          </xdr:nvSpPr>
          <xdr:spPr>
            <a:xfrm>
              <a:off x="4629151" y="1809750"/>
              <a:ext cx="1495424" cy="40642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55E045-4CE0-48BE-8A24-C907A2485C9B}" type="TxLink">
                <a:rPr lang="en-US" sz="1100">
                  <a:solidFill>
                    <a:sysClr val="windowText" lastClr="000000"/>
                  </a:solidFill>
                </a:rPr>
                <a:pPr algn="l"/>
                <a:t>Shipments</a:t>
              </a:fld>
              <a:endParaRPr lang="en-US" sz="1100">
                <a:solidFill>
                  <a:sysClr val="windowText" lastClr="000000"/>
                </a:solidFill>
              </a:endParaRPr>
            </a:p>
          </xdr:txBody>
        </xdr:sp>
        <xdr:sp macro="" textlink="'Logistic Shipment Report'!$D$7">
          <xdr:nvSpPr>
            <xdr:cNvPr id="8" name="TextBox 7"/>
            <xdr:cNvSpPr txBox="1"/>
          </xdr:nvSpPr>
          <xdr:spPr>
            <a:xfrm>
              <a:off x="4629151" y="2119742"/>
              <a:ext cx="1495424" cy="4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1A09BCC-1C15-48FE-83D2-41B6909892DE}" type="TxLink">
                <a:rPr lang="en-US" sz="1800" b="1">
                  <a:solidFill>
                    <a:sysClr val="windowText" lastClr="000000"/>
                  </a:solidFill>
                </a:rPr>
                <a:pPr algn="l"/>
                <a:t>5 K</a:t>
              </a:fld>
              <a:endParaRPr lang="en-US" sz="1800" b="1">
                <a:solidFill>
                  <a:sysClr val="windowText" lastClr="000000"/>
                </a:solidFill>
              </a:endParaRPr>
            </a:p>
          </xdr:txBody>
        </xdr:sp>
      </xdr:grpSp>
    </xdr:grpSp>
    <xdr:clientData/>
  </xdr:twoCellAnchor>
  <xdr:twoCellAnchor>
    <xdr:from>
      <xdr:col>11</xdr:col>
      <xdr:colOff>523875</xdr:colOff>
      <xdr:row>0</xdr:row>
      <xdr:rowOff>28575</xdr:rowOff>
    </xdr:from>
    <xdr:to>
      <xdr:col>14</xdr:col>
      <xdr:colOff>340995</xdr:colOff>
      <xdr:row>6</xdr:row>
      <xdr:rowOff>10287</xdr:rowOff>
    </xdr:to>
    <xdr:grpSp>
      <xdr:nvGrpSpPr>
        <xdr:cNvPr id="32" name="Group 31"/>
        <xdr:cNvGrpSpPr/>
      </xdr:nvGrpSpPr>
      <xdr:grpSpPr>
        <a:xfrm>
          <a:off x="7229475" y="28575"/>
          <a:ext cx="1645920" cy="1124712"/>
          <a:chOff x="5514975" y="19050"/>
          <a:chExt cx="1645920" cy="1133475"/>
        </a:xfrm>
      </xdr:grpSpPr>
      <xdr:sp macro="" textlink="">
        <xdr:nvSpPr>
          <xdr:cNvPr id="29" name="Rounded Rectangle 28"/>
          <xdr:cNvSpPr/>
        </xdr:nvSpPr>
        <xdr:spPr>
          <a:xfrm>
            <a:off x="5514975" y="19050"/>
            <a:ext cx="1645920" cy="1133475"/>
          </a:xfrm>
          <a:prstGeom prst="roundRect">
            <a:avLst>
              <a:gd name="adj" fmla="val 8264"/>
            </a:avLst>
          </a:prstGeom>
          <a:solidFill>
            <a:srgbClr val="D5F1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xdr:cNvGrpSpPr/>
        </xdr:nvGrpSpPr>
        <xdr:grpSpPr>
          <a:xfrm>
            <a:off x="5580344" y="47625"/>
            <a:ext cx="1268133" cy="1066800"/>
            <a:chOff x="7504394" y="1809750"/>
            <a:chExt cx="1268132" cy="1066800"/>
          </a:xfrm>
          <a:solidFill>
            <a:srgbClr val="D1EEFF"/>
          </a:solidFill>
        </xdr:grpSpPr>
        <xdr:grpSp>
          <xdr:nvGrpSpPr>
            <xdr:cNvPr id="9" name="Group 8"/>
            <xdr:cNvGrpSpPr/>
          </xdr:nvGrpSpPr>
          <xdr:grpSpPr>
            <a:xfrm>
              <a:off x="7505702" y="1809750"/>
              <a:ext cx="1266824" cy="771525"/>
              <a:chOff x="4629151" y="1809750"/>
              <a:chExt cx="1495424" cy="771525"/>
            </a:xfrm>
            <a:grpFill/>
          </xdr:grpSpPr>
          <xdr:sp macro="" textlink="'Logistic Shipment Report'!$A$20">
            <xdr:nvSpPr>
              <xdr:cNvPr id="10" name="TextBox 9"/>
              <xdr:cNvSpPr txBox="1"/>
            </xdr:nvSpPr>
            <xdr:spPr>
              <a:xfrm>
                <a:off x="4629151" y="1809750"/>
                <a:ext cx="14954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0D5CBC-A379-436C-8E65-503A7F2A0FF8}" type="TxLink">
                  <a:rPr lang="en-US" sz="1100"/>
                  <a:pPr algn="l"/>
                  <a:t>Active Shipments</a:t>
                </a:fld>
                <a:endParaRPr lang="en-US" sz="1100"/>
              </a:p>
            </xdr:txBody>
          </xdr:sp>
          <xdr:sp macro="" textlink="'Logistic Shipment Report'!$B$20">
            <xdr:nvSpPr>
              <xdr:cNvPr id="11" name="TextBox 10"/>
              <xdr:cNvSpPr txBox="1"/>
            </xdr:nvSpPr>
            <xdr:spPr>
              <a:xfrm>
                <a:off x="4629151" y="2105025"/>
                <a:ext cx="149542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1807B11-7C4C-46D6-AA47-3A7D1DC50D79}" type="TxLink">
                  <a:rPr lang="en-US" sz="1800" b="1"/>
                  <a:pPr algn="l"/>
                  <a:t>2 K</a:t>
                </a:fld>
                <a:endParaRPr lang="en-US" sz="1800" b="1"/>
              </a:p>
            </xdr:txBody>
          </xdr:sp>
        </xdr:grpSp>
        <xdr:sp macro="" textlink="'Logistic Shipment Report'!$C$20">
          <xdr:nvSpPr>
            <xdr:cNvPr id="12" name="TextBox 11"/>
            <xdr:cNvSpPr txBox="1"/>
          </xdr:nvSpPr>
          <xdr:spPr>
            <a:xfrm>
              <a:off x="8210549" y="2581275"/>
              <a:ext cx="561976" cy="295275"/>
            </a:xfrm>
            <a:prstGeom prst="rect">
              <a:avLst/>
            </a:prstGeom>
            <a:solidFill>
              <a:srgbClr val="D5F1D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D538089-6CFC-4C45-A5DC-EFB8AF54D273}" type="TxLink">
                <a:rPr lang="en-US" b="1"/>
                <a:pPr algn="l"/>
                <a:t>33%</a:t>
              </a:fld>
              <a:endParaRPr lang="en-US" b="1"/>
            </a:p>
          </xdr:txBody>
        </xdr:sp>
        <xdr:sp macro="" textlink="">
          <xdr:nvSpPr>
            <xdr:cNvPr id="13" name="TextBox 12"/>
            <xdr:cNvSpPr txBox="1"/>
          </xdr:nvSpPr>
          <xdr:spPr>
            <a:xfrm>
              <a:off x="7504394" y="2581275"/>
              <a:ext cx="82045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 of Total</a:t>
              </a:r>
              <a:r>
                <a:rPr lang="en-US" baseline="0"/>
                <a:t> :</a:t>
              </a:r>
              <a:endParaRPr lang="en-US"/>
            </a:p>
          </xdr:txBody>
        </xdr:sp>
      </xdr:grpSp>
    </xdr:grpSp>
    <xdr:clientData/>
  </xdr:twoCellAnchor>
  <xdr:twoCellAnchor>
    <xdr:from>
      <xdr:col>14</xdr:col>
      <xdr:colOff>504825</xdr:colOff>
      <xdr:row>0</xdr:row>
      <xdr:rowOff>28575</xdr:rowOff>
    </xdr:from>
    <xdr:to>
      <xdr:col>17</xdr:col>
      <xdr:colOff>321945</xdr:colOff>
      <xdr:row>6</xdr:row>
      <xdr:rowOff>10287</xdr:rowOff>
    </xdr:to>
    <xdr:grpSp>
      <xdr:nvGrpSpPr>
        <xdr:cNvPr id="35" name="Group 34"/>
        <xdr:cNvGrpSpPr/>
      </xdr:nvGrpSpPr>
      <xdr:grpSpPr>
        <a:xfrm>
          <a:off x="9039225" y="28575"/>
          <a:ext cx="1645920" cy="1124712"/>
          <a:chOff x="7362825" y="9525"/>
          <a:chExt cx="1645920" cy="1133475"/>
        </a:xfrm>
      </xdr:grpSpPr>
      <xdr:sp macro="" textlink="">
        <xdr:nvSpPr>
          <xdr:cNvPr id="33" name="Rounded Rectangle 32"/>
          <xdr:cNvSpPr/>
        </xdr:nvSpPr>
        <xdr:spPr>
          <a:xfrm>
            <a:off x="7362825" y="9525"/>
            <a:ext cx="1645920" cy="1133475"/>
          </a:xfrm>
          <a:prstGeom prst="roundRect">
            <a:avLst>
              <a:gd name="adj" fmla="val 8264"/>
            </a:avLst>
          </a:prstGeom>
          <a:solidFill>
            <a:srgbClr val="FFDB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5" name="Group 14"/>
          <xdr:cNvGrpSpPr/>
        </xdr:nvGrpSpPr>
        <xdr:grpSpPr>
          <a:xfrm>
            <a:off x="7428203" y="38100"/>
            <a:ext cx="1487205" cy="1066800"/>
            <a:chOff x="7504396" y="1809750"/>
            <a:chExt cx="1268130" cy="1066800"/>
          </a:xfrm>
          <a:noFill/>
        </xdr:grpSpPr>
        <xdr:grpSp>
          <xdr:nvGrpSpPr>
            <xdr:cNvPr id="16" name="Group 15"/>
            <xdr:cNvGrpSpPr/>
          </xdr:nvGrpSpPr>
          <xdr:grpSpPr>
            <a:xfrm>
              <a:off x="7505702" y="1809750"/>
              <a:ext cx="1266824" cy="771525"/>
              <a:chOff x="4629151" y="1809750"/>
              <a:chExt cx="1495424" cy="771525"/>
            </a:xfrm>
            <a:grpFill/>
          </xdr:grpSpPr>
          <xdr:sp macro="" textlink="'Logistic Shipment Report'!$A$21">
            <xdr:nvSpPr>
              <xdr:cNvPr id="19" name="TextBox 18"/>
              <xdr:cNvSpPr txBox="1"/>
            </xdr:nvSpPr>
            <xdr:spPr>
              <a:xfrm>
                <a:off x="4629151" y="1809750"/>
                <a:ext cx="1495424" cy="2952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ED5CE8C-D86C-4A49-99D4-DAF40190E34C}" type="TxLink">
                  <a:rPr lang="en-US" sz="1100"/>
                  <a:pPr algn="l"/>
                  <a:t>Completed Shipments</a:t>
                </a:fld>
                <a:endParaRPr lang="en-US" sz="1100"/>
              </a:p>
            </xdr:txBody>
          </xdr:sp>
          <xdr:sp macro="" textlink="'Logistic Shipment Report'!$B$21">
            <xdr:nvSpPr>
              <xdr:cNvPr id="20" name="TextBox 19"/>
              <xdr:cNvSpPr txBox="1"/>
            </xdr:nvSpPr>
            <xdr:spPr>
              <a:xfrm>
                <a:off x="4629151" y="2105025"/>
                <a:ext cx="1495424" cy="476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FEE1179-210D-4E38-A2BC-4C92D16AF268}" type="TxLink">
                  <a:rPr lang="en-US" sz="1800" b="1"/>
                  <a:pPr algn="l"/>
                  <a:t>3 K</a:t>
                </a:fld>
                <a:endParaRPr lang="en-US" sz="1800" b="1"/>
              </a:p>
            </xdr:txBody>
          </xdr:sp>
        </xdr:grpSp>
        <xdr:sp macro="" textlink="">
          <xdr:nvSpPr>
            <xdr:cNvPr id="18" name="TextBox 17"/>
            <xdr:cNvSpPr txBox="1"/>
          </xdr:nvSpPr>
          <xdr:spPr>
            <a:xfrm>
              <a:off x="7504396" y="2581275"/>
              <a:ext cx="829979" cy="2952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 of Total</a:t>
              </a:r>
              <a:r>
                <a:rPr lang="en-US" baseline="0"/>
                <a:t> :</a:t>
              </a:r>
              <a:endParaRPr lang="en-US"/>
            </a:p>
          </xdr:txBody>
        </xdr:sp>
        <xdr:sp macro="" textlink="'Logistic Shipment Report'!$C$21">
          <xdr:nvSpPr>
            <xdr:cNvPr id="17" name="TextBox 16"/>
            <xdr:cNvSpPr txBox="1"/>
          </xdr:nvSpPr>
          <xdr:spPr>
            <a:xfrm>
              <a:off x="8114645" y="2581275"/>
              <a:ext cx="654414" cy="2952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C43B28-0FC3-42F9-9531-9EEFB8B69A0B}" type="TxLink">
                <a:rPr lang="en-US" b="1"/>
                <a:pPr algn="l"/>
                <a:t>62%</a:t>
              </a:fld>
              <a:endParaRPr lang="en-US" b="1"/>
            </a:p>
          </xdr:txBody>
        </xdr:sp>
      </xdr:grpSp>
    </xdr:grpSp>
    <xdr:clientData/>
  </xdr:twoCellAnchor>
  <xdr:twoCellAnchor>
    <xdr:from>
      <xdr:col>17</xdr:col>
      <xdr:colOff>495300</xdr:colOff>
      <xdr:row>0</xdr:row>
      <xdr:rowOff>28575</xdr:rowOff>
    </xdr:from>
    <xdr:to>
      <xdr:col>20</xdr:col>
      <xdr:colOff>312420</xdr:colOff>
      <xdr:row>6</xdr:row>
      <xdr:rowOff>10287</xdr:rowOff>
    </xdr:to>
    <xdr:grpSp>
      <xdr:nvGrpSpPr>
        <xdr:cNvPr id="36" name="Group 35"/>
        <xdr:cNvGrpSpPr/>
      </xdr:nvGrpSpPr>
      <xdr:grpSpPr>
        <a:xfrm>
          <a:off x="10858500" y="28575"/>
          <a:ext cx="1645920" cy="1124712"/>
          <a:chOff x="9210675" y="19050"/>
          <a:chExt cx="1645920" cy="1133475"/>
        </a:xfrm>
      </xdr:grpSpPr>
      <xdr:sp macro="" textlink="">
        <xdr:nvSpPr>
          <xdr:cNvPr id="34" name="Rounded Rectangle 33"/>
          <xdr:cNvSpPr/>
        </xdr:nvSpPr>
        <xdr:spPr>
          <a:xfrm>
            <a:off x="9210675" y="19050"/>
            <a:ext cx="1645920" cy="1133475"/>
          </a:xfrm>
          <a:prstGeom prst="roundRect">
            <a:avLst>
              <a:gd name="adj" fmla="val 8264"/>
            </a:avLst>
          </a:prstGeom>
          <a:solidFill>
            <a:srgbClr val="B8DF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1" name="Group 20"/>
          <xdr:cNvGrpSpPr/>
        </xdr:nvGrpSpPr>
        <xdr:grpSpPr>
          <a:xfrm>
            <a:off x="9266528" y="47625"/>
            <a:ext cx="1487205" cy="1066800"/>
            <a:chOff x="7504396" y="1809750"/>
            <a:chExt cx="1268130" cy="1066800"/>
          </a:xfrm>
          <a:solidFill>
            <a:srgbClr val="FFDBDD"/>
          </a:solidFill>
        </xdr:grpSpPr>
        <xdr:grpSp>
          <xdr:nvGrpSpPr>
            <xdr:cNvPr id="22" name="Group 21"/>
            <xdr:cNvGrpSpPr/>
          </xdr:nvGrpSpPr>
          <xdr:grpSpPr>
            <a:xfrm>
              <a:off x="7505702" y="1809750"/>
              <a:ext cx="1266824" cy="771525"/>
              <a:chOff x="4629151" y="1809750"/>
              <a:chExt cx="1495424" cy="771525"/>
            </a:xfrm>
            <a:grpFill/>
          </xdr:grpSpPr>
          <xdr:sp macro="" textlink="'Logistic Shipment Report'!$A$22">
            <xdr:nvSpPr>
              <xdr:cNvPr id="25" name="TextBox 24"/>
              <xdr:cNvSpPr txBox="1"/>
            </xdr:nvSpPr>
            <xdr:spPr>
              <a:xfrm>
                <a:off x="4629151" y="1809750"/>
                <a:ext cx="14954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553C926-B4C1-4181-B233-9BE74EE0727E}" type="TxLink">
                  <a:rPr lang="en-US" sz="1100"/>
                  <a:pPr algn="l"/>
                  <a:t>Returned Shipments</a:t>
                </a:fld>
                <a:endParaRPr lang="en-US" sz="1100"/>
              </a:p>
            </xdr:txBody>
          </xdr:sp>
          <xdr:sp macro="" textlink="'Logistic Shipment Report'!$B$22">
            <xdr:nvSpPr>
              <xdr:cNvPr id="26" name="TextBox 25"/>
              <xdr:cNvSpPr txBox="1"/>
            </xdr:nvSpPr>
            <xdr:spPr>
              <a:xfrm>
                <a:off x="4629151" y="2105025"/>
                <a:ext cx="149542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8BB2D2-7834-4CA5-A317-04BB4B9CFF58}" type="TxLink">
                  <a:rPr lang="en-US" sz="1800" b="1"/>
                  <a:pPr algn="l"/>
                  <a:t>248</a:t>
                </a:fld>
                <a:endParaRPr lang="en-US" sz="1800" b="1"/>
              </a:p>
            </xdr:txBody>
          </xdr:sp>
        </xdr:grpSp>
        <xdr:sp macro="" textlink="">
          <xdr:nvSpPr>
            <xdr:cNvPr id="23" name="TextBox 22"/>
            <xdr:cNvSpPr txBox="1"/>
          </xdr:nvSpPr>
          <xdr:spPr>
            <a:xfrm>
              <a:off x="7504396" y="2581275"/>
              <a:ext cx="82997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 of Total</a:t>
              </a:r>
              <a:r>
                <a:rPr lang="en-US" baseline="0"/>
                <a:t> :</a:t>
              </a:r>
              <a:endParaRPr lang="en-US"/>
            </a:p>
          </xdr:txBody>
        </xdr:sp>
        <xdr:sp macro="" textlink="'Logistic Shipment Report'!$C$22">
          <xdr:nvSpPr>
            <xdr:cNvPr id="24" name="TextBox 23"/>
            <xdr:cNvSpPr txBox="1"/>
          </xdr:nvSpPr>
          <xdr:spPr>
            <a:xfrm>
              <a:off x="8114645" y="2581275"/>
              <a:ext cx="65441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B1A615D-1E31-4EFE-98D5-61F0DAB9A26F}" type="TxLink">
                <a:rPr lang="en-US" b="1"/>
                <a:pPr algn="l"/>
                <a:t>5%</a:t>
              </a:fld>
              <a:endParaRPr lang="en-US" b="1"/>
            </a:p>
          </xdr:txBody>
        </xdr:sp>
      </xdr:grpSp>
    </xdr:grpSp>
    <xdr:clientData/>
  </xdr:twoCellAnchor>
  <xdr:twoCellAnchor>
    <xdr:from>
      <xdr:col>5</xdr:col>
      <xdr:colOff>571499</xdr:colOff>
      <xdr:row>0</xdr:row>
      <xdr:rowOff>28575</xdr:rowOff>
    </xdr:from>
    <xdr:to>
      <xdr:col>8</xdr:col>
      <xdr:colOff>388619</xdr:colOff>
      <xdr:row>6</xdr:row>
      <xdr:rowOff>10287</xdr:rowOff>
    </xdr:to>
    <xdr:grpSp>
      <xdr:nvGrpSpPr>
        <xdr:cNvPr id="37" name="Group 36"/>
        <xdr:cNvGrpSpPr/>
      </xdr:nvGrpSpPr>
      <xdr:grpSpPr>
        <a:xfrm>
          <a:off x="3619499" y="28575"/>
          <a:ext cx="1645920" cy="1124712"/>
          <a:chOff x="1609724" y="19050"/>
          <a:chExt cx="1645920" cy="1133475"/>
        </a:xfrm>
      </xdr:grpSpPr>
      <xdr:sp macro="" textlink="">
        <xdr:nvSpPr>
          <xdr:cNvPr id="38" name="Rounded Rectangle 37"/>
          <xdr:cNvSpPr/>
        </xdr:nvSpPr>
        <xdr:spPr>
          <a:xfrm>
            <a:off x="1609724" y="19050"/>
            <a:ext cx="1645920" cy="1133475"/>
          </a:xfrm>
          <a:prstGeom prst="roundRect">
            <a:avLst>
              <a:gd name="adj" fmla="val 8264"/>
            </a:avLst>
          </a:prstGeom>
          <a:solidFill>
            <a:srgbClr val="0037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39" name="Group 38"/>
          <xdr:cNvGrpSpPr/>
        </xdr:nvGrpSpPr>
        <xdr:grpSpPr>
          <a:xfrm>
            <a:off x="1657352" y="47625"/>
            <a:ext cx="1266824" cy="1069848"/>
            <a:chOff x="4629151" y="1809750"/>
            <a:chExt cx="1495424" cy="771525"/>
          </a:xfrm>
          <a:noFill/>
        </xdr:grpSpPr>
        <xdr:sp macro="" textlink="'Logistic Shipment Report'!$E$4">
          <xdr:nvSpPr>
            <xdr:cNvPr id="40" name="TextBox 39"/>
            <xdr:cNvSpPr txBox="1"/>
          </xdr:nvSpPr>
          <xdr:spPr>
            <a:xfrm>
              <a:off x="4629151" y="2105025"/>
              <a:ext cx="1495424" cy="476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6CD3C0A-4B26-46DC-8E87-34003191757A}" type="TxLink">
                <a:rPr lang="en-US" sz="1800" b="1">
                  <a:solidFill>
                    <a:schemeClr val="bg1"/>
                  </a:solidFill>
                </a:rPr>
                <a:pPr algn="l"/>
                <a:t>$ 1.21 M</a:t>
              </a:fld>
              <a:endParaRPr lang="en-US" sz="1800" b="1">
                <a:solidFill>
                  <a:schemeClr val="bg1"/>
                </a:solidFill>
              </a:endParaRPr>
            </a:p>
          </xdr:txBody>
        </xdr:sp>
        <xdr:sp macro="" textlink="'Logistic Shipment Report'!$E$3">
          <xdr:nvSpPr>
            <xdr:cNvPr id="41" name="TextBox 40"/>
            <xdr:cNvSpPr txBox="1"/>
          </xdr:nvSpPr>
          <xdr:spPr>
            <a:xfrm>
              <a:off x="4629151" y="1809750"/>
              <a:ext cx="1495424" cy="40884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7BD47B7-9D56-4B62-A532-FC599BFB0D7F}" type="TxLink">
                <a:rPr lang="en-US" sz="1100">
                  <a:solidFill>
                    <a:schemeClr val="bg1"/>
                  </a:solidFill>
                </a:rPr>
                <a:pPr algn="l"/>
                <a:t>Cost</a:t>
              </a:fld>
              <a:endParaRPr lang="en-US" sz="1100">
                <a:solidFill>
                  <a:schemeClr val="bg1"/>
                </a:solidFill>
              </a:endParaRPr>
            </a:p>
          </xdr:txBody>
        </xdr:sp>
      </xdr:grpSp>
    </xdr:grpSp>
    <xdr:clientData/>
  </xdr:twoCellAnchor>
  <xdr:twoCellAnchor>
    <xdr:from>
      <xdr:col>2</xdr:col>
      <xdr:colOff>609599</xdr:colOff>
      <xdr:row>6</xdr:row>
      <xdr:rowOff>38100</xdr:rowOff>
    </xdr:from>
    <xdr:to>
      <xdr:col>11</xdr:col>
      <xdr:colOff>371474</xdr:colOff>
      <xdr:row>17</xdr:row>
      <xdr:rowOff>161925</xdr:rowOff>
    </xdr:to>
    <xdr:sp macro="" textlink="">
      <xdr:nvSpPr>
        <xdr:cNvPr id="42" name="Rounded Rectangle 41"/>
        <xdr:cNvSpPr/>
      </xdr:nvSpPr>
      <xdr:spPr>
        <a:xfrm>
          <a:off x="1828799" y="1181100"/>
          <a:ext cx="5248275" cy="2219325"/>
        </a:xfrm>
        <a:prstGeom prst="roundRect">
          <a:avLst>
            <a:gd name="adj" fmla="val 54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533399</xdr:colOff>
      <xdr:row>6</xdr:row>
      <xdr:rowOff>38100</xdr:rowOff>
    </xdr:from>
    <xdr:to>
      <xdr:col>20</xdr:col>
      <xdr:colOff>295274</xdr:colOff>
      <xdr:row>17</xdr:row>
      <xdr:rowOff>161925</xdr:rowOff>
    </xdr:to>
    <xdr:sp macro="" textlink="">
      <xdr:nvSpPr>
        <xdr:cNvPr id="47" name="Rounded Rectangle 46"/>
        <xdr:cNvSpPr/>
      </xdr:nvSpPr>
      <xdr:spPr>
        <a:xfrm>
          <a:off x="7238999" y="1181100"/>
          <a:ext cx="5248275" cy="2219325"/>
        </a:xfrm>
        <a:prstGeom prst="roundRect">
          <a:avLst>
            <a:gd name="adj" fmla="val 54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xdr:colOff>
      <xdr:row>6</xdr:row>
      <xdr:rowOff>85725</xdr:rowOff>
    </xdr:from>
    <xdr:to>
      <xdr:col>11</xdr:col>
      <xdr:colOff>304800</xdr:colOff>
      <xdr:row>17</xdr:row>
      <xdr:rowOff>114300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571499</xdr:colOff>
      <xdr:row>6</xdr:row>
      <xdr:rowOff>76200</xdr:rowOff>
    </xdr:from>
    <xdr:to>
      <xdr:col>20</xdr:col>
      <xdr:colOff>238125</xdr:colOff>
      <xdr:row>17</xdr:row>
      <xdr:rowOff>102108</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533399</xdr:colOff>
      <xdr:row>18</xdr:row>
      <xdr:rowOff>9525</xdr:rowOff>
    </xdr:from>
    <xdr:to>
      <xdr:col>20</xdr:col>
      <xdr:colOff>295274</xdr:colOff>
      <xdr:row>29</xdr:row>
      <xdr:rowOff>133350</xdr:rowOff>
    </xdr:to>
    <xdr:sp macro="" textlink="">
      <xdr:nvSpPr>
        <xdr:cNvPr id="51" name="Rounded Rectangle 50"/>
        <xdr:cNvSpPr/>
      </xdr:nvSpPr>
      <xdr:spPr>
        <a:xfrm>
          <a:off x="7238999" y="3438525"/>
          <a:ext cx="5248275" cy="2219325"/>
        </a:xfrm>
        <a:prstGeom prst="roundRect">
          <a:avLst>
            <a:gd name="adj" fmla="val 54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609599</xdr:colOff>
      <xdr:row>18</xdr:row>
      <xdr:rowOff>9525</xdr:rowOff>
    </xdr:from>
    <xdr:to>
      <xdr:col>7</xdr:col>
      <xdr:colOff>167639</xdr:colOff>
      <xdr:row>29</xdr:row>
      <xdr:rowOff>133350</xdr:rowOff>
    </xdr:to>
    <xdr:sp macro="" textlink="">
      <xdr:nvSpPr>
        <xdr:cNvPr id="52" name="Rounded Rectangle 51"/>
        <xdr:cNvSpPr/>
      </xdr:nvSpPr>
      <xdr:spPr>
        <a:xfrm>
          <a:off x="1828799" y="3438525"/>
          <a:ext cx="2606040" cy="2219325"/>
        </a:xfrm>
        <a:prstGeom prst="roundRect">
          <a:avLst>
            <a:gd name="adj" fmla="val 54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200024</xdr:colOff>
      <xdr:row>18</xdr:row>
      <xdr:rowOff>9525</xdr:rowOff>
    </xdr:from>
    <xdr:to>
      <xdr:col>11</xdr:col>
      <xdr:colOff>367664</xdr:colOff>
      <xdr:row>29</xdr:row>
      <xdr:rowOff>133350</xdr:rowOff>
    </xdr:to>
    <xdr:sp macro="" textlink="">
      <xdr:nvSpPr>
        <xdr:cNvPr id="53" name="Rounded Rectangle 52"/>
        <xdr:cNvSpPr/>
      </xdr:nvSpPr>
      <xdr:spPr>
        <a:xfrm>
          <a:off x="4467224" y="3438525"/>
          <a:ext cx="2606040" cy="2219325"/>
        </a:xfrm>
        <a:prstGeom prst="roundRect">
          <a:avLst>
            <a:gd name="adj" fmla="val 54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571500</xdr:colOff>
          <xdr:row>18</xdr:row>
          <xdr:rowOff>28575</xdr:rowOff>
        </xdr:from>
        <xdr:to>
          <xdr:col>20</xdr:col>
          <xdr:colOff>266700</xdr:colOff>
          <xdr:row>29</xdr:row>
          <xdr:rowOff>104775</xdr:rowOff>
        </xdr:to>
        <xdr:pic>
          <xdr:nvPicPr>
            <xdr:cNvPr id="57" name="Picture 56"/>
            <xdr:cNvPicPr>
              <a:picLocks noChangeAspect="1" noChangeArrowheads="1"/>
              <a:extLst>
                <a:ext uri="{84589F7E-364E-4C9E-8A38-B11213B215E9}">
                  <a14:cameraTool cellRange="'Logistic Shipment Report'!$X$4:$AC$14" spid="_x0000_s7235"/>
                </a:ext>
              </a:extLst>
            </xdr:cNvPicPr>
          </xdr:nvPicPr>
          <xdr:blipFill>
            <a:blip xmlns:r="http://schemas.openxmlformats.org/officeDocument/2006/relationships" r:embed="rId3"/>
            <a:srcRect/>
            <a:stretch>
              <a:fillRect/>
            </a:stretch>
          </xdr:blipFill>
          <xdr:spPr bwMode="auto">
            <a:xfrm>
              <a:off x="7277100" y="3457575"/>
              <a:ext cx="5181600" cy="21717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3</xdr:col>
      <xdr:colOff>47625</xdr:colOff>
      <xdr:row>18</xdr:row>
      <xdr:rowOff>47626</xdr:rowOff>
    </xdr:from>
    <xdr:to>
      <xdr:col>7</xdr:col>
      <xdr:colOff>114300</xdr:colOff>
      <xdr:row>29</xdr:row>
      <xdr:rowOff>76200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428625</xdr:colOff>
      <xdr:row>23</xdr:row>
      <xdr:rowOff>66676</xdr:rowOff>
    </xdr:from>
    <xdr:to>
      <xdr:col>4</xdr:col>
      <xdr:colOff>581025</xdr:colOff>
      <xdr:row>25</xdr:row>
      <xdr:rowOff>38100</xdr:rowOff>
    </xdr:to>
    <xdr:sp macro="" textlink="'Logistic Shipment Report'!$D$4">
      <xdr:nvSpPr>
        <xdr:cNvPr id="59" name="TextBox 58"/>
        <xdr:cNvSpPr txBox="1"/>
      </xdr:nvSpPr>
      <xdr:spPr>
        <a:xfrm>
          <a:off x="2257425" y="4448176"/>
          <a:ext cx="762000"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88A96E-BADE-4FF4-820A-CA1E706832D1}" type="TxLink">
            <a:rPr lang="en-US" sz="1200"/>
            <a:pPr algn="ctr"/>
            <a:t>$ 2.74 M</a:t>
          </a:fld>
          <a:endParaRPr lang="en-US" sz="1200"/>
        </a:p>
      </xdr:txBody>
    </xdr:sp>
    <xdr:clientData/>
  </xdr:twoCellAnchor>
  <xdr:twoCellAnchor>
    <xdr:from>
      <xdr:col>7</xdr:col>
      <xdr:colOff>257175</xdr:colOff>
      <xdr:row>18</xdr:row>
      <xdr:rowOff>47625</xdr:rowOff>
    </xdr:from>
    <xdr:to>
      <xdr:col>11</xdr:col>
      <xdr:colOff>285750</xdr:colOff>
      <xdr:row>29</xdr:row>
      <xdr:rowOff>76200</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171451</xdr:colOff>
      <xdr:row>13</xdr:row>
      <xdr:rowOff>180975</xdr:rowOff>
    </xdr:from>
    <xdr:to>
      <xdr:col>2</xdr:col>
      <xdr:colOff>457201</xdr:colOff>
      <xdr:row>29</xdr:row>
      <xdr:rowOff>38100</xdr:rowOff>
    </xdr:to>
    <mc:AlternateContent xmlns:mc="http://schemas.openxmlformats.org/markup-compatibility/2006" xmlns:a14="http://schemas.microsoft.com/office/drawing/2010/main">
      <mc:Choice Requires="a14">
        <xdr:graphicFrame macro="">
          <xdr:nvGraphicFramePr>
            <xdr:cNvPr id="61"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71451" y="2657475"/>
              <a:ext cx="1504950" cy="2905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581025</xdr:colOff>
      <xdr:row>6</xdr:row>
      <xdr:rowOff>57150</xdr:rowOff>
    </xdr:from>
    <xdr:to>
      <xdr:col>11</xdr:col>
      <xdr:colOff>95250</xdr:colOff>
      <xdr:row>8</xdr:row>
      <xdr:rowOff>123825</xdr:rowOff>
    </xdr:to>
    <mc:AlternateContent xmlns:mc="http://schemas.openxmlformats.org/markup-compatibility/2006" xmlns:a14="http://schemas.microsoft.com/office/drawing/2010/main">
      <mc:Choice Requires="a14">
        <xdr:graphicFrame macro="">
          <xdr:nvGraphicFramePr>
            <xdr:cNvPr id="6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57825" y="1200150"/>
              <a:ext cx="1343025"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6</xdr:row>
      <xdr:rowOff>47625</xdr:rowOff>
    </xdr:from>
    <xdr:to>
      <xdr:col>20</xdr:col>
      <xdr:colOff>200025</xdr:colOff>
      <xdr:row>8</xdr:row>
      <xdr:rowOff>114300</xdr:rowOff>
    </xdr:to>
    <mc:AlternateContent xmlns:mc="http://schemas.openxmlformats.org/markup-compatibility/2006" xmlns:a14="http://schemas.microsoft.com/office/drawing/2010/main">
      <mc:Choice Requires="a14">
        <xdr:graphicFrame macro="">
          <xdr:nvGraphicFramePr>
            <xdr:cNvPr id="6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49000" y="1190625"/>
              <a:ext cx="1343025"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6</xdr:row>
      <xdr:rowOff>47625</xdr:rowOff>
    </xdr:from>
    <xdr:to>
      <xdr:col>2</xdr:col>
      <xdr:colOff>514350</xdr:colOff>
      <xdr:row>13</xdr:row>
      <xdr:rowOff>104775</xdr:rowOff>
    </xdr:to>
    <xdr:sp macro="" textlink="">
      <xdr:nvSpPr>
        <xdr:cNvPr id="62" name="Rounded Rectangle 61"/>
        <xdr:cNvSpPr/>
      </xdr:nvSpPr>
      <xdr:spPr>
        <a:xfrm>
          <a:off x="76200" y="1190625"/>
          <a:ext cx="1657350" cy="1390650"/>
        </a:xfrm>
        <a:prstGeom prst="roundRect">
          <a:avLst>
            <a:gd name="adj" fmla="val 2039"/>
          </a:avLst>
        </a:prstGeom>
        <a:solidFill>
          <a:schemeClr val="bg1"/>
        </a:solidFill>
        <a:ln w="19050">
          <a:solidFill>
            <a:schemeClr val="bg1">
              <a:lumMod val="9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152401</xdr:colOff>
      <xdr:row>6</xdr:row>
      <xdr:rowOff>85727</xdr:rowOff>
    </xdr:from>
    <xdr:to>
      <xdr:col>2</xdr:col>
      <xdr:colOff>438151</xdr:colOff>
      <xdr:row>13</xdr:row>
      <xdr:rowOff>47625</xdr:rowOff>
    </xdr:to>
    <mc:AlternateContent xmlns:mc="http://schemas.openxmlformats.org/markup-compatibility/2006" xmlns:a14="http://schemas.microsoft.com/office/drawing/2010/main">
      <mc:Choice Requires="a14">
        <xdr:graphicFrame macro="">
          <xdr:nvGraphicFramePr>
            <xdr:cNvPr id="6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1" y="1228727"/>
              <a:ext cx="1504950" cy="129539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76199</xdr:colOff>
      <xdr:row>2</xdr:row>
      <xdr:rowOff>152400</xdr:rowOff>
    </xdr:from>
    <xdr:to>
      <xdr:col>2</xdr:col>
      <xdr:colOff>512063</xdr:colOff>
      <xdr:row>6</xdr:row>
      <xdr:rowOff>19049</xdr:rowOff>
    </xdr:to>
    <xdr:sp macro="" textlink="">
      <xdr:nvSpPr>
        <xdr:cNvPr id="43" name="TextBox 42"/>
        <xdr:cNvSpPr txBox="1"/>
      </xdr:nvSpPr>
      <xdr:spPr>
        <a:xfrm>
          <a:off x="76199" y="533400"/>
          <a:ext cx="1655064" cy="628649"/>
        </a:xfrm>
        <a:prstGeom prst="rect">
          <a:avLst/>
        </a:prstGeom>
        <a:solidFill>
          <a:schemeClr val="lt1"/>
        </a:solidFill>
        <a:ln w="19050"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Logistic Shipment Dashboard</a:t>
          </a:r>
        </a:p>
      </xdr:txBody>
    </xdr:sp>
    <xdr:clientData/>
  </xdr:twoCellAnchor>
  <xdr:twoCellAnchor editAs="oneCell">
    <xdr:from>
      <xdr:col>4</xdr:col>
      <xdr:colOff>600076</xdr:colOff>
      <xdr:row>1</xdr:row>
      <xdr:rowOff>123825</xdr:rowOff>
    </xdr:from>
    <xdr:to>
      <xdr:col>5</xdr:col>
      <xdr:colOff>330122</xdr:colOff>
      <xdr:row>3</xdr:row>
      <xdr:rowOff>82471</xdr:rowOff>
    </xdr:to>
    <xdr:pic>
      <xdr:nvPicPr>
        <xdr:cNvPr id="44" name="Picture 4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8476" y="314325"/>
          <a:ext cx="339646" cy="339646"/>
        </a:xfrm>
        <a:prstGeom prst="rect">
          <a:avLst/>
        </a:prstGeom>
      </xdr:spPr>
    </xdr:pic>
    <xdr:clientData/>
  </xdr:twoCellAnchor>
  <xdr:twoCellAnchor editAs="oneCell">
    <xdr:from>
      <xdr:col>7</xdr:col>
      <xdr:colOff>0</xdr:colOff>
      <xdr:row>39</xdr:row>
      <xdr:rowOff>0</xdr:rowOff>
    </xdr:from>
    <xdr:to>
      <xdr:col>8</xdr:col>
      <xdr:colOff>25321</xdr:colOff>
      <xdr:row>42</xdr:row>
      <xdr:rowOff>63421</xdr:rowOff>
    </xdr:to>
    <xdr:pic>
      <xdr:nvPicPr>
        <xdr:cNvPr id="45" name="Picture 44"/>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267200" y="7429500"/>
          <a:ext cx="634921" cy="634921"/>
        </a:xfrm>
        <a:prstGeom prst="rect">
          <a:avLst/>
        </a:prstGeom>
      </xdr:spPr>
    </xdr:pic>
    <xdr:clientData/>
  </xdr:twoCellAnchor>
  <xdr:twoCellAnchor editAs="oneCell">
    <xdr:from>
      <xdr:col>16</xdr:col>
      <xdr:colOff>395250</xdr:colOff>
      <xdr:row>2</xdr:row>
      <xdr:rowOff>42825</xdr:rowOff>
    </xdr:from>
    <xdr:to>
      <xdr:col>17</xdr:col>
      <xdr:colOff>123978</xdr:colOff>
      <xdr:row>4</xdr:row>
      <xdr:rowOff>153</xdr:rowOff>
    </xdr:to>
    <xdr:pic>
      <xdr:nvPicPr>
        <xdr:cNvPr id="48" name="Picture 47"/>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148850" y="423825"/>
          <a:ext cx="338328" cy="338328"/>
        </a:xfrm>
        <a:prstGeom prst="rect">
          <a:avLst/>
        </a:prstGeom>
      </xdr:spPr>
    </xdr:pic>
    <xdr:clientData/>
  </xdr:twoCellAnchor>
  <xdr:twoCellAnchor editAs="oneCell">
    <xdr:from>
      <xdr:col>19</xdr:col>
      <xdr:colOff>380925</xdr:colOff>
      <xdr:row>2</xdr:row>
      <xdr:rowOff>41022</xdr:rowOff>
    </xdr:from>
    <xdr:to>
      <xdr:col>20</xdr:col>
      <xdr:colOff>109653</xdr:colOff>
      <xdr:row>3</xdr:row>
      <xdr:rowOff>188850</xdr:rowOff>
    </xdr:to>
    <xdr:pic>
      <xdr:nvPicPr>
        <xdr:cNvPr id="55" name="Picture 54"/>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963325" y="422022"/>
          <a:ext cx="338328" cy="338328"/>
        </a:xfrm>
        <a:prstGeom prst="rect">
          <a:avLst/>
        </a:prstGeom>
      </xdr:spPr>
    </xdr:pic>
    <xdr:clientData/>
  </xdr:twoCellAnchor>
  <xdr:twoCellAnchor editAs="oneCell">
    <xdr:from>
      <xdr:col>7</xdr:col>
      <xdr:colOff>550050</xdr:colOff>
      <xdr:row>1</xdr:row>
      <xdr:rowOff>92850</xdr:rowOff>
    </xdr:from>
    <xdr:to>
      <xdr:col>8</xdr:col>
      <xdr:colOff>278778</xdr:colOff>
      <xdr:row>3</xdr:row>
      <xdr:rowOff>50178</xdr:rowOff>
    </xdr:to>
    <xdr:pic>
      <xdr:nvPicPr>
        <xdr:cNvPr id="66" name="Picture 65"/>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817250" y="283350"/>
          <a:ext cx="338328" cy="338328"/>
        </a:xfrm>
        <a:prstGeom prst="rect">
          <a:avLst/>
        </a:prstGeom>
      </xdr:spPr>
    </xdr:pic>
    <xdr:clientData/>
  </xdr:twoCellAnchor>
  <xdr:twoCellAnchor editAs="oneCell">
    <xdr:from>
      <xdr:col>13</xdr:col>
      <xdr:colOff>409575</xdr:colOff>
      <xdr:row>2</xdr:row>
      <xdr:rowOff>9525</xdr:rowOff>
    </xdr:from>
    <xdr:to>
      <xdr:col>14</xdr:col>
      <xdr:colOff>138303</xdr:colOff>
      <xdr:row>3</xdr:row>
      <xdr:rowOff>157353</xdr:rowOff>
    </xdr:to>
    <xdr:pic>
      <xdr:nvPicPr>
        <xdr:cNvPr id="69" name="Picture 68"/>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334375" y="390525"/>
          <a:ext cx="338328" cy="338328"/>
        </a:xfrm>
        <a:prstGeom prst="rect">
          <a:avLst/>
        </a:prstGeom>
      </xdr:spPr>
    </xdr:pic>
    <xdr:clientData/>
  </xdr:twoCellAnchor>
  <xdr:twoCellAnchor editAs="oneCell">
    <xdr:from>
      <xdr:col>0</xdr:col>
      <xdr:colOff>533400</xdr:colOff>
      <xdr:row>0</xdr:row>
      <xdr:rowOff>95250</xdr:rowOff>
    </xdr:from>
    <xdr:to>
      <xdr:col>1</xdr:col>
      <xdr:colOff>581025</xdr:colOff>
      <xdr:row>2</xdr:row>
      <xdr:rowOff>104823</xdr:rowOff>
    </xdr:to>
    <xdr:pic>
      <xdr:nvPicPr>
        <xdr:cNvPr id="70" name="Picture 69"/>
        <xdr:cNvPicPr>
          <a:picLocks noChangeAspect="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33400" y="95250"/>
          <a:ext cx="657225" cy="390573"/>
        </a:xfrm>
        <a:prstGeom prst="rect">
          <a:avLst/>
        </a:prstGeom>
      </xdr:spPr>
    </xdr:pic>
    <xdr:clientData/>
  </xdr:twoCellAnchor>
  <xdr:twoCellAnchor editAs="oneCell">
    <xdr:from>
      <xdr:col>10</xdr:col>
      <xdr:colOff>438150</xdr:colOff>
      <xdr:row>1</xdr:row>
      <xdr:rowOff>152400</xdr:rowOff>
    </xdr:from>
    <xdr:to>
      <xdr:col>11</xdr:col>
      <xdr:colOff>166878</xdr:colOff>
      <xdr:row>3</xdr:row>
      <xdr:rowOff>109728</xdr:rowOff>
    </xdr:to>
    <xdr:pic>
      <xdr:nvPicPr>
        <xdr:cNvPr id="71" name="Picture 70"/>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534150" y="342900"/>
          <a:ext cx="338328" cy="33832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761.77146747685" createdVersion="4" refreshedVersion="4" minRefreshableVersion="3" recordCount="5000">
  <cacheSource type="worksheet">
    <worksheetSource name="Table1"/>
  </cacheSource>
  <cacheFields count="16">
    <cacheField name="Shipment ID" numFmtId="0">
      <sharedItems containsSemiMixedTypes="0" containsString="0" containsNumber="1" containsInteger="1" minValue="1" maxValue="5000"/>
    </cacheField>
    <cacheField name="Date" numFmtId="14">
      <sharedItems containsSemiMixedTypes="0" containsNonDate="0" containsDate="1" containsString="0" minDate="2023-01-01T00:00:00" maxDate="2025-01-01T00:00:00" count="731">
        <d v="2024-09-04T00:00:00"/>
        <d v="2024-03-30T00:00:00"/>
        <d v="2023-09-22T00:00:00"/>
        <d v="2023-07-13T00:00:00"/>
        <d v="2023-08-19T00:00:00"/>
        <d v="2024-08-09T00:00:00"/>
        <d v="2024-03-09T00:00:00"/>
        <d v="2023-02-03T00:00:00"/>
        <d v="2023-12-19T00:00:00"/>
        <d v="2023-01-16T00:00:00"/>
        <d v="2023-04-21T00:00:00"/>
        <d v="2023-07-19T00:00:00"/>
        <d v="2023-06-25T00:00:00"/>
        <d v="2024-03-08T00:00:00"/>
        <d v="2023-06-20T00:00:00"/>
        <d v="2024-11-27T00:00:00"/>
        <d v="2024-05-11T00:00:00"/>
        <d v="2024-11-26T00:00:00"/>
        <d v="2023-10-09T00:00:00"/>
        <d v="2024-07-17T00:00:00"/>
        <d v="2023-04-16T00:00:00"/>
        <d v="2024-07-22T00:00:00"/>
        <d v="2024-10-17T00:00:00"/>
        <d v="2024-02-06T00:00:00"/>
        <d v="2024-10-15T00:00:00"/>
        <d v="2024-02-07T00:00:00"/>
        <d v="2023-10-23T00:00:00"/>
        <d v="2024-01-11T00:00:00"/>
        <d v="2023-04-10T00:00:00"/>
        <d v="2024-05-09T00:00:00"/>
        <d v="2024-08-01T00:00:00"/>
        <d v="2023-05-18T00:00:00"/>
        <d v="2024-12-10T00:00:00"/>
        <d v="2023-04-05T00:00:00"/>
        <d v="2024-07-08T00:00:00"/>
        <d v="2023-08-07T00:00:00"/>
        <d v="2024-08-03T00:00:00"/>
        <d v="2024-09-15T00:00:00"/>
        <d v="2024-09-23T00:00:00"/>
        <d v="2024-04-30T00:00:00"/>
        <d v="2024-04-20T00:00:00"/>
        <d v="2024-09-17T00:00:00"/>
        <d v="2023-11-07T00:00:00"/>
        <d v="2023-02-19T00:00:00"/>
        <d v="2023-04-29T00:00:00"/>
        <d v="2024-02-02T00:00:00"/>
        <d v="2024-01-03T00:00:00"/>
        <d v="2023-03-29T00:00:00"/>
        <d v="2023-03-14T00:00:00"/>
        <d v="2024-09-05T00:00:00"/>
        <d v="2024-03-25T00:00:00"/>
        <d v="2024-01-09T00:00:00"/>
        <d v="2023-10-17T00:00:00"/>
        <d v="2024-08-25T00:00:00"/>
        <d v="2023-08-13T00:00:00"/>
        <d v="2023-12-13T00:00:00"/>
        <d v="2023-09-03T00:00:00"/>
        <d v="2023-06-01T00:00:00"/>
        <d v="2023-03-27T00:00:00"/>
        <d v="2024-12-30T00:00:00"/>
        <d v="2024-06-02T00:00:00"/>
        <d v="2023-07-10T00:00:00"/>
        <d v="2024-09-10T00:00:00"/>
        <d v="2023-08-23T00:00:00"/>
        <d v="2024-08-02T00:00:00"/>
        <d v="2024-01-13T00:00:00"/>
        <d v="2024-04-10T00:00:00"/>
        <d v="2023-01-13T00:00:00"/>
        <d v="2024-08-15T00:00:00"/>
        <d v="2024-12-26T00:00:00"/>
        <d v="2024-05-21T00:00:00"/>
        <d v="2024-03-06T00:00:00"/>
        <d v="2024-05-29T00:00:00"/>
        <d v="2024-10-27T00:00:00"/>
        <d v="2023-08-24T00:00:00"/>
        <d v="2024-09-18T00:00:00"/>
        <d v="2023-08-03T00:00:00"/>
        <d v="2023-08-27T00:00:00"/>
        <d v="2023-05-23T00:00:00"/>
        <d v="2023-02-23T00:00:00"/>
        <d v="2023-01-20T00:00:00"/>
        <d v="2023-07-05T00:00:00"/>
        <d v="2024-08-07T00:00:00"/>
        <d v="2023-02-08T00:00:00"/>
        <d v="2024-02-14T00:00:00"/>
        <d v="2023-04-08T00:00:00"/>
        <d v="2024-08-04T00:00:00"/>
        <d v="2023-09-17T00:00:00"/>
        <d v="2023-02-14T00:00:00"/>
        <d v="2023-04-12T00:00:00"/>
        <d v="2024-03-13T00:00:00"/>
        <d v="2024-08-19T00:00:00"/>
        <d v="2024-02-29T00:00:00"/>
        <d v="2024-10-19T00:00:00"/>
        <d v="2024-12-07T00:00:00"/>
        <d v="2024-05-24T00:00:00"/>
        <d v="2024-07-15T00:00:00"/>
        <d v="2024-12-25T00:00:00"/>
        <d v="2024-08-21T00:00:00"/>
        <d v="2024-08-31T00:00:00"/>
        <d v="2024-01-06T00:00:00"/>
        <d v="2023-03-23T00:00:00"/>
        <d v="2023-11-26T00:00:00"/>
        <d v="2024-11-30T00:00:00"/>
        <d v="2023-11-25T00:00:00"/>
        <d v="2024-05-20T00:00:00"/>
        <d v="2024-10-13T00:00:00"/>
        <d v="2023-01-06T00:00:00"/>
        <d v="2024-07-16T00:00:00"/>
        <d v="2023-03-28T00:00:00"/>
        <d v="2024-01-08T00:00:00"/>
        <d v="2023-04-03T00:00:00"/>
        <d v="2024-01-30T00:00:00"/>
        <d v="2024-05-23T00:00:00"/>
        <d v="2023-12-02T00:00:00"/>
        <d v="2024-10-30T00:00:00"/>
        <d v="2023-07-18T00:00:00"/>
        <d v="2023-08-20T00:00:00"/>
        <d v="2023-04-14T00:00:00"/>
        <d v="2024-02-22T00:00:00"/>
        <d v="2023-06-09T00:00:00"/>
        <d v="2023-03-12T00:00:00"/>
        <d v="2024-12-21T00:00:00"/>
        <d v="2024-11-20T00:00:00"/>
        <d v="2023-02-05T00:00:00"/>
        <d v="2023-04-17T00:00:00"/>
        <d v="2024-08-18T00:00:00"/>
        <d v="2024-12-17T00:00:00"/>
        <d v="2024-08-08T00:00:00"/>
        <d v="2024-02-23T00:00:00"/>
        <d v="2024-07-25T00:00:00"/>
        <d v="2024-02-15T00:00:00"/>
        <d v="2023-04-15T00:00:00"/>
        <d v="2024-12-24T00:00:00"/>
        <d v="2023-03-21T00:00:00"/>
        <d v="2023-07-28T00:00:00"/>
        <d v="2024-01-21T00:00:00"/>
        <d v="2023-03-26T00:00:00"/>
        <d v="2023-12-03T00:00:00"/>
        <d v="2024-03-05T00:00:00"/>
        <d v="2024-02-10T00:00:00"/>
        <d v="2023-01-28T00:00:00"/>
        <d v="2023-08-30T00:00:00"/>
        <d v="2023-10-29T00:00:00"/>
        <d v="2024-09-12T00:00:00"/>
        <d v="2023-10-12T00:00:00"/>
        <d v="2023-02-11T00:00:00"/>
        <d v="2024-06-03T00:00:00"/>
        <d v="2024-09-29T00:00:00"/>
        <d v="2023-11-09T00:00:00"/>
        <d v="2024-12-20T00:00:00"/>
        <d v="2023-07-26T00:00:00"/>
        <d v="2023-09-08T00:00:00"/>
        <d v="2024-08-11T00:00:00"/>
        <d v="2024-07-07T00:00:00"/>
        <d v="2024-03-18T00:00:00"/>
        <d v="2024-03-29T00:00:00"/>
        <d v="2024-12-09T00:00:00"/>
        <d v="2024-11-13T00:00:00"/>
        <d v="2023-12-20T00:00:00"/>
        <d v="2023-01-15T00:00:00"/>
        <d v="2023-07-27T00:00:00"/>
        <d v="2024-01-10T00:00:00"/>
        <d v="2023-11-02T00:00:00"/>
        <d v="2023-09-11T00:00:00"/>
        <d v="2024-04-22T00:00:00"/>
        <d v="2024-10-02T00:00:00"/>
        <d v="2024-06-16T00:00:00"/>
        <d v="2024-04-06T00:00:00"/>
        <d v="2023-03-31T00:00:00"/>
        <d v="2024-04-14T00:00:00"/>
        <d v="2023-08-26T00:00:00"/>
        <d v="2023-03-11T00:00:00"/>
        <d v="2023-10-22T00:00:00"/>
        <d v="2023-03-20T00:00:00"/>
        <d v="2024-09-25T00:00:00"/>
        <d v="2023-07-02T00:00:00"/>
        <d v="2023-09-15T00:00:00"/>
        <d v="2023-06-06T00:00:00"/>
        <d v="2024-09-20T00:00:00"/>
        <d v="2023-08-21T00:00:00"/>
        <d v="2024-03-28T00:00:00"/>
        <d v="2024-05-16T00:00:00"/>
        <d v="2023-05-28T00:00:00"/>
        <d v="2024-07-19T00:00:00"/>
        <d v="2024-01-26T00:00:00"/>
        <d v="2024-08-23T00:00:00"/>
        <d v="2023-04-25T00:00:00"/>
        <d v="2023-10-16T00:00:00"/>
        <d v="2024-08-30T00:00:00"/>
        <d v="2024-01-24T00:00:00"/>
        <d v="2024-09-26T00:00:00"/>
        <d v="2023-02-22T00:00:00"/>
        <d v="2024-03-07T00:00:00"/>
        <d v="2024-08-20T00:00:00"/>
        <d v="2023-10-02T00:00:00"/>
        <d v="2024-07-24T00:00:00"/>
        <d v="2024-10-24T00:00:00"/>
        <d v="2023-08-09T00:00:00"/>
        <d v="2024-06-24T00:00:00"/>
        <d v="2024-06-27T00:00:00"/>
        <d v="2023-02-16T00:00:00"/>
        <d v="2023-11-05T00:00:00"/>
        <d v="2023-02-09T00:00:00"/>
        <d v="2023-11-03T00:00:00"/>
        <d v="2024-04-23T00:00:00"/>
        <d v="2024-09-09T00:00:00"/>
        <d v="2023-11-04T00:00:00"/>
        <d v="2023-10-03T00:00:00"/>
        <d v="2024-07-21T00:00:00"/>
        <d v="2023-01-21T00:00:00"/>
        <d v="2023-05-20T00:00:00"/>
        <d v="2023-06-14T00:00:00"/>
        <d v="2024-08-17T00:00:00"/>
        <d v="2023-12-21T00:00:00"/>
        <d v="2023-09-12T00:00:00"/>
        <d v="2024-11-16T00:00:00"/>
        <d v="2024-01-23T00:00:00"/>
        <d v="2023-09-01T00:00:00"/>
        <d v="2024-07-03T00:00:00"/>
        <d v="2024-01-25T00:00:00"/>
        <d v="2023-06-29T00:00:00"/>
        <d v="2023-10-15T00:00:00"/>
        <d v="2023-01-07T00:00:00"/>
        <d v="2024-12-04T00:00:00"/>
        <d v="2023-04-11T00:00:00"/>
        <d v="2023-11-29T00:00:00"/>
        <d v="2023-11-24T00:00:00"/>
        <d v="2023-08-16T00:00:00"/>
        <d v="2024-05-14T00:00:00"/>
        <d v="2024-02-24T00:00:00"/>
        <d v="2024-07-28T00:00:00"/>
        <d v="2023-04-23T00:00:00"/>
        <d v="2024-07-26T00:00:00"/>
        <d v="2024-11-03T00:00:00"/>
        <d v="2024-09-14T00:00:00"/>
        <d v="2024-11-06T00:00:00"/>
        <d v="2023-01-19T00:00:00"/>
        <d v="2023-06-11T00:00:00"/>
        <d v="2024-08-26T00:00:00"/>
        <d v="2024-12-12T00:00:00"/>
        <d v="2023-02-24T00:00:00"/>
        <d v="2023-01-04T00:00:00"/>
        <d v="2024-09-22T00:00:00"/>
        <d v="2023-04-19T00:00:00"/>
        <d v="2023-07-01T00:00:00"/>
        <d v="2024-09-16T00:00:00"/>
        <d v="2023-06-12T00:00:00"/>
        <d v="2023-10-13T00:00:00"/>
        <d v="2023-04-01T00:00:00"/>
        <d v="2024-05-31T00:00:00"/>
        <d v="2024-01-04T00:00:00"/>
        <d v="2024-11-22T00:00:00"/>
        <d v="2024-11-02T00:00:00"/>
        <d v="2023-07-11T00:00:00"/>
        <d v="2024-12-01T00:00:00"/>
        <d v="2023-12-14T00:00:00"/>
        <d v="2023-10-05T00:00:00"/>
        <d v="2024-06-12T00:00:00"/>
        <d v="2023-02-25T00:00:00"/>
        <d v="2023-07-15T00:00:00"/>
        <d v="2024-01-01T00:00:00"/>
        <d v="2023-04-20T00:00:00"/>
        <d v="2024-03-10T00:00:00"/>
        <d v="2024-09-24T00:00:00"/>
        <d v="2023-06-16T00:00:00"/>
        <d v="2024-09-02T00:00:00"/>
        <d v="2023-01-14T00:00:00"/>
        <d v="2024-12-11T00:00:00"/>
        <d v="2023-06-26T00:00:00"/>
        <d v="2023-08-14T00:00:00"/>
        <d v="2023-06-17T00:00:00"/>
        <d v="2023-09-14T00:00:00"/>
        <d v="2024-12-15T00:00:00"/>
        <d v="2023-05-24T00:00:00"/>
        <d v="2023-10-18T00:00:00"/>
        <d v="2024-04-12T00:00:00"/>
        <d v="2023-10-26T00:00:00"/>
        <d v="2023-05-10T00:00:00"/>
        <d v="2024-01-29T00:00:00"/>
        <d v="2024-05-30T00:00:00"/>
        <d v="2024-06-04T00:00:00"/>
        <d v="2024-04-16T00:00:00"/>
        <d v="2023-11-28T00:00:00"/>
        <d v="2024-01-20T00:00:00"/>
        <d v="2024-02-05T00:00:00"/>
        <d v="2024-08-27T00:00:00"/>
        <d v="2023-04-04T00:00:00"/>
        <d v="2023-10-14T00:00:00"/>
        <d v="2024-05-22T00:00:00"/>
        <d v="2023-03-06T00:00:00"/>
        <d v="2023-03-13T00:00:00"/>
        <d v="2024-08-14T00:00:00"/>
        <d v="2024-03-12T00:00:00"/>
        <d v="2023-01-11T00:00:00"/>
        <d v="2024-12-27T00:00:00"/>
        <d v="2023-05-02T00:00:00"/>
        <d v="2024-05-18T00:00:00"/>
        <d v="2023-09-13T00:00:00"/>
        <d v="2023-10-08T00:00:00"/>
        <d v="2024-05-13T00:00:00"/>
        <d v="2024-04-17T00:00:00"/>
        <d v="2023-09-29T00:00:00"/>
        <d v="2023-07-06T00:00:00"/>
        <d v="2024-02-20T00:00:00"/>
        <d v="2023-07-30T00:00:00"/>
        <d v="2023-05-19T00:00:00"/>
        <d v="2023-07-31T00:00:00"/>
        <d v="2023-02-26T00:00:00"/>
        <d v="2023-01-08T00:00:00"/>
        <d v="2023-04-30T00:00:00"/>
        <d v="2023-09-02T00:00:00"/>
        <d v="2023-11-27T00:00:00"/>
        <d v="2023-07-16T00:00:00"/>
        <d v="2023-05-29T00:00:00"/>
        <d v="2024-11-11T00:00:00"/>
        <d v="2023-08-25T00:00:00"/>
        <d v="2023-04-26T00:00:00"/>
        <d v="2023-06-18T00:00:00"/>
        <d v="2024-11-23T00:00:00"/>
        <d v="2023-04-09T00:00:00"/>
        <d v="2024-11-19T00:00:00"/>
        <d v="2023-10-24T00:00:00"/>
        <d v="2024-08-24T00:00:00"/>
        <d v="2023-01-22T00:00:00"/>
        <d v="2024-01-02T00:00:00"/>
        <d v="2023-02-28T00:00:00"/>
        <d v="2023-11-08T00:00:00"/>
        <d v="2024-06-08T00:00:00"/>
        <d v="2024-05-19T00:00:00"/>
        <d v="2023-06-21T00:00:00"/>
        <d v="2024-07-02T00:00:00"/>
        <d v="2023-05-25T00:00:00"/>
        <d v="2023-08-04T00:00:00"/>
        <d v="2023-06-15T00:00:00"/>
        <d v="2024-09-03T00:00:00"/>
        <d v="2024-05-25T00:00:00"/>
        <d v="2023-09-24T00:00:00"/>
        <d v="2024-02-12T00:00:00"/>
        <d v="2023-07-14T00:00:00"/>
        <d v="2023-03-22T00:00:00"/>
        <d v="2024-04-28T00:00:00"/>
        <d v="2024-03-22T00:00:00"/>
        <d v="2023-10-20T00:00:00"/>
        <d v="2024-03-19T00:00:00"/>
        <d v="2024-02-04T00:00:00"/>
        <d v="2024-08-10T00:00:00"/>
        <d v="2024-11-18T00:00:00"/>
        <d v="2023-07-03T00:00:00"/>
        <d v="2023-08-18T00:00:00"/>
        <d v="2023-09-16T00:00:00"/>
        <d v="2023-06-03T00:00:00"/>
        <d v="2023-09-27T00:00:00"/>
        <d v="2023-11-23T00:00:00"/>
        <d v="2023-12-18T00:00:00"/>
        <d v="2024-04-01T00:00:00"/>
        <d v="2024-04-24T00:00:00"/>
        <d v="2023-12-27T00:00:00"/>
        <d v="2023-12-28T00:00:00"/>
        <d v="2023-02-15T00:00:00"/>
        <d v="2024-06-10T00:00:00"/>
        <d v="2024-09-19T00:00:00"/>
        <d v="2024-02-27T00:00:00"/>
        <d v="2023-10-11T00:00:00"/>
        <d v="2023-02-04T00:00:00"/>
        <d v="2023-09-09T00:00:00"/>
        <d v="2024-10-21T00:00:00"/>
        <d v="2023-08-17T00:00:00"/>
        <d v="2023-07-20T00:00:00"/>
        <d v="2023-09-30T00:00:00"/>
        <d v="2023-12-25T00:00:00"/>
        <d v="2023-02-06T00:00:00"/>
        <d v="2024-07-06T00:00:00"/>
        <d v="2024-04-09T00:00:00"/>
        <d v="2023-09-07T00:00:00"/>
        <d v="2024-10-29T00:00:00"/>
        <d v="2023-05-12T00:00:00"/>
        <d v="2023-03-08T00:00:00"/>
        <d v="2024-07-10T00:00:00"/>
        <d v="2024-10-22T00:00:00"/>
        <d v="2024-05-07T00:00:00"/>
        <d v="2023-08-31T00:00:00"/>
        <d v="2024-04-19T00:00:00"/>
        <d v="2023-02-18T00:00:00"/>
        <d v="2024-11-01T00:00:00"/>
        <d v="2023-01-26T00:00:00"/>
        <d v="2024-02-21T00:00:00"/>
        <d v="2024-10-12T00:00:00"/>
        <d v="2024-07-13T00:00:00"/>
        <d v="2023-08-28T00:00:00"/>
        <d v="2023-01-25T00:00:00"/>
        <d v="2023-06-04T00:00:00"/>
        <d v="2024-10-01T00:00:00"/>
        <d v="2023-10-07T00:00:00"/>
        <d v="2023-02-02T00:00:00"/>
        <d v="2023-12-24T00:00:00"/>
        <d v="2024-04-21T00:00:00"/>
        <d v="2023-12-04T00:00:00"/>
        <d v="2024-01-12T00:00:00"/>
        <d v="2023-03-17T00:00:00"/>
        <d v="2024-02-19T00:00:00"/>
        <d v="2024-11-12T00:00:00"/>
        <d v="2024-10-16T00:00:00"/>
        <d v="2023-02-12T00:00:00"/>
        <d v="2023-03-03T00:00:00"/>
        <d v="2024-10-09T00:00:00"/>
        <d v="2024-07-27T00:00:00"/>
        <d v="2024-02-28T00:00:00"/>
        <d v="2023-04-27T00:00:00"/>
        <d v="2024-02-11T00:00:00"/>
        <d v="2023-08-02T00:00:00"/>
        <d v="2023-01-03T00:00:00"/>
        <d v="2023-01-31T00:00:00"/>
        <d v="2023-03-05T00:00:00"/>
        <d v="2024-08-29T00:00:00"/>
        <d v="2024-06-28T00:00:00"/>
        <d v="2023-09-20T00:00:00"/>
        <d v="2023-08-01T00:00:00"/>
        <d v="2023-09-23T00:00:00"/>
        <d v="2023-07-21T00:00:00"/>
        <d v="2024-05-27T00:00:00"/>
        <d v="2024-06-14T00:00:00"/>
        <d v="2024-07-09T00:00:00"/>
        <d v="2023-12-30T00:00:00"/>
        <d v="2024-03-31T00:00:00"/>
        <d v="2024-11-08T00:00:00"/>
        <d v="2024-06-21T00:00:00"/>
        <d v="2023-11-10T00:00:00"/>
        <d v="2023-05-05T00:00:00"/>
        <d v="2024-11-17T00:00:00"/>
        <d v="2024-03-24T00:00:00"/>
        <d v="2023-08-11T00:00:00"/>
        <d v="2023-07-04T00:00:00"/>
        <d v="2024-12-16T00:00:00"/>
        <d v="2023-06-07T00:00:00"/>
        <d v="2023-11-22T00:00:00"/>
        <d v="2024-03-14T00:00:00"/>
        <d v="2024-10-05T00:00:00"/>
        <d v="2024-09-21T00:00:00"/>
        <d v="2023-12-17T00:00:00"/>
        <d v="2023-05-06T00:00:00"/>
        <d v="2024-01-16T00:00:00"/>
        <d v="2024-01-05T00:00:00"/>
        <d v="2023-08-29T00:00:00"/>
        <d v="2023-02-07T00:00:00"/>
        <d v="2023-12-26T00:00:00"/>
        <d v="2024-12-28T00:00:00"/>
        <d v="2023-09-18T00:00:00"/>
        <d v="2024-12-18T00:00:00"/>
        <d v="2024-12-23T00:00:00"/>
        <d v="2024-02-13T00:00:00"/>
        <d v="2024-12-14T00:00:00"/>
        <d v="2023-06-05T00:00:00"/>
        <d v="2023-04-02T00:00:00"/>
        <d v="2024-01-14T00:00:00"/>
        <d v="2024-04-25T00:00:00"/>
        <d v="2024-09-27T00:00:00"/>
        <d v="2023-09-05T00:00:00"/>
        <d v="2023-07-24T00:00:00"/>
        <d v="2024-01-15T00:00:00"/>
        <d v="2023-07-25T00:00:00"/>
        <d v="2024-01-17T00:00:00"/>
        <d v="2024-04-03T00:00:00"/>
        <d v="2024-11-28T00:00:00"/>
        <d v="2023-06-08T00:00:00"/>
        <d v="2024-10-11T00:00:00"/>
        <d v="2024-10-28T00:00:00"/>
        <d v="2023-03-24T00:00:00"/>
        <d v="2023-10-21T00:00:00"/>
        <d v="2023-04-22T00:00:00"/>
        <d v="2024-12-13T00:00:00"/>
        <d v="2024-12-08T00:00:00"/>
        <d v="2023-02-10T00:00:00"/>
        <d v="2024-01-19T00:00:00"/>
        <d v="2023-05-01T00:00:00"/>
        <d v="2024-07-12T00:00:00"/>
        <d v="2023-10-04T00:00:00"/>
        <d v="2023-05-08T00:00:00"/>
        <d v="2023-05-13T00:00:00"/>
        <d v="2024-05-01T00:00:00"/>
        <d v="2023-03-25T00:00:00"/>
        <d v="2023-06-10T00:00:00"/>
        <d v="2023-05-14T00:00:00"/>
        <d v="2023-11-15T00:00:00"/>
        <d v="2024-01-22T00:00:00"/>
        <d v="2024-06-29T00:00:00"/>
        <d v="2023-01-10T00:00:00"/>
        <d v="2023-07-17T00:00:00"/>
        <d v="2023-11-20T00:00:00"/>
        <d v="2023-10-01T00:00:00"/>
        <d v="2023-05-26T00:00:00"/>
        <d v="2023-05-03T00:00:00"/>
        <d v="2024-09-30T00:00:00"/>
        <d v="2023-11-01T00:00:00"/>
        <d v="2024-04-02T00:00:00"/>
        <d v="2023-12-16T00:00:00"/>
        <d v="2023-12-22T00:00:00"/>
        <d v="2023-05-07T00:00:00"/>
        <d v="2023-03-07T00:00:00"/>
        <d v="2024-02-25T00:00:00"/>
        <d v="2023-04-13T00:00:00"/>
        <d v="2023-08-05T00:00:00"/>
        <d v="2024-07-04T00:00:00"/>
        <d v="2023-11-17T00:00:00"/>
        <d v="2024-03-02T00:00:00"/>
        <d v="2024-08-12T00:00:00"/>
        <d v="2023-02-01T00:00:00"/>
        <d v="2024-04-11T00:00:00"/>
        <d v="2024-09-13T00:00:00"/>
        <d v="2023-01-24T00:00:00"/>
        <d v="2024-02-01T00:00:00"/>
        <d v="2023-01-09T00:00:00"/>
        <d v="2023-08-10T00:00:00"/>
        <d v="2024-06-20T00:00:00"/>
        <d v="2023-10-31T00:00:00"/>
        <d v="2023-02-13T00:00:00"/>
        <d v="2024-11-14T00:00:00"/>
        <d v="2024-04-04T00:00:00"/>
        <d v="2023-10-19T00:00:00"/>
        <d v="2023-12-12T00:00:00"/>
        <d v="2024-05-26T00:00:00"/>
        <d v="2024-11-15T00:00:00"/>
        <d v="2023-12-05T00:00:00"/>
        <d v="2023-11-12T00:00:00"/>
        <d v="2023-03-18T00:00:00"/>
        <d v="2024-04-13T00:00:00"/>
        <d v="2024-10-18T00:00:00"/>
        <d v="2023-09-06T00:00:00"/>
        <d v="2024-05-05T00:00:00"/>
        <d v="2023-08-08T00:00:00"/>
        <d v="2024-08-06T00:00:00"/>
        <d v="2024-06-26T00:00:00"/>
        <d v="2023-12-15T00:00:00"/>
        <d v="2023-06-19T00:00:00"/>
        <d v="2024-06-01T00:00:00"/>
        <d v="2023-12-07T00:00:00"/>
        <d v="2024-08-13T00:00:00"/>
        <d v="2024-05-08T00:00:00"/>
        <d v="2023-05-17T00:00:00"/>
        <d v="2024-07-29T00:00:00"/>
        <d v="2024-05-03T00:00:00"/>
        <d v="2024-11-09T00:00:00"/>
        <d v="2023-11-19T00:00:00"/>
        <d v="2024-04-05T00:00:00"/>
        <d v="2023-02-20T00:00:00"/>
        <d v="2024-03-16T00:00:00"/>
        <d v="2024-11-21T00:00:00"/>
        <d v="2023-06-22T00:00:00"/>
        <d v="2023-09-19T00:00:00"/>
        <d v="2023-02-27T00:00:00"/>
        <d v="2023-12-31T00:00:00"/>
        <d v="2024-06-06T00:00:00"/>
        <d v="2023-06-02T00:00:00"/>
        <d v="2023-12-10T00:00:00"/>
        <d v="2024-12-06T00:00:00"/>
        <d v="2024-04-15T00:00:00"/>
        <d v="2023-05-15T00:00:00"/>
        <d v="2023-01-05T00:00:00"/>
        <d v="2024-10-04T00:00:00"/>
        <d v="2024-06-07T00:00:00"/>
        <d v="2024-07-20T00:00:00"/>
        <d v="2024-01-07T00:00:00"/>
        <d v="2023-05-21T00:00:00"/>
        <d v="2023-05-09T00:00:00"/>
        <d v="2024-06-13T00:00:00"/>
        <d v="2023-01-23T00:00:00"/>
        <d v="2024-03-21T00:00:00"/>
        <d v="2023-10-28T00:00:00"/>
        <d v="2024-05-17T00:00:00"/>
        <d v="2023-01-17T00:00:00"/>
        <d v="2023-10-25T00:00:00"/>
        <d v="2024-10-10T00:00:00"/>
        <d v="2023-09-04T00:00:00"/>
        <d v="2023-06-28T00:00:00"/>
        <d v="2024-03-20T00:00:00"/>
        <d v="2023-06-24T00:00:00"/>
        <d v="2024-01-18T00:00:00"/>
        <d v="2023-12-09T00:00:00"/>
        <d v="2023-01-01T00:00:00"/>
        <d v="2023-05-22T00:00:00"/>
        <d v="2024-10-23T00:00:00"/>
        <d v="2023-07-23T00:00:00"/>
        <d v="2024-10-20T00:00:00"/>
        <d v="2023-11-11T00:00:00"/>
        <d v="2024-03-26T00:00:00"/>
        <d v="2023-07-22T00:00:00"/>
        <d v="2024-09-11T00:00:00"/>
        <d v="2024-05-02T00:00:00"/>
        <d v="2024-09-28T00:00:00"/>
        <d v="2024-03-04T00:00:00"/>
        <d v="2024-08-16T00:00:00"/>
        <d v="2023-09-10T00:00:00"/>
        <d v="2024-06-17T00:00:00"/>
        <d v="2024-10-25T00:00:00"/>
        <d v="2024-12-31T00:00:00"/>
        <d v="2024-02-26T00:00:00"/>
        <d v="2023-11-18T00:00:00"/>
        <d v="2023-11-06T00:00:00"/>
        <d v="2024-07-18T00:00:00"/>
        <d v="2024-04-29T00:00:00"/>
        <d v="2023-04-24T00:00:00"/>
        <d v="2024-02-03T00:00:00"/>
        <d v="2024-11-10T00:00:00"/>
        <d v="2024-09-08T00:00:00"/>
        <d v="2024-12-03T00:00:00"/>
        <d v="2023-05-11T00:00:00"/>
        <d v="2023-11-13T00:00:00"/>
        <d v="2024-07-23T00:00:00"/>
        <d v="2023-03-02T00:00:00"/>
        <d v="2024-10-06T00:00:00"/>
        <d v="2023-10-27T00:00:00"/>
        <d v="2024-03-15T00:00:00"/>
        <d v="2023-11-30T00:00:00"/>
        <d v="2024-12-29T00:00:00"/>
        <d v="2023-12-08T00:00:00"/>
        <d v="2024-09-07T00:00:00"/>
        <d v="2023-05-31T00:00:00"/>
        <d v="2024-04-07T00:00:00"/>
        <d v="2024-05-04T00:00:00"/>
        <d v="2024-04-18T00:00:00"/>
        <d v="2023-05-30T00:00:00"/>
        <d v="2024-10-07T00:00:00"/>
        <d v="2023-09-21T00:00:00"/>
        <d v="2024-11-04T00:00:00"/>
        <d v="2024-09-06T00:00:00"/>
        <d v="2023-06-23T00:00:00"/>
        <d v="2023-12-01T00:00:00"/>
        <d v="2024-11-29T00:00:00"/>
        <d v="2024-05-28T00:00:00"/>
        <d v="2024-11-07T00:00:00"/>
        <d v="2024-07-31T00:00:00"/>
        <d v="2024-12-19T00:00:00"/>
        <d v="2024-11-05T00:00:00"/>
        <d v="2023-12-29T00:00:00"/>
        <d v="2023-04-28T00:00:00"/>
        <d v="2023-11-21T00:00:00"/>
        <d v="2024-01-27T00:00:00"/>
        <d v="2023-11-14T00:00:00"/>
        <d v="2024-02-16T00:00:00"/>
        <d v="2024-12-02T00:00:00"/>
        <d v="2024-10-26T00:00:00"/>
        <d v="2024-06-25T00:00:00"/>
        <d v="2023-05-16T00:00:00"/>
        <d v="2023-10-06T00:00:00"/>
        <d v="2023-08-06T00:00:00"/>
        <d v="2024-06-30T00:00:00"/>
        <d v="2023-09-28T00:00:00"/>
        <d v="2023-01-29T00:00:00"/>
        <d v="2023-06-27T00:00:00"/>
        <d v="2024-04-26T00:00:00"/>
        <d v="2024-06-22T00:00:00"/>
        <d v="2023-07-08T00:00:00"/>
        <d v="2023-08-12T00:00:00"/>
        <d v="2024-08-05T00:00:00"/>
        <d v="2023-01-30T00:00:00"/>
        <d v="2024-07-11T00:00:00"/>
        <d v="2024-05-15T00:00:00"/>
        <d v="2024-03-17T00:00:00"/>
        <d v="2024-06-18T00:00:00"/>
        <d v="2023-08-22T00:00:00"/>
        <d v="2023-03-04T00:00:00"/>
        <d v="2023-03-01T00:00:00"/>
        <d v="2024-10-14T00:00:00"/>
        <d v="2024-04-08T00:00:00"/>
        <d v="2024-01-31T00:00:00"/>
        <d v="2023-05-04T00:00:00"/>
        <d v="2024-06-19T00:00:00"/>
        <d v="2024-07-14T00:00:00"/>
        <d v="2023-09-25T00:00:00"/>
        <d v="2023-04-06T00:00:00"/>
        <d v="2023-12-11T00:00:00"/>
        <d v="2023-12-06T00:00:00"/>
        <d v="2024-03-03T00:00:00"/>
        <d v="2023-06-13T00:00:00"/>
        <d v="2024-12-05T00:00:00"/>
        <d v="2023-04-18T00:00:00"/>
        <d v="2024-07-01T00:00:00"/>
        <d v="2024-06-05T00:00:00"/>
        <d v="2023-07-07T00:00:00"/>
        <d v="2024-02-08T00:00:00"/>
        <d v="2023-07-09T00:00:00"/>
        <d v="2024-03-01T00:00:00"/>
        <d v="2023-09-26T00:00:00"/>
        <d v="2023-07-12T00:00:00"/>
        <d v="2023-03-15T00:00:00"/>
        <d v="2023-02-21T00:00:00"/>
        <d v="2024-06-15T00:00:00"/>
        <d v="2023-12-23T00:00:00"/>
        <d v="2024-10-03T00:00:00"/>
        <d v="2023-01-27T00:00:00"/>
        <d v="2023-03-16T00:00:00"/>
        <d v="2023-01-18T00:00:00"/>
        <d v="2023-02-17T00:00:00"/>
        <d v="2024-07-30T00:00:00"/>
        <d v="2023-05-27T00:00:00"/>
        <d v="2023-03-10T00:00:00"/>
        <d v="2023-03-09T00:00:00"/>
        <d v="2024-05-06T00:00:00"/>
        <d v="2023-03-30T00:00:00"/>
        <d v="2023-11-16T00:00:00"/>
        <d v="2023-10-10T00:00:00"/>
        <d v="2024-09-01T00:00:00"/>
        <d v="2024-12-22T00:00:00"/>
        <d v="2023-01-12T00:00:00"/>
        <d v="2024-10-08T00:00:00"/>
        <d v="2024-02-09T00:00:00"/>
        <d v="2023-01-02T00:00:00"/>
        <d v="2024-03-27T00:00:00"/>
        <d v="2024-06-11T00:00:00"/>
        <d v="2024-11-25T00:00:00"/>
        <d v="2024-11-24T00:00:00"/>
        <d v="2023-03-19T00:00:00"/>
        <d v="2023-10-30T00:00:00"/>
        <d v="2023-07-29T00:00:00"/>
        <d v="2024-04-27T00:00:00"/>
        <d v="2024-02-17T00:00:00"/>
        <d v="2023-06-30T00:00:00"/>
        <d v="2024-06-09T00:00:00"/>
        <d v="2024-02-18T00:00:00"/>
        <d v="2023-08-15T00:00:00"/>
        <d v="2024-03-11T00:00:00"/>
        <d v="2024-07-05T00:00:00"/>
        <d v="2024-01-28T00:00:00"/>
        <d v="2024-08-28T00:00:00"/>
        <d v="2024-06-23T00:00:00"/>
        <d v="2024-03-23T00:00:00"/>
        <d v="2024-10-31T00:00:00"/>
        <d v="2023-04-07T00:00:00"/>
        <d v="2024-08-22T00:00:00"/>
        <d v="2024-05-10T00:00:00"/>
        <d v="2024-05-12T00:00:00"/>
      </sharedItems>
      <fieldGroup par="15" base="1">
        <rangePr groupBy="months" startDate="2023-01-01T00:00:00" endDate="2025-01-01T00:00:00"/>
        <groupItems count="14">
          <s v="&lt;01-01-23"/>
          <s v="Jan"/>
          <s v="Feb"/>
          <s v="Mar"/>
          <s v="Apr"/>
          <s v="May"/>
          <s v="Jun"/>
          <s v="Jul"/>
          <s v="Aug"/>
          <s v="Sep"/>
          <s v="Oct"/>
          <s v="Nov"/>
          <s v="Dec"/>
          <s v="&gt;01-01-25"/>
        </groupItems>
      </fieldGroup>
    </cacheField>
    <cacheField name="Sales Person" numFmtId="0">
      <sharedItems count="20">
        <s v="Catherine Roberts"/>
        <s v="Jeffrey Sims"/>
        <s v="Gabriel Vasquez"/>
        <s v="Debra Hughes"/>
        <s v="Stacey Brown"/>
        <s v="Michelle Garrett"/>
        <s v="Justin Bowman"/>
        <s v="Candace Harris"/>
        <s v="Laurie Figueroa"/>
        <s v="Brandon Richards"/>
        <s v="Jeffrey Rivera"/>
        <s v="James Moore"/>
        <s v="Kevin King"/>
        <s v="Cynthia Herman"/>
        <s v="Jeffery Mills"/>
        <s v="Jessica White"/>
        <s v="Sandra Henderson"/>
        <s v="Kayla Banks"/>
        <s v="Bonnie Lucero"/>
        <s v="Erin Arnold"/>
      </sharedItems>
    </cacheField>
    <cacheField name="Team Lead" numFmtId="0">
      <sharedItems/>
    </cacheField>
    <cacheField name="Geography" numFmtId="0">
      <sharedItems count="10">
        <s v="Germany"/>
        <s v="Canada"/>
        <s v="Japan"/>
        <s v="China"/>
        <s v="India"/>
        <s v="Australia"/>
        <s v="France"/>
        <s v="USA"/>
        <s v="UK"/>
        <s v="Brazil"/>
      </sharedItems>
    </cacheField>
    <cacheField name="Region" numFmtId="0">
      <sharedItems/>
    </cacheField>
    <cacheField name="Product" numFmtId="0">
      <sharedItems/>
    </cacheField>
    <cacheField name="Category" numFmtId="0">
      <sharedItems count="4">
        <s v="Audio"/>
        <s v="Electronics"/>
        <s v="Computing"/>
        <s v="Office Equipment"/>
      </sharedItems>
    </cacheField>
    <cacheField name="Cost" numFmtId="0">
      <sharedItems containsSemiMixedTypes="0" containsString="0" containsNumber="1" minValue="71.97" maxValue="415.78"/>
    </cacheField>
    <cacheField name="Sales" numFmtId="0">
      <sharedItems containsSemiMixedTypes="0" containsString="0" containsNumber="1" minValue="100.39" maxValue="999.65"/>
    </cacheField>
    <cacheField name="Status" numFmtId="0">
      <sharedItems count="3">
        <s v="Completed"/>
        <s v="Active"/>
        <s v="Returned"/>
      </sharedItems>
    </cacheField>
    <cacheField name="Delivered On" numFmtId="0">
      <sharedItems containsDate="1" containsMixedTypes="1" minDate="2023-01-01T00:00:00" maxDate="2025-01-01T00:00:00"/>
    </cacheField>
    <cacheField name="Delivery Time" numFmtId="0">
      <sharedItems containsMixedTypes="1" containsNumber="1" containsInteger="1" minValue="-729" maxValue="20"/>
    </cacheField>
    <cacheField name="Month" numFmtId="0">
      <sharedItems count="12">
        <s v="Sep"/>
        <s v="Mar"/>
        <s v="Jul"/>
        <s v="Aug"/>
        <s v="Feb"/>
        <s v="Dec"/>
        <s v="Jan"/>
        <s v="Apr"/>
        <s v="Jun"/>
        <s v="Nov"/>
        <s v="May"/>
        <s v="Oct"/>
      </sharedItems>
    </cacheField>
    <cacheField name="Year" numFmtId="0">
      <sharedItems containsSemiMixedTypes="0" containsString="0" containsNumber="1" containsInteger="1" minValue="2023" maxValue="2024" count="2">
        <n v="2024"/>
        <n v="2023"/>
      </sharedItems>
    </cacheField>
    <cacheField name="Years" numFmtId="0" databaseField="0">
      <fieldGroup base="1">
        <rangePr groupBy="years" startDate="2023-01-01T00:00:00" endDate="2025-01-01T00:00:00"/>
        <groupItems count="4">
          <s v="&lt;01-01-23"/>
          <s v="2023"/>
          <s v="2024"/>
          <s v="&gt;01-01-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
    <x v="0"/>
    <x v="0"/>
    <s v="Nick Patrick"/>
    <x v="0"/>
    <s v="Europe"/>
    <s v="Headphones"/>
    <x v="0"/>
    <n v="143.09"/>
    <n v="250.54"/>
    <x v="0"/>
    <d v="2024-09-14T00:00:00"/>
    <n v="10"/>
    <x v="0"/>
    <x v="0"/>
  </r>
  <r>
    <n v="2"/>
    <x v="1"/>
    <x v="1"/>
    <s v="Cathy Kelley"/>
    <x v="0"/>
    <s v="Europe"/>
    <s v="Webcam"/>
    <x v="1"/>
    <n v="71.97"/>
    <n v="128.38"/>
    <x v="0"/>
    <d v="2024-04-09T00:00:00"/>
    <n v="10"/>
    <x v="1"/>
    <x v="0"/>
  </r>
  <r>
    <n v="3"/>
    <x v="2"/>
    <x v="2"/>
    <s v="Cathy Kelley"/>
    <x v="1"/>
    <s v="North America"/>
    <s v="Speaker"/>
    <x v="1"/>
    <n v="381.62"/>
    <n v="947.93"/>
    <x v="0"/>
    <d v="2023-09-24T00:00:00"/>
    <n v="2"/>
    <x v="0"/>
    <x v="1"/>
  </r>
  <r>
    <n v="4"/>
    <x v="3"/>
    <x v="3"/>
    <s v="Michale Cole"/>
    <x v="2"/>
    <s v="Asia"/>
    <s v="Mouse"/>
    <x v="1"/>
    <n v="282.79000000000002"/>
    <n v="429.34"/>
    <x v="0"/>
    <d v="2023-07-31T00:00:00"/>
    <n v="18"/>
    <x v="2"/>
    <x v="1"/>
  </r>
  <r>
    <n v="5"/>
    <x v="4"/>
    <x v="4"/>
    <s v="Michale Cole"/>
    <x v="1"/>
    <s v="North America"/>
    <s v="Tablet"/>
    <x v="0"/>
    <n v="195.62"/>
    <n v="470.15"/>
    <x v="0"/>
    <d v="2023-08-21T00:00:00"/>
    <n v="2"/>
    <x v="3"/>
    <x v="1"/>
  </r>
  <r>
    <n v="6"/>
    <x v="5"/>
    <x v="5"/>
    <s v="Samantha Irvin"/>
    <x v="0"/>
    <s v="Europe"/>
    <s v="Keyboard"/>
    <x v="2"/>
    <n v="104.6"/>
    <n v="389.01"/>
    <x v="0"/>
    <d v="2024-08-19T00:00:00"/>
    <n v="10"/>
    <x v="3"/>
    <x v="0"/>
  </r>
  <r>
    <n v="7"/>
    <x v="6"/>
    <x v="4"/>
    <s v="Michale Cole"/>
    <x v="0"/>
    <s v="Europe"/>
    <s v="Tablet"/>
    <x v="0"/>
    <n v="195.62"/>
    <n v="626.25"/>
    <x v="0"/>
    <d v="2024-03-19T00:00:00"/>
    <n v="10"/>
    <x v="1"/>
    <x v="0"/>
  </r>
  <r>
    <n v="8"/>
    <x v="7"/>
    <x v="6"/>
    <s v="Michale Cole"/>
    <x v="3"/>
    <s v="Asia"/>
    <s v="Keyboard"/>
    <x v="2"/>
    <n v="104.6"/>
    <n v="787.66"/>
    <x v="1"/>
    <s v="NULL"/>
    <s v="0"/>
    <x v="4"/>
    <x v="1"/>
  </r>
  <r>
    <n v="9"/>
    <x v="8"/>
    <x v="7"/>
    <s v="Samantha Irvin"/>
    <x v="1"/>
    <s v="North America"/>
    <s v="Headphones"/>
    <x v="0"/>
    <n v="143.09"/>
    <n v="562.1"/>
    <x v="0"/>
    <d v="2023-12-21T00:00:00"/>
    <n v="2"/>
    <x v="5"/>
    <x v="1"/>
  </r>
  <r>
    <n v="10"/>
    <x v="9"/>
    <x v="8"/>
    <s v="Cathy Kelley"/>
    <x v="2"/>
    <s v="Asia"/>
    <s v="Smartphone"/>
    <x v="3"/>
    <n v="350.59"/>
    <n v="898.12"/>
    <x v="0"/>
    <d v="2023-02-03T00:00:00"/>
    <n v="18"/>
    <x v="6"/>
    <x v="1"/>
  </r>
  <r>
    <n v="11"/>
    <x v="10"/>
    <x v="7"/>
    <s v="Samantha Irvin"/>
    <x v="4"/>
    <s v="Asia"/>
    <s v="Smartphone"/>
    <x v="3"/>
    <n v="350.59"/>
    <n v="566.63"/>
    <x v="1"/>
    <s v="NULL"/>
    <s v="0"/>
    <x v="7"/>
    <x v="1"/>
  </r>
  <r>
    <n v="12"/>
    <x v="11"/>
    <x v="8"/>
    <s v="Cathy Kelley"/>
    <x v="0"/>
    <s v="Europe"/>
    <s v="Tablet"/>
    <x v="0"/>
    <n v="195.62"/>
    <n v="160.56"/>
    <x v="1"/>
    <s v="NULL"/>
    <s v="0"/>
    <x v="2"/>
    <x v="1"/>
  </r>
  <r>
    <n v="13"/>
    <x v="12"/>
    <x v="9"/>
    <s v="Cathy Kelley"/>
    <x v="5"/>
    <s v="Oceania"/>
    <s v="Headphones"/>
    <x v="0"/>
    <n v="143.09"/>
    <n v="331.93"/>
    <x v="0"/>
    <d v="2023-07-15T00:00:00"/>
    <n v="20"/>
    <x v="8"/>
    <x v="1"/>
  </r>
  <r>
    <n v="14"/>
    <x v="13"/>
    <x v="6"/>
    <s v="Michale Cole"/>
    <x v="2"/>
    <s v="Asia"/>
    <s v="Webcam"/>
    <x v="1"/>
    <n v="71.97"/>
    <n v="105.89"/>
    <x v="0"/>
    <d v="2024-03-26T00:00:00"/>
    <n v="18"/>
    <x v="1"/>
    <x v="0"/>
  </r>
  <r>
    <n v="15"/>
    <x v="14"/>
    <x v="10"/>
    <s v="Michale Cole"/>
    <x v="3"/>
    <s v="Asia"/>
    <s v="Laptop"/>
    <x v="2"/>
    <n v="415.78"/>
    <n v="879.3"/>
    <x v="0"/>
    <d v="2023-07-05T00:00:00"/>
    <n v="15"/>
    <x v="8"/>
    <x v="1"/>
  </r>
  <r>
    <n v="16"/>
    <x v="15"/>
    <x v="11"/>
    <s v="Cathy Kelley"/>
    <x v="6"/>
    <s v="Europe"/>
    <s v="Monitor"/>
    <x v="1"/>
    <n v="263.2"/>
    <n v="269.26"/>
    <x v="0"/>
    <d v="2024-12-03T00:00:00"/>
    <n v="6"/>
    <x v="9"/>
    <x v="0"/>
  </r>
  <r>
    <n v="17"/>
    <x v="16"/>
    <x v="4"/>
    <s v="Michale Cole"/>
    <x v="7"/>
    <s v="North America"/>
    <s v="Monitor"/>
    <x v="1"/>
    <n v="263.2"/>
    <n v="149.02000000000001"/>
    <x v="1"/>
    <s v="NULL"/>
    <s v="0"/>
    <x v="10"/>
    <x v="0"/>
  </r>
  <r>
    <n v="18"/>
    <x v="17"/>
    <x v="11"/>
    <s v="Cathy Kelley"/>
    <x v="1"/>
    <s v="North America"/>
    <s v="Speaker"/>
    <x v="1"/>
    <n v="381.62"/>
    <n v="814.73"/>
    <x v="0"/>
    <d v="2024-11-28T00:00:00"/>
    <n v="2"/>
    <x v="9"/>
    <x v="0"/>
  </r>
  <r>
    <n v="19"/>
    <x v="18"/>
    <x v="0"/>
    <s v="Nick Patrick"/>
    <x v="0"/>
    <s v="Europe"/>
    <s v="Tablet"/>
    <x v="0"/>
    <n v="195.62"/>
    <n v="147.74"/>
    <x v="1"/>
    <s v="NULL"/>
    <s v="0"/>
    <x v="11"/>
    <x v="1"/>
  </r>
  <r>
    <n v="20"/>
    <x v="19"/>
    <x v="2"/>
    <s v="Cathy Kelley"/>
    <x v="4"/>
    <s v="Asia"/>
    <s v="Printer"/>
    <x v="0"/>
    <n v="199.57"/>
    <n v="210.08"/>
    <x v="0"/>
    <d v="2024-07-29T00:00:00"/>
    <n v="12"/>
    <x v="2"/>
    <x v="0"/>
  </r>
  <r>
    <n v="21"/>
    <x v="20"/>
    <x v="0"/>
    <s v="Nick Patrick"/>
    <x v="6"/>
    <s v="Europe"/>
    <s v="Smartphone"/>
    <x v="3"/>
    <n v="350.59"/>
    <n v="293.26"/>
    <x v="0"/>
    <d v="2023-04-22T00:00:00"/>
    <n v="6"/>
    <x v="7"/>
    <x v="1"/>
  </r>
  <r>
    <n v="22"/>
    <x v="21"/>
    <x v="12"/>
    <s v="Michale Cole"/>
    <x v="1"/>
    <s v="North America"/>
    <s v="Headphones"/>
    <x v="0"/>
    <n v="143.09"/>
    <n v="868.76"/>
    <x v="0"/>
    <d v="2024-07-24T00:00:00"/>
    <n v="2"/>
    <x v="2"/>
    <x v="0"/>
  </r>
  <r>
    <n v="23"/>
    <x v="22"/>
    <x v="0"/>
    <s v="Nick Patrick"/>
    <x v="8"/>
    <s v="Europe"/>
    <s v="Webcam"/>
    <x v="1"/>
    <n v="71.97"/>
    <n v="725.55"/>
    <x v="0"/>
    <d v="2024-10-25T00:00:00"/>
    <n v="8"/>
    <x v="11"/>
    <x v="0"/>
  </r>
  <r>
    <n v="24"/>
    <x v="23"/>
    <x v="0"/>
    <s v="Nick Patrick"/>
    <x v="5"/>
    <s v="Oceania"/>
    <s v="Laptop"/>
    <x v="2"/>
    <n v="415.78"/>
    <n v="276.37"/>
    <x v="0"/>
    <d v="2024-02-26T00:00:00"/>
    <n v="20"/>
    <x v="4"/>
    <x v="0"/>
  </r>
  <r>
    <n v="25"/>
    <x v="24"/>
    <x v="13"/>
    <s v="Cathy Kelley"/>
    <x v="2"/>
    <s v="Asia"/>
    <s v="Speaker"/>
    <x v="1"/>
    <n v="381.62"/>
    <n v="247.57"/>
    <x v="0"/>
    <d v="2024-11-02T00:00:00"/>
    <n v="18"/>
    <x v="11"/>
    <x v="0"/>
  </r>
  <r>
    <n v="26"/>
    <x v="25"/>
    <x v="9"/>
    <s v="Cathy Kelley"/>
    <x v="6"/>
    <s v="Europe"/>
    <s v="Mouse"/>
    <x v="1"/>
    <n v="282.79000000000002"/>
    <n v="842.71"/>
    <x v="0"/>
    <d v="2024-02-13T00:00:00"/>
    <n v="6"/>
    <x v="4"/>
    <x v="0"/>
  </r>
  <r>
    <n v="27"/>
    <x v="26"/>
    <x v="2"/>
    <s v="Cathy Kelley"/>
    <x v="5"/>
    <s v="Oceania"/>
    <s v="Smartphone"/>
    <x v="3"/>
    <n v="350.59"/>
    <n v="347.49"/>
    <x v="0"/>
    <d v="2023-11-12T00:00:00"/>
    <n v="20"/>
    <x v="11"/>
    <x v="1"/>
  </r>
  <r>
    <n v="28"/>
    <x v="27"/>
    <x v="1"/>
    <s v="Cathy Kelley"/>
    <x v="5"/>
    <s v="Oceania"/>
    <s v="Mouse"/>
    <x v="1"/>
    <n v="282.79000000000002"/>
    <n v="896.82"/>
    <x v="1"/>
    <s v="NULL"/>
    <s v="0"/>
    <x v="6"/>
    <x v="0"/>
  </r>
  <r>
    <n v="29"/>
    <x v="28"/>
    <x v="9"/>
    <s v="Cathy Kelley"/>
    <x v="1"/>
    <s v="North America"/>
    <s v="Monitor"/>
    <x v="1"/>
    <n v="263.2"/>
    <n v="565.30999999999995"/>
    <x v="0"/>
    <d v="2023-04-12T00:00:00"/>
    <n v="2"/>
    <x v="7"/>
    <x v="1"/>
  </r>
  <r>
    <n v="30"/>
    <x v="29"/>
    <x v="14"/>
    <s v="Nick Patrick"/>
    <x v="2"/>
    <s v="Asia"/>
    <s v="Monitor"/>
    <x v="1"/>
    <n v="263.2"/>
    <n v="349.22"/>
    <x v="0"/>
    <d v="2024-05-27T00:00:00"/>
    <n v="18"/>
    <x v="10"/>
    <x v="0"/>
  </r>
  <r>
    <n v="31"/>
    <x v="30"/>
    <x v="12"/>
    <s v="Michale Cole"/>
    <x v="4"/>
    <s v="Asia"/>
    <s v="Printer"/>
    <x v="0"/>
    <n v="199.57"/>
    <n v="888.21"/>
    <x v="0"/>
    <d v="2024-08-13T00:00:00"/>
    <n v="12"/>
    <x v="3"/>
    <x v="0"/>
  </r>
  <r>
    <n v="32"/>
    <x v="31"/>
    <x v="11"/>
    <s v="Cathy Kelley"/>
    <x v="8"/>
    <s v="Europe"/>
    <s v="Tablet"/>
    <x v="0"/>
    <n v="195.62"/>
    <n v="620.17999999999995"/>
    <x v="0"/>
    <d v="2023-05-26T00:00:00"/>
    <n v="8"/>
    <x v="10"/>
    <x v="1"/>
  </r>
  <r>
    <n v="33"/>
    <x v="32"/>
    <x v="12"/>
    <s v="Michale Cole"/>
    <x v="1"/>
    <s v="North America"/>
    <s v="Laptop"/>
    <x v="2"/>
    <n v="415.78"/>
    <n v="119.34"/>
    <x v="1"/>
    <s v="NULL"/>
    <s v="0"/>
    <x v="5"/>
    <x v="0"/>
  </r>
  <r>
    <n v="34"/>
    <x v="33"/>
    <x v="6"/>
    <s v="Michale Cole"/>
    <x v="3"/>
    <s v="Asia"/>
    <s v="Keyboard"/>
    <x v="2"/>
    <n v="104.6"/>
    <n v="919.49"/>
    <x v="1"/>
    <s v="NULL"/>
    <s v="0"/>
    <x v="7"/>
    <x v="1"/>
  </r>
  <r>
    <n v="35"/>
    <x v="34"/>
    <x v="10"/>
    <s v="Michale Cole"/>
    <x v="0"/>
    <s v="Europe"/>
    <s v="Laptop"/>
    <x v="2"/>
    <n v="415.78"/>
    <n v="910.93"/>
    <x v="0"/>
    <d v="2024-07-18T00:00:00"/>
    <n v="10"/>
    <x v="2"/>
    <x v="0"/>
  </r>
  <r>
    <n v="36"/>
    <x v="35"/>
    <x v="5"/>
    <s v="Samantha Irvin"/>
    <x v="2"/>
    <s v="Asia"/>
    <s v="Headphones"/>
    <x v="0"/>
    <n v="143.09"/>
    <n v="890.12"/>
    <x v="0"/>
    <d v="2023-08-25T00:00:00"/>
    <n v="18"/>
    <x v="3"/>
    <x v="1"/>
  </r>
  <r>
    <n v="37"/>
    <x v="36"/>
    <x v="15"/>
    <s v="Michale Cole"/>
    <x v="6"/>
    <s v="Europe"/>
    <s v="Tablet"/>
    <x v="0"/>
    <n v="195.62"/>
    <n v="590.13"/>
    <x v="0"/>
    <d v="2024-08-09T00:00:00"/>
    <n v="6"/>
    <x v="3"/>
    <x v="0"/>
  </r>
  <r>
    <n v="38"/>
    <x v="37"/>
    <x v="0"/>
    <s v="Nick Patrick"/>
    <x v="9"/>
    <s v="South America"/>
    <s v="Laptop"/>
    <x v="2"/>
    <n v="415.78"/>
    <n v="304.66000000000003"/>
    <x v="0"/>
    <d v="2024-09-19T00:00:00"/>
    <n v="4"/>
    <x v="0"/>
    <x v="0"/>
  </r>
  <r>
    <n v="39"/>
    <x v="38"/>
    <x v="11"/>
    <s v="Cathy Kelley"/>
    <x v="7"/>
    <s v="North America"/>
    <s v="Tablet"/>
    <x v="0"/>
    <n v="195.62"/>
    <n v="718.37"/>
    <x v="1"/>
    <s v="NULL"/>
    <s v="0"/>
    <x v="0"/>
    <x v="0"/>
  </r>
  <r>
    <n v="40"/>
    <x v="39"/>
    <x v="16"/>
    <s v="Nick Patrick"/>
    <x v="7"/>
    <s v="North America"/>
    <s v="Mouse"/>
    <x v="1"/>
    <n v="282.79000000000002"/>
    <n v="329.12"/>
    <x v="0"/>
    <d v="2024-05-01T00:00:00"/>
    <n v="1"/>
    <x v="7"/>
    <x v="0"/>
  </r>
  <r>
    <n v="41"/>
    <x v="40"/>
    <x v="17"/>
    <s v="Cathy Kelley"/>
    <x v="8"/>
    <s v="Europe"/>
    <s v="Laptop"/>
    <x v="2"/>
    <n v="415.78"/>
    <n v="241.12"/>
    <x v="0"/>
    <d v="2024-04-28T00:00:00"/>
    <n v="8"/>
    <x v="7"/>
    <x v="0"/>
  </r>
  <r>
    <n v="42"/>
    <x v="41"/>
    <x v="1"/>
    <s v="Cathy Kelley"/>
    <x v="3"/>
    <s v="Asia"/>
    <s v="Printer"/>
    <x v="0"/>
    <n v="199.57"/>
    <n v="556.27"/>
    <x v="1"/>
    <s v="NULL"/>
    <s v="0"/>
    <x v="0"/>
    <x v="0"/>
  </r>
  <r>
    <n v="43"/>
    <x v="42"/>
    <x v="12"/>
    <s v="Michale Cole"/>
    <x v="0"/>
    <s v="Europe"/>
    <s v="Laptop"/>
    <x v="2"/>
    <n v="415.78"/>
    <n v="862"/>
    <x v="0"/>
    <d v="2023-11-17T00:00:00"/>
    <n v="10"/>
    <x v="9"/>
    <x v="1"/>
  </r>
  <r>
    <n v="44"/>
    <x v="43"/>
    <x v="4"/>
    <s v="Michale Cole"/>
    <x v="8"/>
    <s v="Europe"/>
    <s v="Printer"/>
    <x v="0"/>
    <n v="199.57"/>
    <n v="408.63"/>
    <x v="0"/>
    <d v="2023-02-27T00:00:00"/>
    <n v="8"/>
    <x v="4"/>
    <x v="1"/>
  </r>
  <r>
    <n v="45"/>
    <x v="44"/>
    <x v="13"/>
    <s v="Cathy Kelley"/>
    <x v="2"/>
    <s v="Asia"/>
    <s v="Headphones"/>
    <x v="0"/>
    <n v="143.09"/>
    <n v="396.62"/>
    <x v="0"/>
    <d v="2023-05-17T00:00:00"/>
    <n v="18"/>
    <x v="7"/>
    <x v="1"/>
  </r>
  <r>
    <n v="46"/>
    <x v="45"/>
    <x v="14"/>
    <s v="Nick Patrick"/>
    <x v="1"/>
    <s v="North America"/>
    <s v="Smartphone"/>
    <x v="3"/>
    <n v="350.59"/>
    <n v="454.59"/>
    <x v="0"/>
    <d v="2024-02-04T00:00:00"/>
    <n v="2"/>
    <x v="4"/>
    <x v="0"/>
  </r>
  <r>
    <n v="47"/>
    <x v="27"/>
    <x v="13"/>
    <s v="Cathy Kelley"/>
    <x v="2"/>
    <s v="Asia"/>
    <s v="Tablet"/>
    <x v="0"/>
    <n v="195.62"/>
    <n v="706.62"/>
    <x v="1"/>
    <s v="NULL"/>
    <s v="0"/>
    <x v="6"/>
    <x v="0"/>
  </r>
  <r>
    <n v="48"/>
    <x v="46"/>
    <x v="10"/>
    <s v="Michale Cole"/>
    <x v="4"/>
    <s v="Asia"/>
    <s v="Speaker"/>
    <x v="1"/>
    <n v="381.62"/>
    <n v="662.28"/>
    <x v="1"/>
    <s v="NULL"/>
    <s v="0"/>
    <x v="6"/>
    <x v="0"/>
  </r>
  <r>
    <n v="49"/>
    <x v="47"/>
    <x v="6"/>
    <s v="Michale Cole"/>
    <x v="3"/>
    <s v="Asia"/>
    <s v="Keyboard"/>
    <x v="2"/>
    <n v="104.6"/>
    <n v="258.49"/>
    <x v="0"/>
    <d v="2023-04-13T00:00:00"/>
    <n v="15"/>
    <x v="1"/>
    <x v="1"/>
  </r>
  <r>
    <n v="50"/>
    <x v="48"/>
    <x v="5"/>
    <s v="Samantha Irvin"/>
    <x v="1"/>
    <s v="North America"/>
    <s v="Mouse"/>
    <x v="1"/>
    <n v="282.79000000000002"/>
    <n v="160.55000000000001"/>
    <x v="1"/>
    <s v="NULL"/>
    <s v="0"/>
    <x v="1"/>
    <x v="1"/>
  </r>
  <r>
    <n v="51"/>
    <x v="49"/>
    <x v="8"/>
    <s v="Cathy Kelley"/>
    <x v="9"/>
    <s v="South America"/>
    <s v="Webcam"/>
    <x v="1"/>
    <n v="71.97"/>
    <n v="151.43"/>
    <x v="0"/>
    <d v="2024-09-09T00:00:00"/>
    <n v="4"/>
    <x v="0"/>
    <x v="0"/>
  </r>
  <r>
    <n v="52"/>
    <x v="50"/>
    <x v="18"/>
    <s v="Nick Patrick"/>
    <x v="7"/>
    <s v="North America"/>
    <s v="Laptop"/>
    <x v="2"/>
    <n v="415.78"/>
    <n v="778.14"/>
    <x v="1"/>
    <s v="NULL"/>
    <s v="0"/>
    <x v="1"/>
    <x v="0"/>
  </r>
  <r>
    <n v="53"/>
    <x v="51"/>
    <x v="19"/>
    <s v="Samantha Irvin"/>
    <x v="2"/>
    <s v="Asia"/>
    <s v="Webcam"/>
    <x v="1"/>
    <n v="71.97"/>
    <n v="364.91"/>
    <x v="0"/>
    <d v="2024-01-27T00:00:00"/>
    <n v="18"/>
    <x v="6"/>
    <x v="0"/>
  </r>
  <r>
    <n v="54"/>
    <x v="52"/>
    <x v="16"/>
    <s v="Nick Patrick"/>
    <x v="0"/>
    <s v="Europe"/>
    <s v="Webcam"/>
    <x v="1"/>
    <n v="71.97"/>
    <n v="855.72"/>
    <x v="1"/>
    <s v="NULL"/>
    <s v="0"/>
    <x v="11"/>
    <x v="1"/>
  </r>
  <r>
    <n v="55"/>
    <x v="53"/>
    <x v="4"/>
    <s v="Michale Cole"/>
    <x v="9"/>
    <s v="South America"/>
    <s v="Headphones"/>
    <x v="0"/>
    <n v="143.09"/>
    <n v="904.37"/>
    <x v="0"/>
    <d v="2024-08-29T00:00:00"/>
    <n v="4"/>
    <x v="3"/>
    <x v="0"/>
  </r>
  <r>
    <n v="56"/>
    <x v="54"/>
    <x v="4"/>
    <s v="Michale Cole"/>
    <x v="7"/>
    <s v="North America"/>
    <s v="Printer"/>
    <x v="0"/>
    <n v="199.57"/>
    <n v="120.27"/>
    <x v="0"/>
    <d v="2023-08-14T00:00:00"/>
    <n v="1"/>
    <x v="3"/>
    <x v="1"/>
  </r>
  <r>
    <n v="57"/>
    <x v="55"/>
    <x v="17"/>
    <s v="Cathy Kelley"/>
    <x v="5"/>
    <s v="Oceania"/>
    <s v="Printer"/>
    <x v="0"/>
    <n v="199.57"/>
    <n v="881.01"/>
    <x v="0"/>
    <d v="2024-01-02T00:00:00"/>
    <n v="20"/>
    <x v="5"/>
    <x v="1"/>
  </r>
  <r>
    <n v="58"/>
    <x v="56"/>
    <x v="7"/>
    <s v="Samantha Irvin"/>
    <x v="6"/>
    <s v="Europe"/>
    <s v="Laptop"/>
    <x v="2"/>
    <n v="415.78"/>
    <n v="735.54"/>
    <x v="0"/>
    <d v="2023-09-09T00:00:00"/>
    <n v="6"/>
    <x v="0"/>
    <x v="1"/>
  </r>
  <r>
    <n v="59"/>
    <x v="57"/>
    <x v="6"/>
    <s v="Michale Cole"/>
    <x v="3"/>
    <s v="Asia"/>
    <s v="Smartphone"/>
    <x v="3"/>
    <n v="350.59"/>
    <n v="676.67"/>
    <x v="0"/>
    <d v="2023-06-16T00:00:00"/>
    <n v="15"/>
    <x v="8"/>
    <x v="1"/>
  </r>
  <r>
    <n v="60"/>
    <x v="58"/>
    <x v="9"/>
    <s v="Cathy Kelley"/>
    <x v="4"/>
    <s v="Asia"/>
    <s v="Webcam"/>
    <x v="1"/>
    <n v="71.97"/>
    <n v="363.97"/>
    <x v="0"/>
    <d v="2023-04-08T00:00:00"/>
    <n v="12"/>
    <x v="1"/>
    <x v="1"/>
  </r>
  <r>
    <n v="61"/>
    <x v="59"/>
    <x v="2"/>
    <s v="Cathy Kelley"/>
    <x v="1"/>
    <s v="North America"/>
    <s v="Webcam"/>
    <x v="1"/>
    <n v="71.97"/>
    <n v="103.35"/>
    <x v="0"/>
    <d v="2023-01-01T00:00:00"/>
    <n v="-729"/>
    <x v="5"/>
    <x v="0"/>
  </r>
  <r>
    <n v="62"/>
    <x v="60"/>
    <x v="8"/>
    <s v="Cathy Kelley"/>
    <x v="7"/>
    <s v="North America"/>
    <s v="Tablet"/>
    <x v="0"/>
    <n v="195.62"/>
    <n v="418.57"/>
    <x v="0"/>
    <d v="2024-06-03T00:00:00"/>
    <n v="1"/>
    <x v="8"/>
    <x v="0"/>
  </r>
  <r>
    <n v="63"/>
    <x v="61"/>
    <x v="17"/>
    <s v="Cathy Kelley"/>
    <x v="9"/>
    <s v="South America"/>
    <s v="Tablet"/>
    <x v="0"/>
    <n v="195.62"/>
    <n v="645.64"/>
    <x v="1"/>
    <s v="NULL"/>
    <s v="0"/>
    <x v="2"/>
    <x v="1"/>
  </r>
  <r>
    <n v="64"/>
    <x v="62"/>
    <x v="16"/>
    <s v="Nick Patrick"/>
    <x v="8"/>
    <s v="Europe"/>
    <s v="Webcam"/>
    <x v="1"/>
    <n v="71.97"/>
    <n v="921.68"/>
    <x v="0"/>
    <d v="2024-09-18T00:00:00"/>
    <n v="8"/>
    <x v="0"/>
    <x v="0"/>
  </r>
  <r>
    <n v="65"/>
    <x v="63"/>
    <x v="3"/>
    <s v="Michale Cole"/>
    <x v="6"/>
    <s v="Europe"/>
    <s v="Keyboard"/>
    <x v="2"/>
    <n v="104.6"/>
    <n v="884.2"/>
    <x v="1"/>
    <s v="NULL"/>
    <s v="0"/>
    <x v="3"/>
    <x v="1"/>
  </r>
  <r>
    <n v="66"/>
    <x v="64"/>
    <x v="0"/>
    <s v="Nick Patrick"/>
    <x v="1"/>
    <s v="North America"/>
    <s v="Webcam"/>
    <x v="1"/>
    <n v="71.97"/>
    <n v="396.68"/>
    <x v="0"/>
    <d v="2024-08-04T00:00:00"/>
    <n v="2"/>
    <x v="3"/>
    <x v="0"/>
  </r>
  <r>
    <n v="67"/>
    <x v="65"/>
    <x v="13"/>
    <s v="Cathy Kelley"/>
    <x v="3"/>
    <s v="Asia"/>
    <s v="Webcam"/>
    <x v="1"/>
    <n v="71.97"/>
    <n v="510.05"/>
    <x v="0"/>
    <d v="2024-01-28T00:00:00"/>
    <n v="15"/>
    <x v="6"/>
    <x v="0"/>
  </r>
  <r>
    <n v="68"/>
    <x v="66"/>
    <x v="19"/>
    <s v="Samantha Irvin"/>
    <x v="2"/>
    <s v="Asia"/>
    <s v="Smartphone"/>
    <x v="3"/>
    <n v="350.59"/>
    <n v="234.33"/>
    <x v="0"/>
    <d v="2024-04-28T00:00:00"/>
    <n v="18"/>
    <x v="7"/>
    <x v="0"/>
  </r>
  <r>
    <n v="69"/>
    <x v="67"/>
    <x v="10"/>
    <s v="Michale Cole"/>
    <x v="0"/>
    <s v="Europe"/>
    <s v="Keyboard"/>
    <x v="2"/>
    <n v="104.6"/>
    <n v="797.01"/>
    <x v="0"/>
    <d v="2023-01-23T00:00:00"/>
    <n v="10"/>
    <x v="6"/>
    <x v="1"/>
  </r>
  <r>
    <n v="70"/>
    <x v="68"/>
    <x v="8"/>
    <s v="Cathy Kelley"/>
    <x v="9"/>
    <s v="South America"/>
    <s v="Smartphone"/>
    <x v="3"/>
    <n v="350.59"/>
    <n v="660.73"/>
    <x v="0"/>
    <d v="2024-08-19T00:00:00"/>
    <n v="4"/>
    <x v="3"/>
    <x v="0"/>
  </r>
  <r>
    <n v="71"/>
    <x v="69"/>
    <x v="4"/>
    <s v="Michale Cole"/>
    <x v="2"/>
    <s v="Asia"/>
    <s v="Monitor"/>
    <x v="1"/>
    <n v="263.2"/>
    <n v="837.92"/>
    <x v="0"/>
    <d v="2023-01-13T00:00:00"/>
    <n v="-713"/>
    <x v="5"/>
    <x v="0"/>
  </r>
  <r>
    <n v="72"/>
    <x v="70"/>
    <x v="8"/>
    <s v="Cathy Kelley"/>
    <x v="4"/>
    <s v="Asia"/>
    <s v="Keyboard"/>
    <x v="2"/>
    <n v="104.6"/>
    <n v="167"/>
    <x v="0"/>
    <d v="2024-06-02T00:00:00"/>
    <n v="12"/>
    <x v="10"/>
    <x v="0"/>
  </r>
  <r>
    <n v="73"/>
    <x v="71"/>
    <x v="19"/>
    <s v="Samantha Irvin"/>
    <x v="6"/>
    <s v="Europe"/>
    <s v="Monitor"/>
    <x v="1"/>
    <n v="263.2"/>
    <n v="441.41"/>
    <x v="1"/>
    <s v="NULL"/>
    <s v="0"/>
    <x v="1"/>
    <x v="0"/>
  </r>
  <r>
    <n v="74"/>
    <x v="72"/>
    <x v="11"/>
    <s v="Cathy Kelley"/>
    <x v="7"/>
    <s v="North America"/>
    <s v="Keyboard"/>
    <x v="2"/>
    <n v="104.6"/>
    <n v="232.86"/>
    <x v="1"/>
    <s v="NULL"/>
    <s v="0"/>
    <x v="10"/>
    <x v="0"/>
  </r>
  <r>
    <n v="75"/>
    <x v="73"/>
    <x v="1"/>
    <s v="Cathy Kelley"/>
    <x v="1"/>
    <s v="North America"/>
    <s v="Speaker"/>
    <x v="1"/>
    <n v="381.62"/>
    <n v="397.9"/>
    <x v="2"/>
    <s v="NULL"/>
    <s v="0"/>
    <x v="11"/>
    <x v="0"/>
  </r>
  <r>
    <n v="76"/>
    <x v="74"/>
    <x v="11"/>
    <s v="Cathy Kelley"/>
    <x v="2"/>
    <s v="Asia"/>
    <s v="Headphones"/>
    <x v="0"/>
    <n v="143.09"/>
    <n v="997.9"/>
    <x v="0"/>
    <d v="2023-09-11T00:00:00"/>
    <n v="18"/>
    <x v="3"/>
    <x v="1"/>
  </r>
  <r>
    <n v="77"/>
    <x v="75"/>
    <x v="12"/>
    <s v="Michale Cole"/>
    <x v="3"/>
    <s v="Asia"/>
    <s v="Speaker"/>
    <x v="1"/>
    <n v="381.62"/>
    <n v="852.99"/>
    <x v="2"/>
    <s v="NULL"/>
    <s v="0"/>
    <x v="0"/>
    <x v="0"/>
  </r>
  <r>
    <n v="78"/>
    <x v="76"/>
    <x v="2"/>
    <s v="Cathy Kelley"/>
    <x v="2"/>
    <s v="Asia"/>
    <s v="Monitor"/>
    <x v="1"/>
    <n v="263.2"/>
    <n v="964.31"/>
    <x v="1"/>
    <s v="NULL"/>
    <s v="0"/>
    <x v="3"/>
    <x v="1"/>
  </r>
  <r>
    <n v="79"/>
    <x v="77"/>
    <x v="13"/>
    <s v="Cathy Kelley"/>
    <x v="0"/>
    <s v="Europe"/>
    <s v="Printer"/>
    <x v="0"/>
    <n v="199.57"/>
    <n v="752.31"/>
    <x v="1"/>
    <s v="NULL"/>
    <s v="0"/>
    <x v="3"/>
    <x v="1"/>
  </r>
  <r>
    <n v="80"/>
    <x v="78"/>
    <x v="5"/>
    <s v="Samantha Irvin"/>
    <x v="0"/>
    <s v="Europe"/>
    <s v="Speaker"/>
    <x v="1"/>
    <n v="381.62"/>
    <n v="234.04"/>
    <x v="2"/>
    <s v="NULL"/>
    <s v="0"/>
    <x v="10"/>
    <x v="1"/>
  </r>
  <r>
    <n v="81"/>
    <x v="79"/>
    <x v="15"/>
    <s v="Michale Cole"/>
    <x v="5"/>
    <s v="Oceania"/>
    <s v="Speaker"/>
    <x v="1"/>
    <n v="381.62"/>
    <n v="655.47"/>
    <x v="2"/>
    <s v="NULL"/>
    <s v="0"/>
    <x v="4"/>
    <x v="1"/>
  </r>
  <r>
    <n v="82"/>
    <x v="80"/>
    <x v="17"/>
    <s v="Cathy Kelley"/>
    <x v="5"/>
    <s v="Oceania"/>
    <s v="Tablet"/>
    <x v="0"/>
    <n v="195.62"/>
    <n v="995.85"/>
    <x v="0"/>
    <d v="2023-02-09T00:00:00"/>
    <n v="20"/>
    <x v="6"/>
    <x v="1"/>
  </r>
  <r>
    <n v="83"/>
    <x v="81"/>
    <x v="17"/>
    <s v="Cathy Kelley"/>
    <x v="2"/>
    <s v="Asia"/>
    <s v="Mouse"/>
    <x v="1"/>
    <n v="282.79000000000002"/>
    <n v="140.72999999999999"/>
    <x v="1"/>
    <s v="NULL"/>
    <s v="0"/>
    <x v="2"/>
    <x v="1"/>
  </r>
  <r>
    <n v="84"/>
    <x v="66"/>
    <x v="5"/>
    <s v="Samantha Irvin"/>
    <x v="3"/>
    <s v="Asia"/>
    <s v="Webcam"/>
    <x v="1"/>
    <n v="71.97"/>
    <n v="542.28"/>
    <x v="0"/>
    <d v="2024-04-25T00:00:00"/>
    <n v="15"/>
    <x v="7"/>
    <x v="0"/>
  </r>
  <r>
    <n v="85"/>
    <x v="82"/>
    <x v="2"/>
    <s v="Cathy Kelley"/>
    <x v="2"/>
    <s v="Asia"/>
    <s v="Headphones"/>
    <x v="0"/>
    <n v="143.09"/>
    <n v="212.92"/>
    <x v="0"/>
    <d v="2024-08-25T00:00:00"/>
    <n v="18"/>
    <x v="3"/>
    <x v="0"/>
  </r>
  <r>
    <n v="86"/>
    <x v="35"/>
    <x v="8"/>
    <s v="Cathy Kelley"/>
    <x v="7"/>
    <s v="North America"/>
    <s v="Smartphone"/>
    <x v="3"/>
    <n v="350.59"/>
    <n v="606.45000000000005"/>
    <x v="0"/>
    <d v="2023-08-08T00:00:00"/>
    <n v="1"/>
    <x v="3"/>
    <x v="1"/>
  </r>
  <r>
    <n v="87"/>
    <x v="45"/>
    <x v="10"/>
    <s v="Michale Cole"/>
    <x v="5"/>
    <s v="Oceania"/>
    <s v="Smartphone"/>
    <x v="3"/>
    <n v="350.59"/>
    <n v="179.86"/>
    <x v="1"/>
    <s v="NULL"/>
    <s v="0"/>
    <x v="4"/>
    <x v="0"/>
  </r>
  <r>
    <n v="88"/>
    <x v="83"/>
    <x v="10"/>
    <s v="Michale Cole"/>
    <x v="7"/>
    <s v="North America"/>
    <s v="Webcam"/>
    <x v="1"/>
    <n v="71.97"/>
    <n v="557.65"/>
    <x v="0"/>
    <d v="2023-02-09T00:00:00"/>
    <n v="1"/>
    <x v="4"/>
    <x v="1"/>
  </r>
  <r>
    <n v="89"/>
    <x v="84"/>
    <x v="19"/>
    <s v="Samantha Irvin"/>
    <x v="4"/>
    <s v="Asia"/>
    <s v="Monitor"/>
    <x v="1"/>
    <n v="263.2"/>
    <n v="338.54"/>
    <x v="2"/>
    <s v="NULL"/>
    <s v="0"/>
    <x v="4"/>
    <x v="0"/>
  </r>
  <r>
    <n v="90"/>
    <x v="85"/>
    <x v="11"/>
    <s v="Cathy Kelley"/>
    <x v="9"/>
    <s v="South America"/>
    <s v="Speaker"/>
    <x v="1"/>
    <n v="381.62"/>
    <n v="699.85"/>
    <x v="0"/>
    <d v="2023-04-12T00:00:00"/>
    <n v="4"/>
    <x v="7"/>
    <x v="1"/>
  </r>
  <r>
    <n v="91"/>
    <x v="86"/>
    <x v="17"/>
    <s v="Cathy Kelley"/>
    <x v="4"/>
    <s v="Asia"/>
    <s v="Keyboard"/>
    <x v="2"/>
    <n v="104.6"/>
    <n v="660.5"/>
    <x v="1"/>
    <s v="NULL"/>
    <s v="0"/>
    <x v="3"/>
    <x v="0"/>
  </r>
  <r>
    <n v="92"/>
    <x v="87"/>
    <x v="1"/>
    <s v="Cathy Kelley"/>
    <x v="3"/>
    <s v="Asia"/>
    <s v="Printer"/>
    <x v="0"/>
    <n v="199.57"/>
    <n v="499.5"/>
    <x v="0"/>
    <d v="2023-10-02T00:00:00"/>
    <n v="15"/>
    <x v="0"/>
    <x v="1"/>
  </r>
  <r>
    <n v="93"/>
    <x v="88"/>
    <x v="8"/>
    <s v="Cathy Kelley"/>
    <x v="4"/>
    <s v="Asia"/>
    <s v="Mouse"/>
    <x v="1"/>
    <n v="282.79000000000002"/>
    <n v="436.5"/>
    <x v="1"/>
    <s v="NULL"/>
    <s v="0"/>
    <x v="4"/>
    <x v="1"/>
  </r>
  <r>
    <n v="94"/>
    <x v="89"/>
    <x v="15"/>
    <s v="Michale Cole"/>
    <x v="5"/>
    <s v="Oceania"/>
    <s v="Laptop"/>
    <x v="2"/>
    <n v="415.78"/>
    <n v="325.81"/>
    <x v="0"/>
    <d v="2023-05-02T00:00:00"/>
    <n v="20"/>
    <x v="7"/>
    <x v="1"/>
  </r>
  <r>
    <n v="95"/>
    <x v="90"/>
    <x v="0"/>
    <s v="Nick Patrick"/>
    <x v="8"/>
    <s v="Europe"/>
    <s v="Monitor"/>
    <x v="1"/>
    <n v="263.2"/>
    <n v="286.43"/>
    <x v="0"/>
    <d v="2024-03-21T00:00:00"/>
    <n v="8"/>
    <x v="1"/>
    <x v="0"/>
  </r>
  <r>
    <n v="96"/>
    <x v="91"/>
    <x v="1"/>
    <s v="Cathy Kelley"/>
    <x v="0"/>
    <s v="Europe"/>
    <s v="Laptop"/>
    <x v="2"/>
    <n v="415.78"/>
    <n v="907.56"/>
    <x v="0"/>
    <d v="2024-08-29T00:00:00"/>
    <n v="10"/>
    <x v="3"/>
    <x v="0"/>
  </r>
  <r>
    <n v="97"/>
    <x v="92"/>
    <x v="0"/>
    <s v="Nick Patrick"/>
    <x v="9"/>
    <s v="South America"/>
    <s v="Monitor"/>
    <x v="1"/>
    <n v="263.2"/>
    <n v="351.54"/>
    <x v="0"/>
    <d v="2024-03-04T00:00:00"/>
    <n v="4"/>
    <x v="4"/>
    <x v="0"/>
  </r>
  <r>
    <n v="98"/>
    <x v="93"/>
    <x v="15"/>
    <s v="Michale Cole"/>
    <x v="0"/>
    <s v="Europe"/>
    <s v="Mouse"/>
    <x v="1"/>
    <n v="282.79000000000002"/>
    <n v="662.57"/>
    <x v="0"/>
    <d v="2024-10-29T00:00:00"/>
    <n v="10"/>
    <x v="11"/>
    <x v="0"/>
  </r>
  <r>
    <n v="99"/>
    <x v="94"/>
    <x v="1"/>
    <s v="Cathy Kelley"/>
    <x v="5"/>
    <s v="Oceania"/>
    <s v="Printer"/>
    <x v="0"/>
    <n v="199.57"/>
    <n v="630.27"/>
    <x v="0"/>
    <d v="2024-12-27T00:00:00"/>
    <n v="20"/>
    <x v="5"/>
    <x v="0"/>
  </r>
  <r>
    <n v="100"/>
    <x v="95"/>
    <x v="3"/>
    <s v="Michale Cole"/>
    <x v="7"/>
    <s v="North America"/>
    <s v="Smartphone"/>
    <x v="3"/>
    <n v="350.59"/>
    <n v="481.02"/>
    <x v="1"/>
    <s v="NULL"/>
    <s v="0"/>
    <x v="10"/>
    <x v="0"/>
  </r>
  <r>
    <n v="101"/>
    <x v="96"/>
    <x v="3"/>
    <s v="Michale Cole"/>
    <x v="0"/>
    <s v="Europe"/>
    <s v="Monitor"/>
    <x v="1"/>
    <n v="263.2"/>
    <n v="377.58"/>
    <x v="0"/>
    <d v="2024-07-25T00:00:00"/>
    <n v="10"/>
    <x v="2"/>
    <x v="0"/>
  </r>
  <r>
    <n v="102"/>
    <x v="85"/>
    <x v="19"/>
    <s v="Samantha Irvin"/>
    <x v="9"/>
    <s v="South America"/>
    <s v="Monitor"/>
    <x v="1"/>
    <n v="263.2"/>
    <n v="781.12"/>
    <x v="0"/>
    <d v="2023-04-12T00:00:00"/>
    <n v="4"/>
    <x v="7"/>
    <x v="1"/>
  </r>
  <r>
    <n v="103"/>
    <x v="97"/>
    <x v="14"/>
    <s v="Nick Patrick"/>
    <x v="7"/>
    <s v="North America"/>
    <s v="Smartphone"/>
    <x v="3"/>
    <n v="350.59"/>
    <n v="482.04"/>
    <x v="1"/>
    <s v="NULL"/>
    <s v="0"/>
    <x v="5"/>
    <x v="0"/>
  </r>
  <r>
    <n v="104"/>
    <x v="98"/>
    <x v="10"/>
    <s v="Michale Cole"/>
    <x v="7"/>
    <s v="North America"/>
    <s v="Mouse"/>
    <x v="1"/>
    <n v="282.79000000000002"/>
    <n v="503.15"/>
    <x v="1"/>
    <s v="NULL"/>
    <s v="0"/>
    <x v="3"/>
    <x v="0"/>
  </r>
  <r>
    <n v="105"/>
    <x v="99"/>
    <x v="13"/>
    <s v="Cathy Kelley"/>
    <x v="4"/>
    <s v="Asia"/>
    <s v="Speaker"/>
    <x v="1"/>
    <n v="381.62"/>
    <n v="396.04"/>
    <x v="0"/>
    <d v="2024-09-12T00:00:00"/>
    <n v="12"/>
    <x v="3"/>
    <x v="0"/>
  </r>
  <r>
    <n v="106"/>
    <x v="100"/>
    <x v="11"/>
    <s v="Cathy Kelley"/>
    <x v="2"/>
    <s v="Asia"/>
    <s v="Printer"/>
    <x v="0"/>
    <n v="199.57"/>
    <n v="768.08"/>
    <x v="0"/>
    <d v="2024-01-24T00:00:00"/>
    <n v="18"/>
    <x v="6"/>
    <x v="0"/>
  </r>
  <r>
    <n v="107"/>
    <x v="101"/>
    <x v="10"/>
    <s v="Michale Cole"/>
    <x v="2"/>
    <s v="Asia"/>
    <s v="Speaker"/>
    <x v="1"/>
    <n v="381.62"/>
    <n v="900.14"/>
    <x v="0"/>
    <d v="2023-04-10T00:00:00"/>
    <n v="18"/>
    <x v="1"/>
    <x v="1"/>
  </r>
  <r>
    <n v="108"/>
    <x v="102"/>
    <x v="7"/>
    <s v="Samantha Irvin"/>
    <x v="7"/>
    <s v="North America"/>
    <s v="Monitor"/>
    <x v="1"/>
    <n v="263.2"/>
    <n v="484.1"/>
    <x v="0"/>
    <d v="2023-11-27T00:00:00"/>
    <n v="1"/>
    <x v="9"/>
    <x v="1"/>
  </r>
  <r>
    <n v="109"/>
    <x v="103"/>
    <x v="15"/>
    <s v="Michale Cole"/>
    <x v="5"/>
    <s v="Oceania"/>
    <s v="Laptop"/>
    <x v="2"/>
    <n v="415.78"/>
    <n v="966.68"/>
    <x v="1"/>
    <s v="NULL"/>
    <s v="0"/>
    <x v="9"/>
    <x v="0"/>
  </r>
  <r>
    <n v="110"/>
    <x v="104"/>
    <x v="1"/>
    <s v="Cathy Kelley"/>
    <x v="6"/>
    <s v="Europe"/>
    <s v="Smartphone"/>
    <x v="3"/>
    <n v="350.59"/>
    <n v="461.1"/>
    <x v="0"/>
    <d v="2023-12-01T00:00:00"/>
    <n v="6"/>
    <x v="9"/>
    <x v="1"/>
  </r>
  <r>
    <n v="111"/>
    <x v="105"/>
    <x v="9"/>
    <s v="Cathy Kelley"/>
    <x v="8"/>
    <s v="Europe"/>
    <s v="Tablet"/>
    <x v="0"/>
    <n v="195.62"/>
    <n v="734.92"/>
    <x v="0"/>
    <d v="2024-05-28T00:00:00"/>
    <n v="8"/>
    <x v="10"/>
    <x v="0"/>
  </r>
  <r>
    <n v="112"/>
    <x v="106"/>
    <x v="12"/>
    <s v="Michale Cole"/>
    <x v="0"/>
    <s v="Europe"/>
    <s v="Mouse"/>
    <x v="1"/>
    <n v="282.79000000000002"/>
    <n v="494.61"/>
    <x v="1"/>
    <s v="NULL"/>
    <s v="0"/>
    <x v="11"/>
    <x v="0"/>
  </r>
  <r>
    <n v="113"/>
    <x v="107"/>
    <x v="6"/>
    <s v="Michale Cole"/>
    <x v="2"/>
    <s v="Asia"/>
    <s v="Monitor"/>
    <x v="1"/>
    <n v="263.2"/>
    <n v="362.64"/>
    <x v="0"/>
    <d v="2023-01-24T00:00:00"/>
    <n v="18"/>
    <x v="6"/>
    <x v="1"/>
  </r>
  <r>
    <n v="114"/>
    <x v="108"/>
    <x v="11"/>
    <s v="Cathy Kelley"/>
    <x v="2"/>
    <s v="Asia"/>
    <s v="Monitor"/>
    <x v="1"/>
    <n v="263.2"/>
    <n v="281.17"/>
    <x v="0"/>
    <d v="2024-08-03T00:00:00"/>
    <n v="18"/>
    <x v="2"/>
    <x v="0"/>
  </r>
  <r>
    <n v="115"/>
    <x v="91"/>
    <x v="5"/>
    <s v="Samantha Irvin"/>
    <x v="1"/>
    <s v="North America"/>
    <s v="Tablet"/>
    <x v="0"/>
    <n v="195.62"/>
    <n v="461.94"/>
    <x v="0"/>
    <d v="2024-08-21T00:00:00"/>
    <n v="2"/>
    <x v="3"/>
    <x v="0"/>
  </r>
  <r>
    <n v="116"/>
    <x v="109"/>
    <x v="18"/>
    <s v="Nick Patrick"/>
    <x v="2"/>
    <s v="Asia"/>
    <s v="Smartphone"/>
    <x v="3"/>
    <n v="350.59"/>
    <n v="188.7"/>
    <x v="1"/>
    <s v="NULL"/>
    <s v="0"/>
    <x v="1"/>
    <x v="1"/>
  </r>
  <r>
    <n v="117"/>
    <x v="110"/>
    <x v="5"/>
    <s v="Samantha Irvin"/>
    <x v="5"/>
    <s v="Oceania"/>
    <s v="Headphones"/>
    <x v="0"/>
    <n v="143.09"/>
    <n v="275.02"/>
    <x v="1"/>
    <s v="NULL"/>
    <s v="0"/>
    <x v="6"/>
    <x v="0"/>
  </r>
  <r>
    <n v="118"/>
    <x v="111"/>
    <x v="18"/>
    <s v="Nick Patrick"/>
    <x v="0"/>
    <s v="Europe"/>
    <s v="Tablet"/>
    <x v="0"/>
    <n v="195.62"/>
    <n v="122.98"/>
    <x v="0"/>
    <d v="2023-04-13T00:00:00"/>
    <n v="10"/>
    <x v="7"/>
    <x v="1"/>
  </r>
  <r>
    <n v="119"/>
    <x v="112"/>
    <x v="6"/>
    <s v="Michale Cole"/>
    <x v="6"/>
    <s v="Europe"/>
    <s v="Laptop"/>
    <x v="2"/>
    <n v="415.78"/>
    <n v="547.5"/>
    <x v="1"/>
    <s v="NULL"/>
    <s v="0"/>
    <x v="6"/>
    <x v="0"/>
  </r>
  <r>
    <n v="120"/>
    <x v="113"/>
    <x v="16"/>
    <s v="Nick Patrick"/>
    <x v="9"/>
    <s v="South America"/>
    <s v="Smartphone"/>
    <x v="3"/>
    <n v="350.59"/>
    <n v="650.41999999999996"/>
    <x v="0"/>
    <d v="2024-05-27T00:00:00"/>
    <n v="4"/>
    <x v="10"/>
    <x v="0"/>
  </r>
  <r>
    <n v="121"/>
    <x v="114"/>
    <x v="4"/>
    <s v="Michale Cole"/>
    <x v="8"/>
    <s v="Europe"/>
    <s v="Printer"/>
    <x v="0"/>
    <n v="199.57"/>
    <n v="362.44"/>
    <x v="0"/>
    <d v="2023-12-10T00:00:00"/>
    <n v="8"/>
    <x v="5"/>
    <x v="1"/>
  </r>
  <r>
    <n v="122"/>
    <x v="67"/>
    <x v="7"/>
    <s v="Samantha Irvin"/>
    <x v="6"/>
    <s v="Europe"/>
    <s v="Webcam"/>
    <x v="1"/>
    <n v="71.97"/>
    <n v="169.43"/>
    <x v="0"/>
    <d v="2023-01-19T00:00:00"/>
    <n v="6"/>
    <x v="6"/>
    <x v="1"/>
  </r>
  <r>
    <n v="123"/>
    <x v="115"/>
    <x v="5"/>
    <s v="Samantha Irvin"/>
    <x v="0"/>
    <s v="Europe"/>
    <s v="Laptop"/>
    <x v="2"/>
    <n v="415.78"/>
    <n v="469.35"/>
    <x v="1"/>
    <s v="NULL"/>
    <s v="0"/>
    <x v="11"/>
    <x v="0"/>
  </r>
  <r>
    <n v="124"/>
    <x v="116"/>
    <x v="7"/>
    <s v="Samantha Irvin"/>
    <x v="4"/>
    <s v="Asia"/>
    <s v="Printer"/>
    <x v="0"/>
    <n v="199.57"/>
    <n v="683.42"/>
    <x v="0"/>
    <d v="2023-07-30T00:00:00"/>
    <n v="12"/>
    <x v="2"/>
    <x v="1"/>
  </r>
  <r>
    <n v="125"/>
    <x v="63"/>
    <x v="17"/>
    <s v="Cathy Kelley"/>
    <x v="0"/>
    <s v="Europe"/>
    <s v="Tablet"/>
    <x v="0"/>
    <n v="195.62"/>
    <n v="969.36"/>
    <x v="0"/>
    <d v="2023-09-02T00:00:00"/>
    <n v="10"/>
    <x v="3"/>
    <x v="1"/>
  </r>
  <r>
    <n v="126"/>
    <x v="80"/>
    <x v="3"/>
    <s v="Michale Cole"/>
    <x v="5"/>
    <s v="Oceania"/>
    <s v="Keyboard"/>
    <x v="2"/>
    <n v="104.6"/>
    <n v="359.9"/>
    <x v="0"/>
    <d v="2023-02-09T00:00:00"/>
    <n v="20"/>
    <x v="6"/>
    <x v="1"/>
  </r>
  <r>
    <n v="127"/>
    <x v="117"/>
    <x v="16"/>
    <s v="Nick Patrick"/>
    <x v="0"/>
    <s v="Europe"/>
    <s v="Tablet"/>
    <x v="0"/>
    <n v="195.62"/>
    <n v="589.53"/>
    <x v="0"/>
    <d v="2023-08-30T00:00:00"/>
    <n v="10"/>
    <x v="3"/>
    <x v="1"/>
  </r>
  <r>
    <n v="128"/>
    <x v="118"/>
    <x v="17"/>
    <s v="Cathy Kelley"/>
    <x v="0"/>
    <s v="Europe"/>
    <s v="Monitor"/>
    <x v="1"/>
    <n v="263.2"/>
    <n v="699.48"/>
    <x v="1"/>
    <s v="NULL"/>
    <s v="0"/>
    <x v="7"/>
    <x v="1"/>
  </r>
  <r>
    <n v="129"/>
    <x v="119"/>
    <x v="6"/>
    <s v="Michale Cole"/>
    <x v="8"/>
    <s v="Europe"/>
    <s v="Printer"/>
    <x v="0"/>
    <n v="199.57"/>
    <n v="518.79999999999995"/>
    <x v="0"/>
    <d v="2024-03-01T00:00:00"/>
    <n v="8"/>
    <x v="4"/>
    <x v="0"/>
  </r>
  <r>
    <n v="130"/>
    <x v="120"/>
    <x v="14"/>
    <s v="Nick Patrick"/>
    <x v="4"/>
    <s v="Asia"/>
    <s v="Laptop"/>
    <x v="2"/>
    <n v="415.78"/>
    <n v="742.62"/>
    <x v="0"/>
    <d v="2023-06-21T00:00:00"/>
    <n v="12"/>
    <x v="8"/>
    <x v="1"/>
  </r>
  <r>
    <n v="131"/>
    <x v="17"/>
    <x v="9"/>
    <s v="Cathy Kelley"/>
    <x v="0"/>
    <s v="Europe"/>
    <s v="Headphones"/>
    <x v="0"/>
    <n v="143.09"/>
    <n v="169.49"/>
    <x v="0"/>
    <d v="2024-12-06T00:00:00"/>
    <n v="10"/>
    <x v="9"/>
    <x v="0"/>
  </r>
  <r>
    <n v="132"/>
    <x v="44"/>
    <x v="6"/>
    <s v="Michale Cole"/>
    <x v="1"/>
    <s v="North America"/>
    <s v="Monitor"/>
    <x v="1"/>
    <n v="263.2"/>
    <n v="826.67"/>
    <x v="0"/>
    <d v="2023-05-01T00:00:00"/>
    <n v="2"/>
    <x v="7"/>
    <x v="1"/>
  </r>
  <r>
    <n v="133"/>
    <x v="53"/>
    <x v="15"/>
    <s v="Michale Cole"/>
    <x v="9"/>
    <s v="South America"/>
    <s v="Printer"/>
    <x v="0"/>
    <n v="199.57"/>
    <n v="564.45000000000005"/>
    <x v="1"/>
    <s v="NULL"/>
    <s v="0"/>
    <x v="3"/>
    <x v="0"/>
  </r>
  <r>
    <n v="134"/>
    <x v="121"/>
    <x v="7"/>
    <s v="Samantha Irvin"/>
    <x v="1"/>
    <s v="North America"/>
    <s v="Laptop"/>
    <x v="2"/>
    <n v="415.78"/>
    <n v="143.66"/>
    <x v="0"/>
    <d v="2023-03-14T00:00:00"/>
    <n v="2"/>
    <x v="1"/>
    <x v="1"/>
  </r>
  <r>
    <n v="135"/>
    <x v="122"/>
    <x v="4"/>
    <s v="Michale Cole"/>
    <x v="1"/>
    <s v="North America"/>
    <s v="Smartphone"/>
    <x v="3"/>
    <n v="350.59"/>
    <n v="113.87"/>
    <x v="0"/>
    <d v="2024-12-23T00:00:00"/>
    <n v="2"/>
    <x v="5"/>
    <x v="0"/>
  </r>
  <r>
    <n v="136"/>
    <x v="118"/>
    <x v="12"/>
    <s v="Michale Cole"/>
    <x v="9"/>
    <s v="South America"/>
    <s v="Monitor"/>
    <x v="1"/>
    <n v="263.2"/>
    <n v="352.41"/>
    <x v="0"/>
    <d v="2023-04-18T00:00:00"/>
    <n v="4"/>
    <x v="7"/>
    <x v="1"/>
  </r>
  <r>
    <n v="137"/>
    <x v="26"/>
    <x v="11"/>
    <s v="Cathy Kelley"/>
    <x v="2"/>
    <s v="Asia"/>
    <s v="Speaker"/>
    <x v="1"/>
    <n v="381.62"/>
    <n v="994.61"/>
    <x v="1"/>
    <s v="NULL"/>
    <s v="0"/>
    <x v="11"/>
    <x v="1"/>
  </r>
  <r>
    <n v="138"/>
    <x v="73"/>
    <x v="15"/>
    <s v="Michale Cole"/>
    <x v="1"/>
    <s v="North America"/>
    <s v="Printer"/>
    <x v="0"/>
    <n v="199.57"/>
    <n v="970.82"/>
    <x v="0"/>
    <d v="2024-10-29T00:00:00"/>
    <n v="2"/>
    <x v="11"/>
    <x v="0"/>
  </r>
  <r>
    <n v="139"/>
    <x v="123"/>
    <x v="1"/>
    <s v="Cathy Kelley"/>
    <x v="3"/>
    <s v="Asia"/>
    <s v="Laptop"/>
    <x v="2"/>
    <n v="415.78"/>
    <n v="543.19000000000005"/>
    <x v="0"/>
    <d v="2024-12-05T00:00:00"/>
    <n v="15"/>
    <x v="9"/>
    <x v="0"/>
  </r>
  <r>
    <n v="140"/>
    <x v="124"/>
    <x v="9"/>
    <s v="Cathy Kelley"/>
    <x v="0"/>
    <s v="Europe"/>
    <s v="Tablet"/>
    <x v="0"/>
    <n v="195.62"/>
    <n v="777.64"/>
    <x v="1"/>
    <s v="NULL"/>
    <s v="0"/>
    <x v="4"/>
    <x v="1"/>
  </r>
  <r>
    <n v="141"/>
    <x v="125"/>
    <x v="8"/>
    <s v="Cathy Kelley"/>
    <x v="3"/>
    <s v="Asia"/>
    <s v="Speaker"/>
    <x v="1"/>
    <n v="381.62"/>
    <n v="904.1"/>
    <x v="0"/>
    <d v="2023-05-02T00:00:00"/>
    <n v="15"/>
    <x v="7"/>
    <x v="1"/>
  </r>
  <r>
    <n v="142"/>
    <x v="126"/>
    <x v="10"/>
    <s v="Michale Cole"/>
    <x v="9"/>
    <s v="South America"/>
    <s v="Speaker"/>
    <x v="1"/>
    <n v="381.62"/>
    <n v="628.76"/>
    <x v="0"/>
    <d v="2024-08-22T00:00:00"/>
    <n v="4"/>
    <x v="3"/>
    <x v="0"/>
  </r>
  <r>
    <n v="143"/>
    <x v="127"/>
    <x v="4"/>
    <s v="Michale Cole"/>
    <x v="5"/>
    <s v="Oceania"/>
    <s v="Monitor"/>
    <x v="1"/>
    <n v="263.2"/>
    <n v="197.07"/>
    <x v="1"/>
    <s v="NULL"/>
    <s v="0"/>
    <x v="5"/>
    <x v="0"/>
  </r>
  <r>
    <n v="144"/>
    <x v="128"/>
    <x v="4"/>
    <s v="Michale Cole"/>
    <x v="7"/>
    <s v="North America"/>
    <s v="Webcam"/>
    <x v="1"/>
    <n v="71.97"/>
    <n v="426.59"/>
    <x v="1"/>
    <s v="NULL"/>
    <s v="0"/>
    <x v="3"/>
    <x v="0"/>
  </r>
  <r>
    <n v="145"/>
    <x v="129"/>
    <x v="7"/>
    <s v="Samantha Irvin"/>
    <x v="3"/>
    <s v="Asia"/>
    <s v="Mouse"/>
    <x v="1"/>
    <n v="282.79000000000002"/>
    <n v="840.97"/>
    <x v="0"/>
    <d v="2024-03-09T00:00:00"/>
    <n v="15"/>
    <x v="4"/>
    <x v="0"/>
  </r>
  <r>
    <n v="146"/>
    <x v="130"/>
    <x v="2"/>
    <s v="Cathy Kelley"/>
    <x v="3"/>
    <s v="Asia"/>
    <s v="Monitor"/>
    <x v="1"/>
    <n v="263.2"/>
    <n v="346.93"/>
    <x v="0"/>
    <d v="2024-08-09T00:00:00"/>
    <n v="15"/>
    <x v="2"/>
    <x v="0"/>
  </r>
  <r>
    <n v="147"/>
    <x v="91"/>
    <x v="2"/>
    <s v="Cathy Kelley"/>
    <x v="4"/>
    <s v="Asia"/>
    <s v="Webcam"/>
    <x v="1"/>
    <n v="71.97"/>
    <n v="215.59"/>
    <x v="1"/>
    <s v="NULL"/>
    <s v="0"/>
    <x v="3"/>
    <x v="0"/>
  </r>
  <r>
    <n v="148"/>
    <x v="131"/>
    <x v="5"/>
    <s v="Samantha Irvin"/>
    <x v="8"/>
    <s v="Europe"/>
    <s v="Tablet"/>
    <x v="0"/>
    <n v="195.62"/>
    <n v="324.99"/>
    <x v="0"/>
    <d v="2024-02-23T00:00:00"/>
    <n v="8"/>
    <x v="4"/>
    <x v="0"/>
  </r>
  <r>
    <n v="149"/>
    <x v="132"/>
    <x v="12"/>
    <s v="Michale Cole"/>
    <x v="6"/>
    <s v="Europe"/>
    <s v="Tablet"/>
    <x v="0"/>
    <n v="195.62"/>
    <n v="553.86"/>
    <x v="1"/>
    <s v="NULL"/>
    <s v="0"/>
    <x v="7"/>
    <x v="1"/>
  </r>
  <r>
    <n v="150"/>
    <x v="18"/>
    <x v="11"/>
    <s v="Cathy Kelley"/>
    <x v="1"/>
    <s v="North America"/>
    <s v="Keyboard"/>
    <x v="2"/>
    <n v="104.6"/>
    <n v="212.37"/>
    <x v="0"/>
    <d v="2023-10-11T00:00:00"/>
    <n v="2"/>
    <x v="11"/>
    <x v="1"/>
  </r>
  <r>
    <n v="151"/>
    <x v="133"/>
    <x v="17"/>
    <s v="Cathy Kelley"/>
    <x v="5"/>
    <s v="Oceania"/>
    <s v="Mouse"/>
    <x v="1"/>
    <n v="282.79000000000002"/>
    <n v="364.93"/>
    <x v="0"/>
    <d v="2023-01-13T00:00:00"/>
    <n v="-711"/>
    <x v="5"/>
    <x v="0"/>
  </r>
  <r>
    <n v="152"/>
    <x v="8"/>
    <x v="19"/>
    <s v="Samantha Irvin"/>
    <x v="6"/>
    <s v="Europe"/>
    <s v="Keyboard"/>
    <x v="2"/>
    <n v="104.6"/>
    <n v="610.61"/>
    <x v="1"/>
    <s v="NULL"/>
    <s v="0"/>
    <x v="5"/>
    <x v="1"/>
  </r>
  <r>
    <n v="153"/>
    <x v="134"/>
    <x v="14"/>
    <s v="Nick Patrick"/>
    <x v="2"/>
    <s v="Asia"/>
    <s v="Headphones"/>
    <x v="0"/>
    <n v="143.09"/>
    <n v="809.77"/>
    <x v="0"/>
    <d v="2023-04-08T00:00:00"/>
    <n v="18"/>
    <x v="1"/>
    <x v="1"/>
  </r>
  <r>
    <n v="154"/>
    <x v="135"/>
    <x v="15"/>
    <s v="Michale Cole"/>
    <x v="5"/>
    <s v="Oceania"/>
    <s v="Webcam"/>
    <x v="1"/>
    <n v="71.97"/>
    <n v="568.16"/>
    <x v="0"/>
    <d v="2023-08-17T00:00:00"/>
    <n v="20"/>
    <x v="2"/>
    <x v="1"/>
  </r>
  <r>
    <n v="155"/>
    <x v="136"/>
    <x v="11"/>
    <s v="Cathy Kelley"/>
    <x v="9"/>
    <s v="South America"/>
    <s v="Smartphone"/>
    <x v="3"/>
    <n v="350.59"/>
    <n v="374.84"/>
    <x v="0"/>
    <d v="2024-01-25T00:00:00"/>
    <n v="4"/>
    <x v="6"/>
    <x v="0"/>
  </r>
  <r>
    <n v="156"/>
    <x v="137"/>
    <x v="6"/>
    <s v="Michale Cole"/>
    <x v="6"/>
    <s v="Europe"/>
    <s v="Keyboard"/>
    <x v="2"/>
    <n v="104.6"/>
    <n v="301.39"/>
    <x v="0"/>
    <d v="2023-04-01T00:00:00"/>
    <n v="6"/>
    <x v="1"/>
    <x v="1"/>
  </r>
  <r>
    <n v="157"/>
    <x v="84"/>
    <x v="3"/>
    <s v="Michale Cole"/>
    <x v="4"/>
    <s v="Asia"/>
    <s v="Tablet"/>
    <x v="0"/>
    <n v="195.62"/>
    <n v="538.02"/>
    <x v="1"/>
    <s v="NULL"/>
    <s v="0"/>
    <x v="4"/>
    <x v="0"/>
  </r>
  <r>
    <n v="158"/>
    <x v="138"/>
    <x v="5"/>
    <s v="Samantha Irvin"/>
    <x v="6"/>
    <s v="Europe"/>
    <s v="Headphones"/>
    <x v="0"/>
    <n v="143.09"/>
    <n v="563.16999999999996"/>
    <x v="0"/>
    <d v="2023-12-09T00:00:00"/>
    <n v="6"/>
    <x v="5"/>
    <x v="1"/>
  </r>
  <r>
    <n v="159"/>
    <x v="139"/>
    <x v="5"/>
    <s v="Samantha Irvin"/>
    <x v="9"/>
    <s v="South America"/>
    <s v="Smartphone"/>
    <x v="3"/>
    <n v="350.59"/>
    <n v="485.3"/>
    <x v="0"/>
    <d v="2024-03-09T00:00:00"/>
    <n v="4"/>
    <x v="1"/>
    <x v="0"/>
  </r>
  <r>
    <n v="160"/>
    <x v="140"/>
    <x v="9"/>
    <s v="Cathy Kelley"/>
    <x v="5"/>
    <s v="Oceania"/>
    <s v="Mouse"/>
    <x v="1"/>
    <n v="282.79000000000002"/>
    <n v="155.96"/>
    <x v="0"/>
    <d v="2024-03-01T00:00:00"/>
    <n v="20"/>
    <x v="4"/>
    <x v="0"/>
  </r>
  <r>
    <n v="161"/>
    <x v="33"/>
    <x v="2"/>
    <s v="Cathy Kelley"/>
    <x v="1"/>
    <s v="North America"/>
    <s v="Mouse"/>
    <x v="1"/>
    <n v="282.79000000000002"/>
    <n v="107.89"/>
    <x v="0"/>
    <d v="2023-04-07T00:00:00"/>
    <n v="2"/>
    <x v="7"/>
    <x v="1"/>
  </r>
  <r>
    <n v="162"/>
    <x v="131"/>
    <x v="15"/>
    <s v="Michale Cole"/>
    <x v="0"/>
    <s v="Europe"/>
    <s v="Printer"/>
    <x v="0"/>
    <n v="199.57"/>
    <n v="830.03"/>
    <x v="1"/>
    <s v="NULL"/>
    <s v="0"/>
    <x v="4"/>
    <x v="0"/>
  </r>
  <r>
    <n v="163"/>
    <x v="141"/>
    <x v="3"/>
    <s v="Michale Cole"/>
    <x v="1"/>
    <s v="North America"/>
    <s v="Speaker"/>
    <x v="1"/>
    <n v="381.62"/>
    <n v="736.84"/>
    <x v="0"/>
    <d v="2023-01-30T00:00:00"/>
    <n v="2"/>
    <x v="6"/>
    <x v="1"/>
  </r>
  <r>
    <n v="164"/>
    <x v="142"/>
    <x v="15"/>
    <s v="Michale Cole"/>
    <x v="5"/>
    <s v="Oceania"/>
    <s v="Webcam"/>
    <x v="1"/>
    <n v="71.97"/>
    <n v="134.74"/>
    <x v="1"/>
    <s v="NULL"/>
    <s v="0"/>
    <x v="3"/>
    <x v="1"/>
  </r>
  <r>
    <n v="165"/>
    <x v="30"/>
    <x v="7"/>
    <s v="Samantha Irvin"/>
    <x v="2"/>
    <s v="Asia"/>
    <s v="Smartphone"/>
    <x v="3"/>
    <n v="350.59"/>
    <n v="745.88"/>
    <x v="1"/>
    <s v="NULL"/>
    <s v="0"/>
    <x v="3"/>
    <x v="0"/>
  </r>
  <r>
    <n v="166"/>
    <x v="143"/>
    <x v="15"/>
    <s v="Michale Cole"/>
    <x v="8"/>
    <s v="Europe"/>
    <s v="Headphones"/>
    <x v="0"/>
    <n v="143.09"/>
    <n v="727.05"/>
    <x v="1"/>
    <s v="NULL"/>
    <s v="0"/>
    <x v="11"/>
    <x v="1"/>
  </r>
  <r>
    <n v="167"/>
    <x v="144"/>
    <x v="12"/>
    <s v="Michale Cole"/>
    <x v="9"/>
    <s v="South America"/>
    <s v="Keyboard"/>
    <x v="2"/>
    <n v="104.6"/>
    <n v="880.27"/>
    <x v="0"/>
    <d v="2024-09-16T00:00:00"/>
    <n v="4"/>
    <x v="0"/>
    <x v="0"/>
  </r>
  <r>
    <n v="168"/>
    <x v="145"/>
    <x v="14"/>
    <s v="Nick Patrick"/>
    <x v="3"/>
    <s v="Asia"/>
    <s v="Smartphone"/>
    <x v="3"/>
    <n v="350.59"/>
    <n v="125.95"/>
    <x v="1"/>
    <s v="NULL"/>
    <s v="0"/>
    <x v="11"/>
    <x v="1"/>
  </r>
  <r>
    <n v="169"/>
    <x v="146"/>
    <x v="10"/>
    <s v="Michale Cole"/>
    <x v="2"/>
    <s v="Asia"/>
    <s v="Printer"/>
    <x v="0"/>
    <n v="199.57"/>
    <n v="546.85"/>
    <x v="0"/>
    <d v="2023-03-01T00:00:00"/>
    <n v="18"/>
    <x v="4"/>
    <x v="1"/>
  </r>
  <r>
    <n v="170"/>
    <x v="55"/>
    <x v="2"/>
    <s v="Cathy Kelley"/>
    <x v="1"/>
    <s v="North America"/>
    <s v="Speaker"/>
    <x v="1"/>
    <n v="381.62"/>
    <n v="336.1"/>
    <x v="0"/>
    <d v="2023-12-15T00:00:00"/>
    <n v="2"/>
    <x v="5"/>
    <x v="1"/>
  </r>
  <r>
    <n v="171"/>
    <x v="147"/>
    <x v="6"/>
    <s v="Michale Cole"/>
    <x v="8"/>
    <s v="Europe"/>
    <s v="Webcam"/>
    <x v="1"/>
    <n v="71.97"/>
    <n v="213"/>
    <x v="1"/>
    <s v="NULL"/>
    <s v="0"/>
    <x v="8"/>
    <x v="0"/>
  </r>
  <r>
    <n v="172"/>
    <x v="148"/>
    <x v="19"/>
    <s v="Samantha Irvin"/>
    <x v="5"/>
    <s v="Oceania"/>
    <s v="Webcam"/>
    <x v="1"/>
    <n v="71.97"/>
    <n v="306.48"/>
    <x v="1"/>
    <s v="NULL"/>
    <s v="0"/>
    <x v="0"/>
    <x v="0"/>
  </r>
  <r>
    <n v="173"/>
    <x v="149"/>
    <x v="17"/>
    <s v="Cathy Kelley"/>
    <x v="2"/>
    <s v="Asia"/>
    <s v="Mouse"/>
    <x v="1"/>
    <n v="282.79000000000002"/>
    <n v="653.17999999999995"/>
    <x v="0"/>
    <d v="2023-11-27T00:00:00"/>
    <n v="18"/>
    <x v="9"/>
    <x v="1"/>
  </r>
  <r>
    <n v="174"/>
    <x v="150"/>
    <x v="5"/>
    <s v="Samantha Irvin"/>
    <x v="4"/>
    <s v="Asia"/>
    <s v="Keyboard"/>
    <x v="2"/>
    <n v="104.6"/>
    <n v="502.16"/>
    <x v="0"/>
    <d v="2023-01-01T00:00:00"/>
    <n v="-719"/>
    <x v="5"/>
    <x v="0"/>
  </r>
  <r>
    <n v="175"/>
    <x v="151"/>
    <x v="19"/>
    <s v="Samantha Irvin"/>
    <x v="3"/>
    <s v="Asia"/>
    <s v="Headphones"/>
    <x v="0"/>
    <n v="143.09"/>
    <n v="366.3"/>
    <x v="0"/>
    <d v="2023-08-10T00:00:00"/>
    <n v="15"/>
    <x v="2"/>
    <x v="1"/>
  </r>
  <r>
    <n v="176"/>
    <x v="152"/>
    <x v="11"/>
    <s v="Cathy Kelley"/>
    <x v="8"/>
    <s v="Europe"/>
    <s v="Webcam"/>
    <x v="1"/>
    <n v="71.97"/>
    <n v="933.31"/>
    <x v="0"/>
    <d v="2023-09-16T00:00:00"/>
    <n v="8"/>
    <x v="0"/>
    <x v="1"/>
  </r>
  <r>
    <n v="177"/>
    <x v="148"/>
    <x v="19"/>
    <s v="Samantha Irvin"/>
    <x v="3"/>
    <s v="Asia"/>
    <s v="Speaker"/>
    <x v="1"/>
    <n v="381.62"/>
    <n v="304.02999999999997"/>
    <x v="0"/>
    <d v="2024-10-14T00:00:00"/>
    <n v="15"/>
    <x v="0"/>
    <x v="0"/>
  </r>
  <r>
    <n v="178"/>
    <x v="77"/>
    <x v="0"/>
    <s v="Nick Patrick"/>
    <x v="5"/>
    <s v="Oceania"/>
    <s v="Keyboard"/>
    <x v="2"/>
    <n v="104.6"/>
    <n v="835.57"/>
    <x v="1"/>
    <s v="NULL"/>
    <s v="0"/>
    <x v="3"/>
    <x v="1"/>
  </r>
  <r>
    <n v="179"/>
    <x v="153"/>
    <x v="13"/>
    <s v="Cathy Kelley"/>
    <x v="5"/>
    <s v="Oceania"/>
    <s v="Smartphone"/>
    <x v="3"/>
    <n v="350.59"/>
    <n v="934.01"/>
    <x v="0"/>
    <d v="2024-08-31T00:00:00"/>
    <n v="20"/>
    <x v="3"/>
    <x v="0"/>
  </r>
  <r>
    <n v="180"/>
    <x v="154"/>
    <x v="11"/>
    <s v="Cathy Kelley"/>
    <x v="0"/>
    <s v="Europe"/>
    <s v="Monitor"/>
    <x v="1"/>
    <n v="263.2"/>
    <n v="200.43"/>
    <x v="0"/>
    <d v="2024-07-17T00:00:00"/>
    <n v="10"/>
    <x v="2"/>
    <x v="0"/>
  </r>
  <r>
    <n v="181"/>
    <x v="155"/>
    <x v="17"/>
    <s v="Cathy Kelley"/>
    <x v="0"/>
    <s v="Europe"/>
    <s v="Printer"/>
    <x v="0"/>
    <n v="199.57"/>
    <n v="910.58"/>
    <x v="0"/>
    <d v="2024-03-28T00:00:00"/>
    <n v="10"/>
    <x v="1"/>
    <x v="0"/>
  </r>
  <r>
    <n v="182"/>
    <x v="47"/>
    <x v="2"/>
    <s v="Cathy Kelley"/>
    <x v="5"/>
    <s v="Oceania"/>
    <s v="Headphones"/>
    <x v="0"/>
    <n v="143.09"/>
    <n v="813.44"/>
    <x v="0"/>
    <d v="2023-04-18T00:00:00"/>
    <n v="20"/>
    <x v="1"/>
    <x v="1"/>
  </r>
  <r>
    <n v="183"/>
    <x v="156"/>
    <x v="5"/>
    <s v="Samantha Irvin"/>
    <x v="7"/>
    <s v="North America"/>
    <s v="Laptop"/>
    <x v="2"/>
    <n v="415.78"/>
    <n v="992.22"/>
    <x v="0"/>
    <d v="2024-03-30T00:00:00"/>
    <n v="1"/>
    <x v="1"/>
    <x v="0"/>
  </r>
  <r>
    <n v="184"/>
    <x v="157"/>
    <x v="4"/>
    <s v="Michale Cole"/>
    <x v="7"/>
    <s v="North America"/>
    <s v="Laptop"/>
    <x v="2"/>
    <n v="415.78"/>
    <n v="240.56"/>
    <x v="1"/>
    <s v="NULL"/>
    <s v="0"/>
    <x v="5"/>
    <x v="0"/>
  </r>
  <r>
    <n v="185"/>
    <x v="158"/>
    <x v="6"/>
    <s v="Michale Cole"/>
    <x v="4"/>
    <s v="Asia"/>
    <s v="Webcam"/>
    <x v="1"/>
    <n v="71.97"/>
    <n v="421.68"/>
    <x v="1"/>
    <s v="NULL"/>
    <s v="0"/>
    <x v="9"/>
    <x v="0"/>
  </r>
  <r>
    <n v="186"/>
    <x v="159"/>
    <x v="8"/>
    <s v="Cathy Kelley"/>
    <x v="1"/>
    <s v="North America"/>
    <s v="Smartphone"/>
    <x v="3"/>
    <n v="350.59"/>
    <n v="337.25"/>
    <x v="0"/>
    <d v="2023-12-22T00:00:00"/>
    <n v="2"/>
    <x v="5"/>
    <x v="1"/>
  </r>
  <r>
    <n v="187"/>
    <x v="160"/>
    <x v="2"/>
    <s v="Cathy Kelley"/>
    <x v="4"/>
    <s v="Asia"/>
    <s v="Smartphone"/>
    <x v="3"/>
    <n v="350.59"/>
    <n v="234.04"/>
    <x v="0"/>
    <d v="2023-01-27T00:00:00"/>
    <n v="12"/>
    <x v="6"/>
    <x v="1"/>
  </r>
  <r>
    <n v="188"/>
    <x v="161"/>
    <x v="11"/>
    <s v="Cathy Kelley"/>
    <x v="4"/>
    <s v="Asia"/>
    <s v="Tablet"/>
    <x v="0"/>
    <n v="195.62"/>
    <n v="994.61"/>
    <x v="1"/>
    <s v="NULL"/>
    <s v="0"/>
    <x v="2"/>
    <x v="1"/>
  </r>
  <r>
    <n v="189"/>
    <x v="76"/>
    <x v="15"/>
    <s v="Michale Cole"/>
    <x v="8"/>
    <s v="Europe"/>
    <s v="Tablet"/>
    <x v="0"/>
    <n v="195.62"/>
    <n v="417.28"/>
    <x v="0"/>
    <d v="2023-08-11T00:00:00"/>
    <n v="8"/>
    <x v="3"/>
    <x v="1"/>
  </r>
  <r>
    <n v="190"/>
    <x v="162"/>
    <x v="9"/>
    <s v="Cathy Kelley"/>
    <x v="2"/>
    <s v="Asia"/>
    <s v="Monitor"/>
    <x v="1"/>
    <n v="263.2"/>
    <n v="156.22"/>
    <x v="1"/>
    <s v="NULL"/>
    <s v="0"/>
    <x v="6"/>
    <x v="0"/>
  </r>
  <r>
    <n v="191"/>
    <x v="138"/>
    <x v="13"/>
    <s v="Cathy Kelley"/>
    <x v="5"/>
    <s v="Oceania"/>
    <s v="Mouse"/>
    <x v="1"/>
    <n v="282.79000000000002"/>
    <n v="965.88"/>
    <x v="0"/>
    <d v="2023-12-23T00:00:00"/>
    <n v="20"/>
    <x v="5"/>
    <x v="1"/>
  </r>
  <r>
    <n v="192"/>
    <x v="163"/>
    <x v="9"/>
    <s v="Cathy Kelley"/>
    <x v="5"/>
    <s v="Oceania"/>
    <s v="Speaker"/>
    <x v="1"/>
    <n v="381.62"/>
    <n v="165.41"/>
    <x v="0"/>
    <d v="2023-11-22T00:00:00"/>
    <n v="20"/>
    <x v="9"/>
    <x v="1"/>
  </r>
  <r>
    <n v="193"/>
    <x v="164"/>
    <x v="11"/>
    <s v="Cathy Kelley"/>
    <x v="3"/>
    <s v="Asia"/>
    <s v="Webcam"/>
    <x v="1"/>
    <n v="71.97"/>
    <n v="183.5"/>
    <x v="0"/>
    <d v="2023-09-26T00:00:00"/>
    <n v="15"/>
    <x v="0"/>
    <x v="1"/>
  </r>
  <r>
    <n v="194"/>
    <x v="43"/>
    <x v="16"/>
    <s v="Nick Patrick"/>
    <x v="4"/>
    <s v="Asia"/>
    <s v="Smartphone"/>
    <x v="3"/>
    <n v="350.59"/>
    <n v="211.8"/>
    <x v="0"/>
    <d v="2023-03-03T00:00:00"/>
    <n v="12"/>
    <x v="4"/>
    <x v="1"/>
  </r>
  <r>
    <n v="195"/>
    <x v="165"/>
    <x v="18"/>
    <s v="Nick Patrick"/>
    <x v="4"/>
    <s v="Asia"/>
    <s v="Keyboard"/>
    <x v="2"/>
    <n v="104.6"/>
    <n v="308.08999999999997"/>
    <x v="0"/>
    <d v="2024-05-04T00:00:00"/>
    <n v="12"/>
    <x v="7"/>
    <x v="0"/>
  </r>
  <r>
    <n v="196"/>
    <x v="166"/>
    <x v="6"/>
    <s v="Michale Cole"/>
    <x v="2"/>
    <s v="Asia"/>
    <s v="Laptop"/>
    <x v="2"/>
    <n v="415.78"/>
    <n v="598.25"/>
    <x v="0"/>
    <d v="2024-10-20T00:00:00"/>
    <n v="18"/>
    <x v="11"/>
    <x v="0"/>
  </r>
  <r>
    <n v="197"/>
    <x v="167"/>
    <x v="9"/>
    <s v="Cathy Kelley"/>
    <x v="0"/>
    <s v="Europe"/>
    <s v="Smartphone"/>
    <x v="3"/>
    <n v="350.59"/>
    <n v="815.66"/>
    <x v="0"/>
    <d v="2024-06-26T00:00:00"/>
    <n v="10"/>
    <x v="8"/>
    <x v="0"/>
  </r>
  <r>
    <n v="198"/>
    <x v="168"/>
    <x v="11"/>
    <s v="Cathy Kelley"/>
    <x v="4"/>
    <s v="Asia"/>
    <s v="Webcam"/>
    <x v="1"/>
    <n v="71.97"/>
    <n v="909.89"/>
    <x v="0"/>
    <d v="2024-04-18T00:00:00"/>
    <n v="12"/>
    <x v="7"/>
    <x v="0"/>
  </r>
  <r>
    <n v="199"/>
    <x v="169"/>
    <x v="1"/>
    <s v="Cathy Kelley"/>
    <x v="6"/>
    <s v="Europe"/>
    <s v="Headphones"/>
    <x v="0"/>
    <n v="143.09"/>
    <n v="123.96"/>
    <x v="0"/>
    <d v="2023-04-06T00:00:00"/>
    <n v="6"/>
    <x v="1"/>
    <x v="1"/>
  </r>
  <r>
    <n v="200"/>
    <x v="170"/>
    <x v="16"/>
    <s v="Nick Patrick"/>
    <x v="4"/>
    <s v="Asia"/>
    <s v="Speaker"/>
    <x v="1"/>
    <n v="381.62"/>
    <n v="486.01"/>
    <x v="0"/>
    <d v="2024-04-26T00:00:00"/>
    <n v="12"/>
    <x v="7"/>
    <x v="0"/>
  </r>
  <r>
    <n v="201"/>
    <x v="171"/>
    <x v="19"/>
    <s v="Samantha Irvin"/>
    <x v="5"/>
    <s v="Oceania"/>
    <s v="Mouse"/>
    <x v="1"/>
    <n v="282.79000000000002"/>
    <n v="567.11"/>
    <x v="1"/>
    <s v="NULL"/>
    <s v="0"/>
    <x v="3"/>
    <x v="1"/>
  </r>
  <r>
    <n v="202"/>
    <x v="172"/>
    <x v="17"/>
    <s v="Cathy Kelley"/>
    <x v="0"/>
    <s v="Europe"/>
    <s v="Monitor"/>
    <x v="1"/>
    <n v="263.2"/>
    <n v="625.92999999999995"/>
    <x v="0"/>
    <d v="2023-03-21T00:00:00"/>
    <n v="10"/>
    <x v="1"/>
    <x v="1"/>
  </r>
  <r>
    <n v="203"/>
    <x v="173"/>
    <x v="19"/>
    <s v="Samantha Irvin"/>
    <x v="9"/>
    <s v="South America"/>
    <s v="Tablet"/>
    <x v="0"/>
    <n v="195.62"/>
    <n v="219.66"/>
    <x v="0"/>
    <d v="2023-10-26T00:00:00"/>
    <n v="4"/>
    <x v="11"/>
    <x v="1"/>
  </r>
  <r>
    <n v="204"/>
    <x v="174"/>
    <x v="1"/>
    <s v="Cathy Kelley"/>
    <x v="7"/>
    <s v="North America"/>
    <s v="Webcam"/>
    <x v="1"/>
    <n v="71.97"/>
    <n v="314.77"/>
    <x v="0"/>
    <d v="2023-03-21T00:00:00"/>
    <n v="1"/>
    <x v="1"/>
    <x v="1"/>
  </r>
  <r>
    <n v="205"/>
    <x v="9"/>
    <x v="5"/>
    <s v="Samantha Irvin"/>
    <x v="6"/>
    <s v="Europe"/>
    <s v="Webcam"/>
    <x v="1"/>
    <n v="71.97"/>
    <n v="443.35"/>
    <x v="0"/>
    <d v="2023-01-22T00:00:00"/>
    <n v="6"/>
    <x v="6"/>
    <x v="1"/>
  </r>
  <r>
    <n v="206"/>
    <x v="175"/>
    <x v="18"/>
    <s v="Nick Patrick"/>
    <x v="0"/>
    <s v="Europe"/>
    <s v="Monitor"/>
    <x v="1"/>
    <n v="263.2"/>
    <n v="727.79"/>
    <x v="0"/>
    <d v="2024-10-05T00:00:00"/>
    <n v="10"/>
    <x v="0"/>
    <x v="0"/>
  </r>
  <r>
    <n v="207"/>
    <x v="176"/>
    <x v="12"/>
    <s v="Michale Cole"/>
    <x v="4"/>
    <s v="Asia"/>
    <s v="Mouse"/>
    <x v="1"/>
    <n v="282.79000000000002"/>
    <n v="751.59"/>
    <x v="1"/>
    <s v="NULL"/>
    <s v="0"/>
    <x v="2"/>
    <x v="1"/>
  </r>
  <r>
    <n v="208"/>
    <x v="177"/>
    <x v="4"/>
    <s v="Michale Cole"/>
    <x v="8"/>
    <s v="Europe"/>
    <s v="Keyboard"/>
    <x v="2"/>
    <n v="104.6"/>
    <n v="218.56"/>
    <x v="0"/>
    <d v="2023-09-23T00:00:00"/>
    <n v="8"/>
    <x v="0"/>
    <x v="1"/>
  </r>
  <r>
    <n v="209"/>
    <x v="178"/>
    <x v="0"/>
    <s v="Nick Patrick"/>
    <x v="3"/>
    <s v="Asia"/>
    <s v="Printer"/>
    <x v="0"/>
    <n v="199.57"/>
    <n v="788.86"/>
    <x v="0"/>
    <d v="2023-06-21T00:00:00"/>
    <n v="15"/>
    <x v="8"/>
    <x v="1"/>
  </r>
  <r>
    <n v="210"/>
    <x v="179"/>
    <x v="12"/>
    <s v="Michale Cole"/>
    <x v="5"/>
    <s v="Oceania"/>
    <s v="Smartphone"/>
    <x v="3"/>
    <n v="350.59"/>
    <n v="617.6"/>
    <x v="0"/>
    <d v="2024-10-10T00:00:00"/>
    <n v="20"/>
    <x v="0"/>
    <x v="0"/>
  </r>
  <r>
    <n v="211"/>
    <x v="180"/>
    <x v="11"/>
    <s v="Cathy Kelley"/>
    <x v="2"/>
    <s v="Asia"/>
    <s v="Monitor"/>
    <x v="1"/>
    <n v="263.2"/>
    <n v="786.04"/>
    <x v="1"/>
    <s v="NULL"/>
    <s v="0"/>
    <x v="3"/>
    <x v="1"/>
  </r>
  <r>
    <n v="212"/>
    <x v="181"/>
    <x v="2"/>
    <s v="Cathy Kelley"/>
    <x v="1"/>
    <s v="North America"/>
    <s v="Smartphone"/>
    <x v="3"/>
    <n v="350.59"/>
    <n v="251.73"/>
    <x v="0"/>
    <d v="2024-03-30T00:00:00"/>
    <n v="2"/>
    <x v="1"/>
    <x v="0"/>
  </r>
  <r>
    <n v="213"/>
    <x v="182"/>
    <x v="13"/>
    <s v="Cathy Kelley"/>
    <x v="9"/>
    <s v="South America"/>
    <s v="Mouse"/>
    <x v="1"/>
    <n v="282.79000000000002"/>
    <n v="538.59"/>
    <x v="0"/>
    <d v="2024-05-20T00:00:00"/>
    <n v="4"/>
    <x v="10"/>
    <x v="0"/>
  </r>
  <r>
    <n v="214"/>
    <x v="120"/>
    <x v="10"/>
    <s v="Michale Cole"/>
    <x v="2"/>
    <s v="Asia"/>
    <s v="Tablet"/>
    <x v="0"/>
    <n v="195.62"/>
    <n v="759.21"/>
    <x v="0"/>
    <d v="2023-06-27T00:00:00"/>
    <n v="18"/>
    <x v="8"/>
    <x v="1"/>
  </r>
  <r>
    <n v="215"/>
    <x v="183"/>
    <x v="15"/>
    <s v="Michale Cole"/>
    <x v="9"/>
    <s v="South America"/>
    <s v="Monitor"/>
    <x v="1"/>
    <n v="263.2"/>
    <n v="826.97"/>
    <x v="0"/>
    <d v="2023-06-01T00:00:00"/>
    <n v="4"/>
    <x v="10"/>
    <x v="1"/>
  </r>
  <r>
    <n v="216"/>
    <x v="184"/>
    <x v="6"/>
    <s v="Michale Cole"/>
    <x v="9"/>
    <s v="South America"/>
    <s v="Tablet"/>
    <x v="0"/>
    <n v="195.62"/>
    <n v="724.98"/>
    <x v="0"/>
    <d v="2024-07-23T00:00:00"/>
    <n v="4"/>
    <x v="2"/>
    <x v="0"/>
  </r>
  <r>
    <n v="217"/>
    <x v="126"/>
    <x v="3"/>
    <s v="Michale Cole"/>
    <x v="7"/>
    <s v="North America"/>
    <s v="Mouse"/>
    <x v="1"/>
    <n v="282.79000000000002"/>
    <n v="875.7"/>
    <x v="0"/>
    <d v="2024-08-19T00:00:00"/>
    <n v="1"/>
    <x v="3"/>
    <x v="0"/>
  </r>
  <r>
    <n v="218"/>
    <x v="185"/>
    <x v="19"/>
    <s v="Samantha Irvin"/>
    <x v="5"/>
    <s v="Oceania"/>
    <s v="Keyboard"/>
    <x v="2"/>
    <n v="104.6"/>
    <n v="424.58"/>
    <x v="1"/>
    <s v="NULL"/>
    <s v="0"/>
    <x v="6"/>
    <x v="0"/>
  </r>
  <r>
    <n v="219"/>
    <x v="0"/>
    <x v="1"/>
    <s v="Cathy Kelley"/>
    <x v="7"/>
    <s v="North America"/>
    <s v="Monitor"/>
    <x v="1"/>
    <n v="263.2"/>
    <n v="323.12"/>
    <x v="1"/>
    <s v="NULL"/>
    <s v="0"/>
    <x v="0"/>
    <x v="0"/>
  </r>
  <r>
    <n v="220"/>
    <x v="119"/>
    <x v="12"/>
    <s v="Michale Cole"/>
    <x v="2"/>
    <s v="Asia"/>
    <s v="Monitor"/>
    <x v="1"/>
    <n v="263.2"/>
    <n v="228.5"/>
    <x v="0"/>
    <d v="2024-03-11T00:00:00"/>
    <n v="18"/>
    <x v="4"/>
    <x v="0"/>
  </r>
  <r>
    <n v="221"/>
    <x v="29"/>
    <x v="15"/>
    <s v="Michale Cole"/>
    <x v="4"/>
    <s v="Asia"/>
    <s v="Printer"/>
    <x v="0"/>
    <n v="199.57"/>
    <n v="927.28"/>
    <x v="1"/>
    <s v="NULL"/>
    <s v="0"/>
    <x v="10"/>
    <x v="0"/>
  </r>
  <r>
    <n v="222"/>
    <x v="186"/>
    <x v="19"/>
    <s v="Samantha Irvin"/>
    <x v="4"/>
    <s v="Asia"/>
    <s v="Headphones"/>
    <x v="0"/>
    <n v="143.09"/>
    <n v="380.24"/>
    <x v="0"/>
    <d v="2024-09-04T00:00:00"/>
    <n v="12"/>
    <x v="3"/>
    <x v="0"/>
  </r>
  <r>
    <n v="223"/>
    <x v="66"/>
    <x v="0"/>
    <s v="Nick Patrick"/>
    <x v="0"/>
    <s v="Europe"/>
    <s v="Printer"/>
    <x v="0"/>
    <n v="199.57"/>
    <n v="298.2"/>
    <x v="0"/>
    <d v="2024-04-20T00:00:00"/>
    <n v="10"/>
    <x v="7"/>
    <x v="0"/>
  </r>
  <r>
    <n v="224"/>
    <x v="68"/>
    <x v="1"/>
    <s v="Cathy Kelley"/>
    <x v="8"/>
    <s v="Europe"/>
    <s v="Keyboard"/>
    <x v="2"/>
    <n v="104.6"/>
    <n v="920.83"/>
    <x v="1"/>
    <s v="NULL"/>
    <s v="0"/>
    <x v="3"/>
    <x v="0"/>
  </r>
  <r>
    <n v="225"/>
    <x v="24"/>
    <x v="0"/>
    <s v="Nick Patrick"/>
    <x v="5"/>
    <s v="Oceania"/>
    <s v="Speaker"/>
    <x v="1"/>
    <n v="381.62"/>
    <n v="480.2"/>
    <x v="1"/>
    <s v="NULL"/>
    <s v="0"/>
    <x v="11"/>
    <x v="0"/>
  </r>
  <r>
    <n v="226"/>
    <x v="187"/>
    <x v="18"/>
    <s v="Nick Patrick"/>
    <x v="9"/>
    <s v="South America"/>
    <s v="Headphones"/>
    <x v="0"/>
    <n v="143.09"/>
    <n v="196.64"/>
    <x v="0"/>
    <d v="2023-04-29T00:00:00"/>
    <n v="4"/>
    <x v="7"/>
    <x v="1"/>
  </r>
  <r>
    <n v="227"/>
    <x v="188"/>
    <x v="3"/>
    <s v="Michale Cole"/>
    <x v="7"/>
    <s v="North America"/>
    <s v="Webcam"/>
    <x v="1"/>
    <n v="71.97"/>
    <n v="819.87"/>
    <x v="1"/>
    <s v="NULL"/>
    <s v="0"/>
    <x v="11"/>
    <x v="1"/>
  </r>
  <r>
    <n v="228"/>
    <x v="189"/>
    <x v="3"/>
    <s v="Michale Cole"/>
    <x v="5"/>
    <s v="Oceania"/>
    <s v="Mouse"/>
    <x v="1"/>
    <n v="282.79000000000002"/>
    <n v="631.54"/>
    <x v="0"/>
    <d v="2024-09-19T00:00:00"/>
    <n v="20"/>
    <x v="3"/>
    <x v="0"/>
  </r>
  <r>
    <n v="229"/>
    <x v="190"/>
    <x v="12"/>
    <s v="Michale Cole"/>
    <x v="8"/>
    <s v="Europe"/>
    <s v="Laptop"/>
    <x v="2"/>
    <n v="415.78"/>
    <n v="675.09"/>
    <x v="0"/>
    <d v="2024-02-01T00:00:00"/>
    <n v="8"/>
    <x v="6"/>
    <x v="0"/>
  </r>
  <r>
    <n v="230"/>
    <x v="135"/>
    <x v="6"/>
    <s v="Michale Cole"/>
    <x v="8"/>
    <s v="Europe"/>
    <s v="Webcam"/>
    <x v="1"/>
    <n v="71.97"/>
    <n v="226.83"/>
    <x v="0"/>
    <d v="2023-08-05T00:00:00"/>
    <n v="8"/>
    <x v="2"/>
    <x v="1"/>
  </r>
  <r>
    <n v="231"/>
    <x v="191"/>
    <x v="6"/>
    <s v="Michale Cole"/>
    <x v="4"/>
    <s v="Asia"/>
    <s v="Mouse"/>
    <x v="1"/>
    <n v="282.79000000000002"/>
    <n v="243.48"/>
    <x v="0"/>
    <d v="2024-10-08T00:00:00"/>
    <n v="12"/>
    <x v="0"/>
    <x v="0"/>
  </r>
  <r>
    <n v="232"/>
    <x v="37"/>
    <x v="5"/>
    <s v="Samantha Irvin"/>
    <x v="1"/>
    <s v="North America"/>
    <s v="Keyboard"/>
    <x v="2"/>
    <n v="104.6"/>
    <n v="305.49"/>
    <x v="0"/>
    <d v="2024-09-17T00:00:00"/>
    <n v="2"/>
    <x v="0"/>
    <x v="0"/>
  </r>
  <r>
    <n v="233"/>
    <x v="192"/>
    <x v="3"/>
    <s v="Michale Cole"/>
    <x v="4"/>
    <s v="Asia"/>
    <s v="Headphones"/>
    <x v="0"/>
    <n v="143.09"/>
    <n v="237.48"/>
    <x v="1"/>
    <s v="NULL"/>
    <s v="0"/>
    <x v="4"/>
    <x v="1"/>
  </r>
  <r>
    <n v="234"/>
    <x v="193"/>
    <x v="5"/>
    <s v="Samantha Irvin"/>
    <x v="5"/>
    <s v="Oceania"/>
    <s v="Tablet"/>
    <x v="0"/>
    <n v="195.62"/>
    <n v="760.02"/>
    <x v="1"/>
    <s v="NULL"/>
    <s v="0"/>
    <x v="1"/>
    <x v="0"/>
  </r>
  <r>
    <n v="235"/>
    <x v="95"/>
    <x v="10"/>
    <s v="Michale Cole"/>
    <x v="1"/>
    <s v="North America"/>
    <s v="Tablet"/>
    <x v="0"/>
    <n v="195.62"/>
    <n v="394.66"/>
    <x v="0"/>
    <d v="2024-05-26T00:00:00"/>
    <n v="2"/>
    <x v="10"/>
    <x v="0"/>
  </r>
  <r>
    <n v="236"/>
    <x v="4"/>
    <x v="15"/>
    <s v="Michale Cole"/>
    <x v="2"/>
    <s v="Asia"/>
    <s v="Monitor"/>
    <x v="1"/>
    <n v="263.2"/>
    <n v="900.69"/>
    <x v="0"/>
    <d v="2023-09-06T00:00:00"/>
    <n v="18"/>
    <x v="3"/>
    <x v="1"/>
  </r>
  <r>
    <n v="237"/>
    <x v="194"/>
    <x v="16"/>
    <s v="Nick Patrick"/>
    <x v="4"/>
    <s v="Asia"/>
    <s v="Webcam"/>
    <x v="1"/>
    <n v="71.97"/>
    <n v="629.20000000000005"/>
    <x v="1"/>
    <s v="NULL"/>
    <s v="0"/>
    <x v="3"/>
    <x v="0"/>
  </r>
  <r>
    <n v="238"/>
    <x v="195"/>
    <x v="11"/>
    <s v="Cathy Kelley"/>
    <x v="8"/>
    <s v="Europe"/>
    <s v="Webcam"/>
    <x v="1"/>
    <n v="71.97"/>
    <n v="425.94"/>
    <x v="0"/>
    <d v="2023-10-10T00:00:00"/>
    <n v="8"/>
    <x v="11"/>
    <x v="1"/>
  </r>
  <r>
    <n v="239"/>
    <x v="95"/>
    <x v="10"/>
    <s v="Michale Cole"/>
    <x v="0"/>
    <s v="Europe"/>
    <s v="Printer"/>
    <x v="0"/>
    <n v="199.57"/>
    <n v="185.36"/>
    <x v="1"/>
    <s v="NULL"/>
    <s v="0"/>
    <x v="10"/>
    <x v="0"/>
  </r>
  <r>
    <n v="240"/>
    <x v="196"/>
    <x v="12"/>
    <s v="Michale Cole"/>
    <x v="0"/>
    <s v="Europe"/>
    <s v="Keyboard"/>
    <x v="2"/>
    <n v="104.6"/>
    <n v="745.42"/>
    <x v="0"/>
    <d v="2024-08-03T00:00:00"/>
    <n v="10"/>
    <x v="2"/>
    <x v="0"/>
  </r>
  <r>
    <n v="241"/>
    <x v="197"/>
    <x v="8"/>
    <s v="Cathy Kelley"/>
    <x v="4"/>
    <s v="Asia"/>
    <s v="Webcam"/>
    <x v="1"/>
    <n v="71.97"/>
    <n v="573.99"/>
    <x v="0"/>
    <d v="2024-11-05T00:00:00"/>
    <n v="12"/>
    <x v="11"/>
    <x v="0"/>
  </r>
  <r>
    <n v="242"/>
    <x v="198"/>
    <x v="3"/>
    <s v="Michale Cole"/>
    <x v="7"/>
    <s v="North America"/>
    <s v="Speaker"/>
    <x v="1"/>
    <n v="381.62"/>
    <n v="758.33"/>
    <x v="1"/>
    <s v="NULL"/>
    <s v="0"/>
    <x v="3"/>
    <x v="1"/>
  </r>
  <r>
    <n v="243"/>
    <x v="199"/>
    <x v="17"/>
    <s v="Cathy Kelley"/>
    <x v="5"/>
    <s v="Oceania"/>
    <s v="Monitor"/>
    <x v="1"/>
    <n v="263.2"/>
    <n v="500.86"/>
    <x v="1"/>
    <s v="NULL"/>
    <s v="0"/>
    <x v="8"/>
    <x v="0"/>
  </r>
  <r>
    <n v="244"/>
    <x v="200"/>
    <x v="7"/>
    <s v="Samantha Irvin"/>
    <x v="7"/>
    <s v="North America"/>
    <s v="Speaker"/>
    <x v="1"/>
    <n v="381.62"/>
    <n v="297.27999999999997"/>
    <x v="0"/>
    <d v="2024-06-28T00:00:00"/>
    <n v="1"/>
    <x v="8"/>
    <x v="0"/>
  </r>
  <r>
    <n v="245"/>
    <x v="201"/>
    <x v="14"/>
    <s v="Nick Patrick"/>
    <x v="3"/>
    <s v="Asia"/>
    <s v="Mouse"/>
    <x v="1"/>
    <n v="282.79000000000002"/>
    <n v="702.18"/>
    <x v="1"/>
    <s v="NULL"/>
    <s v="0"/>
    <x v="4"/>
    <x v="1"/>
  </r>
  <r>
    <n v="246"/>
    <x v="202"/>
    <x v="3"/>
    <s v="Michale Cole"/>
    <x v="6"/>
    <s v="Europe"/>
    <s v="Printer"/>
    <x v="0"/>
    <n v="199.57"/>
    <n v="324.49"/>
    <x v="0"/>
    <d v="2023-11-11T00:00:00"/>
    <n v="6"/>
    <x v="9"/>
    <x v="1"/>
  </r>
  <r>
    <n v="247"/>
    <x v="203"/>
    <x v="14"/>
    <s v="Nick Patrick"/>
    <x v="8"/>
    <s v="Europe"/>
    <s v="Mouse"/>
    <x v="1"/>
    <n v="282.79000000000002"/>
    <n v="176.84"/>
    <x v="1"/>
    <s v="NULL"/>
    <s v="0"/>
    <x v="4"/>
    <x v="1"/>
  </r>
  <r>
    <n v="248"/>
    <x v="204"/>
    <x v="4"/>
    <s v="Michale Cole"/>
    <x v="1"/>
    <s v="North America"/>
    <s v="Mouse"/>
    <x v="1"/>
    <n v="282.79000000000002"/>
    <n v="381.15"/>
    <x v="1"/>
    <s v="NULL"/>
    <s v="0"/>
    <x v="9"/>
    <x v="1"/>
  </r>
  <r>
    <n v="249"/>
    <x v="205"/>
    <x v="19"/>
    <s v="Samantha Irvin"/>
    <x v="9"/>
    <s v="South America"/>
    <s v="Webcam"/>
    <x v="1"/>
    <n v="71.97"/>
    <n v="166.87"/>
    <x v="0"/>
    <d v="2024-04-27T00:00:00"/>
    <n v="4"/>
    <x v="7"/>
    <x v="0"/>
  </r>
  <r>
    <n v="250"/>
    <x v="206"/>
    <x v="11"/>
    <s v="Cathy Kelley"/>
    <x v="6"/>
    <s v="Europe"/>
    <s v="Printer"/>
    <x v="0"/>
    <n v="199.57"/>
    <n v="641.44000000000005"/>
    <x v="0"/>
    <d v="2024-09-15T00:00:00"/>
    <n v="6"/>
    <x v="0"/>
    <x v="0"/>
  </r>
  <r>
    <n v="251"/>
    <x v="207"/>
    <x v="9"/>
    <s v="Cathy Kelley"/>
    <x v="9"/>
    <s v="South America"/>
    <s v="Mouse"/>
    <x v="1"/>
    <n v="282.79000000000002"/>
    <n v="618.22"/>
    <x v="0"/>
    <d v="2023-11-08T00:00:00"/>
    <n v="4"/>
    <x v="9"/>
    <x v="1"/>
  </r>
  <r>
    <n v="252"/>
    <x v="208"/>
    <x v="17"/>
    <s v="Cathy Kelley"/>
    <x v="4"/>
    <s v="Asia"/>
    <s v="Keyboard"/>
    <x v="2"/>
    <n v="104.6"/>
    <n v="395.82"/>
    <x v="0"/>
    <d v="2023-10-15T00:00:00"/>
    <n v="12"/>
    <x v="11"/>
    <x v="1"/>
  </r>
  <r>
    <n v="253"/>
    <x v="209"/>
    <x v="13"/>
    <s v="Cathy Kelley"/>
    <x v="2"/>
    <s v="Asia"/>
    <s v="Mouse"/>
    <x v="1"/>
    <n v="282.79000000000002"/>
    <n v="391.02"/>
    <x v="1"/>
    <s v="NULL"/>
    <s v="0"/>
    <x v="2"/>
    <x v="0"/>
  </r>
  <r>
    <n v="254"/>
    <x v="210"/>
    <x v="3"/>
    <s v="Michale Cole"/>
    <x v="5"/>
    <s v="Oceania"/>
    <s v="Smartphone"/>
    <x v="3"/>
    <n v="350.59"/>
    <n v="672.83"/>
    <x v="1"/>
    <s v="NULL"/>
    <s v="0"/>
    <x v="6"/>
    <x v="1"/>
  </r>
  <r>
    <n v="255"/>
    <x v="211"/>
    <x v="19"/>
    <s v="Samantha Irvin"/>
    <x v="8"/>
    <s v="Europe"/>
    <s v="Webcam"/>
    <x v="1"/>
    <n v="71.97"/>
    <n v="317.67"/>
    <x v="1"/>
    <s v="NULL"/>
    <s v="0"/>
    <x v="10"/>
    <x v="1"/>
  </r>
  <r>
    <n v="256"/>
    <x v="62"/>
    <x v="5"/>
    <s v="Samantha Irvin"/>
    <x v="3"/>
    <s v="Asia"/>
    <s v="Webcam"/>
    <x v="1"/>
    <n v="71.97"/>
    <n v="515.89"/>
    <x v="1"/>
    <s v="NULL"/>
    <s v="0"/>
    <x v="0"/>
    <x v="0"/>
  </r>
  <r>
    <n v="257"/>
    <x v="212"/>
    <x v="17"/>
    <s v="Cathy Kelley"/>
    <x v="3"/>
    <s v="Asia"/>
    <s v="Printer"/>
    <x v="0"/>
    <n v="199.57"/>
    <n v="553"/>
    <x v="0"/>
    <d v="2023-06-29T00:00:00"/>
    <n v="15"/>
    <x v="8"/>
    <x v="1"/>
  </r>
  <r>
    <n v="258"/>
    <x v="213"/>
    <x v="11"/>
    <s v="Cathy Kelley"/>
    <x v="4"/>
    <s v="Asia"/>
    <s v="Keyboard"/>
    <x v="2"/>
    <n v="104.6"/>
    <n v="347.25"/>
    <x v="1"/>
    <s v="NULL"/>
    <s v="0"/>
    <x v="3"/>
    <x v="0"/>
  </r>
  <r>
    <n v="259"/>
    <x v="214"/>
    <x v="4"/>
    <s v="Michale Cole"/>
    <x v="2"/>
    <s v="Asia"/>
    <s v="Keyboard"/>
    <x v="2"/>
    <n v="104.6"/>
    <n v="925.64"/>
    <x v="0"/>
    <d v="2024-01-08T00:00:00"/>
    <n v="18"/>
    <x v="5"/>
    <x v="1"/>
  </r>
  <r>
    <n v="260"/>
    <x v="215"/>
    <x v="7"/>
    <s v="Samantha Irvin"/>
    <x v="4"/>
    <s v="Asia"/>
    <s v="Speaker"/>
    <x v="1"/>
    <n v="381.62"/>
    <n v="170.92"/>
    <x v="1"/>
    <s v="NULL"/>
    <s v="0"/>
    <x v="0"/>
    <x v="1"/>
  </r>
  <r>
    <n v="261"/>
    <x v="216"/>
    <x v="7"/>
    <s v="Samantha Irvin"/>
    <x v="0"/>
    <s v="Europe"/>
    <s v="Keyboard"/>
    <x v="2"/>
    <n v="104.6"/>
    <n v="400.9"/>
    <x v="0"/>
    <d v="2024-11-26T00:00:00"/>
    <n v="10"/>
    <x v="9"/>
    <x v="0"/>
  </r>
  <r>
    <n v="262"/>
    <x v="217"/>
    <x v="1"/>
    <s v="Cathy Kelley"/>
    <x v="9"/>
    <s v="South America"/>
    <s v="Smartphone"/>
    <x v="3"/>
    <n v="350.59"/>
    <n v="417.77"/>
    <x v="1"/>
    <s v="NULL"/>
    <s v="0"/>
    <x v="6"/>
    <x v="0"/>
  </r>
  <r>
    <n v="263"/>
    <x v="218"/>
    <x v="11"/>
    <s v="Cathy Kelley"/>
    <x v="8"/>
    <s v="Europe"/>
    <s v="Printer"/>
    <x v="0"/>
    <n v="199.57"/>
    <n v="682.36"/>
    <x v="1"/>
    <s v="NULL"/>
    <s v="0"/>
    <x v="0"/>
    <x v="1"/>
  </r>
  <r>
    <n v="264"/>
    <x v="142"/>
    <x v="13"/>
    <s v="Cathy Kelley"/>
    <x v="8"/>
    <s v="Europe"/>
    <s v="Smartphone"/>
    <x v="3"/>
    <n v="350.59"/>
    <n v="915.62"/>
    <x v="0"/>
    <d v="2023-09-07T00:00:00"/>
    <n v="8"/>
    <x v="3"/>
    <x v="1"/>
  </r>
  <r>
    <n v="265"/>
    <x v="219"/>
    <x v="13"/>
    <s v="Cathy Kelley"/>
    <x v="2"/>
    <s v="Asia"/>
    <s v="Speaker"/>
    <x v="1"/>
    <n v="381.62"/>
    <n v="182.58"/>
    <x v="0"/>
    <d v="2024-07-21T00:00:00"/>
    <n v="18"/>
    <x v="2"/>
    <x v="0"/>
  </r>
  <r>
    <n v="266"/>
    <x v="220"/>
    <x v="4"/>
    <s v="Michale Cole"/>
    <x v="5"/>
    <s v="Oceania"/>
    <s v="Printer"/>
    <x v="0"/>
    <n v="199.57"/>
    <n v="591.41999999999996"/>
    <x v="1"/>
    <s v="NULL"/>
    <s v="0"/>
    <x v="6"/>
    <x v="0"/>
  </r>
  <r>
    <n v="267"/>
    <x v="72"/>
    <x v="10"/>
    <s v="Michale Cole"/>
    <x v="2"/>
    <s v="Asia"/>
    <s v="Monitor"/>
    <x v="1"/>
    <n v="263.2"/>
    <n v="293.39"/>
    <x v="0"/>
    <d v="2024-06-16T00:00:00"/>
    <n v="18"/>
    <x v="10"/>
    <x v="0"/>
  </r>
  <r>
    <n v="268"/>
    <x v="36"/>
    <x v="1"/>
    <s v="Cathy Kelley"/>
    <x v="7"/>
    <s v="North America"/>
    <s v="Webcam"/>
    <x v="1"/>
    <n v="71.97"/>
    <n v="102.29"/>
    <x v="0"/>
    <d v="2024-08-04T00:00:00"/>
    <n v="1"/>
    <x v="3"/>
    <x v="0"/>
  </r>
  <r>
    <n v="269"/>
    <x v="221"/>
    <x v="8"/>
    <s v="Cathy Kelley"/>
    <x v="4"/>
    <s v="Asia"/>
    <s v="Laptop"/>
    <x v="2"/>
    <n v="415.78"/>
    <n v="872.5"/>
    <x v="1"/>
    <s v="NULL"/>
    <s v="0"/>
    <x v="8"/>
    <x v="1"/>
  </r>
  <r>
    <n v="270"/>
    <x v="222"/>
    <x v="3"/>
    <s v="Michale Cole"/>
    <x v="8"/>
    <s v="Europe"/>
    <s v="Mouse"/>
    <x v="1"/>
    <n v="282.79000000000002"/>
    <n v="455.63"/>
    <x v="0"/>
    <d v="2023-10-23T00:00:00"/>
    <n v="8"/>
    <x v="11"/>
    <x v="1"/>
  </r>
  <r>
    <n v="271"/>
    <x v="118"/>
    <x v="6"/>
    <s v="Michale Cole"/>
    <x v="3"/>
    <s v="Asia"/>
    <s v="Speaker"/>
    <x v="1"/>
    <n v="381.62"/>
    <n v="486.48"/>
    <x v="1"/>
    <s v="NULL"/>
    <s v="0"/>
    <x v="7"/>
    <x v="1"/>
  </r>
  <r>
    <n v="272"/>
    <x v="223"/>
    <x v="7"/>
    <s v="Samantha Irvin"/>
    <x v="2"/>
    <s v="Asia"/>
    <s v="Tablet"/>
    <x v="0"/>
    <n v="195.62"/>
    <n v="971.61"/>
    <x v="0"/>
    <d v="2023-01-25T00:00:00"/>
    <n v="18"/>
    <x v="6"/>
    <x v="1"/>
  </r>
  <r>
    <n v="273"/>
    <x v="224"/>
    <x v="7"/>
    <s v="Samantha Irvin"/>
    <x v="5"/>
    <s v="Oceania"/>
    <s v="Speaker"/>
    <x v="1"/>
    <n v="381.62"/>
    <n v="845.06"/>
    <x v="0"/>
    <d v="2024-12-24T00:00:00"/>
    <n v="20"/>
    <x v="5"/>
    <x v="0"/>
  </r>
  <r>
    <n v="274"/>
    <x v="225"/>
    <x v="11"/>
    <s v="Cathy Kelley"/>
    <x v="5"/>
    <s v="Oceania"/>
    <s v="Smartphone"/>
    <x v="3"/>
    <n v="350.59"/>
    <n v="511.96"/>
    <x v="0"/>
    <d v="2023-05-01T00:00:00"/>
    <n v="20"/>
    <x v="7"/>
    <x v="1"/>
  </r>
  <r>
    <n v="275"/>
    <x v="226"/>
    <x v="16"/>
    <s v="Nick Patrick"/>
    <x v="3"/>
    <s v="Asia"/>
    <s v="Keyboard"/>
    <x v="2"/>
    <n v="104.6"/>
    <n v="951.05"/>
    <x v="0"/>
    <d v="2023-12-14T00:00:00"/>
    <n v="15"/>
    <x v="9"/>
    <x v="1"/>
  </r>
  <r>
    <n v="276"/>
    <x v="227"/>
    <x v="1"/>
    <s v="Cathy Kelley"/>
    <x v="6"/>
    <s v="Europe"/>
    <s v="Webcam"/>
    <x v="1"/>
    <n v="71.97"/>
    <n v="293.19"/>
    <x v="0"/>
    <d v="2023-11-30T00:00:00"/>
    <n v="6"/>
    <x v="9"/>
    <x v="1"/>
  </r>
  <r>
    <n v="277"/>
    <x v="228"/>
    <x v="12"/>
    <s v="Michale Cole"/>
    <x v="8"/>
    <s v="Europe"/>
    <s v="Mouse"/>
    <x v="1"/>
    <n v="282.79000000000002"/>
    <n v="856.22"/>
    <x v="0"/>
    <d v="2023-08-24T00:00:00"/>
    <n v="8"/>
    <x v="3"/>
    <x v="1"/>
  </r>
  <r>
    <n v="278"/>
    <x v="229"/>
    <x v="14"/>
    <s v="Nick Patrick"/>
    <x v="1"/>
    <s v="North America"/>
    <s v="Keyboard"/>
    <x v="2"/>
    <n v="104.6"/>
    <n v="211.55"/>
    <x v="0"/>
    <d v="2024-05-16T00:00:00"/>
    <n v="2"/>
    <x v="10"/>
    <x v="0"/>
  </r>
  <r>
    <n v="279"/>
    <x v="230"/>
    <x v="0"/>
    <s v="Nick Patrick"/>
    <x v="9"/>
    <s v="South America"/>
    <s v="Mouse"/>
    <x v="1"/>
    <n v="282.79000000000002"/>
    <n v="547.75"/>
    <x v="0"/>
    <d v="2024-02-28T00:00:00"/>
    <n v="4"/>
    <x v="4"/>
    <x v="0"/>
  </r>
  <r>
    <n v="280"/>
    <x v="158"/>
    <x v="15"/>
    <s v="Michale Cole"/>
    <x v="6"/>
    <s v="Europe"/>
    <s v="Monitor"/>
    <x v="1"/>
    <n v="263.2"/>
    <n v="989.65"/>
    <x v="0"/>
    <d v="2024-11-19T00:00:00"/>
    <n v="6"/>
    <x v="9"/>
    <x v="0"/>
  </r>
  <r>
    <n v="281"/>
    <x v="231"/>
    <x v="6"/>
    <s v="Michale Cole"/>
    <x v="3"/>
    <s v="Asia"/>
    <s v="Smartphone"/>
    <x v="3"/>
    <n v="350.59"/>
    <n v="705.91"/>
    <x v="0"/>
    <d v="2024-08-12T00:00:00"/>
    <n v="15"/>
    <x v="2"/>
    <x v="0"/>
  </r>
  <r>
    <n v="282"/>
    <x v="49"/>
    <x v="8"/>
    <s v="Cathy Kelley"/>
    <x v="7"/>
    <s v="North America"/>
    <s v="Speaker"/>
    <x v="1"/>
    <n v="381.62"/>
    <n v="308.38"/>
    <x v="1"/>
    <s v="NULL"/>
    <s v="0"/>
    <x v="0"/>
    <x v="0"/>
  </r>
  <r>
    <n v="283"/>
    <x v="232"/>
    <x v="16"/>
    <s v="Nick Patrick"/>
    <x v="4"/>
    <s v="Asia"/>
    <s v="Webcam"/>
    <x v="1"/>
    <n v="71.97"/>
    <n v="636.41"/>
    <x v="0"/>
    <d v="2023-05-05T00:00:00"/>
    <n v="12"/>
    <x v="7"/>
    <x v="1"/>
  </r>
  <r>
    <n v="284"/>
    <x v="233"/>
    <x v="11"/>
    <s v="Cathy Kelley"/>
    <x v="3"/>
    <s v="Asia"/>
    <s v="Webcam"/>
    <x v="1"/>
    <n v="71.97"/>
    <n v="692.1"/>
    <x v="0"/>
    <d v="2024-08-10T00:00:00"/>
    <n v="15"/>
    <x v="2"/>
    <x v="0"/>
  </r>
  <r>
    <n v="285"/>
    <x v="111"/>
    <x v="5"/>
    <s v="Samantha Irvin"/>
    <x v="4"/>
    <s v="Asia"/>
    <s v="Speaker"/>
    <x v="1"/>
    <n v="381.62"/>
    <n v="768.66"/>
    <x v="0"/>
    <d v="2023-04-15T00:00:00"/>
    <n v="12"/>
    <x v="7"/>
    <x v="1"/>
  </r>
  <r>
    <n v="286"/>
    <x v="17"/>
    <x v="11"/>
    <s v="Cathy Kelley"/>
    <x v="2"/>
    <s v="Asia"/>
    <s v="Tablet"/>
    <x v="0"/>
    <n v="195.62"/>
    <n v="230.04"/>
    <x v="0"/>
    <d v="2024-12-14T00:00:00"/>
    <n v="18"/>
    <x v="9"/>
    <x v="0"/>
  </r>
  <r>
    <n v="287"/>
    <x v="234"/>
    <x v="2"/>
    <s v="Cathy Kelley"/>
    <x v="3"/>
    <s v="Asia"/>
    <s v="Laptop"/>
    <x v="2"/>
    <n v="415.78"/>
    <n v="689.99"/>
    <x v="0"/>
    <d v="2024-11-18T00:00:00"/>
    <n v="15"/>
    <x v="9"/>
    <x v="0"/>
  </r>
  <r>
    <n v="288"/>
    <x v="15"/>
    <x v="15"/>
    <s v="Michale Cole"/>
    <x v="6"/>
    <s v="Europe"/>
    <s v="Speaker"/>
    <x v="1"/>
    <n v="381.62"/>
    <n v="575.74"/>
    <x v="0"/>
    <d v="2024-12-03T00:00:00"/>
    <n v="6"/>
    <x v="9"/>
    <x v="0"/>
  </r>
  <r>
    <n v="289"/>
    <x v="235"/>
    <x v="15"/>
    <s v="Michale Cole"/>
    <x v="1"/>
    <s v="North America"/>
    <s v="Headphones"/>
    <x v="0"/>
    <n v="143.09"/>
    <n v="517.74"/>
    <x v="0"/>
    <d v="2024-09-16T00:00:00"/>
    <n v="2"/>
    <x v="0"/>
    <x v="0"/>
  </r>
  <r>
    <n v="290"/>
    <x v="236"/>
    <x v="5"/>
    <s v="Samantha Irvin"/>
    <x v="7"/>
    <s v="North America"/>
    <s v="Speaker"/>
    <x v="1"/>
    <n v="381.62"/>
    <n v="136.77000000000001"/>
    <x v="0"/>
    <d v="2024-11-07T00:00:00"/>
    <n v="1"/>
    <x v="9"/>
    <x v="0"/>
  </r>
  <r>
    <n v="291"/>
    <x v="237"/>
    <x v="15"/>
    <s v="Michale Cole"/>
    <x v="8"/>
    <s v="Europe"/>
    <s v="Printer"/>
    <x v="0"/>
    <n v="199.57"/>
    <n v="344.72"/>
    <x v="0"/>
    <d v="2023-01-27T00:00:00"/>
    <n v="8"/>
    <x v="6"/>
    <x v="1"/>
  </r>
  <r>
    <n v="292"/>
    <x v="238"/>
    <x v="3"/>
    <s v="Michale Cole"/>
    <x v="1"/>
    <s v="North America"/>
    <s v="Printer"/>
    <x v="0"/>
    <n v="199.57"/>
    <n v="330.92"/>
    <x v="0"/>
    <d v="2023-06-13T00:00:00"/>
    <n v="2"/>
    <x v="8"/>
    <x v="1"/>
  </r>
  <r>
    <n v="293"/>
    <x v="239"/>
    <x v="9"/>
    <s v="Cathy Kelley"/>
    <x v="6"/>
    <s v="Europe"/>
    <s v="Keyboard"/>
    <x v="2"/>
    <n v="104.6"/>
    <n v="868.64"/>
    <x v="1"/>
    <s v="NULL"/>
    <s v="0"/>
    <x v="3"/>
    <x v="0"/>
  </r>
  <r>
    <n v="294"/>
    <x v="240"/>
    <x v="15"/>
    <s v="Michale Cole"/>
    <x v="4"/>
    <s v="Asia"/>
    <s v="Smartphone"/>
    <x v="3"/>
    <n v="350.59"/>
    <n v="808.16"/>
    <x v="1"/>
    <s v="NULL"/>
    <s v="0"/>
    <x v="5"/>
    <x v="0"/>
  </r>
  <r>
    <n v="295"/>
    <x v="162"/>
    <x v="10"/>
    <s v="Michale Cole"/>
    <x v="7"/>
    <s v="North America"/>
    <s v="Printer"/>
    <x v="0"/>
    <n v="199.57"/>
    <n v="511.73"/>
    <x v="0"/>
    <d v="2024-01-11T00:00:00"/>
    <n v="1"/>
    <x v="6"/>
    <x v="0"/>
  </r>
  <r>
    <n v="296"/>
    <x v="241"/>
    <x v="19"/>
    <s v="Samantha Irvin"/>
    <x v="8"/>
    <s v="Europe"/>
    <s v="Printer"/>
    <x v="0"/>
    <n v="199.57"/>
    <n v="557.67999999999995"/>
    <x v="1"/>
    <s v="NULL"/>
    <s v="0"/>
    <x v="4"/>
    <x v="1"/>
  </r>
  <r>
    <n v="297"/>
    <x v="242"/>
    <x v="3"/>
    <s v="Michale Cole"/>
    <x v="2"/>
    <s v="Asia"/>
    <s v="Speaker"/>
    <x v="1"/>
    <n v="381.62"/>
    <n v="599.79999999999995"/>
    <x v="1"/>
    <s v="NULL"/>
    <s v="0"/>
    <x v="6"/>
    <x v="1"/>
  </r>
  <r>
    <n v="298"/>
    <x v="243"/>
    <x v="4"/>
    <s v="Michale Cole"/>
    <x v="0"/>
    <s v="Europe"/>
    <s v="Speaker"/>
    <x v="1"/>
    <n v="381.62"/>
    <n v="716.44"/>
    <x v="0"/>
    <d v="2024-10-02T00:00:00"/>
    <n v="10"/>
    <x v="0"/>
    <x v="0"/>
  </r>
  <r>
    <n v="299"/>
    <x v="244"/>
    <x v="3"/>
    <s v="Michale Cole"/>
    <x v="9"/>
    <s v="South America"/>
    <s v="Webcam"/>
    <x v="1"/>
    <n v="71.97"/>
    <n v="975.07"/>
    <x v="0"/>
    <d v="2023-04-23T00:00:00"/>
    <n v="4"/>
    <x v="7"/>
    <x v="1"/>
  </r>
  <r>
    <n v="300"/>
    <x v="245"/>
    <x v="14"/>
    <s v="Nick Patrick"/>
    <x v="4"/>
    <s v="Asia"/>
    <s v="Headphones"/>
    <x v="0"/>
    <n v="143.09"/>
    <n v="274.02"/>
    <x v="1"/>
    <s v="NULL"/>
    <s v="0"/>
    <x v="2"/>
    <x v="1"/>
  </r>
  <r>
    <n v="301"/>
    <x v="246"/>
    <x v="19"/>
    <s v="Samantha Irvin"/>
    <x v="5"/>
    <s v="Oceania"/>
    <s v="Printer"/>
    <x v="0"/>
    <n v="199.57"/>
    <n v="166.38"/>
    <x v="0"/>
    <d v="2024-10-06T00:00:00"/>
    <n v="20"/>
    <x v="0"/>
    <x v="0"/>
  </r>
  <r>
    <n v="302"/>
    <x v="247"/>
    <x v="7"/>
    <s v="Samantha Irvin"/>
    <x v="4"/>
    <s v="Asia"/>
    <s v="Keyboard"/>
    <x v="2"/>
    <n v="104.6"/>
    <n v="345.3"/>
    <x v="0"/>
    <d v="2023-06-24T00:00:00"/>
    <n v="12"/>
    <x v="8"/>
    <x v="1"/>
  </r>
  <r>
    <n v="303"/>
    <x v="248"/>
    <x v="5"/>
    <s v="Samantha Irvin"/>
    <x v="3"/>
    <s v="Asia"/>
    <s v="Printer"/>
    <x v="0"/>
    <n v="199.57"/>
    <n v="851.13"/>
    <x v="0"/>
    <d v="2023-10-28T00:00:00"/>
    <n v="15"/>
    <x v="11"/>
    <x v="1"/>
  </r>
  <r>
    <n v="304"/>
    <x v="249"/>
    <x v="8"/>
    <s v="Cathy Kelley"/>
    <x v="6"/>
    <s v="Europe"/>
    <s v="Speaker"/>
    <x v="1"/>
    <n v="381.62"/>
    <n v="762.26"/>
    <x v="1"/>
    <s v="NULL"/>
    <s v="0"/>
    <x v="7"/>
    <x v="1"/>
  </r>
  <r>
    <n v="305"/>
    <x v="250"/>
    <x v="16"/>
    <s v="Nick Patrick"/>
    <x v="9"/>
    <s v="South America"/>
    <s v="Smartphone"/>
    <x v="3"/>
    <n v="350.59"/>
    <n v="540.30999999999995"/>
    <x v="0"/>
    <d v="2024-06-04T00:00:00"/>
    <n v="4"/>
    <x v="10"/>
    <x v="0"/>
  </r>
  <r>
    <n v="306"/>
    <x v="251"/>
    <x v="15"/>
    <s v="Michale Cole"/>
    <x v="1"/>
    <s v="North America"/>
    <s v="Mouse"/>
    <x v="1"/>
    <n v="282.79000000000002"/>
    <n v="605.66999999999996"/>
    <x v="1"/>
    <s v="NULL"/>
    <s v="0"/>
    <x v="6"/>
    <x v="0"/>
  </r>
  <r>
    <n v="307"/>
    <x v="252"/>
    <x v="13"/>
    <s v="Cathy Kelley"/>
    <x v="6"/>
    <s v="Europe"/>
    <s v="Speaker"/>
    <x v="1"/>
    <n v="381.62"/>
    <n v="918.65"/>
    <x v="1"/>
    <s v="NULL"/>
    <s v="0"/>
    <x v="9"/>
    <x v="0"/>
  </r>
  <r>
    <n v="308"/>
    <x v="253"/>
    <x v="15"/>
    <s v="Michale Cole"/>
    <x v="4"/>
    <s v="Asia"/>
    <s v="Tablet"/>
    <x v="0"/>
    <n v="195.62"/>
    <n v="756.45"/>
    <x v="1"/>
    <s v="NULL"/>
    <s v="0"/>
    <x v="9"/>
    <x v="0"/>
  </r>
  <r>
    <n v="309"/>
    <x v="254"/>
    <x v="7"/>
    <s v="Samantha Irvin"/>
    <x v="3"/>
    <s v="Asia"/>
    <s v="Speaker"/>
    <x v="1"/>
    <n v="381.62"/>
    <n v="900.02"/>
    <x v="0"/>
    <d v="2023-07-26T00:00:00"/>
    <n v="15"/>
    <x v="2"/>
    <x v="1"/>
  </r>
  <r>
    <n v="310"/>
    <x v="255"/>
    <x v="6"/>
    <s v="Michale Cole"/>
    <x v="0"/>
    <s v="Europe"/>
    <s v="Laptop"/>
    <x v="2"/>
    <n v="415.78"/>
    <n v="996.34"/>
    <x v="1"/>
    <s v="NULL"/>
    <s v="0"/>
    <x v="5"/>
    <x v="0"/>
  </r>
  <r>
    <n v="311"/>
    <x v="256"/>
    <x v="4"/>
    <s v="Michale Cole"/>
    <x v="5"/>
    <s v="Oceania"/>
    <s v="Headphones"/>
    <x v="0"/>
    <n v="143.09"/>
    <n v="674.53"/>
    <x v="0"/>
    <d v="2024-01-03T00:00:00"/>
    <n v="20"/>
    <x v="5"/>
    <x v="1"/>
  </r>
  <r>
    <n v="312"/>
    <x v="257"/>
    <x v="1"/>
    <s v="Cathy Kelley"/>
    <x v="8"/>
    <s v="Europe"/>
    <s v="Smartphone"/>
    <x v="3"/>
    <n v="350.59"/>
    <n v="644.19000000000005"/>
    <x v="1"/>
    <s v="NULL"/>
    <s v="0"/>
    <x v="11"/>
    <x v="1"/>
  </r>
  <r>
    <n v="313"/>
    <x v="258"/>
    <x v="4"/>
    <s v="Michale Cole"/>
    <x v="0"/>
    <s v="Europe"/>
    <s v="Laptop"/>
    <x v="2"/>
    <n v="415.78"/>
    <n v="146.91"/>
    <x v="1"/>
    <s v="NULL"/>
    <s v="0"/>
    <x v="8"/>
    <x v="0"/>
  </r>
  <r>
    <n v="314"/>
    <x v="111"/>
    <x v="16"/>
    <s v="Nick Patrick"/>
    <x v="5"/>
    <s v="Oceania"/>
    <s v="Headphones"/>
    <x v="0"/>
    <n v="143.09"/>
    <n v="560.71"/>
    <x v="0"/>
    <d v="2023-04-23T00:00:00"/>
    <n v="20"/>
    <x v="7"/>
    <x v="1"/>
  </r>
  <r>
    <n v="315"/>
    <x v="259"/>
    <x v="13"/>
    <s v="Cathy Kelley"/>
    <x v="0"/>
    <s v="Europe"/>
    <s v="Mouse"/>
    <x v="1"/>
    <n v="282.79000000000002"/>
    <n v="237.59"/>
    <x v="0"/>
    <d v="2023-03-07T00:00:00"/>
    <n v="10"/>
    <x v="4"/>
    <x v="1"/>
  </r>
  <r>
    <n v="316"/>
    <x v="260"/>
    <x v="9"/>
    <s v="Cathy Kelley"/>
    <x v="5"/>
    <s v="Oceania"/>
    <s v="Printer"/>
    <x v="0"/>
    <n v="199.57"/>
    <n v="247"/>
    <x v="0"/>
    <d v="2023-08-04T00:00:00"/>
    <n v="20"/>
    <x v="2"/>
    <x v="1"/>
  </r>
  <r>
    <n v="317"/>
    <x v="75"/>
    <x v="6"/>
    <s v="Michale Cole"/>
    <x v="9"/>
    <s v="South America"/>
    <s v="Keyboard"/>
    <x v="2"/>
    <n v="104.6"/>
    <n v="248.6"/>
    <x v="0"/>
    <d v="2024-09-22T00:00:00"/>
    <n v="4"/>
    <x v="0"/>
    <x v="0"/>
  </r>
  <r>
    <n v="318"/>
    <x v="261"/>
    <x v="3"/>
    <s v="Michale Cole"/>
    <x v="4"/>
    <s v="Asia"/>
    <s v="Mouse"/>
    <x v="1"/>
    <n v="282.79000000000002"/>
    <n v="279.25"/>
    <x v="0"/>
    <d v="2024-01-13T00:00:00"/>
    <n v="12"/>
    <x v="6"/>
    <x v="0"/>
  </r>
  <r>
    <n v="319"/>
    <x v="134"/>
    <x v="19"/>
    <s v="Samantha Irvin"/>
    <x v="1"/>
    <s v="North America"/>
    <s v="Printer"/>
    <x v="0"/>
    <n v="199.57"/>
    <n v="608.35"/>
    <x v="0"/>
    <d v="2023-03-23T00:00:00"/>
    <n v="2"/>
    <x v="1"/>
    <x v="1"/>
  </r>
  <r>
    <n v="320"/>
    <x v="262"/>
    <x v="7"/>
    <s v="Samantha Irvin"/>
    <x v="8"/>
    <s v="Europe"/>
    <s v="Keyboard"/>
    <x v="2"/>
    <n v="104.6"/>
    <n v="291.99"/>
    <x v="0"/>
    <d v="2023-04-28T00:00:00"/>
    <n v="8"/>
    <x v="7"/>
    <x v="1"/>
  </r>
  <r>
    <n v="321"/>
    <x v="263"/>
    <x v="18"/>
    <s v="Nick Patrick"/>
    <x v="1"/>
    <s v="North America"/>
    <s v="Headphones"/>
    <x v="0"/>
    <n v="143.09"/>
    <n v="660.56"/>
    <x v="0"/>
    <d v="2024-03-12T00:00:00"/>
    <n v="2"/>
    <x v="1"/>
    <x v="0"/>
  </r>
  <r>
    <n v="322"/>
    <x v="247"/>
    <x v="6"/>
    <s v="Michale Cole"/>
    <x v="6"/>
    <s v="Europe"/>
    <s v="Tablet"/>
    <x v="0"/>
    <n v="195.62"/>
    <n v="113.04"/>
    <x v="0"/>
    <d v="2023-06-18T00:00:00"/>
    <n v="6"/>
    <x v="8"/>
    <x v="1"/>
  </r>
  <r>
    <n v="323"/>
    <x v="20"/>
    <x v="14"/>
    <s v="Nick Patrick"/>
    <x v="9"/>
    <s v="South America"/>
    <s v="Webcam"/>
    <x v="1"/>
    <n v="71.97"/>
    <n v="594.15"/>
    <x v="0"/>
    <d v="2023-04-20T00:00:00"/>
    <n v="4"/>
    <x v="7"/>
    <x v="1"/>
  </r>
  <r>
    <n v="324"/>
    <x v="264"/>
    <x v="4"/>
    <s v="Michale Cole"/>
    <x v="1"/>
    <s v="North America"/>
    <s v="Webcam"/>
    <x v="1"/>
    <n v="71.97"/>
    <n v="742.39"/>
    <x v="1"/>
    <s v="NULL"/>
    <s v="0"/>
    <x v="0"/>
    <x v="0"/>
  </r>
  <r>
    <n v="325"/>
    <x v="29"/>
    <x v="14"/>
    <s v="Nick Patrick"/>
    <x v="4"/>
    <s v="Asia"/>
    <s v="Mouse"/>
    <x v="1"/>
    <n v="282.79000000000002"/>
    <n v="425.07"/>
    <x v="1"/>
    <s v="NULL"/>
    <s v="0"/>
    <x v="10"/>
    <x v="0"/>
  </r>
  <r>
    <n v="326"/>
    <x v="248"/>
    <x v="18"/>
    <s v="Nick Patrick"/>
    <x v="2"/>
    <s v="Asia"/>
    <s v="Webcam"/>
    <x v="1"/>
    <n v="71.97"/>
    <n v="315.83999999999997"/>
    <x v="0"/>
    <d v="2023-10-31T00:00:00"/>
    <n v="18"/>
    <x v="11"/>
    <x v="1"/>
  </r>
  <r>
    <n v="327"/>
    <x v="265"/>
    <x v="1"/>
    <s v="Cathy Kelley"/>
    <x v="9"/>
    <s v="South America"/>
    <s v="Tablet"/>
    <x v="0"/>
    <n v="195.62"/>
    <n v="492.66"/>
    <x v="0"/>
    <d v="2023-06-20T00:00:00"/>
    <n v="4"/>
    <x v="8"/>
    <x v="1"/>
  </r>
  <r>
    <n v="328"/>
    <x v="266"/>
    <x v="15"/>
    <s v="Michale Cole"/>
    <x v="4"/>
    <s v="Asia"/>
    <s v="Webcam"/>
    <x v="1"/>
    <n v="71.97"/>
    <n v="953.19"/>
    <x v="0"/>
    <d v="2024-09-14T00:00:00"/>
    <n v="12"/>
    <x v="0"/>
    <x v="0"/>
  </r>
  <r>
    <n v="329"/>
    <x v="19"/>
    <x v="19"/>
    <s v="Samantha Irvin"/>
    <x v="3"/>
    <s v="Asia"/>
    <s v="Printer"/>
    <x v="0"/>
    <n v="199.57"/>
    <n v="204.88"/>
    <x v="0"/>
    <d v="2024-08-01T00:00:00"/>
    <n v="15"/>
    <x v="2"/>
    <x v="0"/>
  </r>
  <r>
    <n v="330"/>
    <x v="267"/>
    <x v="10"/>
    <s v="Michale Cole"/>
    <x v="2"/>
    <s v="Asia"/>
    <s v="Printer"/>
    <x v="0"/>
    <n v="199.57"/>
    <n v="480.07"/>
    <x v="0"/>
    <d v="2023-02-01T00:00:00"/>
    <n v="18"/>
    <x v="6"/>
    <x v="1"/>
  </r>
  <r>
    <n v="331"/>
    <x v="217"/>
    <x v="16"/>
    <s v="Nick Patrick"/>
    <x v="5"/>
    <s v="Oceania"/>
    <s v="Printer"/>
    <x v="0"/>
    <n v="199.57"/>
    <n v="883.84"/>
    <x v="0"/>
    <d v="2024-02-12T00:00:00"/>
    <n v="20"/>
    <x v="6"/>
    <x v="0"/>
  </r>
  <r>
    <n v="332"/>
    <x v="268"/>
    <x v="16"/>
    <s v="Nick Patrick"/>
    <x v="2"/>
    <s v="Asia"/>
    <s v="Printer"/>
    <x v="0"/>
    <n v="199.57"/>
    <n v="824.2"/>
    <x v="0"/>
    <d v="2024-12-29T00:00:00"/>
    <n v="18"/>
    <x v="5"/>
    <x v="0"/>
  </r>
  <r>
    <n v="333"/>
    <x v="269"/>
    <x v="2"/>
    <s v="Cathy Kelley"/>
    <x v="6"/>
    <s v="Europe"/>
    <s v="Laptop"/>
    <x v="2"/>
    <n v="415.78"/>
    <n v="787.15"/>
    <x v="0"/>
    <d v="2023-07-02T00:00:00"/>
    <n v="6"/>
    <x v="8"/>
    <x v="1"/>
  </r>
  <r>
    <n v="334"/>
    <x v="244"/>
    <x v="7"/>
    <s v="Samantha Irvin"/>
    <x v="7"/>
    <s v="North America"/>
    <s v="Printer"/>
    <x v="0"/>
    <n v="199.57"/>
    <n v="601.25"/>
    <x v="0"/>
    <d v="2023-04-20T00:00:00"/>
    <n v="1"/>
    <x v="7"/>
    <x v="1"/>
  </r>
  <r>
    <n v="335"/>
    <x v="270"/>
    <x v="18"/>
    <s v="Nick Patrick"/>
    <x v="6"/>
    <s v="Europe"/>
    <s v="Monitor"/>
    <x v="1"/>
    <n v="263.2"/>
    <n v="452.59"/>
    <x v="0"/>
    <d v="2023-08-20T00:00:00"/>
    <n v="6"/>
    <x v="3"/>
    <x v="1"/>
  </r>
  <r>
    <n v="336"/>
    <x v="271"/>
    <x v="10"/>
    <s v="Michale Cole"/>
    <x v="4"/>
    <s v="Asia"/>
    <s v="Headphones"/>
    <x v="0"/>
    <n v="143.09"/>
    <n v="104.02"/>
    <x v="1"/>
    <s v="NULL"/>
    <s v="0"/>
    <x v="8"/>
    <x v="1"/>
  </r>
  <r>
    <n v="337"/>
    <x v="15"/>
    <x v="17"/>
    <s v="Cathy Kelley"/>
    <x v="5"/>
    <s v="Oceania"/>
    <s v="Speaker"/>
    <x v="1"/>
    <n v="381.62"/>
    <n v="704.46"/>
    <x v="0"/>
    <d v="2024-12-17T00:00:00"/>
    <n v="20"/>
    <x v="9"/>
    <x v="0"/>
  </r>
  <r>
    <n v="338"/>
    <x v="101"/>
    <x v="9"/>
    <s v="Cathy Kelley"/>
    <x v="3"/>
    <s v="Asia"/>
    <s v="Webcam"/>
    <x v="1"/>
    <n v="71.97"/>
    <n v="290.61"/>
    <x v="0"/>
    <d v="2023-04-07T00:00:00"/>
    <n v="15"/>
    <x v="1"/>
    <x v="1"/>
  </r>
  <r>
    <n v="339"/>
    <x v="272"/>
    <x v="0"/>
    <s v="Nick Patrick"/>
    <x v="2"/>
    <s v="Asia"/>
    <s v="Speaker"/>
    <x v="1"/>
    <n v="381.62"/>
    <n v="177.02"/>
    <x v="0"/>
    <d v="2023-10-02T00:00:00"/>
    <n v="18"/>
    <x v="0"/>
    <x v="1"/>
  </r>
  <r>
    <n v="340"/>
    <x v="273"/>
    <x v="14"/>
    <s v="Nick Patrick"/>
    <x v="0"/>
    <s v="Europe"/>
    <s v="Tablet"/>
    <x v="0"/>
    <n v="195.62"/>
    <n v="399.37"/>
    <x v="1"/>
    <s v="NULL"/>
    <s v="0"/>
    <x v="5"/>
    <x v="0"/>
  </r>
  <r>
    <n v="341"/>
    <x v="264"/>
    <x v="8"/>
    <s v="Cathy Kelley"/>
    <x v="9"/>
    <s v="South America"/>
    <s v="Monitor"/>
    <x v="1"/>
    <n v="263.2"/>
    <n v="617.65"/>
    <x v="1"/>
    <s v="NULL"/>
    <s v="0"/>
    <x v="0"/>
    <x v="0"/>
  </r>
  <r>
    <n v="342"/>
    <x v="274"/>
    <x v="2"/>
    <s v="Cathy Kelley"/>
    <x v="2"/>
    <s v="Asia"/>
    <s v="Smartphone"/>
    <x v="3"/>
    <n v="350.59"/>
    <n v="919.62"/>
    <x v="0"/>
    <d v="2023-06-11T00:00:00"/>
    <n v="18"/>
    <x v="10"/>
    <x v="1"/>
  </r>
  <r>
    <n v="343"/>
    <x v="275"/>
    <x v="0"/>
    <s v="Nick Patrick"/>
    <x v="5"/>
    <s v="Oceania"/>
    <s v="Headphones"/>
    <x v="0"/>
    <n v="143.09"/>
    <n v="429.64"/>
    <x v="0"/>
    <d v="2023-11-07T00:00:00"/>
    <n v="20"/>
    <x v="11"/>
    <x v="1"/>
  </r>
  <r>
    <n v="344"/>
    <x v="57"/>
    <x v="1"/>
    <s v="Cathy Kelley"/>
    <x v="4"/>
    <s v="Asia"/>
    <s v="Webcam"/>
    <x v="1"/>
    <n v="71.97"/>
    <n v="916.48"/>
    <x v="0"/>
    <d v="2023-06-13T00:00:00"/>
    <n v="12"/>
    <x v="8"/>
    <x v="1"/>
  </r>
  <r>
    <n v="345"/>
    <x v="147"/>
    <x v="4"/>
    <s v="Michale Cole"/>
    <x v="6"/>
    <s v="Europe"/>
    <s v="Laptop"/>
    <x v="2"/>
    <n v="415.78"/>
    <n v="629.82000000000005"/>
    <x v="1"/>
    <s v="NULL"/>
    <s v="0"/>
    <x v="8"/>
    <x v="0"/>
  </r>
  <r>
    <n v="346"/>
    <x v="110"/>
    <x v="6"/>
    <s v="Michale Cole"/>
    <x v="9"/>
    <s v="South America"/>
    <s v="Headphones"/>
    <x v="0"/>
    <n v="143.09"/>
    <n v="128.57"/>
    <x v="1"/>
    <s v="NULL"/>
    <s v="0"/>
    <x v="6"/>
    <x v="0"/>
  </r>
  <r>
    <n v="347"/>
    <x v="276"/>
    <x v="3"/>
    <s v="Michale Cole"/>
    <x v="9"/>
    <s v="South America"/>
    <s v="Webcam"/>
    <x v="1"/>
    <n v="71.97"/>
    <n v="536.51"/>
    <x v="0"/>
    <d v="2024-04-16T00:00:00"/>
    <n v="4"/>
    <x v="7"/>
    <x v="0"/>
  </r>
  <r>
    <n v="348"/>
    <x v="277"/>
    <x v="4"/>
    <s v="Michale Cole"/>
    <x v="2"/>
    <s v="Asia"/>
    <s v="Tablet"/>
    <x v="0"/>
    <n v="195.62"/>
    <n v="107.43"/>
    <x v="1"/>
    <s v="NULL"/>
    <s v="0"/>
    <x v="11"/>
    <x v="1"/>
  </r>
  <r>
    <n v="349"/>
    <x v="129"/>
    <x v="8"/>
    <s v="Cathy Kelley"/>
    <x v="4"/>
    <s v="Asia"/>
    <s v="Keyboard"/>
    <x v="2"/>
    <n v="104.6"/>
    <n v="180.15"/>
    <x v="0"/>
    <d v="2024-03-06T00:00:00"/>
    <n v="12"/>
    <x v="4"/>
    <x v="0"/>
  </r>
  <r>
    <n v="350"/>
    <x v="278"/>
    <x v="16"/>
    <s v="Nick Patrick"/>
    <x v="0"/>
    <s v="Europe"/>
    <s v="Headphones"/>
    <x v="0"/>
    <n v="143.09"/>
    <n v="747.96"/>
    <x v="1"/>
    <s v="NULL"/>
    <s v="0"/>
    <x v="10"/>
    <x v="1"/>
  </r>
  <r>
    <n v="351"/>
    <x v="279"/>
    <x v="4"/>
    <s v="Michale Cole"/>
    <x v="8"/>
    <s v="Europe"/>
    <s v="Speaker"/>
    <x v="1"/>
    <n v="381.62"/>
    <n v="712.13"/>
    <x v="0"/>
    <d v="2024-02-06T00:00:00"/>
    <n v="8"/>
    <x v="6"/>
    <x v="0"/>
  </r>
  <r>
    <n v="352"/>
    <x v="28"/>
    <x v="13"/>
    <s v="Cathy Kelley"/>
    <x v="9"/>
    <s v="South America"/>
    <s v="Headphones"/>
    <x v="0"/>
    <n v="143.09"/>
    <n v="198.53"/>
    <x v="1"/>
    <s v="NULL"/>
    <s v="0"/>
    <x v="7"/>
    <x v="1"/>
  </r>
  <r>
    <n v="353"/>
    <x v="280"/>
    <x v="13"/>
    <s v="Cathy Kelley"/>
    <x v="5"/>
    <s v="Oceania"/>
    <s v="Laptop"/>
    <x v="2"/>
    <n v="415.78"/>
    <n v="896.84"/>
    <x v="1"/>
    <s v="NULL"/>
    <s v="0"/>
    <x v="10"/>
    <x v="0"/>
  </r>
  <r>
    <n v="354"/>
    <x v="281"/>
    <x v="15"/>
    <s v="Michale Cole"/>
    <x v="0"/>
    <s v="Europe"/>
    <s v="Smartphone"/>
    <x v="3"/>
    <n v="350.59"/>
    <n v="618.13"/>
    <x v="1"/>
    <s v="NULL"/>
    <s v="0"/>
    <x v="8"/>
    <x v="0"/>
  </r>
  <r>
    <n v="355"/>
    <x v="282"/>
    <x v="15"/>
    <s v="Michale Cole"/>
    <x v="2"/>
    <s v="Asia"/>
    <s v="Printer"/>
    <x v="0"/>
    <n v="199.57"/>
    <n v="202.66"/>
    <x v="0"/>
    <d v="2024-05-04T00:00:00"/>
    <n v="18"/>
    <x v="7"/>
    <x v="0"/>
  </r>
  <r>
    <n v="356"/>
    <x v="97"/>
    <x v="3"/>
    <s v="Michale Cole"/>
    <x v="9"/>
    <s v="South America"/>
    <s v="Speaker"/>
    <x v="1"/>
    <n v="381.62"/>
    <n v="565.86"/>
    <x v="1"/>
    <s v="NULL"/>
    <s v="0"/>
    <x v="5"/>
    <x v="0"/>
  </r>
  <r>
    <n v="357"/>
    <x v="283"/>
    <x v="11"/>
    <s v="Cathy Kelley"/>
    <x v="3"/>
    <s v="Asia"/>
    <s v="Laptop"/>
    <x v="2"/>
    <n v="415.78"/>
    <n v="987.08"/>
    <x v="0"/>
    <d v="2023-12-13T00:00:00"/>
    <n v="15"/>
    <x v="9"/>
    <x v="1"/>
  </r>
  <r>
    <n v="358"/>
    <x v="284"/>
    <x v="19"/>
    <s v="Samantha Irvin"/>
    <x v="4"/>
    <s v="Asia"/>
    <s v="Smartphone"/>
    <x v="3"/>
    <n v="350.59"/>
    <n v="102.71"/>
    <x v="0"/>
    <d v="2024-02-01T00:00:00"/>
    <n v="12"/>
    <x v="6"/>
    <x v="0"/>
  </r>
  <r>
    <n v="359"/>
    <x v="177"/>
    <x v="19"/>
    <s v="Samantha Irvin"/>
    <x v="8"/>
    <s v="Europe"/>
    <s v="Monitor"/>
    <x v="1"/>
    <n v="263.2"/>
    <n v="817.87"/>
    <x v="0"/>
    <d v="2023-09-23T00:00:00"/>
    <n v="8"/>
    <x v="0"/>
    <x v="1"/>
  </r>
  <r>
    <n v="360"/>
    <x v="24"/>
    <x v="0"/>
    <s v="Nick Patrick"/>
    <x v="5"/>
    <s v="Oceania"/>
    <s v="Speaker"/>
    <x v="1"/>
    <n v="381.62"/>
    <n v="163.36000000000001"/>
    <x v="0"/>
    <d v="2024-11-04T00:00:00"/>
    <n v="20"/>
    <x v="11"/>
    <x v="0"/>
  </r>
  <r>
    <n v="361"/>
    <x v="2"/>
    <x v="17"/>
    <s v="Cathy Kelley"/>
    <x v="4"/>
    <s v="Asia"/>
    <s v="Smartphone"/>
    <x v="3"/>
    <n v="350.59"/>
    <n v="982.59"/>
    <x v="0"/>
    <d v="2023-10-04T00:00:00"/>
    <n v="12"/>
    <x v="0"/>
    <x v="1"/>
  </r>
  <r>
    <n v="362"/>
    <x v="185"/>
    <x v="8"/>
    <s v="Cathy Kelley"/>
    <x v="4"/>
    <s v="Asia"/>
    <s v="Laptop"/>
    <x v="2"/>
    <n v="415.78"/>
    <n v="411.54"/>
    <x v="0"/>
    <d v="2024-02-07T00:00:00"/>
    <n v="12"/>
    <x v="6"/>
    <x v="0"/>
  </r>
  <r>
    <n v="363"/>
    <x v="285"/>
    <x v="3"/>
    <s v="Michale Cole"/>
    <x v="8"/>
    <s v="Europe"/>
    <s v="Monitor"/>
    <x v="1"/>
    <n v="263.2"/>
    <n v="585.41999999999996"/>
    <x v="1"/>
    <s v="NULL"/>
    <s v="0"/>
    <x v="4"/>
    <x v="0"/>
  </r>
  <r>
    <n v="364"/>
    <x v="214"/>
    <x v="15"/>
    <s v="Michale Cole"/>
    <x v="7"/>
    <s v="North America"/>
    <s v="Headphones"/>
    <x v="0"/>
    <n v="143.09"/>
    <n v="340"/>
    <x v="0"/>
    <d v="2023-12-22T00:00:00"/>
    <n v="1"/>
    <x v="5"/>
    <x v="1"/>
  </r>
  <r>
    <n v="365"/>
    <x v="286"/>
    <x v="11"/>
    <s v="Cathy Kelley"/>
    <x v="7"/>
    <s v="North America"/>
    <s v="Monitor"/>
    <x v="1"/>
    <n v="263.2"/>
    <n v="366.36"/>
    <x v="1"/>
    <s v="NULL"/>
    <s v="0"/>
    <x v="3"/>
    <x v="0"/>
  </r>
  <r>
    <n v="366"/>
    <x v="3"/>
    <x v="19"/>
    <s v="Samantha Irvin"/>
    <x v="7"/>
    <s v="North America"/>
    <s v="Monitor"/>
    <x v="1"/>
    <n v="263.2"/>
    <n v="336.21"/>
    <x v="1"/>
    <s v="NULL"/>
    <s v="0"/>
    <x v="2"/>
    <x v="1"/>
  </r>
  <r>
    <n v="367"/>
    <x v="167"/>
    <x v="10"/>
    <s v="Michale Cole"/>
    <x v="9"/>
    <s v="South America"/>
    <s v="Speaker"/>
    <x v="1"/>
    <n v="381.62"/>
    <n v="204.14"/>
    <x v="0"/>
    <d v="2024-06-20T00:00:00"/>
    <n v="4"/>
    <x v="8"/>
    <x v="0"/>
  </r>
  <r>
    <n v="368"/>
    <x v="230"/>
    <x v="9"/>
    <s v="Cathy Kelley"/>
    <x v="2"/>
    <s v="Asia"/>
    <s v="Laptop"/>
    <x v="2"/>
    <n v="415.78"/>
    <n v="701.14"/>
    <x v="0"/>
    <d v="2024-03-13T00:00:00"/>
    <n v="18"/>
    <x v="4"/>
    <x v="0"/>
  </r>
  <r>
    <n v="369"/>
    <x v="263"/>
    <x v="10"/>
    <s v="Michale Cole"/>
    <x v="2"/>
    <s v="Asia"/>
    <s v="Mouse"/>
    <x v="1"/>
    <n v="282.79000000000002"/>
    <n v="109.82"/>
    <x v="1"/>
    <s v="NULL"/>
    <s v="0"/>
    <x v="1"/>
    <x v="0"/>
  </r>
  <r>
    <n v="370"/>
    <x v="287"/>
    <x v="5"/>
    <s v="Samantha Irvin"/>
    <x v="0"/>
    <s v="Europe"/>
    <s v="Monitor"/>
    <x v="1"/>
    <n v="263.2"/>
    <n v="983.53"/>
    <x v="1"/>
    <s v="NULL"/>
    <s v="0"/>
    <x v="7"/>
    <x v="1"/>
  </r>
  <r>
    <n v="371"/>
    <x v="288"/>
    <x v="11"/>
    <s v="Cathy Kelley"/>
    <x v="8"/>
    <s v="Europe"/>
    <s v="Keyboard"/>
    <x v="2"/>
    <n v="104.6"/>
    <n v="867.17"/>
    <x v="0"/>
    <d v="2023-10-22T00:00:00"/>
    <n v="8"/>
    <x v="11"/>
    <x v="1"/>
  </r>
  <r>
    <n v="372"/>
    <x v="289"/>
    <x v="5"/>
    <s v="Samantha Irvin"/>
    <x v="3"/>
    <s v="Asia"/>
    <s v="Tablet"/>
    <x v="0"/>
    <n v="195.62"/>
    <n v="755.04"/>
    <x v="1"/>
    <s v="NULL"/>
    <s v="0"/>
    <x v="10"/>
    <x v="0"/>
  </r>
  <r>
    <n v="373"/>
    <x v="290"/>
    <x v="0"/>
    <s v="Nick Patrick"/>
    <x v="9"/>
    <s v="South America"/>
    <s v="Keyboard"/>
    <x v="2"/>
    <n v="104.6"/>
    <n v="701.86"/>
    <x v="1"/>
    <s v="NULL"/>
    <s v="0"/>
    <x v="1"/>
    <x v="1"/>
  </r>
  <r>
    <n v="374"/>
    <x v="168"/>
    <x v="3"/>
    <s v="Michale Cole"/>
    <x v="9"/>
    <s v="South America"/>
    <s v="Mouse"/>
    <x v="1"/>
    <n v="282.79000000000002"/>
    <n v="619.01"/>
    <x v="0"/>
    <d v="2024-04-10T00:00:00"/>
    <n v="4"/>
    <x v="7"/>
    <x v="0"/>
  </r>
  <r>
    <n v="375"/>
    <x v="16"/>
    <x v="15"/>
    <s v="Michale Cole"/>
    <x v="3"/>
    <s v="Asia"/>
    <s v="Webcam"/>
    <x v="1"/>
    <n v="71.97"/>
    <n v="545.27"/>
    <x v="1"/>
    <s v="NULL"/>
    <s v="0"/>
    <x v="10"/>
    <x v="0"/>
  </r>
  <r>
    <n v="376"/>
    <x v="251"/>
    <x v="2"/>
    <s v="Cathy Kelley"/>
    <x v="0"/>
    <s v="Europe"/>
    <s v="Tablet"/>
    <x v="0"/>
    <n v="195.62"/>
    <n v="690.28"/>
    <x v="1"/>
    <s v="NULL"/>
    <s v="0"/>
    <x v="6"/>
    <x v="0"/>
  </r>
  <r>
    <n v="377"/>
    <x v="291"/>
    <x v="0"/>
    <s v="Nick Patrick"/>
    <x v="4"/>
    <s v="Asia"/>
    <s v="Headphones"/>
    <x v="0"/>
    <n v="143.09"/>
    <n v="569.23"/>
    <x v="1"/>
    <s v="NULL"/>
    <s v="0"/>
    <x v="1"/>
    <x v="1"/>
  </r>
  <r>
    <n v="378"/>
    <x v="292"/>
    <x v="10"/>
    <s v="Michale Cole"/>
    <x v="0"/>
    <s v="Europe"/>
    <s v="Mouse"/>
    <x v="1"/>
    <n v="282.79000000000002"/>
    <n v="888.19"/>
    <x v="1"/>
    <s v="NULL"/>
    <s v="0"/>
    <x v="3"/>
    <x v="0"/>
  </r>
  <r>
    <n v="379"/>
    <x v="293"/>
    <x v="15"/>
    <s v="Michale Cole"/>
    <x v="8"/>
    <s v="Europe"/>
    <s v="Speaker"/>
    <x v="1"/>
    <n v="381.62"/>
    <n v="924.47"/>
    <x v="1"/>
    <s v="NULL"/>
    <s v="0"/>
    <x v="1"/>
    <x v="0"/>
  </r>
  <r>
    <n v="380"/>
    <x v="189"/>
    <x v="6"/>
    <s v="Michale Cole"/>
    <x v="6"/>
    <s v="Europe"/>
    <s v="Tablet"/>
    <x v="0"/>
    <n v="195.62"/>
    <n v="220.11"/>
    <x v="0"/>
    <d v="2024-09-05T00:00:00"/>
    <n v="6"/>
    <x v="3"/>
    <x v="0"/>
  </r>
  <r>
    <n v="381"/>
    <x v="294"/>
    <x v="8"/>
    <s v="Cathy Kelley"/>
    <x v="1"/>
    <s v="North America"/>
    <s v="Printer"/>
    <x v="0"/>
    <n v="199.57"/>
    <n v="646.52"/>
    <x v="0"/>
    <d v="2023-01-13T00:00:00"/>
    <n v="2"/>
    <x v="6"/>
    <x v="1"/>
  </r>
  <r>
    <n v="382"/>
    <x v="61"/>
    <x v="14"/>
    <s v="Nick Patrick"/>
    <x v="3"/>
    <s v="Asia"/>
    <s v="Tablet"/>
    <x v="0"/>
    <n v="195.62"/>
    <n v="385.68"/>
    <x v="0"/>
    <d v="2023-07-25T00:00:00"/>
    <n v="15"/>
    <x v="2"/>
    <x v="1"/>
  </r>
  <r>
    <n v="383"/>
    <x v="80"/>
    <x v="11"/>
    <s v="Cathy Kelley"/>
    <x v="3"/>
    <s v="Asia"/>
    <s v="Mouse"/>
    <x v="1"/>
    <n v="282.79000000000002"/>
    <n v="797.79"/>
    <x v="0"/>
    <d v="2023-02-04T00:00:00"/>
    <n v="15"/>
    <x v="6"/>
    <x v="1"/>
  </r>
  <r>
    <n v="384"/>
    <x v="295"/>
    <x v="14"/>
    <s v="Nick Patrick"/>
    <x v="1"/>
    <s v="North America"/>
    <s v="Laptop"/>
    <x v="2"/>
    <n v="415.78"/>
    <n v="179.17"/>
    <x v="0"/>
    <d v="2024-12-29T00:00:00"/>
    <n v="2"/>
    <x v="5"/>
    <x v="0"/>
  </r>
  <r>
    <n v="385"/>
    <x v="296"/>
    <x v="0"/>
    <s v="Nick Patrick"/>
    <x v="0"/>
    <s v="Europe"/>
    <s v="Webcam"/>
    <x v="1"/>
    <n v="71.97"/>
    <n v="519.38"/>
    <x v="1"/>
    <s v="NULL"/>
    <s v="0"/>
    <x v="10"/>
    <x v="1"/>
  </r>
  <r>
    <n v="386"/>
    <x v="297"/>
    <x v="16"/>
    <s v="Nick Patrick"/>
    <x v="4"/>
    <s v="Asia"/>
    <s v="Tablet"/>
    <x v="0"/>
    <n v="195.62"/>
    <n v="303.39999999999998"/>
    <x v="0"/>
    <d v="2024-05-30T00:00:00"/>
    <n v="12"/>
    <x v="10"/>
    <x v="0"/>
  </r>
  <r>
    <n v="387"/>
    <x v="85"/>
    <x v="1"/>
    <s v="Cathy Kelley"/>
    <x v="6"/>
    <s v="Europe"/>
    <s v="Keyboard"/>
    <x v="2"/>
    <n v="104.6"/>
    <n v="533.16"/>
    <x v="0"/>
    <d v="2023-04-14T00:00:00"/>
    <n v="6"/>
    <x v="7"/>
    <x v="1"/>
  </r>
  <r>
    <n v="388"/>
    <x v="298"/>
    <x v="7"/>
    <s v="Samantha Irvin"/>
    <x v="1"/>
    <s v="North America"/>
    <s v="Tablet"/>
    <x v="0"/>
    <n v="195.62"/>
    <n v="688.28"/>
    <x v="0"/>
    <d v="2023-09-15T00:00:00"/>
    <n v="2"/>
    <x v="0"/>
    <x v="1"/>
  </r>
  <r>
    <n v="389"/>
    <x v="299"/>
    <x v="16"/>
    <s v="Nick Patrick"/>
    <x v="5"/>
    <s v="Oceania"/>
    <s v="Keyboard"/>
    <x v="2"/>
    <n v="104.6"/>
    <n v="104.78"/>
    <x v="0"/>
    <d v="2023-10-28T00:00:00"/>
    <n v="20"/>
    <x v="11"/>
    <x v="1"/>
  </r>
  <r>
    <n v="390"/>
    <x v="300"/>
    <x v="4"/>
    <s v="Michale Cole"/>
    <x v="0"/>
    <s v="Europe"/>
    <s v="Tablet"/>
    <x v="0"/>
    <n v="195.62"/>
    <n v="531.47"/>
    <x v="0"/>
    <d v="2024-05-23T00:00:00"/>
    <n v="10"/>
    <x v="10"/>
    <x v="0"/>
  </r>
  <r>
    <n v="391"/>
    <x v="300"/>
    <x v="8"/>
    <s v="Cathy Kelley"/>
    <x v="1"/>
    <s v="North America"/>
    <s v="Monitor"/>
    <x v="1"/>
    <n v="263.2"/>
    <n v="927.48"/>
    <x v="1"/>
    <s v="NULL"/>
    <s v="0"/>
    <x v="10"/>
    <x v="0"/>
  </r>
  <r>
    <n v="392"/>
    <x v="301"/>
    <x v="12"/>
    <s v="Michale Cole"/>
    <x v="4"/>
    <s v="Asia"/>
    <s v="Webcam"/>
    <x v="1"/>
    <n v="71.97"/>
    <n v="412.55"/>
    <x v="1"/>
    <s v="NULL"/>
    <s v="0"/>
    <x v="7"/>
    <x v="0"/>
  </r>
  <r>
    <n v="393"/>
    <x v="79"/>
    <x v="5"/>
    <s v="Samantha Irvin"/>
    <x v="8"/>
    <s v="Europe"/>
    <s v="Printer"/>
    <x v="0"/>
    <n v="199.57"/>
    <n v="844.64"/>
    <x v="0"/>
    <d v="2023-03-03T00:00:00"/>
    <n v="8"/>
    <x v="4"/>
    <x v="1"/>
  </r>
  <r>
    <n v="394"/>
    <x v="302"/>
    <x v="2"/>
    <s v="Cathy Kelley"/>
    <x v="9"/>
    <s v="South America"/>
    <s v="Webcam"/>
    <x v="1"/>
    <n v="71.97"/>
    <n v="449.96"/>
    <x v="1"/>
    <s v="NULL"/>
    <s v="0"/>
    <x v="0"/>
    <x v="1"/>
  </r>
  <r>
    <n v="395"/>
    <x v="303"/>
    <x v="9"/>
    <s v="Cathy Kelley"/>
    <x v="1"/>
    <s v="North America"/>
    <s v="Mouse"/>
    <x v="1"/>
    <n v="282.79000000000002"/>
    <n v="729.22"/>
    <x v="0"/>
    <d v="2023-07-08T00:00:00"/>
    <n v="2"/>
    <x v="2"/>
    <x v="1"/>
  </r>
  <r>
    <n v="396"/>
    <x v="304"/>
    <x v="5"/>
    <s v="Samantha Irvin"/>
    <x v="1"/>
    <s v="North America"/>
    <s v="Speaker"/>
    <x v="1"/>
    <n v="381.62"/>
    <n v="192.93"/>
    <x v="0"/>
    <d v="2024-02-22T00:00:00"/>
    <n v="2"/>
    <x v="4"/>
    <x v="0"/>
  </r>
  <r>
    <n v="397"/>
    <x v="305"/>
    <x v="12"/>
    <s v="Michale Cole"/>
    <x v="7"/>
    <s v="North America"/>
    <s v="Tablet"/>
    <x v="0"/>
    <n v="195.62"/>
    <n v="350.96"/>
    <x v="1"/>
    <s v="NULL"/>
    <s v="0"/>
    <x v="2"/>
    <x v="1"/>
  </r>
  <r>
    <n v="398"/>
    <x v="306"/>
    <x v="12"/>
    <s v="Michale Cole"/>
    <x v="8"/>
    <s v="Europe"/>
    <s v="Monitor"/>
    <x v="1"/>
    <n v="263.2"/>
    <n v="461.52"/>
    <x v="1"/>
    <s v="NULL"/>
    <s v="0"/>
    <x v="10"/>
    <x v="1"/>
  </r>
  <r>
    <n v="399"/>
    <x v="97"/>
    <x v="9"/>
    <s v="Cathy Kelley"/>
    <x v="0"/>
    <s v="Europe"/>
    <s v="Mouse"/>
    <x v="1"/>
    <n v="282.79000000000002"/>
    <n v="956.32"/>
    <x v="1"/>
    <s v="NULL"/>
    <s v="0"/>
    <x v="5"/>
    <x v="0"/>
  </r>
  <r>
    <n v="400"/>
    <x v="307"/>
    <x v="0"/>
    <s v="Nick Patrick"/>
    <x v="6"/>
    <s v="Europe"/>
    <s v="Printer"/>
    <x v="0"/>
    <n v="199.57"/>
    <n v="429.15"/>
    <x v="0"/>
    <d v="2023-08-06T00:00:00"/>
    <n v="6"/>
    <x v="2"/>
    <x v="1"/>
  </r>
  <r>
    <n v="401"/>
    <x v="29"/>
    <x v="2"/>
    <s v="Cathy Kelley"/>
    <x v="5"/>
    <s v="Oceania"/>
    <s v="Printer"/>
    <x v="0"/>
    <n v="199.57"/>
    <n v="463.34"/>
    <x v="0"/>
    <d v="2024-05-29T00:00:00"/>
    <n v="20"/>
    <x v="10"/>
    <x v="0"/>
  </r>
  <r>
    <n v="402"/>
    <x v="308"/>
    <x v="12"/>
    <s v="Michale Cole"/>
    <x v="9"/>
    <s v="South America"/>
    <s v="Webcam"/>
    <x v="1"/>
    <n v="71.97"/>
    <n v="597.71"/>
    <x v="0"/>
    <d v="2023-03-02T00:00:00"/>
    <n v="4"/>
    <x v="4"/>
    <x v="1"/>
  </r>
  <r>
    <n v="403"/>
    <x v="287"/>
    <x v="1"/>
    <s v="Cathy Kelley"/>
    <x v="0"/>
    <s v="Europe"/>
    <s v="Speaker"/>
    <x v="1"/>
    <n v="381.62"/>
    <n v="377.73"/>
    <x v="1"/>
    <s v="NULL"/>
    <s v="0"/>
    <x v="7"/>
    <x v="1"/>
  </r>
  <r>
    <n v="404"/>
    <x v="309"/>
    <x v="13"/>
    <s v="Cathy Kelley"/>
    <x v="4"/>
    <s v="Asia"/>
    <s v="Smartphone"/>
    <x v="3"/>
    <n v="350.59"/>
    <n v="951.26"/>
    <x v="0"/>
    <d v="2023-01-20T00:00:00"/>
    <n v="12"/>
    <x v="6"/>
    <x v="1"/>
  </r>
  <r>
    <n v="405"/>
    <x v="288"/>
    <x v="16"/>
    <s v="Nick Patrick"/>
    <x v="7"/>
    <s v="North America"/>
    <s v="Tablet"/>
    <x v="0"/>
    <n v="195.62"/>
    <n v="579.30999999999995"/>
    <x v="1"/>
    <s v="NULL"/>
    <s v="0"/>
    <x v="11"/>
    <x v="1"/>
  </r>
  <r>
    <n v="406"/>
    <x v="310"/>
    <x v="12"/>
    <s v="Michale Cole"/>
    <x v="2"/>
    <s v="Asia"/>
    <s v="Speaker"/>
    <x v="1"/>
    <n v="381.62"/>
    <n v="662.79"/>
    <x v="0"/>
    <d v="2023-05-18T00:00:00"/>
    <n v="18"/>
    <x v="7"/>
    <x v="1"/>
  </r>
  <r>
    <n v="407"/>
    <x v="267"/>
    <x v="19"/>
    <s v="Samantha Irvin"/>
    <x v="4"/>
    <s v="Asia"/>
    <s v="Monitor"/>
    <x v="1"/>
    <n v="263.2"/>
    <n v="758.85"/>
    <x v="1"/>
    <s v="NULL"/>
    <s v="0"/>
    <x v="6"/>
    <x v="1"/>
  </r>
  <r>
    <n v="408"/>
    <x v="311"/>
    <x v="1"/>
    <s v="Cathy Kelley"/>
    <x v="5"/>
    <s v="Oceania"/>
    <s v="Mouse"/>
    <x v="1"/>
    <n v="282.79000000000002"/>
    <n v="658.94"/>
    <x v="0"/>
    <d v="2023-09-22T00:00:00"/>
    <n v="20"/>
    <x v="0"/>
    <x v="1"/>
  </r>
  <r>
    <n v="409"/>
    <x v="312"/>
    <x v="5"/>
    <s v="Samantha Irvin"/>
    <x v="6"/>
    <s v="Europe"/>
    <s v="Laptop"/>
    <x v="2"/>
    <n v="415.78"/>
    <n v="338.02"/>
    <x v="0"/>
    <d v="2023-12-03T00:00:00"/>
    <n v="6"/>
    <x v="9"/>
    <x v="1"/>
  </r>
  <r>
    <n v="410"/>
    <x v="313"/>
    <x v="12"/>
    <s v="Michale Cole"/>
    <x v="6"/>
    <s v="Europe"/>
    <s v="Smartphone"/>
    <x v="3"/>
    <n v="350.59"/>
    <n v="191.73"/>
    <x v="1"/>
    <s v="NULL"/>
    <s v="0"/>
    <x v="2"/>
    <x v="1"/>
  </r>
  <r>
    <n v="411"/>
    <x v="266"/>
    <x v="6"/>
    <s v="Michale Cole"/>
    <x v="1"/>
    <s v="North America"/>
    <s v="Laptop"/>
    <x v="2"/>
    <n v="415.78"/>
    <n v="353.1"/>
    <x v="1"/>
    <s v="NULL"/>
    <s v="0"/>
    <x v="0"/>
    <x v="0"/>
  </r>
  <r>
    <n v="412"/>
    <x v="314"/>
    <x v="9"/>
    <s v="Cathy Kelley"/>
    <x v="4"/>
    <s v="Asia"/>
    <s v="Monitor"/>
    <x v="1"/>
    <n v="263.2"/>
    <n v="506.21"/>
    <x v="0"/>
    <d v="2023-06-10T00:00:00"/>
    <n v="12"/>
    <x v="10"/>
    <x v="1"/>
  </r>
  <r>
    <n v="413"/>
    <x v="308"/>
    <x v="7"/>
    <s v="Samantha Irvin"/>
    <x v="0"/>
    <s v="Europe"/>
    <s v="Speaker"/>
    <x v="1"/>
    <n v="381.62"/>
    <n v="999.61"/>
    <x v="1"/>
    <s v="NULL"/>
    <s v="0"/>
    <x v="4"/>
    <x v="1"/>
  </r>
  <r>
    <n v="414"/>
    <x v="315"/>
    <x v="9"/>
    <s v="Cathy Kelley"/>
    <x v="9"/>
    <s v="South America"/>
    <s v="Mouse"/>
    <x v="1"/>
    <n v="282.79000000000002"/>
    <n v="965.72"/>
    <x v="0"/>
    <d v="2024-11-15T00:00:00"/>
    <n v="4"/>
    <x v="9"/>
    <x v="0"/>
  </r>
  <r>
    <n v="415"/>
    <x v="214"/>
    <x v="0"/>
    <s v="Nick Patrick"/>
    <x v="7"/>
    <s v="North America"/>
    <s v="Webcam"/>
    <x v="1"/>
    <n v="71.97"/>
    <n v="320.52999999999997"/>
    <x v="0"/>
    <d v="2023-12-22T00:00:00"/>
    <n v="1"/>
    <x v="5"/>
    <x v="1"/>
  </r>
  <r>
    <n v="416"/>
    <x v="316"/>
    <x v="10"/>
    <s v="Michale Cole"/>
    <x v="2"/>
    <s v="Asia"/>
    <s v="Tablet"/>
    <x v="0"/>
    <n v="195.62"/>
    <n v="233.65"/>
    <x v="0"/>
    <d v="2023-09-12T00:00:00"/>
    <n v="18"/>
    <x v="3"/>
    <x v="1"/>
  </r>
  <r>
    <n v="417"/>
    <x v="81"/>
    <x v="17"/>
    <s v="Cathy Kelley"/>
    <x v="9"/>
    <s v="South America"/>
    <s v="Tablet"/>
    <x v="0"/>
    <n v="195.62"/>
    <n v="743.11"/>
    <x v="0"/>
    <d v="2023-07-09T00:00:00"/>
    <n v="4"/>
    <x v="2"/>
    <x v="1"/>
  </r>
  <r>
    <n v="418"/>
    <x v="317"/>
    <x v="3"/>
    <s v="Michale Cole"/>
    <x v="6"/>
    <s v="Europe"/>
    <s v="Headphones"/>
    <x v="0"/>
    <n v="143.09"/>
    <n v="955.2"/>
    <x v="0"/>
    <d v="2023-05-02T00:00:00"/>
    <n v="6"/>
    <x v="7"/>
    <x v="1"/>
  </r>
  <r>
    <n v="419"/>
    <x v="318"/>
    <x v="6"/>
    <s v="Michale Cole"/>
    <x v="3"/>
    <s v="Asia"/>
    <s v="Mouse"/>
    <x v="1"/>
    <n v="282.79000000000002"/>
    <n v="512.72"/>
    <x v="1"/>
    <s v="NULL"/>
    <s v="0"/>
    <x v="8"/>
    <x v="1"/>
  </r>
  <r>
    <n v="420"/>
    <x v="228"/>
    <x v="18"/>
    <s v="Nick Patrick"/>
    <x v="9"/>
    <s v="South America"/>
    <s v="Tablet"/>
    <x v="0"/>
    <n v="195.62"/>
    <n v="254.23"/>
    <x v="0"/>
    <d v="2023-08-20T00:00:00"/>
    <n v="4"/>
    <x v="3"/>
    <x v="1"/>
  </r>
  <r>
    <n v="421"/>
    <x v="265"/>
    <x v="19"/>
    <s v="Samantha Irvin"/>
    <x v="8"/>
    <s v="Europe"/>
    <s v="Speaker"/>
    <x v="1"/>
    <n v="381.62"/>
    <n v="117.31"/>
    <x v="0"/>
    <d v="2023-06-24T00:00:00"/>
    <n v="8"/>
    <x v="8"/>
    <x v="1"/>
  </r>
  <r>
    <n v="422"/>
    <x v="319"/>
    <x v="3"/>
    <s v="Michale Cole"/>
    <x v="7"/>
    <s v="North America"/>
    <s v="Printer"/>
    <x v="0"/>
    <n v="199.57"/>
    <n v="443.91"/>
    <x v="0"/>
    <d v="2024-11-24T00:00:00"/>
    <n v="1"/>
    <x v="9"/>
    <x v="0"/>
  </r>
  <r>
    <n v="423"/>
    <x v="320"/>
    <x v="14"/>
    <s v="Nick Patrick"/>
    <x v="8"/>
    <s v="Europe"/>
    <s v="Mouse"/>
    <x v="1"/>
    <n v="282.79000000000002"/>
    <n v="892.57"/>
    <x v="0"/>
    <d v="2023-04-17T00:00:00"/>
    <n v="8"/>
    <x v="7"/>
    <x v="1"/>
  </r>
  <r>
    <n v="424"/>
    <x v="48"/>
    <x v="18"/>
    <s v="Nick Patrick"/>
    <x v="5"/>
    <s v="Oceania"/>
    <s v="Speaker"/>
    <x v="1"/>
    <n v="381.62"/>
    <n v="551.54999999999995"/>
    <x v="1"/>
    <s v="NULL"/>
    <s v="0"/>
    <x v="1"/>
    <x v="1"/>
  </r>
  <r>
    <n v="425"/>
    <x v="321"/>
    <x v="15"/>
    <s v="Michale Cole"/>
    <x v="5"/>
    <s v="Oceania"/>
    <s v="Mouse"/>
    <x v="1"/>
    <n v="282.79000000000002"/>
    <n v="154.28"/>
    <x v="1"/>
    <s v="NULL"/>
    <s v="0"/>
    <x v="9"/>
    <x v="0"/>
  </r>
  <r>
    <n v="426"/>
    <x v="222"/>
    <x v="15"/>
    <s v="Michale Cole"/>
    <x v="4"/>
    <s v="Asia"/>
    <s v="Speaker"/>
    <x v="1"/>
    <n v="381.62"/>
    <n v="552.28"/>
    <x v="0"/>
    <d v="2023-10-27T00:00:00"/>
    <n v="12"/>
    <x v="11"/>
    <x v="1"/>
  </r>
  <r>
    <n v="427"/>
    <x v="263"/>
    <x v="9"/>
    <s v="Cathy Kelley"/>
    <x v="9"/>
    <s v="South America"/>
    <s v="Laptop"/>
    <x v="2"/>
    <n v="415.78"/>
    <n v="909.15"/>
    <x v="0"/>
    <d v="2024-03-14T00:00:00"/>
    <n v="4"/>
    <x v="1"/>
    <x v="0"/>
  </r>
  <r>
    <n v="428"/>
    <x v="322"/>
    <x v="14"/>
    <s v="Nick Patrick"/>
    <x v="9"/>
    <s v="South America"/>
    <s v="Laptop"/>
    <x v="2"/>
    <n v="415.78"/>
    <n v="301.29000000000002"/>
    <x v="1"/>
    <s v="NULL"/>
    <s v="0"/>
    <x v="11"/>
    <x v="1"/>
  </r>
  <r>
    <n v="429"/>
    <x v="68"/>
    <x v="10"/>
    <s v="Michale Cole"/>
    <x v="0"/>
    <s v="Europe"/>
    <s v="Speaker"/>
    <x v="1"/>
    <n v="381.62"/>
    <n v="150.99"/>
    <x v="0"/>
    <d v="2024-08-25T00:00:00"/>
    <n v="10"/>
    <x v="3"/>
    <x v="0"/>
  </r>
  <r>
    <n v="430"/>
    <x v="323"/>
    <x v="15"/>
    <s v="Michale Cole"/>
    <x v="5"/>
    <s v="Oceania"/>
    <s v="Mouse"/>
    <x v="1"/>
    <n v="282.79000000000002"/>
    <n v="419.62"/>
    <x v="0"/>
    <d v="2024-09-13T00:00:00"/>
    <n v="20"/>
    <x v="3"/>
    <x v="0"/>
  </r>
  <r>
    <n v="431"/>
    <x v="53"/>
    <x v="9"/>
    <s v="Cathy Kelley"/>
    <x v="7"/>
    <s v="North America"/>
    <s v="Webcam"/>
    <x v="1"/>
    <n v="71.97"/>
    <n v="503.89"/>
    <x v="1"/>
    <s v="NULL"/>
    <s v="0"/>
    <x v="3"/>
    <x v="0"/>
  </r>
  <r>
    <n v="432"/>
    <x v="324"/>
    <x v="5"/>
    <s v="Samantha Irvin"/>
    <x v="0"/>
    <s v="Europe"/>
    <s v="Keyboard"/>
    <x v="2"/>
    <n v="104.6"/>
    <n v="126.89"/>
    <x v="0"/>
    <d v="2023-02-01T00:00:00"/>
    <n v="10"/>
    <x v="6"/>
    <x v="1"/>
  </r>
  <r>
    <n v="433"/>
    <x v="325"/>
    <x v="5"/>
    <s v="Samantha Irvin"/>
    <x v="6"/>
    <s v="Europe"/>
    <s v="Laptop"/>
    <x v="2"/>
    <n v="415.78"/>
    <n v="696.82"/>
    <x v="1"/>
    <s v="NULL"/>
    <s v="0"/>
    <x v="6"/>
    <x v="0"/>
  </r>
  <r>
    <n v="434"/>
    <x v="227"/>
    <x v="17"/>
    <s v="Cathy Kelley"/>
    <x v="1"/>
    <s v="North America"/>
    <s v="Webcam"/>
    <x v="1"/>
    <n v="71.97"/>
    <n v="246.13"/>
    <x v="0"/>
    <d v="2023-11-26T00:00:00"/>
    <n v="2"/>
    <x v="9"/>
    <x v="1"/>
  </r>
  <r>
    <n v="435"/>
    <x v="95"/>
    <x v="18"/>
    <s v="Nick Patrick"/>
    <x v="8"/>
    <s v="Europe"/>
    <s v="Laptop"/>
    <x v="2"/>
    <n v="415.78"/>
    <n v="464.53"/>
    <x v="1"/>
    <s v="NULL"/>
    <s v="0"/>
    <x v="10"/>
    <x v="0"/>
  </r>
  <r>
    <n v="436"/>
    <x v="326"/>
    <x v="1"/>
    <s v="Cathy Kelley"/>
    <x v="1"/>
    <s v="North America"/>
    <s v="Printer"/>
    <x v="0"/>
    <n v="199.57"/>
    <n v="740.76"/>
    <x v="0"/>
    <d v="2023-03-02T00:00:00"/>
    <n v="2"/>
    <x v="4"/>
    <x v="1"/>
  </r>
  <r>
    <n v="437"/>
    <x v="202"/>
    <x v="8"/>
    <s v="Cathy Kelley"/>
    <x v="2"/>
    <s v="Asia"/>
    <s v="Headphones"/>
    <x v="0"/>
    <n v="143.09"/>
    <n v="320.85000000000002"/>
    <x v="0"/>
    <d v="2023-11-23T00:00:00"/>
    <n v="18"/>
    <x v="9"/>
    <x v="1"/>
  </r>
  <r>
    <n v="438"/>
    <x v="327"/>
    <x v="5"/>
    <s v="Samantha Irvin"/>
    <x v="0"/>
    <s v="Europe"/>
    <s v="Mouse"/>
    <x v="1"/>
    <n v="282.79000000000002"/>
    <n v="401.61"/>
    <x v="0"/>
    <d v="2023-11-18T00:00:00"/>
    <n v="10"/>
    <x v="9"/>
    <x v="1"/>
  </r>
  <r>
    <n v="439"/>
    <x v="328"/>
    <x v="10"/>
    <s v="Michale Cole"/>
    <x v="3"/>
    <s v="Asia"/>
    <s v="Headphones"/>
    <x v="0"/>
    <n v="143.09"/>
    <n v="959.26"/>
    <x v="0"/>
    <d v="2024-06-23T00:00:00"/>
    <n v="15"/>
    <x v="8"/>
    <x v="0"/>
  </r>
  <r>
    <n v="440"/>
    <x v="329"/>
    <x v="1"/>
    <s v="Cathy Kelley"/>
    <x v="6"/>
    <s v="Europe"/>
    <s v="Keyboard"/>
    <x v="2"/>
    <n v="104.6"/>
    <n v="509.8"/>
    <x v="1"/>
    <s v="NULL"/>
    <s v="0"/>
    <x v="10"/>
    <x v="0"/>
  </r>
  <r>
    <n v="441"/>
    <x v="330"/>
    <x v="1"/>
    <s v="Cathy Kelley"/>
    <x v="5"/>
    <s v="Oceania"/>
    <s v="Speaker"/>
    <x v="1"/>
    <n v="381.62"/>
    <n v="392.34"/>
    <x v="0"/>
    <d v="2023-07-11T00:00:00"/>
    <n v="20"/>
    <x v="8"/>
    <x v="1"/>
  </r>
  <r>
    <n v="442"/>
    <x v="331"/>
    <x v="3"/>
    <s v="Michale Cole"/>
    <x v="5"/>
    <s v="Oceania"/>
    <s v="Laptop"/>
    <x v="2"/>
    <n v="415.78"/>
    <n v="191.09"/>
    <x v="0"/>
    <d v="2024-07-22T00:00:00"/>
    <n v="20"/>
    <x v="2"/>
    <x v="0"/>
  </r>
  <r>
    <n v="443"/>
    <x v="143"/>
    <x v="12"/>
    <s v="Michale Cole"/>
    <x v="7"/>
    <s v="North America"/>
    <s v="Headphones"/>
    <x v="0"/>
    <n v="143.09"/>
    <n v="303.3"/>
    <x v="0"/>
    <d v="2023-10-30T00:00:00"/>
    <n v="1"/>
    <x v="11"/>
    <x v="1"/>
  </r>
  <r>
    <n v="444"/>
    <x v="324"/>
    <x v="16"/>
    <s v="Nick Patrick"/>
    <x v="0"/>
    <s v="Europe"/>
    <s v="Printer"/>
    <x v="0"/>
    <n v="199.57"/>
    <n v="842.58"/>
    <x v="0"/>
    <d v="2023-02-01T00:00:00"/>
    <n v="10"/>
    <x v="6"/>
    <x v="1"/>
  </r>
  <r>
    <n v="445"/>
    <x v="144"/>
    <x v="16"/>
    <s v="Nick Patrick"/>
    <x v="4"/>
    <s v="Asia"/>
    <s v="Monitor"/>
    <x v="1"/>
    <n v="263.2"/>
    <n v="546.89"/>
    <x v="1"/>
    <s v="NULL"/>
    <s v="0"/>
    <x v="0"/>
    <x v="0"/>
  </r>
  <r>
    <n v="446"/>
    <x v="332"/>
    <x v="0"/>
    <s v="Nick Patrick"/>
    <x v="2"/>
    <s v="Asia"/>
    <s v="Smartphone"/>
    <x v="3"/>
    <n v="350.59"/>
    <n v="786.16"/>
    <x v="1"/>
    <s v="NULL"/>
    <s v="0"/>
    <x v="10"/>
    <x v="1"/>
  </r>
  <r>
    <n v="447"/>
    <x v="333"/>
    <x v="14"/>
    <s v="Nick Patrick"/>
    <x v="4"/>
    <s v="Asia"/>
    <s v="Printer"/>
    <x v="0"/>
    <n v="199.57"/>
    <n v="369.48"/>
    <x v="1"/>
    <s v="NULL"/>
    <s v="0"/>
    <x v="3"/>
    <x v="1"/>
  </r>
  <r>
    <n v="448"/>
    <x v="61"/>
    <x v="7"/>
    <s v="Samantha Irvin"/>
    <x v="8"/>
    <s v="Europe"/>
    <s v="Webcam"/>
    <x v="1"/>
    <n v="71.97"/>
    <n v="899.84"/>
    <x v="1"/>
    <s v="NULL"/>
    <s v="0"/>
    <x v="2"/>
    <x v="1"/>
  </r>
  <r>
    <n v="449"/>
    <x v="312"/>
    <x v="9"/>
    <s v="Cathy Kelley"/>
    <x v="4"/>
    <s v="Asia"/>
    <s v="Mouse"/>
    <x v="1"/>
    <n v="282.79000000000002"/>
    <n v="898.73"/>
    <x v="1"/>
    <s v="NULL"/>
    <s v="0"/>
    <x v="9"/>
    <x v="1"/>
  </r>
  <r>
    <n v="450"/>
    <x v="334"/>
    <x v="16"/>
    <s v="Nick Patrick"/>
    <x v="1"/>
    <s v="North America"/>
    <s v="Smartphone"/>
    <x v="3"/>
    <n v="350.59"/>
    <n v="611.70000000000005"/>
    <x v="0"/>
    <d v="2023-06-17T00:00:00"/>
    <n v="2"/>
    <x v="8"/>
    <x v="1"/>
  </r>
  <r>
    <n v="451"/>
    <x v="75"/>
    <x v="5"/>
    <s v="Samantha Irvin"/>
    <x v="4"/>
    <s v="Asia"/>
    <s v="Webcam"/>
    <x v="1"/>
    <n v="71.97"/>
    <n v="554.9"/>
    <x v="1"/>
    <s v="NULL"/>
    <s v="0"/>
    <x v="0"/>
    <x v="0"/>
  </r>
  <r>
    <n v="452"/>
    <x v="335"/>
    <x v="5"/>
    <s v="Samantha Irvin"/>
    <x v="3"/>
    <s v="Asia"/>
    <s v="Smartphone"/>
    <x v="3"/>
    <n v="350.59"/>
    <n v="886.91"/>
    <x v="1"/>
    <s v="NULL"/>
    <s v="0"/>
    <x v="0"/>
    <x v="0"/>
  </r>
  <r>
    <n v="453"/>
    <x v="336"/>
    <x v="15"/>
    <s v="Michale Cole"/>
    <x v="4"/>
    <s v="Asia"/>
    <s v="Mouse"/>
    <x v="1"/>
    <n v="282.79000000000002"/>
    <n v="926.3"/>
    <x v="0"/>
    <d v="2024-06-06T00:00:00"/>
    <n v="12"/>
    <x v="10"/>
    <x v="0"/>
  </r>
  <r>
    <n v="454"/>
    <x v="24"/>
    <x v="14"/>
    <s v="Nick Patrick"/>
    <x v="4"/>
    <s v="Asia"/>
    <s v="Speaker"/>
    <x v="1"/>
    <n v="381.62"/>
    <n v="654.26"/>
    <x v="0"/>
    <d v="2024-10-27T00:00:00"/>
    <n v="12"/>
    <x v="11"/>
    <x v="0"/>
  </r>
  <r>
    <n v="455"/>
    <x v="223"/>
    <x v="19"/>
    <s v="Samantha Irvin"/>
    <x v="7"/>
    <s v="North America"/>
    <s v="Monitor"/>
    <x v="1"/>
    <n v="263.2"/>
    <n v="564.49"/>
    <x v="0"/>
    <d v="2023-01-08T00:00:00"/>
    <n v="1"/>
    <x v="6"/>
    <x v="1"/>
  </r>
  <r>
    <n v="456"/>
    <x v="93"/>
    <x v="1"/>
    <s v="Cathy Kelley"/>
    <x v="2"/>
    <s v="Asia"/>
    <s v="Mouse"/>
    <x v="1"/>
    <n v="282.79000000000002"/>
    <n v="492.59"/>
    <x v="1"/>
    <s v="NULL"/>
    <s v="0"/>
    <x v="11"/>
    <x v="0"/>
  </r>
  <r>
    <n v="457"/>
    <x v="337"/>
    <x v="17"/>
    <s v="Cathy Kelley"/>
    <x v="7"/>
    <s v="North America"/>
    <s v="Keyboard"/>
    <x v="2"/>
    <n v="104.6"/>
    <n v="860.92"/>
    <x v="0"/>
    <d v="2023-09-25T00:00:00"/>
    <n v="1"/>
    <x v="0"/>
    <x v="1"/>
  </r>
  <r>
    <n v="458"/>
    <x v="159"/>
    <x v="12"/>
    <s v="Michale Cole"/>
    <x v="6"/>
    <s v="Europe"/>
    <s v="Speaker"/>
    <x v="1"/>
    <n v="381.62"/>
    <n v="785.64"/>
    <x v="1"/>
    <s v="NULL"/>
    <s v="0"/>
    <x v="5"/>
    <x v="1"/>
  </r>
  <r>
    <n v="459"/>
    <x v="338"/>
    <x v="8"/>
    <s v="Cathy Kelley"/>
    <x v="7"/>
    <s v="North America"/>
    <s v="Monitor"/>
    <x v="1"/>
    <n v="263.2"/>
    <n v="565.92999999999995"/>
    <x v="1"/>
    <s v="NULL"/>
    <s v="0"/>
    <x v="4"/>
    <x v="0"/>
  </r>
  <r>
    <n v="460"/>
    <x v="172"/>
    <x v="12"/>
    <s v="Michale Cole"/>
    <x v="9"/>
    <s v="South America"/>
    <s v="Monitor"/>
    <x v="1"/>
    <n v="263.2"/>
    <n v="847.14"/>
    <x v="0"/>
    <d v="2023-03-15T00:00:00"/>
    <n v="4"/>
    <x v="1"/>
    <x v="1"/>
  </r>
  <r>
    <n v="461"/>
    <x v="339"/>
    <x v="11"/>
    <s v="Cathy Kelley"/>
    <x v="4"/>
    <s v="Asia"/>
    <s v="Printer"/>
    <x v="0"/>
    <n v="199.57"/>
    <n v="940.71"/>
    <x v="1"/>
    <s v="NULL"/>
    <s v="0"/>
    <x v="2"/>
    <x v="1"/>
  </r>
  <r>
    <n v="462"/>
    <x v="34"/>
    <x v="6"/>
    <s v="Michale Cole"/>
    <x v="0"/>
    <s v="Europe"/>
    <s v="Smartphone"/>
    <x v="3"/>
    <n v="350.59"/>
    <n v="622.35"/>
    <x v="0"/>
    <d v="2024-07-18T00:00:00"/>
    <n v="10"/>
    <x v="2"/>
    <x v="0"/>
  </r>
  <r>
    <n v="463"/>
    <x v="176"/>
    <x v="17"/>
    <s v="Cathy Kelley"/>
    <x v="3"/>
    <s v="Asia"/>
    <s v="Headphones"/>
    <x v="0"/>
    <n v="143.09"/>
    <n v="568.72"/>
    <x v="1"/>
    <s v="NULL"/>
    <s v="0"/>
    <x v="2"/>
    <x v="1"/>
  </r>
  <r>
    <n v="464"/>
    <x v="310"/>
    <x v="17"/>
    <s v="Cathy Kelley"/>
    <x v="4"/>
    <s v="Asia"/>
    <s v="Keyboard"/>
    <x v="2"/>
    <n v="104.6"/>
    <n v="922.36"/>
    <x v="1"/>
    <s v="NULL"/>
    <s v="0"/>
    <x v="7"/>
    <x v="1"/>
  </r>
  <r>
    <n v="465"/>
    <x v="224"/>
    <x v="19"/>
    <s v="Samantha Irvin"/>
    <x v="0"/>
    <s v="Europe"/>
    <s v="Keyboard"/>
    <x v="2"/>
    <n v="104.6"/>
    <n v="803.17"/>
    <x v="0"/>
    <d v="2024-12-14T00:00:00"/>
    <n v="10"/>
    <x v="5"/>
    <x v="0"/>
  </r>
  <r>
    <n v="466"/>
    <x v="340"/>
    <x v="5"/>
    <s v="Samantha Irvin"/>
    <x v="1"/>
    <s v="North America"/>
    <s v="Speaker"/>
    <x v="1"/>
    <n v="381.62"/>
    <n v="895.13"/>
    <x v="1"/>
    <s v="NULL"/>
    <s v="0"/>
    <x v="1"/>
    <x v="1"/>
  </r>
  <r>
    <n v="467"/>
    <x v="140"/>
    <x v="6"/>
    <s v="Michale Cole"/>
    <x v="9"/>
    <s v="South America"/>
    <s v="Webcam"/>
    <x v="1"/>
    <n v="71.97"/>
    <n v="117.16"/>
    <x v="0"/>
    <d v="2024-02-14T00:00:00"/>
    <n v="4"/>
    <x v="4"/>
    <x v="0"/>
  </r>
  <r>
    <n v="468"/>
    <x v="341"/>
    <x v="7"/>
    <s v="Samantha Irvin"/>
    <x v="3"/>
    <s v="Asia"/>
    <s v="Laptop"/>
    <x v="2"/>
    <n v="415.78"/>
    <n v="199.05"/>
    <x v="0"/>
    <d v="2024-05-13T00:00:00"/>
    <n v="15"/>
    <x v="7"/>
    <x v="0"/>
  </r>
  <r>
    <n v="469"/>
    <x v="342"/>
    <x v="16"/>
    <s v="Nick Patrick"/>
    <x v="1"/>
    <s v="North America"/>
    <s v="Keyboard"/>
    <x v="2"/>
    <n v="104.6"/>
    <n v="866.51"/>
    <x v="0"/>
    <d v="2024-03-24T00:00:00"/>
    <n v="2"/>
    <x v="1"/>
    <x v="0"/>
  </r>
  <r>
    <n v="470"/>
    <x v="343"/>
    <x v="13"/>
    <s v="Cathy Kelley"/>
    <x v="6"/>
    <s v="Europe"/>
    <s v="Monitor"/>
    <x v="1"/>
    <n v="263.2"/>
    <n v="711.44"/>
    <x v="1"/>
    <s v="NULL"/>
    <s v="0"/>
    <x v="11"/>
    <x v="1"/>
  </r>
  <r>
    <n v="471"/>
    <x v="344"/>
    <x v="17"/>
    <s v="Cathy Kelley"/>
    <x v="9"/>
    <s v="South America"/>
    <s v="Tablet"/>
    <x v="0"/>
    <n v="195.62"/>
    <n v="544.53"/>
    <x v="1"/>
    <s v="NULL"/>
    <s v="0"/>
    <x v="1"/>
    <x v="0"/>
  </r>
  <r>
    <n v="472"/>
    <x v="345"/>
    <x v="2"/>
    <s v="Cathy Kelley"/>
    <x v="6"/>
    <s v="Europe"/>
    <s v="Tablet"/>
    <x v="0"/>
    <n v="195.62"/>
    <n v="920.12"/>
    <x v="0"/>
    <d v="2024-02-10T00:00:00"/>
    <n v="6"/>
    <x v="4"/>
    <x v="0"/>
  </r>
  <r>
    <n v="473"/>
    <x v="333"/>
    <x v="10"/>
    <s v="Michale Cole"/>
    <x v="0"/>
    <s v="Europe"/>
    <s v="Monitor"/>
    <x v="1"/>
    <n v="263.2"/>
    <n v="628.39"/>
    <x v="1"/>
    <s v="NULL"/>
    <s v="0"/>
    <x v="3"/>
    <x v="1"/>
  </r>
  <r>
    <n v="474"/>
    <x v="13"/>
    <x v="7"/>
    <s v="Samantha Irvin"/>
    <x v="2"/>
    <s v="Asia"/>
    <s v="Monitor"/>
    <x v="1"/>
    <n v="263.2"/>
    <n v="561.17999999999995"/>
    <x v="1"/>
    <s v="NULL"/>
    <s v="0"/>
    <x v="1"/>
    <x v="0"/>
  </r>
  <r>
    <n v="475"/>
    <x v="75"/>
    <x v="10"/>
    <s v="Michale Cole"/>
    <x v="5"/>
    <s v="Oceania"/>
    <s v="Headphones"/>
    <x v="0"/>
    <n v="143.09"/>
    <n v="653.14"/>
    <x v="0"/>
    <d v="2024-10-08T00:00:00"/>
    <n v="20"/>
    <x v="0"/>
    <x v="0"/>
  </r>
  <r>
    <n v="476"/>
    <x v="264"/>
    <x v="19"/>
    <s v="Samantha Irvin"/>
    <x v="4"/>
    <s v="Asia"/>
    <s v="Speaker"/>
    <x v="1"/>
    <n v="381.62"/>
    <n v="130.31"/>
    <x v="1"/>
    <s v="NULL"/>
    <s v="0"/>
    <x v="0"/>
    <x v="0"/>
  </r>
  <r>
    <n v="477"/>
    <x v="307"/>
    <x v="0"/>
    <s v="Nick Patrick"/>
    <x v="2"/>
    <s v="Asia"/>
    <s v="Monitor"/>
    <x v="1"/>
    <n v="263.2"/>
    <n v="622.66999999999996"/>
    <x v="0"/>
    <d v="2023-08-18T00:00:00"/>
    <n v="18"/>
    <x v="2"/>
    <x v="1"/>
  </r>
  <r>
    <n v="478"/>
    <x v="346"/>
    <x v="6"/>
    <s v="Michale Cole"/>
    <x v="1"/>
    <s v="North America"/>
    <s v="Printer"/>
    <x v="0"/>
    <n v="199.57"/>
    <n v="130.76"/>
    <x v="1"/>
    <s v="NULL"/>
    <s v="0"/>
    <x v="3"/>
    <x v="0"/>
  </r>
  <r>
    <n v="479"/>
    <x v="329"/>
    <x v="0"/>
    <s v="Nick Patrick"/>
    <x v="6"/>
    <s v="Europe"/>
    <s v="Laptop"/>
    <x v="2"/>
    <n v="415.78"/>
    <n v="538.84"/>
    <x v="1"/>
    <s v="NULL"/>
    <s v="0"/>
    <x v="10"/>
    <x v="0"/>
  </r>
  <r>
    <n v="480"/>
    <x v="347"/>
    <x v="12"/>
    <s v="Michale Cole"/>
    <x v="1"/>
    <s v="North America"/>
    <s v="Monitor"/>
    <x v="1"/>
    <n v="263.2"/>
    <n v="321.39999999999998"/>
    <x v="0"/>
    <d v="2024-11-20T00:00:00"/>
    <n v="2"/>
    <x v="9"/>
    <x v="0"/>
  </r>
  <r>
    <n v="481"/>
    <x v="87"/>
    <x v="9"/>
    <s v="Cathy Kelley"/>
    <x v="6"/>
    <s v="Europe"/>
    <s v="Monitor"/>
    <x v="1"/>
    <n v="263.2"/>
    <n v="438.42"/>
    <x v="0"/>
    <d v="2023-09-23T00:00:00"/>
    <n v="6"/>
    <x v="0"/>
    <x v="1"/>
  </r>
  <r>
    <n v="482"/>
    <x v="11"/>
    <x v="7"/>
    <s v="Samantha Irvin"/>
    <x v="0"/>
    <s v="Europe"/>
    <s v="Headphones"/>
    <x v="0"/>
    <n v="143.09"/>
    <n v="950.47"/>
    <x v="1"/>
    <s v="NULL"/>
    <s v="0"/>
    <x v="2"/>
    <x v="1"/>
  </r>
  <r>
    <n v="483"/>
    <x v="176"/>
    <x v="11"/>
    <s v="Cathy Kelley"/>
    <x v="0"/>
    <s v="Europe"/>
    <s v="Keyboard"/>
    <x v="2"/>
    <n v="104.6"/>
    <n v="208.26"/>
    <x v="1"/>
    <s v="NULL"/>
    <s v="0"/>
    <x v="2"/>
    <x v="1"/>
  </r>
  <r>
    <n v="484"/>
    <x v="348"/>
    <x v="8"/>
    <s v="Cathy Kelley"/>
    <x v="3"/>
    <s v="Asia"/>
    <s v="Webcam"/>
    <x v="1"/>
    <n v="71.97"/>
    <n v="367.93"/>
    <x v="0"/>
    <d v="2023-07-18T00:00:00"/>
    <n v="15"/>
    <x v="2"/>
    <x v="1"/>
  </r>
  <r>
    <n v="485"/>
    <x v="349"/>
    <x v="14"/>
    <s v="Nick Patrick"/>
    <x v="4"/>
    <s v="Asia"/>
    <s v="Mouse"/>
    <x v="1"/>
    <n v="282.79000000000002"/>
    <n v="731.34"/>
    <x v="1"/>
    <s v="NULL"/>
    <s v="0"/>
    <x v="3"/>
    <x v="1"/>
  </r>
  <r>
    <n v="486"/>
    <x v="350"/>
    <x v="13"/>
    <s v="Cathy Kelley"/>
    <x v="2"/>
    <s v="Asia"/>
    <s v="Headphones"/>
    <x v="0"/>
    <n v="143.09"/>
    <n v="652.86"/>
    <x v="0"/>
    <d v="2023-10-04T00:00:00"/>
    <n v="18"/>
    <x v="0"/>
    <x v="1"/>
  </r>
  <r>
    <n v="487"/>
    <x v="62"/>
    <x v="10"/>
    <s v="Michale Cole"/>
    <x v="2"/>
    <s v="Asia"/>
    <s v="Webcam"/>
    <x v="1"/>
    <n v="71.97"/>
    <n v="242.63"/>
    <x v="1"/>
    <s v="NULL"/>
    <s v="0"/>
    <x v="0"/>
    <x v="0"/>
  </r>
  <r>
    <n v="488"/>
    <x v="351"/>
    <x v="2"/>
    <s v="Cathy Kelley"/>
    <x v="7"/>
    <s v="North America"/>
    <s v="Webcam"/>
    <x v="1"/>
    <n v="71.97"/>
    <n v="110.18"/>
    <x v="0"/>
    <d v="2023-06-04T00:00:00"/>
    <n v="1"/>
    <x v="8"/>
    <x v="1"/>
  </r>
  <r>
    <n v="489"/>
    <x v="304"/>
    <x v="19"/>
    <s v="Samantha Irvin"/>
    <x v="1"/>
    <s v="North America"/>
    <s v="Webcam"/>
    <x v="1"/>
    <n v="71.97"/>
    <n v="820.17"/>
    <x v="1"/>
    <s v="NULL"/>
    <s v="0"/>
    <x v="4"/>
    <x v="0"/>
  </r>
  <r>
    <n v="490"/>
    <x v="73"/>
    <x v="5"/>
    <s v="Samantha Irvin"/>
    <x v="5"/>
    <s v="Oceania"/>
    <s v="Webcam"/>
    <x v="1"/>
    <n v="71.97"/>
    <n v="239.78"/>
    <x v="0"/>
    <d v="2024-11-16T00:00:00"/>
    <n v="20"/>
    <x v="11"/>
    <x v="0"/>
  </r>
  <r>
    <n v="491"/>
    <x v="352"/>
    <x v="0"/>
    <s v="Nick Patrick"/>
    <x v="4"/>
    <s v="Asia"/>
    <s v="Tablet"/>
    <x v="0"/>
    <n v="195.62"/>
    <n v="672.81"/>
    <x v="1"/>
    <s v="NULL"/>
    <s v="0"/>
    <x v="0"/>
    <x v="1"/>
  </r>
  <r>
    <n v="492"/>
    <x v="353"/>
    <x v="13"/>
    <s v="Cathy Kelley"/>
    <x v="7"/>
    <s v="North America"/>
    <s v="Printer"/>
    <x v="0"/>
    <n v="199.57"/>
    <n v="295.39999999999998"/>
    <x v="0"/>
    <d v="2023-11-24T00:00:00"/>
    <n v="1"/>
    <x v="9"/>
    <x v="1"/>
  </r>
  <r>
    <n v="493"/>
    <x v="354"/>
    <x v="10"/>
    <s v="Michale Cole"/>
    <x v="7"/>
    <s v="North America"/>
    <s v="Mouse"/>
    <x v="1"/>
    <n v="282.79000000000002"/>
    <n v="790.01"/>
    <x v="0"/>
    <d v="2023-12-19T00:00:00"/>
    <n v="1"/>
    <x v="5"/>
    <x v="1"/>
  </r>
  <r>
    <n v="494"/>
    <x v="355"/>
    <x v="17"/>
    <s v="Cathy Kelley"/>
    <x v="5"/>
    <s v="Oceania"/>
    <s v="Laptop"/>
    <x v="2"/>
    <n v="415.78"/>
    <n v="148.85"/>
    <x v="0"/>
    <d v="2024-04-21T00:00:00"/>
    <n v="20"/>
    <x v="7"/>
    <x v="0"/>
  </r>
  <r>
    <n v="495"/>
    <x v="356"/>
    <x v="8"/>
    <s v="Cathy Kelley"/>
    <x v="5"/>
    <s v="Oceania"/>
    <s v="Smartphone"/>
    <x v="3"/>
    <n v="350.59"/>
    <n v="456.03"/>
    <x v="1"/>
    <s v="NULL"/>
    <s v="0"/>
    <x v="7"/>
    <x v="0"/>
  </r>
  <r>
    <n v="496"/>
    <x v="357"/>
    <x v="13"/>
    <s v="Cathy Kelley"/>
    <x v="7"/>
    <s v="North America"/>
    <s v="Webcam"/>
    <x v="1"/>
    <n v="71.97"/>
    <n v="559.66"/>
    <x v="0"/>
    <d v="2023-12-28T00:00:00"/>
    <n v="1"/>
    <x v="5"/>
    <x v="1"/>
  </r>
  <r>
    <n v="497"/>
    <x v="125"/>
    <x v="14"/>
    <s v="Nick Patrick"/>
    <x v="7"/>
    <s v="North America"/>
    <s v="Webcam"/>
    <x v="1"/>
    <n v="71.97"/>
    <n v="165.11"/>
    <x v="0"/>
    <d v="2023-04-18T00:00:00"/>
    <n v="1"/>
    <x v="7"/>
    <x v="1"/>
  </r>
  <r>
    <n v="498"/>
    <x v="358"/>
    <x v="19"/>
    <s v="Samantha Irvin"/>
    <x v="7"/>
    <s v="North America"/>
    <s v="Tablet"/>
    <x v="0"/>
    <n v="195.62"/>
    <n v="701.69"/>
    <x v="0"/>
    <d v="2023-12-29T00:00:00"/>
    <n v="1"/>
    <x v="5"/>
    <x v="1"/>
  </r>
  <r>
    <n v="499"/>
    <x v="359"/>
    <x v="3"/>
    <s v="Michale Cole"/>
    <x v="3"/>
    <s v="Asia"/>
    <s v="Printer"/>
    <x v="0"/>
    <n v="199.57"/>
    <n v="988.97"/>
    <x v="1"/>
    <s v="NULL"/>
    <s v="0"/>
    <x v="4"/>
    <x v="1"/>
  </r>
  <r>
    <n v="500"/>
    <x v="286"/>
    <x v="0"/>
    <s v="Nick Patrick"/>
    <x v="3"/>
    <s v="Asia"/>
    <s v="Tablet"/>
    <x v="0"/>
    <n v="195.62"/>
    <n v="617.96"/>
    <x v="0"/>
    <d v="2024-09-11T00:00:00"/>
    <n v="15"/>
    <x v="3"/>
    <x v="0"/>
  </r>
  <r>
    <n v="501"/>
    <x v="73"/>
    <x v="3"/>
    <s v="Michale Cole"/>
    <x v="8"/>
    <s v="Europe"/>
    <s v="Monitor"/>
    <x v="1"/>
    <n v="263.2"/>
    <n v="641.73"/>
    <x v="1"/>
    <s v="NULL"/>
    <s v="0"/>
    <x v="11"/>
    <x v="0"/>
  </r>
  <r>
    <n v="502"/>
    <x v="360"/>
    <x v="14"/>
    <s v="Nick Patrick"/>
    <x v="0"/>
    <s v="Europe"/>
    <s v="Webcam"/>
    <x v="1"/>
    <n v="71.97"/>
    <n v="304.35000000000002"/>
    <x v="1"/>
    <s v="NULL"/>
    <s v="0"/>
    <x v="8"/>
    <x v="0"/>
  </r>
  <r>
    <n v="503"/>
    <x v="361"/>
    <x v="12"/>
    <s v="Michale Cole"/>
    <x v="5"/>
    <s v="Oceania"/>
    <s v="Speaker"/>
    <x v="1"/>
    <n v="381.62"/>
    <n v="990.22"/>
    <x v="1"/>
    <s v="NULL"/>
    <s v="0"/>
    <x v="0"/>
    <x v="0"/>
  </r>
  <r>
    <n v="504"/>
    <x v="362"/>
    <x v="2"/>
    <s v="Cathy Kelley"/>
    <x v="1"/>
    <s v="North America"/>
    <s v="Mouse"/>
    <x v="1"/>
    <n v="282.79000000000002"/>
    <n v="667.69"/>
    <x v="0"/>
    <d v="2024-02-29T00:00:00"/>
    <n v="2"/>
    <x v="4"/>
    <x v="0"/>
  </r>
  <r>
    <n v="505"/>
    <x v="94"/>
    <x v="1"/>
    <s v="Cathy Kelley"/>
    <x v="3"/>
    <s v="Asia"/>
    <s v="Monitor"/>
    <x v="1"/>
    <n v="263.2"/>
    <n v="959.92"/>
    <x v="1"/>
    <s v="NULL"/>
    <s v="0"/>
    <x v="5"/>
    <x v="0"/>
  </r>
  <r>
    <n v="506"/>
    <x v="363"/>
    <x v="16"/>
    <s v="Nick Patrick"/>
    <x v="1"/>
    <s v="North America"/>
    <s v="Tablet"/>
    <x v="0"/>
    <n v="195.62"/>
    <n v="824.05"/>
    <x v="0"/>
    <d v="2023-10-13T00:00:00"/>
    <n v="2"/>
    <x v="11"/>
    <x v="1"/>
  </r>
  <r>
    <n v="507"/>
    <x v="58"/>
    <x v="19"/>
    <s v="Samantha Irvin"/>
    <x v="1"/>
    <s v="North America"/>
    <s v="Keyboard"/>
    <x v="2"/>
    <n v="104.6"/>
    <n v="672.96"/>
    <x v="0"/>
    <d v="2023-03-29T00:00:00"/>
    <n v="2"/>
    <x v="1"/>
    <x v="1"/>
  </r>
  <r>
    <n v="508"/>
    <x v="61"/>
    <x v="4"/>
    <s v="Michale Cole"/>
    <x v="2"/>
    <s v="Asia"/>
    <s v="Headphones"/>
    <x v="0"/>
    <n v="143.09"/>
    <n v="671.9"/>
    <x v="1"/>
    <s v="NULL"/>
    <s v="0"/>
    <x v="2"/>
    <x v="1"/>
  </r>
  <r>
    <n v="509"/>
    <x v="364"/>
    <x v="5"/>
    <s v="Samantha Irvin"/>
    <x v="1"/>
    <s v="North America"/>
    <s v="Mouse"/>
    <x v="1"/>
    <n v="282.79000000000002"/>
    <n v="293.02"/>
    <x v="1"/>
    <s v="NULL"/>
    <s v="0"/>
    <x v="4"/>
    <x v="1"/>
  </r>
  <r>
    <n v="510"/>
    <x v="176"/>
    <x v="1"/>
    <s v="Cathy Kelley"/>
    <x v="1"/>
    <s v="North America"/>
    <s v="Smartphone"/>
    <x v="3"/>
    <n v="350.59"/>
    <n v="623.92999999999995"/>
    <x v="0"/>
    <d v="2023-07-04T00:00:00"/>
    <n v="2"/>
    <x v="2"/>
    <x v="1"/>
  </r>
  <r>
    <n v="511"/>
    <x v="246"/>
    <x v="5"/>
    <s v="Samantha Irvin"/>
    <x v="5"/>
    <s v="Oceania"/>
    <s v="Webcam"/>
    <x v="1"/>
    <n v="71.97"/>
    <n v="873.92"/>
    <x v="1"/>
    <s v="NULL"/>
    <s v="0"/>
    <x v="0"/>
    <x v="0"/>
  </r>
  <r>
    <n v="512"/>
    <x v="365"/>
    <x v="17"/>
    <s v="Cathy Kelley"/>
    <x v="1"/>
    <s v="North America"/>
    <s v="Webcam"/>
    <x v="1"/>
    <n v="71.97"/>
    <n v="866.46"/>
    <x v="0"/>
    <d v="2023-09-11T00:00:00"/>
    <n v="2"/>
    <x v="0"/>
    <x v="1"/>
  </r>
  <r>
    <n v="513"/>
    <x v="366"/>
    <x v="3"/>
    <s v="Michale Cole"/>
    <x v="9"/>
    <s v="South America"/>
    <s v="Webcam"/>
    <x v="1"/>
    <n v="71.97"/>
    <n v="608.63"/>
    <x v="1"/>
    <s v="NULL"/>
    <s v="0"/>
    <x v="11"/>
    <x v="0"/>
  </r>
  <r>
    <n v="514"/>
    <x v="367"/>
    <x v="16"/>
    <s v="Nick Patrick"/>
    <x v="8"/>
    <s v="Europe"/>
    <s v="Speaker"/>
    <x v="1"/>
    <n v="381.62"/>
    <n v="609.28"/>
    <x v="0"/>
    <d v="2023-08-25T00:00:00"/>
    <n v="8"/>
    <x v="3"/>
    <x v="1"/>
  </r>
  <r>
    <n v="515"/>
    <x v="86"/>
    <x v="19"/>
    <s v="Samantha Irvin"/>
    <x v="3"/>
    <s v="Asia"/>
    <s v="Mouse"/>
    <x v="1"/>
    <n v="282.79000000000002"/>
    <n v="923.23"/>
    <x v="0"/>
    <d v="2024-08-19T00:00:00"/>
    <n v="15"/>
    <x v="3"/>
    <x v="0"/>
  </r>
  <r>
    <n v="516"/>
    <x v="60"/>
    <x v="14"/>
    <s v="Nick Patrick"/>
    <x v="8"/>
    <s v="Europe"/>
    <s v="Tablet"/>
    <x v="0"/>
    <n v="195.62"/>
    <n v="301.14999999999998"/>
    <x v="0"/>
    <d v="2024-06-10T00:00:00"/>
    <n v="8"/>
    <x v="8"/>
    <x v="0"/>
  </r>
  <r>
    <n v="517"/>
    <x v="148"/>
    <x v="2"/>
    <s v="Cathy Kelley"/>
    <x v="2"/>
    <s v="Asia"/>
    <s v="Laptop"/>
    <x v="2"/>
    <n v="415.78"/>
    <n v="671.14"/>
    <x v="0"/>
    <d v="2024-10-17T00:00:00"/>
    <n v="18"/>
    <x v="0"/>
    <x v="0"/>
  </r>
  <r>
    <n v="518"/>
    <x v="332"/>
    <x v="6"/>
    <s v="Michale Cole"/>
    <x v="0"/>
    <s v="Europe"/>
    <s v="Headphones"/>
    <x v="0"/>
    <n v="143.09"/>
    <n v="979.72"/>
    <x v="0"/>
    <d v="2023-06-04T00:00:00"/>
    <n v="10"/>
    <x v="10"/>
    <x v="1"/>
  </r>
  <r>
    <n v="519"/>
    <x v="162"/>
    <x v="14"/>
    <s v="Nick Patrick"/>
    <x v="0"/>
    <s v="Europe"/>
    <s v="Printer"/>
    <x v="0"/>
    <n v="199.57"/>
    <n v="158.59"/>
    <x v="0"/>
    <d v="2024-01-20T00:00:00"/>
    <n v="10"/>
    <x v="6"/>
    <x v="0"/>
  </r>
  <r>
    <n v="520"/>
    <x v="368"/>
    <x v="3"/>
    <s v="Michale Cole"/>
    <x v="0"/>
    <s v="Europe"/>
    <s v="Keyboard"/>
    <x v="2"/>
    <n v="104.6"/>
    <n v="207.18"/>
    <x v="0"/>
    <d v="2023-07-30T00:00:00"/>
    <n v="10"/>
    <x v="2"/>
    <x v="1"/>
  </r>
  <r>
    <n v="521"/>
    <x v="369"/>
    <x v="6"/>
    <s v="Michale Cole"/>
    <x v="0"/>
    <s v="Europe"/>
    <s v="Tablet"/>
    <x v="0"/>
    <n v="195.62"/>
    <n v="252.59"/>
    <x v="1"/>
    <s v="NULL"/>
    <s v="0"/>
    <x v="0"/>
    <x v="1"/>
  </r>
  <r>
    <n v="522"/>
    <x v="216"/>
    <x v="17"/>
    <s v="Cathy Kelley"/>
    <x v="0"/>
    <s v="Europe"/>
    <s v="Speaker"/>
    <x v="1"/>
    <n v="381.62"/>
    <n v="405.17"/>
    <x v="0"/>
    <d v="2024-11-26T00:00:00"/>
    <n v="10"/>
    <x v="9"/>
    <x v="0"/>
  </r>
  <r>
    <n v="523"/>
    <x v="237"/>
    <x v="4"/>
    <s v="Michale Cole"/>
    <x v="7"/>
    <s v="North America"/>
    <s v="Speaker"/>
    <x v="1"/>
    <n v="381.62"/>
    <n v="238.95"/>
    <x v="1"/>
    <s v="NULL"/>
    <s v="0"/>
    <x v="6"/>
    <x v="1"/>
  </r>
  <r>
    <n v="524"/>
    <x v="246"/>
    <x v="5"/>
    <s v="Samantha Irvin"/>
    <x v="0"/>
    <s v="Europe"/>
    <s v="Printer"/>
    <x v="0"/>
    <n v="199.57"/>
    <n v="756.67"/>
    <x v="0"/>
    <d v="2024-09-26T00:00:00"/>
    <n v="10"/>
    <x v="0"/>
    <x v="0"/>
  </r>
  <r>
    <n v="525"/>
    <x v="221"/>
    <x v="11"/>
    <s v="Cathy Kelley"/>
    <x v="0"/>
    <s v="Europe"/>
    <s v="Speaker"/>
    <x v="1"/>
    <n v="381.62"/>
    <n v="692.12"/>
    <x v="0"/>
    <d v="2023-07-09T00:00:00"/>
    <n v="10"/>
    <x v="8"/>
    <x v="1"/>
  </r>
  <r>
    <n v="526"/>
    <x v="370"/>
    <x v="19"/>
    <s v="Samantha Irvin"/>
    <x v="1"/>
    <s v="North America"/>
    <s v="Speaker"/>
    <x v="1"/>
    <n v="381.62"/>
    <n v="385.26"/>
    <x v="0"/>
    <d v="2023-12-27T00:00:00"/>
    <n v="2"/>
    <x v="5"/>
    <x v="1"/>
  </r>
  <r>
    <n v="527"/>
    <x v="208"/>
    <x v="1"/>
    <s v="Cathy Kelley"/>
    <x v="5"/>
    <s v="Oceania"/>
    <s v="Mouse"/>
    <x v="1"/>
    <n v="282.79000000000002"/>
    <n v="780.12"/>
    <x v="0"/>
    <d v="2023-10-23T00:00:00"/>
    <n v="20"/>
    <x v="11"/>
    <x v="1"/>
  </r>
  <r>
    <n v="528"/>
    <x v="78"/>
    <x v="9"/>
    <s v="Cathy Kelley"/>
    <x v="0"/>
    <s v="Europe"/>
    <s v="Webcam"/>
    <x v="1"/>
    <n v="71.97"/>
    <n v="238.88"/>
    <x v="0"/>
    <d v="2023-06-02T00:00:00"/>
    <n v="10"/>
    <x v="10"/>
    <x v="1"/>
  </r>
  <r>
    <n v="529"/>
    <x v="136"/>
    <x v="12"/>
    <s v="Michale Cole"/>
    <x v="8"/>
    <s v="Europe"/>
    <s v="Webcam"/>
    <x v="1"/>
    <n v="71.97"/>
    <n v="723.63"/>
    <x v="0"/>
    <d v="2024-01-29T00:00:00"/>
    <n v="8"/>
    <x v="6"/>
    <x v="0"/>
  </r>
  <r>
    <n v="530"/>
    <x v="169"/>
    <x v="15"/>
    <s v="Michale Cole"/>
    <x v="0"/>
    <s v="Europe"/>
    <s v="Tablet"/>
    <x v="0"/>
    <n v="195.62"/>
    <n v="765.26"/>
    <x v="0"/>
    <d v="2023-04-10T00:00:00"/>
    <n v="10"/>
    <x v="1"/>
    <x v="1"/>
  </r>
  <r>
    <n v="531"/>
    <x v="371"/>
    <x v="5"/>
    <s v="Samantha Irvin"/>
    <x v="4"/>
    <s v="Asia"/>
    <s v="Monitor"/>
    <x v="1"/>
    <n v="263.2"/>
    <n v="828.14"/>
    <x v="0"/>
    <d v="2023-02-18T00:00:00"/>
    <n v="12"/>
    <x v="4"/>
    <x v="1"/>
  </r>
  <r>
    <n v="532"/>
    <x v="67"/>
    <x v="15"/>
    <s v="Michale Cole"/>
    <x v="5"/>
    <s v="Oceania"/>
    <s v="Printer"/>
    <x v="0"/>
    <n v="199.57"/>
    <n v="102.1"/>
    <x v="1"/>
    <s v="NULL"/>
    <s v="0"/>
    <x v="6"/>
    <x v="1"/>
  </r>
  <r>
    <n v="533"/>
    <x v="372"/>
    <x v="4"/>
    <s v="Michale Cole"/>
    <x v="6"/>
    <s v="Europe"/>
    <s v="Webcam"/>
    <x v="1"/>
    <n v="71.97"/>
    <n v="122.78"/>
    <x v="0"/>
    <d v="2024-07-12T00:00:00"/>
    <n v="6"/>
    <x v="2"/>
    <x v="0"/>
  </r>
  <r>
    <n v="534"/>
    <x v="373"/>
    <x v="7"/>
    <s v="Samantha Irvin"/>
    <x v="8"/>
    <s v="Europe"/>
    <s v="Webcam"/>
    <x v="1"/>
    <n v="71.97"/>
    <n v="716.38"/>
    <x v="0"/>
    <d v="2024-04-17T00:00:00"/>
    <n v="8"/>
    <x v="7"/>
    <x v="0"/>
  </r>
  <r>
    <n v="535"/>
    <x v="80"/>
    <x v="3"/>
    <s v="Michale Cole"/>
    <x v="5"/>
    <s v="Oceania"/>
    <s v="Webcam"/>
    <x v="1"/>
    <n v="71.97"/>
    <n v="912.8"/>
    <x v="0"/>
    <d v="2023-02-09T00:00:00"/>
    <n v="20"/>
    <x v="6"/>
    <x v="1"/>
  </r>
  <r>
    <n v="536"/>
    <x v="374"/>
    <x v="3"/>
    <s v="Michale Cole"/>
    <x v="9"/>
    <s v="South America"/>
    <s v="Smartphone"/>
    <x v="3"/>
    <n v="350.59"/>
    <n v="939.42"/>
    <x v="0"/>
    <d v="2023-09-11T00:00:00"/>
    <n v="4"/>
    <x v="0"/>
    <x v="1"/>
  </r>
  <r>
    <n v="537"/>
    <x v="375"/>
    <x v="4"/>
    <s v="Michale Cole"/>
    <x v="4"/>
    <s v="Asia"/>
    <s v="Webcam"/>
    <x v="1"/>
    <n v="71.97"/>
    <n v="165.39"/>
    <x v="0"/>
    <d v="2024-11-10T00:00:00"/>
    <n v="12"/>
    <x v="11"/>
    <x v="0"/>
  </r>
  <r>
    <n v="538"/>
    <x v="232"/>
    <x v="7"/>
    <s v="Samantha Irvin"/>
    <x v="8"/>
    <s v="Europe"/>
    <s v="Tablet"/>
    <x v="0"/>
    <n v="195.62"/>
    <n v="726.09"/>
    <x v="0"/>
    <d v="2023-05-01T00:00:00"/>
    <n v="8"/>
    <x v="7"/>
    <x v="1"/>
  </r>
  <r>
    <n v="539"/>
    <x v="376"/>
    <x v="15"/>
    <s v="Michale Cole"/>
    <x v="5"/>
    <s v="Oceania"/>
    <s v="Tablet"/>
    <x v="0"/>
    <n v="195.62"/>
    <n v="629.27"/>
    <x v="0"/>
    <d v="2023-06-01T00:00:00"/>
    <n v="20"/>
    <x v="10"/>
    <x v="1"/>
  </r>
  <r>
    <n v="540"/>
    <x v="4"/>
    <x v="10"/>
    <s v="Michale Cole"/>
    <x v="6"/>
    <s v="Europe"/>
    <s v="Tablet"/>
    <x v="0"/>
    <n v="195.62"/>
    <n v="602.51"/>
    <x v="0"/>
    <d v="2023-08-25T00:00:00"/>
    <n v="6"/>
    <x v="3"/>
    <x v="1"/>
  </r>
  <r>
    <n v="541"/>
    <x v="59"/>
    <x v="8"/>
    <s v="Cathy Kelley"/>
    <x v="2"/>
    <s v="Asia"/>
    <s v="Webcam"/>
    <x v="1"/>
    <n v="71.97"/>
    <n v="671.24"/>
    <x v="0"/>
    <d v="2023-01-17T00:00:00"/>
    <n v="-713"/>
    <x v="5"/>
    <x v="0"/>
  </r>
  <r>
    <n v="542"/>
    <x v="377"/>
    <x v="8"/>
    <s v="Cathy Kelley"/>
    <x v="7"/>
    <s v="North America"/>
    <s v="Headphones"/>
    <x v="0"/>
    <n v="143.09"/>
    <n v="698.08"/>
    <x v="0"/>
    <d v="2023-03-09T00:00:00"/>
    <n v="1"/>
    <x v="1"/>
    <x v="1"/>
  </r>
  <r>
    <n v="543"/>
    <x v="327"/>
    <x v="16"/>
    <s v="Nick Patrick"/>
    <x v="8"/>
    <s v="Europe"/>
    <s v="Keyboard"/>
    <x v="2"/>
    <n v="104.6"/>
    <n v="660.12"/>
    <x v="0"/>
    <d v="2023-11-16T00:00:00"/>
    <n v="8"/>
    <x v="9"/>
    <x v="1"/>
  </r>
  <r>
    <n v="544"/>
    <x v="19"/>
    <x v="11"/>
    <s v="Cathy Kelley"/>
    <x v="0"/>
    <s v="Europe"/>
    <s v="Keyboard"/>
    <x v="2"/>
    <n v="104.6"/>
    <n v="545.95000000000005"/>
    <x v="1"/>
    <s v="NULL"/>
    <s v="0"/>
    <x v="2"/>
    <x v="0"/>
  </r>
  <r>
    <n v="545"/>
    <x v="123"/>
    <x v="9"/>
    <s v="Cathy Kelley"/>
    <x v="1"/>
    <s v="North America"/>
    <s v="Smartphone"/>
    <x v="3"/>
    <n v="350.59"/>
    <n v="482.54"/>
    <x v="0"/>
    <d v="2024-11-22T00:00:00"/>
    <n v="2"/>
    <x v="9"/>
    <x v="0"/>
  </r>
  <r>
    <n v="546"/>
    <x v="373"/>
    <x v="10"/>
    <s v="Michale Cole"/>
    <x v="5"/>
    <s v="Oceania"/>
    <s v="Smartphone"/>
    <x v="3"/>
    <n v="350.59"/>
    <n v="846.18"/>
    <x v="0"/>
    <d v="2024-04-29T00:00:00"/>
    <n v="20"/>
    <x v="7"/>
    <x v="0"/>
  </r>
  <r>
    <n v="547"/>
    <x v="246"/>
    <x v="14"/>
    <s v="Nick Patrick"/>
    <x v="9"/>
    <s v="South America"/>
    <s v="Webcam"/>
    <x v="1"/>
    <n v="71.97"/>
    <n v="230.98"/>
    <x v="0"/>
    <d v="2024-09-20T00:00:00"/>
    <n v="4"/>
    <x v="0"/>
    <x v="0"/>
  </r>
  <r>
    <n v="548"/>
    <x v="378"/>
    <x v="2"/>
    <s v="Cathy Kelley"/>
    <x v="2"/>
    <s v="Asia"/>
    <s v="Laptop"/>
    <x v="2"/>
    <n v="415.78"/>
    <n v="537.05999999999995"/>
    <x v="0"/>
    <d v="2024-07-28T00:00:00"/>
    <n v="18"/>
    <x v="2"/>
    <x v="0"/>
  </r>
  <r>
    <n v="549"/>
    <x v="379"/>
    <x v="10"/>
    <s v="Michale Cole"/>
    <x v="0"/>
    <s v="Europe"/>
    <s v="Webcam"/>
    <x v="1"/>
    <n v="71.97"/>
    <n v="312.02"/>
    <x v="1"/>
    <s v="NULL"/>
    <s v="0"/>
    <x v="11"/>
    <x v="0"/>
  </r>
  <r>
    <n v="550"/>
    <x v="174"/>
    <x v="7"/>
    <s v="Samantha Irvin"/>
    <x v="9"/>
    <s v="South America"/>
    <s v="Tablet"/>
    <x v="0"/>
    <n v="195.62"/>
    <n v="721.12"/>
    <x v="0"/>
    <d v="2023-03-24T00:00:00"/>
    <n v="4"/>
    <x v="1"/>
    <x v="1"/>
  </r>
  <r>
    <n v="551"/>
    <x v="0"/>
    <x v="7"/>
    <s v="Samantha Irvin"/>
    <x v="4"/>
    <s v="Asia"/>
    <s v="Tablet"/>
    <x v="0"/>
    <n v="195.62"/>
    <n v="290.43"/>
    <x v="1"/>
    <s v="NULL"/>
    <s v="0"/>
    <x v="0"/>
    <x v="0"/>
  </r>
  <r>
    <n v="552"/>
    <x v="342"/>
    <x v="5"/>
    <s v="Samantha Irvin"/>
    <x v="0"/>
    <s v="Europe"/>
    <s v="Printer"/>
    <x v="0"/>
    <n v="199.57"/>
    <n v="111.96"/>
    <x v="0"/>
    <d v="2024-04-01T00:00:00"/>
    <n v="10"/>
    <x v="1"/>
    <x v="0"/>
  </r>
  <r>
    <n v="553"/>
    <x v="243"/>
    <x v="19"/>
    <s v="Samantha Irvin"/>
    <x v="8"/>
    <s v="Europe"/>
    <s v="Printer"/>
    <x v="0"/>
    <n v="199.57"/>
    <n v="552.76"/>
    <x v="1"/>
    <s v="NULL"/>
    <s v="0"/>
    <x v="0"/>
    <x v="0"/>
  </r>
  <r>
    <n v="554"/>
    <x v="68"/>
    <x v="15"/>
    <s v="Michale Cole"/>
    <x v="1"/>
    <s v="North America"/>
    <s v="Laptop"/>
    <x v="2"/>
    <n v="415.78"/>
    <n v="868.3"/>
    <x v="0"/>
    <d v="2024-08-17T00:00:00"/>
    <n v="2"/>
    <x v="3"/>
    <x v="0"/>
  </r>
  <r>
    <n v="555"/>
    <x v="380"/>
    <x v="7"/>
    <s v="Samantha Irvin"/>
    <x v="8"/>
    <s v="Europe"/>
    <s v="Speaker"/>
    <x v="1"/>
    <n v="381.62"/>
    <n v="741.43"/>
    <x v="0"/>
    <d v="2024-05-15T00:00:00"/>
    <n v="8"/>
    <x v="10"/>
    <x v="0"/>
  </r>
  <r>
    <n v="556"/>
    <x v="315"/>
    <x v="15"/>
    <s v="Michale Cole"/>
    <x v="5"/>
    <s v="Oceania"/>
    <s v="Tablet"/>
    <x v="0"/>
    <n v="195.62"/>
    <n v="543.20000000000005"/>
    <x v="0"/>
    <d v="2024-12-01T00:00:00"/>
    <n v="20"/>
    <x v="9"/>
    <x v="0"/>
  </r>
  <r>
    <n v="557"/>
    <x v="381"/>
    <x v="2"/>
    <s v="Cathy Kelley"/>
    <x v="8"/>
    <s v="Europe"/>
    <s v="Laptop"/>
    <x v="2"/>
    <n v="415.78"/>
    <n v="389.08"/>
    <x v="0"/>
    <d v="2023-09-08T00:00:00"/>
    <n v="8"/>
    <x v="3"/>
    <x v="1"/>
  </r>
  <r>
    <n v="558"/>
    <x v="51"/>
    <x v="3"/>
    <s v="Michale Cole"/>
    <x v="1"/>
    <s v="North America"/>
    <s v="Printer"/>
    <x v="0"/>
    <n v="199.57"/>
    <n v="664.76"/>
    <x v="1"/>
    <s v="NULL"/>
    <s v="0"/>
    <x v="6"/>
    <x v="0"/>
  </r>
  <r>
    <n v="559"/>
    <x v="382"/>
    <x v="12"/>
    <s v="Michale Cole"/>
    <x v="2"/>
    <s v="Asia"/>
    <s v="Webcam"/>
    <x v="1"/>
    <n v="71.97"/>
    <n v="525.77"/>
    <x v="1"/>
    <s v="NULL"/>
    <s v="0"/>
    <x v="7"/>
    <x v="0"/>
  </r>
  <r>
    <n v="560"/>
    <x v="383"/>
    <x v="16"/>
    <s v="Nick Patrick"/>
    <x v="5"/>
    <s v="Oceania"/>
    <s v="Smartphone"/>
    <x v="3"/>
    <n v="350.59"/>
    <n v="336.86"/>
    <x v="1"/>
    <s v="NULL"/>
    <s v="0"/>
    <x v="4"/>
    <x v="1"/>
  </r>
  <r>
    <n v="561"/>
    <x v="384"/>
    <x v="14"/>
    <s v="Nick Patrick"/>
    <x v="3"/>
    <s v="Asia"/>
    <s v="Monitor"/>
    <x v="1"/>
    <n v="263.2"/>
    <n v="807.93"/>
    <x v="0"/>
    <d v="2024-11-16T00:00:00"/>
    <n v="15"/>
    <x v="9"/>
    <x v="0"/>
  </r>
  <r>
    <n v="562"/>
    <x v="252"/>
    <x v="11"/>
    <s v="Cathy Kelley"/>
    <x v="2"/>
    <s v="Asia"/>
    <s v="Headphones"/>
    <x v="0"/>
    <n v="143.09"/>
    <n v="732.7"/>
    <x v="0"/>
    <d v="2024-12-10T00:00:00"/>
    <n v="18"/>
    <x v="9"/>
    <x v="0"/>
  </r>
  <r>
    <n v="563"/>
    <x v="385"/>
    <x v="4"/>
    <s v="Michale Cole"/>
    <x v="5"/>
    <s v="Oceania"/>
    <s v="Printer"/>
    <x v="0"/>
    <n v="199.57"/>
    <n v="657.46"/>
    <x v="0"/>
    <d v="2023-02-15T00:00:00"/>
    <n v="20"/>
    <x v="6"/>
    <x v="1"/>
  </r>
  <r>
    <n v="564"/>
    <x v="169"/>
    <x v="0"/>
    <s v="Nick Patrick"/>
    <x v="6"/>
    <s v="Europe"/>
    <s v="Laptop"/>
    <x v="2"/>
    <n v="415.78"/>
    <n v="173.92"/>
    <x v="1"/>
    <s v="NULL"/>
    <s v="0"/>
    <x v="1"/>
    <x v="1"/>
  </r>
  <r>
    <n v="565"/>
    <x v="276"/>
    <x v="16"/>
    <s v="Nick Patrick"/>
    <x v="7"/>
    <s v="North America"/>
    <s v="Laptop"/>
    <x v="2"/>
    <n v="415.78"/>
    <n v="686.18"/>
    <x v="0"/>
    <d v="2024-04-13T00:00:00"/>
    <n v="1"/>
    <x v="7"/>
    <x v="0"/>
  </r>
  <r>
    <n v="566"/>
    <x v="229"/>
    <x v="14"/>
    <s v="Nick Patrick"/>
    <x v="4"/>
    <s v="Asia"/>
    <s v="Tablet"/>
    <x v="0"/>
    <n v="195.62"/>
    <n v="454.14"/>
    <x v="1"/>
    <s v="NULL"/>
    <s v="0"/>
    <x v="10"/>
    <x v="0"/>
  </r>
  <r>
    <n v="567"/>
    <x v="386"/>
    <x v="9"/>
    <s v="Cathy Kelley"/>
    <x v="2"/>
    <s v="Asia"/>
    <s v="Monitor"/>
    <x v="1"/>
    <n v="263.2"/>
    <n v="477.63"/>
    <x v="1"/>
    <s v="NULL"/>
    <s v="0"/>
    <x v="4"/>
    <x v="0"/>
  </r>
  <r>
    <n v="568"/>
    <x v="335"/>
    <x v="1"/>
    <s v="Cathy Kelley"/>
    <x v="0"/>
    <s v="Europe"/>
    <s v="Headphones"/>
    <x v="0"/>
    <n v="143.09"/>
    <n v="835.78"/>
    <x v="1"/>
    <s v="NULL"/>
    <s v="0"/>
    <x v="0"/>
    <x v="0"/>
  </r>
  <r>
    <n v="569"/>
    <x v="387"/>
    <x v="14"/>
    <s v="Nick Patrick"/>
    <x v="4"/>
    <s v="Asia"/>
    <s v="Keyboard"/>
    <x v="2"/>
    <n v="104.6"/>
    <n v="419.69"/>
    <x v="0"/>
    <d v="2024-10-24T00:00:00"/>
    <n v="12"/>
    <x v="11"/>
    <x v="0"/>
  </r>
  <r>
    <n v="570"/>
    <x v="388"/>
    <x v="11"/>
    <s v="Cathy Kelley"/>
    <x v="0"/>
    <s v="Europe"/>
    <s v="Monitor"/>
    <x v="1"/>
    <n v="263.2"/>
    <n v="731.44"/>
    <x v="0"/>
    <d v="2024-07-23T00:00:00"/>
    <n v="10"/>
    <x v="2"/>
    <x v="0"/>
  </r>
  <r>
    <n v="571"/>
    <x v="168"/>
    <x v="4"/>
    <s v="Michale Cole"/>
    <x v="8"/>
    <s v="Europe"/>
    <s v="Keyboard"/>
    <x v="2"/>
    <n v="104.6"/>
    <n v="135.86000000000001"/>
    <x v="0"/>
    <d v="2024-04-14T00:00:00"/>
    <n v="8"/>
    <x v="7"/>
    <x v="0"/>
  </r>
  <r>
    <n v="572"/>
    <x v="123"/>
    <x v="7"/>
    <s v="Samantha Irvin"/>
    <x v="3"/>
    <s v="Asia"/>
    <s v="Headphones"/>
    <x v="0"/>
    <n v="143.09"/>
    <n v="614.36"/>
    <x v="1"/>
    <s v="NULL"/>
    <s v="0"/>
    <x v="9"/>
    <x v="0"/>
  </r>
  <r>
    <n v="573"/>
    <x v="26"/>
    <x v="18"/>
    <s v="Nick Patrick"/>
    <x v="9"/>
    <s v="South America"/>
    <s v="Webcam"/>
    <x v="1"/>
    <n v="71.97"/>
    <n v="969.49"/>
    <x v="0"/>
    <d v="2023-10-27T00:00:00"/>
    <n v="4"/>
    <x v="11"/>
    <x v="1"/>
  </r>
  <r>
    <n v="574"/>
    <x v="33"/>
    <x v="3"/>
    <s v="Michale Cole"/>
    <x v="7"/>
    <s v="North America"/>
    <s v="Smartphone"/>
    <x v="3"/>
    <n v="350.59"/>
    <n v="907.22"/>
    <x v="0"/>
    <d v="2023-04-06T00:00:00"/>
    <n v="1"/>
    <x v="7"/>
    <x v="1"/>
  </r>
  <r>
    <n v="575"/>
    <x v="247"/>
    <x v="13"/>
    <s v="Cathy Kelley"/>
    <x v="2"/>
    <s v="Asia"/>
    <s v="Printer"/>
    <x v="0"/>
    <n v="199.57"/>
    <n v="763.53"/>
    <x v="0"/>
    <d v="2023-06-30T00:00:00"/>
    <n v="18"/>
    <x v="8"/>
    <x v="1"/>
  </r>
  <r>
    <n v="576"/>
    <x v="151"/>
    <x v="18"/>
    <s v="Nick Patrick"/>
    <x v="6"/>
    <s v="Europe"/>
    <s v="Tablet"/>
    <x v="0"/>
    <n v="195.62"/>
    <n v="855.9"/>
    <x v="1"/>
    <s v="NULL"/>
    <s v="0"/>
    <x v="2"/>
    <x v="1"/>
  </r>
  <r>
    <n v="577"/>
    <x v="180"/>
    <x v="2"/>
    <s v="Cathy Kelley"/>
    <x v="9"/>
    <s v="South America"/>
    <s v="Keyboard"/>
    <x v="2"/>
    <n v="104.6"/>
    <n v="279.42"/>
    <x v="1"/>
    <s v="NULL"/>
    <s v="0"/>
    <x v="3"/>
    <x v="1"/>
  </r>
  <r>
    <n v="578"/>
    <x v="135"/>
    <x v="6"/>
    <s v="Michale Cole"/>
    <x v="8"/>
    <s v="Europe"/>
    <s v="Mouse"/>
    <x v="1"/>
    <n v="282.79000000000002"/>
    <n v="690.09"/>
    <x v="1"/>
    <s v="NULL"/>
    <s v="0"/>
    <x v="2"/>
    <x v="1"/>
  </r>
  <r>
    <n v="579"/>
    <x v="349"/>
    <x v="3"/>
    <s v="Michale Cole"/>
    <x v="9"/>
    <s v="South America"/>
    <s v="Headphones"/>
    <x v="0"/>
    <n v="143.09"/>
    <n v="556.92999999999995"/>
    <x v="1"/>
    <s v="NULL"/>
    <s v="0"/>
    <x v="3"/>
    <x v="1"/>
  </r>
  <r>
    <n v="580"/>
    <x v="389"/>
    <x v="14"/>
    <s v="Nick Patrick"/>
    <x v="0"/>
    <s v="Europe"/>
    <s v="Smartphone"/>
    <x v="3"/>
    <n v="350.59"/>
    <n v="556.74"/>
    <x v="1"/>
    <s v="NULL"/>
    <s v="0"/>
    <x v="3"/>
    <x v="1"/>
  </r>
  <r>
    <n v="581"/>
    <x v="390"/>
    <x v="15"/>
    <s v="Michale Cole"/>
    <x v="2"/>
    <s v="Asia"/>
    <s v="Webcam"/>
    <x v="1"/>
    <n v="71.97"/>
    <n v="362.06"/>
    <x v="0"/>
    <d v="2023-02-12T00:00:00"/>
    <n v="18"/>
    <x v="6"/>
    <x v="1"/>
  </r>
  <r>
    <n v="582"/>
    <x v="46"/>
    <x v="5"/>
    <s v="Samantha Irvin"/>
    <x v="6"/>
    <s v="Europe"/>
    <s v="Tablet"/>
    <x v="0"/>
    <n v="195.62"/>
    <n v="809.2"/>
    <x v="0"/>
    <d v="2024-01-09T00:00:00"/>
    <n v="6"/>
    <x v="6"/>
    <x v="0"/>
  </r>
  <r>
    <n v="583"/>
    <x v="46"/>
    <x v="13"/>
    <s v="Cathy Kelley"/>
    <x v="1"/>
    <s v="North America"/>
    <s v="Monitor"/>
    <x v="1"/>
    <n v="263.2"/>
    <n v="491.98"/>
    <x v="1"/>
    <s v="NULL"/>
    <s v="0"/>
    <x v="6"/>
    <x v="0"/>
  </r>
  <r>
    <n v="584"/>
    <x v="391"/>
    <x v="13"/>
    <s v="Cathy Kelley"/>
    <x v="5"/>
    <s v="Oceania"/>
    <s v="Monitor"/>
    <x v="1"/>
    <n v="263.2"/>
    <n v="988"/>
    <x v="1"/>
    <s v="NULL"/>
    <s v="0"/>
    <x v="8"/>
    <x v="1"/>
  </r>
  <r>
    <n v="585"/>
    <x v="232"/>
    <x v="4"/>
    <s v="Michale Cole"/>
    <x v="5"/>
    <s v="Oceania"/>
    <s v="Monitor"/>
    <x v="1"/>
    <n v="263.2"/>
    <n v="271.06"/>
    <x v="1"/>
    <s v="NULL"/>
    <s v="0"/>
    <x v="7"/>
    <x v="1"/>
  </r>
  <r>
    <n v="586"/>
    <x v="392"/>
    <x v="12"/>
    <s v="Michale Cole"/>
    <x v="6"/>
    <s v="Europe"/>
    <s v="Mouse"/>
    <x v="1"/>
    <n v="282.79000000000002"/>
    <n v="644.52"/>
    <x v="0"/>
    <d v="2024-10-07T00:00:00"/>
    <n v="6"/>
    <x v="11"/>
    <x v="0"/>
  </r>
  <r>
    <n v="587"/>
    <x v="176"/>
    <x v="18"/>
    <s v="Nick Patrick"/>
    <x v="4"/>
    <s v="Asia"/>
    <s v="Mouse"/>
    <x v="1"/>
    <n v="282.79000000000002"/>
    <n v="328.57"/>
    <x v="1"/>
    <s v="NULL"/>
    <s v="0"/>
    <x v="2"/>
    <x v="1"/>
  </r>
  <r>
    <n v="588"/>
    <x v="91"/>
    <x v="0"/>
    <s v="Nick Patrick"/>
    <x v="0"/>
    <s v="Europe"/>
    <s v="Webcam"/>
    <x v="1"/>
    <n v="71.97"/>
    <n v="991.53"/>
    <x v="1"/>
    <s v="NULL"/>
    <s v="0"/>
    <x v="3"/>
    <x v="0"/>
  </r>
  <r>
    <n v="589"/>
    <x v="393"/>
    <x v="14"/>
    <s v="Nick Patrick"/>
    <x v="2"/>
    <s v="Asia"/>
    <s v="Webcam"/>
    <x v="1"/>
    <n v="71.97"/>
    <n v="121.77"/>
    <x v="0"/>
    <d v="2023-10-25T00:00:00"/>
    <n v="18"/>
    <x v="11"/>
    <x v="1"/>
  </r>
  <r>
    <n v="590"/>
    <x v="394"/>
    <x v="7"/>
    <s v="Samantha Irvin"/>
    <x v="5"/>
    <s v="Oceania"/>
    <s v="Tablet"/>
    <x v="0"/>
    <n v="195.62"/>
    <n v="369.26"/>
    <x v="0"/>
    <d v="2023-02-22T00:00:00"/>
    <n v="20"/>
    <x v="4"/>
    <x v="1"/>
  </r>
  <r>
    <n v="591"/>
    <x v="395"/>
    <x v="15"/>
    <s v="Michale Cole"/>
    <x v="5"/>
    <s v="Oceania"/>
    <s v="Printer"/>
    <x v="0"/>
    <n v="199.57"/>
    <n v="667.63"/>
    <x v="0"/>
    <d v="2024-01-13T00:00:00"/>
    <n v="20"/>
    <x v="5"/>
    <x v="1"/>
  </r>
  <r>
    <n v="592"/>
    <x v="396"/>
    <x v="16"/>
    <s v="Nick Patrick"/>
    <x v="1"/>
    <s v="North America"/>
    <s v="Headphones"/>
    <x v="0"/>
    <n v="143.09"/>
    <n v="450.66"/>
    <x v="1"/>
    <s v="NULL"/>
    <s v="0"/>
    <x v="7"/>
    <x v="0"/>
  </r>
  <r>
    <n v="593"/>
    <x v="350"/>
    <x v="3"/>
    <s v="Michale Cole"/>
    <x v="9"/>
    <s v="South America"/>
    <s v="Laptop"/>
    <x v="2"/>
    <n v="415.78"/>
    <n v="152.97"/>
    <x v="0"/>
    <d v="2023-09-20T00:00:00"/>
    <n v="4"/>
    <x v="0"/>
    <x v="1"/>
  </r>
  <r>
    <n v="594"/>
    <x v="263"/>
    <x v="2"/>
    <s v="Cathy Kelley"/>
    <x v="1"/>
    <s v="North America"/>
    <s v="Monitor"/>
    <x v="1"/>
    <n v="263.2"/>
    <n v="537.42999999999995"/>
    <x v="0"/>
    <d v="2024-03-12T00:00:00"/>
    <n v="2"/>
    <x v="1"/>
    <x v="0"/>
  </r>
  <r>
    <n v="595"/>
    <x v="397"/>
    <x v="13"/>
    <s v="Cathy Kelley"/>
    <x v="8"/>
    <s v="Europe"/>
    <s v="Speaker"/>
    <x v="1"/>
    <n v="381.62"/>
    <n v="136.12"/>
    <x v="0"/>
    <d v="2023-12-12T00:00:00"/>
    <n v="8"/>
    <x v="5"/>
    <x v="1"/>
  </r>
  <r>
    <n v="596"/>
    <x v="184"/>
    <x v="17"/>
    <s v="Cathy Kelley"/>
    <x v="0"/>
    <s v="Europe"/>
    <s v="Smartphone"/>
    <x v="3"/>
    <n v="350.59"/>
    <n v="946.26"/>
    <x v="1"/>
    <s v="NULL"/>
    <s v="0"/>
    <x v="2"/>
    <x v="0"/>
  </r>
  <r>
    <n v="597"/>
    <x v="398"/>
    <x v="11"/>
    <s v="Cathy Kelley"/>
    <x v="4"/>
    <s v="Asia"/>
    <s v="Mouse"/>
    <x v="1"/>
    <n v="282.79000000000002"/>
    <n v="384.91"/>
    <x v="0"/>
    <d v="2024-01-24T00:00:00"/>
    <n v="12"/>
    <x v="6"/>
    <x v="0"/>
  </r>
  <r>
    <n v="598"/>
    <x v="399"/>
    <x v="2"/>
    <s v="Cathy Kelley"/>
    <x v="5"/>
    <s v="Oceania"/>
    <s v="Smartphone"/>
    <x v="3"/>
    <n v="350.59"/>
    <n v="179.79"/>
    <x v="1"/>
    <s v="NULL"/>
    <s v="0"/>
    <x v="1"/>
    <x v="1"/>
  </r>
  <r>
    <n v="599"/>
    <x v="400"/>
    <x v="15"/>
    <s v="Michale Cole"/>
    <x v="2"/>
    <s v="Asia"/>
    <s v="Webcam"/>
    <x v="1"/>
    <n v="71.97"/>
    <n v="991.25"/>
    <x v="1"/>
    <s v="NULL"/>
    <s v="0"/>
    <x v="4"/>
    <x v="0"/>
  </r>
  <r>
    <n v="600"/>
    <x v="401"/>
    <x v="8"/>
    <s v="Cathy Kelley"/>
    <x v="1"/>
    <s v="North America"/>
    <s v="Tablet"/>
    <x v="0"/>
    <n v="195.62"/>
    <n v="989.74"/>
    <x v="1"/>
    <s v="NULL"/>
    <s v="0"/>
    <x v="9"/>
    <x v="0"/>
  </r>
  <r>
    <n v="601"/>
    <x v="402"/>
    <x v="1"/>
    <s v="Cathy Kelley"/>
    <x v="9"/>
    <s v="South America"/>
    <s v="Mouse"/>
    <x v="1"/>
    <n v="282.79000000000002"/>
    <n v="266.10000000000002"/>
    <x v="1"/>
    <s v="NULL"/>
    <s v="0"/>
    <x v="11"/>
    <x v="0"/>
  </r>
  <r>
    <n v="602"/>
    <x v="215"/>
    <x v="19"/>
    <s v="Samantha Irvin"/>
    <x v="7"/>
    <s v="North America"/>
    <s v="Keyboard"/>
    <x v="2"/>
    <n v="104.6"/>
    <n v="681.11"/>
    <x v="0"/>
    <d v="2023-09-13T00:00:00"/>
    <n v="1"/>
    <x v="0"/>
    <x v="1"/>
  </r>
  <r>
    <n v="603"/>
    <x v="397"/>
    <x v="14"/>
    <s v="Nick Patrick"/>
    <x v="5"/>
    <s v="Oceania"/>
    <s v="Headphones"/>
    <x v="0"/>
    <n v="143.09"/>
    <n v="204.85"/>
    <x v="0"/>
    <d v="2023-12-24T00:00:00"/>
    <n v="20"/>
    <x v="5"/>
    <x v="1"/>
  </r>
  <r>
    <n v="604"/>
    <x v="403"/>
    <x v="7"/>
    <s v="Samantha Irvin"/>
    <x v="4"/>
    <s v="Asia"/>
    <s v="Mouse"/>
    <x v="1"/>
    <n v="282.79000000000002"/>
    <n v="964.74"/>
    <x v="0"/>
    <d v="2023-02-24T00:00:00"/>
    <n v="12"/>
    <x v="4"/>
    <x v="1"/>
  </r>
  <r>
    <n v="605"/>
    <x v="205"/>
    <x v="10"/>
    <s v="Michale Cole"/>
    <x v="9"/>
    <s v="South America"/>
    <s v="Mouse"/>
    <x v="1"/>
    <n v="282.79000000000002"/>
    <n v="877.61"/>
    <x v="1"/>
    <s v="NULL"/>
    <s v="0"/>
    <x v="7"/>
    <x v="0"/>
  </r>
  <r>
    <n v="606"/>
    <x v="156"/>
    <x v="17"/>
    <s v="Cathy Kelley"/>
    <x v="9"/>
    <s v="South America"/>
    <s v="Webcam"/>
    <x v="1"/>
    <n v="71.97"/>
    <n v="737.61"/>
    <x v="0"/>
    <d v="2024-04-02T00:00:00"/>
    <n v="4"/>
    <x v="1"/>
    <x v="0"/>
  </r>
  <r>
    <n v="607"/>
    <x v="404"/>
    <x v="4"/>
    <s v="Michale Cole"/>
    <x v="5"/>
    <s v="Oceania"/>
    <s v="Laptop"/>
    <x v="2"/>
    <n v="415.78"/>
    <n v="921.01"/>
    <x v="0"/>
    <d v="2023-03-23T00:00:00"/>
    <n v="20"/>
    <x v="1"/>
    <x v="1"/>
  </r>
  <r>
    <n v="608"/>
    <x v="312"/>
    <x v="11"/>
    <s v="Cathy Kelley"/>
    <x v="9"/>
    <s v="South America"/>
    <s v="Mouse"/>
    <x v="1"/>
    <n v="282.79000000000002"/>
    <n v="757.54"/>
    <x v="0"/>
    <d v="2023-12-01T00:00:00"/>
    <n v="4"/>
    <x v="9"/>
    <x v="1"/>
  </r>
  <r>
    <n v="609"/>
    <x v="405"/>
    <x v="16"/>
    <s v="Nick Patrick"/>
    <x v="2"/>
    <s v="Asia"/>
    <s v="Monitor"/>
    <x v="1"/>
    <n v="263.2"/>
    <n v="728.87"/>
    <x v="0"/>
    <d v="2024-10-27T00:00:00"/>
    <n v="18"/>
    <x v="11"/>
    <x v="0"/>
  </r>
  <r>
    <n v="610"/>
    <x v="230"/>
    <x v="3"/>
    <s v="Michale Cole"/>
    <x v="8"/>
    <s v="Europe"/>
    <s v="Speaker"/>
    <x v="1"/>
    <n v="381.62"/>
    <n v="527.67999999999995"/>
    <x v="1"/>
    <s v="NULL"/>
    <s v="0"/>
    <x v="4"/>
    <x v="0"/>
  </r>
  <r>
    <n v="611"/>
    <x v="81"/>
    <x v="4"/>
    <s v="Michale Cole"/>
    <x v="6"/>
    <s v="Europe"/>
    <s v="Mouse"/>
    <x v="1"/>
    <n v="282.79000000000002"/>
    <n v="534.27"/>
    <x v="1"/>
    <s v="NULL"/>
    <s v="0"/>
    <x v="2"/>
    <x v="1"/>
  </r>
  <r>
    <n v="612"/>
    <x v="406"/>
    <x v="18"/>
    <s v="Nick Patrick"/>
    <x v="9"/>
    <s v="South America"/>
    <s v="Keyboard"/>
    <x v="2"/>
    <n v="104.6"/>
    <n v="140.41"/>
    <x v="0"/>
    <d v="2024-07-31T00:00:00"/>
    <n v="4"/>
    <x v="2"/>
    <x v="0"/>
  </r>
  <r>
    <n v="613"/>
    <x v="173"/>
    <x v="18"/>
    <s v="Nick Patrick"/>
    <x v="0"/>
    <s v="Europe"/>
    <s v="Monitor"/>
    <x v="1"/>
    <n v="263.2"/>
    <n v="480.96"/>
    <x v="0"/>
    <d v="2023-11-01T00:00:00"/>
    <n v="10"/>
    <x v="11"/>
    <x v="1"/>
  </r>
  <r>
    <n v="614"/>
    <x v="407"/>
    <x v="8"/>
    <s v="Cathy Kelley"/>
    <x v="6"/>
    <s v="Europe"/>
    <s v="Mouse"/>
    <x v="1"/>
    <n v="282.79000000000002"/>
    <n v="487.99"/>
    <x v="1"/>
    <s v="NULL"/>
    <s v="0"/>
    <x v="4"/>
    <x v="0"/>
  </r>
  <r>
    <n v="615"/>
    <x v="336"/>
    <x v="10"/>
    <s v="Michale Cole"/>
    <x v="6"/>
    <s v="Europe"/>
    <s v="Webcam"/>
    <x v="1"/>
    <n v="71.97"/>
    <n v="138.38999999999999"/>
    <x v="0"/>
    <d v="2024-05-31T00:00:00"/>
    <n v="6"/>
    <x v="10"/>
    <x v="0"/>
  </r>
  <r>
    <n v="616"/>
    <x v="408"/>
    <x v="5"/>
    <s v="Samantha Irvin"/>
    <x v="3"/>
    <s v="Asia"/>
    <s v="Keyboard"/>
    <x v="2"/>
    <n v="104.6"/>
    <n v="757.33"/>
    <x v="0"/>
    <d v="2023-05-12T00:00:00"/>
    <n v="15"/>
    <x v="7"/>
    <x v="1"/>
  </r>
  <r>
    <n v="617"/>
    <x v="409"/>
    <x v="8"/>
    <s v="Cathy Kelley"/>
    <x v="2"/>
    <s v="Asia"/>
    <s v="Keyboard"/>
    <x v="2"/>
    <n v="104.6"/>
    <n v="758.23"/>
    <x v="0"/>
    <d v="2024-02-29T00:00:00"/>
    <n v="18"/>
    <x v="4"/>
    <x v="0"/>
  </r>
  <r>
    <n v="618"/>
    <x v="36"/>
    <x v="15"/>
    <s v="Michale Cole"/>
    <x v="5"/>
    <s v="Oceania"/>
    <s v="Headphones"/>
    <x v="0"/>
    <n v="143.09"/>
    <n v="675.16"/>
    <x v="0"/>
    <d v="2024-08-23T00:00:00"/>
    <n v="20"/>
    <x v="3"/>
    <x v="0"/>
  </r>
  <r>
    <n v="619"/>
    <x v="410"/>
    <x v="6"/>
    <s v="Michale Cole"/>
    <x v="0"/>
    <s v="Europe"/>
    <s v="Laptop"/>
    <x v="2"/>
    <n v="415.78"/>
    <n v="453.36"/>
    <x v="0"/>
    <d v="2023-08-12T00:00:00"/>
    <n v="10"/>
    <x v="3"/>
    <x v="1"/>
  </r>
  <r>
    <n v="620"/>
    <x v="216"/>
    <x v="12"/>
    <s v="Michale Cole"/>
    <x v="1"/>
    <s v="North America"/>
    <s v="Keyboard"/>
    <x v="2"/>
    <n v="104.6"/>
    <n v="782.86"/>
    <x v="1"/>
    <s v="NULL"/>
    <s v="0"/>
    <x v="9"/>
    <x v="0"/>
  </r>
  <r>
    <n v="621"/>
    <x v="411"/>
    <x v="16"/>
    <s v="Nick Patrick"/>
    <x v="3"/>
    <s v="Asia"/>
    <s v="Keyboard"/>
    <x v="2"/>
    <n v="104.6"/>
    <n v="874.59"/>
    <x v="0"/>
    <d v="2023-01-18T00:00:00"/>
    <n v="15"/>
    <x v="6"/>
    <x v="1"/>
  </r>
  <r>
    <n v="622"/>
    <x v="209"/>
    <x v="14"/>
    <s v="Nick Patrick"/>
    <x v="2"/>
    <s v="Asia"/>
    <s v="Printer"/>
    <x v="0"/>
    <n v="199.57"/>
    <n v="516.47"/>
    <x v="0"/>
    <d v="2024-08-08T00:00:00"/>
    <n v="18"/>
    <x v="2"/>
    <x v="0"/>
  </r>
  <r>
    <n v="623"/>
    <x v="387"/>
    <x v="11"/>
    <s v="Cathy Kelley"/>
    <x v="9"/>
    <s v="South America"/>
    <s v="Printer"/>
    <x v="0"/>
    <n v="199.57"/>
    <n v="730.48"/>
    <x v="1"/>
    <s v="NULL"/>
    <s v="0"/>
    <x v="11"/>
    <x v="0"/>
  </r>
  <r>
    <n v="624"/>
    <x v="186"/>
    <x v="11"/>
    <s v="Cathy Kelley"/>
    <x v="4"/>
    <s v="Asia"/>
    <s v="Printer"/>
    <x v="0"/>
    <n v="199.57"/>
    <n v="552.91999999999996"/>
    <x v="0"/>
    <d v="2024-09-04T00:00:00"/>
    <n v="12"/>
    <x v="3"/>
    <x v="0"/>
  </r>
  <r>
    <n v="625"/>
    <x v="47"/>
    <x v="9"/>
    <s v="Cathy Kelley"/>
    <x v="3"/>
    <s v="Asia"/>
    <s v="Speaker"/>
    <x v="1"/>
    <n v="381.62"/>
    <n v="346.96"/>
    <x v="0"/>
    <d v="2023-04-13T00:00:00"/>
    <n v="15"/>
    <x v="1"/>
    <x v="1"/>
  </r>
  <r>
    <n v="626"/>
    <x v="412"/>
    <x v="5"/>
    <s v="Samantha Irvin"/>
    <x v="4"/>
    <s v="Asia"/>
    <s v="Headphones"/>
    <x v="0"/>
    <n v="143.09"/>
    <n v="928.72"/>
    <x v="1"/>
    <s v="NULL"/>
    <s v="0"/>
    <x v="6"/>
    <x v="1"/>
  </r>
  <r>
    <n v="627"/>
    <x v="406"/>
    <x v="5"/>
    <s v="Samantha Irvin"/>
    <x v="3"/>
    <s v="Asia"/>
    <s v="Printer"/>
    <x v="0"/>
    <n v="199.57"/>
    <n v="625.05999999999995"/>
    <x v="0"/>
    <d v="2024-08-11T00:00:00"/>
    <n v="15"/>
    <x v="2"/>
    <x v="0"/>
  </r>
  <r>
    <n v="628"/>
    <x v="267"/>
    <x v="0"/>
    <s v="Nick Patrick"/>
    <x v="8"/>
    <s v="Europe"/>
    <s v="Tablet"/>
    <x v="0"/>
    <n v="195.62"/>
    <n v="768.34"/>
    <x v="0"/>
    <d v="2023-01-22T00:00:00"/>
    <n v="8"/>
    <x v="6"/>
    <x v="1"/>
  </r>
  <r>
    <n v="629"/>
    <x v="413"/>
    <x v="17"/>
    <s v="Cathy Kelley"/>
    <x v="4"/>
    <s v="Asia"/>
    <s v="Headphones"/>
    <x v="0"/>
    <n v="143.09"/>
    <n v="177.04"/>
    <x v="0"/>
    <d v="2023-03-17T00:00:00"/>
    <n v="12"/>
    <x v="1"/>
    <x v="1"/>
  </r>
  <r>
    <n v="630"/>
    <x v="341"/>
    <x v="2"/>
    <s v="Cathy Kelley"/>
    <x v="2"/>
    <s v="Asia"/>
    <s v="Headphones"/>
    <x v="0"/>
    <n v="143.09"/>
    <n v="323.93"/>
    <x v="1"/>
    <s v="NULL"/>
    <s v="0"/>
    <x v="7"/>
    <x v="0"/>
  </r>
  <r>
    <n v="631"/>
    <x v="414"/>
    <x v="19"/>
    <s v="Samantha Irvin"/>
    <x v="6"/>
    <s v="Europe"/>
    <s v="Mouse"/>
    <x v="1"/>
    <n v="282.79000000000002"/>
    <n v="460.84"/>
    <x v="1"/>
    <s v="NULL"/>
    <s v="0"/>
    <x v="3"/>
    <x v="0"/>
  </r>
  <r>
    <n v="632"/>
    <x v="161"/>
    <x v="3"/>
    <s v="Michale Cole"/>
    <x v="9"/>
    <s v="South America"/>
    <s v="Monitor"/>
    <x v="1"/>
    <n v="263.2"/>
    <n v="827.71"/>
    <x v="0"/>
    <d v="2023-07-31T00:00:00"/>
    <n v="4"/>
    <x v="2"/>
    <x v="1"/>
  </r>
  <r>
    <n v="633"/>
    <x v="358"/>
    <x v="13"/>
    <s v="Cathy Kelley"/>
    <x v="6"/>
    <s v="Europe"/>
    <s v="Speaker"/>
    <x v="1"/>
    <n v="381.62"/>
    <n v="828.56"/>
    <x v="1"/>
    <s v="NULL"/>
    <s v="0"/>
    <x v="5"/>
    <x v="1"/>
  </r>
  <r>
    <n v="634"/>
    <x v="415"/>
    <x v="18"/>
    <s v="Nick Patrick"/>
    <x v="3"/>
    <s v="Asia"/>
    <s v="Tablet"/>
    <x v="0"/>
    <n v="195.62"/>
    <n v="773.02"/>
    <x v="0"/>
    <d v="2024-07-13T00:00:00"/>
    <n v="15"/>
    <x v="8"/>
    <x v="0"/>
  </r>
  <r>
    <n v="635"/>
    <x v="219"/>
    <x v="3"/>
    <s v="Michale Cole"/>
    <x v="4"/>
    <s v="Asia"/>
    <s v="Smartphone"/>
    <x v="3"/>
    <n v="350.59"/>
    <n v="442.96"/>
    <x v="1"/>
    <s v="NULL"/>
    <s v="0"/>
    <x v="2"/>
    <x v="0"/>
  </r>
  <r>
    <n v="636"/>
    <x v="379"/>
    <x v="8"/>
    <s v="Cathy Kelley"/>
    <x v="9"/>
    <s v="South America"/>
    <s v="Headphones"/>
    <x v="0"/>
    <n v="143.09"/>
    <n v="790.75"/>
    <x v="1"/>
    <s v="NULL"/>
    <s v="0"/>
    <x v="11"/>
    <x v="0"/>
  </r>
  <r>
    <n v="637"/>
    <x v="416"/>
    <x v="7"/>
    <s v="Samantha Irvin"/>
    <x v="0"/>
    <s v="Europe"/>
    <s v="Printer"/>
    <x v="0"/>
    <n v="199.57"/>
    <n v="330.76"/>
    <x v="0"/>
    <d v="2023-09-30T00:00:00"/>
    <n v="10"/>
    <x v="0"/>
    <x v="1"/>
  </r>
  <r>
    <n v="638"/>
    <x v="417"/>
    <x v="17"/>
    <s v="Cathy Kelley"/>
    <x v="0"/>
    <s v="Europe"/>
    <s v="Monitor"/>
    <x v="1"/>
    <n v="263.2"/>
    <n v="385.08"/>
    <x v="1"/>
    <s v="NULL"/>
    <s v="0"/>
    <x v="3"/>
    <x v="1"/>
  </r>
  <r>
    <n v="639"/>
    <x v="94"/>
    <x v="14"/>
    <s v="Nick Patrick"/>
    <x v="9"/>
    <s v="South America"/>
    <s v="Speaker"/>
    <x v="1"/>
    <n v="381.62"/>
    <n v="498.06"/>
    <x v="0"/>
    <d v="2024-12-11T00:00:00"/>
    <n v="4"/>
    <x v="5"/>
    <x v="0"/>
  </r>
  <r>
    <n v="640"/>
    <x v="330"/>
    <x v="17"/>
    <s v="Cathy Kelley"/>
    <x v="3"/>
    <s v="Asia"/>
    <s v="Tablet"/>
    <x v="0"/>
    <n v="195.62"/>
    <n v="879.23"/>
    <x v="0"/>
    <d v="2023-07-06T00:00:00"/>
    <n v="15"/>
    <x v="8"/>
    <x v="1"/>
  </r>
  <r>
    <n v="641"/>
    <x v="274"/>
    <x v="7"/>
    <s v="Samantha Irvin"/>
    <x v="6"/>
    <s v="Europe"/>
    <s v="Printer"/>
    <x v="0"/>
    <n v="199.57"/>
    <n v="913.45"/>
    <x v="0"/>
    <d v="2023-05-30T00:00:00"/>
    <n v="6"/>
    <x v="10"/>
    <x v="1"/>
  </r>
  <r>
    <n v="642"/>
    <x v="96"/>
    <x v="9"/>
    <s v="Cathy Kelley"/>
    <x v="8"/>
    <s v="Europe"/>
    <s v="Speaker"/>
    <x v="1"/>
    <n v="381.62"/>
    <n v="212.63"/>
    <x v="0"/>
    <d v="2024-07-23T00:00:00"/>
    <n v="8"/>
    <x v="2"/>
    <x v="0"/>
  </r>
  <r>
    <n v="643"/>
    <x v="418"/>
    <x v="2"/>
    <s v="Cathy Kelley"/>
    <x v="1"/>
    <s v="North America"/>
    <s v="Printer"/>
    <x v="0"/>
    <n v="199.57"/>
    <n v="644.91999999999996"/>
    <x v="0"/>
    <d v="2023-09-25T00:00:00"/>
    <n v="2"/>
    <x v="0"/>
    <x v="1"/>
  </r>
  <r>
    <n v="644"/>
    <x v="309"/>
    <x v="18"/>
    <s v="Nick Patrick"/>
    <x v="8"/>
    <s v="Europe"/>
    <s v="Smartphone"/>
    <x v="3"/>
    <n v="350.59"/>
    <n v="646.36"/>
    <x v="1"/>
    <s v="NULL"/>
    <s v="0"/>
    <x v="6"/>
    <x v="1"/>
  </r>
  <r>
    <n v="645"/>
    <x v="419"/>
    <x v="4"/>
    <s v="Michale Cole"/>
    <x v="5"/>
    <s v="Oceania"/>
    <s v="Monitor"/>
    <x v="1"/>
    <n v="263.2"/>
    <n v="194.85"/>
    <x v="0"/>
    <d v="2023-08-10T00:00:00"/>
    <n v="20"/>
    <x v="2"/>
    <x v="1"/>
  </r>
  <r>
    <n v="646"/>
    <x v="420"/>
    <x v="11"/>
    <s v="Cathy Kelley"/>
    <x v="4"/>
    <s v="Asia"/>
    <s v="Monitor"/>
    <x v="1"/>
    <n v="263.2"/>
    <n v="682.58"/>
    <x v="0"/>
    <d v="2024-06-08T00:00:00"/>
    <n v="12"/>
    <x v="10"/>
    <x v="0"/>
  </r>
  <r>
    <n v="647"/>
    <x v="19"/>
    <x v="15"/>
    <s v="Michale Cole"/>
    <x v="6"/>
    <s v="Europe"/>
    <s v="Mouse"/>
    <x v="1"/>
    <n v="282.79000000000002"/>
    <n v="296.95999999999998"/>
    <x v="1"/>
    <s v="NULL"/>
    <s v="0"/>
    <x v="2"/>
    <x v="0"/>
  </r>
  <r>
    <n v="648"/>
    <x v="289"/>
    <x v="6"/>
    <s v="Michale Cole"/>
    <x v="1"/>
    <s v="North America"/>
    <s v="Speaker"/>
    <x v="1"/>
    <n v="381.62"/>
    <n v="932.04"/>
    <x v="1"/>
    <s v="NULL"/>
    <s v="0"/>
    <x v="10"/>
    <x v="0"/>
  </r>
  <r>
    <n v="649"/>
    <x v="194"/>
    <x v="14"/>
    <s v="Nick Patrick"/>
    <x v="7"/>
    <s v="North America"/>
    <s v="Monitor"/>
    <x v="1"/>
    <n v="263.2"/>
    <n v="210.77"/>
    <x v="0"/>
    <d v="2024-08-21T00:00:00"/>
    <n v="1"/>
    <x v="3"/>
    <x v="0"/>
  </r>
  <r>
    <n v="650"/>
    <x v="421"/>
    <x v="15"/>
    <s v="Michale Cole"/>
    <x v="4"/>
    <s v="Asia"/>
    <s v="Webcam"/>
    <x v="1"/>
    <n v="71.97"/>
    <n v="799.03"/>
    <x v="1"/>
    <s v="NULL"/>
    <s v="0"/>
    <x v="8"/>
    <x v="0"/>
  </r>
  <r>
    <n v="651"/>
    <x v="422"/>
    <x v="3"/>
    <s v="Michale Cole"/>
    <x v="4"/>
    <s v="Asia"/>
    <s v="Printer"/>
    <x v="0"/>
    <n v="199.57"/>
    <n v="649.65"/>
    <x v="0"/>
    <d v="2024-07-21T00:00:00"/>
    <n v="12"/>
    <x v="2"/>
    <x v="0"/>
  </r>
  <r>
    <n v="652"/>
    <x v="423"/>
    <x v="9"/>
    <s v="Cathy Kelley"/>
    <x v="0"/>
    <s v="Europe"/>
    <s v="Tablet"/>
    <x v="0"/>
    <n v="195.62"/>
    <n v="510.02"/>
    <x v="1"/>
    <s v="NULL"/>
    <s v="0"/>
    <x v="5"/>
    <x v="1"/>
  </r>
  <r>
    <n v="653"/>
    <x v="414"/>
    <x v="3"/>
    <s v="Michale Cole"/>
    <x v="4"/>
    <s v="Asia"/>
    <s v="Tablet"/>
    <x v="0"/>
    <n v="195.62"/>
    <n v="274.93"/>
    <x v="1"/>
    <s v="NULL"/>
    <s v="0"/>
    <x v="3"/>
    <x v="0"/>
  </r>
  <r>
    <n v="654"/>
    <x v="88"/>
    <x v="18"/>
    <s v="Nick Patrick"/>
    <x v="7"/>
    <s v="North America"/>
    <s v="Laptop"/>
    <x v="2"/>
    <n v="415.78"/>
    <n v="561.22"/>
    <x v="1"/>
    <s v="NULL"/>
    <s v="0"/>
    <x v="4"/>
    <x v="1"/>
  </r>
  <r>
    <n v="655"/>
    <x v="424"/>
    <x v="18"/>
    <s v="Nick Patrick"/>
    <x v="9"/>
    <s v="South America"/>
    <s v="Speaker"/>
    <x v="1"/>
    <n v="381.62"/>
    <n v="573.22"/>
    <x v="1"/>
    <s v="NULL"/>
    <s v="0"/>
    <x v="1"/>
    <x v="0"/>
  </r>
  <r>
    <n v="656"/>
    <x v="425"/>
    <x v="19"/>
    <s v="Samantha Irvin"/>
    <x v="9"/>
    <s v="South America"/>
    <s v="Laptop"/>
    <x v="2"/>
    <n v="415.78"/>
    <n v="262.35000000000002"/>
    <x v="1"/>
    <s v="NULL"/>
    <s v="0"/>
    <x v="9"/>
    <x v="0"/>
  </r>
  <r>
    <n v="657"/>
    <x v="154"/>
    <x v="9"/>
    <s v="Cathy Kelley"/>
    <x v="9"/>
    <s v="South America"/>
    <s v="Smartphone"/>
    <x v="3"/>
    <n v="350.59"/>
    <n v="961.87"/>
    <x v="0"/>
    <d v="2024-07-11T00:00:00"/>
    <n v="4"/>
    <x v="2"/>
    <x v="0"/>
  </r>
  <r>
    <n v="658"/>
    <x v="426"/>
    <x v="18"/>
    <s v="Nick Patrick"/>
    <x v="3"/>
    <s v="Asia"/>
    <s v="Laptop"/>
    <x v="2"/>
    <n v="415.78"/>
    <n v="983.5"/>
    <x v="0"/>
    <d v="2024-07-06T00:00:00"/>
    <n v="15"/>
    <x v="8"/>
    <x v="0"/>
  </r>
  <r>
    <n v="659"/>
    <x v="234"/>
    <x v="5"/>
    <s v="Samantha Irvin"/>
    <x v="8"/>
    <s v="Europe"/>
    <s v="Keyboard"/>
    <x v="2"/>
    <n v="104.6"/>
    <n v="894.43"/>
    <x v="1"/>
    <s v="NULL"/>
    <s v="0"/>
    <x v="9"/>
    <x v="0"/>
  </r>
  <r>
    <n v="660"/>
    <x v="427"/>
    <x v="11"/>
    <s v="Cathy Kelley"/>
    <x v="4"/>
    <s v="Asia"/>
    <s v="Monitor"/>
    <x v="1"/>
    <n v="263.2"/>
    <n v="946.67"/>
    <x v="0"/>
    <d v="2023-11-22T00:00:00"/>
    <n v="12"/>
    <x v="9"/>
    <x v="1"/>
  </r>
  <r>
    <n v="661"/>
    <x v="428"/>
    <x v="9"/>
    <s v="Cathy Kelley"/>
    <x v="9"/>
    <s v="South America"/>
    <s v="Tablet"/>
    <x v="0"/>
    <n v="195.62"/>
    <n v="805.89"/>
    <x v="1"/>
    <s v="NULL"/>
    <s v="0"/>
    <x v="10"/>
    <x v="1"/>
  </r>
  <r>
    <n v="662"/>
    <x v="17"/>
    <x v="5"/>
    <s v="Samantha Irvin"/>
    <x v="3"/>
    <s v="Asia"/>
    <s v="Tablet"/>
    <x v="0"/>
    <n v="195.62"/>
    <n v="634.11"/>
    <x v="0"/>
    <d v="2024-12-11T00:00:00"/>
    <n v="15"/>
    <x v="9"/>
    <x v="0"/>
  </r>
  <r>
    <n v="663"/>
    <x v="429"/>
    <x v="12"/>
    <s v="Michale Cole"/>
    <x v="8"/>
    <s v="Europe"/>
    <s v="Mouse"/>
    <x v="1"/>
    <n v="282.79000000000002"/>
    <n v="653.25"/>
    <x v="1"/>
    <s v="NULL"/>
    <s v="0"/>
    <x v="9"/>
    <x v="0"/>
  </r>
  <r>
    <n v="664"/>
    <x v="393"/>
    <x v="10"/>
    <s v="Michale Cole"/>
    <x v="5"/>
    <s v="Oceania"/>
    <s v="Smartphone"/>
    <x v="3"/>
    <n v="350.59"/>
    <n v="641.14"/>
    <x v="0"/>
    <d v="2023-10-27T00:00:00"/>
    <n v="20"/>
    <x v="11"/>
    <x v="1"/>
  </r>
  <r>
    <n v="665"/>
    <x v="430"/>
    <x v="1"/>
    <s v="Cathy Kelley"/>
    <x v="8"/>
    <s v="Europe"/>
    <s v="Webcam"/>
    <x v="1"/>
    <n v="71.97"/>
    <n v="821.84"/>
    <x v="1"/>
    <s v="NULL"/>
    <s v="0"/>
    <x v="1"/>
    <x v="0"/>
  </r>
  <r>
    <n v="666"/>
    <x v="431"/>
    <x v="15"/>
    <s v="Michale Cole"/>
    <x v="1"/>
    <s v="North America"/>
    <s v="Printer"/>
    <x v="0"/>
    <n v="199.57"/>
    <n v="700.6"/>
    <x v="0"/>
    <d v="2023-08-13T00:00:00"/>
    <n v="2"/>
    <x v="3"/>
    <x v="1"/>
  </r>
  <r>
    <n v="667"/>
    <x v="432"/>
    <x v="15"/>
    <s v="Michale Cole"/>
    <x v="5"/>
    <s v="Oceania"/>
    <s v="Monitor"/>
    <x v="1"/>
    <n v="263.2"/>
    <n v="353.74"/>
    <x v="1"/>
    <s v="NULL"/>
    <s v="0"/>
    <x v="2"/>
    <x v="1"/>
  </r>
  <r>
    <n v="668"/>
    <x v="131"/>
    <x v="12"/>
    <s v="Michale Cole"/>
    <x v="5"/>
    <s v="Oceania"/>
    <s v="Headphones"/>
    <x v="0"/>
    <n v="143.09"/>
    <n v="209.73"/>
    <x v="0"/>
    <d v="2024-03-06T00:00:00"/>
    <n v="20"/>
    <x v="4"/>
    <x v="0"/>
  </r>
  <r>
    <n v="669"/>
    <x v="319"/>
    <x v="19"/>
    <s v="Samantha Irvin"/>
    <x v="8"/>
    <s v="Europe"/>
    <s v="Tablet"/>
    <x v="0"/>
    <n v="195.62"/>
    <n v="316.56"/>
    <x v="1"/>
    <s v="NULL"/>
    <s v="0"/>
    <x v="9"/>
    <x v="0"/>
  </r>
  <r>
    <n v="670"/>
    <x v="424"/>
    <x v="0"/>
    <s v="Nick Patrick"/>
    <x v="9"/>
    <s v="South America"/>
    <s v="Webcam"/>
    <x v="1"/>
    <n v="71.97"/>
    <n v="691.67"/>
    <x v="1"/>
    <s v="NULL"/>
    <s v="0"/>
    <x v="1"/>
    <x v="0"/>
  </r>
  <r>
    <n v="671"/>
    <x v="433"/>
    <x v="11"/>
    <s v="Cathy Kelley"/>
    <x v="8"/>
    <s v="Europe"/>
    <s v="Mouse"/>
    <x v="1"/>
    <n v="282.79000000000002"/>
    <n v="324.32"/>
    <x v="0"/>
    <d v="2024-12-24T00:00:00"/>
    <n v="8"/>
    <x v="5"/>
    <x v="0"/>
  </r>
  <r>
    <n v="672"/>
    <x v="245"/>
    <x v="6"/>
    <s v="Michale Cole"/>
    <x v="2"/>
    <s v="Asia"/>
    <s v="Monitor"/>
    <x v="1"/>
    <n v="263.2"/>
    <n v="896.53"/>
    <x v="1"/>
    <s v="NULL"/>
    <s v="0"/>
    <x v="2"/>
    <x v="1"/>
  </r>
  <r>
    <n v="673"/>
    <x v="306"/>
    <x v="4"/>
    <s v="Michale Cole"/>
    <x v="0"/>
    <s v="Europe"/>
    <s v="Webcam"/>
    <x v="1"/>
    <n v="71.97"/>
    <n v="207.1"/>
    <x v="0"/>
    <d v="2023-05-29T00:00:00"/>
    <n v="10"/>
    <x v="10"/>
    <x v="1"/>
  </r>
  <r>
    <n v="674"/>
    <x v="434"/>
    <x v="0"/>
    <s v="Nick Patrick"/>
    <x v="0"/>
    <s v="Europe"/>
    <s v="Laptop"/>
    <x v="2"/>
    <n v="415.78"/>
    <n v="159.63"/>
    <x v="0"/>
    <d v="2023-06-17T00:00:00"/>
    <n v="10"/>
    <x v="8"/>
    <x v="1"/>
  </r>
  <r>
    <n v="675"/>
    <x v="227"/>
    <x v="12"/>
    <s v="Michale Cole"/>
    <x v="4"/>
    <s v="Asia"/>
    <s v="Printer"/>
    <x v="0"/>
    <n v="199.57"/>
    <n v="312.5"/>
    <x v="0"/>
    <d v="2023-12-06T00:00:00"/>
    <n v="12"/>
    <x v="9"/>
    <x v="1"/>
  </r>
  <r>
    <n v="676"/>
    <x v="435"/>
    <x v="10"/>
    <s v="Michale Cole"/>
    <x v="2"/>
    <s v="Asia"/>
    <s v="Tablet"/>
    <x v="0"/>
    <n v="195.62"/>
    <n v="588.4"/>
    <x v="0"/>
    <d v="2023-12-10T00:00:00"/>
    <n v="18"/>
    <x v="9"/>
    <x v="1"/>
  </r>
  <r>
    <n v="677"/>
    <x v="161"/>
    <x v="11"/>
    <s v="Cathy Kelley"/>
    <x v="1"/>
    <s v="North America"/>
    <s v="Keyboard"/>
    <x v="2"/>
    <n v="104.6"/>
    <n v="106.61"/>
    <x v="1"/>
    <s v="NULL"/>
    <s v="0"/>
    <x v="2"/>
    <x v="1"/>
  </r>
  <r>
    <n v="678"/>
    <x v="127"/>
    <x v="1"/>
    <s v="Cathy Kelley"/>
    <x v="3"/>
    <s v="Asia"/>
    <s v="Monitor"/>
    <x v="1"/>
    <n v="263.2"/>
    <n v="869.05"/>
    <x v="0"/>
    <d v="2023-01-01T00:00:00"/>
    <n v="-716"/>
    <x v="5"/>
    <x v="0"/>
  </r>
  <r>
    <n v="679"/>
    <x v="353"/>
    <x v="3"/>
    <s v="Michale Cole"/>
    <x v="9"/>
    <s v="South America"/>
    <s v="Tablet"/>
    <x v="0"/>
    <n v="195.62"/>
    <n v="403.88"/>
    <x v="1"/>
    <s v="NULL"/>
    <s v="0"/>
    <x v="9"/>
    <x v="1"/>
  </r>
  <r>
    <n v="680"/>
    <x v="436"/>
    <x v="16"/>
    <s v="Nick Patrick"/>
    <x v="6"/>
    <s v="Europe"/>
    <s v="Tablet"/>
    <x v="0"/>
    <n v="195.62"/>
    <n v="787.65"/>
    <x v="0"/>
    <d v="2024-03-20T00:00:00"/>
    <n v="6"/>
    <x v="1"/>
    <x v="0"/>
  </r>
  <r>
    <n v="681"/>
    <x v="437"/>
    <x v="7"/>
    <s v="Samantha Irvin"/>
    <x v="7"/>
    <s v="North America"/>
    <s v="Keyboard"/>
    <x v="2"/>
    <n v="104.6"/>
    <n v="287.81"/>
    <x v="0"/>
    <d v="2024-10-06T00:00:00"/>
    <n v="1"/>
    <x v="11"/>
    <x v="0"/>
  </r>
  <r>
    <n v="682"/>
    <x v="438"/>
    <x v="3"/>
    <s v="Michale Cole"/>
    <x v="4"/>
    <s v="Asia"/>
    <s v="Keyboard"/>
    <x v="2"/>
    <n v="104.6"/>
    <n v="735.19"/>
    <x v="0"/>
    <d v="2024-10-03T00:00:00"/>
    <n v="12"/>
    <x v="0"/>
    <x v="0"/>
  </r>
  <r>
    <n v="683"/>
    <x v="439"/>
    <x v="16"/>
    <s v="Nick Patrick"/>
    <x v="9"/>
    <s v="South America"/>
    <s v="Mouse"/>
    <x v="1"/>
    <n v="282.79000000000002"/>
    <n v="386.93"/>
    <x v="1"/>
    <s v="NULL"/>
    <s v="0"/>
    <x v="5"/>
    <x v="1"/>
  </r>
  <r>
    <n v="684"/>
    <x v="440"/>
    <x v="9"/>
    <s v="Cathy Kelley"/>
    <x v="8"/>
    <s v="Europe"/>
    <s v="Keyboard"/>
    <x v="2"/>
    <n v="104.6"/>
    <n v="571.65"/>
    <x v="0"/>
    <d v="2023-05-14T00:00:00"/>
    <n v="8"/>
    <x v="10"/>
    <x v="1"/>
  </r>
  <r>
    <n v="685"/>
    <x v="441"/>
    <x v="15"/>
    <s v="Michale Cole"/>
    <x v="2"/>
    <s v="Asia"/>
    <s v="Headphones"/>
    <x v="0"/>
    <n v="143.09"/>
    <n v="179.99"/>
    <x v="0"/>
    <d v="2024-02-03T00:00:00"/>
    <n v="18"/>
    <x v="6"/>
    <x v="0"/>
  </r>
  <r>
    <n v="686"/>
    <x v="442"/>
    <x v="11"/>
    <s v="Cathy Kelley"/>
    <x v="0"/>
    <s v="Europe"/>
    <s v="Smartphone"/>
    <x v="3"/>
    <n v="350.59"/>
    <n v="305.51"/>
    <x v="1"/>
    <s v="NULL"/>
    <s v="0"/>
    <x v="6"/>
    <x v="0"/>
  </r>
  <r>
    <n v="687"/>
    <x v="441"/>
    <x v="17"/>
    <s v="Cathy Kelley"/>
    <x v="1"/>
    <s v="North America"/>
    <s v="Monitor"/>
    <x v="1"/>
    <n v="263.2"/>
    <n v="599.24"/>
    <x v="0"/>
    <d v="2024-01-18T00:00:00"/>
    <n v="2"/>
    <x v="6"/>
    <x v="0"/>
  </r>
  <r>
    <n v="688"/>
    <x v="198"/>
    <x v="19"/>
    <s v="Samantha Irvin"/>
    <x v="9"/>
    <s v="South America"/>
    <s v="Printer"/>
    <x v="0"/>
    <n v="199.57"/>
    <n v="973.83"/>
    <x v="0"/>
    <d v="2023-08-13T00:00:00"/>
    <n v="4"/>
    <x v="3"/>
    <x v="1"/>
  </r>
  <r>
    <n v="689"/>
    <x v="443"/>
    <x v="10"/>
    <s v="Michale Cole"/>
    <x v="3"/>
    <s v="Asia"/>
    <s v="Printer"/>
    <x v="0"/>
    <n v="199.57"/>
    <n v="333.16"/>
    <x v="0"/>
    <d v="2023-09-13T00:00:00"/>
    <n v="15"/>
    <x v="3"/>
    <x v="1"/>
  </r>
  <r>
    <n v="690"/>
    <x v="327"/>
    <x v="5"/>
    <s v="Samantha Irvin"/>
    <x v="6"/>
    <s v="Europe"/>
    <s v="Smartphone"/>
    <x v="3"/>
    <n v="350.59"/>
    <n v="660.52"/>
    <x v="1"/>
    <s v="NULL"/>
    <s v="0"/>
    <x v="9"/>
    <x v="1"/>
  </r>
  <r>
    <n v="691"/>
    <x v="417"/>
    <x v="2"/>
    <s v="Cathy Kelley"/>
    <x v="5"/>
    <s v="Oceania"/>
    <s v="Speaker"/>
    <x v="1"/>
    <n v="381.62"/>
    <n v="993.78"/>
    <x v="0"/>
    <d v="2023-08-21T00:00:00"/>
    <n v="20"/>
    <x v="3"/>
    <x v="1"/>
  </r>
  <r>
    <n v="692"/>
    <x v="444"/>
    <x v="4"/>
    <s v="Michale Cole"/>
    <x v="6"/>
    <s v="Europe"/>
    <s v="Printer"/>
    <x v="0"/>
    <n v="199.57"/>
    <n v="333.59"/>
    <x v="0"/>
    <d v="2023-02-13T00:00:00"/>
    <n v="6"/>
    <x v="4"/>
    <x v="1"/>
  </r>
  <r>
    <n v="693"/>
    <x v="37"/>
    <x v="16"/>
    <s v="Nick Patrick"/>
    <x v="5"/>
    <s v="Oceania"/>
    <s v="Headphones"/>
    <x v="0"/>
    <n v="143.09"/>
    <n v="682.77"/>
    <x v="0"/>
    <d v="2024-10-05T00:00:00"/>
    <n v="20"/>
    <x v="0"/>
    <x v="0"/>
  </r>
  <r>
    <n v="694"/>
    <x v="101"/>
    <x v="3"/>
    <s v="Michale Cole"/>
    <x v="7"/>
    <s v="North America"/>
    <s v="Laptop"/>
    <x v="2"/>
    <n v="415.78"/>
    <n v="959.28"/>
    <x v="0"/>
    <d v="2023-03-24T00:00:00"/>
    <n v="1"/>
    <x v="1"/>
    <x v="1"/>
  </r>
  <r>
    <n v="695"/>
    <x v="26"/>
    <x v="18"/>
    <s v="Nick Patrick"/>
    <x v="0"/>
    <s v="Europe"/>
    <s v="Laptop"/>
    <x v="2"/>
    <n v="415.78"/>
    <n v="895.2"/>
    <x v="0"/>
    <d v="2023-11-02T00:00:00"/>
    <n v="10"/>
    <x v="11"/>
    <x v="1"/>
  </r>
  <r>
    <n v="696"/>
    <x v="411"/>
    <x v="0"/>
    <s v="Nick Patrick"/>
    <x v="9"/>
    <s v="South America"/>
    <s v="Printer"/>
    <x v="0"/>
    <n v="199.57"/>
    <n v="650.9"/>
    <x v="0"/>
    <d v="2023-01-07T00:00:00"/>
    <n v="4"/>
    <x v="6"/>
    <x v="1"/>
  </r>
  <r>
    <n v="697"/>
    <x v="371"/>
    <x v="15"/>
    <s v="Michale Cole"/>
    <x v="7"/>
    <s v="North America"/>
    <s v="Speaker"/>
    <x v="1"/>
    <n v="381.62"/>
    <n v="883.82"/>
    <x v="0"/>
    <d v="2023-02-07T00:00:00"/>
    <n v="1"/>
    <x v="4"/>
    <x v="1"/>
  </r>
  <r>
    <n v="698"/>
    <x v="127"/>
    <x v="17"/>
    <s v="Cathy Kelley"/>
    <x v="4"/>
    <s v="Asia"/>
    <s v="Webcam"/>
    <x v="1"/>
    <n v="71.97"/>
    <n v="383.52"/>
    <x v="0"/>
    <d v="2024-12-29T00:00:00"/>
    <n v="12"/>
    <x v="5"/>
    <x v="0"/>
  </r>
  <r>
    <n v="699"/>
    <x v="445"/>
    <x v="13"/>
    <s v="Cathy Kelley"/>
    <x v="9"/>
    <s v="South America"/>
    <s v="Speaker"/>
    <x v="1"/>
    <n v="381.62"/>
    <n v="860.68"/>
    <x v="0"/>
    <d v="2023-12-30T00:00:00"/>
    <n v="4"/>
    <x v="5"/>
    <x v="1"/>
  </r>
  <r>
    <n v="700"/>
    <x v="273"/>
    <x v="11"/>
    <s v="Cathy Kelley"/>
    <x v="9"/>
    <s v="South America"/>
    <s v="Printer"/>
    <x v="0"/>
    <n v="199.57"/>
    <n v="591.6"/>
    <x v="0"/>
    <d v="2024-12-19T00:00:00"/>
    <n v="4"/>
    <x v="5"/>
    <x v="0"/>
  </r>
  <r>
    <n v="701"/>
    <x v="446"/>
    <x v="11"/>
    <s v="Cathy Kelley"/>
    <x v="6"/>
    <s v="Europe"/>
    <s v="Tablet"/>
    <x v="0"/>
    <n v="195.62"/>
    <n v="831.62"/>
    <x v="0"/>
    <d v="2023-01-03T00:00:00"/>
    <n v="-725"/>
    <x v="5"/>
    <x v="0"/>
  </r>
  <r>
    <n v="702"/>
    <x v="202"/>
    <x v="1"/>
    <s v="Cathy Kelley"/>
    <x v="4"/>
    <s v="Asia"/>
    <s v="Smartphone"/>
    <x v="3"/>
    <n v="350.59"/>
    <n v="337.11"/>
    <x v="0"/>
    <d v="2023-11-17T00:00:00"/>
    <n v="12"/>
    <x v="9"/>
    <x v="1"/>
  </r>
  <r>
    <n v="703"/>
    <x v="179"/>
    <x v="7"/>
    <s v="Samantha Irvin"/>
    <x v="7"/>
    <s v="North America"/>
    <s v="Speaker"/>
    <x v="1"/>
    <n v="381.62"/>
    <n v="677.8"/>
    <x v="0"/>
    <d v="2024-09-21T00:00:00"/>
    <n v="1"/>
    <x v="0"/>
    <x v="0"/>
  </r>
  <r>
    <n v="704"/>
    <x v="407"/>
    <x v="18"/>
    <s v="Nick Patrick"/>
    <x v="3"/>
    <s v="Asia"/>
    <s v="Keyboard"/>
    <x v="2"/>
    <n v="104.6"/>
    <n v="698.8"/>
    <x v="1"/>
    <s v="NULL"/>
    <s v="0"/>
    <x v="4"/>
    <x v="0"/>
  </r>
  <r>
    <n v="705"/>
    <x v="360"/>
    <x v="15"/>
    <s v="Michale Cole"/>
    <x v="4"/>
    <s v="Asia"/>
    <s v="Speaker"/>
    <x v="1"/>
    <n v="381.62"/>
    <n v="684.34"/>
    <x v="0"/>
    <d v="2024-06-22T00:00:00"/>
    <n v="12"/>
    <x v="8"/>
    <x v="0"/>
  </r>
  <r>
    <n v="706"/>
    <x v="96"/>
    <x v="18"/>
    <s v="Nick Patrick"/>
    <x v="4"/>
    <s v="Asia"/>
    <s v="Monitor"/>
    <x v="1"/>
    <n v="263.2"/>
    <n v="345.33"/>
    <x v="0"/>
    <d v="2024-07-27T00:00:00"/>
    <n v="12"/>
    <x v="2"/>
    <x v="0"/>
  </r>
  <r>
    <n v="707"/>
    <x v="447"/>
    <x v="1"/>
    <s v="Cathy Kelley"/>
    <x v="0"/>
    <s v="Europe"/>
    <s v="Mouse"/>
    <x v="1"/>
    <n v="282.79000000000002"/>
    <n v="342.82"/>
    <x v="0"/>
    <d v="2023-09-28T00:00:00"/>
    <n v="10"/>
    <x v="0"/>
    <x v="1"/>
  </r>
  <r>
    <n v="708"/>
    <x v="397"/>
    <x v="11"/>
    <s v="Cathy Kelley"/>
    <x v="0"/>
    <s v="Europe"/>
    <s v="Monitor"/>
    <x v="1"/>
    <n v="263.2"/>
    <n v="639.29"/>
    <x v="0"/>
    <d v="2023-12-14T00:00:00"/>
    <n v="10"/>
    <x v="5"/>
    <x v="1"/>
  </r>
  <r>
    <n v="709"/>
    <x v="381"/>
    <x v="6"/>
    <s v="Michale Cole"/>
    <x v="4"/>
    <s v="Asia"/>
    <s v="Laptop"/>
    <x v="2"/>
    <n v="415.78"/>
    <n v="438.56"/>
    <x v="0"/>
    <d v="2023-09-12T00:00:00"/>
    <n v="12"/>
    <x v="3"/>
    <x v="1"/>
  </r>
  <r>
    <n v="710"/>
    <x v="448"/>
    <x v="17"/>
    <s v="Cathy Kelley"/>
    <x v="4"/>
    <s v="Asia"/>
    <s v="Smartphone"/>
    <x v="3"/>
    <n v="350.59"/>
    <n v="870.84"/>
    <x v="0"/>
    <d v="2024-12-30T00:00:00"/>
    <n v="12"/>
    <x v="5"/>
    <x v="0"/>
  </r>
  <r>
    <n v="711"/>
    <x v="182"/>
    <x v="2"/>
    <s v="Cathy Kelley"/>
    <x v="3"/>
    <s v="Asia"/>
    <s v="Keyboard"/>
    <x v="2"/>
    <n v="104.6"/>
    <n v="601.85"/>
    <x v="0"/>
    <d v="2024-05-31T00:00:00"/>
    <n v="15"/>
    <x v="10"/>
    <x v="0"/>
  </r>
  <r>
    <n v="712"/>
    <x v="37"/>
    <x v="2"/>
    <s v="Cathy Kelley"/>
    <x v="6"/>
    <s v="Europe"/>
    <s v="Keyboard"/>
    <x v="2"/>
    <n v="104.6"/>
    <n v="489.03"/>
    <x v="1"/>
    <s v="NULL"/>
    <s v="0"/>
    <x v="0"/>
    <x v="0"/>
  </r>
  <r>
    <n v="713"/>
    <x v="449"/>
    <x v="17"/>
    <s v="Cathy Kelley"/>
    <x v="4"/>
    <s v="Asia"/>
    <s v="Laptop"/>
    <x v="2"/>
    <n v="415.78"/>
    <n v="980.45"/>
    <x v="0"/>
    <d v="2023-01-04T00:00:00"/>
    <n v="-719"/>
    <x v="5"/>
    <x v="0"/>
  </r>
  <r>
    <n v="714"/>
    <x v="237"/>
    <x v="2"/>
    <s v="Cathy Kelley"/>
    <x v="1"/>
    <s v="North America"/>
    <s v="Printer"/>
    <x v="0"/>
    <n v="199.57"/>
    <n v="307.66000000000003"/>
    <x v="0"/>
    <d v="2023-01-21T00:00:00"/>
    <n v="2"/>
    <x v="6"/>
    <x v="1"/>
  </r>
  <r>
    <n v="715"/>
    <x v="450"/>
    <x v="18"/>
    <s v="Nick Patrick"/>
    <x v="2"/>
    <s v="Asia"/>
    <s v="Webcam"/>
    <x v="1"/>
    <n v="71.97"/>
    <n v="118.27"/>
    <x v="0"/>
    <d v="2024-03-02T00:00:00"/>
    <n v="18"/>
    <x v="4"/>
    <x v="0"/>
  </r>
  <r>
    <n v="716"/>
    <x v="444"/>
    <x v="4"/>
    <s v="Michale Cole"/>
    <x v="9"/>
    <s v="South America"/>
    <s v="Webcam"/>
    <x v="1"/>
    <n v="71.97"/>
    <n v="619.05999999999995"/>
    <x v="1"/>
    <s v="NULL"/>
    <s v="0"/>
    <x v="4"/>
    <x v="1"/>
  </r>
  <r>
    <n v="717"/>
    <x v="451"/>
    <x v="15"/>
    <s v="Michale Cole"/>
    <x v="2"/>
    <s v="Asia"/>
    <s v="Headphones"/>
    <x v="0"/>
    <n v="143.09"/>
    <n v="449.51"/>
    <x v="0"/>
    <d v="2023-01-01T00:00:00"/>
    <n v="-713"/>
    <x v="5"/>
    <x v="0"/>
  </r>
  <r>
    <n v="718"/>
    <x v="170"/>
    <x v="8"/>
    <s v="Cathy Kelley"/>
    <x v="6"/>
    <s v="Europe"/>
    <s v="Laptop"/>
    <x v="2"/>
    <n v="415.78"/>
    <n v="799.12"/>
    <x v="0"/>
    <d v="2024-04-20T00:00:00"/>
    <n v="6"/>
    <x v="7"/>
    <x v="0"/>
  </r>
  <r>
    <n v="719"/>
    <x v="369"/>
    <x v="3"/>
    <s v="Michale Cole"/>
    <x v="2"/>
    <s v="Asia"/>
    <s v="Keyboard"/>
    <x v="2"/>
    <n v="104.6"/>
    <n v="559.36"/>
    <x v="0"/>
    <d v="2023-10-18T00:00:00"/>
    <n v="18"/>
    <x v="0"/>
    <x v="1"/>
  </r>
  <r>
    <n v="720"/>
    <x v="452"/>
    <x v="1"/>
    <s v="Cathy Kelley"/>
    <x v="2"/>
    <s v="Asia"/>
    <s v="Printer"/>
    <x v="0"/>
    <n v="199.57"/>
    <n v="850.59"/>
    <x v="0"/>
    <d v="2023-06-23T00:00:00"/>
    <n v="18"/>
    <x v="8"/>
    <x v="1"/>
  </r>
  <r>
    <n v="721"/>
    <x v="16"/>
    <x v="5"/>
    <s v="Samantha Irvin"/>
    <x v="6"/>
    <s v="Europe"/>
    <s v="Webcam"/>
    <x v="1"/>
    <n v="71.97"/>
    <n v="137.66"/>
    <x v="1"/>
    <s v="NULL"/>
    <s v="0"/>
    <x v="10"/>
    <x v="0"/>
  </r>
  <r>
    <n v="722"/>
    <x v="214"/>
    <x v="14"/>
    <s v="Nick Patrick"/>
    <x v="7"/>
    <s v="North America"/>
    <s v="Tablet"/>
    <x v="0"/>
    <n v="195.62"/>
    <n v="647.95000000000005"/>
    <x v="1"/>
    <s v="NULL"/>
    <s v="0"/>
    <x v="5"/>
    <x v="1"/>
  </r>
  <r>
    <n v="723"/>
    <x v="147"/>
    <x v="19"/>
    <s v="Samantha Irvin"/>
    <x v="1"/>
    <s v="North America"/>
    <s v="Keyboard"/>
    <x v="2"/>
    <n v="104.6"/>
    <n v="418.12"/>
    <x v="0"/>
    <d v="2024-06-05T00:00:00"/>
    <n v="2"/>
    <x v="8"/>
    <x v="0"/>
  </r>
  <r>
    <n v="724"/>
    <x v="453"/>
    <x v="10"/>
    <s v="Michale Cole"/>
    <x v="6"/>
    <s v="Europe"/>
    <s v="Smartphone"/>
    <x v="3"/>
    <n v="350.59"/>
    <n v="115.13"/>
    <x v="0"/>
    <d v="2023-04-08T00:00:00"/>
    <n v="6"/>
    <x v="7"/>
    <x v="1"/>
  </r>
  <r>
    <n v="725"/>
    <x v="454"/>
    <x v="15"/>
    <s v="Michale Cole"/>
    <x v="2"/>
    <s v="Asia"/>
    <s v="Headphones"/>
    <x v="0"/>
    <n v="143.09"/>
    <n v="200.65"/>
    <x v="0"/>
    <d v="2024-02-01T00:00:00"/>
    <n v="18"/>
    <x v="6"/>
    <x v="0"/>
  </r>
  <r>
    <n v="726"/>
    <x v="455"/>
    <x v="7"/>
    <s v="Samantha Irvin"/>
    <x v="1"/>
    <s v="North America"/>
    <s v="Smartphone"/>
    <x v="3"/>
    <n v="350.59"/>
    <n v="207.72"/>
    <x v="0"/>
    <d v="2024-04-27T00:00:00"/>
    <n v="2"/>
    <x v="7"/>
    <x v="0"/>
  </r>
  <r>
    <n v="727"/>
    <x v="374"/>
    <x v="16"/>
    <s v="Nick Patrick"/>
    <x v="6"/>
    <s v="Europe"/>
    <s v="Keyboard"/>
    <x v="2"/>
    <n v="104.6"/>
    <n v="711.5"/>
    <x v="0"/>
    <d v="2023-09-13T00:00:00"/>
    <n v="6"/>
    <x v="0"/>
    <x v="1"/>
  </r>
  <r>
    <n v="728"/>
    <x v="456"/>
    <x v="19"/>
    <s v="Samantha Irvin"/>
    <x v="4"/>
    <s v="Asia"/>
    <s v="Smartphone"/>
    <x v="3"/>
    <n v="350.59"/>
    <n v="672.78"/>
    <x v="1"/>
    <s v="NULL"/>
    <s v="0"/>
    <x v="0"/>
    <x v="0"/>
  </r>
  <r>
    <n v="729"/>
    <x v="139"/>
    <x v="12"/>
    <s v="Michale Cole"/>
    <x v="5"/>
    <s v="Oceania"/>
    <s v="Tablet"/>
    <x v="0"/>
    <n v="195.62"/>
    <n v="452.52"/>
    <x v="1"/>
    <s v="NULL"/>
    <s v="0"/>
    <x v="1"/>
    <x v="0"/>
  </r>
  <r>
    <n v="730"/>
    <x v="457"/>
    <x v="13"/>
    <s v="Cathy Kelley"/>
    <x v="3"/>
    <s v="Asia"/>
    <s v="Smartphone"/>
    <x v="3"/>
    <n v="350.59"/>
    <n v="351.7"/>
    <x v="0"/>
    <d v="2023-09-20T00:00:00"/>
    <n v="15"/>
    <x v="0"/>
    <x v="1"/>
  </r>
  <r>
    <n v="731"/>
    <x v="458"/>
    <x v="10"/>
    <s v="Michale Cole"/>
    <x v="2"/>
    <s v="Asia"/>
    <s v="Monitor"/>
    <x v="1"/>
    <n v="263.2"/>
    <n v="604.27"/>
    <x v="1"/>
    <s v="NULL"/>
    <s v="0"/>
    <x v="2"/>
    <x v="1"/>
  </r>
  <r>
    <n v="732"/>
    <x v="126"/>
    <x v="6"/>
    <s v="Michale Cole"/>
    <x v="7"/>
    <s v="North America"/>
    <s v="Tablet"/>
    <x v="0"/>
    <n v="195.62"/>
    <n v="388.37"/>
    <x v="0"/>
    <d v="2024-08-19T00:00:00"/>
    <n v="1"/>
    <x v="3"/>
    <x v="0"/>
  </r>
  <r>
    <n v="733"/>
    <x v="459"/>
    <x v="6"/>
    <s v="Michale Cole"/>
    <x v="1"/>
    <s v="North America"/>
    <s v="Smartphone"/>
    <x v="3"/>
    <n v="350.59"/>
    <n v="938.25"/>
    <x v="1"/>
    <s v="NULL"/>
    <s v="0"/>
    <x v="6"/>
    <x v="0"/>
  </r>
  <r>
    <n v="734"/>
    <x v="203"/>
    <x v="13"/>
    <s v="Cathy Kelley"/>
    <x v="6"/>
    <s v="Europe"/>
    <s v="Mouse"/>
    <x v="1"/>
    <n v="282.79000000000002"/>
    <n v="520.66"/>
    <x v="1"/>
    <s v="NULL"/>
    <s v="0"/>
    <x v="4"/>
    <x v="1"/>
  </r>
  <r>
    <n v="735"/>
    <x v="460"/>
    <x v="18"/>
    <s v="Nick Patrick"/>
    <x v="2"/>
    <s v="Asia"/>
    <s v="Headphones"/>
    <x v="0"/>
    <n v="143.09"/>
    <n v="469.71"/>
    <x v="1"/>
    <s v="NULL"/>
    <s v="0"/>
    <x v="2"/>
    <x v="1"/>
  </r>
  <r>
    <n v="736"/>
    <x v="415"/>
    <x v="0"/>
    <s v="Nick Patrick"/>
    <x v="8"/>
    <s v="Europe"/>
    <s v="Smartphone"/>
    <x v="3"/>
    <n v="350.59"/>
    <n v="256.32"/>
    <x v="0"/>
    <d v="2024-07-06T00:00:00"/>
    <n v="8"/>
    <x v="8"/>
    <x v="0"/>
  </r>
  <r>
    <n v="737"/>
    <x v="137"/>
    <x v="7"/>
    <s v="Samantha Irvin"/>
    <x v="4"/>
    <s v="Asia"/>
    <s v="Keyboard"/>
    <x v="2"/>
    <n v="104.6"/>
    <n v="865.14"/>
    <x v="1"/>
    <s v="NULL"/>
    <s v="0"/>
    <x v="1"/>
    <x v="1"/>
  </r>
  <r>
    <n v="738"/>
    <x v="461"/>
    <x v="12"/>
    <s v="Michale Cole"/>
    <x v="7"/>
    <s v="North America"/>
    <s v="Laptop"/>
    <x v="2"/>
    <n v="415.78"/>
    <n v="662.03"/>
    <x v="0"/>
    <d v="2024-01-18T00:00:00"/>
    <n v="1"/>
    <x v="6"/>
    <x v="0"/>
  </r>
  <r>
    <n v="739"/>
    <x v="114"/>
    <x v="14"/>
    <s v="Nick Patrick"/>
    <x v="9"/>
    <s v="South America"/>
    <s v="Speaker"/>
    <x v="1"/>
    <n v="381.62"/>
    <n v="948.43"/>
    <x v="0"/>
    <d v="2023-12-06T00:00:00"/>
    <n v="4"/>
    <x v="5"/>
    <x v="1"/>
  </r>
  <r>
    <n v="740"/>
    <x v="165"/>
    <x v="0"/>
    <s v="Nick Patrick"/>
    <x v="5"/>
    <s v="Oceania"/>
    <s v="Keyboard"/>
    <x v="2"/>
    <n v="104.6"/>
    <n v="163.65"/>
    <x v="0"/>
    <d v="2024-05-12T00:00:00"/>
    <n v="20"/>
    <x v="7"/>
    <x v="0"/>
  </r>
  <r>
    <n v="741"/>
    <x v="125"/>
    <x v="9"/>
    <s v="Cathy Kelley"/>
    <x v="6"/>
    <s v="Europe"/>
    <s v="Headphones"/>
    <x v="0"/>
    <n v="143.09"/>
    <n v="202.41"/>
    <x v="0"/>
    <d v="2023-04-23T00:00:00"/>
    <n v="6"/>
    <x v="7"/>
    <x v="1"/>
  </r>
  <r>
    <n v="742"/>
    <x v="462"/>
    <x v="17"/>
    <s v="Cathy Kelley"/>
    <x v="0"/>
    <s v="Europe"/>
    <s v="Webcam"/>
    <x v="1"/>
    <n v="71.97"/>
    <n v="282.08"/>
    <x v="1"/>
    <s v="NULL"/>
    <s v="0"/>
    <x v="7"/>
    <x v="0"/>
  </r>
  <r>
    <n v="743"/>
    <x v="364"/>
    <x v="5"/>
    <s v="Samantha Irvin"/>
    <x v="0"/>
    <s v="Europe"/>
    <s v="Laptop"/>
    <x v="2"/>
    <n v="415.78"/>
    <n v="402.87"/>
    <x v="1"/>
    <s v="NULL"/>
    <s v="0"/>
    <x v="4"/>
    <x v="1"/>
  </r>
  <r>
    <n v="744"/>
    <x v="293"/>
    <x v="4"/>
    <s v="Michale Cole"/>
    <x v="6"/>
    <s v="Europe"/>
    <s v="Smartphone"/>
    <x v="3"/>
    <n v="350.59"/>
    <n v="367.35"/>
    <x v="0"/>
    <d v="2024-03-18T00:00:00"/>
    <n v="6"/>
    <x v="1"/>
    <x v="0"/>
  </r>
  <r>
    <n v="745"/>
    <x v="33"/>
    <x v="18"/>
    <s v="Nick Patrick"/>
    <x v="5"/>
    <s v="Oceania"/>
    <s v="Smartphone"/>
    <x v="3"/>
    <n v="350.59"/>
    <n v="532.34"/>
    <x v="0"/>
    <d v="2023-04-25T00:00:00"/>
    <n v="20"/>
    <x v="7"/>
    <x v="1"/>
  </r>
  <r>
    <n v="746"/>
    <x v="463"/>
    <x v="7"/>
    <s v="Samantha Irvin"/>
    <x v="1"/>
    <s v="North America"/>
    <s v="Laptop"/>
    <x v="2"/>
    <n v="415.78"/>
    <n v="130.47999999999999"/>
    <x v="0"/>
    <d v="2024-11-30T00:00:00"/>
    <n v="2"/>
    <x v="9"/>
    <x v="0"/>
  </r>
  <r>
    <n v="747"/>
    <x v="0"/>
    <x v="12"/>
    <s v="Michale Cole"/>
    <x v="5"/>
    <s v="Oceania"/>
    <s v="Headphones"/>
    <x v="0"/>
    <n v="143.09"/>
    <n v="669.93"/>
    <x v="1"/>
    <s v="NULL"/>
    <s v="0"/>
    <x v="0"/>
    <x v="0"/>
  </r>
  <r>
    <n v="748"/>
    <x v="68"/>
    <x v="2"/>
    <s v="Cathy Kelley"/>
    <x v="6"/>
    <s v="Europe"/>
    <s v="Keyboard"/>
    <x v="2"/>
    <n v="104.6"/>
    <n v="624.4"/>
    <x v="0"/>
    <d v="2024-08-21T00:00:00"/>
    <n v="6"/>
    <x v="3"/>
    <x v="0"/>
  </r>
  <r>
    <n v="749"/>
    <x v="119"/>
    <x v="7"/>
    <s v="Samantha Irvin"/>
    <x v="2"/>
    <s v="Asia"/>
    <s v="Smartphone"/>
    <x v="3"/>
    <n v="350.59"/>
    <n v="473.53"/>
    <x v="1"/>
    <s v="NULL"/>
    <s v="0"/>
    <x v="4"/>
    <x v="0"/>
  </r>
  <r>
    <n v="750"/>
    <x v="232"/>
    <x v="7"/>
    <s v="Samantha Irvin"/>
    <x v="4"/>
    <s v="Asia"/>
    <s v="Smartphone"/>
    <x v="3"/>
    <n v="350.59"/>
    <n v="223.57"/>
    <x v="0"/>
    <d v="2023-05-05T00:00:00"/>
    <n v="12"/>
    <x v="7"/>
    <x v="1"/>
  </r>
  <r>
    <n v="751"/>
    <x v="359"/>
    <x v="12"/>
    <s v="Michale Cole"/>
    <x v="7"/>
    <s v="North America"/>
    <s v="Webcam"/>
    <x v="1"/>
    <n v="71.97"/>
    <n v="864.49"/>
    <x v="0"/>
    <d v="2023-02-16T00:00:00"/>
    <n v="1"/>
    <x v="4"/>
    <x v="1"/>
  </r>
  <r>
    <n v="752"/>
    <x v="463"/>
    <x v="10"/>
    <s v="Michale Cole"/>
    <x v="2"/>
    <s v="Asia"/>
    <s v="Keyboard"/>
    <x v="2"/>
    <n v="104.6"/>
    <n v="722.71"/>
    <x v="0"/>
    <d v="2024-12-16T00:00:00"/>
    <n v="18"/>
    <x v="9"/>
    <x v="0"/>
  </r>
  <r>
    <n v="753"/>
    <x v="464"/>
    <x v="6"/>
    <s v="Michale Cole"/>
    <x v="4"/>
    <s v="Asia"/>
    <s v="Speaker"/>
    <x v="1"/>
    <n v="381.62"/>
    <n v="324.7"/>
    <x v="0"/>
    <d v="2023-06-20T00:00:00"/>
    <n v="12"/>
    <x v="8"/>
    <x v="1"/>
  </r>
  <r>
    <n v="754"/>
    <x v="32"/>
    <x v="17"/>
    <s v="Cathy Kelley"/>
    <x v="6"/>
    <s v="Europe"/>
    <s v="Printer"/>
    <x v="0"/>
    <n v="199.57"/>
    <n v="733.65"/>
    <x v="0"/>
    <d v="2024-12-16T00:00:00"/>
    <n v="6"/>
    <x v="5"/>
    <x v="0"/>
  </r>
  <r>
    <n v="755"/>
    <x v="465"/>
    <x v="13"/>
    <s v="Cathy Kelley"/>
    <x v="8"/>
    <s v="Europe"/>
    <s v="Printer"/>
    <x v="0"/>
    <n v="199.57"/>
    <n v="818.37"/>
    <x v="1"/>
    <s v="NULL"/>
    <s v="0"/>
    <x v="11"/>
    <x v="0"/>
  </r>
  <r>
    <n v="756"/>
    <x v="375"/>
    <x v="4"/>
    <s v="Michale Cole"/>
    <x v="1"/>
    <s v="North America"/>
    <s v="Smartphone"/>
    <x v="3"/>
    <n v="350.59"/>
    <n v="420.64"/>
    <x v="0"/>
    <d v="2024-10-31T00:00:00"/>
    <n v="2"/>
    <x v="11"/>
    <x v="0"/>
  </r>
  <r>
    <n v="757"/>
    <x v="466"/>
    <x v="7"/>
    <s v="Samantha Irvin"/>
    <x v="1"/>
    <s v="North America"/>
    <s v="Smartphone"/>
    <x v="3"/>
    <n v="350.59"/>
    <n v="743.14"/>
    <x v="1"/>
    <s v="NULL"/>
    <s v="0"/>
    <x v="11"/>
    <x v="0"/>
  </r>
  <r>
    <n v="758"/>
    <x v="467"/>
    <x v="17"/>
    <s v="Cathy Kelley"/>
    <x v="2"/>
    <s v="Asia"/>
    <s v="Smartphone"/>
    <x v="3"/>
    <n v="350.59"/>
    <n v="605.67999999999995"/>
    <x v="0"/>
    <d v="2023-04-11T00:00:00"/>
    <n v="18"/>
    <x v="1"/>
    <x v="1"/>
  </r>
  <r>
    <n v="759"/>
    <x v="354"/>
    <x v="0"/>
    <s v="Nick Patrick"/>
    <x v="1"/>
    <s v="North America"/>
    <s v="Printer"/>
    <x v="0"/>
    <n v="199.57"/>
    <n v="495.87"/>
    <x v="0"/>
    <d v="2023-12-20T00:00:00"/>
    <n v="2"/>
    <x v="5"/>
    <x v="1"/>
  </r>
  <r>
    <n v="760"/>
    <x v="407"/>
    <x v="17"/>
    <s v="Cathy Kelley"/>
    <x v="8"/>
    <s v="Europe"/>
    <s v="Headphones"/>
    <x v="0"/>
    <n v="143.09"/>
    <n v="798.39"/>
    <x v="0"/>
    <d v="2024-03-07T00:00:00"/>
    <n v="8"/>
    <x v="4"/>
    <x v="0"/>
  </r>
  <r>
    <n v="761"/>
    <x v="47"/>
    <x v="18"/>
    <s v="Nick Patrick"/>
    <x v="5"/>
    <s v="Oceania"/>
    <s v="Mouse"/>
    <x v="1"/>
    <n v="282.79000000000002"/>
    <n v="850.06"/>
    <x v="1"/>
    <s v="NULL"/>
    <s v="0"/>
    <x v="1"/>
    <x v="1"/>
  </r>
  <r>
    <n v="762"/>
    <x v="468"/>
    <x v="3"/>
    <s v="Michale Cole"/>
    <x v="6"/>
    <s v="Europe"/>
    <s v="Keyboard"/>
    <x v="2"/>
    <n v="104.6"/>
    <n v="101.52"/>
    <x v="0"/>
    <d v="2023-10-27T00:00:00"/>
    <n v="6"/>
    <x v="11"/>
    <x v="1"/>
  </r>
  <r>
    <n v="763"/>
    <x v="38"/>
    <x v="7"/>
    <s v="Samantha Irvin"/>
    <x v="1"/>
    <s v="North America"/>
    <s v="Printer"/>
    <x v="0"/>
    <n v="199.57"/>
    <n v="598.34"/>
    <x v="0"/>
    <d v="2024-09-25T00:00:00"/>
    <n v="2"/>
    <x v="0"/>
    <x v="0"/>
  </r>
  <r>
    <n v="764"/>
    <x v="469"/>
    <x v="10"/>
    <s v="Michale Cole"/>
    <x v="8"/>
    <s v="Europe"/>
    <s v="Webcam"/>
    <x v="1"/>
    <n v="71.97"/>
    <n v="286.79000000000002"/>
    <x v="1"/>
    <s v="NULL"/>
    <s v="0"/>
    <x v="7"/>
    <x v="1"/>
  </r>
  <r>
    <n v="765"/>
    <x v="470"/>
    <x v="1"/>
    <s v="Cathy Kelley"/>
    <x v="9"/>
    <s v="South America"/>
    <s v="Tablet"/>
    <x v="0"/>
    <n v="195.62"/>
    <n v="346.77"/>
    <x v="1"/>
    <s v="NULL"/>
    <s v="0"/>
    <x v="5"/>
    <x v="0"/>
  </r>
  <r>
    <n v="766"/>
    <x v="471"/>
    <x v="14"/>
    <s v="Nick Patrick"/>
    <x v="3"/>
    <s v="Asia"/>
    <s v="Monitor"/>
    <x v="1"/>
    <n v="263.2"/>
    <n v="357.87"/>
    <x v="1"/>
    <s v="NULL"/>
    <s v="0"/>
    <x v="5"/>
    <x v="0"/>
  </r>
  <r>
    <n v="767"/>
    <x v="74"/>
    <x v="15"/>
    <s v="Michale Cole"/>
    <x v="5"/>
    <s v="Oceania"/>
    <s v="Smartphone"/>
    <x v="3"/>
    <n v="350.59"/>
    <n v="675.04"/>
    <x v="1"/>
    <s v="NULL"/>
    <s v="0"/>
    <x v="3"/>
    <x v="1"/>
  </r>
  <r>
    <n v="768"/>
    <x v="218"/>
    <x v="0"/>
    <s v="Nick Patrick"/>
    <x v="4"/>
    <s v="Asia"/>
    <s v="Mouse"/>
    <x v="1"/>
    <n v="282.79000000000002"/>
    <n v="736.71"/>
    <x v="0"/>
    <d v="2023-09-13T00:00:00"/>
    <n v="12"/>
    <x v="0"/>
    <x v="1"/>
  </r>
  <r>
    <n v="769"/>
    <x v="187"/>
    <x v="4"/>
    <s v="Michale Cole"/>
    <x v="0"/>
    <s v="Europe"/>
    <s v="Tablet"/>
    <x v="0"/>
    <n v="195.62"/>
    <n v="419.43"/>
    <x v="1"/>
    <s v="NULL"/>
    <s v="0"/>
    <x v="7"/>
    <x v="1"/>
  </r>
  <r>
    <n v="770"/>
    <x v="472"/>
    <x v="16"/>
    <s v="Nick Patrick"/>
    <x v="9"/>
    <s v="South America"/>
    <s v="Smartphone"/>
    <x v="3"/>
    <n v="350.59"/>
    <n v="237.4"/>
    <x v="0"/>
    <d v="2023-02-14T00:00:00"/>
    <n v="4"/>
    <x v="4"/>
    <x v="1"/>
  </r>
  <r>
    <n v="771"/>
    <x v="473"/>
    <x v="2"/>
    <s v="Cathy Kelley"/>
    <x v="0"/>
    <s v="Europe"/>
    <s v="Mouse"/>
    <x v="1"/>
    <n v="282.79000000000002"/>
    <n v="755.25"/>
    <x v="0"/>
    <d v="2024-01-29T00:00:00"/>
    <n v="10"/>
    <x v="6"/>
    <x v="0"/>
  </r>
  <r>
    <n v="772"/>
    <x v="340"/>
    <x v="0"/>
    <s v="Nick Patrick"/>
    <x v="6"/>
    <s v="Europe"/>
    <s v="Smartphone"/>
    <x v="3"/>
    <n v="350.59"/>
    <n v="765.42"/>
    <x v="1"/>
    <s v="NULL"/>
    <s v="0"/>
    <x v="1"/>
    <x v="1"/>
  </r>
  <r>
    <n v="773"/>
    <x v="425"/>
    <x v="16"/>
    <s v="Nick Patrick"/>
    <x v="4"/>
    <s v="Asia"/>
    <s v="Webcam"/>
    <x v="1"/>
    <n v="71.97"/>
    <n v="805.5"/>
    <x v="0"/>
    <d v="2024-11-20T00:00:00"/>
    <n v="12"/>
    <x v="9"/>
    <x v="0"/>
  </r>
  <r>
    <n v="774"/>
    <x v="447"/>
    <x v="6"/>
    <s v="Michale Cole"/>
    <x v="0"/>
    <s v="Europe"/>
    <s v="Keyboard"/>
    <x v="2"/>
    <n v="104.6"/>
    <n v="599.20000000000005"/>
    <x v="0"/>
    <d v="2023-09-28T00:00:00"/>
    <n v="10"/>
    <x v="0"/>
    <x v="1"/>
  </r>
  <r>
    <n v="775"/>
    <x v="287"/>
    <x v="5"/>
    <s v="Samantha Irvin"/>
    <x v="7"/>
    <s v="North America"/>
    <s v="Smartphone"/>
    <x v="3"/>
    <n v="350.59"/>
    <n v="501.77"/>
    <x v="0"/>
    <d v="2023-04-05T00:00:00"/>
    <n v="1"/>
    <x v="7"/>
    <x v="1"/>
  </r>
  <r>
    <n v="776"/>
    <x v="11"/>
    <x v="6"/>
    <s v="Michale Cole"/>
    <x v="3"/>
    <s v="Asia"/>
    <s v="Webcam"/>
    <x v="1"/>
    <n v="71.97"/>
    <n v="466.69"/>
    <x v="1"/>
    <s v="NULL"/>
    <s v="0"/>
    <x v="2"/>
    <x v="1"/>
  </r>
  <r>
    <n v="777"/>
    <x v="468"/>
    <x v="18"/>
    <s v="Nick Patrick"/>
    <x v="7"/>
    <s v="North America"/>
    <s v="Printer"/>
    <x v="0"/>
    <n v="199.57"/>
    <n v="623.95000000000005"/>
    <x v="0"/>
    <d v="2023-10-22T00:00:00"/>
    <n v="1"/>
    <x v="11"/>
    <x v="1"/>
  </r>
  <r>
    <n v="778"/>
    <x v="319"/>
    <x v="12"/>
    <s v="Michale Cole"/>
    <x v="7"/>
    <s v="North America"/>
    <s v="Headphones"/>
    <x v="0"/>
    <n v="143.09"/>
    <n v="392.82"/>
    <x v="0"/>
    <d v="2024-11-24T00:00:00"/>
    <n v="1"/>
    <x v="9"/>
    <x v="0"/>
  </r>
  <r>
    <n v="779"/>
    <x v="474"/>
    <x v="18"/>
    <s v="Nick Patrick"/>
    <x v="2"/>
    <s v="Asia"/>
    <s v="Tablet"/>
    <x v="0"/>
    <n v="195.62"/>
    <n v="490.24"/>
    <x v="0"/>
    <d v="2023-05-19T00:00:00"/>
    <n v="18"/>
    <x v="10"/>
    <x v="1"/>
  </r>
  <r>
    <n v="780"/>
    <x v="139"/>
    <x v="7"/>
    <s v="Samantha Irvin"/>
    <x v="3"/>
    <s v="Asia"/>
    <s v="Smartphone"/>
    <x v="3"/>
    <n v="350.59"/>
    <n v="117.82"/>
    <x v="1"/>
    <s v="NULL"/>
    <s v="0"/>
    <x v="1"/>
    <x v="0"/>
  </r>
  <r>
    <n v="781"/>
    <x v="475"/>
    <x v="12"/>
    <s v="Michale Cole"/>
    <x v="8"/>
    <s v="Europe"/>
    <s v="Webcam"/>
    <x v="1"/>
    <n v="71.97"/>
    <n v="359.74"/>
    <x v="0"/>
    <d v="2024-07-20T00:00:00"/>
    <n v="8"/>
    <x v="2"/>
    <x v="0"/>
  </r>
  <r>
    <n v="782"/>
    <x v="292"/>
    <x v="17"/>
    <s v="Cathy Kelley"/>
    <x v="4"/>
    <s v="Asia"/>
    <s v="Webcam"/>
    <x v="1"/>
    <n v="71.97"/>
    <n v="334.38"/>
    <x v="0"/>
    <d v="2024-08-26T00:00:00"/>
    <n v="12"/>
    <x v="3"/>
    <x v="0"/>
  </r>
  <r>
    <n v="783"/>
    <x v="375"/>
    <x v="12"/>
    <s v="Michale Cole"/>
    <x v="8"/>
    <s v="Europe"/>
    <s v="Webcam"/>
    <x v="1"/>
    <n v="71.97"/>
    <n v="149.88999999999999"/>
    <x v="0"/>
    <d v="2024-11-06T00:00:00"/>
    <n v="8"/>
    <x v="11"/>
    <x v="0"/>
  </r>
  <r>
    <n v="784"/>
    <x v="476"/>
    <x v="0"/>
    <s v="Nick Patrick"/>
    <x v="4"/>
    <s v="Asia"/>
    <s v="Mouse"/>
    <x v="1"/>
    <n v="282.79000000000002"/>
    <n v="727.07"/>
    <x v="0"/>
    <d v="2023-10-16T00:00:00"/>
    <n v="12"/>
    <x v="11"/>
    <x v="1"/>
  </r>
  <r>
    <n v="785"/>
    <x v="148"/>
    <x v="4"/>
    <s v="Michale Cole"/>
    <x v="9"/>
    <s v="South America"/>
    <s v="Monitor"/>
    <x v="1"/>
    <n v="263.2"/>
    <n v="513.62"/>
    <x v="1"/>
    <s v="NULL"/>
    <s v="0"/>
    <x v="0"/>
    <x v="0"/>
  </r>
  <r>
    <n v="786"/>
    <x v="196"/>
    <x v="18"/>
    <s v="Nick Patrick"/>
    <x v="6"/>
    <s v="Europe"/>
    <s v="Keyboard"/>
    <x v="2"/>
    <n v="104.6"/>
    <n v="373.83"/>
    <x v="0"/>
    <d v="2024-07-30T00:00:00"/>
    <n v="6"/>
    <x v="2"/>
    <x v="0"/>
  </r>
  <r>
    <n v="787"/>
    <x v="90"/>
    <x v="1"/>
    <s v="Cathy Kelley"/>
    <x v="5"/>
    <s v="Oceania"/>
    <s v="Headphones"/>
    <x v="0"/>
    <n v="143.09"/>
    <n v="394.35"/>
    <x v="0"/>
    <d v="2024-04-02T00:00:00"/>
    <n v="20"/>
    <x v="1"/>
    <x v="0"/>
  </r>
  <r>
    <n v="788"/>
    <x v="205"/>
    <x v="3"/>
    <s v="Michale Cole"/>
    <x v="7"/>
    <s v="North America"/>
    <s v="Mouse"/>
    <x v="1"/>
    <n v="282.79000000000002"/>
    <n v="192.3"/>
    <x v="0"/>
    <d v="2024-04-24T00:00:00"/>
    <n v="1"/>
    <x v="7"/>
    <x v="0"/>
  </r>
  <r>
    <n v="789"/>
    <x v="251"/>
    <x v="15"/>
    <s v="Michale Cole"/>
    <x v="5"/>
    <s v="Oceania"/>
    <s v="Smartphone"/>
    <x v="3"/>
    <n v="350.59"/>
    <n v="566"/>
    <x v="0"/>
    <d v="2024-01-24T00:00:00"/>
    <n v="20"/>
    <x v="6"/>
    <x v="0"/>
  </r>
  <r>
    <n v="790"/>
    <x v="477"/>
    <x v="17"/>
    <s v="Cathy Kelley"/>
    <x v="2"/>
    <s v="Asia"/>
    <s v="Webcam"/>
    <x v="1"/>
    <n v="71.97"/>
    <n v="483.88"/>
    <x v="0"/>
    <d v="2023-05-26T00:00:00"/>
    <n v="18"/>
    <x v="10"/>
    <x v="1"/>
  </r>
  <r>
    <n v="791"/>
    <x v="374"/>
    <x v="6"/>
    <s v="Michale Cole"/>
    <x v="9"/>
    <s v="South America"/>
    <s v="Headphones"/>
    <x v="0"/>
    <n v="143.09"/>
    <n v="112.43"/>
    <x v="0"/>
    <d v="2023-09-11T00:00:00"/>
    <n v="4"/>
    <x v="0"/>
    <x v="1"/>
  </r>
  <r>
    <n v="792"/>
    <x v="41"/>
    <x v="18"/>
    <s v="Nick Patrick"/>
    <x v="6"/>
    <s v="Europe"/>
    <s v="Smartphone"/>
    <x v="3"/>
    <n v="350.59"/>
    <n v="987.93"/>
    <x v="1"/>
    <s v="NULL"/>
    <s v="0"/>
    <x v="0"/>
    <x v="0"/>
  </r>
  <r>
    <n v="793"/>
    <x v="373"/>
    <x v="18"/>
    <s v="Nick Patrick"/>
    <x v="8"/>
    <s v="Europe"/>
    <s v="Mouse"/>
    <x v="1"/>
    <n v="282.79000000000002"/>
    <n v="551.27"/>
    <x v="1"/>
    <s v="NULL"/>
    <s v="0"/>
    <x v="7"/>
    <x v="0"/>
  </r>
  <r>
    <n v="794"/>
    <x v="296"/>
    <x v="19"/>
    <s v="Samantha Irvin"/>
    <x v="3"/>
    <s v="Asia"/>
    <s v="Keyboard"/>
    <x v="2"/>
    <n v="104.6"/>
    <n v="757.68"/>
    <x v="0"/>
    <d v="2023-05-17T00:00:00"/>
    <n v="15"/>
    <x v="10"/>
    <x v="1"/>
  </r>
  <r>
    <n v="795"/>
    <x v="448"/>
    <x v="19"/>
    <s v="Samantha Irvin"/>
    <x v="4"/>
    <s v="Asia"/>
    <s v="Laptop"/>
    <x v="2"/>
    <n v="415.78"/>
    <n v="611.07000000000005"/>
    <x v="1"/>
    <s v="NULL"/>
    <s v="0"/>
    <x v="5"/>
    <x v="0"/>
  </r>
  <r>
    <n v="796"/>
    <x v="350"/>
    <x v="5"/>
    <s v="Samantha Irvin"/>
    <x v="8"/>
    <s v="Europe"/>
    <s v="Monitor"/>
    <x v="1"/>
    <n v="263.2"/>
    <n v="561.21"/>
    <x v="1"/>
    <s v="NULL"/>
    <s v="0"/>
    <x v="0"/>
    <x v="1"/>
  </r>
  <r>
    <n v="797"/>
    <x v="12"/>
    <x v="0"/>
    <s v="Nick Patrick"/>
    <x v="4"/>
    <s v="Asia"/>
    <s v="Webcam"/>
    <x v="1"/>
    <n v="71.97"/>
    <n v="364.8"/>
    <x v="1"/>
    <s v="NULL"/>
    <s v="0"/>
    <x v="8"/>
    <x v="1"/>
  </r>
  <r>
    <n v="798"/>
    <x v="2"/>
    <x v="9"/>
    <s v="Cathy Kelley"/>
    <x v="9"/>
    <s v="South America"/>
    <s v="Smartphone"/>
    <x v="3"/>
    <n v="350.59"/>
    <n v="448.66"/>
    <x v="1"/>
    <s v="NULL"/>
    <s v="0"/>
    <x v="0"/>
    <x v="1"/>
  </r>
  <r>
    <n v="799"/>
    <x v="220"/>
    <x v="9"/>
    <s v="Cathy Kelley"/>
    <x v="4"/>
    <s v="Asia"/>
    <s v="Keyboard"/>
    <x v="2"/>
    <n v="104.6"/>
    <n v="196.39"/>
    <x v="1"/>
    <s v="NULL"/>
    <s v="0"/>
    <x v="6"/>
    <x v="0"/>
  </r>
  <r>
    <n v="800"/>
    <x v="216"/>
    <x v="9"/>
    <s v="Cathy Kelley"/>
    <x v="4"/>
    <s v="Asia"/>
    <s v="Keyboard"/>
    <x v="2"/>
    <n v="104.6"/>
    <n v="502.26"/>
    <x v="0"/>
    <d v="2024-11-28T00:00:00"/>
    <n v="12"/>
    <x v="9"/>
    <x v="0"/>
  </r>
  <r>
    <n v="801"/>
    <x v="26"/>
    <x v="11"/>
    <s v="Cathy Kelley"/>
    <x v="2"/>
    <s v="Asia"/>
    <s v="Printer"/>
    <x v="0"/>
    <n v="199.57"/>
    <n v="193.19"/>
    <x v="0"/>
    <d v="2023-11-10T00:00:00"/>
    <n v="18"/>
    <x v="11"/>
    <x v="1"/>
  </r>
  <r>
    <n v="802"/>
    <x v="76"/>
    <x v="19"/>
    <s v="Samantha Irvin"/>
    <x v="2"/>
    <s v="Asia"/>
    <s v="Webcam"/>
    <x v="1"/>
    <n v="71.97"/>
    <n v="263.18"/>
    <x v="1"/>
    <s v="NULL"/>
    <s v="0"/>
    <x v="3"/>
    <x v="1"/>
  </r>
  <r>
    <n v="803"/>
    <x v="1"/>
    <x v="10"/>
    <s v="Michale Cole"/>
    <x v="5"/>
    <s v="Oceania"/>
    <s v="Printer"/>
    <x v="0"/>
    <n v="199.57"/>
    <n v="189.15"/>
    <x v="1"/>
    <s v="NULL"/>
    <s v="0"/>
    <x v="1"/>
    <x v="0"/>
  </r>
  <r>
    <n v="804"/>
    <x v="478"/>
    <x v="4"/>
    <s v="Michale Cole"/>
    <x v="2"/>
    <s v="Asia"/>
    <s v="Monitor"/>
    <x v="1"/>
    <n v="263.2"/>
    <n v="207.31"/>
    <x v="0"/>
    <d v="2023-05-31T00:00:00"/>
    <n v="18"/>
    <x v="10"/>
    <x v="1"/>
  </r>
  <r>
    <n v="805"/>
    <x v="202"/>
    <x v="1"/>
    <s v="Cathy Kelley"/>
    <x v="5"/>
    <s v="Oceania"/>
    <s v="Laptop"/>
    <x v="2"/>
    <n v="415.78"/>
    <n v="297.02"/>
    <x v="0"/>
    <d v="2023-11-25T00:00:00"/>
    <n v="20"/>
    <x v="9"/>
    <x v="1"/>
  </r>
  <r>
    <n v="806"/>
    <x v="99"/>
    <x v="14"/>
    <s v="Nick Patrick"/>
    <x v="4"/>
    <s v="Asia"/>
    <s v="Smartphone"/>
    <x v="3"/>
    <n v="350.59"/>
    <n v="771.87"/>
    <x v="1"/>
    <s v="NULL"/>
    <s v="0"/>
    <x v="3"/>
    <x v="0"/>
  </r>
  <r>
    <n v="807"/>
    <x v="418"/>
    <x v="9"/>
    <s v="Cathy Kelley"/>
    <x v="2"/>
    <s v="Asia"/>
    <s v="Laptop"/>
    <x v="2"/>
    <n v="415.78"/>
    <n v="758.47"/>
    <x v="0"/>
    <d v="2023-10-11T00:00:00"/>
    <n v="18"/>
    <x v="0"/>
    <x v="1"/>
  </r>
  <r>
    <n v="808"/>
    <x v="98"/>
    <x v="12"/>
    <s v="Michale Cole"/>
    <x v="8"/>
    <s v="Europe"/>
    <s v="Keyboard"/>
    <x v="2"/>
    <n v="104.6"/>
    <n v="614.03"/>
    <x v="0"/>
    <d v="2024-08-29T00:00:00"/>
    <n v="8"/>
    <x v="3"/>
    <x v="0"/>
  </r>
  <r>
    <n v="809"/>
    <x v="460"/>
    <x v="18"/>
    <s v="Nick Patrick"/>
    <x v="5"/>
    <s v="Oceania"/>
    <s v="Keyboard"/>
    <x v="2"/>
    <n v="104.6"/>
    <n v="511.09"/>
    <x v="0"/>
    <d v="2023-08-14T00:00:00"/>
    <n v="20"/>
    <x v="2"/>
    <x v="1"/>
  </r>
  <r>
    <n v="810"/>
    <x v="274"/>
    <x v="9"/>
    <s v="Cathy Kelley"/>
    <x v="2"/>
    <s v="Asia"/>
    <s v="Headphones"/>
    <x v="0"/>
    <n v="143.09"/>
    <n v="382.97"/>
    <x v="1"/>
    <s v="NULL"/>
    <s v="0"/>
    <x v="10"/>
    <x v="1"/>
  </r>
  <r>
    <n v="811"/>
    <x v="152"/>
    <x v="14"/>
    <s v="Nick Patrick"/>
    <x v="0"/>
    <s v="Europe"/>
    <s v="Mouse"/>
    <x v="1"/>
    <n v="282.79000000000002"/>
    <n v="819.13"/>
    <x v="0"/>
    <d v="2023-09-18T00:00:00"/>
    <n v="10"/>
    <x v="0"/>
    <x v="1"/>
  </r>
  <r>
    <n v="812"/>
    <x v="122"/>
    <x v="0"/>
    <s v="Nick Patrick"/>
    <x v="1"/>
    <s v="North America"/>
    <s v="Keyboard"/>
    <x v="2"/>
    <n v="104.6"/>
    <n v="947.92"/>
    <x v="1"/>
    <s v="NULL"/>
    <s v="0"/>
    <x v="5"/>
    <x v="0"/>
  </r>
  <r>
    <n v="813"/>
    <x v="239"/>
    <x v="8"/>
    <s v="Cathy Kelley"/>
    <x v="0"/>
    <s v="Europe"/>
    <s v="Speaker"/>
    <x v="1"/>
    <n v="381.62"/>
    <n v="591.38"/>
    <x v="0"/>
    <d v="2024-09-05T00:00:00"/>
    <n v="10"/>
    <x v="3"/>
    <x v="0"/>
  </r>
  <r>
    <n v="814"/>
    <x v="224"/>
    <x v="11"/>
    <s v="Cathy Kelley"/>
    <x v="9"/>
    <s v="South America"/>
    <s v="Speaker"/>
    <x v="1"/>
    <n v="381.62"/>
    <n v="255.61"/>
    <x v="1"/>
    <s v="NULL"/>
    <s v="0"/>
    <x v="5"/>
    <x v="0"/>
  </r>
  <r>
    <n v="815"/>
    <x v="479"/>
    <x v="17"/>
    <s v="Cathy Kelley"/>
    <x v="5"/>
    <s v="Oceania"/>
    <s v="Monitor"/>
    <x v="1"/>
    <n v="263.2"/>
    <n v="587.73"/>
    <x v="1"/>
    <s v="NULL"/>
    <s v="0"/>
    <x v="10"/>
    <x v="0"/>
  </r>
  <r>
    <n v="816"/>
    <x v="349"/>
    <x v="11"/>
    <s v="Cathy Kelley"/>
    <x v="6"/>
    <s v="Europe"/>
    <s v="Laptop"/>
    <x v="2"/>
    <n v="415.78"/>
    <n v="373.35"/>
    <x v="1"/>
    <s v="NULL"/>
    <s v="0"/>
    <x v="3"/>
    <x v="1"/>
  </r>
  <r>
    <n v="817"/>
    <x v="396"/>
    <x v="14"/>
    <s v="Nick Patrick"/>
    <x v="5"/>
    <s v="Oceania"/>
    <s v="Webcam"/>
    <x v="1"/>
    <n v="71.97"/>
    <n v="802.3"/>
    <x v="1"/>
    <s v="NULL"/>
    <s v="0"/>
    <x v="7"/>
    <x v="0"/>
  </r>
  <r>
    <n v="818"/>
    <x v="480"/>
    <x v="5"/>
    <s v="Samantha Irvin"/>
    <x v="6"/>
    <s v="Europe"/>
    <s v="Mouse"/>
    <x v="1"/>
    <n v="282.79000000000002"/>
    <n v="758.1"/>
    <x v="0"/>
    <d v="2023-03-31T00:00:00"/>
    <n v="6"/>
    <x v="1"/>
    <x v="1"/>
  </r>
  <r>
    <n v="819"/>
    <x v="166"/>
    <x v="4"/>
    <s v="Michale Cole"/>
    <x v="2"/>
    <s v="Asia"/>
    <s v="Printer"/>
    <x v="0"/>
    <n v="199.57"/>
    <n v="196.77"/>
    <x v="1"/>
    <s v="NULL"/>
    <s v="0"/>
    <x v="11"/>
    <x v="0"/>
  </r>
  <r>
    <n v="820"/>
    <x v="481"/>
    <x v="2"/>
    <s v="Cathy Kelley"/>
    <x v="1"/>
    <s v="North America"/>
    <s v="Headphones"/>
    <x v="0"/>
    <n v="143.09"/>
    <n v="208.05"/>
    <x v="1"/>
    <s v="NULL"/>
    <s v="0"/>
    <x v="8"/>
    <x v="1"/>
  </r>
  <r>
    <n v="821"/>
    <x v="223"/>
    <x v="18"/>
    <s v="Nick Patrick"/>
    <x v="2"/>
    <s v="Asia"/>
    <s v="Tablet"/>
    <x v="0"/>
    <n v="195.62"/>
    <n v="910.8"/>
    <x v="0"/>
    <d v="2023-01-25T00:00:00"/>
    <n v="18"/>
    <x v="6"/>
    <x v="1"/>
  </r>
  <r>
    <n v="822"/>
    <x v="284"/>
    <x v="0"/>
    <s v="Nick Patrick"/>
    <x v="6"/>
    <s v="Europe"/>
    <s v="Mouse"/>
    <x v="1"/>
    <n v="282.79000000000002"/>
    <n v="631.62"/>
    <x v="0"/>
    <d v="2024-01-26T00:00:00"/>
    <n v="6"/>
    <x v="6"/>
    <x v="0"/>
  </r>
  <r>
    <n v="823"/>
    <x v="482"/>
    <x v="13"/>
    <s v="Cathy Kelley"/>
    <x v="1"/>
    <s v="North America"/>
    <s v="Smartphone"/>
    <x v="3"/>
    <n v="350.59"/>
    <n v="681.95"/>
    <x v="0"/>
    <d v="2023-05-16T00:00:00"/>
    <n v="2"/>
    <x v="10"/>
    <x v="1"/>
  </r>
  <r>
    <n v="824"/>
    <x v="48"/>
    <x v="18"/>
    <s v="Nick Patrick"/>
    <x v="1"/>
    <s v="North America"/>
    <s v="Webcam"/>
    <x v="1"/>
    <n v="71.97"/>
    <n v="341.36"/>
    <x v="0"/>
    <d v="2023-03-16T00:00:00"/>
    <n v="2"/>
    <x v="1"/>
    <x v="1"/>
  </r>
  <r>
    <n v="825"/>
    <x v="410"/>
    <x v="10"/>
    <s v="Michale Cole"/>
    <x v="0"/>
    <s v="Europe"/>
    <s v="Keyboard"/>
    <x v="2"/>
    <n v="104.6"/>
    <n v="368.67"/>
    <x v="0"/>
    <d v="2023-08-12T00:00:00"/>
    <n v="10"/>
    <x v="3"/>
    <x v="1"/>
  </r>
  <r>
    <n v="826"/>
    <x v="379"/>
    <x v="8"/>
    <s v="Cathy Kelley"/>
    <x v="5"/>
    <s v="Oceania"/>
    <s v="Tablet"/>
    <x v="0"/>
    <n v="195.62"/>
    <n v="122.15"/>
    <x v="0"/>
    <d v="2024-11-11T00:00:00"/>
    <n v="20"/>
    <x v="11"/>
    <x v="0"/>
  </r>
  <r>
    <n v="827"/>
    <x v="483"/>
    <x v="6"/>
    <s v="Michale Cole"/>
    <x v="0"/>
    <s v="Europe"/>
    <s v="Speaker"/>
    <x v="1"/>
    <n v="381.62"/>
    <n v="142.28"/>
    <x v="0"/>
    <d v="2023-11-25T00:00:00"/>
    <n v="10"/>
    <x v="9"/>
    <x v="1"/>
  </r>
  <r>
    <n v="828"/>
    <x v="484"/>
    <x v="19"/>
    <s v="Samantha Irvin"/>
    <x v="8"/>
    <s v="Europe"/>
    <s v="Webcam"/>
    <x v="1"/>
    <n v="71.97"/>
    <n v="643.77"/>
    <x v="0"/>
    <d v="2024-01-30T00:00:00"/>
    <n v="8"/>
    <x v="6"/>
    <x v="0"/>
  </r>
  <r>
    <n v="829"/>
    <x v="240"/>
    <x v="0"/>
    <s v="Nick Patrick"/>
    <x v="1"/>
    <s v="North America"/>
    <s v="Smartphone"/>
    <x v="3"/>
    <n v="350.59"/>
    <n v="250.49"/>
    <x v="0"/>
    <d v="2024-12-14T00:00:00"/>
    <n v="2"/>
    <x v="5"/>
    <x v="0"/>
  </r>
  <r>
    <n v="830"/>
    <x v="279"/>
    <x v="2"/>
    <s v="Cathy Kelley"/>
    <x v="1"/>
    <s v="North America"/>
    <s v="Webcam"/>
    <x v="1"/>
    <n v="71.97"/>
    <n v="519.59"/>
    <x v="0"/>
    <d v="2024-01-31T00:00:00"/>
    <n v="2"/>
    <x v="6"/>
    <x v="0"/>
  </r>
  <r>
    <n v="831"/>
    <x v="485"/>
    <x v="6"/>
    <s v="Michale Cole"/>
    <x v="1"/>
    <s v="North America"/>
    <s v="Mouse"/>
    <x v="1"/>
    <n v="282.79000000000002"/>
    <n v="411.55"/>
    <x v="0"/>
    <d v="2024-07-01T00:00:00"/>
    <n v="2"/>
    <x v="8"/>
    <x v="0"/>
  </r>
  <r>
    <n v="832"/>
    <x v="480"/>
    <x v="17"/>
    <s v="Cathy Kelley"/>
    <x v="4"/>
    <s v="Asia"/>
    <s v="Smartphone"/>
    <x v="3"/>
    <n v="350.59"/>
    <n v="312.33999999999997"/>
    <x v="0"/>
    <d v="2023-04-06T00:00:00"/>
    <n v="12"/>
    <x v="1"/>
    <x v="1"/>
  </r>
  <r>
    <n v="833"/>
    <x v="6"/>
    <x v="13"/>
    <s v="Cathy Kelley"/>
    <x v="4"/>
    <s v="Asia"/>
    <s v="Webcam"/>
    <x v="1"/>
    <n v="71.97"/>
    <n v="144.53"/>
    <x v="0"/>
    <d v="2024-03-21T00:00:00"/>
    <n v="12"/>
    <x v="1"/>
    <x v="0"/>
  </r>
  <r>
    <n v="834"/>
    <x v="486"/>
    <x v="11"/>
    <s v="Cathy Kelley"/>
    <x v="3"/>
    <s v="Asia"/>
    <s v="Monitor"/>
    <x v="1"/>
    <n v="263.2"/>
    <n v="474.19"/>
    <x v="1"/>
    <s v="NULL"/>
    <s v="0"/>
    <x v="6"/>
    <x v="1"/>
  </r>
  <r>
    <n v="835"/>
    <x v="453"/>
    <x v="3"/>
    <s v="Michale Cole"/>
    <x v="5"/>
    <s v="Oceania"/>
    <s v="Smartphone"/>
    <x v="3"/>
    <n v="350.59"/>
    <n v="336.51"/>
    <x v="1"/>
    <s v="NULL"/>
    <s v="0"/>
    <x v="7"/>
    <x v="1"/>
  </r>
  <r>
    <n v="836"/>
    <x v="165"/>
    <x v="5"/>
    <s v="Samantha Irvin"/>
    <x v="7"/>
    <s v="North America"/>
    <s v="Printer"/>
    <x v="0"/>
    <n v="199.57"/>
    <n v="641.92999999999995"/>
    <x v="0"/>
    <d v="2024-04-23T00:00:00"/>
    <n v="1"/>
    <x v="7"/>
    <x v="0"/>
  </r>
  <r>
    <n v="837"/>
    <x v="90"/>
    <x v="0"/>
    <s v="Nick Patrick"/>
    <x v="0"/>
    <s v="Europe"/>
    <s v="Smartphone"/>
    <x v="3"/>
    <n v="350.59"/>
    <n v="784.73"/>
    <x v="0"/>
    <d v="2024-03-23T00:00:00"/>
    <n v="10"/>
    <x v="1"/>
    <x v="0"/>
  </r>
  <r>
    <n v="838"/>
    <x v="487"/>
    <x v="15"/>
    <s v="Michale Cole"/>
    <x v="2"/>
    <s v="Asia"/>
    <s v="Printer"/>
    <x v="0"/>
    <n v="199.57"/>
    <n v="452.24"/>
    <x v="0"/>
    <d v="2023-08-04T00:00:00"/>
    <n v="18"/>
    <x v="2"/>
    <x v="1"/>
  </r>
  <r>
    <n v="839"/>
    <x v="154"/>
    <x v="7"/>
    <s v="Samantha Irvin"/>
    <x v="0"/>
    <s v="Europe"/>
    <s v="Tablet"/>
    <x v="0"/>
    <n v="195.62"/>
    <n v="803.72"/>
    <x v="1"/>
    <s v="NULL"/>
    <s v="0"/>
    <x v="2"/>
    <x v="0"/>
  </r>
  <r>
    <n v="840"/>
    <x v="145"/>
    <x v="15"/>
    <s v="Michale Cole"/>
    <x v="7"/>
    <s v="North America"/>
    <s v="Mouse"/>
    <x v="1"/>
    <n v="282.79000000000002"/>
    <n v="174.43"/>
    <x v="0"/>
    <d v="2023-10-13T00:00:00"/>
    <n v="1"/>
    <x v="11"/>
    <x v="1"/>
  </r>
  <r>
    <n v="841"/>
    <x v="394"/>
    <x v="1"/>
    <s v="Cathy Kelley"/>
    <x v="7"/>
    <s v="North America"/>
    <s v="Webcam"/>
    <x v="1"/>
    <n v="71.97"/>
    <n v="442.35"/>
    <x v="0"/>
    <d v="2023-02-03T00:00:00"/>
    <n v="1"/>
    <x v="4"/>
    <x v="1"/>
  </r>
  <r>
    <n v="842"/>
    <x v="488"/>
    <x v="19"/>
    <s v="Samantha Irvin"/>
    <x v="5"/>
    <s v="Oceania"/>
    <s v="Laptop"/>
    <x v="2"/>
    <n v="415.78"/>
    <n v="166.06"/>
    <x v="1"/>
    <s v="NULL"/>
    <s v="0"/>
    <x v="9"/>
    <x v="1"/>
  </r>
  <r>
    <n v="843"/>
    <x v="476"/>
    <x v="16"/>
    <s v="Nick Patrick"/>
    <x v="1"/>
    <s v="North America"/>
    <s v="Monitor"/>
    <x v="1"/>
    <n v="263.2"/>
    <n v="316.77999999999997"/>
    <x v="0"/>
    <d v="2023-10-06T00:00:00"/>
    <n v="2"/>
    <x v="11"/>
    <x v="1"/>
  </r>
  <r>
    <n v="844"/>
    <x v="446"/>
    <x v="1"/>
    <s v="Cathy Kelley"/>
    <x v="9"/>
    <s v="South America"/>
    <s v="Smartphone"/>
    <x v="3"/>
    <n v="350.59"/>
    <n v="958.05"/>
    <x v="0"/>
    <d v="2023-01-01T00:00:00"/>
    <n v="-727"/>
    <x v="5"/>
    <x v="0"/>
  </r>
  <r>
    <n v="845"/>
    <x v="200"/>
    <x v="2"/>
    <s v="Cathy Kelley"/>
    <x v="5"/>
    <s v="Oceania"/>
    <s v="Speaker"/>
    <x v="1"/>
    <n v="381.62"/>
    <n v="169.76"/>
    <x v="0"/>
    <d v="2024-07-17T00:00:00"/>
    <n v="20"/>
    <x v="8"/>
    <x v="0"/>
  </r>
  <r>
    <n v="846"/>
    <x v="264"/>
    <x v="15"/>
    <s v="Michale Cole"/>
    <x v="3"/>
    <s v="Asia"/>
    <s v="Webcam"/>
    <x v="1"/>
    <n v="71.97"/>
    <n v="529.1"/>
    <x v="0"/>
    <d v="2024-10-09T00:00:00"/>
    <n v="15"/>
    <x v="0"/>
    <x v="0"/>
  </r>
  <r>
    <n v="847"/>
    <x v="31"/>
    <x v="19"/>
    <s v="Samantha Irvin"/>
    <x v="4"/>
    <s v="Asia"/>
    <s v="Webcam"/>
    <x v="1"/>
    <n v="71.97"/>
    <n v="159.38"/>
    <x v="0"/>
    <d v="2023-05-30T00:00:00"/>
    <n v="12"/>
    <x v="10"/>
    <x v="1"/>
  </r>
  <r>
    <n v="848"/>
    <x v="350"/>
    <x v="0"/>
    <s v="Nick Patrick"/>
    <x v="6"/>
    <s v="Europe"/>
    <s v="Mouse"/>
    <x v="1"/>
    <n v="282.79000000000002"/>
    <n v="342.02"/>
    <x v="0"/>
    <d v="2023-09-22T00:00:00"/>
    <n v="6"/>
    <x v="0"/>
    <x v="1"/>
  </r>
  <r>
    <n v="849"/>
    <x v="454"/>
    <x v="11"/>
    <s v="Cathy Kelley"/>
    <x v="0"/>
    <s v="Europe"/>
    <s v="Smartphone"/>
    <x v="3"/>
    <n v="350.59"/>
    <n v="889.23"/>
    <x v="0"/>
    <d v="2024-01-24T00:00:00"/>
    <n v="10"/>
    <x v="6"/>
    <x v="0"/>
  </r>
  <r>
    <n v="850"/>
    <x v="234"/>
    <x v="18"/>
    <s v="Nick Patrick"/>
    <x v="1"/>
    <s v="North America"/>
    <s v="Keyboard"/>
    <x v="2"/>
    <n v="104.6"/>
    <n v="140.52000000000001"/>
    <x v="0"/>
    <d v="2024-11-05T00:00:00"/>
    <n v="2"/>
    <x v="9"/>
    <x v="0"/>
  </r>
  <r>
    <n v="851"/>
    <x v="85"/>
    <x v="7"/>
    <s v="Samantha Irvin"/>
    <x v="6"/>
    <s v="Europe"/>
    <s v="Keyboard"/>
    <x v="2"/>
    <n v="104.6"/>
    <n v="578.15"/>
    <x v="0"/>
    <d v="2023-04-14T00:00:00"/>
    <n v="6"/>
    <x v="7"/>
    <x v="1"/>
  </r>
  <r>
    <n v="852"/>
    <x v="80"/>
    <x v="18"/>
    <s v="Nick Patrick"/>
    <x v="7"/>
    <s v="North America"/>
    <s v="Speaker"/>
    <x v="1"/>
    <n v="381.62"/>
    <n v="871.47"/>
    <x v="1"/>
    <s v="NULL"/>
    <s v="0"/>
    <x v="6"/>
    <x v="1"/>
  </r>
  <r>
    <n v="853"/>
    <x v="328"/>
    <x v="16"/>
    <s v="Nick Patrick"/>
    <x v="0"/>
    <s v="Europe"/>
    <s v="Keyboard"/>
    <x v="2"/>
    <n v="104.6"/>
    <n v="927.62"/>
    <x v="0"/>
    <d v="2024-06-18T00:00:00"/>
    <n v="10"/>
    <x v="8"/>
    <x v="0"/>
  </r>
  <r>
    <n v="854"/>
    <x v="489"/>
    <x v="16"/>
    <s v="Nick Patrick"/>
    <x v="6"/>
    <s v="Europe"/>
    <s v="Smartphone"/>
    <x v="3"/>
    <n v="350.59"/>
    <n v="442.85"/>
    <x v="1"/>
    <s v="NULL"/>
    <s v="0"/>
    <x v="11"/>
    <x v="1"/>
  </r>
  <r>
    <n v="855"/>
    <x v="130"/>
    <x v="5"/>
    <s v="Samantha Irvin"/>
    <x v="6"/>
    <s v="Europe"/>
    <s v="Monitor"/>
    <x v="1"/>
    <n v="263.2"/>
    <n v="480.14"/>
    <x v="0"/>
    <d v="2024-07-31T00:00:00"/>
    <n v="6"/>
    <x v="2"/>
    <x v="0"/>
  </r>
  <r>
    <n v="856"/>
    <x v="490"/>
    <x v="10"/>
    <s v="Michale Cole"/>
    <x v="5"/>
    <s v="Oceania"/>
    <s v="Laptop"/>
    <x v="2"/>
    <n v="415.78"/>
    <n v="267.14999999999998"/>
    <x v="0"/>
    <d v="2023-06-15T00:00:00"/>
    <n v="20"/>
    <x v="10"/>
    <x v="1"/>
  </r>
  <r>
    <n v="857"/>
    <x v="246"/>
    <x v="9"/>
    <s v="Cathy Kelley"/>
    <x v="3"/>
    <s v="Asia"/>
    <s v="Tablet"/>
    <x v="0"/>
    <n v="195.62"/>
    <n v="902.32"/>
    <x v="0"/>
    <d v="2024-10-01T00:00:00"/>
    <n v="15"/>
    <x v="0"/>
    <x v="0"/>
  </r>
  <r>
    <n v="858"/>
    <x v="491"/>
    <x v="7"/>
    <s v="Samantha Irvin"/>
    <x v="3"/>
    <s v="Asia"/>
    <s v="Tablet"/>
    <x v="0"/>
    <n v="195.62"/>
    <n v="217.01"/>
    <x v="1"/>
    <s v="NULL"/>
    <s v="0"/>
    <x v="10"/>
    <x v="1"/>
  </r>
  <r>
    <n v="859"/>
    <x v="492"/>
    <x v="3"/>
    <s v="Michale Cole"/>
    <x v="7"/>
    <s v="North America"/>
    <s v="Speaker"/>
    <x v="1"/>
    <n v="381.62"/>
    <n v="521.23"/>
    <x v="1"/>
    <s v="NULL"/>
    <s v="0"/>
    <x v="0"/>
    <x v="0"/>
  </r>
  <r>
    <n v="860"/>
    <x v="225"/>
    <x v="19"/>
    <s v="Samantha Irvin"/>
    <x v="4"/>
    <s v="Asia"/>
    <s v="Keyboard"/>
    <x v="2"/>
    <n v="104.6"/>
    <n v="178.85"/>
    <x v="0"/>
    <d v="2023-04-23T00:00:00"/>
    <n v="12"/>
    <x v="7"/>
    <x v="1"/>
  </r>
  <r>
    <n v="861"/>
    <x v="493"/>
    <x v="4"/>
    <s v="Michale Cole"/>
    <x v="9"/>
    <s v="South America"/>
    <s v="Smartphone"/>
    <x v="3"/>
    <n v="350.59"/>
    <n v="904.52"/>
    <x v="0"/>
    <d v="2023-11-05T00:00:00"/>
    <n v="4"/>
    <x v="9"/>
    <x v="1"/>
  </r>
  <r>
    <n v="862"/>
    <x v="290"/>
    <x v="10"/>
    <s v="Michale Cole"/>
    <x v="2"/>
    <s v="Asia"/>
    <s v="Headphones"/>
    <x v="0"/>
    <n v="143.09"/>
    <n v="546.83000000000004"/>
    <x v="0"/>
    <d v="2023-03-24T00:00:00"/>
    <n v="18"/>
    <x v="1"/>
    <x v="1"/>
  </r>
  <r>
    <n v="863"/>
    <x v="494"/>
    <x v="4"/>
    <s v="Michale Cole"/>
    <x v="3"/>
    <s v="Asia"/>
    <s v="Laptop"/>
    <x v="2"/>
    <n v="415.78"/>
    <n v="784.36"/>
    <x v="0"/>
    <d v="2024-04-17T00:00:00"/>
    <n v="15"/>
    <x v="7"/>
    <x v="0"/>
  </r>
  <r>
    <n v="864"/>
    <x v="40"/>
    <x v="7"/>
    <s v="Samantha Irvin"/>
    <x v="2"/>
    <s v="Asia"/>
    <s v="Tablet"/>
    <x v="0"/>
    <n v="195.62"/>
    <n v="902.94"/>
    <x v="1"/>
    <s v="NULL"/>
    <s v="0"/>
    <x v="7"/>
    <x v="0"/>
  </r>
  <r>
    <n v="865"/>
    <x v="495"/>
    <x v="19"/>
    <s v="Samantha Irvin"/>
    <x v="5"/>
    <s v="Oceania"/>
    <s v="Printer"/>
    <x v="0"/>
    <n v="199.57"/>
    <n v="725.79"/>
    <x v="1"/>
    <s v="NULL"/>
    <s v="0"/>
    <x v="5"/>
    <x v="1"/>
  </r>
  <r>
    <n v="866"/>
    <x v="316"/>
    <x v="4"/>
    <s v="Michale Cole"/>
    <x v="5"/>
    <s v="Oceania"/>
    <s v="Monitor"/>
    <x v="1"/>
    <n v="263.2"/>
    <n v="175.33"/>
    <x v="0"/>
    <d v="2023-09-14T00:00:00"/>
    <n v="20"/>
    <x v="3"/>
    <x v="1"/>
  </r>
  <r>
    <n v="867"/>
    <x v="89"/>
    <x v="3"/>
    <s v="Michale Cole"/>
    <x v="9"/>
    <s v="South America"/>
    <s v="Tablet"/>
    <x v="0"/>
    <n v="195.62"/>
    <n v="418"/>
    <x v="0"/>
    <d v="2023-04-16T00:00:00"/>
    <n v="4"/>
    <x v="7"/>
    <x v="1"/>
  </r>
  <r>
    <n v="868"/>
    <x v="496"/>
    <x v="1"/>
    <s v="Cathy Kelley"/>
    <x v="0"/>
    <s v="Europe"/>
    <s v="Monitor"/>
    <x v="1"/>
    <n v="263.2"/>
    <n v="140.13999999999999"/>
    <x v="1"/>
    <s v="NULL"/>
    <s v="0"/>
    <x v="5"/>
    <x v="1"/>
  </r>
  <r>
    <n v="869"/>
    <x v="101"/>
    <x v="4"/>
    <s v="Michale Cole"/>
    <x v="3"/>
    <s v="Asia"/>
    <s v="Tablet"/>
    <x v="0"/>
    <n v="195.62"/>
    <n v="228.62"/>
    <x v="1"/>
    <s v="NULL"/>
    <s v="0"/>
    <x v="1"/>
    <x v="1"/>
  </r>
  <r>
    <n v="870"/>
    <x v="200"/>
    <x v="18"/>
    <s v="Nick Patrick"/>
    <x v="9"/>
    <s v="South America"/>
    <s v="Tablet"/>
    <x v="0"/>
    <n v="195.62"/>
    <n v="162.16999999999999"/>
    <x v="0"/>
    <d v="2024-07-01T00:00:00"/>
    <n v="4"/>
    <x v="8"/>
    <x v="0"/>
  </r>
  <r>
    <n v="871"/>
    <x v="301"/>
    <x v="15"/>
    <s v="Michale Cole"/>
    <x v="1"/>
    <s v="North America"/>
    <s v="Printer"/>
    <x v="0"/>
    <n v="199.57"/>
    <n v="886.69"/>
    <x v="1"/>
    <s v="NULL"/>
    <s v="0"/>
    <x v="7"/>
    <x v="0"/>
  </r>
  <r>
    <n v="872"/>
    <x v="258"/>
    <x v="18"/>
    <s v="Nick Patrick"/>
    <x v="7"/>
    <s v="North America"/>
    <s v="Speaker"/>
    <x v="1"/>
    <n v="381.62"/>
    <n v="553.54999999999995"/>
    <x v="0"/>
    <d v="2024-06-13T00:00:00"/>
    <n v="1"/>
    <x v="8"/>
    <x v="0"/>
  </r>
  <r>
    <n v="873"/>
    <x v="497"/>
    <x v="11"/>
    <s v="Cathy Kelley"/>
    <x v="1"/>
    <s v="North America"/>
    <s v="Tablet"/>
    <x v="0"/>
    <n v="195.62"/>
    <n v="834.27"/>
    <x v="0"/>
    <d v="2023-05-09T00:00:00"/>
    <n v="2"/>
    <x v="10"/>
    <x v="1"/>
  </r>
  <r>
    <n v="874"/>
    <x v="468"/>
    <x v="19"/>
    <s v="Samantha Irvin"/>
    <x v="8"/>
    <s v="Europe"/>
    <s v="Speaker"/>
    <x v="1"/>
    <n v="381.62"/>
    <n v="185.91"/>
    <x v="1"/>
    <s v="NULL"/>
    <s v="0"/>
    <x v="11"/>
    <x v="1"/>
  </r>
  <r>
    <n v="875"/>
    <x v="62"/>
    <x v="12"/>
    <s v="Michale Cole"/>
    <x v="5"/>
    <s v="Oceania"/>
    <s v="Mouse"/>
    <x v="1"/>
    <n v="282.79000000000002"/>
    <n v="434.56"/>
    <x v="0"/>
    <d v="2024-09-30T00:00:00"/>
    <n v="20"/>
    <x v="0"/>
    <x v="0"/>
  </r>
  <r>
    <n v="876"/>
    <x v="343"/>
    <x v="6"/>
    <s v="Michale Cole"/>
    <x v="4"/>
    <s v="Asia"/>
    <s v="Webcam"/>
    <x v="1"/>
    <n v="71.97"/>
    <n v="373.95"/>
    <x v="0"/>
    <d v="2023-11-01T00:00:00"/>
    <n v="12"/>
    <x v="11"/>
    <x v="1"/>
  </r>
  <r>
    <n v="877"/>
    <x v="75"/>
    <x v="11"/>
    <s v="Cathy Kelley"/>
    <x v="9"/>
    <s v="South America"/>
    <s v="Keyboard"/>
    <x v="2"/>
    <n v="104.6"/>
    <n v="880.01"/>
    <x v="0"/>
    <d v="2024-09-22T00:00:00"/>
    <n v="4"/>
    <x v="0"/>
    <x v="0"/>
  </r>
  <r>
    <n v="878"/>
    <x v="217"/>
    <x v="15"/>
    <s v="Michale Cole"/>
    <x v="1"/>
    <s v="North America"/>
    <s v="Webcam"/>
    <x v="1"/>
    <n v="71.97"/>
    <n v="928.82"/>
    <x v="1"/>
    <s v="NULL"/>
    <s v="0"/>
    <x v="6"/>
    <x v="0"/>
  </r>
  <r>
    <n v="879"/>
    <x v="52"/>
    <x v="16"/>
    <s v="Nick Patrick"/>
    <x v="8"/>
    <s v="Europe"/>
    <s v="Keyboard"/>
    <x v="2"/>
    <n v="104.6"/>
    <n v="370.72"/>
    <x v="0"/>
    <d v="2023-10-25T00:00:00"/>
    <n v="8"/>
    <x v="11"/>
    <x v="1"/>
  </r>
  <r>
    <n v="880"/>
    <x v="498"/>
    <x v="7"/>
    <s v="Samantha Irvin"/>
    <x v="1"/>
    <s v="North America"/>
    <s v="Smartphone"/>
    <x v="3"/>
    <n v="350.59"/>
    <n v="760.29"/>
    <x v="0"/>
    <d v="2023-03-09T00:00:00"/>
    <n v="2"/>
    <x v="1"/>
    <x v="1"/>
  </r>
  <r>
    <n v="881"/>
    <x v="240"/>
    <x v="13"/>
    <s v="Cathy Kelley"/>
    <x v="6"/>
    <s v="Europe"/>
    <s v="Monitor"/>
    <x v="1"/>
    <n v="263.2"/>
    <n v="846.88"/>
    <x v="0"/>
    <d v="2024-12-18T00:00:00"/>
    <n v="6"/>
    <x v="5"/>
    <x v="0"/>
  </r>
  <r>
    <n v="882"/>
    <x v="169"/>
    <x v="8"/>
    <s v="Cathy Kelley"/>
    <x v="6"/>
    <s v="Europe"/>
    <s v="Webcam"/>
    <x v="1"/>
    <n v="71.97"/>
    <n v="861.55"/>
    <x v="0"/>
    <d v="2023-04-06T00:00:00"/>
    <n v="6"/>
    <x v="1"/>
    <x v="1"/>
  </r>
  <r>
    <n v="883"/>
    <x v="253"/>
    <x v="19"/>
    <s v="Samantha Irvin"/>
    <x v="9"/>
    <s v="South America"/>
    <s v="Speaker"/>
    <x v="1"/>
    <n v="381.62"/>
    <n v="158.80000000000001"/>
    <x v="0"/>
    <d v="2024-11-06T00:00:00"/>
    <n v="4"/>
    <x v="9"/>
    <x v="0"/>
  </r>
  <r>
    <n v="884"/>
    <x v="177"/>
    <x v="19"/>
    <s v="Samantha Irvin"/>
    <x v="4"/>
    <s v="Asia"/>
    <s v="Tablet"/>
    <x v="0"/>
    <n v="195.62"/>
    <n v="763.89"/>
    <x v="0"/>
    <d v="2023-09-27T00:00:00"/>
    <n v="12"/>
    <x v="0"/>
    <x v="1"/>
  </r>
  <r>
    <n v="885"/>
    <x v="171"/>
    <x v="19"/>
    <s v="Samantha Irvin"/>
    <x v="6"/>
    <s v="Europe"/>
    <s v="Keyboard"/>
    <x v="2"/>
    <n v="104.6"/>
    <n v="275.29000000000002"/>
    <x v="1"/>
    <s v="NULL"/>
    <s v="0"/>
    <x v="3"/>
    <x v="1"/>
  </r>
  <r>
    <n v="886"/>
    <x v="499"/>
    <x v="5"/>
    <s v="Samantha Irvin"/>
    <x v="3"/>
    <s v="Asia"/>
    <s v="Printer"/>
    <x v="0"/>
    <n v="199.57"/>
    <n v="740.36"/>
    <x v="0"/>
    <d v="2024-03-11T00:00:00"/>
    <n v="15"/>
    <x v="4"/>
    <x v="0"/>
  </r>
  <r>
    <n v="887"/>
    <x v="500"/>
    <x v="4"/>
    <s v="Michale Cole"/>
    <x v="9"/>
    <s v="South America"/>
    <s v="Tablet"/>
    <x v="0"/>
    <n v="195.62"/>
    <n v="603.95000000000005"/>
    <x v="1"/>
    <s v="NULL"/>
    <s v="0"/>
    <x v="7"/>
    <x v="1"/>
  </r>
  <r>
    <n v="888"/>
    <x v="51"/>
    <x v="5"/>
    <s v="Samantha Irvin"/>
    <x v="6"/>
    <s v="Europe"/>
    <s v="Tablet"/>
    <x v="0"/>
    <n v="195.62"/>
    <n v="970.43"/>
    <x v="0"/>
    <d v="2024-01-15T00:00:00"/>
    <n v="6"/>
    <x v="6"/>
    <x v="0"/>
  </r>
  <r>
    <n v="889"/>
    <x v="501"/>
    <x v="1"/>
    <s v="Cathy Kelley"/>
    <x v="8"/>
    <s v="Europe"/>
    <s v="Monitor"/>
    <x v="1"/>
    <n v="263.2"/>
    <n v="241.47"/>
    <x v="0"/>
    <d v="2023-08-13T00:00:00"/>
    <n v="8"/>
    <x v="3"/>
    <x v="1"/>
  </r>
  <r>
    <n v="890"/>
    <x v="301"/>
    <x v="12"/>
    <s v="Michale Cole"/>
    <x v="5"/>
    <s v="Oceania"/>
    <s v="Smartphone"/>
    <x v="3"/>
    <n v="350.59"/>
    <n v="937.61"/>
    <x v="0"/>
    <d v="2024-05-07T00:00:00"/>
    <n v="20"/>
    <x v="7"/>
    <x v="0"/>
  </r>
  <r>
    <n v="891"/>
    <x v="236"/>
    <x v="3"/>
    <s v="Michale Cole"/>
    <x v="6"/>
    <s v="Europe"/>
    <s v="Mouse"/>
    <x v="1"/>
    <n v="282.79000000000002"/>
    <n v="245.51"/>
    <x v="0"/>
    <d v="2024-11-12T00:00:00"/>
    <n v="6"/>
    <x v="9"/>
    <x v="0"/>
  </r>
  <r>
    <n v="892"/>
    <x v="243"/>
    <x v="9"/>
    <s v="Cathy Kelley"/>
    <x v="9"/>
    <s v="South America"/>
    <s v="Headphones"/>
    <x v="0"/>
    <n v="143.09"/>
    <n v="401.19"/>
    <x v="0"/>
    <d v="2024-09-26T00:00:00"/>
    <n v="4"/>
    <x v="0"/>
    <x v="0"/>
  </r>
  <r>
    <n v="893"/>
    <x v="322"/>
    <x v="12"/>
    <s v="Michale Cole"/>
    <x v="4"/>
    <s v="Asia"/>
    <s v="Keyboard"/>
    <x v="2"/>
    <n v="104.6"/>
    <n v="308.32"/>
    <x v="0"/>
    <d v="2023-11-05T00:00:00"/>
    <n v="12"/>
    <x v="11"/>
    <x v="1"/>
  </r>
  <r>
    <n v="894"/>
    <x v="502"/>
    <x v="17"/>
    <s v="Cathy Kelley"/>
    <x v="2"/>
    <s v="Asia"/>
    <s v="Printer"/>
    <x v="0"/>
    <n v="199.57"/>
    <n v="462.29"/>
    <x v="0"/>
    <d v="2024-07-22T00:00:00"/>
    <n v="18"/>
    <x v="2"/>
    <x v="0"/>
  </r>
  <r>
    <n v="895"/>
    <x v="69"/>
    <x v="18"/>
    <s v="Nick Patrick"/>
    <x v="3"/>
    <s v="Asia"/>
    <s v="Headphones"/>
    <x v="0"/>
    <n v="143.09"/>
    <n v="982.99"/>
    <x v="0"/>
    <d v="2023-01-10T00:00:00"/>
    <n v="-716"/>
    <x v="5"/>
    <x v="0"/>
  </r>
  <r>
    <n v="896"/>
    <x v="399"/>
    <x v="0"/>
    <s v="Nick Patrick"/>
    <x v="2"/>
    <s v="Asia"/>
    <s v="Keyboard"/>
    <x v="2"/>
    <n v="104.6"/>
    <n v="537.95000000000005"/>
    <x v="0"/>
    <d v="2023-04-04T00:00:00"/>
    <n v="18"/>
    <x v="1"/>
    <x v="1"/>
  </r>
  <r>
    <n v="897"/>
    <x v="255"/>
    <x v="12"/>
    <s v="Michale Cole"/>
    <x v="9"/>
    <s v="South America"/>
    <s v="Laptop"/>
    <x v="2"/>
    <n v="415.78"/>
    <n v="300.3"/>
    <x v="0"/>
    <d v="2024-12-05T00:00:00"/>
    <n v="4"/>
    <x v="5"/>
    <x v="0"/>
  </r>
  <r>
    <n v="898"/>
    <x v="470"/>
    <x v="11"/>
    <s v="Cathy Kelley"/>
    <x v="3"/>
    <s v="Asia"/>
    <s v="Keyboard"/>
    <x v="2"/>
    <n v="104.6"/>
    <n v="495.71"/>
    <x v="1"/>
    <s v="NULL"/>
    <s v="0"/>
    <x v="5"/>
    <x v="0"/>
  </r>
  <r>
    <n v="899"/>
    <x v="473"/>
    <x v="8"/>
    <s v="Cathy Kelley"/>
    <x v="9"/>
    <s v="South America"/>
    <s v="Printer"/>
    <x v="0"/>
    <n v="199.57"/>
    <n v="572"/>
    <x v="0"/>
    <d v="2024-01-23T00:00:00"/>
    <n v="4"/>
    <x v="6"/>
    <x v="0"/>
  </r>
  <r>
    <n v="900"/>
    <x v="16"/>
    <x v="16"/>
    <s v="Nick Patrick"/>
    <x v="8"/>
    <s v="Europe"/>
    <s v="Smartphone"/>
    <x v="3"/>
    <n v="350.59"/>
    <n v="542.30999999999995"/>
    <x v="0"/>
    <d v="2024-05-19T00:00:00"/>
    <n v="8"/>
    <x v="10"/>
    <x v="0"/>
  </r>
  <r>
    <n v="901"/>
    <x v="180"/>
    <x v="15"/>
    <s v="Michale Cole"/>
    <x v="6"/>
    <s v="Europe"/>
    <s v="Headphones"/>
    <x v="0"/>
    <n v="143.09"/>
    <n v="800.78"/>
    <x v="1"/>
    <s v="NULL"/>
    <s v="0"/>
    <x v="3"/>
    <x v="1"/>
  </r>
  <r>
    <n v="902"/>
    <x v="346"/>
    <x v="4"/>
    <s v="Michale Cole"/>
    <x v="4"/>
    <s v="Asia"/>
    <s v="Printer"/>
    <x v="0"/>
    <n v="199.57"/>
    <n v="115.33"/>
    <x v="1"/>
    <s v="NULL"/>
    <s v="0"/>
    <x v="3"/>
    <x v="0"/>
  </r>
  <r>
    <n v="903"/>
    <x v="159"/>
    <x v="17"/>
    <s v="Cathy Kelley"/>
    <x v="1"/>
    <s v="North America"/>
    <s v="Headphones"/>
    <x v="0"/>
    <n v="143.09"/>
    <n v="175.76"/>
    <x v="1"/>
    <s v="NULL"/>
    <s v="0"/>
    <x v="5"/>
    <x v="1"/>
  </r>
  <r>
    <n v="904"/>
    <x v="503"/>
    <x v="9"/>
    <s v="Cathy Kelley"/>
    <x v="4"/>
    <s v="Asia"/>
    <s v="Keyboard"/>
    <x v="2"/>
    <n v="104.6"/>
    <n v="344.63"/>
    <x v="1"/>
    <s v="NULL"/>
    <s v="0"/>
    <x v="9"/>
    <x v="1"/>
  </r>
  <r>
    <n v="905"/>
    <x v="268"/>
    <x v="19"/>
    <s v="Samantha Irvin"/>
    <x v="4"/>
    <s v="Asia"/>
    <s v="Printer"/>
    <x v="0"/>
    <n v="199.57"/>
    <n v="816.97"/>
    <x v="0"/>
    <d v="2024-12-23T00:00:00"/>
    <n v="12"/>
    <x v="5"/>
    <x v="0"/>
  </r>
  <r>
    <n v="906"/>
    <x v="121"/>
    <x v="18"/>
    <s v="Nick Patrick"/>
    <x v="0"/>
    <s v="Europe"/>
    <s v="Tablet"/>
    <x v="0"/>
    <n v="195.62"/>
    <n v="798.36"/>
    <x v="0"/>
    <d v="2023-03-22T00:00:00"/>
    <n v="10"/>
    <x v="1"/>
    <x v="1"/>
  </r>
  <r>
    <n v="907"/>
    <x v="390"/>
    <x v="3"/>
    <s v="Michale Cole"/>
    <x v="8"/>
    <s v="Europe"/>
    <s v="Smartphone"/>
    <x v="3"/>
    <n v="350.59"/>
    <n v="307.73"/>
    <x v="1"/>
    <s v="NULL"/>
    <s v="0"/>
    <x v="6"/>
    <x v="1"/>
  </r>
  <r>
    <n v="908"/>
    <x v="212"/>
    <x v="17"/>
    <s v="Cathy Kelley"/>
    <x v="3"/>
    <s v="Asia"/>
    <s v="Keyboard"/>
    <x v="2"/>
    <n v="104.6"/>
    <n v="920.64"/>
    <x v="0"/>
    <d v="2023-06-29T00:00:00"/>
    <n v="15"/>
    <x v="8"/>
    <x v="1"/>
  </r>
  <r>
    <n v="909"/>
    <x v="377"/>
    <x v="14"/>
    <s v="Nick Patrick"/>
    <x v="0"/>
    <s v="Europe"/>
    <s v="Webcam"/>
    <x v="1"/>
    <n v="71.97"/>
    <n v="634.98"/>
    <x v="0"/>
    <d v="2023-03-18T00:00:00"/>
    <n v="10"/>
    <x v="1"/>
    <x v="1"/>
  </r>
  <r>
    <n v="910"/>
    <x v="504"/>
    <x v="9"/>
    <s v="Cathy Kelley"/>
    <x v="7"/>
    <s v="North America"/>
    <s v="Mouse"/>
    <x v="1"/>
    <n v="282.79000000000002"/>
    <n v="113.68"/>
    <x v="1"/>
    <s v="NULL"/>
    <s v="0"/>
    <x v="1"/>
    <x v="0"/>
  </r>
  <r>
    <n v="911"/>
    <x v="494"/>
    <x v="13"/>
    <s v="Cathy Kelley"/>
    <x v="2"/>
    <s v="Asia"/>
    <s v="Webcam"/>
    <x v="1"/>
    <n v="71.97"/>
    <n v="170.82"/>
    <x v="0"/>
    <d v="2024-04-20T00:00:00"/>
    <n v="18"/>
    <x v="7"/>
    <x v="0"/>
  </r>
  <r>
    <n v="912"/>
    <x v="505"/>
    <x v="2"/>
    <s v="Cathy Kelley"/>
    <x v="4"/>
    <s v="Asia"/>
    <s v="Smartphone"/>
    <x v="3"/>
    <n v="350.59"/>
    <n v="765.01"/>
    <x v="1"/>
    <s v="NULL"/>
    <s v="0"/>
    <x v="3"/>
    <x v="0"/>
  </r>
  <r>
    <n v="913"/>
    <x v="19"/>
    <x v="17"/>
    <s v="Cathy Kelley"/>
    <x v="0"/>
    <s v="Europe"/>
    <s v="Mouse"/>
    <x v="1"/>
    <n v="282.79000000000002"/>
    <n v="112.81"/>
    <x v="0"/>
    <d v="2024-07-27T00:00:00"/>
    <n v="10"/>
    <x v="2"/>
    <x v="0"/>
  </r>
  <r>
    <n v="914"/>
    <x v="343"/>
    <x v="5"/>
    <s v="Samantha Irvin"/>
    <x v="6"/>
    <s v="Europe"/>
    <s v="Monitor"/>
    <x v="1"/>
    <n v="263.2"/>
    <n v="993.18"/>
    <x v="0"/>
    <d v="2023-10-26T00:00:00"/>
    <n v="6"/>
    <x v="11"/>
    <x v="1"/>
  </r>
  <r>
    <n v="915"/>
    <x v="108"/>
    <x v="7"/>
    <s v="Samantha Irvin"/>
    <x v="9"/>
    <s v="South America"/>
    <s v="Mouse"/>
    <x v="1"/>
    <n v="282.79000000000002"/>
    <n v="922.25"/>
    <x v="1"/>
    <s v="NULL"/>
    <s v="0"/>
    <x v="2"/>
    <x v="0"/>
  </r>
  <r>
    <n v="916"/>
    <x v="89"/>
    <x v="7"/>
    <s v="Samantha Irvin"/>
    <x v="6"/>
    <s v="Europe"/>
    <s v="Keyboard"/>
    <x v="2"/>
    <n v="104.6"/>
    <n v="398.38"/>
    <x v="0"/>
    <d v="2023-04-18T00:00:00"/>
    <n v="6"/>
    <x v="7"/>
    <x v="1"/>
  </r>
  <r>
    <n v="917"/>
    <x v="463"/>
    <x v="0"/>
    <s v="Nick Patrick"/>
    <x v="3"/>
    <s v="Asia"/>
    <s v="Laptop"/>
    <x v="2"/>
    <n v="415.78"/>
    <n v="198.4"/>
    <x v="0"/>
    <d v="2024-12-13T00:00:00"/>
    <n v="15"/>
    <x v="9"/>
    <x v="0"/>
  </r>
  <r>
    <n v="918"/>
    <x v="39"/>
    <x v="0"/>
    <s v="Nick Patrick"/>
    <x v="6"/>
    <s v="Europe"/>
    <s v="Smartphone"/>
    <x v="3"/>
    <n v="350.59"/>
    <n v="865.71"/>
    <x v="0"/>
    <d v="2024-05-06T00:00:00"/>
    <n v="6"/>
    <x v="7"/>
    <x v="0"/>
  </r>
  <r>
    <n v="919"/>
    <x v="416"/>
    <x v="1"/>
    <s v="Cathy Kelley"/>
    <x v="3"/>
    <s v="Asia"/>
    <s v="Speaker"/>
    <x v="1"/>
    <n v="381.62"/>
    <n v="737.57"/>
    <x v="0"/>
    <d v="2023-10-05T00:00:00"/>
    <n v="15"/>
    <x v="0"/>
    <x v="1"/>
  </r>
  <r>
    <n v="920"/>
    <x v="506"/>
    <x v="12"/>
    <s v="Michale Cole"/>
    <x v="6"/>
    <s v="Europe"/>
    <s v="Printer"/>
    <x v="0"/>
    <n v="199.57"/>
    <n v="261.11"/>
    <x v="0"/>
    <d v="2023-02-07T00:00:00"/>
    <n v="6"/>
    <x v="4"/>
    <x v="1"/>
  </r>
  <r>
    <n v="921"/>
    <x v="56"/>
    <x v="0"/>
    <s v="Nick Patrick"/>
    <x v="2"/>
    <s v="Asia"/>
    <s v="Speaker"/>
    <x v="1"/>
    <n v="381.62"/>
    <n v="369.59"/>
    <x v="0"/>
    <d v="2023-09-21T00:00:00"/>
    <n v="18"/>
    <x v="0"/>
    <x v="1"/>
  </r>
  <r>
    <n v="922"/>
    <x v="507"/>
    <x v="1"/>
    <s v="Cathy Kelley"/>
    <x v="9"/>
    <s v="South America"/>
    <s v="Monitor"/>
    <x v="1"/>
    <n v="263.2"/>
    <n v="600.07000000000005"/>
    <x v="0"/>
    <d v="2024-04-15T00:00:00"/>
    <n v="4"/>
    <x v="7"/>
    <x v="0"/>
  </r>
  <r>
    <n v="923"/>
    <x v="508"/>
    <x v="12"/>
    <s v="Michale Cole"/>
    <x v="9"/>
    <s v="South America"/>
    <s v="Mouse"/>
    <x v="1"/>
    <n v="282.79000000000002"/>
    <n v="964.32"/>
    <x v="0"/>
    <d v="2024-09-17T00:00:00"/>
    <n v="4"/>
    <x v="0"/>
    <x v="0"/>
  </r>
  <r>
    <n v="924"/>
    <x v="509"/>
    <x v="10"/>
    <s v="Michale Cole"/>
    <x v="5"/>
    <s v="Oceania"/>
    <s v="Laptop"/>
    <x v="2"/>
    <n v="415.78"/>
    <n v="783.5"/>
    <x v="1"/>
    <s v="NULL"/>
    <s v="0"/>
    <x v="6"/>
    <x v="1"/>
  </r>
  <r>
    <n v="925"/>
    <x v="440"/>
    <x v="6"/>
    <s v="Michale Cole"/>
    <x v="0"/>
    <s v="Europe"/>
    <s v="Speaker"/>
    <x v="1"/>
    <n v="381.62"/>
    <n v="993.64"/>
    <x v="1"/>
    <s v="NULL"/>
    <s v="0"/>
    <x v="10"/>
    <x v="1"/>
  </r>
  <r>
    <n v="926"/>
    <x v="418"/>
    <x v="19"/>
    <s v="Samantha Irvin"/>
    <x v="6"/>
    <s v="Europe"/>
    <s v="Laptop"/>
    <x v="2"/>
    <n v="415.78"/>
    <n v="617.79999999999995"/>
    <x v="1"/>
    <s v="NULL"/>
    <s v="0"/>
    <x v="0"/>
    <x v="1"/>
  </r>
  <r>
    <n v="927"/>
    <x v="510"/>
    <x v="14"/>
    <s v="Nick Patrick"/>
    <x v="8"/>
    <s v="Europe"/>
    <s v="Smartphone"/>
    <x v="3"/>
    <n v="350.59"/>
    <n v="285.79000000000002"/>
    <x v="0"/>
    <d v="2024-02-09T00:00:00"/>
    <n v="8"/>
    <x v="4"/>
    <x v="0"/>
  </r>
  <r>
    <n v="928"/>
    <x v="477"/>
    <x v="15"/>
    <s v="Michale Cole"/>
    <x v="0"/>
    <s v="Europe"/>
    <s v="Headphones"/>
    <x v="0"/>
    <n v="143.09"/>
    <n v="618.71"/>
    <x v="0"/>
    <d v="2023-05-18T00:00:00"/>
    <n v="10"/>
    <x v="10"/>
    <x v="1"/>
  </r>
  <r>
    <n v="929"/>
    <x v="291"/>
    <x v="5"/>
    <s v="Samantha Irvin"/>
    <x v="3"/>
    <s v="Asia"/>
    <s v="Keyboard"/>
    <x v="2"/>
    <n v="104.6"/>
    <n v="592.23"/>
    <x v="1"/>
    <s v="NULL"/>
    <s v="0"/>
    <x v="1"/>
    <x v="1"/>
  </r>
  <r>
    <n v="930"/>
    <x v="267"/>
    <x v="14"/>
    <s v="Nick Patrick"/>
    <x v="9"/>
    <s v="South America"/>
    <s v="Mouse"/>
    <x v="1"/>
    <n v="282.79000000000002"/>
    <n v="186.44"/>
    <x v="1"/>
    <s v="NULL"/>
    <s v="0"/>
    <x v="6"/>
    <x v="1"/>
  </r>
  <r>
    <n v="931"/>
    <x v="511"/>
    <x v="1"/>
    <s v="Cathy Kelley"/>
    <x v="1"/>
    <s v="North America"/>
    <s v="Webcam"/>
    <x v="1"/>
    <n v="71.97"/>
    <n v="948.94"/>
    <x v="0"/>
    <d v="2023-01-11T00:00:00"/>
    <n v="2"/>
    <x v="6"/>
    <x v="1"/>
  </r>
  <r>
    <n v="932"/>
    <x v="512"/>
    <x v="9"/>
    <s v="Cathy Kelley"/>
    <x v="8"/>
    <s v="Europe"/>
    <s v="Headphones"/>
    <x v="0"/>
    <n v="143.09"/>
    <n v="601.30999999999995"/>
    <x v="0"/>
    <d v="2023-08-18T00:00:00"/>
    <n v="8"/>
    <x v="3"/>
    <x v="1"/>
  </r>
  <r>
    <n v="933"/>
    <x v="237"/>
    <x v="16"/>
    <s v="Nick Patrick"/>
    <x v="7"/>
    <s v="North America"/>
    <s v="Smartphone"/>
    <x v="3"/>
    <n v="350.59"/>
    <n v="768.91"/>
    <x v="1"/>
    <s v="NULL"/>
    <s v="0"/>
    <x v="6"/>
    <x v="1"/>
  </r>
  <r>
    <n v="934"/>
    <x v="513"/>
    <x v="19"/>
    <s v="Samantha Irvin"/>
    <x v="8"/>
    <s v="Europe"/>
    <s v="Smartphone"/>
    <x v="3"/>
    <n v="350.59"/>
    <n v="205.69"/>
    <x v="0"/>
    <d v="2024-06-28T00:00:00"/>
    <n v="8"/>
    <x v="8"/>
    <x v="0"/>
  </r>
  <r>
    <n v="935"/>
    <x v="514"/>
    <x v="18"/>
    <s v="Nick Patrick"/>
    <x v="8"/>
    <s v="Europe"/>
    <s v="Printer"/>
    <x v="0"/>
    <n v="199.57"/>
    <n v="632.03"/>
    <x v="1"/>
    <s v="NULL"/>
    <s v="0"/>
    <x v="11"/>
    <x v="1"/>
  </r>
  <r>
    <n v="936"/>
    <x v="409"/>
    <x v="14"/>
    <s v="Nick Patrick"/>
    <x v="3"/>
    <s v="Asia"/>
    <s v="Laptop"/>
    <x v="2"/>
    <n v="415.78"/>
    <n v="265.12"/>
    <x v="0"/>
    <d v="2024-02-26T00:00:00"/>
    <n v="15"/>
    <x v="4"/>
    <x v="0"/>
  </r>
  <r>
    <n v="937"/>
    <x v="341"/>
    <x v="6"/>
    <s v="Michale Cole"/>
    <x v="3"/>
    <s v="Asia"/>
    <s v="Printer"/>
    <x v="0"/>
    <n v="199.57"/>
    <n v="956.77"/>
    <x v="0"/>
    <d v="2024-05-13T00:00:00"/>
    <n v="15"/>
    <x v="7"/>
    <x v="0"/>
  </r>
  <r>
    <n v="938"/>
    <x v="141"/>
    <x v="16"/>
    <s v="Nick Patrick"/>
    <x v="9"/>
    <s v="South America"/>
    <s v="Speaker"/>
    <x v="1"/>
    <n v="381.62"/>
    <n v="387.68"/>
    <x v="0"/>
    <d v="2023-02-01T00:00:00"/>
    <n v="4"/>
    <x v="6"/>
    <x v="1"/>
  </r>
  <r>
    <n v="939"/>
    <x v="268"/>
    <x v="15"/>
    <s v="Michale Cole"/>
    <x v="2"/>
    <s v="Asia"/>
    <s v="Headphones"/>
    <x v="0"/>
    <n v="143.09"/>
    <n v="348.74"/>
    <x v="0"/>
    <d v="2024-12-29T00:00:00"/>
    <n v="18"/>
    <x v="5"/>
    <x v="0"/>
  </r>
  <r>
    <n v="940"/>
    <x v="130"/>
    <x v="15"/>
    <s v="Michale Cole"/>
    <x v="4"/>
    <s v="Asia"/>
    <s v="Printer"/>
    <x v="0"/>
    <n v="199.57"/>
    <n v="298.64"/>
    <x v="0"/>
    <d v="2024-08-06T00:00:00"/>
    <n v="12"/>
    <x v="2"/>
    <x v="0"/>
  </r>
  <r>
    <n v="941"/>
    <x v="188"/>
    <x v="19"/>
    <s v="Samantha Irvin"/>
    <x v="2"/>
    <s v="Asia"/>
    <s v="Webcam"/>
    <x v="1"/>
    <n v="71.97"/>
    <n v="301.33999999999997"/>
    <x v="0"/>
    <d v="2023-11-03T00:00:00"/>
    <n v="18"/>
    <x v="11"/>
    <x v="1"/>
  </r>
  <r>
    <n v="942"/>
    <x v="5"/>
    <x v="18"/>
    <s v="Nick Patrick"/>
    <x v="8"/>
    <s v="Europe"/>
    <s v="Mouse"/>
    <x v="1"/>
    <n v="282.79000000000002"/>
    <n v="639.78"/>
    <x v="1"/>
    <s v="NULL"/>
    <s v="0"/>
    <x v="3"/>
    <x v="0"/>
  </r>
  <r>
    <n v="943"/>
    <x v="10"/>
    <x v="19"/>
    <s v="Samantha Irvin"/>
    <x v="1"/>
    <s v="North America"/>
    <s v="Tablet"/>
    <x v="0"/>
    <n v="195.62"/>
    <n v="638.98"/>
    <x v="0"/>
    <d v="2023-04-23T00:00:00"/>
    <n v="2"/>
    <x v="7"/>
    <x v="1"/>
  </r>
  <r>
    <n v="944"/>
    <x v="515"/>
    <x v="9"/>
    <s v="Cathy Kelley"/>
    <x v="6"/>
    <s v="Europe"/>
    <s v="Monitor"/>
    <x v="1"/>
    <n v="263.2"/>
    <n v="588.54"/>
    <x v="0"/>
    <d v="2023-02-19T00:00:00"/>
    <n v="6"/>
    <x v="4"/>
    <x v="1"/>
  </r>
  <r>
    <n v="945"/>
    <x v="302"/>
    <x v="19"/>
    <s v="Samantha Irvin"/>
    <x v="2"/>
    <s v="Asia"/>
    <s v="Headphones"/>
    <x v="0"/>
    <n v="143.09"/>
    <n v="102.95"/>
    <x v="0"/>
    <d v="2023-10-17T00:00:00"/>
    <n v="18"/>
    <x v="0"/>
    <x v="1"/>
  </r>
  <r>
    <n v="946"/>
    <x v="516"/>
    <x v="15"/>
    <s v="Michale Cole"/>
    <x v="4"/>
    <s v="Asia"/>
    <s v="Smartphone"/>
    <x v="3"/>
    <n v="350.59"/>
    <n v="468.66"/>
    <x v="0"/>
    <d v="2024-11-26T00:00:00"/>
    <n v="12"/>
    <x v="9"/>
    <x v="0"/>
  </r>
  <r>
    <n v="947"/>
    <x v="517"/>
    <x v="16"/>
    <s v="Nick Patrick"/>
    <x v="4"/>
    <s v="Asia"/>
    <s v="Keyboard"/>
    <x v="2"/>
    <n v="104.6"/>
    <n v="964.75"/>
    <x v="0"/>
    <d v="2024-04-16T00:00:00"/>
    <n v="12"/>
    <x v="7"/>
    <x v="0"/>
  </r>
  <r>
    <n v="948"/>
    <x v="350"/>
    <x v="2"/>
    <s v="Cathy Kelley"/>
    <x v="8"/>
    <s v="Europe"/>
    <s v="Tablet"/>
    <x v="0"/>
    <n v="195.62"/>
    <n v="528.32000000000005"/>
    <x v="0"/>
    <d v="2023-09-24T00:00:00"/>
    <n v="8"/>
    <x v="0"/>
    <x v="1"/>
  </r>
  <r>
    <n v="949"/>
    <x v="116"/>
    <x v="3"/>
    <s v="Michale Cole"/>
    <x v="3"/>
    <s v="Asia"/>
    <s v="Tablet"/>
    <x v="0"/>
    <n v="195.62"/>
    <n v="138.86000000000001"/>
    <x v="1"/>
    <s v="NULL"/>
    <s v="0"/>
    <x v="2"/>
    <x v="1"/>
  </r>
  <r>
    <n v="950"/>
    <x v="518"/>
    <x v="19"/>
    <s v="Samantha Irvin"/>
    <x v="7"/>
    <s v="North America"/>
    <s v="Webcam"/>
    <x v="1"/>
    <n v="71.97"/>
    <n v="619.39"/>
    <x v="0"/>
    <d v="2023-10-20T00:00:00"/>
    <n v="1"/>
    <x v="11"/>
    <x v="1"/>
  </r>
  <r>
    <n v="951"/>
    <x v="95"/>
    <x v="10"/>
    <s v="Michale Cole"/>
    <x v="4"/>
    <s v="Asia"/>
    <s v="Smartphone"/>
    <x v="3"/>
    <n v="350.59"/>
    <n v="321.17"/>
    <x v="0"/>
    <d v="2024-06-05T00:00:00"/>
    <n v="12"/>
    <x v="10"/>
    <x v="0"/>
  </r>
  <r>
    <n v="952"/>
    <x v="214"/>
    <x v="16"/>
    <s v="Nick Patrick"/>
    <x v="6"/>
    <s v="Europe"/>
    <s v="Webcam"/>
    <x v="1"/>
    <n v="71.97"/>
    <n v="753.06"/>
    <x v="0"/>
    <d v="2023-12-27T00:00:00"/>
    <n v="6"/>
    <x v="5"/>
    <x v="1"/>
  </r>
  <r>
    <n v="953"/>
    <x v="179"/>
    <x v="9"/>
    <s v="Cathy Kelley"/>
    <x v="1"/>
    <s v="North America"/>
    <s v="Printer"/>
    <x v="0"/>
    <n v="199.57"/>
    <n v="972.1"/>
    <x v="0"/>
    <d v="2024-09-22T00:00:00"/>
    <n v="2"/>
    <x v="0"/>
    <x v="0"/>
  </r>
  <r>
    <n v="954"/>
    <x v="139"/>
    <x v="6"/>
    <s v="Michale Cole"/>
    <x v="2"/>
    <s v="Asia"/>
    <s v="Monitor"/>
    <x v="1"/>
    <n v="263.2"/>
    <n v="177.53"/>
    <x v="0"/>
    <d v="2024-03-23T00:00:00"/>
    <n v="18"/>
    <x v="1"/>
    <x v="0"/>
  </r>
  <r>
    <n v="955"/>
    <x v="519"/>
    <x v="17"/>
    <s v="Cathy Kelley"/>
    <x v="2"/>
    <s v="Asia"/>
    <s v="Keyboard"/>
    <x v="2"/>
    <n v="104.6"/>
    <n v="345.83"/>
    <x v="1"/>
    <s v="NULL"/>
    <s v="0"/>
    <x v="5"/>
    <x v="1"/>
  </r>
  <r>
    <n v="956"/>
    <x v="495"/>
    <x v="10"/>
    <s v="Michale Cole"/>
    <x v="8"/>
    <s v="Europe"/>
    <s v="Speaker"/>
    <x v="1"/>
    <n v="381.62"/>
    <n v="539.35"/>
    <x v="0"/>
    <d v="2023-12-24T00:00:00"/>
    <n v="8"/>
    <x v="5"/>
    <x v="1"/>
  </r>
  <r>
    <n v="957"/>
    <x v="520"/>
    <x v="0"/>
    <s v="Nick Patrick"/>
    <x v="6"/>
    <s v="Europe"/>
    <s v="Smartphone"/>
    <x v="3"/>
    <n v="350.59"/>
    <n v="753.55"/>
    <x v="0"/>
    <d v="2024-06-01T00:00:00"/>
    <n v="6"/>
    <x v="10"/>
    <x v="0"/>
  </r>
  <r>
    <n v="958"/>
    <x v="296"/>
    <x v="1"/>
    <s v="Cathy Kelley"/>
    <x v="4"/>
    <s v="Asia"/>
    <s v="Printer"/>
    <x v="0"/>
    <n v="199.57"/>
    <n v="436.2"/>
    <x v="1"/>
    <s v="NULL"/>
    <s v="0"/>
    <x v="10"/>
    <x v="1"/>
  </r>
  <r>
    <n v="959"/>
    <x v="13"/>
    <x v="1"/>
    <s v="Cathy Kelley"/>
    <x v="2"/>
    <s v="Asia"/>
    <s v="Headphones"/>
    <x v="0"/>
    <n v="143.09"/>
    <n v="608.05999999999995"/>
    <x v="1"/>
    <s v="NULL"/>
    <s v="0"/>
    <x v="1"/>
    <x v="0"/>
  </r>
  <r>
    <n v="960"/>
    <x v="307"/>
    <x v="6"/>
    <s v="Michale Cole"/>
    <x v="8"/>
    <s v="Europe"/>
    <s v="Printer"/>
    <x v="0"/>
    <n v="199.57"/>
    <n v="625.22"/>
    <x v="1"/>
    <s v="NULL"/>
    <s v="0"/>
    <x v="2"/>
    <x v="1"/>
  </r>
  <r>
    <n v="961"/>
    <x v="171"/>
    <x v="4"/>
    <s v="Michale Cole"/>
    <x v="4"/>
    <s v="Asia"/>
    <s v="Speaker"/>
    <x v="1"/>
    <n v="381.62"/>
    <n v="316.24"/>
    <x v="0"/>
    <d v="2023-09-07T00:00:00"/>
    <n v="12"/>
    <x v="3"/>
    <x v="1"/>
  </r>
  <r>
    <n v="962"/>
    <x v="209"/>
    <x v="16"/>
    <s v="Nick Patrick"/>
    <x v="0"/>
    <s v="Europe"/>
    <s v="Monitor"/>
    <x v="1"/>
    <n v="263.2"/>
    <n v="927.96"/>
    <x v="1"/>
    <s v="NULL"/>
    <s v="0"/>
    <x v="2"/>
    <x v="0"/>
  </r>
  <r>
    <n v="963"/>
    <x v="132"/>
    <x v="8"/>
    <s v="Cathy Kelley"/>
    <x v="1"/>
    <s v="North America"/>
    <s v="Laptop"/>
    <x v="2"/>
    <n v="415.78"/>
    <n v="647.35"/>
    <x v="1"/>
    <s v="NULL"/>
    <s v="0"/>
    <x v="7"/>
    <x v="1"/>
  </r>
  <r>
    <n v="964"/>
    <x v="521"/>
    <x v="18"/>
    <s v="Nick Patrick"/>
    <x v="2"/>
    <s v="Asia"/>
    <s v="Smartphone"/>
    <x v="3"/>
    <n v="350.59"/>
    <n v="750.88"/>
    <x v="0"/>
    <d v="2024-12-03T00:00:00"/>
    <n v="18"/>
    <x v="9"/>
    <x v="0"/>
  </r>
  <r>
    <n v="965"/>
    <x v="295"/>
    <x v="17"/>
    <s v="Cathy Kelley"/>
    <x v="2"/>
    <s v="Asia"/>
    <s v="Printer"/>
    <x v="0"/>
    <n v="199.57"/>
    <n v="292.45"/>
    <x v="0"/>
    <d v="2023-01-14T00:00:00"/>
    <n v="-713"/>
    <x v="5"/>
    <x v="0"/>
  </r>
  <r>
    <n v="966"/>
    <x v="121"/>
    <x v="12"/>
    <s v="Michale Cole"/>
    <x v="7"/>
    <s v="North America"/>
    <s v="Speaker"/>
    <x v="1"/>
    <n v="381.62"/>
    <n v="926.68"/>
    <x v="0"/>
    <d v="2023-03-13T00:00:00"/>
    <n v="1"/>
    <x v="1"/>
    <x v="1"/>
  </r>
  <r>
    <n v="967"/>
    <x v="302"/>
    <x v="7"/>
    <s v="Samantha Irvin"/>
    <x v="2"/>
    <s v="Asia"/>
    <s v="Headphones"/>
    <x v="0"/>
    <n v="143.09"/>
    <n v="976.14"/>
    <x v="0"/>
    <d v="2023-10-17T00:00:00"/>
    <n v="18"/>
    <x v="0"/>
    <x v="1"/>
  </r>
  <r>
    <n v="968"/>
    <x v="108"/>
    <x v="5"/>
    <s v="Samantha Irvin"/>
    <x v="1"/>
    <s v="North America"/>
    <s v="Monitor"/>
    <x v="1"/>
    <n v="263.2"/>
    <n v="970.06"/>
    <x v="1"/>
    <s v="NULL"/>
    <s v="0"/>
    <x v="2"/>
    <x v="0"/>
  </r>
  <r>
    <n v="969"/>
    <x v="451"/>
    <x v="11"/>
    <s v="Cathy Kelley"/>
    <x v="6"/>
    <s v="Europe"/>
    <s v="Monitor"/>
    <x v="1"/>
    <n v="263.2"/>
    <n v="366.26"/>
    <x v="0"/>
    <d v="2024-12-20T00:00:00"/>
    <n v="6"/>
    <x v="5"/>
    <x v="0"/>
  </r>
  <r>
    <n v="970"/>
    <x v="99"/>
    <x v="10"/>
    <s v="Michale Cole"/>
    <x v="4"/>
    <s v="Asia"/>
    <s v="Laptop"/>
    <x v="2"/>
    <n v="415.78"/>
    <n v="757"/>
    <x v="1"/>
    <s v="NULL"/>
    <s v="0"/>
    <x v="3"/>
    <x v="0"/>
  </r>
  <r>
    <n v="971"/>
    <x v="522"/>
    <x v="1"/>
    <s v="Cathy Kelley"/>
    <x v="0"/>
    <s v="Europe"/>
    <s v="Smartphone"/>
    <x v="3"/>
    <n v="350.59"/>
    <n v="949.78"/>
    <x v="0"/>
    <d v="2023-12-15T00:00:00"/>
    <n v="10"/>
    <x v="5"/>
    <x v="1"/>
  </r>
  <r>
    <n v="972"/>
    <x v="155"/>
    <x v="3"/>
    <s v="Michale Cole"/>
    <x v="8"/>
    <s v="Europe"/>
    <s v="Mouse"/>
    <x v="1"/>
    <n v="282.79000000000002"/>
    <n v="193.05"/>
    <x v="0"/>
    <d v="2024-03-26T00:00:00"/>
    <n v="8"/>
    <x v="1"/>
    <x v="0"/>
  </r>
  <r>
    <n v="973"/>
    <x v="523"/>
    <x v="14"/>
    <s v="Nick Patrick"/>
    <x v="5"/>
    <s v="Oceania"/>
    <s v="Laptop"/>
    <x v="2"/>
    <n v="415.78"/>
    <n v="936.09"/>
    <x v="0"/>
    <d v="2023-12-02T00:00:00"/>
    <n v="20"/>
    <x v="9"/>
    <x v="1"/>
  </r>
  <r>
    <n v="974"/>
    <x v="381"/>
    <x v="4"/>
    <s v="Michale Cole"/>
    <x v="8"/>
    <s v="Europe"/>
    <s v="Monitor"/>
    <x v="1"/>
    <n v="263.2"/>
    <n v="920.32"/>
    <x v="0"/>
    <d v="2023-09-08T00:00:00"/>
    <n v="8"/>
    <x v="3"/>
    <x v="1"/>
  </r>
  <r>
    <n v="975"/>
    <x v="462"/>
    <x v="6"/>
    <s v="Michale Cole"/>
    <x v="1"/>
    <s v="North America"/>
    <s v="Monitor"/>
    <x v="1"/>
    <n v="263.2"/>
    <n v="294.31"/>
    <x v="0"/>
    <d v="2024-04-05T00:00:00"/>
    <n v="2"/>
    <x v="7"/>
    <x v="0"/>
  </r>
  <r>
    <n v="976"/>
    <x v="524"/>
    <x v="13"/>
    <s v="Cathy Kelley"/>
    <x v="3"/>
    <s v="Asia"/>
    <s v="Tablet"/>
    <x v="0"/>
    <n v="195.62"/>
    <n v="739.79"/>
    <x v="1"/>
    <s v="NULL"/>
    <s v="0"/>
    <x v="1"/>
    <x v="1"/>
  </r>
  <r>
    <n v="977"/>
    <x v="305"/>
    <x v="5"/>
    <s v="Samantha Irvin"/>
    <x v="3"/>
    <s v="Asia"/>
    <s v="Headphones"/>
    <x v="0"/>
    <n v="143.09"/>
    <n v="364.47"/>
    <x v="0"/>
    <d v="2023-08-14T00:00:00"/>
    <n v="15"/>
    <x v="2"/>
    <x v="1"/>
  </r>
  <r>
    <n v="978"/>
    <x v="449"/>
    <x v="16"/>
    <s v="Nick Patrick"/>
    <x v="3"/>
    <s v="Asia"/>
    <s v="Webcam"/>
    <x v="1"/>
    <n v="71.97"/>
    <n v="416.21"/>
    <x v="0"/>
    <d v="2023-01-07T00:00:00"/>
    <n v="-716"/>
    <x v="5"/>
    <x v="0"/>
  </r>
  <r>
    <n v="979"/>
    <x v="261"/>
    <x v="14"/>
    <s v="Nick Patrick"/>
    <x v="3"/>
    <s v="Asia"/>
    <s v="Webcam"/>
    <x v="1"/>
    <n v="71.97"/>
    <n v="848.01"/>
    <x v="0"/>
    <d v="2024-01-16T00:00:00"/>
    <n v="15"/>
    <x v="6"/>
    <x v="0"/>
  </r>
  <r>
    <n v="980"/>
    <x v="449"/>
    <x v="13"/>
    <s v="Cathy Kelley"/>
    <x v="5"/>
    <s v="Oceania"/>
    <s v="Headphones"/>
    <x v="0"/>
    <n v="143.09"/>
    <n v="838.4"/>
    <x v="0"/>
    <d v="2023-01-12T00:00:00"/>
    <n v="-711"/>
    <x v="5"/>
    <x v="0"/>
  </r>
  <r>
    <n v="981"/>
    <x v="90"/>
    <x v="0"/>
    <s v="Nick Patrick"/>
    <x v="8"/>
    <s v="Europe"/>
    <s v="Laptop"/>
    <x v="2"/>
    <n v="415.78"/>
    <n v="791.07"/>
    <x v="0"/>
    <d v="2024-03-21T00:00:00"/>
    <n v="8"/>
    <x v="1"/>
    <x v="0"/>
  </r>
  <r>
    <n v="982"/>
    <x v="525"/>
    <x v="15"/>
    <s v="Michale Cole"/>
    <x v="0"/>
    <s v="Europe"/>
    <s v="Monitor"/>
    <x v="1"/>
    <n v="263.2"/>
    <n v="227.5"/>
    <x v="0"/>
    <d v="2024-04-23T00:00:00"/>
    <n v="10"/>
    <x v="7"/>
    <x v="0"/>
  </r>
  <r>
    <n v="983"/>
    <x v="4"/>
    <x v="17"/>
    <s v="Cathy Kelley"/>
    <x v="7"/>
    <s v="North America"/>
    <s v="Webcam"/>
    <x v="1"/>
    <n v="71.97"/>
    <n v="365.33"/>
    <x v="0"/>
    <d v="2023-08-20T00:00:00"/>
    <n v="1"/>
    <x v="3"/>
    <x v="1"/>
  </r>
  <r>
    <n v="984"/>
    <x v="456"/>
    <x v="0"/>
    <s v="Nick Patrick"/>
    <x v="3"/>
    <s v="Asia"/>
    <s v="Keyboard"/>
    <x v="2"/>
    <n v="104.6"/>
    <n v="356.71"/>
    <x v="1"/>
    <s v="NULL"/>
    <s v="0"/>
    <x v="0"/>
    <x v="0"/>
  </r>
  <r>
    <n v="985"/>
    <x v="526"/>
    <x v="11"/>
    <s v="Cathy Kelley"/>
    <x v="7"/>
    <s v="North America"/>
    <s v="Keyboard"/>
    <x v="2"/>
    <n v="104.6"/>
    <n v="761.64"/>
    <x v="0"/>
    <d v="2024-10-19T00:00:00"/>
    <n v="1"/>
    <x v="11"/>
    <x v="0"/>
  </r>
  <r>
    <n v="986"/>
    <x v="90"/>
    <x v="1"/>
    <s v="Cathy Kelley"/>
    <x v="0"/>
    <s v="Europe"/>
    <s v="Keyboard"/>
    <x v="2"/>
    <n v="104.6"/>
    <n v="736.31"/>
    <x v="1"/>
    <s v="NULL"/>
    <s v="0"/>
    <x v="1"/>
    <x v="0"/>
  </r>
  <r>
    <n v="987"/>
    <x v="41"/>
    <x v="14"/>
    <s v="Nick Patrick"/>
    <x v="5"/>
    <s v="Oceania"/>
    <s v="Smartphone"/>
    <x v="3"/>
    <n v="350.59"/>
    <n v="688.51"/>
    <x v="1"/>
    <s v="NULL"/>
    <s v="0"/>
    <x v="0"/>
    <x v="0"/>
  </r>
  <r>
    <n v="988"/>
    <x v="527"/>
    <x v="16"/>
    <s v="Nick Patrick"/>
    <x v="6"/>
    <s v="Europe"/>
    <s v="Mouse"/>
    <x v="1"/>
    <n v="282.79000000000002"/>
    <n v="441.72"/>
    <x v="0"/>
    <d v="2023-09-12T00:00:00"/>
    <n v="6"/>
    <x v="0"/>
    <x v="1"/>
  </r>
  <r>
    <n v="989"/>
    <x v="264"/>
    <x v="10"/>
    <s v="Michale Cole"/>
    <x v="9"/>
    <s v="South America"/>
    <s v="Smartphone"/>
    <x v="3"/>
    <n v="350.59"/>
    <n v="462.74"/>
    <x v="0"/>
    <d v="2024-09-28T00:00:00"/>
    <n v="4"/>
    <x v="0"/>
    <x v="0"/>
  </r>
  <r>
    <n v="990"/>
    <x v="528"/>
    <x v="4"/>
    <s v="Michale Cole"/>
    <x v="2"/>
    <s v="Asia"/>
    <s v="Laptop"/>
    <x v="2"/>
    <n v="415.78"/>
    <n v="116.51"/>
    <x v="1"/>
    <s v="NULL"/>
    <s v="0"/>
    <x v="10"/>
    <x v="0"/>
  </r>
  <r>
    <n v="991"/>
    <x v="529"/>
    <x v="14"/>
    <s v="Nick Patrick"/>
    <x v="3"/>
    <s v="Asia"/>
    <s v="Printer"/>
    <x v="0"/>
    <n v="199.57"/>
    <n v="949.68"/>
    <x v="0"/>
    <d v="2023-08-23T00:00:00"/>
    <n v="15"/>
    <x v="3"/>
    <x v="1"/>
  </r>
  <r>
    <n v="992"/>
    <x v="27"/>
    <x v="16"/>
    <s v="Nick Patrick"/>
    <x v="7"/>
    <s v="North America"/>
    <s v="Webcam"/>
    <x v="1"/>
    <n v="71.97"/>
    <n v="245.97"/>
    <x v="1"/>
    <s v="NULL"/>
    <s v="0"/>
    <x v="6"/>
    <x v="0"/>
  </r>
  <r>
    <n v="993"/>
    <x v="530"/>
    <x v="4"/>
    <s v="Michale Cole"/>
    <x v="0"/>
    <s v="Europe"/>
    <s v="Speaker"/>
    <x v="1"/>
    <n v="381.62"/>
    <n v="716.59"/>
    <x v="0"/>
    <d v="2024-08-16T00:00:00"/>
    <n v="10"/>
    <x v="3"/>
    <x v="0"/>
  </r>
  <r>
    <n v="994"/>
    <x v="414"/>
    <x v="15"/>
    <s v="Michale Cole"/>
    <x v="0"/>
    <s v="Europe"/>
    <s v="Headphones"/>
    <x v="0"/>
    <n v="143.09"/>
    <n v="540.09"/>
    <x v="0"/>
    <d v="2024-09-08T00:00:00"/>
    <n v="10"/>
    <x v="3"/>
    <x v="0"/>
  </r>
  <r>
    <n v="995"/>
    <x v="115"/>
    <x v="9"/>
    <s v="Cathy Kelley"/>
    <x v="2"/>
    <s v="Asia"/>
    <s v="Headphones"/>
    <x v="0"/>
    <n v="143.09"/>
    <n v="794.44"/>
    <x v="0"/>
    <d v="2024-11-17T00:00:00"/>
    <n v="18"/>
    <x v="11"/>
    <x v="0"/>
  </r>
  <r>
    <n v="996"/>
    <x v="122"/>
    <x v="4"/>
    <s v="Michale Cole"/>
    <x v="5"/>
    <s v="Oceania"/>
    <s v="Headphones"/>
    <x v="0"/>
    <n v="143.09"/>
    <n v="316.25"/>
    <x v="0"/>
    <d v="2023-01-10T00:00:00"/>
    <n v="-711"/>
    <x v="5"/>
    <x v="0"/>
  </r>
  <r>
    <n v="997"/>
    <x v="111"/>
    <x v="10"/>
    <s v="Michale Cole"/>
    <x v="4"/>
    <s v="Asia"/>
    <s v="Monitor"/>
    <x v="1"/>
    <n v="263.2"/>
    <n v="892.77"/>
    <x v="0"/>
    <d v="2023-04-15T00:00:00"/>
    <n v="12"/>
    <x v="7"/>
    <x v="1"/>
  </r>
  <r>
    <n v="998"/>
    <x v="126"/>
    <x v="15"/>
    <s v="Michale Cole"/>
    <x v="4"/>
    <s v="Asia"/>
    <s v="Printer"/>
    <x v="0"/>
    <n v="199.57"/>
    <n v="561.42999999999995"/>
    <x v="0"/>
    <d v="2024-08-30T00:00:00"/>
    <n v="12"/>
    <x v="3"/>
    <x v="0"/>
  </r>
  <r>
    <n v="999"/>
    <x v="531"/>
    <x v="14"/>
    <s v="Nick Patrick"/>
    <x v="5"/>
    <s v="Oceania"/>
    <s v="Webcam"/>
    <x v="1"/>
    <n v="71.97"/>
    <n v="539.41"/>
    <x v="0"/>
    <d v="2024-07-16T00:00:00"/>
    <n v="20"/>
    <x v="8"/>
    <x v="0"/>
  </r>
  <r>
    <n v="1000"/>
    <x v="19"/>
    <x v="16"/>
    <s v="Nick Patrick"/>
    <x v="8"/>
    <s v="Europe"/>
    <s v="Smartphone"/>
    <x v="3"/>
    <n v="350.59"/>
    <n v="159.18"/>
    <x v="0"/>
    <d v="2024-07-25T00:00:00"/>
    <n v="8"/>
    <x v="2"/>
    <x v="0"/>
  </r>
  <r>
    <n v="1001"/>
    <x v="397"/>
    <x v="1"/>
    <s v="Cathy Kelley"/>
    <x v="6"/>
    <s v="Europe"/>
    <s v="Keyboard"/>
    <x v="2"/>
    <n v="104.6"/>
    <n v="217.25"/>
    <x v="0"/>
    <d v="2023-12-10T00:00:00"/>
    <n v="6"/>
    <x v="5"/>
    <x v="1"/>
  </r>
  <r>
    <n v="1002"/>
    <x v="532"/>
    <x v="8"/>
    <s v="Cathy Kelley"/>
    <x v="2"/>
    <s v="Asia"/>
    <s v="Mouse"/>
    <x v="1"/>
    <n v="282.79000000000002"/>
    <n v="565.32000000000005"/>
    <x v="0"/>
    <d v="2024-01-02T00:00:00"/>
    <n v="18"/>
    <x v="5"/>
    <x v="1"/>
  </r>
  <r>
    <n v="1003"/>
    <x v="357"/>
    <x v="2"/>
    <s v="Cathy Kelley"/>
    <x v="1"/>
    <s v="North America"/>
    <s v="Printer"/>
    <x v="0"/>
    <n v="199.57"/>
    <n v="228.03"/>
    <x v="0"/>
    <d v="2023-12-29T00:00:00"/>
    <n v="2"/>
    <x v="5"/>
    <x v="1"/>
  </r>
  <r>
    <n v="1004"/>
    <x v="435"/>
    <x v="15"/>
    <s v="Michale Cole"/>
    <x v="7"/>
    <s v="North America"/>
    <s v="Printer"/>
    <x v="0"/>
    <n v="199.57"/>
    <n v="242.77"/>
    <x v="0"/>
    <d v="2023-11-23T00:00:00"/>
    <n v="1"/>
    <x v="9"/>
    <x v="1"/>
  </r>
  <r>
    <n v="1005"/>
    <x v="533"/>
    <x v="8"/>
    <s v="Cathy Kelley"/>
    <x v="2"/>
    <s v="Asia"/>
    <s v="Headphones"/>
    <x v="0"/>
    <n v="143.09"/>
    <n v="849.3"/>
    <x v="0"/>
    <d v="2023-07-07T00:00:00"/>
    <n v="18"/>
    <x v="8"/>
    <x v="1"/>
  </r>
  <r>
    <n v="1006"/>
    <x v="300"/>
    <x v="17"/>
    <s v="Cathy Kelley"/>
    <x v="6"/>
    <s v="Europe"/>
    <s v="Printer"/>
    <x v="0"/>
    <n v="199.57"/>
    <n v="280.91000000000003"/>
    <x v="0"/>
    <d v="2024-05-19T00:00:00"/>
    <n v="6"/>
    <x v="10"/>
    <x v="0"/>
  </r>
  <r>
    <n v="1007"/>
    <x v="534"/>
    <x v="14"/>
    <s v="Nick Patrick"/>
    <x v="6"/>
    <s v="Europe"/>
    <s v="Laptop"/>
    <x v="2"/>
    <n v="415.78"/>
    <n v="306.25"/>
    <x v="0"/>
    <d v="2024-06-07T00:00:00"/>
    <n v="6"/>
    <x v="8"/>
    <x v="0"/>
  </r>
  <r>
    <n v="1008"/>
    <x v="535"/>
    <x v="19"/>
    <s v="Samantha Irvin"/>
    <x v="4"/>
    <s v="Asia"/>
    <s v="Headphones"/>
    <x v="0"/>
    <n v="143.09"/>
    <n v="950.92"/>
    <x v="0"/>
    <d v="2023-12-19T00:00:00"/>
    <n v="12"/>
    <x v="5"/>
    <x v="1"/>
  </r>
  <r>
    <n v="1009"/>
    <x v="124"/>
    <x v="5"/>
    <s v="Samantha Irvin"/>
    <x v="9"/>
    <s v="South America"/>
    <s v="Monitor"/>
    <x v="1"/>
    <n v="263.2"/>
    <n v="969.03"/>
    <x v="0"/>
    <d v="2023-02-09T00:00:00"/>
    <n v="4"/>
    <x v="4"/>
    <x v="1"/>
  </r>
  <r>
    <n v="1010"/>
    <x v="289"/>
    <x v="8"/>
    <s v="Cathy Kelley"/>
    <x v="1"/>
    <s v="North America"/>
    <s v="Webcam"/>
    <x v="1"/>
    <n v="71.97"/>
    <n v="695.07"/>
    <x v="0"/>
    <d v="2024-05-24T00:00:00"/>
    <n v="2"/>
    <x v="10"/>
    <x v="0"/>
  </r>
  <r>
    <n v="1011"/>
    <x v="536"/>
    <x v="15"/>
    <s v="Michale Cole"/>
    <x v="8"/>
    <s v="Europe"/>
    <s v="Tablet"/>
    <x v="0"/>
    <n v="195.62"/>
    <n v="534.55999999999995"/>
    <x v="1"/>
    <s v="NULL"/>
    <s v="0"/>
    <x v="3"/>
    <x v="0"/>
  </r>
  <r>
    <n v="1012"/>
    <x v="537"/>
    <x v="17"/>
    <s v="Cathy Kelley"/>
    <x v="6"/>
    <s v="Europe"/>
    <s v="Monitor"/>
    <x v="1"/>
    <n v="263.2"/>
    <n v="381.78"/>
    <x v="1"/>
    <s v="NULL"/>
    <s v="0"/>
    <x v="10"/>
    <x v="0"/>
  </r>
  <r>
    <n v="1013"/>
    <x v="392"/>
    <x v="14"/>
    <s v="Nick Patrick"/>
    <x v="5"/>
    <s v="Oceania"/>
    <s v="Printer"/>
    <x v="0"/>
    <n v="199.57"/>
    <n v="435.14"/>
    <x v="1"/>
    <s v="NULL"/>
    <s v="0"/>
    <x v="11"/>
    <x v="0"/>
  </r>
  <r>
    <n v="1014"/>
    <x v="333"/>
    <x v="16"/>
    <s v="Nick Patrick"/>
    <x v="0"/>
    <s v="Europe"/>
    <s v="Webcam"/>
    <x v="1"/>
    <n v="71.97"/>
    <n v="576.92999999999995"/>
    <x v="0"/>
    <d v="2023-08-14T00:00:00"/>
    <n v="10"/>
    <x v="3"/>
    <x v="1"/>
  </r>
  <r>
    <n v="1015"/>
    <x v="198"/>
    <x v="18"/>
    <s v="Nick Patrick"/>
    <x v="5"/>
    <s v="Oceania"/>
    <s v="Smartphone"/>
    <x v="3"/>
    <n v="350.59"/>
    <n v="395.75"/>
    <x v="0"/>
    <d v="2023-08-29T00:00:00"/>
    <n v="20"/>
    <x v="3"/>
    <x v="1"/>
  </r>
  <r>
    <n v="1016"/>
    <x v="356"/>
    <x v="12"/>
    <s v="Michale Cole"/>
    <x v="9"/>
    <s v="South America"/>
    <s v="Printer"/>
    <x v="0"/>
    <n v="199.57"/>
    <n v="630.03"/>
    <x v="0"/>
    <d v="2024-04-28T00:00:00"/>
    <n v="4"/>
    <x v="7"/>
    <x v="0"/>
  </r>
  <r>
    <n v="1017"/>
    <x v="81"/>
    <x v="14"/>
    <s v="Nick Patrick"/>
    <x v="2"/>
    <s v="Asia"/>
    <s v="Keyboard"/>
    <x v="2"/>
    <n v="104.6"/>
    <n v="505.03"/>
    <x v="0"/>
    <d v="2023-07-23T00:00:00"/>
    <n v="18"/>
    <x v="2"/>
    <x v="1"/>
  </r>
  <r>
    <n v="1018"/>
    <x v="538"/>
    <x v="17"/>
    <s v="Cathy Kelley"/>
    <x v="5"/>
    <s v="Oceania"/>
    <s v="Printer"/>
    <x v="0"/>
    <n v="199.57"/>
    <n v="856.58"/>
    <x v="0"/>
    <d v="2023-06-06T00:00:00"/>
    <n v="20"/>
    <x v="10"/>
    <x v="1"/>
  </r>
  <r>
    <n v="1019"/>
    <x v="332"/>
    <x v="8"/>
    <s v="Cathy Kelley"/>
    <x v="5"/>
    <s v="Oceania"/>
    <s v="Laptop"/>
    <x v="2"/>
    <n v="415.78"/>
    <n v="213.42"/>
    <x v="1"/>
    <s v="NULL"/>
    <s v="0"/>
    <x v="10"/>
    <x v="1"/>
  </r>
  <r>
    <n v="1020"/>
    <x v="539"/>
    <x v="8"/>
    <s v="Cathy Kelley"/>
    <x v="4"/>
    <s v="Asia"/>
    <s v="Tablet"/>
    <x v="0"/>
    <n v="195.62"/>
    <n v="182.41"/>
    <x v="0"/>
    <d v="2024-08-10T00:00:00"/>
    <n v="12"/>
    <x v="2"/>
    <x v="0"/>
  </r>
  <r>
    <n v="1021"/>
    <x v="540"/>
    <x v="18"/>
    <s v="Nick Patrick"/>
    <x v="8"/>
    <s v="Europe"/>
    <s v="Laptop"/>
    <x v="2"/>
    <n v="415.78"/>
    <n v="637.21"/>
    <x v="1"/>
    <s v="NULL"/>
    <s v="0"/>
    <x v="10"/>
    <x v="0"/>
  </r>
  <r>
    <n v="1022"/>
    <x v="541"/>
    <x v="6"/>
    <s v="Michale Cole"/>
    <x v="9"/>
    <s v="South America"/>
    <s v="Mouse"/>
    <x v="1"/>
    <n v="282.79000000000002"/>
    <n v="715.57"/>
    <x v="0"/>
    <d v="2024-11-13T00:00:00"/>
    <n v="4"/>
    <x v="9"/>
    <x v="0"/>
  </r>
  <r>
    <n v="1023"/>
    <x v="463"/>
    <x v="1"/>
    <s v="Cathy Kelley"/>
    <x v="6"/>
    <s v="Europe"/>
    <s v="Printer"/>
    <x v="0"/>
    <n v="199.57"/>
    <n v="854.81"/>
    <x v="0"/>
    <d v="2024-12-04T00:00:00"/>
    <n v="6"/>
    <x v="9"/>
    <x v="0"/>
  </r>
  <r>
    <n v="1024"/>
    <x v="188"/>
    <x v="18"/>
    <s v="Nick Patrick"/>
    <x v="0"/>
    <s v="Europe"/>
    <s v="Speaker"/>
    <x v="1"/>
    <n v="381.62"/>
    <n v="238.85"/>
    <x v="1"/>
    <s v="NULL"/>
    <s v="0"/>
    <x v="11"/>
    <x v="1"/>
  </r>
  <r>
    <n v="1025"/>
    <x v="542"/>
    <x v="17"/>
    <s v="Cathy Kelley"/>
    <x v="4"/>
    <s v="Asia"/>
    <s v="Printer"/>
    <x v="0"/>
    <n v="199.57"/>
    <n v="516.67999999999995"/>
    <x v="0"/>
    <d v="2023-12-01T00:00:00"/>
    <n v="12"/>
    <x v="9"/>
    <x v="1"/>
  </r>
  <r>
    <n v="1026"/>
    <x v="113"/>
    <x v="0"/>
    <s v="Nick Patrick"/>
    <x v="0"/>
    <s v="Europe"/>
    <s v="Monitor"/>
    <x v="1"/>
    <n v="263.2"/>
    <n v="462.04"/>
    <x v="0"/>
    <d v="2024-06-02T00:00:00"/>
    <n v="10"/>
    <x v="10"/>
    <x v="0"/>
  </r>
  <r>
    <n v="1027"/>
    <x v="42"/>
    <x v="15"/>
    <s v="Michale Cole"/>
    <x v="6"/>
    <s v="Europe"/>
    <s v="Keyboard"/>
    <x v="2"/>
    <n v="104.6"/>
    <n v="142.35"/>
    <x v="1"/>
    <s v="NULL"/>
    <s v="0"/>
    <x v="9"/>
    <x v="1"/>
  </r>
  <r>
    <n v="1028"/>
    <x v="543"/>
    <x v="5"/>
    <s v="Samantha Irvin"/>
    <x v="3"/>
    <s v="Asia"/>
    <s v="Smartphone"/>
    <x v="3"/>
    <n v="350.59"/>
    <n v="910.18"/>
    <x v="1"/>
    <s v="NULL"/>
    <s v="0"/>
    <x v="7"/>
    <x v="0"/>
  </r>
  <r>
    <n v="1029"/>
    <x v="229"/>
    <x v="8"/>
    <s v="Cathy Kelley"/>
    <x v="3"/>
    <s v="Asia"/>
    <s v="Laptop"/>
    <x v="2"/>
    <n v="415.78"/>
    <n v="543.67999999999995"/>
    <x v="0"/>
    <d v="2024-05-29T00:00:00"/>
    <n v="15"/>
    <x v="10"/>
    <x v="0"/>
  </r>
  <r>
    <n v="1030"/>
    <x v="544"/>
    <x v="14"/>
    <s v="Nick Patrick"/>
    <x v="2"/>
    <s v="Asia"/>
    <s v="Tablet"/>
    <x v="0"/>
    <n v="195.62"/>
    <n v="184.5"/>
    <x v="0"/>
    <d v="2023-03-10T00:00:00"/>
    <n v="18"/>
    <x v="4"/>
    <x v="1"/>
  </r>
  <r>
    <n v="1031"/>
    <x v="5"/>
    <x v="10"/>
    <s v="Michale Cole"/>
    <x v="2"/>
    <s v="Asia"/>
    <s v="Headphones"/>
    <x v="0"/>
    <n v="143.09"/>
    <n v="114.29"/>
    <x v="0"/>
    <d v="2024-08-27T00:00:00"/>
    <n v="18"/>
    <x v="3"/>
    <x v="0"/>
  </r>
  <r>
    <n v="1032"/>
    <x v="496"/>
    <x v="17"/>
    <s v="Cathy Kelley"/>
    <x v="0"/>
    <s v="Europe"/>
    <s v="Tablet"/>
    <x v="0"/>
    <n v="195.62"/>
    <n v="609.24"/>
    <x v="0"/>
    <d v="2024-01-01T00:00:00"/>
    <n v="10"/>
    <x v="5"/>
    <x v="1"/>
  </r>
  <r>
    <n v="1033"/>
    <x v="49"/>
    <x v="14"/>
    <s v="Nick Patrick"/>
    <x v="0"/>
    <s v="Europe"/>
    <s v="Speaker"/>
    <x v="1"/>
    <n v="381.62"/>
    <n v="948.65"/>
    <x v="0"/>
    <d v="2024-09-15T00:00:00"/>
    <n v="10"/>
    <x v="0"/>
    <x v="0"/>
  </r>
  <r>
    <n v="1034"/>
    <x v="264"/>
    <x v="19"/>
    <s v="Samantha Irvin"/>
    <x v="9"/>
    <s v="South America"/>
    <s v="Printer"/>
    <x v="0"/>
    <n v="199.57"/>
    <n v="299.69"/>
    <x v="0"/>
    <d v="2024-09-28T00:00:00"/>
    <n v="4"/>
    <x v="0"/>
    <x v="0"/>
  </r>
  <r>
    <n v="1035"/>
    <x v="191"/>
    <x v="1"/>
    <s v="Cathy Kelley"/>
    <x v="8"/>
    <s v="Europe"/>
    <s v="Mouse"/>
    <x v="1"/>
    <n v="282.79000000000002"/>
    <n v="617.42999999999995"/>
    <x v="0"/>
    <d v="2024-10-04T00:00:00"/>
    <n v="8"/>
    <x v="0"/>
    <x v="0"/>
  </r>
  <r>
    <n v="1036"/>
    <x v="350"/>
    <x v="11"/>
    <s v="Cathy Kelley"/>
    <x v="3"/>
    <s v="Asia"/>
    <s v="Keyboard"/>
    <x v="2"/>
    <n v="104.6"/>
    <n v="398.64"/>
    <x v="0"/>
    <d v="2023-10-01T00:00:00"/>
    <n v="15"/>
    <x v="0"/>
    <x v="1"/>
  </r>
  <r>
    <n v="1037"/>
    <x v="195"/>
    <x v="16"/>
    <s v="Nick Patrick"/>
    <x v="6"/>
    <s v="Europe"/>
    <s v="Webcam"/>
    <x v="1"/>
    <n v="71.97"/>
    <n v="866.37"/>
    <x v="0"/>
    <d v="2023-10-08T00:00:00"/>
    <n v="6"/>
    <x v="11"/>
    <x v="1"/>
  </r>
  <r>
    <n v="1038"/>
    <x v="545"/>
    <x v="10"/>
    <s v="Michale Cole"/>
    <x v="3"/>
    <s v="Asia"/>
    <s v="Monitor"/>
    <x v="1"/>
    <n v="263.2"/>
    <n v="674.89"/>
    <x v="1"/>
    <s v="NULL"/>
    <s v="0"/>
    <x v="1"/>
    <x v="0"/>
  </r>
  <r>
    <n v="1039"/>
    <x v="539"/>
    <x v="3"/>
    <s v="Michale Cole"/>
    <x v="4"/>
    <s v="Asia"/>
    <s v="Webcam"/>
    <x v="1"/>
    <n v="71.97"/>
    <n v="332.76"/>
    <x v="0"/>
    <d v="2024-08-10T00:00:00"/>
    <n v="12"/>
    <x v="2"/>
    <x v="0"/>
  </r>
  <r>
    <n v="1040"/>
    <x v="546"/>
    <x v="14"/>
    <s v="Nick Patrick"/>
    <x v="4"/>
    <s v="Asia"/>
    <s v="Speaker"/>
    <x v="1"/>
    <n v="381.62"/>
    <n v="341.35"/>
    <x v="1"/>
    <s v="NULL"/>
    <s v="0"/>
    <x v="9"/>
    <x v="0"/>
  </r>
  <r>
    <n v="1041"/>
    <x v="409"/>
    <x v="13"/>
    <s v="Cathy Kelley"/>
    <x v="0"/>
    <s v="Europe"/>
    <s v="Printer"/>
    <x v="0"/>
    <n v="199.57"/>
    <n v="992.35"/>
    <x v="1"/>
    <s v="NULL"/>
    <s v="0"/>
    <x v="4"/>
    <x v="0"/>
  </r>
  <r>
    <n v="1042"/>
    <x v="191"/>
    <x v="4"/>
    <s v="Michale Cole"/>
    <x v="3"/>
    <s v="Asia"/>
    <s v="Smartphone"/>
    <x v="3"/>
    <n v="350.59"/>
    <n v="269"/>
    <x v="1"/>
    <s v="NULL"/>
    <s v="0"/>
    <x v="0"/>
    <x v="0"/>
  </r>
  <r>
    <n v="1043"/>
    <x v="422"/>
    <x v="1"/>
    <s v="Cathy Kelley"/>
    <x v="8"/>
    <s v="Europe"/>
    <s v="Laptop"/>
    <x v="2"/>
    <n v="415.78"/>
    <n v="551.41999999999996"/>
    <x v="0"/>
    <d v="2024-07-17T00:00:00"/>
    <n v="8"/>
    <x v="2"/>
    <x v="0"/>
  </r>
  <r>
    <n v="1044"/>
    <x v="547"/>
    <x v="19"/>
    <s v="Samantha Irvin"/>
    <x v="7"/>
    <s v="North America"/>
    <s v="Laptop"/>
    <x v="2"/>
    <n v="415.78"/>
    <n v="252.72"/>
    <x v="0"/>
    <d v="2023-06-23T00:00:00"/>
    <n v="1"/>
    <x v="8"/>
    <x v="1"/>
  </r>
  <r>
    <n v="1045"/>
    <x v="310"/>
    <x v="12"/>
    <s v="Michale Cole"/>
    <x v="6"/>
    <s v="Europe"/>
    <s v="Monitor"/>
    <x v="1"/>
    <n v="263.2"/>
    <n v="225.55"/>
    <x v="0"/>
    <d v="2023-05-06T00:00:00"/>
    <n v="6"/>
    <x v="7"/>
    <x v="1"/>
  </r>
  <r>
    <n v="1046"/>
    <x v="432"/>
    <x v="4"/>
    <s v="Michale Cole"/>
    <x v="6"/>
    <s v="Europe"/>
    <s v="Monitor"/>
    <x v="1"/>
    <n v="263.2"/>
    <n v="416.23"/>
    <x v="1"/>
    <s v="NULL"/>
    <s v="0"/>
    <x v="2"/>
    <x v="1"/>
  </r>
  <r>
    <n v="1047"/>
    <x v="383"/>
    <x v="9"/>
    <s v="Cathy Kelley"/>
    <x v="0"/>
    <s v="Europe"/>
    <s v="Printer"/>
    <x v="0"/>
    <n v="199.57"/>
    <n v="147.44"/>
    <x v="1"/>
    <s v="NULL"/>
    <s v="0"/>
    <x v="4"/>
    <x v="1"/>
  </r>
  <r>
    <n v="1048"/>
    <x v="100"/>
    <x v="19"/>
    <s v="Samantha Irvin"/>
    <x v="7"/>
    <s v="North America"/>
    <s v="Speaker"/>
    <x v="1"/>
    <n v="381.62"/>
    <n v="499.98"/>
    <x v="0"/>
    <d v="2024-01-07T00:00:00"/>
    <n v="1"/>
    <x v="6"/>
    <x v="0"/>
  </r>
  <r>
    <n v="1049"/>
    <x v="548"/>
    <x v="17"/>
    <s v="Cathy Kelley"/>
    <x v="7"/>
    <s v="North America"/>
    <s v="Headphones"/>
    <x v="0"/>
    <n v="143.09"/>
    <n v="657.34"/>
    <x v="1"/>
    <s v="NULL"/>
    <s v="0"/>
    <x v="0"/>
    <x v="1"/>
  </r>
  <r>
    <n v="1050"/>
    <x v="514"/>
    <x v="10"/>
    <s v="Michale Cole"/>
    <x v="3"/>
    <s v="Asia"/>
    <s v="Smartphone"/>
    <x v="3"/>
    <n v="350.59"/>
    <n v="608.73"/>
    <x v="0"/>
    <d v="2023-11-15T00:00:00"/>
    <n v="15"/>
    <x v="11"/>
    <x v="1"/>
  </r>
  <r>
    <n v="1051"/>
    <x v="114"/>
    <x v="11"/>
    <s v="Cathy Kelley"/>
    <x v="6"/>
    <s v="Europe"/>
    <s v="Webcam"/>
    <x v="1"/>
    <n v="71.97"/>
    <n v="395.62"/>
    <x v="0"/>
    <d v="2023-12-08T00:00:00"/>
    <n v="6"/>
    <x v="5"/>
    <x v="1"/>
  </r>
  <r>
    <n v="1052"/>
    <x v="549"/>
    <x v="1"/>
    <s v="Cathy Kelley"/>
    <x v="7"/>
    <s v="North America"/>
    <s v="Monitor"/>
    <x v="1"/>
    <n v="263.2"/>
    <n v="510.72"/>
    <x v="1"/>
    <s v="NULL"/>
    <s v="0"/>
    <x v="4"/>
    <x v="1"/>
  </r>
  <r>
    <n v="1053"/>
    <x v="139"/>
    <x v="1"/>
    <s v="Cathy Kelley"/>
    <x v="7"/>
    <s v="North America"/>
    <s v="Webcam"/>
    <x v="1"/>
    <n v="71.97"/>
    <n v="915.29"/>
    <x v="1"/>
    <s v="NULL"/>
    <s v="0"/>
    <x v="1"/>
    <x v="0"/>
  </r>
  <r>
    <n v="1054"/>
    <x v="80"/>
    <x v="18"/>
    <s v="Nick Patrick"/>
    <x v="6"/>
    <s v="Europe"/>
    <s v="Printer"/>
    <x v="0"/>
    <n v="199.57"/>
    <n v="437.96"/>
    <x v="0"/>
    <d v="2023-01-26T00:00:00"/>
    <n v="6"/>
    <x v="6"/>
    <x v="1"/>
  </r>
  <r>
    <n v="1055"/>
    <x v="192"/>
    <x v="16"/>
    <s v="Nick Patrick"/>
    <x v="4"/>
    <s v="Asia"/>
    <s v="Laptop"/>
    <x v="2"/>
    <n v="415.78"/>
    <n v="927.23"/>
    <x v="0"/>
    <d v="2023-03-06T00:00:00"/>
    <n v="12"/>
    <x v="4"/>
    <x v="1"/>
  </r>
  <r>
    <n v="1056"/>
    <x v="545"/>
    <x v="10"/>
    <s v="Michale Cole"/>
    <x v="4"/>
    <s v="Asia"/>
    <s v="Webcam"/>
    <x v="1"/>
    <n v="71.97"/>
    <n v="142.59"/>
    <x v="0"/>
    <d v="2024-03-28T00:00:00"/>
    <n v="12"/>
    <x v="1"/>
    <x v="0"/>
  </r>
  <r>
    <n v="1057"/>
    <x v="137"/>
    <x v="16"/>
    <s v="Nick Patrick"/>
    <x v="4"/>
    <s v="Asia"/>
    <s v="Headphones"/>
    <x v="0"/>
    <n v="143.09"/>
    <n v="300.81"/>
    <x v="0"/>
    <d v="2023-04-07T00:00:00"/>
    <n v="12"/>
    <x v="1"/>
    <x v="1"/>
  </r>
  <r>
    <n v="1058"/>
    <x v="550"/>
    <x v="6"/>
    <s v="Michale Cole"/>
    <x v="7"/>
    <s v="North America"/>
    <s v="Monitor"/>
    <x v="1"/>
    <n v="263.2"/>
    <n v="190.6"/>
    <x v="0"/>
    <d v="2024-01-01T00:00:00"/>
    <n v="1"/>
    <x v="5"/>
    <x v="1"/>
  </r>
  <r>
    <n v="1059"/>
    <x v="551"/>
    <x v="17"/>
    <s v="Cathy Kelley"/>
    <x v="8"/>
    <s v="Europe"/>
    <s v="Smartphone"/>
    <x v="3"/>
    <n v="350.59"/>
    <n v="490.08"/>
    <x v="0"/>
    <d v="2024-06-14T00:00:00"/>
    <n v="8"/>
    <x v="8"/>
    <x v="0"/>
  </r>
  <r>
    <n v="1060"/>
    <x v="155"/>
    <x v="4"/>
    <s v="Michale Cole"/>
    <x v="1"/>
    <s v="North America"/>
    <s v="Headphones"/>
    <x v="0"/>
    <n v="143.09"/>
    <n v="229.27"/>
    <x v="0"/>
    <d v="2024-03-20T00:00:00"/>
    <n v="2"/>
    <x v="1"/>
    <x v="0"/>
  </r>
  <r>
    <n v="1061"/>
    <x v="552"/>
    <x v="14"/>
    <s v="Nick Patrick"/>
    <x v="2"/>
    <s v="Asia"/>
    <s v="Mouse"/>
    <x v="1"/>
    <n v="282.79000000000002"/>
    <n v="605"/>
    <x v="0"/>
    <d v="2023-06-20T00:00:00"/>
    <n v="18"/>
    <x v="8"/>
    <x v="1"/>
  </r>
  <r>
    <n v="1062"/>
    <x v="198"/>
    <x v="18"/>
    <s v="Nick Patrick"/>
    <x v="9"/>
    <s v="South America"/>
    <s v="Speaker"/>
    <x v="1"/>
    <n v="381.62"/>
    <n v="267.87"/>
    <x v="0"/>
    <d v="2023-08-13T00:00:00"/>
    <n v="4"/>
    <x v="3"/>
    <x v="1"/>
  </r>
  <r>
    <n v="1063"/>
    <x v="211"/>
    <x v="3"/>
    <s v="Michale Cole"/>
    <x v="4"/>
    <s v="Asia"/>
    <s v="Speaker"/>
    <x v="1"/>
    <n v="381.62"/>
    <n v="771.81"/>
    <x v="0"/>
    <d v="2023-06-01T00:00:00"/>
    <n v="12"/>
    <x v="10"/>
    <x v="1"/>
  </r>
  <r>
    <n v="1064"/>
    <x v="553"/>
    <x v="7"/>
    <s v="Samantha Irvin"/>
    <x v="5"/>
    <s v="Oceania"/>
    <s v="Laptop"/>
    <x v="2"/>
    <n v="415.78"/>
    <n v="834.1"/>
    <x v="0"/>
    <d v="2023-12-30T00:00:00"/>
    <n v="20"/>
    <x v="5"/>
    <x v="1"/>
  </r>
  <r>
    <n v="1065"/>
    <x v="404"/>
    <x v="12"/>
    <s v="Michale Cole"/>
    <x v="4"/>
    <s v="Asia"/>
    <s v="Tablet"/>
    <x v="0"/>
    <n v="195.62"/>
    <n v="347.37"/>
    <x v="0"/>
    <d v="2023-03-15T00:00:00"/>
    <n v="12"/>
    <x v="1"/>
    <x v="1"/>
  </r>
  <r>
    <n v="1066"/>
    <x v="50"/>
    <x v="2"/>
    <s v="Cathy Kelley"/>
    <x v="4"/>
    <s v="Asia"/>
    <s v="Smartphone"/>
    <x v="3"/>
    <n v="350.59"/>
    <n v="663.13"/>
    <x v="0"/>
    <d v="2024-04-06T00:00:00"/>
    <n v="12"/>
    <x v="1"/>
    <x v="0"/>
  </r>
  <r>
    <n v="1067"/>
    <x v="210"/>
    <x v="9"/>
    <s v="Cathy Kelley"/>
    <x v="7"/>
    <s v="North America"/>
    <s v="Monitor"/>
    <x v="1"/>
    <n v="263.2"/>
    <n v="434.72"/>
    <x v="1"/>
    <s v="NULL"/>
    <s v="0"/>
    <x v="6"/>
    <x v="1"/>
  </r>
  <r>
    <n v="1068"/>
    <x v="466"/>
    <x v="18"/>
    <s v="Nick Patrick"/>
    <x v="4"/>
    <s v="Asia"/>
    <s v="Keyboard"/>
    <x v="2"/>
    <n v="104.6"/>
    <n v="889.17"/>
    <x v="0"/>
    <d v="2024-11-09T00:00:00"/>
    <n v="12"/>
    <x v="11"/>
    <x v="0"/>
  </r>
  <r>
    <n v="1069"/>
    <x v="554"/>
    <x v="19"/>
    <s v="Samantha Irvin"/>
    <x v="8"/>
    <s v="Europe"/>
    <s v="Laptop"/>
    <x v="2"/>
    <n v="415.78"/>
    <n v="338.63"/>
    <x v="1"/>
    <s v="NULL"/>
    <s v="0"/>
    <x v="5"/>
    <x v="0"/>
  </r>
  <r>
    <n v="1070"/>
    <x v="551"/>
    <x v="18"/>
    <s v="Nick Patrick"/>
    <x v="7"/>
    <s v="North America"/>
    <s v="Laptop"/>
    <x v="2"/>
    <n v="415.78"/>
    <n v="968.23"/>
    <x v="1"/>
    <s v="NULL"/>
    <s v="0"/>
    <x v="8"/>
    <x v="0"/>
  </r>
  <r>
    <n v="1071"/>
    <x v="0"/>
    <x v="15"/>
    <s v="Michale Cole"/>
    <x v="6"/>
    <s v="Europe"/>
    <s v="Keyboard"/>
    <x v="2"/>
    <n v="104.6"/>
    <n v="102.78"/>
    <x v="0"/>
    <d v="2024-09-10T00:00:00"/>
    <n v="6"/>
    <x v="0"/>
    <x v="0"/>
  </r>
  <r>
    <n v="1072"/>
    <x v="283"/>
    <x v="3"/>
    <s v="Michale Cole"/>
    <x v="1"/>
    <s v="North America"/>
    <s v="Speaker"/>
    <x v="1"/>
    <n v="381.62"/>
    <n v="408.6"/>
    <x v="0"/>
    <d v="2023-11-30T00:00:00"/>
    <n v="2"/>
    <x v="9"/>
    <x v="1"/>
  </r>
  <r>
    <n v="1073"/>
    <x v="301"/>
    <x v="14"/>
    <s v="Nick Patrick"/>
    <x v="1"/>
    <s v="North America"/>
    <s v="Laptop"/>
    <x v="2"/>
    <n v="415.78"/>
    <n v="270.45999999999998"/>
    <x v="1"/>
    <s v="NULL"/>
    <s v="0"/>
    <x v="7"/>
    <x v="0"/>
  </r>
  <r>
    <n v="1074"/>
    <x v="555"/>
    <x v="2"/>
    <s v="Cathy Kelley"/>
    <x v="4"/>
    <s v="Asia"/>
    <s v="Speaker"/>
    <x v="1"/>
    <n v="381.62"/>
    <n v="115.47"/>
    <x v="0"/>
    <d v="2024-04-27T00:00:00"/>
    <n v="12"/>
    <x v="7"/>
    <x v="0"/>
  </r>
  <r>
    <n v="1075"/>
    <x v="273"/>
    <x v="1"/>
    <s v="Cathy Kelley"/>
    <x v="7"/>
    <s v="North America"/>
    <s v="Webcam"/>
    <x v="1"/>
    <n v="71.97"/>
    <n v="686.12"/>
    <x v="0"/>
    <d v="2024-12-16T00:00:00"/>
    <n v="1"/>
    <x v="5"/>
    <x v="0"/>
  </r>
  <r>
    <n v="1076"/>
    <x v="59"/>
    <x v="10"/>
    <s v="Michale Cole"/>
    <x v="6"/>
    <s v="Europe"/>
    <s v="Monitor"/>
    <x v="1"/>
    <n v="263.2"/>
    <n v="566.76"/>
    <x v="0"/>
    <d v="2023-01-05T00:00:00"/>
    <n v="-725"/>
    <x v="5"/>
    <x v="0"/>
  </r>
  <r>
    <n v="1077"/>
    <x v="370"/>
    <x v="17"/>
    <s v="Cathy Kelley"/>
    <x v="2"/>
    <s v="Asia"/>
    <s v="Speaker"/>
    <x v="1"/>
    <n v="381.62"/>
    <n v="983.94"/>
    <x v="0"/>
    <d v="2024-01-12T00:00:00"/>
    <n v="18"/>
    <x v="5"/>
    <x v="1"/>
  </r>
  <r>
    <n v="1078"/>
    <x v="153"/>
    <x v="19"/>
    <s v="Samantha Irvin"/>
    <x v="4"/>
    <s v="Asia"/>
    <s v="Monitor"/>
    <x v="1"/>
    <n v="263.2"/>
    <n v="489.43"/>
    <x v="0"/>
    <d v="2024-08-23T00:00:00"/>
    <n v="12"/>
    <x v="3"/>
    <x v="0"/>
  </r>
  <r>
    <n v="1079"/>
    <x v="125"/>
    <x v="1"/>
    <s v="Cathy Kelley"/>
    <x v="6"/>
    <s v="Europe"/>
    <s v="Mouse"/>
    <x v="1"/>
    <n v="282.79000000000002"/>
    <n v="924.85"/>
    <x v="0"/>
    <d v="2023-04-23T00:00:00"/>
    <n v="6"/>
    <x v="7"/>
    <x v="1"/>
  </r>
  <r>
    <n v="1080"/>
    <x v="377"/>
    <x v="15"/>
    <s v="Michale Cole"/>
    <x v="9"/>
    <s v="South America"/>
    <s v="Smartphone"/>
    <x v="3"/>
    <n v="350.59"/>
    <n v="137.4"/>
    <x v="0"/>
    <d v="2023-03-12T00:00:00"/>
    <n v="4"/>
    <x v="1"/>
    <x v="1"/>
  </r>
  <r>
    <n v="1081"/>
    <x v="493"/>
    <x v="8"/>
    <s v="Cathy Kelley"/>
    <x v="8"/>
    <s v="Europe"/>
    <s v="Speaker"/>
    <x v="1"/>
    <n v="381.62"/>
    <n v="926.5"/>
    <x v="0"/>
    <d v="2023-11-09T00:00:00"/>
    <n v="8"/>
    <x v="9"/>
    <x v="1"/>
  </r>
  <r>
    <n v="1082"/>
    <x v="493"/>
    <x v="3"/>
    <s v="Michale Cole"/>
    <x v="7"/>
    <s v="North America"/>
    <s v="Speaker"/>
    <x v="1"/>
    <n v="381.62"/>
    <n v="547.84"/>
    <x v="1"/>
    <s v="NULL"/>
    <s v="0"/>
    <x v="9"/>
    <x v="1"/>
  </r>
  <r>
    <n v="1083"/>
    <x v="556"/>
    <x v="17"/>
    <s v="Cathy Kelley"/>
    <x v="1"/>
    <s v="North America"/>
    <s v="Speaker"/>
    <x v="1"/>
    <n v="381.62"/>
    <n v="608.70000000000005"/>
    <x v="0"/>
    <d v="2023-05-17T00:00:00"/>
    <n v="2"/>
    <x v="10"/>
    <x v="1"/>
  </r>
  <r>
    <n v="1084"/>
    <x v="148"/>
    <x v="5"/>
    <s v="Samantha Irvin"/>
    <x v="1"/>
    <s v="North America"/>
    <s v="Speaker"/>
    <x v="1"/>
    <n v="381.62"/>
    <n v="768.75"/>
    <x v="0"/>
    <d v="2024-10-01T00:00:00"/>
    <n v="2"/>
    <x v="0"/>
    <x v="0"/>
  </r>
  <r>
    <n v="1085"/>
    <x v="172"/>
    <x v="16"/>
    <s v="Nick Patrick"/>
    <x v="8"/>
    <s v="Europe"/>
    <s v="Smartphone"/>
    <x v="3"/>
    <n v="350.59"/>
    <n v="443.87"/>
    <x v="0"/>
    <d v="2023-03-19T00:00:00"/>
    <n v="8"/>
    <x v="1"/>
    <x v="1"/>
  </r>
  <r>
    <n v="1086"/>
    <x v="557"/>
    <x v="4"/>
    <s v="Michale Cole"/>
    <x v="0"/>
    <s v="Europe"/>
    <s v="Speaker"/>
    <x v="1"/>
    <n v="381.62"/>
    <n v="111.82"/>
    <x v="0"/>
    <d v="2023-01-15T00:00:00"/>
    <n v="10"/>
    <x v="6"/>
    <x v="1"/>
  </r>
  <r>
    <n v="1087"/>
    <x v="391"/>
    <x v="1"/>
    <s v="Cathy Kelley"/>
    <x v="0"/>
    <s v="Europe"/>
    <s v="Tablet"/>
    <x v="0"/>
    <n v="195.62"/>
    <n v="995.77"/>
    <x v="0"/>
    <d v="2023-06-14T00:00:00"/>
    <n v="10"/>
    <x v="8"/>
    <x v="1"/>
  </r>
  <r>
    <n v="1088"/>
    <x v="388"/>
    <x v="3"/>
    <s v="Michale Cole"/>
    <x v="3"/>
    <s v="Asia"/>
    <s v="Printer"/>
    <x v="0"/>
    <n v="199.57"/>
    <n v="451.44"/>
    <x v="1"/>
    <s v="NULL"/>
    <s v="0"/>
    <x v="2"/>
    <x v="0"/>
  </r>
  <r>
    <n v="1089"/>
    <x v="252"/>
    <x v="9"/>
    <s v="Cathy Kelley"/>
    <x v="3"/>
    <s v="Asia"/>
    <s v="Headphones"/>
    <x v="0"/>
    <n v="143.09"/>
    <n v="428.28"/>
    <x v="0"/>
    <d v="2024-12-07T00:00:00"/>
    <n v="15"/>
    <x v="9"/>
    <x v="0"/>
  </r>
  <r>
    <n v="1090"/>
    <x v="327"/>
    <x v="3"/>
    <s v="Michale Cole"/>
    <x v="4"/>
    <s v="Asia"/>
    <s v="Laptop"/>
    <x v="2"/>
    <n v="415.78"/>
    <n v="700.97"/>
    <x v="0"/>
    <d v="2023-11-20T00:00:00"/>
    <n v="12"/>
    <x v="9"/>
    <x v="1"/>
  </r>
  <r>
    <n v="1091"/>
    <x v="2"/>
    <x v="7"/>
    <s v="Samantha Irvin"/>
    <x v="7"/>
    <s v="North America"/>
    <s v="Smartphone"/>
    <x v="3"/>
    <n v="350.59"/>
    <n v="576.97"/>
    <x v="0"/>
    <d v="2023-09-23T00:00:00"/>
    <n v="1"/>
    <x v="0"/>
    <x v="1"/>
  </r>
  <r>
    <n v="1092"/>
    <x v="558"/>
    <x v="7"/>
    <s v="Samantha Irvin"/>
    <x v="5"/>
    <s v="Oceania"/>
    <s v="Laptop"/>
    <x v="2"/>
    <n v="415.78"/>
    <n v="201.85"/>
    <x v="0"/>
    <d v="2024-10-24T00:00:00"/>
    <n v="20"/>
    <x v="11"/>
    <x v="0"/>
  </r>
  <r>
    <n v="1093"/>
    <x v="216"/>
    <x v="18"/>
    <s v="Nick Patrick"/>
    <x v="9"/>
    <s v="South America"/>
    <s v="Keyboard"/>
    <x v="2"/>
    <n v="104.6"/>
    <n v="789.77"/>
    <x v="1"/>
    <s v="NULL"/>
    <s v="0"/>
    <x v="9"/>
    <x v="0"/>
  </r>
  <r>
    <n v="1094"/>
    <x v="129"/>
    <x v="18"/>
    <s v="Nick Patrick"/>
    <x v="4"/>
    <s v="Asia"/>
    <s v="Printer"/>
    <x v="0"/>
    <n v="199.57"/>
    <n v="944.87"/>
    <x v="1"/>
    <s v="NULL"/>
    <s v="0"/>
    <x v="4"/>
    <x v="0"/>
  </r>
  <r>
    <n v="1095"/>
    <x v="236"/>
    <x v="9"/>
    <s v="Cathy Kelley"/>
    <x v="1"/>
    <s v="North America"/>
    <s v="Keyboard"/>
    <x v="2"/>
    <n v="104.6"/>
    <n v="848.1"/>
    <x v="0"/>
    <d v="2024-11-08T00:00:00"/>
    <n v="2"/>
    <x v="9"/>
    <x v="0"/>
  </r>
  <r>
    <n v="1096"/>
    <x v="327"/>
    <x v="19"/>
    <s v="Samantha Irvin"/>
    <x v="2"/>
    <s v="Asia"/>
    <s v="Speaker"/>
    <x v="1"/>
    <n v="381.62"/>
    <n v="559.91"/>
    <x v="0"/>
    <d v="2023-11-26T00:00:00"/>
    <n v="18"/>
    <x v="9"/>
    <x v="1"/>
  </r>
  <r>
    <n v="1097"/>
    <x v="53"/>
    <x v="4"/>
    <s v="Michale Cole"/>
    <x v="4"/>
    <s v="Asia"/>
    <s v="Speaker"/>
    <x v="1"/>
    <n v="381.62"/>
    <n v="839.63"/>
    <x v="0"/>
    <d v="2024-09-06T00:00:00"/>
    <n v="12"/>
    <x v="3"/>
    <x v="0"/>
  </r>
  <r>
    <n v="1098"/>
    <x v="351"/>
    <x v="1"/>
    <s v="Cathy Kelley"/>
    <x v="0"/>
    <s v="Europe"/>
    <s v="Webcam"/>
    <x v="1"/>
    <n v="71.97"/>
    <n v="593.20000000000005"/>
    <x v="1"/>
    <s v="NULL"/>
    <s v="0"/>
    <x v="8"/>
    <x v="1"/>
  </r>
  <r>
    <n v="1099"/>
    <x v="465"/>
    <x v="6"/>
    <s v="Michale Cole"/>
    <x v="7"/>
    <s v="North America"/>
    <s v="Mouse"/>
    <x v="1"/>
    <n v="282.79000000000002"/>
    <n v="778.13"/>
    <x v="0"/>
    <d v="2024-10-12T00:00:00"/>
    <n v="1"/>
    <x v="11"/>
    <x v="0"/>
  </r>
  <r>
    <n v="1100"/>
    <x v="397"/>
    <x v="14"/>
    <s v="Nick Patrick"/>
    <x v="2"/>
    <s v="Asia"/>
    <s v="Tablet"/>
    <x v="0"/>
    <n v="195.62"/>
    <n v="636.20000000000005"/>
    <x v="0"/>
    <d v="2023-12-22T00:00:00"/>
    <n v="18"/>
    <x v="5"/>
    <x v="1"/>
  </r>
  <r>
    <n v="1101"/>
    <x v="297"/>
    <x v="16"/>
    <s v="Nick Patrick"/>
    <x v="1"/>
    <s v="North America"/>
    <s v="Webcam"/>
    <x v="1"/>
    <n v="71.97"/>
    <n v="315.10000000000002"/>
    <x v="0"/>
    <d v="2024-05-20T00:00:00"/>
    <n v="2"/>
    <x v="10"/>
    <x v="0"/>
  </r>
  <r>
    <n v="1102"/>
    <x v="559"/>
    <x v="18"/>
    <s v="Nick Patrick"/>
    <x v="0"/>
    <s v="Europe"/>
    <s v="Tablet"/>
    <x v="0"/>
    <n v="195.62"/>
    <n v="521.02"/>
    <x v="1"/>
    <s v="NULL"/>
    <s v="0"/>
    <x v="8"/>
    <x v="0"/>
  </r>
  <r>
    <n v="1103"/>
    <x v="31"/>
    <x v="13"/>
    <s v="Cathy Kelley"/>
    <x v="7"/>
    <s v="North America"/>
    <s v="Smartphone"/>
    <x v="3"/>
    <n v="350.59"/>
    <n v="236.76"/>
    <x v="1"/>
    <s v="NULL"/>
    <s v="0"/>
    <x v="10"/>
    <x v="1"/>
  </r>
  <r>
    <n v="1104"/>
    <x v="500"/>
    <x v="18"/>
    <s v="Nick Patrick"/>
    <x v="0"/>
    <s v="Europe"/>
    <s v="Keyboard"/>
    <x v="2"/>
    <n v="104.6"/>
    <n v="275.19"/>
    <x v="0"/>
    <d v="2023-04-23T00:00:00"/>
    <n v="10"/>
    <x v="7"/>
    <x v="1"/>
  </r>
  <r>
    <n v="1105"/>
    <x v="513"/>
    <x v="8"/>
    <s v="Cathy Kelley"/>
    <x v="6"/>
    <s v="Europe"/>
    <s v="Tablet"/>
    <x v="0"/>
    <n v="195.62"/>
    <n v="746.17"/>
    <x v="1"/>
    <s v="NULL"/>
    <s v="0"/>
    <x v="8"/>
    <x v="0"/>
  </r>
  <r>
    <n v="1106"/>
    <x v="342"/>
    <x v="6"/>
    <s v="Michale Cole"/>
    <x v="3"/>
    <s v="Asia"/>
    <s v="Mouse"/>
    <x v="1"/>
    <n v="282.79000000000002"/>
    <n v="279.67"/>
    <x v="0"/>
    <d v="2024-04-06T00:00:00"/>
    <n v="15"/>
    <x v="1"/>
    <x v="0"/>
  </r>
  <r>
    <n v="1107"/>
    <x v="558"/>
    <x v="3"/>
    <s v="Michale Cole"/>
    <x v="6"/>
    <s v="Europe"/>
    <s v="Headphones"/>
    <x v="0"/>
    <n v="143.09"/>
    <n v="585.91999999999996"/>
    <x v="1"/>
    <s v="NULL"/>
    <s v="0"/>
    <x v="11"/>
    <x v="0"/>
  </r>
  <r>
    <n v="1108"/>
    <x v="340"/>
    <x v="9"/>
    <s v="Cathy Kelley"/>
    <x v="6"/>
    <s v="Europe"/>
    <s v="Laptop"/>
    <x v="2"/>
    <n v="415.78"/>
    <n v="231.94"/>
    <x v="1"/>
    <s v="NULL"/>
    <s v="0"/>
    <x v="1"/>
    <x v="1"/>
  </r>
  <r>
    <n v="1109"/>
    <x v="113"/>
    <x v="4"/>
    <s v="Michale Cole"/>
    <x v="9"/>
    <s v="South America"/>
    <s v="Monitor"/>
    <x v="1"/>
    <n v="263.2"/>
    <n v="811.37"/>
    <x v="1"/>
    <s v="NULL"/>
    <s v="0"/>
    <x v="10"/>
    <x v="0"/>
  </r>
  <r>
    <n v="1110"/>
    <x v="174"/>
    <x v="3"/>
    <s v="Michale Cole"/>
    <x v="8"/>
    <s v="Europe"/>
    <s v="Laptop"/>
    <x v="2"/>
    <n v="415.78"/>
    <n v="895.89"/>
    <x v="0"/>
    <d v="2023-03-28T00:00:00"/>
    <n v="8"/>
    <x v="1"/>
    <x v="1"/>
  </r>
  <r>
    <n v="1111"/>
    <x v="560"/>
    <x v="6"/>
    <s v="Michale Cole"/>
    <x v="8"/>
    <s v="Europe"/>
    <s v="Laptop"/>
    <x v="2"/>
    <n v="415.78"/>
    <n v="304.3"/>
    <x v="0"/>
    <d v="2024-07-28T00:00:00"/>
    <n v="8"/>
    <x v="2"/>
    <x v="0"/>
  </r>
  <r>
    <n v="1112"/>
    <x v="2"/>
    <x v="5"/>
    <s v="Samantha Irvin"/>
    <x v="0"/>
    <s v="Europe"/>
    <s v="Headphones"/>
    <x v="0"/>
    <n v="143.09"/>
    <n v="683.07"/>
    <x v="0"/>
    <d v="2023-10-02T00:00:00"/>
    <n v="10"/>
    <x v="0"/>
    <x v="1"/>
  </r>
  <r>
    <n v="1113"/>
    <x v="390"/>
    <x v="3"/>
    <s v="Michale Cole"/>
    <x v="8"/>
    <s v="Europe"/>
    <s v="Printer"/>
    <x v="0"/>
    <n v="199.57"/>
    <n v="373.39"/>
    <x v="1"/>
    <s v="NULL"/>
    <s v="0"/>
    <x v="6"/>
    <x v="1"/>
  </r>
  <r>
    <n v="1114"/>
    <x v="300"/>
    <x v="18"/>
    <s v="Nick Patrick"/>
    <x v="4"/>
    <s v="Asia"/>
    <s v="Speaker"/>
    <x v="1"/>
    <n v="381.62"/>
    <n v="117.1"/>
    <x v="1"/>
    <s v="NULL"/>
    <s v="0"/>
    <x v="10"/>
    <x v="0"/>
  </r>
  <r>
    <n v="1115"/>
    <x v="561"/>
    <x v="11"/>
    <s v="Cathy Kelley"/>
    <x v="8"/>
    <s v="Europe"/>
    <s v="Laptop"/>
    <x v="2"/>
    <n v="415.78"/>
    <n v="628.29999999999995"/>
    <x v="0"/>
    <d v="2024-01-15T00:00:00"/>
    <n v="8"/>
    <x v="6"/>
    <x v="0"/>
  </r>
  <r>
    <n v="1116"/>
    <x v="61"/>
    <x v="19"/>
    <s v="Samantha Irvin"/>
    <x v="7"/>
    <s v="North America"/>
    <s v="Headphones"/>
    <x v="0"/>
    <n v="143.09"/>
    <n v="522.57000000000005"/>
    <x v="0"/>
    <d v="2023-07-11T00:00:00"/>
    <n v="1"/>
    <x v="2"/>
    <x v="1"/>
  </r>
  <r>
    <n v="1117"/>
    <x v="562"/>
    <x v="11"/>
    <s v="Cathy Kelley"/>
    <x v="6"/>
    <s v="Europe"/>
    <s v="Laptop"/>
    <x v="2"/>
    <n v="415.78"/>
    <n v="138.24"/>
    <x v="0"/>
    <d v="2023-05-27T00:00:00"/>
    <n v="6"/>
    <x v="10"/>
    <x v="1"/>
  </r>
  <r>
    <n v="1118"/>
    <x v="563"/>
    <x v="11"/>
    <s v="Cathy Kelley"/>
    <x v="2"/>
    <s v="Asia"/>
    <s v="Mouse"/>
    <x v="1"/>
    <n v="282.79000000000002"/>
    <n v="492.66"/>
    <x v="0"/>
    <d v="2023-05-27T00:00:00"/>
    <n v="18"/>
    <x v="10"/>
    <x v="1"/>
  </r>
  <r>
    <n v="1119"/>
    <x v="564"/>
    <x v="10"/>
    <s v="Michale Cole"/>
    <x v="1"/>
    <s v="North America"/>
    <s v="Monitor"/>
    <x v="1"/>
    <n v="263.2"/>
    <n v="474.33"/>
    <x v="0"/>
    <d v="2024-06-15T00:00:00"/>
    <n v="2"/>
    <x v="8"/>
    <x v="0"/>
  </r>
  <r>
    <n v="1120"/>
    <x v="104"/>
    <x v="0"/>
    <s v="Nick Patrick"/>
    <x v="9"/>
    <s v="South America"/>
    <s v="Smartphone"/>
    <x v="3"/>
    <n v="350.59"/>
    <n v="290.27"/>
    <x v="0"/>
    <d v="2023-11-29T00:00:00"/>
    <n v="4"/>
    <x v="9"/>
    <x v="1"/>
  </r>
  <r>
    <n v="1121"/>
    <x v="214"/>
    <x v="11"/>
    <s v="Cathy Kelley"/>
    <x v="0"/>
    <s v="Europe"/>
    <s v="Keyboard"/>
    <x v="2"/>
    <n v="104.6"/>
    <n v="881.56"/>
    <x v="0"/>
    <d v="2023-12-31T00:00:00"/>
    <n v="10"/>
    <x v="5"/>
    <x v="1"/>
  </r>
  <r>
    <n v="1122"/>
    <x v="280"/>
    <x v="18"/>
    <s v="Nick Patrick"/>
    <x v="8"/>
    <s v="Europe"/>
    <s v="Headphones"/>
    <x v="0"/>
    <n v="143.09"/>
    <n v="897.25"/>
    <x v="0"/>
    <d v="2024-06-07T00:00:00"/>
    <n v="8"/>
    <x v="10"/>
    <x v="0"/>
  </r>
  <r>
    <n v="1123"/>
    <x v="565"/>
    <x v="17"/>
    <s v="Cathy Kelley"/>
    <x v="3"/>
    <s v="Asia"/>
    <s v="Mouse"/>
    <x v="1"/>
    <n v="282.79000000000002"/>
    <n v="510.03"/>
    <x v="0"/>
    <d v="2023-02-07T00:00:00"/>
    <n v="15"/>
    <x v="6"/>
    <x v="1"/>
  </r>
  <r>
    <n v="1124"/>
    <x v="566"/>
    <x v="2"/>
    <s v="Cathy Kelley"/>
    <x v="9"/>
    <s v="South America"/>
    <s v="Keyboard"/>
    <x v="2"/>
    <n v="104.6"/>
    <n v="383.89"/>
    <x v="0"/>
    <d v="2024-03-25T00:00:00"/>
    <n v="4"/>
    <x v="1"/>
    <x v="0"/>
  </r>
  <r>
    <n v="1125"/>
    <x v="546"/>
    <x v="19"/>
    <s v="Samantha Irvin"/>
    <x v="7"/>
    <s v="North America"/>
    <s v="Headphones"/>
    <x v="0"/>
    <n v="143.09"/>
    <n v="348.1"/>
    <x v="0"/>
    <d v="2024-11-22T00:00:00"/>
    <n v="1"/>
    <x v="9"/>
    <x v="0"/>
  </r>
  <r>
    <n v="1126"/>
    <x v="80"/>
    <x v="12"/>
    <s v="Michale Cole"/>
    <x v="4"/>
    <s v="Asia"/>
    <s v="Printer"/>
    <x v="0"/>
    <n v="199.57"/>
    <n v="415.53"/>
    <x v="0"/>
    <d v="2023-02-01T00:00:00"/>
    <n v="12"/>
    <x v="6"/>
    <x v="1"/>
  </r>
  <r>
    <n v="1127"/>
    <x v="20"/>
    <x v="16"/>
    <s v="Nick Patrick"/>
    <x v="3"/>
    <s v="Asia"/>
    <s v="Laptop"/>
    <x v="2"/>
    <n v="415.78"/>
    <n v="858.48"/>
    <x v="0"/>
    <d v="2023-05-01T00:00:00"/>
    <n v="15"/>
    <x v="7"/>
    <x v="1"/>
  </r>
  <r>
    <n v="1128"/>
    <x v="304"/>
    <x v="4"/>
    <s v="Michale Cole"/>
    <x v="5"/>
    <s v="Oceania"/>
    <s v="Mouse"/>
    <x v="1"/>
    <n v="282.79000000000002"/>
    <n v="156.12"/>
    <x v="0"/>
    <d v="2024-03-11T00:00:00"/>
    <n v="20"/>
    <x v="4"/>
    <x v="0"/>
  </r>
  <r>
    <n v="1129"/>
    <x v="366"/>
    <x v="18"/>
    <s v="Nick Patrick"/>
    <x v="4"/>
    <s v="Asia"/>
    <s v="Smartphone"/>
    <x v="3"/>
    <n v="350.59"/>
    <n v="703.87"/>
    <x v="0"/>
    <d v="2024-11-02T00:00:00"/>
    <n v="12"/>
    <x v="11"/>
    <x v="0"/>
  </r>
  <r>
    <n v="1130"/>
    <x v="206"/>
    <x v="15"/>
    <s v="Michale Cole"/>
    <x v="0"/>
    <s v="Europe"/>
    <s v="Headphones"/>
    <x v="0"/>
    <n v="143.09"/>
    <n v="476.8"/>
    <x v="0"/>
    <d v="2024-09-19T00:00:00"/>
    <n v="10"/>
    <x v="0"/>
    <x v="0"/>
  </r>
  <r>
    <n v="1131"/>
    <x v="109"/>
    <x v="5"/>
    <s v="Samantha Irvin"/>
    <x v="7"/>
    <s v="North America"/>
    <s v="Monitor"/>
    <x v="1"/>
    <n v="263.2"/>
    <n v="320.85000000000002"/>
    <x v="0"/>
    <d v="2023-03-29T00:00:00"/>
    <n v="1"/>
    <x v="1"/>
    <x v="1"/>
  </r>
  <r>
    <n v="1132"/>
    <x v="449"/>
    <x v="8"/>
    <s v="Cathy Kelley"/>
    <x v="7"/>
    <s v="North America"/>
    <s v="Smartphone"/>
    <x v="3"/>
    <n v="350.59"/>
    <n v="125"/>
    <x v="0"/>
    <d v="2024-12-24T00:00:00"/>
    <n v="1"/>
    <x v="5"/>
    <x v="0"/>
  </r>
  <r>
    <n v="1133"/>
    <x v="567"/>
    <x v="17"/>
    <s v="Cathy Kelley"/>
    <x v="6"/>
    <s v="Europe"/>
    <s v="Tablet"/>
    <x v="0"/>
    <n v="195.62"/>
    <n v="952.74"/>
    <x v="0"/>
    <d v="2023-11-03T00:00:00"/>
    <n v="6"/>
    <x v="11"/>
    <x v="1"/>
  </r>
  <r>
    <n v="1134"/>
    <x v="175"/>
    <x v="10"/>
    <s v="Michale Cole"/>
    <x v="5"/>
    <s v="Oceania"/>
    <s v="Printer"/>
    <x v="0"/>
    <n v="199.57"/>
    <n v="750.25"/>
    <x v="1"/>
    <s v="NULL"/>
    <s v="0"/>
    <x v="0"/>
    <x v="0"/>
  </r>
  <r>
    <n v="1135"/>
    <x v="301"/>
    <x v="0"/>
    <s v="Nick Patrick"/>
    <x v="5"/>
    <s v="Oceania"/>
    <s v="Mouse"/>
    <x v="1"/>
    <n v="282.79000000000002"/>
    <n v="473.12"/>
    <x v="1"/>
    <s v="NULL"/>
    <s v="0"/>
    <x v="7"/>
    <x v="0"/>
  </r>
  <r>
    <n v="1136"/>
    <x v="568"/>
    <x v="5"/>
    <s v="Samantha Irvin"/>
    <x v="9"/>
    <s v="South America"/>
    <s v="Tablet"/>
    <x v="0"/>
    <n v="195.62"/>
    <n v="659.55"/>
    <x v="0"/>
    <d v="2024-05-21T00:00:00"/>
    <n v="4"/>
    <x v="10"/>
    <x v="0"/>
  </r>
  <r>
    <n v="1137"/>
    <x v="172"/>
    <x v="16"/>
    <s v="Nick Patrick"/>
    <x v="7"/>
    <s v="North America"/>
    <s v="Mouse"/>
    <x v="1"/>
    <n v="282.79000000000002"/>
    <n v="301.26"/>
    <x v="0"/>
    <d v="2023-03-12T00:00:00"/>
    <n v="1"/>
    <x v="1"/>
    <x v="1"/>
  </r>
  <r>
    <n v="1138"/>
    <x v="131"/>
    <x v="10"/>
    <s v="Michale Cole"/>
    <x v="6"/>
    <s v="Europe"/>
    <s v="Webcam"/>
    <x v="1"/>
    <n v="71.97"/>
    <n v="465.55"/>
    <x v="1"/>
    <s v="NULL"/>
    <s v="0"/>
    <x v="4"/>
    <x v="0"/>
  </r>
  <r>
    <n v="1139"/>
    <x v="384"/>
    <x v="4"/>
    <s v="Michale Cole"/>
    <x v="6"/>
    <s v="Europe"/>
    <s v="Printer"/>
    <x v="0"/>
    <n v="199.57"/>
    <n v="145.12"/>
    <x v="1"/>
    <s v="NULL"/>
    <s v="0"/>
    <x v="9"/>
    <x v="0"/>
  </r>
  <r>
    <n v="1140"/>
    <x v="316"/>
    <x v="18"/>
    <s v="Nick Patrick"/>
    <x v="8"/>
    <s v="Europe"/>
    <s v="Laptop"/>
    <x v="2"/>
    <n v="415.78"/>
    <n v="894.52"/>
    <x v="1"/>
    <s v="NULL"/>
    <s v="0"/>
    <x v="3"/>
    <x v="1"/>
  </r>
  <r>
    <n v="1141"/>
    <x v="435"/>
    <x v="0"/>
    <s v="Nick Patrick"/>
    <x v="1"/>
    <s v="North America"/>
    <s v="Headphones"/>
    <x v="0"/>
    <n v="143.09"/>
    <n v="953.62"/>
    <x v="0"/>
    <d v="2023-11-24T00:00:00"/>
    <n v="2"/>
    <x v="9"/>
    <x v="1"/>
  </r>
  <r>
    <n v="1142"/>
    <x v="511"/>
    <x v="0"/>
    <s v="Nick Patrick"/>
    <x v="4"/>
    <s v="Asia"/>
    <s v="Tablet"/>
    <x v="0"/>
    <n v="195.62"/>
    <n v="108.77"/>
    <x v="0"/>
    <d v="2023-01-21T00:00:00"/>
    <n v="12"/>
    <x v="6"/>
    <x v="1"/>
  </r>
  <r>
    <n v="1143"/>
    <x v="569"/>
    <x v="14"/>
    <s v="Nick Patrick"/>
    <x v="0"/>
    <s v="Europe"/>
    <s v="Smartphone"/>
    <x v="3"/>
    <n v="350.59"/>
    <n v="482.85"/>
    <x v="0"/>
    <d v="2023-01-27T00:00:00"/>
    <n v="10"/>
    <x v="6"/>
    <x v="1"/>
  </r>
  <r>
    <n v="1144"/>
    <x v="466"/>
    <x v="11"/>
    <s v="Cathy Kelley"/>
    <x v="9"/>
    <s v="South America"/>
    <s v="Keyboard"/>
    <x v="2"/>
    <n v="104.6"/>
    <n v="890.8"/>
    <x v="0"/>
    <d v="2024-11-01T00:00:00"/>
    <n v="4"/>
    <x v="11"/>
    <x v="0"/>
  </r>
  <r>
    <n v="1145"/>
    <x v="485"/>
    <x v="13"/>
    <s v="Cathy Kelley"/>
    <x v="6"/>
    <s v="Europe"/>
    <s v="Monitor"/>
    <x v="1"/>
    <n v="263.2"/>
    <n v="858.44"/>
    <x v="0"/>
    <d v="2024-07-05T00:00:00"/>
    <n v="6"/>
    <x v="8"/>
    <x v="0"/>
  </r>
  <r>
    <n v="1146"/>
    <x v="371"/>
    <x v="3"/>
    <s v="Michale Cole"/>
    <x v="2"/>
    <s v="Asia"/>
    <s v="Printer"/>
    <x v="0"/>
    <n v="199.57"/>
    <n v="102.64"/>
    <x v="0"/>
    <d v="2023-02-24T00:00:00"/>
    <n v="18"/>
    <x v="4"/>
    <x v="1"/>
  </r>
  <r>
    <n v="1147"/>
    <x v="9"/>
    <x v="13"/>
    <s v="Cathy Kelley"/>
    <x v="6"/>
    <s v="Europe"/>
    <s v="Headphones"/>
    <x v="0"/>
    <n v="143.09"/>
    <n v="605.47"/>
    <x v="1"/>
    <s v="NULL"/>
    <s v="0"/>
    <x v="6"/>
    <x v="1"/>
  </r>
  <r>
    <n v="1148"/>
    <x v="247"/>
    <x v="11"/>
    <s v="Cathy Kelley"/>
    <x v="7"/>
    <s v="North America"/>
    <s v="Monitor"/>
    <x v="1"/>
    <n v="263.2"/>
    <n v="368.31"/>
    <x v="0"/>
    <d v="2023-06-13T00:00:00"/>
    <n v="1"/>
    <x v="8"/>
    <x v="1"/>
  </r>
  <r>
    <n v="1149"/>
    <x v="164"/>
    <x v="9"/>
    <s v="Cathy Kelley"/>
    <x v="6"/>
    <s v="Europe"/>
    <s v="Smartphone"/>
    <x v="3"/>
    <n v="350.59"/>
    <n v="155.69"/>
    <x v="1"/>
    <s v="NULL"/>
    <s v="0"/>
    <x v="0"/>
    <x v="1"/>
  </r>
  <r>
    <n v="1150"/>
    <x v="570"/>
    <x v="4"/>
    <s v="Michale Cole"/>
    <x v="3"/>
    <s v="Asia"/>
    <s v="Speaker"/>
    <x v="1"/>
    <n v="381.62"/>
    <n v="214.18"/>
    <x v="0"/>
    <d v="2023-11-09T00:00:00"/>
    <n v="15"/>
    <x v="11"/>
    <x v="1"/>
  </r>
  <r>
    <n v="1151"/>
    <x v="354"/>
    <x v="19"/>
    <s v="Samantha Irvin"/>
    <x v="6"/>
    <s v="Europe"/>
    <s v="Printer"/>
    <x v="0"/>
    <n v="199.57"/>
    <n v="144.53"/>
    <x v="0"/>
    <d v="2023-12-24T00:00:00"/>
    <n v="6"/>
    <x v="5"/>
    <x v="1"/>
  </r>
  <r>
    <n v="1152"/>
    <x v="571"/>
    <x v="0"/>
    <s v="Nick Patrick"/>
    <x v="3"/>
    <s v="Asia"/>
    <s v="Speaker"/>
    <x v="1"/>
    <n v="381.62"/>
    <n v="883.76"/>
    <x v="1"/>
    <s v="NULL"/>
    <s v="0"/>
    <x v="11"/>
    <x v="0"/>
  </r>
  <r>
    <n v="1153"/>
    <x v="459"/>
    <x v="2"/>
    <s v="Cathy Kelley"/>
    <x v="4"/>
    <s v="Asia"/>
    <s v="Headphones"/>
    <x v="0"/>
    <n v="143.09"/>
    <n v="346.02"/>
    <x v="0"/>
    <d v="2024-01-27T00:00:00"/>
    <n v="12"/>
    <x v="6"/>
    <x v="0"/>
  </r>
  <r>
    <n v="1154"/>
    <x v="453"/>
    <x v="18"/>
    <s v="Nick Patrick"/>
    <x v="8"/>
    <s v="Europe"/>
    <s v="Speaker"/>
    <x v="1"/>
    <n v="381.62"/>
    <n v="714.97"/>
    <x v="0"/>
    <d v="2023-04-10T00:00:00"/>
    <n v="8"/>
    <x v="7"/>
    <x v="1"/>
  </r>
  <r>
    <n v="1155"/>
    <x v="226"/>
    <x v="2"/>
    <s v="Cathy Kelley"/>
    <x v="5"/>
    <s v="Oceania"/>
    <s v="Keyboard"/>
    <x v="2"/>
    <n v="104.6"/>
    <n v="289.89"/>
    <x v="1"/>
    <s v="NULL"/>
    <s v="0"/>
    <x v="9"/>
    <x v="1"/>
  </r>
  <r>
    <n v="1156"/>
    <x v="343"/>
    <x v="17"/>
    <s v="Cathy Kelley"/>
    <x v="1"/>
    <s v="North America"/>
    <s v="Keyboard"/>
    <x v="2"/>
    <n v="104.6"/>
    <n v="870.95"/>
    <x v="1"/>
    <s v="NULL"/>
    <s v="0"/>
    <x v="11"/>
    <x v="1"/>
  </r>
  <r>
    <n v="1157"/>
    <x v="294"/>
    <x v="10"/>
    <s v="Michale Cole"/>
    <x v="9"/>
    <s v="South America"/>
    <s v="Printer"/>
    <x v="0"/>
    <n v="199.57"/>
    <n v="509.8"/>
    <x v="0"/>
    <d v="2023-01-15T00:00:00"/>
    <n v="4"/>
    <x v="6"/>
    <x v="1"/>
  </r>
  <r>
    <n v="1158"/>
    <x v="321"/>
    <x v="12"/>
    <s v="Michale Cole"/>
    <x v="1"/>
    <s v="North America"/>
    <s v="Printer"/>
    <x v="0"/>
    <n v="199.57"/>
    <n v="589.11"/>
    <x v="0"/>
    <d v="2024-11-21T00:00:00"/>
    <n v="2"/>
    <x v="9"/>
    <x v="0"/>
  </r>
  <r>
    <n v="1159"/>
    <x v="43"/>
    <x v="0"/>
    <s v="Nick Patrick"/>
    <x v="1"/>
    <s v="North America"/>
    <s v="Printer"/>
    <x v="0"/>
    <n v="199.57"/>
    <n v="875.7"/>
    <x v="1"/>
    <s v="NULL"/>
    <s v="0"/>
    <x v="4"/>
    <x v="1"/>
  </r>
  <r>
    <n v="1160"/>
    <x v="25"/>
    <x v="6"/>
    <s v="Michale Cole"/>
    <x v="5"/>
    <s v="Oceania"/>
    <s v="Speaker"/>
    <x v="1"/>
    <n v="381.62"/>
    <n v="676.04"/>
    <x v="0"/>
    <d v="2024-02-27T00:00:00"/>
    <n v="20"/>
    <x v="4"/>
    <x v="0"/>
  </r>
  <r>
    <n v="1161"/>
    <x v="482"/>
    <x v="4"/>
    <s v="Michale Cole"/>
    <x v="5"/>
    <s v="Oceania"/>
    <s v="Headphones"/>
    <x v="0"/>
    <n v="143.09"/>
    <n v="785.03"/>
    <x v="0"/>
    <d v="2023-06-03T00:00:00"/>
    <n v="20"/>
    <x v="10"/>
    <x v="1"/>
  </r>
  <r>
    <n v="1162"/>
    <x v="569"/>
    <x v="9"/>
    <s v="Cathy Kelley"/>
    <x v="8"/>
    <s v="Europe"/>
    <s v="Headphones"/>
    <x v="0"/>
    <n v="143.09"/>
    <n v="880.04"/>
    <x v="0"/>
    <d v="2023-01-25T00:00:00"/>
    <n v="8"/>
    <x v="6"/>
    <x v="1"/>
  </r>
  <r>
    <n v="1163"/>
    <x v="207"/>
    <x v="4"/>
    <s v="Michale Cole"/>
    <x v="1"/>
    <s v="North America"/>
    <s v="Monitor"/>
    <x v="1"/>
    <n v="263.2"/>
    <n v="771.86"/>
    <x v="1"/>
    <s v="NULL"/>
    <s v="0"/>
    <x v="9"/>
    <x v="1"/>
  </r>
  <r>
    <n v="1164"/>
    <x v="572"/>
    <x v="11"/>
    <s v="Cathy Kelley"/>
    <x v="0"/>
    <s v="Europe"/>
    <s v="Monitor"/>
    <x v="1"/>
    <n v="263.2"/>
    <n v="641.38"/>
    <x v="1"/>
    <s v="NULL"/>
    <s v="0"/>
    <x v="0"/>
    <x v="1"/>
  </r>
  <r>
    <n v="1165"/>
    <x v="236"/>
    <x v="2"/>
    <s v="Cathy Kelley"/>
    <x v="6"/>
    <s v="Europe"/>
    <s v="Smartphone"/>
    <x v="3"/>
    <n v="350.59"/>
    <n v="296.51"/>
    <x v="0"/>
    <d v="2024-11-12T00:00:00"/>
    <n v="6"/>
    <x v="9"/>
    <x v="0"/>
  </r>
  <r>
    <n v="1166"/>
    <x v="420"/>
    <x v="8"/>
    <s v="Cathy Kelley"/>
    <x v="8"/>
    <s v="Europe"/>
    <s v="Mouse"/>
    <x v="1"/>
    <n v="282.79000000000002"/>
    <n v="119.08"/>
    <x v="0"/>
    <d v="2024-06-04T00:00:00"/>
    <n v="8"/>
    <x v="10"/>
    <x v="0"/>
  </r>
  <r>
    <n v="1167"/>
    <x v="332"/>
    <x v="12"/>
    <s v="Michale Cole"/>
    <x v="6"/>
    <s v="Europe"/>
    <s v="Speaker"/>
    <x v="1"/>
    <n v="381.62"/>
    <n v="766.47"/>
    <x v="0"/>
    <d v="2023-05-31T00:00:00"/>
    <n v="6"/>
    <x v="10"/>
    <x v="1"/>
  </r>
  <r>
    <n v="1168"/>
    <x v="40"/>
    <x v="11"/>
    <s v="Cathy Kelley"/>
    <x v="4"/>
    <s v="Asia"/>
    <s v="Smartphone"/>
    <x v="3"/>
    <n v="350.59"/>
    <n v="178.29"/>
    <x v="1"/>
    <s v="NULL"/>
    <s v="0"/>
    <x v="7"/>
    <x v="0"/>
  </r>
  <r>
    <n v="1169"/>
    <x v="335"/>
    <x v="15"/>
    <s v="Michale Cole"/>
    <x v="0"/>
    <s v="Europe"/>
    <s v="Mouse"/>
    <x v="1"/>
    <n v="282.79000000000002"/>
    <n v="526.4"/>
    <x v="0"/>
    <d v="2024-09-13T00:00:00"/>
    <n v="10"/>
    <x v="0"/>
    <x v="0"/>
  </r>
  <r>
    <n v="1170"/>
    <x v="228"/>
    <x v="5"/>
    <s v="Samantha Irvin"/>
    <x v="2"/>
    <s v="Asia"/>
    <s v="Headphones"/>
    <x v="0"/>
    <n v="143.09"/>
    <n v="967.5"/>
    <x v="1"/>
    <s v="NULL"/>
    <s v="0"/>
    <x v="3"/>
    <x v="1"/>
  </r>
  <r>
    <n v="1171"/>
    <x v="518"/>
    <x v="2"/>
    <s v="Cathy Kelley"/>
    <x v="8"/>
    <s v="Europe"/>
    <s v="Tablet"/>
    <x v="0"/>
    <n v="195.62"/>
    <n v="624.5"/>
    <x v="1"/>
    <s v="NULL"/>
    <s v="0"/>
    <x v="11"/>
    <x v="1"/>
  </r>
  <r>
    <n v="1172"/>
    <x v="573"/>
    <x v="7"/>
    <s v="Samantha Irvin"/>
    <x v="5"/>
    <s v="Oceania"/>
    <s v="Tablet"/>
    <x v="0"/>
    <n v="195.62"/>
    <n v="705.44"/>
    <x v="0"/>
    <d v="2023-07-18T00:00:00"/>
    <n v="20"/>
    <x v="8"/>
    <x v="1"/>
  </r>
  <r>
    <n v="1173"/>
    <x v="249"/>
    <x v="11"/>
    <s v="Cathy Kelley"/>
    <x v="1"/>
    <s v="North America"/>
    <s v="Printer"/>
    <x v="0"/>
    <n v="199.57"/>
    <n v="758.35"/>
    <x v="0"/>
    <d v="2023-04-03T00:00:00"/>
    <n v="2"/>
    <x v="7"/>
    <x v="1"/>
  </r>
  <r>
    <n v="1174"/>
    <x v="36"/>
    <x v="0"/>
    <s v="Nick Patrick"/>
    <x v="1"/>
    <s v="North America"/>
    <s v="Speaker"/>
    <x v="1"/>
    <n v="381.62"/>
    <n v="861.54"/>
    <x v="1"/>
    <s v="NULL"/>
    <s v="0"/>
    <x v="3"/>
    <x v="0"/>
  </r>
  <r>
    <n v="1175"/>
    <x v="248"/>
    <x v="0"/>
    <s v="Nick Patrick"/>
    <x v="9"/>
    <s v="South America"/>
    <s v="Tablet"/>
    <x v="0"/>
    <n v="195.62"/>
    <n v="952.21"/>
    <x v="0"/>
    <d v="2023-10-17T00:00:00"/>
    <n v="4"/>
    <x v="11"/>
    <x v="1"/>
  </r>
  <r>
    <n v="1176"/>
    <x v="292"/>
    <x v="11"/>
    <s v="Cathy Kelley"/>
    <x v="3"/>
    <s v="Asia"/>
    <s v="Mouse"/>
    <x v="1"/>
    <n v="282.79000000000002"/>
    <n v="256.14"/>
    <x v="1"/>
    <s v="NULL"/>
    <s v="0"/>
    <x v="3"/>
    <x v="0"/>
  </r>
  <r>
    <n v="1177"/>
    <x v="250"/>
    <x v="0"/>
    <s v="Nick Patrick"/>
    <x v="9"/>
    <s v="South America"/>
    <s v="Tablet"/>
    <x v="0"/>
    <n v="195.62"/>
    <n v="354.18"/>
    <x v="0"/>
    <d v="2024-06-04T00:00:00"/>
    <n v="4"/>
    <x v="10"/>
    <x v="0"/>
  </r>
  <r>
    <n v="1178"/>
    <x v="485"/>
    <x v="11"/>
    <s v="Cathy Kelley"/>
    <x v="5"/>
    <s v="Oceania"/>
    <s v="Speaker"/>
    <x v="1"/>
    <n v="381.62"/>
    <n v="319.70999999999998"/>
    <x v="1"/>
    <s v="NULL"/>
    <s v="0"/>
    <x v="8"/>
    <x v="0"/>
  </r>
  <r>
    <n v="1179"/>
    <x v="574"/>
    <x v="11"/>
    <s v="Cathy Kelley"/>
    <x v="5"/>
    <s v="Oceania"/>
    <s v="Smartphone"/>
    <x v="3"/>
    <n v="350.59"/>
    <n v="730.74"/>
    <x v="0"/>
    <d v="2024-04-09T00:00:00"/>
    <n v="20"/>
    <x v="1"/>
    <x v="0"/>
  </r>
  <r>
    <n v="1180"/>
    <x v="382"/>
    <x v="15"/>
    <s v="Michale Cole"/>
    <x v="4"/>
    <s v="Asia"/>
    <s v="Tablet"/>
    <x v="0"/>
    <n v="195.62"/>
    <n v="278.02"/>
    <x v="1"/>
    <s v="NULL"/>
    <s v="0"/>
    <x v="7"/>
    <x v="0"/>
  </r>
  <r>
    <n v="1181"/>
    <x v="442"/>
    <x v="14"/>
    <s v="Nick Patrick"/>
    <x v="0"/>
    <s v="Europe"/>
    <s v="Mouse"/>
    <x v="1"/>
    <n v="282.79000000000002"/>
    <n v="372.48"/>
    <x v="0"/>
    <d v="2024-01-15T00:00:00"/>
    <n v="10"/>
    <x v="6"/>
    <x v="0"/>
  </r>
  <r>
    <n v="1182"/>
    <x v="117"/>
    <x v="18"/>
    <s v="Nick Patrick"/>
    <x v="6"/>
    <s v="Europe"/>
    <s v="Speaker"/>
    <x v="1"/>
    <n v="381.62"/>
    <n v="224.15"/>
    <x v="1"/>
    <s v="NULL"/>
    <s v="0"/>
    <x v="3"/>
    <x v="1"/>
  </r>
  <r>
    <n v="1183"/>
    <x v="549"/>
    <x v="17"/>
    <s v="Cathy Kelley"/>
    <x v="8"/>
    <s v="Europe"/>
    <s v="Keyboard"/>
    <x v="2"/>
    <n v="104.6"/>
    <n v="982.25"/>
    <x v="1"/>
    <s v="NULL"/>
    <s v="0"/>
    <x v="4"/>
    <x v="1"/>
  </r>
  <r>
    <n v="1184"/>
    <x v="556"/>
    <x v="7"/>
    <s v="Samantha Irvin"/>
    <x v="7"/>
    <s v="North America"/>
    <s v="Webcam"/>
    <x v="1"/>
    <n v="71.97"/>
    <n v="986.07"/>
    <x v="1"/>
    <s v="NULL"/>
    <s v="0"/>
    <x v="10"/>
    <x v="1"/>
  </r>
  <r>
    <n v="1185"/>
    <x v="389"/>
    <x v="12"/>
    <s v="Michale Cole"/>
    <x v="9"/>
    <s v="South America"/>
    <s v="Laptop"/>
    <x v="2"/>
    <n v="415.78"/>
    <n v="779.57"/>
    <x v="0"/>
    <d v="2023-09-01T00:00:00"/>
    <n v="4"/>
    <x v="3"/>
    <x v="1"/>
  </r>
  <r>
    <n v="1186"/>
    <x v="422"/>
    <x v="4"/>
    <s v="Michale Cole"/>
    <x v="4"/>
    <s v="Asia"/>
    <s v="Printer"/>
    <x v="0"/>
    <n v="199.57"/>
    <n v="307.26"/>
    <x v="0"/>
    <d v="2024-07-21T00:00:00"/>
    <n v="12"/>
    <x v="2"/>
    <x v="0"/>
  </r>
  <r>
    <n v="1187"/>
    <x v="420"/>
    <x v="14"/>
    <s v="Nick Patrick"/>
    <x v="8"/>
    <s v="Europe"/>
    <s v="Mouse"/>
    <x v="1"/>
    <n v="282.79000000000002"/>
    <n v="156.35"/>
    <x v="1"/>
    <s v="NULL"/>
    <s v="0"/>
    <x v="10"/>
    <x v="0"/>
  </r>
  <r>
    <n v="1188"/>
    <x v="361"/>
    <x v="19"/>
    <s v="Samantha Irvin"/>
    <x v="7"/>
    <s v="North America"/>
    <s v="Printer"/>
    <x v="0"/>
    <n v="199.57"/>
    <n v="210.55"/>
    <x v="0"/>
    <d v="2024-09-20T00:00:00"/>
    <n v="1"/>
    <x v="0"/>
    <x v="0"/>
  </r>
  <r>
    <n v="1189"/>
    <x v="57"/>
    <x v="17"/>
    <s v="Cathy Kelley"/>
    <x v="7"/>
    <s v="North America"/>
    <s v="Keyboard"/>
    <x v="2"/>
    <n v="104.6"/>
    <n v="369.76"/>
    <x v="1"/>
    <s v="NULL"/>
    <s v="0"/>
    <x v="8"/>
    <x v="1"/>
  </r>
  <r>
    <n v="1190"/>
    <x v="575"/>
    <x v="12"/>
    <s v="Michale Cole"/>
    <x v="2"/>
    <s v="Asia"/>
    <s v="Speaker"/>
    <x v="1"/>
    <n v="381.62"/>
    <n v="990.4"/>
    <x v="0"/>
    <d v="2023-07-12T00:00:00"/>
    <n v="18"/>
    <x v="8"/>
    <x v="1"/>
  </r>
  <r>
    <n v="1191"/>
    <x v="276"/>
    <x v="11"/>
    <s v="Cathy Kelley"/>
    <x v="5"/>
    <s v="Oceania"/>
    <s v="Webcam"/>
    <x v="1"/>
    <n v="71.97"/>
    <n v="370.44"/>
    <x v="0"/>
    <d v="2024-05-02T00:00:00"/>
    <n v="20"/>
    <x v="7"/>
    <x v="0"/>
  </r>
  <r>
    <n v="1192"/>
    <x v="473"/>
    <x v="6"/>
    <s v="Michale Cole"/>
    <x v="0"/>
    <s v="Europe"/>
    <s v="Printer"/>
    <x v="0"/>
    <n v="199.57"/>
    <n v="923.7"/>
    <x v="0"/>
    <d v="2024-01-29T00:00:00"/>
    <n v="10"/>
    <x v="6"/>
    <x v="0"/>
  </r>
  <r>
    <n v="1193"/>
    <x v="157"/>
    <x v="0"/>
    <s v="Nick Patrick"/>
    <x v="3"/>
    <s v="Asia"/>
    <s v="Printer"/>
    <x v="0"/>
    <n v="199.57"/>
    <n v="929.19"/>
    <x v="0"/>
    <d v="2024-12-24T00:00:00"/>
    <n v="15"/>
    <x v="5"/>
    <x v="0"/>
  </r>
  <r>
    <n v="1194"/>
    <x v="21"/>
    <x v="12"/>
    <s v="Michale Cole"/>
    <x v="8"/>
    <s v="Europe"/>
    <s v="Headphones"/>
    <x v="0"/>
    <n v="143.09"/>
    <n v="252.33"/>
    <x v="0"/>
    <d v="2024-07-30T00:00:00"/>
    <n v="8"/>
    <x v="2"/>
    <x v="0"/>
  </r>
  <r>
    <n v="1195"/>
    <x v="125"/>
    <x v="8"/>
    <s v="Cathy Kelley"/>
    <x v="6"/>
    <s v="Europe"/>
    <s v="Printer"/>
    <x v="0"/>
    <n v="199.57"/>
    <n v="419.6"/>
    <x v="1"/>
    <s v="NULL"/>
    <s v="0"/>
    <x v="7"/>
    <x v="1"/>
  </r>
  <r>
    <n v="1196"/>
    <x v="165"/>
    <x v="10"/>
    <s v="Michale Cole"/>
    <x v="2"/>
    <s v="Asia"/>
    <s v="Mouse"/>
    <x v="1"/>
    <n v="282.79000000000002"/>
    <n v="407.44"/>
    <x v="0"/>
    <d v="2024-05-10T00:00:00"/>
    <n v="18"/>
    <x v="7"/>
    <x v="0"/>
  </r>
  <r>
    <n v="1197"/>
    <x v="298"/>
    <x v="15"/>
    <s v="Michale Cole"/>
    <x v="9"/>
    <s v="South America"/>
    <s v="Webcam"/>
    <x v="1"/>
    <n v="71.97"/>
    <n v="476.15"/>
    <x v="0"/>
    <d v="2023-09-17T00:00:00"/>
    <n v="4"/>
    <x v="0"/>
    <x v="1"/>
  </r>
  <r>
    <n v="1198"/>
    <x v="368"/>
    <x v="4"/>
    <s v="Michale Cole"/>
    <x v="0"/>
    <s v="Europe"/>
    <s v="Keyboard"/>
    <x v="2"/>
    <n v="104.6"/>
    <n v="425.58"/>
    <x v="1"/>
    <s v="NULL"/>
    <s v="0"/>
    <x v="2"/>
    <x v="1"/>
  </r>
  <r>
    <n v="1199"/>
    <x v="318"/>
    <x v="15"/>
    <s v="Michale Cole"/>
    <x v="6"/>
    <s v="Europe"/>
    <s v="Speaker"/>
    <x v="1"/>
    <n v="381.62"/>
    <n v="726.87"/>
    <x v="1"/>
    <s v="NULL"/>
    <s v="0"/>
    <x v="8"/>
    <x v="1"/>
  </r>
  <r>
    <n v="1200"/>
    <x v="9"/>
    <x v="1"/>
    <s v="Cathy Kelley"/>
    <x v="5"/>
    <s v="Oceania"/>
    <s v="Webcam"/>
    <x v="1"/>
    <n v="71.97"/>
    <n v="281.05"/>
    <x v="0"/>
    <d v="2023-02-05T00:00:00"/>
    <n v="20"/>
    <x v="6"/>
    <x v="1"/>
  </r>
  <r>
    <n v="1201"/>
    <x v="439"/>
    <x v="1"/>
    <s v="Cathy Kelley"/>
    <x v="0"/>
    <s v="Europe"/>
    <s v="Monitor"/>
    <x v="1"/>
    <n v="263.2"/>
    <n v="615.9"/>
    <x v="0"/>
    <d v="2023-12-27T00:00:00"/>
    <n v="10"/>
    <x v="5"/>
    <x v="1"/>
  </r>
  <r>
    <n v="1202"/>
    <x v="130"/>
    <x v="0"/>
    <s v="Nick Patrick"/>
    <x v="2"/>
    <s v="Asia"/>
    <s v="Webcam"/>
    <x v="1"/>
    <n v="71.97"/>
    <n v="227.93"/>
    <x v="0"/>
    <d v="2024-08-12T00:00:00"/>
    <n v="18"/>
    <x v="2"/>
    <x v="0"/>
  </r>
  <r>
    <n v="1203"/>
    <x v="423"/>
    <x v="9"/>
    <s v="Cathy Kelley"/>
    <x v="7"/>
    <s v="North America"/>
    <s v="Webcam"/>
    <x v="1"/>
    <n v="71.97"/>
    <n v="693.41"/>
    <x v="0"/>
    <d v="2023-12-31T00:00:00"/>
    <n v="1"/>
    <x v="5"/>
    <x v="1"/>
  </r>
  <r>
    <n v="1204"/>
    <x v="536"/>
    <x v="17"/>
    <s v="Cathy Kelley"/>
    <x v="0"/>
    <s v="Europe"/>
    <s v="Headphones"/>
    <x v="0"/>
    <n v="143.09"/>
    <n v="286.39999999999998"/>
    <x v="0"/>
    <d v="2024-08-23T00:00:00"/>
    <n v="10"/>
    <x v="3"/>
    <x v="0"/>
  </r>
  <r>
    <n v="1205"/>
    <x v="242"/>
    <x v="19"/>
    <s v="Samantha Irvin"/>
    <x v="8"/>
    <s v="Europe"/>
    <s v="Monitor"/>
    <x v="1"/>
    <n v="263.2"/>
    <n v="843.63"/>
    <x v="0"/>
    <d v="2023-01-12T00:00:00"/>
    <n v="8"/>
    <x v="6"/>
    <x v="1"/>
  </r>
  <r>
    <n v="1206"/>
    <x v="576"/>
    <x v="15"/>
    <s v="Michale Cole"/>
    <x v="8"/>
    <s v="Europe"/>
    <s v="Speaker"/>
    <x v="1"/>
    <n v="381.62"/>
    <n v="562.71"/>
    <x v="0"/>
    <d v="2024-01-26T00:00:00"/>
    <n v="8"/>
    <x v="6"/>
    <x v="0"/>
  </r>
  <r>
    <n v="1207"/>
    <x v="190"/>
    <x v="19"/>
    <s v="Samantha Irvin"/>
    <x v="3"/>
    <s v="Asia"/>
    <s v="Webcam"/>
    <x v="1"/>
    <n v="71.97"/>
    <n v="270.89999999999998"/>
    <x v="0"/>
    <d v="2024-02-08T00:00:00"/>
    <n v="15"/>
    <x v="6"/>
    <x v="0"/>
  </r>
  <r>
    <n v="1208"/>
    <x v="40"/>
    <x v="15"/>
    <s v="Michale Cole"/>
    <x v="4"/>
    <s v="Asia"/>
    <s v="Speaker"/>
    <x v="1"/>
    <n v="381.62"/>
    <n v="156.33000000000001"/>
    <x v="0"/>
    <d v="2024-05-02T00:00:00"/>
    <n v="12"/>
    <x v="7"/>
    <x v="0"/>
  </r>
  <r>
    <n v="1209"/>
    <x v="472"/>
    <x v="6"/>
    <s v="Michale Cole"/>
    <x v="8"/>
    <s v="Europe"/>
    <s v="Tablet"/>
    <x v="0"/>
    <n v="195.62"/>
    <n v="186.94"/>
    <x v="0"/>
    <d v="2023-02-18T00:00:00"/>
    <n v="8"/>
    <x v="4"/>
    <x v="1"/>
  </r>
  <r>
    <n v="1210"/>
    <x v="451"/>
    <x v="11"/>
    <s v="Cathy Kelley"/>
    <x v="6"/>
    <s v="Europe"/>
    <s v="Printer"/>
    <x v="0"/>
    <n v="199.57"/>
    <n v="918.1"/>
    <x v="1"/>
    <s v="NULL"/>
    <s v="0"/>
    <x v="5"/>
    <x v="0"/>
  </r>
  <r>
    <n v="1211"/>
    <x v="512"/>
    <x v="5"/>
    <s v="Samantha Irvin"/>
    <x v="8"/>
    <s v="Europe"/>
    <s v="Mouse"/>
    <x v="1"/>
    <n v="282.79000000000002"/>
    <n v="581.88"/>
    <x v="0"/>
    <d v="2023-08-18T00:00:00"/>
    <n v="8"/>
    <x v="3"/>
    <x v="1"/>
  </r>
  <r>
    <n v="1212"/>
    <x v="432"/>
    <x v="14"/>
    <s v="Nick Patrick"/>
    <x v="5"/>
    <s v="Oceania"/>
    <s v="Laptop"/>
    <x v="2"/>
    <n v="415.78"/>
    <n v="182.81"/>
    <x v="1"/>
    <s v="NULL"/>
    <s v="0"/>
    <x v="2"/>
    <x v="1"/>
  </r>
  <r>
    <n v="1213"/>
    <x v="140"/>
    <x v="4"/>
    <s v="Michale Cole"/>
    <x v="4"/>
    <s v="Asia"/>
    <s v="Webcam"/>
    <x v="1"/>
    <n v="71.97"/>
    <n v="704.31"/>
    <x v="0"/>
    <d v="2024-02-22T00:00:00"/>
    <n v="12"/>
    <x v="4"/>
    <x v="0"/>
  </r>
  <r>
    <n v="1214"/>
    <x v="577"/>
    <x v="10"/>
    <s v="Michale Cole"/>
    <x v="7"/>
    <s v="North America"/>
    <s v="Headphones"/>
    <x v="0"/>
    <n v="143.09"/>
    <n v="932.48"/>
    <x v="0"/>
    <d v="2023-12-10T00:00:00"/>
    <n v="1"/>
    <x v="5"/>
    <x v="1"/>
  </r>
  <r>
    <n v="1215"/>
    <x v="268"/>
    <x v="13"/>
    <s v="Cathy Kelley"/>
    <x v="3"/>
    <s v="Asia"/>
    <s v="Keyboard"/>
    <x v="2"/>
    <n v="104.6"/>
    <n v="717.43"/>
    <x v="0"/>
    <d v="2024-12-26T00:00:00"/>
    <n v="15"/>
    <x v="5"/>
    <x v="0"/>
  </r>
  <r>
    <n v="1216"/>
    <x v="230"/>
    <x v="1"/>
    <s v="Cathy Kelley"/>
    <x v="2"/>
    <s v="Asia"/>
    <s v="Printer"/>
    <x v="0"/>
    <n v="199.57"/>
    <n v="241.34"/>
    <x v="0"/>
    <d v="2024-03-13T00:00:00"/>
    <n v="18"/>
    <x v="4"/>
    <x v="0"/>
  </r>
  <r>
    <n v="1217"/>
    <x v="296"/>
    <x v="2"/>
    <s v="Cathy Kelley"/>
    <x v="8"/>
    <s v="Europe"/>
    <s v="Mouse"/>
    <x v="1"/>
    <n v="282.79000000000002"/>
    <n v="133.38999999999999"/>
    <x v="1"/>
    <s v="NULL"/>
    <s v="0"/>
    <x v="10"/>
    <x v="1"/>
  </r>
  <r>
    <n v="1218"/>
    <x v="409"/>
    <x v="17"/>
    <s v="Cathy Kelley"/>
    <x v="9"/>
    <s v="South America"/>
    <s v="Webcam"/>
    <x v="1"/>
    <n v="71.97"/>
    <n v="345.94"/>
    <x v="0"/>
    <d v="2024-02-15T00:00:00"/>
    <n v="4"/>
    <x v="4"/>
    <x v="0"/>
  </r>
  <r>
    <n v="1219"/>
    <x v="567"/>
    <x v="6"/>
    <s v="Michale Cole"/>
    <x v="6"/>
    <s v="Europe"/>
    <s v="Webcam"/>
    <x v="1"/>
    <n v="71.97"/>
    <n v="855.61"/>
    <x v="1"/>
    <s v="NULL"/>
    <s v="0"/>
    <x v="11"/>
    <x v="1"/>
  </r>
  <r>
    <n v="1220"/>
    <x v="210"/>
    <x v="9"/>
    <s v="Cathy Kelley"/>
    <x v="4"/>
    <s v="Asia"/>
    <s v="Mouse"/>
    <x v="1"/>
    <n v="282.79000000000002"/>
    <n v="286.2"/>
    <x v="1"/>
    <s v="NULL"/>
    <s v="0"/>
    <x v="6"/>
    <x v="1"/>
  </r>
  <r>
    <n v="1221"/>
    <x v="578"/>
    <x v="17"/>
    <s v="Cathy Kelley"/>
    <x v="3"/>
    <s v="Asia"/>
    <s v="Webcam"/>
    <x v="1"/>
    <n v="71.97"/>
    <n v="249.02"/>
    <x v="0"/>
    <d v="2023-01-16T00:00:00"/>
    <n v="15"/>
    <x v="6"/>
    <x v="1"/>
  </r>
  <r>
    <n v="1222"/>
    <x v="579"/>
    <x v="5"/>
    <s v="Samantha Irvin"/>
    <x v="0"/>
    <s v="Europe"/>
    <s v="Webcam"/>
    <x v="1"/>
    <n v="71.97"/>
    <n v="890.02"/>
    <x v="0"/>
    <d v="2023-06-01T00:00:00"/>
    <n v="10"/>
    <x v="10"/>
    <x v="1"/>
  </r>
  <r>
    <n v="1223"/>
    <x v="580"/>
    <x v="12"/>
    <s v="Michale Cole"/>
    <x v="4"/>
    <s v="Asia"/>
    <s v="Laptop"/>
    <x v="2"/>
    <n v="415.78"/>
    <n v="360.11"/>
    <x v="0"/>
    <d v="2024-11-04T00:00:00"/>
    <n v="12"/>
    <x v="11"/>
    <x v="0"/>
  </r>
  <r>
    <n v="1224"/>
    <x v="237"/>
    <x v="1"/>
    <s v="Cathy Kelley"/>
    <x v="7"/>
    <s v="North America"/>
    <s v="Tablet"/>
    <x v="0"/>
    <n v="195.62"/>
    <n v="541.91"/>
    <x v="1"/>
    <s v="NULL"/>
    <s v="0"/>
    <x v="6"/>
    <x v="1"/>
  </r>
  <r>
    <n v="1225"/>
    <x v="454"/>
    <x v="1"/>
    <s v="Cathy Kelley"/>
    <x v="4"/>
    <s v="Asia"/>
    <s v="Monitor"/>
    <x v="1"/>
    <n v="263.2"/>
    <n v="955.92"/>
    <x v="1"/>
    <s v="NULL"/>
    <s v="0"/>
    <x v="6"/>
    <x v="0"/>
  </r>
  <r>
    <n v="1226"/>
    <x v="103"/>
    <x v="5"/>
    <s v="Samantha Irvin"/>
    <x v="5"/>
    <s v="Oceania"/>
    <s v="Tablet"/>
    <x v="0"/>
    <n v="195.62"/>
    <n v="316.97000000000003"/>
    <x v="1"/>
    <s v="NULL"/>
    <s v="0"/>
    <x v="9"/>
    <x v="0"/>
  </r>
  <r>
    <n v="1227"/>
    <x v="209"/>
    <x v="11"/>
    <s v="Cathy Kelley"/>
    <x v="2"/>
    <s v="Asia"/>
    <s v="Laptop"/>
    <x v="2"/>
    <n v="415.78"/>
    <n v="690.94"/>
    <x v="0"/>
    <d v="2024-08-08T00:00:00"/>
    <n v="18"/>
    <x v="2"/>
    <x v="0"/>
  </r>
  <r>
    <n v="1228"/>
    <x v="563"/>
    <x v="13"/>
    <s v="Cathy Kelley"/>
    <x v="3"/>
    <s v="Asia"/>
    <s v="Speaker"/>
    <x v="1"/>
    <n v="381.62"/>
    <n v="151.51"/>
    <x v="1"/>
    <s v="NULL"/>
    <s v="0"/>
    <x v="10"/>
    <x v="1"/>
  </r>
  <r>
    <n v="1229"/>
    <x v="120"/>
    <x v="15"/>
    <s v="Michale Cole"/>
    <x v="4"/>
    <s v="Asia"/>
    <s v="Tablet"/>
    <x v="0"/>
    <n v="195.62"/>
    <n v="475.15"/>
    <x v="1"/>
    <s v="NULL"/>
    <s v="0"/>
    <x v="8"/>
    <x v="1"/>
  </r>
  <r>
    <n v="1230"/>
    <x v="581"/>
    <x v="5"/>
    <s v="Samantha Irvin"/>
    <x v="6"/>
    <s v="Europe"/>
    <s v="Monitor"/>
    <x v="1"/>
    <n v="263.2"/>
    <n v="487.24"/>
    <x v="0"/>
    <d v="2023-07-29T00:00:00"/>
    <n v="6"/>
    <x v="2"/>
    <x v="1"/>
  </r>
  <r>
    <n v="1231"/>
    <x v="72"/>
    <x v="10"/>
    <s v="Michale Cole"/>
    <x v="7"/>
    <s v="North America"/>
    <s v="Webcam"/>
    <x v="1"/>
    <n v="71.97"/>
    <n v="598.1"/>
    <x v="1"/>
    <s v="NULL"/>
    <s v="0"/>
    <x v="10"/>
    <x v="0"/>
  </r>
  <r>
    <n v="1232"/>
    <x v="357"/>
    <x v="5"/>
    <s v="Samantha Irvin"/>
    <x v="2"/>
    <s v="Asia"/>
    <s v="Headphones"/>
    <x v="0"/>
    <n v="143.09"/>
    <n v="377.47"/>
    <x v="1"/>
    <s v="NULL"/>
    <s v="0"/>
    <x v="5"/>
    <x v="1"/>
  </r>
  <r>
    <n v="1233"/>
    <x v="498"/>
    <x v="15"/>
    <s v="Michale Cole"/>
    <x v="9"/>
    <s v="South America"/>
    <s v="Speaker"/>
    <x v="1"/>
    <n v="381.62"/>
    <n v="483.13"/>
    <x v="0"/>
    <d v="2023-03-11T00:00:00"/>
    <n v="4"/>
    <x v="1"/>
    <x v="1"/>
  </r>
  <r>
    <n v="1234"/>
    <x v="280"/>
    <x v="1"/>
    <s v="Cathy Kelley"/>
    <x v="6"/>
    <s v="Europe"/>
    <s v="Smartphone"/>
    <x v="3"/>
    <n v="350.59"/>
    <n v="789.66"/>
    <x v="0"/>
    <d v="2024-06-05T00:00:00"/>
    <n v="6"/>
    <x v="10"/>
    <x v="0"/>
  </r>
  <r>
    <n v="1235"/>
    <x v="9"/>
    <x v="11"/>
    <s v="Cathy Kelley"/>
    <x v="8"/>
    <s v="Europe"/>
    <s v="Webcam"/>
    <x v="1"/>
    <n v="71.97"/>
    <n v="749.49"/>
    <x v="0"/>
    <d v="2023-01-24T00:00:00"/>
    <n v="8"/>
    <x v="6"/>
    <x v="1"/>
  </r>
  <r>
    <n v="1236"/>
    <x v="582"/>
    <x v="5"/>
    <s v="Samantha Irvin"/>
    <x v="0"/>
    <s v="Europe"/>
    <s v="Tablet"/>
    <x v="0"/>
    <n v="195.62"/>
    <n v="346.63"/>
    <x v="0"/>
    <d v="2024-10-30T00:00:00"/>
    <n v="10"/>
    <x v="11"/>
    <x v="0"/>
  </r>
  <r>
    <n v="1237"/>
    <x v="196"/>
    <x v="12"/>
    <s v="Michale Cole"/>
    <x v="4"/>
    <s v="Asia"/>
    <s v="Speaker"/>
    <x v="1"/>
    <n v="381.62"/>
    <n v="367.44"/>
    <x v="0"/>
    <d v="2024-08-05T00:00:00"/>
    <n v="12"/>
    <x v="2"/>
    <x v="0"/>
  </r>
  <r>
    <n v="1238"/>
    <x v="172"/>
    <x v="9"/>
    <s v="Cathy Kelley"/>
    <x v="0"/>
    <s v="Europe"/>
    <s v="Mouse"/>
    <x v="1"/>
    <n v="282.79000000000002"/>
    <n v="959.29"/>
    <x v="0"/>
    <d v="2023-03-21T00:00:00"/>
    <n v="10"/>
    <x v="1"/>
    <x v="1"/>
  </r>
  <r>
    <n v="1239"/>
    <x v="226"/>
    <x v="4"/>
    <s v="Michale Cole"/>
    <x v="9"/>
    <s v="South America"/>
    <s v="Speaker"/>
    <x v="1"/>
    <n v="381.62"/>
    <n v="536.05999999999995"/>
    <x v="1"/>
    <s v="NULL"/>
    <s v="0"/>
    <x v="9"/>
    <x v="1"/>
  </r>
  <r>
    <n v="1240"/>
    <x v="583"/>
    <x v="12"/>
    <s v="Michale Cole"/>
    <x v="1"/>
    <s v="North America"/>
    <s v="Keyboard"/>
    <x v="2"/>
    <n v="104.6"/>
    <n v="547.13"/>
    <x v="0"/>
    <d v="2023-11-13T00:00:00"/>
    <n v="2"/>
    <x v="9"/>
    <x v="1"/>
  </r>
  <r>
    <n v="1241"/>
    <x v="204"/>
    <x v="3"/>
    <s v="Michale Cole"/>
    <x v="0"/>
    <s v="Europe"/>
    <s v="Printer"/>
    <x v="0"/>
    <n v="199.57"/>
    <n v="765.47"/>
    <x v="0"/>
    <d v="2023-11-13T00:00:00"/>
    <n v="10"/>
    <x v="9"/>
    <x v="1"/>
  </r>
  <r>
    <n v="1242"/>
    <x v="584"/>
    <x v="5"/>
    <s v="Samantha Irvin"/>
    <x v="2"/>
    <s v="Asia"/>
    <s v="Speaker"/>
    <x v="1"/>
    <n v="381.62"/>
    <n v="317.95999999999998"/>
    <x v="0"/>
    <d v="2024-04-13T00:00:00"/>
    <n v="18"/>
    <x v="1"/>
    <x v="0"/>
  </r>
  <r>
    <n v="1243"/>
    <x v="513"/>
    <x v="15"/>
    <s v="Michale Cole"/>
    <x v="2"/>
    <s v="Asia"/>
    <s v="Mouse"/>
    <x v="1"/>
    <n v="282.79000000000002"/>
    <n v="987.49"/>
    <x v="1"/>
    <s v="NULL"/>
    <s v="0"/>
    <x v="8"/>
    <x v="0"/>
  </r>
  <r>
    <n v="1244"/>
    <x v="585"/>
    <x v="0"/>
    <s v="Nick Patrick"/>
    <x v="3"/>
    <s v="Asia"/>
    <s v="Speaker"/>
    <x v="1"/>
    <n v="381.62"/>
    <n v="861.74"/>
    <x v="0"/>
    <d v="2023-08-06T00:00:00"/>
    <n v="15"/>
    <x v="2"/>
    <x v="1"/>
  </r>
  <r>
    <n v="1245"/>
    <x v="586"/>
    <x v="15"/>
    <s v="Michale Cole"/>
    <x v="1"/>
    <s v="North America"/>
    <s v="Mouse"/>
    <x v="1"/>
    <n v="282.79000000000002"/>
    <n v="316.5"/>
    <x v="1"/>
    <s v="NULL"/>
    <s v="0"/>
    <x v="0"/>
    <x v="0"/>
  </r>
  <r>
    <n v="1246"/>
    <x v="587"/>
    <x v="7"/>
    <s v="Samantha Irvin"/>
    <x v="3"/>
    <s v="Asia"/>
    <s v="Headphones"/>
    <x v="0"/>
    <n v="143.09"/>
    <n v="763.32"/>
    <x v="0"/>
    <d v="2024-05-17T00:00:00"/>
    <n v="15"/>
    <x v="10"/>
    <x v="0"/>
  </r>
  <r>
    <n v="1247"/>
    <x v="148"/>
    <x v="4"/>
    <s v="Michale Cole"/>
    <x v="6"/>
    <s v="Europe"/>
    <s v="Speaker"/>
    <x v="1"/>
    <n v="381.62"/>
    <n v="500.75"/>
    <x v="0"/>
    <d v="2024-10-05T00:00:00"/>
    <n v="6"/>
    <x v="0"/>
    <x v="0"/>
  </r>
  <r>
    <n v="1248"/>
    <x v="544"/>
    <x v="6"/>
    <s v="Michale Cole"/>
    <x v="1"/>
    <s v="North America"/>
    <s v="Keyboard"/>
    <x v="2"/>
    <n v="104.6"/>
    <n v="900.04"/>
    <x v="0"/>
    <d v="2023-02-22T00:00:00"/>
    <n v="2"/>
    <x v="4"/>
    <x v="1"/>
  </r>
  <r>
    <n v="1249"/>
    <x v="503"/>
    <x v="5"/>
    <s v="Samantha Irvin"/>
    <x v="7"/>
    <s v="North America"/>
    <s v="Smartphone"/>
    <x v="3"/>
    <n v="350.59"/>
    <n v="617.16"/>
    <x v="0"/>
    <d v="2023-11-18T00:00:00"/>
    <n v="1"/>
    <x v="9"/>
    <x v="1"/>
  </r>
  <r>
    <n v="1250"/>
    <x v="588"/>
    <x v="19"/>
    <s v="Samantha Irvin"/>
    <x v="9"/>
    <s v="South America"/>
    <s v="Webcam"/>
    <x v="1"/>
    <n v="71.97"/>
    <n v="689.72"/>
    <x v="0"/>
    <d v="2024-10-02T00:00:00"/>
    <n v="4"/>
    <x v="0"/>
    <x v="0"/>
  </r>
  <r>
    <n v="1251"/>
    <x v="589"/>
    <x v="14"/>
    <s v="Nick Patrick"/>
    <x v="0"/>
    <s v="Europe"/>
    <s v="Smartphone"/>
    <x v="3"/>
    <n v="350.59"/>
    <n v="816.53"/>
    <x v="0"/>
    <d v="2024-03-14T00:00:00"/>
    <n v="10"/>
    <x v="1"/>
    <x v="0"/>
  </r>
  <r>
    <n v="1252"/>
    <x v="0"/>
    <x v="3"/>
    <s v="Michale Cole"/>
    <x v="3"/>
    <s v="Asia"/>
    <s v="Mouse"/>
    <x v="1"/>
    <n v="282.79000000000002"/>
    <n v="583.65"/>
    <x v="1"/>
    <s v="NULL"/>
    <s v="0"/>
    <x v="0"/>
    <x v="0"/>
  </r>
  <r>
    <n v="1253"/>
    <x v="379"/>
    <x v="17"/>
    <s v="Cathy Kelley"/>
    <x v="6"/>
    <s v="Europe"/>
    <s v="Mouse"/>
    <x v="1"/>
    <n v="282.79000000000002"/>
    <n v="653.23"/>
    <x v="0"/>
    <d v="2024-10-28T00:00:00"/>
    <n v="6"/>
    <x v="11"/>
    <x v="0"/>
  </r>
  <r>
    <n v="1254"/>
    <x v="313"/>
    <x v="14"/>
    <s v="Nick Patrick"/>
    <x v="5"/>
    <s v="Oceania"/>
    <s v="Tablet"/>
    <x v="0"/>
    <n v="195.62"/>
    <n v="810.04"/>
    <x v="0"/>
    <d v="2023-08-05T00:00:00"/>
    <n v="20"/>
    <x v="2"/>
    <x v="1"/>
  </r>
  <r>
    <n v="1255"/>
    <x v="59"/>
    <x v="19"/>
    <s v="Samantha Irvin"/>
    <x v="3"/>
    <s v="Asia"/>
    <s v="Monitor"/>
    <x v="1"/>
    <n v="263.2"/>
    <n v="589.29"/>
    <x v="1"/>
    <s v="NULL"/>
    <s v="0"/>
    <x v="5"/>
    <x v="0"/>
  </r>
  <r>
    <n v="1256"/>
    <x v="342"/>
    <x v="19"/>
    <s v="Samantha Irvin"/>
    <x v="8"/>
    <s v="Europe"/>
    <s v="Keyboard"/>
    <x v="2"/>
    <n v="104.6"/>
    <n v="664.32"/>
    <x v="1"/>
    <s v="NULL"/>
    <s v="0"/>
    <x v="1"/>
    <x v="0"/>
  </r>
  <r>
    <n v="1257"/>
    <x v="11"/>
    <x v="11"/>
    <s v="Cathy Kelley"/>
    <x v="5"/>
    <s v="Oceania"/>
    <s v="Tablet"/>
    <x v="0"/>
    <n v="195.62"/>
    <n v="658.83"/>
    <x v="0"/>
    <d v="2023-08-08T00:00:00"/>
    <n v="20"/>
    <x v="2"/>
    <x v="1"/>
  </r>
  <r>
    <n v="1258"/>
    <x v="561"/>
    <x v="5"/>
    <s v="Samantha Irvin"/>
    <x v="2"/>
    <s v="Asia"/>
    <s v="Mouse"/>
    <x v="1"/>
    <n v="282.79000000000002"/>
    <n v="997.65"/>
    <x v="0"/>
    <d v="2024-01-25T00:00:00"/>
    <n v="18"/>
    <x v="6"/>
    <x v="0"/>
  </r>
  <r>
    <n v="1259"/>
    <x v="590"/>
    <x v="5"/>
    <s v="Samantha Irvin"/>
    <x v="0"/>
    <s v="Europe"/>
    <s v="Smartphone"/>
    <x v="3"/>
    <n v="350.59"/>
    <n v="457.98"/>
    <x v="1"/>
    <s v="NULL"/>
    <s v="0"/>
    <x v="3"/>
    <x v="0"/>
  </r>
  <r>
    <n v="1260"/>
    <x v="432"/>
    <x v="18"/>
    <s v="Nick Patrick"/>
    <x v="7"/>
    <s v="North America"/>
    <s v="Webcam"/>
    <x v="1"/>
    <n v="71.97"/>
    <n v="766.17"/>
    <x v="0"/>
    <d v="2023-07-05T00:00:00"/>
    <n v="1"/>
    <x v="2"/>
    <x v="1"/>
  </r>
  <r>
    <n v="1261"/>
    <x v="360"/>
    <x v="15"/>
    <s v="Michale Cole"/>
    <x v="7"/>
    <s v="North America"/>
    <s v="Tablet"/>
    <x v="0"/>
    <n v="195.62"/>
    <n v="966.53"/>
    <x v="0"/>
    <d v="2024-06-11T00:00:00"/>
    <n v="1"/>
    <x v="8"/>
    <x v="0"/>
  </r>
  <r>
    <n v="1262"/>
    <x v="542"/>
    <x v="2"/>
    <s v="Cathy Kelley"/>
    <x v="8"/>
    <s v="Europe"/>
    <s v="Speaker"/>
    <x v="1"/>
    <n v="381.62"/>
    <n v="716.25"/>
    <x v="1"/>
    <s v="NULL"/>
    <s v="0"/>
    <x v="9"/>
    <x v="1"/>
  </r>
  <r>
    <n v="1263"/>
    <x v="361"/>
    <x v="8"/>
    <s v="Cathy Kelley"/>
    <x v="1"/>
    <s v="North America"/>
    <s v="Printer"/>
    <x v="0"/>
    <n v="199.57"/>
    <n v="487.7"/>
    <x v="0"/>
    <d v="2024-09-21T00:00:00"/>
    <n v="2"/>
    <x v="0"/>
    <x v="0"/>
  </r>
  <r>
    <n v="1264"/>
    <x v="223"/>
    <x v="6"/>
    <s v="Michale Cole"/>
    <x v="6"/>
    <s v="Europe"/>
    <s v="Speaker"/>
    <x v="1"/>
    <n v="381.62"/>
    <n v="612.32000000000005"/>
    <x v="1"/>
    <s v="NULL"/>
    <s v="0"/>
    <x v="6"/>
    <x v="1"/>
  </r>
  <r>
    <n v="1265"/>
    <x v="153"/>
    <x v="14"/>
    <s v="Nick Patrick"/>
    <x v="6"/>
    <s v="Europe"/>
    <s v="Mouse"/>
    <x v="1"/>
    <n v="282.79000000000002"/>
    <n v="306.76"/>
    <x v="0"/>
    <d v="2024-08-17T00:00:00"/>
    <n v="6"/>
    <x v="3"/>
    <x v="0"/>
  </r>
  <r>
    <n v="1266"/>
    <x v="253"/>
    <x v="5"/>
    <s v="Samantha Irvin"/>
    <x v="5"/>
    <s v="Oceania"/>
    <s v="Smartphone"/>
    <x v="3"/>
    <n v="350.59"/>
    <n v="994.32"/>
    <x v="0"/>
    <d v="2024-11-22T00:00:00"/>
    <n v="20"/>
    <x v="9"/>
    <x v="0"/>
  </r>
  <r>
    <n v="1267"/>
    <x v="480"/>
    <x v="14"/>
    <s v="Nick Patrick"/>
    <x v="6"/>
    <s v="Europe"/>
    <s v="Tablet"/>
    <x v="0"/>
    <n v="195.62"/>
    <n v="627.91999999999996"/>
    <x v="0"/>
    <d v="2023-03-31T00:00:00"/>
    <n v="6"/>
    <x v="1"/>
    <x v="1"/>
  </r>
  <r>
    <n v="1268"/>
    <x v="591"/>
    <x v="1"/>
    <s v="Cathy Kelley"/>
    <x v="6"/>
    <s v="Europe"/>
    <s v="Headphones"/>
    <x v="0"/>
    <n v="143.09"/>
    <n v="250.18"/>
    <x v="0"/>
    <d v="2023-09-16T00:00:00"/>
    <n v="6"/>
    <x v="0"/>
    <x v="1"/>
  </r>
  <r>
    <n v="1269"/>
    <x v="88"/>
    <x v="15"/>
    <s v="Michale Cole"/>
    <x v="9"/>
    <s v="South America"/>
    <s v="Tablet"/>
    <x v="0"/>
    <n v="195.62"/>
    <n v="369.18"/>
    <x v="1"/>
    <s v="NULL"/>
    <s v="0"/>
    <x v="4"/>
    <x v="1"/>
  </r>
  <r>
    <n v="1270"/>
    <x v="592"/>
    <x v="3"/>
    <s v="Michale Cole"/>
    <x v="0"/>
    <s v="Europe"/>
    <s v="Keyboard"/>
    <x v="2"/>
    <n v="104.6"/>
    <n v="548.28"/>
    <x v="1"/>
    <s v="NULL"/>
    <s v="0"/>
    <x v="8"/>
    <x v="0"/>
  </r>
  <r>
    <n v="1271"/>
    <x v="593"/>
    <x v="11"/>
    <s v="Cathy Kelley"/>
    <x v="8"/>
    <s v="Europe"/>
    <s v="Speaker"/>
    <x v="1"/>
    <n v="381.62"/>
    <n v="305.82"/>
    <x v="0"/>
    <d v="2024-11-02T00:00:00"/>
    <n v="8"/>
    <x v="11"/>
    <x v="0"/>
  </r>
  <r>
    <n v="1272"/>
    <x v="267"/>
    <x v="16"/>
    <s v="Nick Patrick"/>
    <x v="8"/>
    <s v="Europe"/>
    <s v="Tablet"/>
    <x v="0"/>
    <n v="195.62"/>
    <n v="471.89"/>
    <x v="0"/>
    <d v="2023-01-22T00:00:00"/>
    <n v="8"/>
    <x v="6"/>
    <x v="1"/>
  </r>
  <r>
    <n v="1273"/>
    <x v="281"/>
    <x v="14"/>
    <s v="Nick Patrick"/>
    <x v="3"/>
    <s v="Asia"/>
    <s v="Headphones"/>
    <x v="0"/>
    <n v="143.09"/>
    <n v="358.64"/>
    <x v="0"/>
    <d v="2024-06-19T00:00:00"/>
    <n v="15"/>
    <x v="8"/>
    <x v="0"/>
  </r>
  <r>
    <n v="1274"/>
    <x v="445"/>
    <x v="3"/>
    <s v="Michale Cole"/>
    <x v="9"/>
    <s v="South America"/>
    <s v="Tablet"/>
    <x v="0"/>
    <n v="195.62"/>
    <n v="126.51"/>
    <x v="1"/>
    <s v="NULL"/>
    <s v="0"/>
    <x v="5"/>
    <x v="1"/>
  </r>
  <r>
    <n v="1275"/>
    <x v="286"/>
    <x v="6"/>
    <s v="Michale Cole"/>
    <x v="2"/>
    <s v="Asia"/>
    <s v="Speaker"/>
    <x v="1"/>
    <n v="381.62"/>
    <n v="665.43"/>
    <x v="0"/>
    <d v="2024-09-14T00:00:00"/>
    <n v="18"/>
    <x v="3"/>
    <x v="0"/>
  </r>
  <r>
    <n v="1276"/>
    <x v="350"/>
    <x v="4"/>
    <s v="Michale Cole"/>
    <x v="7"/>
    <s v="North America"/>
    <s v="Speaker"/>
    <x v="1"/>
    <n v="381.62"/>
    <n v="479.54"/>
    <x v="1"/>
    <s v="NULL"/>
    <s v="0"/>
    <x v="0"/>
    <x v="1"/>
  </r>
  <r>
    <n v="1277"/>
    <x v="165"/>
    <x v="0"/>
    <s v="Nick Patrick"/>
    <x v="4"/>
    <s v="Asia"/>
    <s v="Tablet"/>
    <x v="0"/>
    <n v="195.62"/>
    <n v="560.47"/>
    <x v="1"/>
    <s v="NULL"/>
    <s v="0"/>
    <x v="7"/>
    <x v="0"/>
  </r>
  <r>
    <n v="1278"/>
    <x v="358"/>
    <x v="17"/>
    <s v="Cathy Kelley"/>
    <x v="2"/>
    <s v="Asia"/>
    <s v="Tablet"/>
    <x v="0"/>
    <n v="195.62"/>
    <n v="671.69"/>
    <x v="0"/>
    <d v="2024-01-15T00:00:00"/>
    <n v="18"/>
    <x v="5"/>
    <x v="1"/>
  </r>
  <r>
    <n v="1279"/>
    <x v="594"/>
    <x v="17"/>
    <s v="Cathy Kelley"/>
    <x v="6"/>
    <s v="Europe"/>
    <s v="Headphones"/>
    <x v="0"/>
    <n v="143.09"/>
    <n v="921.68"/>
    <x v="0"/>
    <d v="2023-01-06T00:00:00"/>
    <n v="-725"/>
    <x v="5"/>
    <x v="0"/>
  </r>
  <r>
    <n v="1280"/>
    <x v="513"/>
    <x v="15"/>
    <s v="Michale Cole"/>
    <x v="9"/>
    <s v="South America"/>
    <s v="Webcam"/>
    <x v="1"/>
    <n v="71.97"/>
    <n v="513.38"/>
    <x v="0"/>
    <d v="2024-06-24T00:00:00"/>
    <n v="4"/>
    <x v="8"/>
    <x v="0"/>
  </r>
  <r>
    <n v="1281"/>
    <x v="526"/>
    <x v="16"/>
    <s v="Nick Patrick"/>
    <x v="0"/>
    <s v="Europe"/>
    <s v="Laptop"/>
    <x v="2"/>
    <n v="415.78"/>
    <n v="592.32000000000005"/>
    <x v="0"/>
    <d v="2024-10-28T00:00:00"/>
    <n v="10"/>
    <x v="11"/>
    <x v="0"/>
  </r>
  <r>
    <n v="1282"/>
    <x v="595"/>
    <x v="3"/>
    <s v="Michale Cole"/>
    <x v="2"/>
    <s v="Asia"/>
    <s v="Mouse"/>
    <x v="1"/>
    <n v="282.79000000000002"/>
    <n v="525.69000000000005"/>
    <x v="0"/>
    <d v="2024-03-15T00:00:00"/>
    <n v="18"/>
    <x v="4"/>
    <x v="0"/>
  </r>
  <r>
    <n v="1283"/>
    <x v="480"/>
    <x v="17"/>
    <s v="Cathy Kelley"/>
    <x v="7"/>
    <s v="North America"/>
    <s v="Smartphone"/>
    <x v="3"/>
    <n v="350.59"/>
    <n v="952"/>
    <x v="0"/>
    <d v="2023-03-26T00:00:00"/>
    <n v="1"/>
    <x v="1"/>
    <x v="1"/>
  </r>
  <r>
    <n v="1284"/>
    <x v="596"/>
    <x v="18"/>
    <s v="Nick Patrick"/>
    <x v="4"/>
    <s v="Asia"/>
    <s v="Webcam"/>
    <x v="1"/>
    <n v="71.97"/>
    <n v="388.74"/>
    <x v="0"/>
    <d v="2023-11-30T00:00:00"/>
    <n v="12"/>
    <x v="9"/>
    <x v="1"/>
  </r>
  <r>
    <n v="1285"/>
    <x v="90"/>
    <x v="11"/>
    <s v="Cathy Kelley"/>
    <x v="7"/>
    <s v="North America"/>
    <s v="Webcam"/>
    <x v="1"/>
    <n v="71.97"/>
    <n v="971.24"/>
    <x v="0"/>
    <d v="2024-03-14T00:00:00"/>
    <n v="1"/>
    <x v="1"/>
    <x v="0"/>
  </r>
  <r>
    <n v="1286"/>
    <x v="526"/>
    <x v="14"/>
    <s v="Nick Patrick"/>
    <x v="1"/>
    <s v="North America"/>
    <s v="Webcam"/>
    <x v="1"/>
    <n v="71.97"/>
    <n v="520.57000000000005"/>
    <x v="1"/>
    <s v="NULL"/>
    <s v="0"/>
    <x v="11"/>
    <x v="0"/>
  </r>
  <r>
    <n v="1287"/>
    <x v="393"/>
    <x v="7"/>
    <s v="Samantha Irvin"/>
    <x v="5"/>
    <s v="Oceania"/>
    <s v="Webcam"/>
    <x v="1"/>
    <n v="71.97"/>
    <n v="647.87"/>
    <x v="0"/>
    <d v="2023-10-27T00:00:00"/>
    <n v="20"/>
    <x v="11"/>
    <x v="1"/>
  </r>
  <r>
    <n v="1288"/>
    <x v="287"/>
    <x v="7"/>
    <s v="Samantha Irvin"/>
    <x v="6"/>
    <s v="Europe"/>
    <s v="Monitor"/>
    <x v="1"/>
    <n v="263.2"/>
    <n v="982.14"/>
    <x v="0"/>
    <d v="2023-04-10T00:00:00"/>
    <n v="6"/>
    <x v="7"/>
    <x v="1"/>
  </r>
  <r>
    <n v="1289"/>
    <x v="597"/>
    <x v="8"/>
    <s v="Cathy Kelley"/>
    <x v="3"/>
    <s v="Asia"/>
    <s v="Laptop"/>
    <x v="2"/>
    <n v="415.78"/>
    <n v="778.66"/>
    <x v="0"/>
    <d v="2023-11-21T00:00:00"/>
    <n v="15"/>
    <x v="9"/>
    <x v="1"/>
  </r>
  <r>
    <n v="1290"/>
    <x v="279"/>
    <x v="12"/>
    <s v="Michale Cole"/>
    <x v="4"/>
    <s v="Asia"/>
    <s v="Keyboard"/>
    <x v="2"/>
    <n v="104.6"/>
    <n v="895.55"/>
    <x v="0"/>
    <d v="2024-02-10T00:00:00"/>
    <n v="12"/>
    <x v="6"/>
    <x v="0"/>
  </r>
  <r>
    <n v="1291"/>
    <x v="393"/>
    <x v="11"/>
    <s v="Cathy Kelley"/>
    <x v="4"/>
    <s v="Asia"/>
    <s v="Printer"/>
    <x v="0"/>
    <n v="199.57"/>
    <n v="744.81"/>
    <x v="1"/>
    <s v="NULL"/>
    <s v="0"/>
    <x v="11"/>
    <x v="1"/>
  </r>
  <r>
    <n v="1292"/>
    <x v="133"/>
    <x v="19"/>
    <s v="Samantha Irvin"/>
    <x v="8"/>
    <s v="Europe"/>
    <s v="Speaker"/>
    <x v="1"/>
    <n v="381.62"/>
    <n v="964.98"/>
    <x v="1"/>
    <s v="NULL"/>
    <s v="0"/>
    <x v="5"/>
    <x v="0"/>
  </r>
  <r>
    <n v="1293"/>
    <x v="240"/>
    <x v="9"/>
    <s v="Cathy Kelley"/>
    <x v="3"/>
    <s v="Asia"/>
    <s v="Laptop"/>
    <x v="2"/>
    <n v="415.78"/>
    <n v="933.39"/>
    <x v="1"/>
    <s v="NULL"/>
    <s v="0"/>
    <x v="5"/>
    <x v="0"/>
  </r>
  <r>
    <n v="1294"/>
    <x v="229"/>
    <x v="18"/>
    <s v="Nick Patrick"/>
    <x v="6"/>
    <s v="Europe"/>
    <s v="Monitor"/>
    <x v="1"/>
    <n v="263.2"/>
    <n v="429.69"/>
    <x v="0"/>
    <d v="2024-05-20T00:00:00"/>
    <n v="6"/>
    <x v="10"/>
    <x v="0"/>
  </r>
  <r>
    <n v="1295"/>
    <x v="358"/>
    <x v="12"/>
    <s v="Michale Cole"/>
    <x v="2"/>
    <s v="Asia"/>
    <s v="Monitor"/>
    <x v="1"/>
    <n v="263.2"/>
    <n v="111.91"/>
    <x v="0"/>
    <d v="2024-01-15T00:00:00"/>
    <n v="18"/>
    <x v="5"/>
    <x v="1"/>
  </r>
  <r>
    <n v="1296"/>
    <x v="424"/>
    <x v="9"/>
    <s v="Cathy Kelley"/>
    <x v="9"/>
    <s v="South America"/>
    <s v="Mouse"/>
    <x v="1"/>
    <n v="282.79000000000002"/>
    <n v="345.69"/>
    <x v="1"/>
    <s v="NULL"/>
    <s v="0"/>
    <x v="1"/>
    <x v="0"/>
  </r>
  <r>
    <n v="1297"/>
    <x v="598"/>
    <x v="9"/>
    <s v="Cathy Kelley"/>
    <x v="9"/>
    <s v="South America"/>
    <s v="Webcam"/>
    <x v="1"/>
    <n v="71.97"/>
    <n v="702.64"/>
    <x v="1"/>
    <s v="NULL"/>
    <s v="0"/>
    <x v="2"/>
    <x v="0"/>
  </r>
  <r>
    <n v="1298"/>
    <x v="255"/>
    <x v="9"/>
    <s v="Cathy Kelley"/>
    <x v="0"/>
    <s v="Europe"/>
    <s v="Monitor"/>
    <x v="1"/>
    <n v="263.2"/>
    <n v="911.56"/>
    <x v="0"/>
    <d v="2024-12-11T00:00:00"/>
    <n v="10"/>
    <x v="5"/>
    <x v="0"/>
  </r>
  <r>
    <n v="1299"/>
    <x v="599"/>
    <x v="0"/>
    <s v="Nick Patrick"/>
    <x v="4"/>
    <s v="Asia"/>
    <s v="Tablet"/>
    <x v="0"/>
    <n v="195.62"/>
    <n v="102.41"/>
    <x v="0"/>
    <d v="2024-05-11T00:00:00"/>
    <n v="12"/>
    <x v="7"/>
    <x v="0"/>
  </r>
  <r>
    <n v="1300"/>
    <x v="105"/>
    <x v="15"/>
    <s v="Michale Cole"/>
    <x v="3"/>
    <s v="Asia"/>
    <s v="Monitor"/>
    <x v="1"/>
    <n v="263.2"/>
    <n v="630.25"/>
    <x v="1"/>
    <s v="NULL"/>
    <s v="0"/>
    <x v="10"/>
    <x v="0"/>
  </r>
  <r>
    <n v="1301"/>
    <x v="327"/>
    <x v="9"/>
    <s v="Cathy Kelley"/>
    <x v="0"/>
    <s v="Europe"/>
    <s v="Monitor"/>
    <x v="1"/>
    <n v="263.2"/>
    <n v="512.73"/>
    <x v="1"/>
    <s v="NULL"/>
    <s v="0"/>
    <x v="9"/>
    <x v="1"/>
  </r>
  <r>
    <n v="1302"/>
    <x v="600"/>
    <x v="0"/>
    <s v="Nick Patrick"/>
    <x v="7"/>
    <s v="North America"/>
    <s v="Headphones"/>
    <x v="0"/>
    <n v="143.09"/>
    <n v="678.61"/>
    <x v="1"/>
    <s v="NULL"/>
    <s v="0"/>
    <x v="7"/>
    <x v="1"/>
  </r>
  <r>
    <n v="1303"/>
    <x v="601"/>
    <x v="14"/>
    <s v="Nick Patrick"/>
    <x v="6"/>
    <s v="Europe"/>
    <s v="Monitor"/>
    <x v="1"/>
    <n v="263.2"/>
    <n v="715.94"/>
    <x v="0"/>
    <d v="2024-02-09T00:00:00"/>
    <n v="6"/>
    <x v="4"/>
    <x v="0"/>
  </r>
  <r>
    <n v="1304"/>
    <x v="422"/>
    <x v="19"/>
    <s v="Samantha Irvin"/>
    <x v="2"/>
    <s v="Asia"/>
    <s v="Monitor"/>
    <x v="1"/>
    <n v="263.2"/>
    <n v="151.79"/>
    <x v="0"/>
    <d v="2024-07-27T00:00:00"/>
    <n v="18"/>
    <x v="2"/>
    <x v="0"/>
  </r>
  <r>
    <n v="1305"/>
    <x v="486"/>
    <x v="4"/>
    <s v="Michale Cole"/>
    <x v="0"/>
    <s v="Europe"/>
    <s v="Mouse"/>
    <x v="1"/>
    <n v="282.79000000000002"/>
    <n v="335.64"/>
    <x v="0"/>
    <d v="2023-01-20T00:00:00"/>
    <n v="10"/>
    <x v="6"/>
    <x v="1"/>
  </r>
  <r>
    <n v="1306"/>
    <x v="82"/>
    <x v="1"/>
    <s v="Cathy Kelley"/>
    <x v="5"/>
    <s v="Oceania"/>
    <s v="Tablet"/>
    <x v="0"/>
    <n v="195.62"/>
    <n v="442.12"/>
    <x v="1"/>
    <s v="NULL"/>
    <s v="0"/>
    <x v="3"/>
    <x v="0"/>
  </r>
  <r>
    <n v="1307"/>
    <x v="490"/>
    <x v="17"/>
    <s v="Cathy Kelley"/>
    <x v="5"/>
    <s v="Oceania"/>
    <s v="Monitor"/>
    <x v="1"/>
    <n v="263.2"/>
    <n v="651.64"/>
    <x v="0"/>
    <d v="2023-06-15T00:00:00"/>
    <n v="20"/>
    <x v="10"/>
    <x v="1"/>
  </r>
  <r>
    <n v="1308"/>
    <x v="402"/>
    <x v="13"/>
    <s v="Cathy Kelley"/>
    <x v="4"/>
    <s v="Asia"/>
    <s v="Laptop"/>
    <x v="2"/>
    <n v="415.78"/>
    <n v="778.71"/>
    <x v="0"/>
    <d v="2024-10-28T00:00:00"/>
    <n v="12"/>
    <x v="11"/>
    <x v="0"/>
  </r>
  <r>
    <n v="1309"/>
    <x v="190"/>
    <x v="13"/>
    <s v="Cathy Kelley"/>
    <x v="0"/>
    <s v="Europe"/>
    <s v="Printer"/>
    <x v="0"/>
    <n v="199.57"/>
    <n v="149.99"/>
    <x v="0"/>
    <d v="2024-02-03T00:00:00"/>
    <n v="10"/>
    <x v="6"/>
    <x v="0"/>
  </r>
  <r>
    <n v="1310"/>
    <x v="4"/>
    <x v="6"/>
    <s v="Michale Cole"/>
    <x v="8"/>
    <s v="Europe"/>
    <s v="Keyboard"/>
    <x v="2"/>
    <n v="104.6"/>
    <n v="805.43"/>
    <x v="1"/>
    <s v="NULL"/>
    <s v="0"/>
    <x v="3"/>
    <x v="1"/>
  </r>
  <r>
    <n v="1311"/>
    <x v="240"/>
    <x v="6"/>
    <s v="Michale Cole"/>
    <x v="4"/>
    <s v="Asia"/>
    <s v="Monitor"/>
    <x v="1"/>
    <n v="263.2"/>
    <n v="649.79"/>
    <x v="0"/>
    <d v="2024-12-24T00:00:00"/>
    <n v="12"/>
    <x v="5"/>
    <x v="0"/>
  </r>
  <r>
    <n v="1312"/>
    <x v="602"/>
    <x v="14"/>
    <s v="Nick Patrick"/>
    <x v="0"/>
    <s v="Europe"/>
    <s v="Headphones"/>
    <x v="0"/>
    <n v="143.09"/>
    <n v="461.44"/>
    <x v="1"/>
    <s v="NULL"/>
    <s v="0"/>
    <x v="9"/>
    <x v="0"/>
  </r>
  <r>
    <n v="1313"/>
    <x v="215"/>
    <x v="11"/>
    <s v="Cathy Kelley"/>
    <x v="9"/>
    <s v="South America"/>
    <s v="Speaker"/>
    <x v="1"/>
    <n v="381.62"/>
    <n v="395.56"/>
    <x v="0"/>
    <d v="2023-09-16T00:00:00"/>
    <n v="4"/>
    <x v="0"/>
    <x v="1"/>
  </r>
  <r>
    <n v="1314"/>
    <x v="403"/>
    <x v="17"/>
    <s v="Cathy Kelley"/>
    <x v="8"/>
    <s v="Europe"/>
    <s v="Speaker"/>
    <x v="1"/>
    <n v="381.62"/>
    <n v="375.84"/>
    <x v="1"/>
    <s v="NULL"/>
    <s v="0"/>
    <x v="4"/>
    <x v="1"/>
  </r>
  <r>
    <n v="1315"/>
    <x v="111"/>
    <x v="5"/>
    <s v="Samantha Irvin"/>
    <x v="5"/>
    <s v="Oceania"/>
    <s v="Speaker"/>
    <x v="1"/>
    <n v="381.62"/>
    <n v="223.33"/>
    <x v="0"/>
    <d v="2023-04-23T00:00:00"/>
    <n v="20"/>
    <x v="7"/>
    <x v="1"/>
  </r>
  <r>
    <n v="1316"/>
    <x v="444"/>
    <x v="16"/>
    <s v="Nick Patrick"/>
    <x v="4"/>
    <s v="Asia"/>
    <s v="Printer"/>
    <x v="0"/>
    <n v="199.57"/>
    <n v="588.59"/>
    <x v="1"/>
    <s v="NULL"/>
    <s v="0"/>
    <x v="4"/>
    <x v="1"/>
  </r>
  <r>
    <n v="1317"/>
    <x v="377"/>
    <x v="6"/>
    <s v="Michale Cole"/>
    <x v="5"/>
    <s v="Oceania"/>
    <s v="Monitor"/>
    <x v="1"/>
    <n v="263.2"/>
    <n v="358.49"/>
    <x v="1"/>
    <s v="NULL"/>
    <s v="0"/>
    <x v="1"/>
    <x v="1"/>
  </r>
  <r>
    <n v="1318"/>
    <x v="26"/>
    <x v="17"/>
    <s v="Cathy Kelley"/>
    <x v="5"/>
    <s v="Oceania"/>
    <s v="Monitor"/>
    <x v="1"/>
    <n v="263.2"/>
    <n v="161.49"/>
    <x v="1"/>
    <s v="NULL"/>
    <s v="0"/>
    <x v="11"/>
    <x v="1"/>
  </r>
  <r>
    <n v="1319"/>
    <x v="603"/>
    <x v="10"/>
    <s v="Michale Cole"/>
    <x v="1"/>
    <s v="North America"/>
    <s v="Keyboard"/>
    <x v="2"/>
    <n v="104.6"/>
    <n v="625.77"/>
    <x v="0"/>
    <d v="2024-09-10T00:00:00"/>
    <n v="2"/>
    <x v="0"/>
    <x v="0"/>
  </r>
  <r>
    <n v="1320"/>
    <x v="368"/>
    <x v="9"/>
    <s v="Cathy Kelley"/>
    <x v="9"/>
    <s v="South America"/>
    <s v="Webcam"/>
    <x v="1"/>
    <n v="71.97"/>
    <n v="761.4"/>
    <x v="1"/>
    <s v="NULL"/>
    <s v="0"/>
    <x v="2"/>
    <x v="1"/>
  </r>
  <r>
    <n v="1321"/>
    <x v="604"/>
    <x v="11"/>
    <s v="Cathy Kelley"/>
    <x v="5"/>
    <s v="Oceania"/>
    <s v="Keyboard"/>
    <x v="2"/>
    <n v="104.6"/>
    <n v="500.23"/>
    <x v="0"/>
    <d v="2024-12-23T00:00:00"/>
    <n v="20"/>
    <x v="5"/>
    <x v="0"/>
  </r>
  <r>
    <n v="1322"/>
    <x v="258"/>
    <x v="19"/>
    <s v="Samantha Irvin"/>
    <x v="3"/>
    <s v="Asia"/>
    <s v="Speaker"/>
    <x v="1"/>
    <n v="381.62"/>
    <n v="846.84"/>
    <x v="1"/>
    <s v="NULL"/>
    <s v="0"/>
    <x v="8"/>
    <x v="0"/>
  </r>
  <r>
    <n v="1323"/>
    <x v="74"/>
    <x v="14"/>
    <s v="Nick Patrick"/>
    <x v="8"/>
    <s v="Europe"/>
    <s v="Webcam"/>
    <x v="1"/>
    <n v="71.97"/>
    <n v="984.38"/>
    <x v="0"/>
    <d v="2023-09-01T00:00:00"/>
    <n v="8"/>
    <x v="3"/>
    <x v="1"/>
  </r>
  <r>
    <n v="1324"/>
    <x v="605"/>
    <x v="19"/>
    <s v="Samantha Irvin"/>
    <x v="9"/>
    <s v="South America"/>
    <s v="Speaker"/>
    <x v="1"/>
    <n v="381.62"/>
    <n v="417.71"/>
    <x v="0"/>
    <d v="2023-05-15T00:00:00"/>
    <n v="4"/>
    <x v="10"/>
    <x v="1"/>
  </r>
  <r>
    <n v="1325"/>
    <x v="68"/>
    <x v="14"/>
    <s v="Nick Patrick"/>
    <x v="4"/>
    <s v="Asia"/>
    <s v="Laptop"/>
    <x v="2"/>
    <n v="415.78"/>
    <n v="502.91"/>
    <x v="0"/>
    <d v="2024-08-27T00:00:00"/>
    <n v="12"/>
    <x v="3"/>
    <x v="0"/>
  </r>
  <r>
    <n v="1326"/>
    <x v="246"/>
    <x v="0"/>
    <s v="Nick Patrick"/>
    <x v="8"/>
    <s v="Europe"/>
    <s v="Webcam"/>
    <x v="1"/>
    <n v="71.97"/>
    <n v="719.86"/>
    <x v="0"/>
    <d v="2024-09-24T00:00:00"/>
    <n v="8"/>
    <x v="0"/>
    <x v="0"/>
  </r>
  <r>
    <n v="1327"/>
    <x v="367"/>
    <x v="8"/>
    <s v="Cathy Kelley"/>
    <x v="4"/>
    <s v="Asia"/>
    <s v="Smartphone"/>
    <x v="3"/>
    <n v="350.59"/>
    <n v="388.3"/>
    <x v="0"/>
    <d v="2023-08-29T00:00:00"/>
    <n v="12"/>
    <x v="3"/>
    <x v="1"/>
  </r>
  <r>
    <n v="1328"/>
    <x v="350"/>
    <x v="2"/>
    <s v="Cathy Kelley"/>
    <x v="7"/>
    <s v="North America"/>
    <s v="Keyboard"/>
    <x v="2"/>
    <n v="104.6"/>
    <n v="257.56"/>
    <x v="1"/>
    <s v="NULL"/>
    <s v="0"/>
    <x v="0"/>
    <x v="1"/>
  </r>
  <r>
    <n v="1329"/>
    <x v="383"/>
    <x v="10"/>
    <s v="Michale Cole"/>
    <x v="7"/>
    <s v="North America"/>
    <s v="Keyboard"/>
    <x v="2"/>
    <n v="104.6"/>
    <n v="131.61000000000001"/>
    <x v="0"/>
    <d v="2023-02-19T00:00:00"/>
    <n v="1"/>
    <x v="4"/>
    <x v="1"/>
  </r>
  <r>
    <n v="1330"/>
    <x v="303"/>
    <x v="1"/>
    <s v="Cathy Kelley"/>
    <x v="9"/>
    <s v="South America"/>
    <s v="Keyboard"/>
    <x v="2"/>
    <n v="104.6"/>
    <n v="508"/>
    <x v="0"/>
    <d v="2023-07-10T00:00:00"/>
    <n v="4"/>
    <x v="2"/>
    <x v="1"/>
  </r>
  <r>
    <n v="1331"/>
    <x v="387"/>
    <x v="7"/>
    <s v="Samantha Irvin"/>
    <x v="6"/>
    <s v="Europe"/>
    <s v="Monitor"/>
    <x v="1"/>
    <n v="263.2"/>
    <n v="850.37"/>
    <x v="1"/>
    <s v="NULL"/>
    <s v="0"/>
    <x v="11"/>
    <x v="0"/>
  </r>
  <r>
    <n v="1332"/>
    <x v="548"/>
    <x v="13"/>
    <s v="Cathy Kelley"/>
    <x v="1"/>
    <s v="North America"/>
    <s v="Headphones"/>
    <x v="0"/>
    <n v="143.09"/>
    <n v="743.65"/>
    <x v="0"/>
    <d v="2023-09-21T00:00:00"/>
    <n v="2"/>
    <x v="0"/>
    <x v="1"/>
  </r>
  <r>
    <n v="1333"/>
    <x v="377"/>
    <x v="0"/>
    <s v="Nick Patrick"/>
    <x v="1"/>
    <s v="North America"/>
    <s v="Monitor"/>
    <x v="1"/>
    <n v="263.2"/>
    <n v="489.56"/>
    <x v="0"/>
    <d v="2023-03-10T00:00:00"/>
    <n v="2"/>
    <x v="1"/>
    <x v="1"/>
  </r>
  <r>
    <n v="1334"/>
    <x v="231"/>
    <x v="12"/>
    <s v="Michale Cole"/>
    <x v="4"/>
    <s v="Asia"/>
    <s v="Tablet"/>
    <x v="0"/>
    <n v="195.62"/>
    <n v="309.52999999999997"/>
    <x v="0"/>
    <d v="2024-08-09T00:00:00"/>
    <n v="12"/>
    <x v="2"/>
    <x v="0"/>
  </r>
  <r>
    <n v="1335"/>
    <x v="92"/>
    <x v="0"/>
    <s v="Nick Patrick"/>
    <x v="3"/>
    <s v="Asia"/>
    <s v="Laptop"/>
    <x v="2"/>
    <n v="415.78"/>
    <n v="336.78"/>
    <x v="1"/>
    <s v="NULL"/>
    <s v="0"/>
    <x v="4"/>
    <x v="0"/>
  </r>
  <r>
    <n v="1336"/>
    <x v="110"/>
    <x v="10"/>
    <s v="Michale Cole"/>
    <x v="6"/>
    <s v="Europe"/>
    <s v="Webcam"/>
    <x v="1"/>
    <n v="71.97"/>
    <n v="908.07"/>
    <x v="1"/>
    <s v="NULL"/>
    <s v="0"/>
    <x v="6"/>
    <x v="0"/>
  </r>
  <r>
    <n v="1337"/>
    <x v="535"/>
    <x v="5"/>
    <s v="Samantha Irvin"/>
    <x v="3"/>
    <s v="Asia"/>
    <s v="Keyboard"/>
    <x v="2"/>
    <n v="104.6"/>
    <n v="638.39"/>
    <x v="0"/>
    <d v="2023-12-22T00:00:00"/>
    <n v="15"/>
    <x v="5"/>
    <x v="1"/>
  </r>
  <r>
    <n v="1338"/>
    <x v="101"/>
    <x v="9"/>
    <s v="Cathy Kelley"/>
    <x v="8"/>
    <s v="Europe"/>
    <s v="Smartphone"/>
    <x v="3"/>
    <n v="350.59"/>
    <n v="635.55999999999995"/>
    <x v="0"/>
    <d v="2023-03-31T00:00:00"/>
    <n v="8"/>
    <x v="1"/>
    <x v="1"/>
  </r>
  <r>
    <n v="1339"/>
    <x v="195"/>
    <x v="15"/>
    <s v="Michale Cole"/>
    <x v="7"/>
    <s v="North America"/>
    <s v="Printer"/>
    <x v="0"/>
    <n v="199.57"/>
    <n v="136.52000000000001"/>
    <x v="0"/>
    <d v="2023-10-03T00:00:00"/>
    <n v="1"/>
    <x v="11"/>
    <x v="1"/>
  </r>
  <r>
    <n v="1340"/>
    <x v="529"/>
    <x v="2"/>
    <s v="Cathy Kelley"/>
    <x v="1"/>
    <s v="North America"/>
    <s v="Monitor"/>
    <x v="1"/>
    <n v="263.2"/>
    <n v="699.21"/>
    <x v="0"/>
    <d v="2023-08-10T00:00:00"/>
    <n v="2"/>
    <x v="3"/>
    <x v="1"/>
  </r>
  <r>
    <n v="1341"/>
    <x v="606"/>
    <x v="11"/>
    <s v="Cathy Kelley"/>
    <x v="9"/>
    <s v="South America"/>
    <s v="Tablet"/>
    <x v="0"/>
    <n v="195.62"/>
    <n v="731.74"/>
    <x v="0"/>
    <d v="2023-11-17T00:00:00"/>
    <n v="4"/>
    <x v="9"/>
    <x v="1"/>
  </r>
  <r>
    <n v="1342"/>
    <x v="422"/>
    <x v="11"/>
    <s v="Cathy Kelley"/>
    <x v="8"/>
    <s v="Europe"/>
    <s v="Printer"/>
    <x v="0"/>
    <n v="199.57"/>
    <n v="856.75"/>
    <x v="0"/>
    <d v="2024-07-17T00:00:00"/>
    <n v="8"/>
    <x v="2"/>
    <x v="0"/>
  </r>
  <r>
    <n v="1343"/>
    <x v="392"/>
    <x v="1"/>
    <s v="Cathy Kelley"/>
    <x v="0"/>
    <s v="Europe"/>
    <s v="Smartphone"/>
    <x v="3"/>
    <n v="350.59"/>
    <n v="907.4"/>
    <x v="1"/>
    <s v="NULL"/>
    <s v="0"/>
    <x v="11"/>
    <x v="0"/>
  </r>
  <r>
    <n v="1344"/>
    <x v="566"/>
    <x v="3"/>
    <s v="Michale Cole"/>
    <x v="6"/>
    <s v="Europe"/>
    <s v="Speaker"/>
    <x v="1"/>
    <n v="381.62"/>
    <n v="965.69"/>
    <x v="0"/>
    <d v="2024-03-27T00:00:00"/>
    <n v="6"/>
    <x v="1"/>
    <x v="0"/>
  </r>
  <r>
    <n v="1345"/>
    <x v="362"/>
    <x v="9"/>
    <s v="Cathy Kelley"/>
    <x v="5"/>
    <s v="Oceania"/>
    <s v="Speaker"/>
    <x v="1"/>
    <n v="381.62"/>
    <n v="175.17"/>
    <x v="0"/>
    <d v="2024-03-18T00:00:00"/>
    <n v="20"/>
    <x v="4"/>
    <x v="0"/>
  </r>
  <r>
    <n v="1346"/>
    <x v="29"/>
    <x v="16"/>
    <s v="Nick Patrick"/>
    <x v="4"/>
    <s v="Asia"/>
    <s v="Laptop"/>
    <x v="2"/>
    <n v="415.78"/>
    <n v="260.33"/>
    <x v="0"/>
    <d v="2024-05-21T00:00:00"/>
    <n v="12"/>
    <x v="10"/>
    <x v="0"/>
  </r>
  <r>
    <n v="1347"/>
    <x v="272"/>
    <x v="10"/>
    <s v="Michale Cole"/>
    <x v="7"/>
    <s v="North America"/>
    <s v="Headphones"/>
    <x v="0"/>
    <n v="143.09"/>
    <n v="628.48"/>
    <x v="1"/>
    <s v="NULL"/>
    <s v="0"/>
    <x v="0"/>
    <x v="1"/>
  </r>
  <r>
    <n v="1348"/>
    <x v="381"/>
    <x v="16"/>
    <s v="Nick Patrick"/>
    <x v="7"/>
    <s v="North America"/>
    <s v="Webcam"/>
    <x v="1"/>
    <n v="71.97"/>
    <n v="617.16"/>
    <x v="1"/>
    <s v="NULL"/>
    <s v="0"/>
    <x v="3"/>
    <x v="1"/>
  </r>
  <r>
    <n v="1349"/>
    <x v="264"/>
    <x v="7"/>
    <s v="Samantha Irvin"/>
    <x v="3"/>
    <s v="Asia"/>
    <s v="Smartphone"/>
    <x v="3"/>
    <n v="350.59"/>
    <n v="445.46"/>
    <x v="1"/>
    <s v="NULL"/>
    <s v="0"/>
    <x v="0"/>
    <x v="0"/>
  </r>
  <r>
    <n v="1350"/>
    <x v="450"/>
    <x v="10"/>
    <s v="Michale Cole"/>
    <x v="9"/>
    <s v="South America"/>
    <s v="Printer"/>
    <x v="0"/>
    <n v="199.57"/>
    <n v="104.35"/>
    <x v="0"/>
    <d v="2024-02-17T00:00:00"/>
    <n v="4"/>
    <x v="4"/>
    <x v="0"/>
  </r>
  <r>
    <n v="1351"/>
    <x v="421"/>
    <x v="4"/>
    <s v="Michale Cole"/>
    <x v="1"/>
    <s v="North America"/>
    <s v="Webcam"/>
    <x v="1"/>
    <n v="71.97"/>
    <n v="636.72"/>
    <x v="1"/>
    <s v="NULL"/>
    <s v="0"/>
    <x v="8"/>
    <x v="0"/>
  </r>
  <r>
    <n v="1352"/>
    <x v="462"/>
    <x v="14"/>
    <s v="Nick Patrick"/>
    <x v="3"/>
    <s v="Asia"/>
    <s v="Keyboard"/>
    <x v="2"/>
    <n v="104.6"/>
    <n v="563.21"/>
    <x v="1"/>
    <s v="NULL"/>
    <s v="0"/>
    <x v="7"/>
    <x v="0"/>
  </r>
  <r>
    <n v="1353"/>
    <x v="37"/>
    <x v="7"/>
    <s v="Samantha Irvin"/>
    <x v="4"/>
    <s v="Asia"/>
    <s v="Tablet"/>
    <x v="0"/>
    <n v="195.62"/>
    <n v="125.44"/>
    <x v="0"/>
    <d v="2024-09-27T00:00:00"/>
    <n v="12"/>
    <x v="0"/>
    <x v="0"/>
  </r>
  <r>
    <n v="1354"/>
    <x v="182"/>
    <x v="3"/>
    <s v="Michale Cole"/>
    <x v="6"/>
    <s v="Europe"/>
    <s v="Tablet"/>
    <x v="0"/>
    <n v="195.62"/>
    <n v="214.67"/>
    <x v="1"/>
    <s v="NULL"/>
    <s v="0"/>
    <x v="10"/>
    <x v="0"/>
  </r>
  <r>
    <n v="1355"/>
    <x v="25"/>
    <x v="3"/>
    <s v="Michale Cole"/>
    <x v="7"/>
    <s v="North America"/>
    <s v="Tablet"/>
    <x v="0"/>
    <n v="195.62"/>
    <n v="202.21"/>
    <x v="0"/>
    <d v="2024-02-08T00:00:00"/>
    <n v="1"/>
    <x v="4"/>
    <x v="0"/>
  </r>
  <r>
    <n v="1356"/>
    <x v="263"/>
    <x v="18"/>
    <s v="Nick Patrick"/>
    <x v="2"/>
    <s v="Asia"/>
    <s v="Tablet"/>
    <x v="0"/>
    <n v="195.62"/>
    <n v="500.39"/>
    <x v="0"/>
    <d v="2024-03-28T00:00:00"/>
    <n v="18"/>
    <x v="1"/>
    <x v="0"/>
  </r>
  <r>
    <n v="1357"/>
    <x v="430"/>
    <x v="6"/>
    <s v="Michale Cole"/>
    <x v="8"/>
    <s v="Europe"/>
    <s v="Printer"/>
    <x v="0"/>
    <n v="199.57"/>
    <n v="648.87"/>
    <x v="0"/>
    <d v="2024-04-01T00:00:00"/>
    <n v="8"/>
    <x v="1"/>
    <x v="0"/>
  </r>
  <r>
    <n v="1358"/>
    <x v="474"/>
    <x v="13"/>
    <s v="Cathy Kelley"/>
    <x v="5"/>
    <s v="Oceania"/>
    <s v="Keyboard"/>
    <x v="2"/>
    <n v="104.6"/>
    <n v="525.08000000000004"/>
    <x v="0"/>
    <d v="2023-05-21T00:00:00"/>
    <n v="20"/>
    <x v="10"/>
    <x v="1"/>
  </r>
  <r>
    <n v="1359"/>
    <x v="372"/>
    <x v="7"/>
    <s v="Samantha Irvin"/>
    <x v="4"/>
    <s v="Asia"/>
    <s v="Printer"/>
    <x v="0"/>
    <n v="199.57"/>
    <n v="455.57"/>
    <x v="1"/>
    <s v="NULL"/>
    <s v="0"/>
    <x v="2"/>
    <x v="0"/>
  </r>
  <r>
    <n v="1360"/>
    <x v="607"/>
    <x v="3"/>
    <s v="Michale Cole"/>
    <x v="5"/>
    <s v="Oceania"/>
    <s v="Keyboard"/>
    <x v="2"/>
    <n v="104.6"/>
    <n v="332.05"/>
    <x v="0"/>
    <d v="2024-08-12T00:00:00"/>
    <n v="20"/>
    <x v="2"/>
    <x v="0"/>
  </r>
  <r>
    <n v="1361"/>
    <x v="194"/>
    <x v="8"/>
    <s v="Cathy Kelley"/>
    <x v="1"/>
    <s v="North America"/>
    <s v="Monitor"/>
    <x v="1"/>
    <n v="263.2"/>
    <n v="815.41"/>
    <x v="1"/>
    <s v="NULL"/>
    <s v="0"/>
    <x v="3"/>
    <x v="0"/>
  </r>
  <r>
    <n v="1362"/>
    <x v="169"/>
    <x v="1"/>
    <s v="Cathy Kelley"/>
    <x v="9"/>
    <s v="South America"/>
    <s v="Laptop"/>
    <x v="2"/>
    <n v="415.78"/>
    <n v="187.79"/>
    <x v="1"/>
    <s v="NULL"/>
    <s v="0"/>
    <x v="1"/>
    <x v="1"/>
  </r>
  <r>
    <n v="1363"/>
    <x v="105"/>
    <x v="4"/>
    <s v="Michale Cole"/>
    <x v="2"/>
    <s v="Asia"/>
    <s v="Tablet"/>
    <x v="0"/>
    <n v="195.62"/>
    <n v="289.22000000000003"/>
    <x v="0"/>
    <d v="2024-06-07T00:00:00"/>
    <n v="18"/>
    <x v="10"/>
    <x v="0"/>
  </r>
  <r>
    <n v="1364"/>
    <x v="203"/>
    <x v="6"/>
    <s v="Michale Cole"/>
    <x v="7"/>
    <s v="North America"/>
    <s v="Headphones"/>
    <x v="0"/>
    <n v="143.09"/>
    <n v="189.16"/>
    <x v="0"/>
    <d v="2023-02-10T00:00:00"/>
    <n v="1"/>
    <x v="4"/>
    <x v="1"/>
  </r>
  <r>
    <n v="1365"/>
    <x v="236"/>
    <x v="0"/>
    <s v="Nick Patrick"/>
    <x v="6"/>
    <s v="Europe"/>
    <s v="Keyboard"/>
    <x v="2"/>
    <n v="104.6"/>
    <n v="689.41"/>
    <x v="0"/>
    <d v="2024-11-12T00:00:00"/>
    <n v="6"/>
    <x v="9"/>
    <x v="0"/>
  </r>
  <r>
    <n v="1366"/>
    <x v="414"/>
    <x v="3"/>
    <s v="Michale Cole"/>
    <x v="6"/>
    <s v="Europe"/>
    <s v="Monitor"/>
    <x v="1"/>
    <n v="263.2"/>
    <n v="999.55"/>
    <x v="0"/>
    <d v="2024-09-04T00:00:00"/>
    <n v="6"/>
    <x v="3"/>
    <x v="0"/>
  </r>
  <r>
    <n v="1367"/>
    <x v="508"/>
    <x v="11"/>
    <s v="Cathy Kelley"/>
    <x v="4"/>
    <s v="Asia"/>
    <s v="Laptop"/>
    <x v="2"/>
    <n v="415.78"/>
    <n v="744.52"/>
    <x v="0"/>
    <d v="2024-09-25T00:00:00"/>
    <n v="12"/>
    <x v="0"/>
    <x v="0"/>
  </r>
  <r>
    <n v="1368"/>
    <x v="481"/>
    <x v="6"/>
    <s v="Michale Cole"/>
    <x v="7"/>
    <s v="North America"/>
    <s v="Printer"/>
    <x v="0"/>
    <n v="199.57"/>
    <n v="870.05"/>
    <x v="0"/>
    <d v="2023-06-11T00:00:00"/>
    <n v="1"/>
    <x v="8"/>
    <x v="1"/>
  </r>
  <r>
    <n v="1369"/>
    <x v="353"/>
    <x v="15"/>
    <s v="Michale Cole"/>
    <x v="9"/>
    <s v="South America"/>
    <s v="Webcam"/>
    <x v="1"/>
    <n v="71.97"/>
    <n v="107.7"/>
    <x v="0"/>
    <d v="2023-11-27T00:00:00"/>
    <n v="4"/>
    <x v="9"/>
    <x v="1"/>
  </r>
  <r>
    <n v="1370"/>
    <x v="541"/>
    <x v="16"/>
    <s v="Nick Patrick"/>
    <x v="4"/>
    <s v="Asia"/>
    <s v="Printer"/>
    <x v="0"/>
    <n v="199.57"/>
    <n v="838.87"/>
    <x v="0"/>
    <d v="2024-11-21T00:00:00"/>
    <n v="12"/>
    <x v="9"/>
    <x v="0"/>
  </r>
  <r>
    <n v="1371"/>
    <x v="608"/>
    <x v="2"/>
    <s v="Cathy Kelley"/>
    <x v="0"/>
    <s v="Europe"/>
    <s v="Webcam"/>
    <x v="1"/>
    <n v="71.97"/>
    <n v="913.41"/>
    <x v="1"/>
    <s v="NULL"/>
    <s v="0"/>
    <x v="1"/>
    <x v="1"/>
  </r>
  <r>
    <n v="1372"/>
    <x v="17"/>
    <x v="2"/>
    <s v="Cathy Kelley"/>
    <x v="2"/>
    <s v="Asia"/>
    <s v="Tablet"/>
    <x v="0"/>
    <n v="195.62"/>
    <n v="540.61"/>
    <x v="0"/>
    <d v="2024-12-14T00:00:00"/>
    <n v="18"/>
    <x v="9"/>
    <x v="0"/>
  </r>
  <r>
    <n v="1373"/>
    <x v="330"/>
    <x v="8"/>
    <s v="Cathy Kelley"/>
    <x v="7"/>
    <s v="North America"/>
    <s v="Smartphone"/>
    <x v="3"/>
    <n v="350.59"/>
    <n v="886.32"/>
    <x v="0"/>
    <d v="2023-06-22T00:00:00"/>
    <n v="1"/>
    <x v="8"/>
    <x v="1"/>
  </r>
  <r>
    <n v="1374"/>
    <x v="511"/>
    <x v="1"/>
    <s v="Cathy Kelley"/>
    <x v="9"/>
    <s v="South America"/>
    <s v="Monitor"/>
    <x v="1"/>
    <n v="263.2"/>
    <n v="814.7"/>
    <x v="0"/>
    <d v="2023-01-13T00:00:00"/>
    <n v="4"/>
    <x v="6"/>
    <x v="1"/>
  </r>
  <r>
    <n v="1375"/>
    <x v="509"/>
    <x v="18"/>
    <s v="Nick Patrick"/>
    <x v="0"/>
    <s v="Europe"/>
    <s v="Headphones"/>
    <x v="0"/>
    <n v="143.09"/>
    <n v="643.30999999999995"/>
    <x v="0"/>
    <d v="2023-02-03T00:00:00"/>
    <n v="10"/>
    <x v="6"/>
    <x v="1"/>
  </r>
  <r>
    <n v="1376"/>
    <x v="289"/>
    <x v="1"/>
    <s v="Cathy Kelley"/>
    <x v="3"/>
    <s v="Asia"/>
    <s v="Mouse"/>
    <x v="1"/>
    <n v="282.79000000000002"/>
    <n v="609.16999999999996"/>
    <x v="0"/>
    <d v="2024-06-06T00:00:00"/>
    <n v="15"/>
    <x v="10"/>
    <x v="0"/>
  </r>
  <r>
    <n v="1377"/>
    <x v="609"/>
    <x v="4"/>
    <s v="Michale Cole"/>
    <x v="0"/>
    <s v="Europe"/>
    <s v="Headphones"/>
    <x v="0"/>
    <n v="143.09"/>
    <n v="759.99"/>
    <x v="1"/>
    <s v="NULL"/>
    <s v="0"/>
    <x v="11"/>
    <x v="0"/>
  </r>
  <r>
    <n v="1378"/>
    <x v="610"/>
    <x v="17"/>
    <s v="Cathy Kelley"/>
    <x v="8"/>
    <s v="Europe"/>
    <s v="Speaker"/>
    <x v="1"/>
    <n v="381.62"/>
    <n v="870.54"/>
    <x v="0"/>
    <d v="2023-11-04T00:00:00"/>
    <n v="8"/>
    <x v="11"/>
    <x v="1"/>
  </r>
  <r>
    <n v="1379"/>
    <x v="231"/>
    <x v="17"/>
    <s v="Cathy Kelley"/>
    <x v="0"/>
    <s v="Europe"/>
    <s v="Printer"/>
    <x v="0"/>
    <n v="199.57"/>
    <n v="253.9"/>
    <x v="0"/>
    <d v="2024-08-07T00:00:00"/>
    <n v="10"/>
    <x v="2"/>
    <x v="0"/>
  </r>
  <r>
    <n v="1380"/>
    <x v="248"/>
    <x v="10"/>
    <s v="Michale Cole"/>
    <x v="1"/>
    <s v="North America"/>
    <s v="Keyboard"/>
    <x v="2"/>
    <n v="104.6"/>
    <n v="344.54"/>
    <x v="1"/>
    <s v="NULL"/>
    <s v="0"/>
    <x v="11"/>
    <x v="1"/>
  </r>
  <r>
    <n v="1381"/>
    <x v="234"/>
    <x v="13"/>
    <s v="Cathy Kelley"/>
    <x v="7"/>
    <s v="North America"/>
    <s v="Speaker"/>
    <x v="1"/>
    <n v="381.62"/>
    <n v="330.69"/>
    <x v="1"/>
    <s v="NULL"/>
    <s v="0"/>
    <x v="9"/>
    <x v="0"/>
  </r>
  <r>
    <n v="1382"/>
    <x v="1"/>
    <x v="9"/>
    <s v="Cathy Kelley"/>
    <x v="4"/>
    <s v="Asia"/>
    <s v="Keyboard"/>
    <x v="2"/>
    <n v="104.6"/>
    <n v="523.22"/>
    <x v="0"/>
    <d v="2024-04-11T00:00:00"/>
    <n v="12"/>
    <x v="1"/>
    <x v="0"/>
  </r>
  <r>
    <n v="1383"/>
    <x v="120"/>
    <x v="16"/>
    <s v="Nick Patrick"/>
    <x v="1"/>
    <s v="North America"/>
    <s v="Monitor"/>
    <x v="1"/>
    <n v="263.2"/>
    <n v="762.34"/>
    <x v="0"/>
    <d v="2023-06-11T00:00:00"/>
    <n v="2"/>
    <x v="8"/>
    <x v="1"/>
  </r>
  <r>
    <n v="1384"/>
    <x v="12"/>
    <x v="18"/>
    <s v="Nick Patrick"/>
    <x v="4"/>
    <s v="Asia"/>
    <s v="Smartphone"/>
    <x v="3"/>
    <n v="350.59"/>
    <n v="315.41000000000003"/>
    <x v="0"/>
    <d v="2023-07-07T00:00:00"/>
    <n v="12"/>
    <x v="8"/>
    <x v="1"/>
  </r>
  <r>
    <n v="1385"/>
    <x v="611"/>
    <x v="12"/>
    <s v="Michale Cole"/>
    <x v="7"/>
    <s v="North America"/>
    <s v="Tablet"/>
    <x v="0"/>
    <n v="195.62"/>
    <n v="585"/>
    <x v="0"/>
    <d v="2024-03-16T00:00:00"/>
    <n v="1"/>
    <x v="1"/>
    <x v="0"/>
  </r>
  <r>
    <n v="1386"/>
    <x v="612"/>
    <x v="17"/>
    <s v="Cathy Kelley"/>
    <x v="1"/>
    <s v="North America"/>
    <s v="Tablet"/>
    <x v="0"/>
    <n v="195.62"/>
    <n v="263.20999999999998"/>
    <x v="0"/>
    <d v="2023-12-02T00:00:00"/>
    <n v="2"/>
    <x v="9"/>
    <x v="1"/>
  </r>
  <r>
    <n v="1387"/>
    <x v="602"/>
    <x v="6"/>
    <s v="Michale Cole"/>
    <x v="7"/>
    <s v="North America"/>
    <s v="Keyboard"/>
    <x v="2"/>
    <n v="104.6"/>
    <n v="320.99"/>
    <x v="1"/>
    <s v="NULL"/>
    <s v="0"/>
    <x v="9"/>
    <x v="0"/>
  </r>
  <r>
    <n v="1388"/>
    <x v="496"/>
    <x v="14"/>
    <s v="Nick Patrick"/>
    <x v="6"/>
    <s v="Europe"/>
    <s v="Laptop"/>
    <x v="2"/>
    <n v="415.78"/>
    <n v="233.55"/>
    <x v="0"/>
    <d v="2023-12-28T00:00:00"/>
    <n v="6"/>
    <x v="5"/>
    <x v="1"/>
  </r>
  <r>
    <n v="1389"/>
    <x v="613"/>
    <x v="16"/>
    <s v="Nick Patrick"/>
    <x v="3"/>
    <s v="Asia"/>
    <s v="Webcam"/>
    <x v="1"/>
    <n v="71.97"/>
    <n v="445.7"/>
    <x v="0"/>
    <d v="2023-01-13T00:00:00"/>
    <n v="-716"/>
    <x v="5"/>
    <x v="0"/>
  </r>
  <r>
    <n v="1390"/>
    <x v="601"/>
    <x v="5"/>
    <s v="Samantha Irvin"/>
    <x v="5"/>
    <s v="Oceania"/>
    <s v="Printer"/>
    <x v="0"/>
    <n v="199.57"/>
    <n v="481.59"/>
    <x v="1"/>
    <s v="NULL"/>
    <s v="0"/>
    <x v="4"/>
    <x v="0"/>
  </r>
  <r>
    <n v="1391"/>
    <x v="433"/>
    <x v="4"/>
    <s v="Michale Cole"/>
    <x v="6"/>
    <s v="Europe"/>
    <s v="Webcam"/>
    <x v="1"/>
    <n v="71.97"/>
    <n v="608.32000000000005"/>
    <x v="1"/>
    <s v="NULL"/>
    <s v="0"/>
    <x v="5"/>
    <x v="0"/>
  </r>
  <r>
    <n v="1392"/>
    <x v="473"/>
    <x v="7"/>
    <s v="Samantha Irvin"/>
    <x v="2"/>
    <s v="Asia"/>
    <s v="Keyboard"/>
    <x v="2"/>
    <n v="104.6"/>
    <n v="484.8"/>
    <x v="0"/>
    <d v="2024-02-06T00:00:00"/>
    <n v="18"/>
    <x v="6"/>
    <x v="0"/>
  </r>
  <r>
    <n v="1393"/>
    <x v="614"/>
    <x v="11"/>
    <s v="Cathy Kelley"/>
    <x v="8"/>
    <s v="Europe"/>
    <s v="Smartphone"/>
    <x v="3"/>
    <n v="350.59"/>
    <n v="364.67"/>
    <x v="0"/>
    <d v="2023-12-16T00:00:00"/>
    <n v="8"/>
    <x v="5"/>
    <x v="1"/>
  </r>
  <r>
    <n v="1394"/>
    <x v="394"/>
    <x v="10"/>
    <s v="Michale Cole"/>
    <x v="7"/>
    <s v="North America"/>
    <s v="Headphones"/>
    <x v="0"/>
    <n v="143.09"/>
    <n v="852.17"/>
    <x v="1"/>
    <s v="NULL"/>
    <s v="0"/>
    <x v="4"/>
    <x v="1"/>
  </r>
  <r>
    <n v="1395"/>
    <x v="361"/>
    <x v="4"/>
    <s v="Michale Cole"/>
    <x v="4"/>
    <s v="Asia"/>
    <s v="Tablet"/>
    <x v="0"/>
    <n v="195.62"/>
    <n v="354.54"/>
    <x v="0"/>
    <d v="2024-10-01T00:00:00"/>
    <n v="12"/>
    <x v="0"/>
    <x v="0"/>
  </r>
  <r>
    <n v="1396"/>
    <x v="133"/>
    <x v="18"/>
    <s v="Nick Patrick"/>
    <x v="7"/>
    <s v="North America"/>
    <s v="Webcam"/>
    <x v="1"/>
    <n v="71.97"/>
    <n v="893.45"/>
    <x v="0"/>
    <d v="2024-12-25T00:00:00"/>
    <n v="1"/>
    <x v="5"/>
    <x v="0"/>
  </r>
  <r>
    <n v="1397"/>
    <x v="406"/>
    <x v="5"/>
    <s v="Samantha Irvin"/>
    <x v="6"/>
    <s v="Europe"/>
    <s v="Headphones"/>
    <x v="0"/>
    <n v="143.09"/>
    <n v="821.43"/>
    <x v="0"/>
    <d v="2024-08-02T00:00:00"/>
    <n v="6"/>
    <x v="2"/>
    <x v="0"/>
  </r>
  <r>
    <n v="1398"/>
    <x v="215"/>
    <x v="6"/>
    <s v="Michale Cole"/>
    <x v="3"/>
    <s v="Asia"/>
    <s v="Keyboard"/>
    <x v="2"/>
    <n v="104.6"/>
    <n v="984.91"/>
    <x v="0"/>
    <d v="2023-09-27T00:00:00"/>
    <n v="15"/>
    <x v="0"/>
    <x v="1"/>
  </r>
  <r>
    <n v="1399"/>
    <x v="334"/>
    <x v="18"/>
    <s v="Nick Patrick"/>
    <x v="2"/>
    <s v="Asia"/>
    <s v="Monitor"/>
    <x v="1"/>
    <n v="263.2"/>
    <n v="823.49"/>
    <x v="0"/>
    <d v="2023-07-03T00:00:00"/>
    <n v="18"/>
    <x v="8"/>
    <x v="1"/>
  </r>
  <r>
    <n v="1400"/>
    <x v="178"/>
    <x v="7"/>
    <s v="Samantha Irvin"/>
    <x v="6"/>
    <s v="Europe"/>
    <s v="Webcam"/>
    <x v="1"/>
    <n v="71.97"/>
    <n v="601.52"/>
    <x v="0"/>
    <d v="2023-06-12T00:00:00"/>
    <n v="6"/>
    <x v="8"/>
    <x v="1"/>
  </r>
  <r>
    <n v="1401"/>
    <x v="104"/>
    <x v="10"/>
    <s v="Michale Cole"/>
    <x v="5"/>
    <s v="Oceania"/>
    <s v="Printer"/>
    <x v="0"/>
    <n v="199.57"/>
    <n v="300.18"/>
    <x v="0"/>
    <d v="2023-12-15T00:00:00"/>
    <n v="20"/>
    <x v="9"/>
    <x v="1"/>
  </r>
  <r>
    <n v="1402"/>
    <x v="581"/>
    <x v="19"/>
    <s v="Samantha Irvin"/>
    <x v="5"/>
    <s v="Oceania"/>
    <s v="Printer"/>
    <x v="0"/>
    <n v="199.57"/>
    <n v="628.14"/>
    <x v="1"/>
    <s v="NULL"/>
    <s v="0"/>
    <x v="2"/>
    <x v="1"/>
  </r>
  <r>
    <n v="1403"/>
    <x v="495"/>
    <x v="7"/>
    <s v="Samantha Irvin"/>
    <x v="6"/>
    <s v="Europe"/>
    <s v="Webcam"/>
    <x v="1"/>
    <n v="71.97"/>
    <n v="792.02"/>
    <x v="0"/>
    <d v="2023-12-22T00:00:00"/>
    <n v="6"/>
    <x v="5"/>
    <x v="1"/>
  </r>
  <r>
    <n v="1404"/>
    <x v="236"/>
    <x v="18"/>
    <s v="Nick Patrick"/>
    <x v="7"/>
    <s v="North America"/>
    <s v="Webcam"/>
    <x v="1"/>
    <n v="71.97"/>
    <n v="734.89"/>
    <x v="0"/>
    <d v="2024-11-07T00:00:00"/>
    <n v="1"/>
    <x v="9"/>
    <x v="0"/>
  </r>
  <r>
    <n v="1405"/>
    <x v="185"/>
    <x v="10"/>
    <s v="Michale Cole"/>
    <x v="5"/>
    <s v="Oceania"/>
    <s v="Mouse"/>
    <x v="1"/>
    <n v="282.79000000000002"/>
    <n v="598.73"/>
    <x v="0"/>
    <d v="2024-02-15T00:00:00"/>
    <n v="20"/>
    <x v="6"/>
    <x v="0"/>
  </r>
  <r>
    <n v="1406"/>
    <x v="48"/>
    <x v="18"/>
    <s v="Nick Patrick"/>
    <x v="6"/>
    <s v="Europe"/>
    <s v="Laptop"/>
    <x v="2"/>
    <n v="415.78"/>
    <n v="776.42"/>
    <x v="0"/>
    <d v="2023-03-20T00:00:00"/>
    <n v="6"/>
    <x v="1"/>
    <x v="1"/>
  </r>
  <r>
    <n v="1407"/>
    <x v="338"/>
    <x v="11"/>
    <s v="Cathy Kelley"/>
    <x v="1"/>
    <s v="North America"/>
    <s v="Laptop"/>
    <x v="2"/>
    <n v="415.78"/>
    <n v="445.29"/>
    <x v="0"/>
    <d v="2024-02-14T00:00:00"/>
    <n v="2"/>
    <x v="4"/>
    <x v="0"/>
  </r>
  <r>
    <n v="1408"/>
    <x v="443"/>
    <x v="2"/>
    <s v="Cathy Kelley"/>
    <x v="0"/>
    <s v="Europe"/>
    <s v="Printer"/>
    <x v="0"/>
    <n v="199.57"/>
    <n v="511.08"/>
    <x v="0"/>
    <d v="2023-09-08T00:00:00"/>
    <n v="10"/>
    <x v="3"/>
    <x v="1"/>
  </r>
  <r>
    <n v="1409"/>
    <x v="456"/>
    <x v="2"/>
    <s v="Cathy Kelley"/>
    <x v="9"/>
    <s v="South America"/>
    <s v="Keyboard"/>
    <x v="2"/>
    <n v="104.6"/>
    <n v="457.14"/>
    <x v="0"/>
    <d v="2024-10-01T00:00:00"/>
    <n v="4"/>
    <x v="0"/>
    <x v="0"/>
  </r>
  <r>
    <n v="1410"/>
    <x v="183"/>
    <x v="19"/>
    <s v="Samantha Irvin"/>
    <x v="0"/>
    <s v="Europe"/>
    <s v="Mouse"/>
    <x v="1"/>
    <n v="282.79000000000002"/>
    <n v="606.29999999999995"/>
    <x v="0"/>
    <d v="2023-06-07T00:00:00"/>
    <n v="10"/>
    <x v="10"/>
    <x v="1"/>
  </r>
  <r>
    <n v="1411"/>
    <x v="615"/>
    <x v="2"/>
    <s v="Cathy Kelley"/>
    <x v="2"/>
    <s v="Asia"/>
    <s v="Keyboard"/>
    <x v="2"/>
    <n v="104.6"/>
    <n v="458.99"/>
    <x v="1"/>
    <s v="NULL"/>
    <s v="0"/>
    <x v="0"/>
    <x v="0"/>
  </r>
  <r>
    <n v="1412"/>
    <x v="616"/>
    <x v="4"/>
    <s v="Michale Cole"/>
    <x v="1"/>
    <s v="North America"/>
    <s v="Monitor"/>
    <x v="1"/>
    <n v="263.2"/>
    <n v="943.12"/>
    <x v="0"/>
    <d v="2023-06-02T00:00:00"/>
    <n v="2"/>
    <x v="10"/>
    <x v="1"/>
  </r>
  <r>
    <n v="1413"/>
    <x v="548"/>
    <x v="9"/>
    <s v="Cathy Kelley"/>
    <x v="5"/>
    <s v="Oceania"/>
    <s v="Tablet"/>
    <x v="0"/>
    <n v="195.62"/>
    <n v="805.5"/>
    <x v="0"/>
    <d v="2023-10-09T00:00:00"/>
    <n v="20"/>
    <x v="0"/>
    <x v="1"/>
  </r>
  <r>
    <n v="1414"/>
    <x v="149"/>
    <x v="10"/>
    <s v="Michale Cole"/>
    <x v="8"/>
    <s v="Europe"/>
    <s v="Headphones"/>
    <x v="0"/>
    <n v="143.09"/>
    <n v="776.03"/>
    <x v="0"/>
    <d v="2023-11-17T00:00:00"/>
    <n v="8"/>
    <x v="9"/>
    <x v="1"/>
  </r>
  <r>
    <n v="1415"/>
    <x v="368"/>
    <x v="15"/>
    <s v="Michale Cole"/>
    <x v="6"/>
    <s v="Europe"/>
    <s v="Laptop"/>
    <x v="2"/>
    <n v="415.78"/>
    <n v="970.79"/>
    <x v="1"/>
    <s v="NULL"/>
    <s v="0"/>
    <x v="2"/>
    <x v="1"/>
  </r>
  <r>
    <n v="1416"/>
    <x v="341"/>
    <x v="7"/>
    <s v="Samantha Irvin"/>
    <x v="8"/>
    <s v="Europe"/>
    <s v="Laptop"/>
    <x v="2"/>
    <n v="415.78"/>
    <n v="796.98"/>
    <x v="0"/>
    <d v="2024-05-06T00:00:00"/>
    <n v="8"/>
    <x v="7"/>
    <x v="0"/>
  </r>
  <r>
    <n v="1417"/>
    <x v="597"/>
    <x v="15"/>
    <s v="Michale Cole"/>
    <x v="4"/>
    <s v="Asia"/>
    <s v="Laptop"/>
    <x v="2"/>
    <n v="415.78"/>
    <n v="979.27"/>
    <x v="1"/>
    <s v="NULL"/>
    <s v="0"/>
    <x v="9"/>
    <x v="1"/>
  </r>
  <r>
    <n v="1418"/>
    <x v="334"/>
    <x v="15"/>
    <s v="Michale Cole"/>
    <x v="0"/>
    <s v="Europe"/>
    <s v="Monitor"/>
    <x v="1"/>
    <n v="263.2"/>
    <n v="265.77"/>
    <x v="0"/>
    <d v="2023-06-25T00:00:00"/>
    <n v="10"/>
    <x v="8"/>
    <x v="1"/>
  </r>
  <r>
    <n v="1419"/>
    <x v="533"/>
    <x v="15"/>
    <s v="Michale Cole"/>
    <x v="2"/>
    <s v="Asia"/>
    <s v="Mouse"/>
    <x v="1"/>
    <n v="282.79000000000002"/>
    <n v="342.13"/>
    <x v="1"/>
    <s v="NULL"/>
    <s v="0"/>
    <x v="8"/>
    <x v="1"/>
  </r>
  <r>
    <n v="1420"/>
    <x v="97"/>
    <x v="16"/>
    <s v="Nick Patrick"/>
    <x v="8"/>
    <s v="Europe"/>
    <s v="Speaker"/>
    <x v="1"/>
    <n v="381.62"/>
    <n v="350.55"/>
    <x v="1"/>
    <s v="NULL"/>
    <s v="0"/>
    <x v="5"/>
    <x v="0"/>
  </r>
  <r>
    <n v="1421"/>
    <x v="211"/>
    <x v="10"/>
    <s v="Michale Cole"/>
    <x v="1"/>
    <s v="North America"/>
    <s v="Headphones"/>
    <x v="0"/>
    <n v="143.09"/>
    <n v="806.81"/>
    <x v="0"/>
    <d v="2023-05-22T00:00:00"/>
    <n v="2"/>
    <x v="10"/>
    <x v="1"/>
  </r>
  <r>
    <n v="1422"/>
    <x v="440"/>
    <x v="19"/>
    <s v="Samantha Irvin"/>
    <x v="2"/>
    <s v="Asia"/>
    <s v="Webcam"/>
    <x v="1"/>
    <n v="71.97"/>
    <n v="984.31"/>
    <x v="0"/>
    <d v="2023-05-24T00:00:00"/>
    <n v="18"/>
    <x v="10"/>
    <x v="1"/>
  </r>
  <r>
    <n v="1423"/>
    <x v="390"/>
    <x v="12"/>
    <s v="Michale Cole"/>
    <x v="1"/>
    <s v="North America"/>
    <s v="Webcam"/>
    <x v="1"/>
    <n v="71.97"/>
    <n v="463.54"/>
    <x v="1"/>
    <s v="NULL"/>
    <s v="0"/>
    <x v="6"/>
    <x v="1"/>
  </r>
  <r>
    <n v="1424"/>
    <x v="167"/>
    <x v="3"/>
    <s v="Michale Cole"/>
    <x v="4"/>
    <s v="Asia"/>
    <s v="Webcam"/>
    <x v="1"/>
    <n v="71.97"/>
    <n v="717.26"/>
    <x v="1"/>
    <s v="NULL"/>
    <s v="0"/>
    <x v="8"/>
    <x v="0"/>
  </r>
  <r>
    <n v="1425"/>
    <x v="446"/>
    <x v="13"/>
    <s v="Cathy Kelley"/>
    <x v="6"/>
    <s v="Europe"/>
    <s v="Monitor"/>
    <x v="1"/>
    <n v="263.2"/>
    <n v="951.03"/>
    <x v="1"/>
    <s v="NULL"/>
    <s v="0"/>
    <x v="5"/>
    <x v="0"/>
  </r>
  <r>
    <n v="1426"/>
    <x v="424"/>
    <x v="0"/>
    <s v="Nick Patrick"/>
    <x v="2"/>
    <s v="Asia"/>
    <s v="Mouse"/>
    <x v="1"/>
    <n v="282.79000000000002"/>
    <n v="699.76"/>
    <x v="1"/>
    <s v="NULL"/>
    <s v="0"/>
    <x v="1"/>
    <x v="0"/>
  </r>
  <r>
    <n v="1427"/>
    <x v="451"/>
    <x v="2"/>
    <s v="Cathy Kelley"/>
    <x v="5"/>
    <s v="Oceania"/>
    <s v="Tablet"/>
    <x v="0"/>
    <n v="195.62"/>
    <n v="196.3"/>
    <x v="0"/>
    <d v="2023-01-03T00:00:00"/>
    <n v="-711"/>
    <x v="5"/>
    <x v="0"/>
  </r>
  <r>
    <n v="1428"/>
    <x v="115"/>
    <x v="6"/>
    <s v="Michale Cole"/>
    <x v="8"/>
    <s v="Europe"/>
    <s v="Headphones"/>
    <x v="0"/>
    <n v="143.09"/>
    <n v="321.02999999999997"/>
    <x v="0"/>
    <d v="2024-11-07T00:00:00"/>
    <n v="8"/>
    <x v="11"/>
    <x v="0"/>
  </r>
  <r>
    <n v="1429"/>
    <x v="498"/>
    <x v="19"/>
    <s v="Samantha Irvin"/>
    <x v="6"/>
    <s v="Europe"/>
    <s v="Mouse"/>
    <x v="1"/>
    <n v="282.79000000000002"/>
    <n v="874.78"/>
    <x v="1"/>
    <s v="NULL"/>
    <s v="0"/>
    <x v="1"/>
    <x v="1"/>
  </r>
  <r>
    <n v="1430"/>
    <x v="249"/>
    <x v="9"/>
    <s v="Cathy Kelley"/>
    <x v="1"/>
    <s v="North America"/>
    <s v="Keyboard"/>
    <x v="2"/>
    <n v="104.6"/>
    <n v="503.09"/>
    <x v="0"/>
    <d v="2023-04-03T00:00:00"/>
    <n v="2"/>
    <x v="7"/>
    <x v="1"/>
  </r>
  <r>
    <n v="1431"/>
    <x v="154"/>
    <x v="19"/>
    <s v="Samantha Irvin"/>
    <x v="2"/>
    <s v="Asia"/>
    <s v="Keyboard"/>
    <x v="2"/>
    <n v="104.6"/>
    <n v="726.39"/>
    <x v="0"/>
    <d v="2024-07-25T00:00:00"/>
    <n v="18"/>
    <x v="2"/>
    <x v="0"/>
  </r>
  <r>
    <n v="1432"/>
    <x v="522"/>
    <x v="16"/>
    <s v="Nick Patrick"/>
    <x v="5"/>
    <s v="Oceania"/>
    <s v="Printer"/>
    <x v="0"/>
    <n v="199.57"/>
    <n v="747.82"/>
    <x v="1"/>
    <s v="NULL"/>
    <s v="0"/>
    <x v="5"/>
    <x v="1"/>
  </r>
  <r>
    <n v="1433"/>
    <x v="617"/>
    <x v="18"/>
    <s v="Nick Patrick"/>
    <x v="3"/>
    <s v="Asia"/>
    <s v="Laptop"/>
    <x v="2"/>
    <n v="415.78"/>
    <n v="827.49"/>
    <x v="0"/>
    <d v="2024-04-22T00:00:00"/>
    <n v="15"/>
    <x v="7"/>
    <x v="0"/>
  </r>
  <r>
    <n v="1434"/>
    <x v="505"/>
    <x v="12"/>
    <s v="Michale Cole"/>
    <x v="9"/>
    <s v="South America"/>
    <s v="Tablet"/>
    <x v="0"/>
    <n v="195.62"/>
    <n v="494.57"/>
    <x v="1"/>
    <s v="NULL"/>
    <s v="0"/>
    <x v="3"/>
    <x v="0"/>
  </r>
  <r>
    <n v="1435"/>
    <x v="592"/>
    <x v="17"/>
    <s v="Cathy Kelley"/>
    <x v="9"/>
    <s v="South America"/>
    <s v="Monitor"/>
    <x v="1"/>
    <n v="263.2"/>
    <n v="480.61"/>
    <x v="0"/>
    <d v="2024-06-21T00:00:00"/>
    <n v="4"/>
    <x v="8"/>
    <x v="0"/>
  </r>
  <r>
    <n v="1436"/>
    <x v="385"/>
    <x v="11"/>
    <s v="Cathy Kelley"/>
    <x v="6"/>
    <s v="Europe"/>
    <s v="Tablet"/>
    <x v="0"/>
    <n v="195.62"/>
    <n v="883.4"/>
    <x v="0"/>
    <d v="2023-02-01T00:00:00"/>
    <n v="6"/>
    <x v="6"/>
    <x v="1"/>
  </r>
  <r>
    <n v="1437"/>
    <x v="618"/>
    <x v="0"/>
    <s v="Nick Patrick"/>
    <x v="2"/>
    <s v="Asia"/>
    <s v="Laptop"/>
    <x v="2"/>
    <n v="415.78"/>
    <n v="472.66"/>
    <x v="0"/>
    <d v="2024-05-22T00:00:00"/>
    <n v="18"/>
    <x v="10"/>
    <x v="0"/>
  </r>
  <r>
    <n v="1438"/>
    <x v="619"/>
    <x v="8"/>
    <s v="Cathy Kelley"/>
    <x v="8"/>
    <s v="Europe"/>
    <s v="Tablet"/>
    <x v="0"/>
    <n v="195.62"/>
    <n v="839.19"/>
    <x v="0"/>
    <d v="2024-04-26T00:00:00"/>
    <n v="8"/>
    <x v="7"/>
    <x v="0"/>
  </r>
  <r>
    <n v="1439"/>
    <x v="158"/>
    <x v="4"/>
    <s v="Michale Cole"/>
    <x v="6"/>
    <s v="Europe"/>
    <s v="Keyboard"/>
    <x v="2"/>
    <n v="104.6"/>
    <n v="353.51"/>
    <x v="0"/>
    <d v="2024-11-19T00:00:00"/>
    <n v="6"/>
    <x v="9"/>
    <x v="0"/>
  </r>
  <r>
    <n v="1440"/>
    <x v="590"/>
    <x v="4"/>
    <s v="Michale Cole"/>
    <x v="8"/>
    <s v="Europe"/>
    <s v="Smartphone"/>
    <x v="3"/>
    <n v="350.59"/>
    <n v="231.26"/>
    <x v="1"/>
    <s v="NULL"/>
    <s v="0"/>
    <x v="3"/>
    <x v="0"/>
  </r>
  <r>
    <n v="1441"/>
    <x v="620"/>
    <x v="10"/>
    <s v="Michale Cole"/>
    <x v="5"/>
    <s v="Oceania"/>
    <s v="Smartphone"/>
    <x v="3"/>
    <n v="350.59"/>
    <n v="452.56"/>
    <x v="0"/>
    <d v="2023-06-19T00:00:00"/>
    <n v="20"/>
    <x v="10"/>
    <x v="1"/>
  </r>
  <r>
    <n v="1442"/>
    <x v="90"/>
    <x v="0"/>
    <s v="Nick Patrick"/>
    <x v="1"/>
    <s v="North America"/>
    <s v="Monitor"/>
    <x v="1"/>
    <n v="263.2"/>
    <n v="321.33"/>
    <x v="0"/>
    <d v="2024-03-15T00:00:00"/>
    <n v="2"/>
    <x v="1"/>
    <x v="0"/>
  </r>
  <r>
    <n v="1443"/>
    <x v="304"/>
    <x v="11"/>
    <s v="Cathy Kelley"/>
    <x v="9"/>
    <s v="South America"/>
    <s v="Speaker"/>
    <x v="1"/>
    <n v="381.62"/>
    <n v="492.82"/>
    <x v="1"/>
    <s v="NULL"/>
    <s v="0"/>
    <x v="4"/>
    <x v="0"/>
  </r>
  <r>
    <n v="1444"/>
    <x v="140"/>
    <x v="9"/>
    <s v="Cathy Kelley"/>
    <x v="5"/>
    <s v="Oceania"/>
    <s v="Mouse"/>
    <x v="1"/>
    <n v="282.79000000000002"/>
    <n v="366.38"/>
    <x v="0"/>
    <d v="2024-03-01T00:00:00"/>
    <n v="20"/>
    <x v="4"/>
    <x v="0"/>
  </r>
  <r>
    <n v="1445"/>
    <x v="621"/>
    <x v="2"/>
    <s v="Cathy Kelley"/>
    <x v="7"/>
    <s v="North America"/>
    <s v="Mouse"/>
    <x v="1"/>
    <n v="282.79000000000002"/>
    <n v="694.36"/>
    <x v="0"/>
    <d v="2024-10-08T00:00:00"/>
    <n v="1"/>
    <x v="11"/>
    <x v="0"/>
  </r>
  <r>
    <n v="1446"/>
    <x v="622"/>
    <x v="14"/>
    <s v="Nick Patrick"/>
    <x v="9"/>
    <s v="South America"/>
    <s v="Smartphone"/>
    <x v="3"/>
    <n v="350.59"/>
    <n v="798.72"/>
    <x v="1"/>
    <s v="NULL"/>
    <s v="0"/>
    <x v="0"/>
    <x v="1"/>
  </r>
  <r>
    <n v="1447"/>
    <x v="466"/>
    <x v="17"/>
    <s v="Cathy Kelley"/>
    <x v="6"/>
    <s v="Europe"/>
    <s v="Smartphone"/>
    <x v="3"/>
    <n v="350.59"/>
    <n v="800.89"/>
    <x v="0"/>
    <d v="2024-11-03T00:00:00"/>
    <n v="6"/>
    <x v="11"/>
    <x v="0"/>
  </r>
  <r>
    <n v="1448"/>
    <x v="291"/>
    <x v="14"/>
    <s v="Nick Patrick"/>
    <x v="5"/>
    <s v="Oceania"/>
    <s v="Webcam"/>
    <x v="1"/>
    <n v="71.97"/>
    <n v="917.95"/>
    <x v="1"/>
    <s v="NULL"/>
    <s v="0"/>
    <x v="1"/>
    <x v="1"/>
  </r>
  <r>
    <n v="1449"/>
    <x v="273"/>
    <x v="6"/>
    <s v="Michale Cole"/>
    <x v="2"/>
    <s v="Asia"/>
    <s v="Tablet"/>
    <x v="0"/>
    <n v="195.62"/>
    <n v="621.87"/>
    <x v="0"/>
    <d v="2023-01-02T00:00:00"/>
    <n v="-713"/>
    <x v="5"/>
    <x v="0"/>
  </r>
  <r>
    <n v="1450"/>
    <x v="623"/>
    <x v="8"/>
    <s v="Cathy Kelley"/>
    <x v="8"/>
    <s v="Europe"/>
    <s v="Headphones"/>
    <x v="0"/>
    <n v="143.09"/>
    <n v="316.19"/>
    <x v="0"/>
    <d v="2024-11-12T00:00:00"/>
    <n v="8"/>
    <x v="9"/>
    <x v="0"/>
  </r>
  <r>
    <n v="1451"/>
    <x v="474"/>
    <x v="7"/>
    <s v="Samantha Irvin"/>
    <x v="9"/>
    <s v="South America"/>
    <s v="Headphones"/>
    <x v="0"/>
    <n v="143.09"/>
    <n v="587.23"/>
    <x v="0"/>
    <d v="2023-05-05T00:00:00"/>
    <n v="4"/>
    <x v="10"/>
    <x v="1"/>
  </r>
  <r>
    <n v="1452"/>
    <x v="190"/>
    <x v="13"/>
    <s v="Cathy Kelley"/>
    <x v="4"/>
    <s v="Asia"/>
    <s v="Speaker"/>
    <x v="1"/>
    <n v="381.62"/>
    <n v="253.75"/>
    <x v="1"/>
    <s v="NULL"/>
    <s v="0"/>
    <x v="6"/>
    <x v="0"/>
  </r>
  <r>
    <n v="1453"/>
    <x v="16"/>
    <x v="2"/>
    <s v="Cathy Kelley"/>
    <x v="4"/>
    <s v="Asia"/>
    <s v="Mouse"/>
    <x v="1"/>
    <n v="282.79000000000002"/>
    <n v="997.47"/>
    <x v="1"/>
    <s v="NULL"/>
    <s v="0"/>
    <x v="10"/>
    <x v="0"/>
  </r>
  <r>
    <n v="1454"/>
    <x v="242"/>
    <x v="10"/>
    <s v="Michale Cole"/>
    <x v="2"/>
    <s v="Asia"/>
    <s v="Laptop"/>
    <x v="2"/>
    <n v="415.78"/>
    <n v="905.73"/>
    <x v="1"/>
    <s v="NULL"/>
    <s v="0"/>
    <x v="6"/>
    <x v="1"/>
  </r>
  <r>
    <n v="1455"/>
    <x v="624"/>
    <x v="14"/>
    <s v="Nick Patrick"/>
    <x v="7"/>
    <s v="North America"/>
    <s v="Laptop"/>
    <x v="2"/>
    <n v="415.78"/>
    <n v="784.68"/>
    <x v="0"/>
    <d v="2024-09-07T00:00:00"/>
    <n v="1"/>
    <x v="0"/>
    <x v="0"/>
  </r>
  <r>
    <n v="1456"/>
    <x v="52"/>
    <x v="7"/>
    <s v="Samantha Irvin"/>
    <x v="4"/>
    <s v="Asia"/>
    <s v="Headphones"/>
    <x v="0"/>
    <n v="143.09"/>
    <n v="753.42"/>
    <x v="0"/>
    <d v="2023-10-29T00:00:00"/>
    <n v="12"/>
    <x v="11"/>
    <x v="1"/>
  </r>
  <r>
    <n v="1457"/>
    <x v="625"/>
    <x v="12"/>
    <s v="Michale Cole"/>
    <x v="8"/>
    <s v="Europe"/>
    <s v="Keyboard"/>
    <x v="2"/>
    <n v="104.6"/>
    <n v="882.91"/>
    <x v="1"/>
    <s v="NULL"/>
    <s v="0"/>
    <x v="8"/>
    <x v="1"/>
  </r>
  <r>
    <n v="1458"/>
    <x v="443"/>
    <x v="14"/>
    <s v="Nick Patrick"/>
    <x v="7"/>
    <s v="North America"/>
    <s v="Keyboard"/>
    <x v="2"/>
    <n v="104.6"/>
    <n v="168.34"/>
    <x v="0"/>
    <d v="2023-08-30T00:00:00"/>
    <n v="1"/>
    <x v="3"/>
    <x v="1"/>
  </r>
  <r>
    <n v="1459"/>
    <x v="347"/>
    <x v="2"/>
    <s v="Cathy Kelley"/>
    <x v="2"/>
    <s v="Asia"/>
    <s v="Speaker"/>
    <x v="1"/>
    <n v="381.62"/>
    <n v="700.81"/>
    <x v="1"/>
    <s v="NULL"/>
    <s v="0"/>
    <x v="9"/>
    <x v="0"/>
  </r>
  <r>
    <n v="1460"/>
    <x v="52"/>
    <x v="2"/>
    <s v="Cathy Kelley"/>
    <x v="9"/>
    <s v="South America"/>
    <s v="Mouse"/>
    <x v="1"/>
    <n v="282.79000000000002"/>
    <n v="491.41"/>
    <x v="1"/>
    <s v="NULL"/>
    <s v="0"/>
    <x v="11"/>
    <x v="1"/>
  </r>
  <r>
    <n v="1461"/>
    <x v="158"/>
    <x v="3"/>
    <s v="Michale Cole"/>
    <x v="6"/>
    <s v="Europe"/>
    <s v="Speaker"/>
    <x v="1"/>
    <n v="381.62"/>
    <n v="322.91000000000003"/>
    <x v="1"/>
    <s v="NULL"/>
    <s v="0"/>
    <x v="9"/>
    <x v="0"/>
  </r>
  <r>
    <n v="1462"/>
    <x v="147"/>
    <x v="2"/>
    <s v="Cathy Kelley"/>
    <x v="7"/>
    <s v="North America"/>
    <s v="Printer"/>
    <x v="0"/>
    <n v="199.57"/>
    <n v="141.68"/>
    <x v="0"/>
    <d v="2024-06-04T00:00:00"/>
    <n v="1"/>
    <x v="8"/>
    <x v="0"/>
  </r>
  <r>
    <n v="1463"/>
    <x v="570"/>
    <x v="1"/>
    <s v="Cathy Kelley"/>
    <x v="2"/>
    <s v="Asia"/>
    <s v="Laptop"/>
    <x v="2"/>
    <n v="415.78"/>
    <n v="558.92999999999995"/>
    <x v="0"/>
    <d v="2023-11-12T00:00:00"/>
    <n v="18"/>
    <x v="11"/>
    <x v="1"/>
  </r>
  <r>
    <n v="1464"/>
    <x v="98"/>
    <x v="17"/>
    <s v="Cathy Kelley"/>
    <x v="4"/>
    <s v="Asia"/>
    <s v="Mouse"/>
    <x v="1"/>
    <n v="282.79000000000002"/>
    <n v="531.63"/>
    <x v="0"/>
    <d v="2024-09-02T00:00:00"/>
    <n v="12"/>
    <x v="3"/>
    <x v="0"/>
  </r>
  <r>
    <n v="1465"/>
    <x v="131"/>
    <x v="0"/>
    <s v="Nick Patrick"/>
    <x v="0"/>
    <s v="Europe"/>
    <s v="Speaker"/>
    <x v="1"/>
    <n v="381.62"/>
    <n v="630.59"/>
    <x v="0"/>
    <d v="2024-02-25T00:00:00"/>
    <n v="10"/>
    <x v="4"/>
    <x v="0"/>
  </r>
  <r>
    <n v="1466"/>
    <x v="89"/>
    <x v="5"/>
    <s v="Samantha Irvin"/>
    <x v="9"/>
    <s v="South America"/>
    <s v="Webcam"/>
    <x v="1"/>
    <n v="71.97"/>
    <n v="204.9"/>
    <x v="1"/>
    <s v="NULL"/>
    <s v="0"/>
    <x v="7"/>
    <x v="1"/>
  </r>
  <r>
    <n v="1467"/>
    <x v="198"/>
    <x v="10"/>
    <s v="Michale Cole"/>
    <x v="2"/>
    <s v="Asia"/>
    <s v="Webcam"/>
    <x v="1"/>
    <n v="71.97"/>
    <n v="494.36"/>
    <x v="1"/>
    <s v="NULL"/>
    <s v="0"/>
    <x v="3"/>
    <x v="1"/>
  </r>
  <r>
    <n v="1468"/>
    <x v="92"/>
    <x v="15"/>
    <s v="Michale Cole"/>
    <x v="9"/>
    <s v="South America"/>
    <s v="Mouse"/>
    <x v="1"/>
    <n v="282.79000000000002"/>
    <n v="944.91"/>
    <x v="0"/>
    <d v="2024-03-04T00:00:00"/>
    <n v="4"/>
    <x v="4"/>
    <x v="0"/>
  </r>
  <r>
    <n v="1469"/>
    <x v="223"/>
    <x v="17"/>
    <s v="Cathy Kelley"/>
    <x v="0"/>
    <s v="Europe"/>
    <s v="Tablet"/>
    <x v="0"/>
    <n v="195.62"/>
    <n v="445.73"/>
    <x v="0"/>
    <d v="2023-01-17T00:00:00"/>
    <n v="10"/>
    <x v="6"/>
    <x v="1"/>
  </r>
  <r>
    <n v="1470"/>
    <x v="626"/>
    <x v="8"/>
    <s v="Cathy Kelley"/>
    <x v="5"/>
    <s v="Oceania"/>
    <s v="Headphones"/>
    <x v="0"/>
    <n v="143.09"/>
    <n v="819.25"/>
    <x v="0"/>
    <d v="2023-12-21T00:00:00"/>
    <n v="20"/>
    <x v="5"/>
    <x v="1"/>
  </r>
  <r>
    <n v="1471"/>
    <x v="627"/>
    <x v="5"/>
    <s v="Samantha Irvin"/>
    <x v="6"/>
    <s v="Europe"/>
    <s v="Keyboard"/>
    <x v="2"/>
    <n v="104.6"/>
    <n v="327.01"/>
    <x v="0"/>
    <d v="2024-12-05T00:00:00"/>
    <n v="6"/>
    <x v="9"/>
    <x v="0"/>
  </r>
  <r>
    <n v="1472"/>
    <x v="195"/>
    <x v="14"/>
    <s v="Nick Patrick"/>
    <x v="7"/>
    <s v="North America"/>
    <s v="Printer"/>
    <x v="0"/>
    <n v="199.57"/>
    <n v="801.36"/>
    <x v="0"/>
    <d v="2023-10-03T00:00:00"/>
    <n v="1"/>
    <x v="11"/>
    <x v="1"/>
  </r>
  <r>
    <n v="1473"/>
    <x v="239"/>
    <x v="12"/>
    <s v="Michale Cole"/>
    <x v="7"/>
    <s v="North America"/>
    <s v="Smartphone"/>
    <x v="3"/>
    <n v="350.59"/>
    <n v="418.31"/>
    <x v="1"/>
    <s v="NULL"/>
    <s v="0"/>
    <x v="3"/>
    <x v="0"/>
  </r>
  <r>
    <n v="1474"/>
    <x v="597"/>
    <x v="2"/>
    <s v="Cathy Kelley"/>
    <x v="2"/>
    <s v="Asia"/>
    <s v="Keyboard"/>
    <x v="2"/>
    <n v="104.6"/>
    <n v="211.35"/>
    <x v="0"/>
    <d v="2023-11-24T00:00:00"/>
    <n v="18"/>
    <x v="9"/>
    <x v="1"/>
  </r>
  <r>
    <n v="1475"/>
    <x v="259"/>
    <x v="2"/>
    <s v="Cathy Kelley"/>
    <x v="9"/>
    <s v="South America"/>
    <s v="Monitor"/>
    <x v="1"/>
    <n v="263.2"/>
    <n v="117.86"/>
    <x v="0"/>
    <d v="2023-03-01T00:00:00"/>
    <n v="4"/>
    <x v="4"/>
    <x v="1"/>
  </r>
  <r>
    <n v="1476"/>
    <x v="266"/>
    <x v="15"/>
    <s v="Michale Cole"/>
    <x v="4"/>
    <s v="Asia"/>
    <s v="Smartphone"/>
    <x v="3"/>
    <n v="350.59"/>
    <n v="288.20999999999998"/>
    <x v="0"/>
    <d v="2024-09-14T00:00:00"/>
    <n v="12"/>
    <x v="0"/>
    <x v="0"/>
  </r>
  <r>
    <n v="1477"/>
    <x v="197"/>
    <x v="8"/>
    <s v="Cathy Kelley"/>
    <x v="8"/>
    <s v="Europe"/>
    <s v="Mouse"/>
    <x v="1"/>
    <n v="282.79000000000002"/>
    <n v="423.66"/>
    <x v="1"/>
    <s v="NULL"/>
    <s v="0"/>
    <x v="11"/>
    <x v="0"/>
  </r>
  <r>
    <n v="1478"/>
    <x v="90"/>
    <x v="13"/>
    <s v="Cathy Kelley"/>
    <x v="3"/>
    <s v="Asia"/>
    <s v="Smartphone"/>
    <x v="3"/>
    <n v="350.59"/>
    <n v="737.2"/>
    <x v="0"/>
    <d v="2024-03-28T00:00:00"/>
    <n v="15"/>
    <x v="1"/>
    <x v="0"/>
  </r>
  <r>
    <n v="1479"/>
    <x v="628"/>
    <x v="7"/>
    <s v="Samantha Irvin"/>
    <x v="5"/>
    <s v="Oceania"/>
    <s v="Keyboard"/>
    <x v="2"/>
    <n v="104.6"/>
    <n v="888.35"/>
    <x v="0"/>
    <d v="2024-06-17T00:00:00"/>
    <n v="20"/>
    <x v="10"/>
    <x v="0"/>
  </r>
  <r>
    <n v="1480"/>
    <x v="61"/>
    <x v="6"/>
    <s v="Michale Cole"/>
    <x v="6"/>
    <s v="Europe"/>
    <s v="Keyboard"/>
    <x v="2"/>
    <n v="104.6"/>
    <n v="521.79999999999995"/>
    <x v="1"/>
    <s v="NULL"/>
    <s v="0"/>
    <x v="2"/>
    <x v="1"/>
  </r>
  <r>
    <n v="1481"/>
    <x v="543"/>
    <x v="12"/>
    <s v="Michale Cole"/>
    <x v="4"/>
    <s v="Asia"/>
    <s v="Monitor"/>
    <x v="1"/>
    <n v="263.2"/>
    <n v="813.26"/>
    <x v="0"/>
    <d v="2024-04-17T00:00:00"/>
    <n v="12"/>
    <x v="7"/>
    <x v="0"/>
  </r>
  <r>
    <n v="1482"/>
    <x v="423"/>
    <x v="3"/>
    <s v="Michale Cole"/>
    <x v="8"/>
    <s v="Europe"/>
    <s v="Printer"/>
    <x v="0"/>
    <n v="199.57"/>
    <n v="528.01"/>
    <x v="0"/>
    <d v="2024-01-07T00:00:00"/>
    <n v="8"/>
    <x v="5"/>
    <x v="1"/>
  </r>
  <r>
    <n v="1483"/>
    <x v="447"/>
    <x v="11"/>
    <s v="Cathy Kelley"/>
    <x v="7"/>
    <s v="North America"/>
    <s v="Laptop"/>
    <x v="2"/>
    <n v="415.78"/>
    <n v="308.08"/>
    <x v="0"/>
    <d v="2023-09-19T00:00:00"/>
    <n v="1"/>
    <x v="0"/>
    <x v="1"/>
  </r>
  <r>
    <n v="1484"/>
    <x v="389"/>
    <x v="19"/>
    <s v="Samantha Irvin"/>
    <x v="7"/>
    <s v="North America"/>
    <s v="Smartphone"/>
    <x v="3"/>
    <n v="350.59"/>
    <n v="917.11"/>
    <x v="0"/>
    <d v="2023-08-29T00:00:00"/>
    <n v="1"/>
    <x v="3"/>
    <x v="1"/>
  </r>
  <r>
    <n v="1485"/>
    <x v="425"/>
    <x v="19"/>
    <s v="Samantha Irvin"/>
    <x v="6"/>
    <s v="Europe"/>
    <s v="Keyboard"/>
    <x v="2"/>
    <n v="104.6"/>
    <n v="101.73"/>
    <x v="1"/>
    <s v="NULL"/>
    <s v="0"/>
    <x v="9"/>
    <x v="0"/>
  </r>
  <r>
    <n v="1486"/>
    <x v="509"/>
    <x v="14"/>
    <s v="Nick Patrick"/>
    <x v="3"/>
    <s v="Asia"/>
    <s v="Speaker"/>
    <x v="1"/>
    <n v="381.62"/>
    <n v="884.58"/>
    <x v="0"/>
    <d v="2023-02-08T00:00:00"/>
    <n v="15"/>
    <x v="6"/>
    <x v="1"/>
  </r>
  <r>
    <n v="1487"/>
    <x v="543"/>
    <x v="7"/>
    <s v="Samantha Irvin"/>
    <x v="1"/>
    <s v="North America"/>
    <s v="Smartphone"/>
    <x v="3"/>
    <n v="350.59"/>
    <n v="873.04"/>
    <x v="1"/>
    <s v="NULL"/>
    <s v="0"/>
    <x v="7"/>
    <x v="0"/>
  </r>
  <r>
    <n v="1488"/>
    <x v="568"/>
    <x v="18"/>
    <s v="Nick Patrick"/>
    <x v="2"/>
    <s v="Asia"/>
    <s v="Smartphone"/>
    <x v="3"/>
    <n v="350.59"/>
    <n v="375.53"/>
    <x v="1"/>
    <s v="NULL"/>
    <s v="0"/>
    <x v="10"/>
    <x v="0"/>
  </r>
  <r>
    <n v="1489"/>
    <x v="607"/>
    <x v="12"/>
    <s v="Michale Cole"/>
    <x v="6"/>
    <s v="Europe"/>
    <s v="Printer"/>
    <x v="0"/>
    <n v="199.57"/>
    <n v="437.73"/>
    <x v="0"/>
    <d v="2024-07-29T00:00:00"/>
    <n v="6"/>
    <x v="2"/>
    <x v="0"/>
  </r>
  <r>
    <n v="1490"/>
    <x v="514"/>
    <x v="5"/>
    <s v="Samantha Irvin"/>
    <x v="3"/>
    <s v="Asia"/>
    <s v="Printer"/>
    <x v="0"/>
    <n v="199.57"/>
    <n v="765.97"/>
    <x v="1"/>
    <s v="NULL"/>
    <s v="0"/>
    <x v="11"/>
    <x v="1"/>
  </r>
  <r>
    <n v="1491"/>
    <x v="348"/>
    <x v="1"/>
    <s v="Cathy Kelley"/>
    <x v="1"/>
    <s v="North America"/>
    <s v="Keyboard"/>
    <x v="2"/>
    <n v="104.6"/>
    <n v="593.73"/>
    <x v="0"/>
    <d v="2023-07-05T00:00:00"/>
    <n v="2"/>
    <x v="2"/>
    <x v="1"/>
  </r>
  <r>
    <n v="1492"/>
    <x v="118"/>
    <x v="11"/>
    <s v="Cathy Kelley"/>
    <x v="4"/>
    <s v="Asia"/>
    <s v="Speaker"/>
    <x v="1"/>
    <n v="381.62"/>
    <n v="360.88"/>
    <x v="1"/>
    <s v="NULL"/>
    <s v="0"/>
    <x v="7"/>
    <x v="1"/>
  </r>
  <r>
    <n v="1493"/>
    <x v="207"/>
    <x v="13"/>
    <s v="Cathy Kelley"/>
    <x v="1"/>
    <s v="North America"/>
    <s v="Monitor"/>
    <x v="1"/>
    <n v="263.2"/>
    <n v="166.76"/>
    <x v="0"/>
    <d v="2023-11-06T00:00:00"/>
    <n v="2"/>
    <x v="9"/>
    <x v="1"/>
  </r>
  <r>
    <n v="1494"/>
    <x v="317"/>
    <x v="9"/>
    <s v="Cathy Kelley"/>
    <x v="4"/>
    <s v="Asia"/>
    <s v="Mouse"/>
    <x v="1"/>
    <n v="282.79000000000002"/>
    <n v="218.87"/>
    <x v="0"/>
    <d v="2023-05-08T00:00:00"/>
    <n v="12"/>
    <x v="7"/>
    <x v="1"/>
  </r>
  <r>
    <n v="1495"/>
    <x v="629"/>
    <x v="19"/>
    <s v="Samantha Irvin"/>
    <x v="6"/>
    <s v="Europe"/>
    <s v="Webcam"/>
    <x v="1"/>
    <n v="71.97"/>
    <n v="886.06"/>
    <x v="1"/>
    <s v="NULL"/>
    <s v="0"/>
    <x v="9"/>
    <x v="0"/>
  </r>
  <r>
    <n v="1496"/>
    <x v="536"/>
    <x v="15"/>
    <s v="Michale Cole"/>
    <x v="1"/>
    <s v="North America"/>
    <s v="Keyboard"/>
    <x v="2"/>
    <n v="104.6"/>
    <n v="284.33999999999997"/>
    <x v="0"/>
    <d v="2024-08-15T00:00:00"/>
    <n v="2"/>
    <x v="3"/>
    <x v="0"/>
  </r>
  <r>
    <n v="1497"/>
    <x v="326"/>
    <x v="3"/>
    <s v="Michale Cole"/>
    <x v="4"/>
    <s v="Asia"/>
    <s v="Speaker"/>
    <x v="1"/>
    <n v="381.62"/>
    <n v="137.03"/>
    <x v="0"/>
    <d v="2023-03-12T00:00:00"/>
    <n v="12"/>
    <x v="4"/>
    <x v="1"/>
  </r>
  <r>
    <n v="1498"/>
    <x v="630"/>
    <x v="7"/>
    <s v="Samantha Irvin"/>
    <x v="0"/>
    <s v="Europe"/>
    <s v="Keyboard"/>
    <x v="2"/>
    <n v="104.6"/>
    <n v="922.35"/>
    <x v="0"/>
    <d v="2024-08-10T00:00:00"/>
    <n v="10"/>
    <x v="2"/>
    <x v="0"/>
  </r>
  <r>
    <n v="1499"/>
    <x v="583"/>
    <x v="11"/>
    <s v="Cathy Kelley"/>
    <x v="0"/>
    <s v="Europe"/>
    <s v="Keyboard"/>
    <x v="2"/>
    <n v="104.6"/>
    <n v="287.10000000000002"/>
    <x v="1"/>
    <s v="NULL"/>
    <s v="0"/>
    <x v="9"/>
    <x v="1"/>
  </r>
  <r>
    <n v="1500"/>
    <x v="216"/>
    <x v="15"/>
    <s v="Michale Cole"/>
    <x v="1"/>
    <s v="North America"/>
    <s v="Speaker"/>
    <x v="1"/>
    <n v="381.62"/>
    <n v="930.04"/>
    <x v="0"/>
    <d v="2024-11-18T00:00:00"/>
    <n v="2"/>
    <x v="9"/>
    <x v="0"/>
  </r>
  <r>
    <n v="1501"/>
    <x v="340"/>
    <x v="8"/>
    <s v="Cathy Kelley"/>
    <x v="1"/>
    <s v="North America"/>
    <s v="Keyboard"/>
    <x v="2"/>
    <n v="104.6"/>
    <n v="991.81"/>
    <x v="0"/>
    <d v="2023-03-24T00:00:00"/>
    <n v="2"/>
    <x v="1"/>
    <x v="1"/>
  </r>
  <r>
    <n v="1502"/>
    <x v="23"/>
    <x v="9"/>
    <s v="Cathy Kelley"/>
    <x v="6"/>
    <s v="Europe"/>
    <s v="Speaker"/>
    <x v="1"/>
    <n v="381.62"/>
    <n v="348.23"/>
    <x v="1"/>
    <s v="NULL"/>
    <s v="0"/>
    <x v="4"/>
    <x v="0"/>
  </r>
  <r>
    <n v="1503"/>
    <x v="631"/>
    <x v="14"/>
    <s v="Nick Patrick"/>
    <x v="5"/>
    <s v="Oceania"/>
    <s v="Speaker"/>
    <x v="1"/>
    <n v="381.62"/>
    <n v="563.48"/>
    <x v="1"/>
    <s v="NULL"/>
    <s v="0"/>
    <x v="5"/>
    <x v="0"/>
  </r>
  <r>
    <n v="1504"/>
    <x v="414"/>
    <x v="19"/>
    <s v="Samantha Irvin"/>
    <x v="8"/>
    <s v="Europe"/>
    <s v="Keyboard"/>
    <x v="2"/>
    <n v="104.6"/>
    <n v="295.11"/>
    <x v="1"/>
    <s v="NULL"/>
    <s v="0"/>
    <x v="3"/>
    <x v="0"/>
  </r>
  <r>
    <n v="1505"/>
    <x v="481"/>
    <x v="7"/>
    <s v="Samantha Irvin"/>
    <x v="1"/>
    <s v="North America"/>
    <s v="Speaker"/>
    <x v="1"/>
    <n v="381.62"/>
    <n v="277.36"/>
    <x v="1"/>
    <s v="NULL"/>
    <s v="0"/>
    <x v="8"/>
    <x v="1"/>
  </r>
  <r>
    <n v="1506"/>
    <x v="314"/>
    <x v="7"/>
    <s v="Samantha Irvin"/>
    <x v="0"/>
    <s v="Europe"/>
    <s v="Keyboard"/>
    <x v="2"/>
    <n v="104.6"/>
    <n v="348.31"/>
    <x v="0"/>
    <d v="2023-06-08T00:00:00"/>
    <n v="10"/>
    <x v="10"/>
    <x v="1"/>
  </r>
  <r>
    <n v="1507"/>
    <x v="632"/>
    <x v="6"/>
    <s v="Michale Cole"/>
    <x v="2"/>
    <s v="Asia"/>
    <s v="Tablet"/>
    <x v="0"/>
    <n v="195.62"/>
    <n v="811.29"/>
    <x v="0"/>
    <d v="2024-11-23T00:00:00"/>
    <n v="18"/>
    <x v="9"/>
    <x v="0"/>
  </r>
  <r>
    <n v="1508"/>
    <x v="158"/>
    <x v="18"/>
    <s v="Nick Patrick"/>
    <x v="4"/>
    <s v="Asia"/>
    <s v="Speaker"/>
    <x v="1"/>
    <n v="381.62"/>
    <n v="709.4"/>
    <x v="0"/>
    <d v="2024-11-25T00:00:00"/>
    <n v="12"/>
    <x v="9"/>
    <x v="0"/>
  </r>
  <r>
    <n v="1509"/>
    <x v="508"/>
    <x v="2"/>
    <s v="Cathy Kelley"/>
    <x v="0"/>
    <s v="Europe"/>
    <s v="Smartphone"/>
    <x v="3"/>
    <n v="350.59"/>
    <n v="979.91"/>
    <x v="0"/>
    <d v="2024-09-23T00:00:00"/>
    <n v="10"/>
    <x v="0"/>
    <x v="0"/>
  </r>
  <r>
    <n v="1510"/>
    <x v="419"/>
    <x v="15"/>
    <s v="Michale Cole"/>
    <x v="2"/>
    <s v="Asia"/>
    <s v="Speaker"/>
    <x v="1"/>
    <n v="381.62"/>
    <n v="618.88"/>
    <x v="1"/>
    <s v="NULL"/>
    <s v="0"/>
    <x v="2"/>
    <x v="1"/>
  </r>
  <r>
    <n v="1511"/>
    <x v="530"/>
    <x v="12"/>
    <s v="Michale Cole"/>
    <x v="2"/>
    <s v="Asia"/>
    <s v="Laptop"/>
    <x v="2"/>
    <n v="415.78"/>
    <n v="335.46"/>
    <x v="1"/>
    <s v="NULL"/>
    <s v="0"/>
    <x v="3"/>
    <x v="0"/>
  </r>
  <r>
    <n v="1512"/>
    <x v="373"/>
    <x v="19"/>
    <s v="Samantha Irvin"/>
    <x v="2"/>
    <s v="Asia"/>
    <s v="Smartphone"/>
    <x v="3"/>
    <n v="350.59"/>
    <n v="615.94000000000005"/>
    <x v="0"/>
    <d v="2024-04-27T00:00:00"/>
    <n v="18"/>
    <x v="7"/>
    <x v="0"/>
  </r>
  <r>
    <n v="1513"/>
    <x v="633"/>
    <x v="18"/>
    <s v="Nick Patrick"/>
    <x v="8"/>
    <s v="Europe"/>
    <s v="Printer"/>
    <x v="0"/>
    <n v="199.57"/>
    <n v="270.38"/>
    <x v="1"/>
    <s v="NULL"/>
    <s v="0"/>
    <x v="5"/>
    <x v="1"/>
  </r>
  <r>
    <n v="1514"/>
    <x v="476"/>
    <x v="7"/>
    <s v="Samantha Irvin"/>
    <x v="1"/>
    <s v="North America"/>
    <s v="Headphones"/>
    <x v="0"/>
    <n v="143.09"/>
    <n v="702.99"/>
    <x v="0"/>
    <d v="2023-10-06T00:00:00"/>
    <n v="2"/>
    <x v="11"/>
    <x v="1"/>
  </r>
  <r>
    <n v="1515"/>
    <x v="432"/>
    <x v="6"/>
    <s v="Michale Cole"/>
    <x v="7"/>
    <s v="North America"/>
    <s v="Speaker"/>
    <x v="1"/>
    <n v="381.62"/>
    <n v="883.29"/>
    <x v="0"/>
    <d v="2023-07-05T00:00:00"/>
    <n v="1"/>
    <x v="2"/>
    <x v="1"/>
  </r>
  <r>
    <n v="1516"/>
    <x v="286"/>
    <x v="19"/>
    <s v="Samantha Irvin"/>
    <x v="8"/>
    <s v="Europe"/>
    <s v="Laptop"/>
    <x v="2"/>
    <n v="415.78"/>
    <n v="611.79999999999995"/>
    <x v="1"/>
    <s v="NULL"/>
    <s v="0"/>
    <x v="3"/>
    <x v="0"/>
  </r>
  <r>
    <n v="1517"/>
    <x v="427"/>
    <x v="4"/>
    <s v="Michale Cole"/>
    <x v="2"/>
    <s v="Asia"/>
    <s v="Headphones"/>
    <x v="0"/>
    <n v="143.09"/>
    <n v="392.16"/>
    <x v="0"/>
    <d v="2023-11-28T00:00:00"/>
    <n v="18"/>
    <x v="9"/>
    <x v="1"/>
  </r>
  <r>
    <n v="1518"/>
    <x v="350"/>
    <x v="19"/>
    <s v="Samantha Irvin"/>
    <x v="8"/>
    <s v="Europe"/>
    <s v="Webcam"/>
    <x v="1"/>
    <n v="71.97"/>
    <n v="536.86"/>
    <x v="0"/>
    <d v="2023-09-24T00:00:00"/>
    <n v="8"/>
    <x v="0"/>
    <x v="1"/>
  </r>
  <r>
    <n v="1519"/>
    <x v="354"/>
    <x v="9"/>
    <s v="Cathy Kelley"/>
    <x v="1"/>
    <s v="North America"/>
    <s v="Speaker"/>
    <x v="1"/>
    <n v="381.62"/>
    <n v="755.44"/>
    <x v="0"/>
    <d v="2023-12-20T00:00:00"/>
    <n v="2"/>
    <x v="5"/>
    <x v="1"/>
  </r>
  <r>
    <n v="1520"/>
    <x v="201"/>
    <x v="15"/>
    <s v="Michale Cole"/>
    <x v="5"/>
    <s v="Oceania"/>
    <s v="Tablet"/>
    <x v="0"/>
    <n v="195.62"/>
    <n v="142.18"/>
    <x v="0"/>
    <d v="2023-03-08T00:00:00"/>
    <n v="20"/>
    <x v="4"/>
    <x v="1"/>
  </r>
  <r>
    <n v="1521"/>
    <x v="270"/>
    <x v="9"/>
    <s v="Cathy Kelley"/>
    <x v="6"/>
    <s v="Europe"/>
    <s v="Keyboard"/>
    <x v="2"/>
    <n v="104.6"/>
    <n v="469.51"/>
    <x v="0"/>
    <d v="2023-08-20T00:00:00"/>
    <n v="6"/>
    <x v="3"/>
    <x v="1"/>
  </r>
  <r>
    <n v="1522"/>
    <x v="492"/>
    <x v="6"/>
    <s v="Michale Cole"/>
    <x v="0"/>
    <s v="Europe"/>
    <s v="Headphones"/>
    <x v="0"/>
    <n v="143.09"/>
    <n v="834.88"/>
    <x v="0"/>
    <d v="2024-10-10T00:00:00"/>
    <n v="10"/>
    <x v="0"/>
    <x v="0"/>
  </r>
  <r>
    <n v="1523"/>
    <x v="411"/>
    <x v="19"/>
    <s v="Samantha Irvin"/>
    <x v="4"/>
    <s v="Asia"/>
    <s v="Webcam"/>
    <x v="1"/>
    <n v="71.97"/>
    <n v="175.96"/>
    <x v="0"/>
    <d v="2023-01-15T00:00:00"/>
    <n v="12"/>
    <x v="6"/>
    <x v="1"/>
  </r>
  <r>
    <n v="1524"/>
    <x v="201"/>
    <x v="17"/>
    <s v="Cathy Kelley"/>
    <x v="3"/>
    <s v="Asia"/>
    <s v="Headphones"/>
    <x v="0"/>
    <n v="143.09"/>
    <n v="851.81"/>
    <x v="1"/>
    <s v="NULL"/>
    <s v="0"/>
    <x v="4"/>
    <x v="1"/>
  </r>
  <r>
    <n v="1525"/>
    <x v="90"/>
    <x v="4"/>
    <s v="Michale Cole"/>
    <x v="6"/>
    <s v="Europe"/>
    <s v="Tablet"/>
    <x v="0"/>
    <n v="195.62"/>
    <n v="480.31"/>
    <x v="1"/>
    <s v="NULL"/>
    <s v="0"/>
    <x v="1"/>
    <x v="0"/>
  </r>
  <r>
    <n v="1526"/>
    <x v="329"/>
    <x v="6"/>
    <s v="Michale Cole"/>
    <x v="8"/>
    <s v="Europe"/>
    <s v="Monitor"/>
    <x v="1"/>
    <n v="263.2"/>
    <n v="209.8"/>
    <x v="0"/>
    <d v="2024-05-27T00:00:00"/>
    <n v="8"/>
    <x v="10"/>
    <x v="0"/>
  </r>
  <r>
    <n v="1527"/>
    <x v="152"/>
    <x v="1"/>
    <s v="Cathy Kelley"/>
    <x v="7"/>
    <s v="North America"/>
    <s v="Monitor"/>
    <x v="1"/>
    <n v="263.2"/>
    <n v="256.98"/>
    <x v="1"/>
    <s v="NULL"/>
    <s v="0"/>
    <x v="0"/>
    <x v="1"/>
  </r>
  <r>
    <n v="1528"/>
    <x v="634"/>
    <x v="15"/>
    <s v="Michale Cole"/>
    <x v="8"/>
    <s v="Europe"/>
    <s v="Laptop"/>
    <x v="2"/>
    <n v="415.78"/>
    <n v="992.78"/>
    <x v="0"/>
    <d v="2023-05-06T00:00:00"/>
    <n v="8"/>
    <x v="7"/>
    <x v="1"/>
  </r>
  <r>
    <n v="1529"/>
    <x v="350"/>
    <x v="9"/>
    <s v="Cathy Kelley"/>
    <x v="6"/>
    <s v="Europe"/>
    <s v="Monitor"/>
    <x v="1"/>
    <n v="263.2"/>
    <n v="163.55000000000001"/>
    <x v="0"/>
    <d v="2023-09-22T00:00:00"/>
    <n v="6"/>
    <x v="0"/>
    <x v="1"/>
  </r>
  <r>
    <n v="1530"/>
    <x v="407"/>
    <x v="4"/>
    <s v="Michale Cole"/>
    <x v="3"/>
    <s v="Asia"/>
    <s v="Monitor"/>
    <x v="1"/>
    <n v="263.2"/>
    <n v="239.74"/>
    <x v="0"/>
    <d v="2024-03-14T00:00:00"/>
    <n v="15"/>
    <x v="4"/>
    <x v="0"/>
  </r>
  <r>
    <n v="1531"/>
    <x v="26"/>
    <x v="15"/>
    <s v="Michale Cole"/>
    <x v="9"/>
    <s v="South America"/>
    <s v="Printer"/>
    <x v="0"/>
    <n v="199.57"/>
    <n v="182.91"/>
    <x v="0"/>
    <d v="2023-10-27T00:00:00"/>
    <n v="4"/>
    <x v="11"/>
    <x v="1"/>
  </r>
  <r>
    <n v="1532"/>
    <x v="340"/>
    <x v="10"/>
    <s v="Michale Cole"/>
    <x v="5"/>
    <s v="Oceania"/>
    <s v="Headphones"/>
    <x v="0"/>
    <n v="143.09"/>
    <n v="939.79"/>
    <x v="0"/>
    <d v="2023-04-11T00:00:00"/>
    <n v="20"/>
    <x v="1"/>
    <x v="1"/>
  </r>
  <r>
    <n v="1533"/>
    <x v="232"/>
    <x v="2"/>
    <s v="Cathy Kelley"/>
    <x v="6"/>
    <s v="Europe"/>
    <s v="Mouse"/>
    <x v="1"/>
    <n v="282.79000000000002"/>
    <n v="747.96"/>
    <x v="1"/>
    <s v="NULL"/>
    <s v="0"/>
    <x v="7"/>
    <x v="1"/>
  </r>
  <r>
    <n v="1534"/>
    <x v="18"/>
    <x v="1"/>
    <s v="Cathy Kelley"/>
    <x v="2"/>
    <s v="Asia"/>
    <s v="Keyboard"/>
    <x v="2"/>
    <n v="104.6"/>
    <n v="449.25"/>
    <x v="0"/>
    <d v="2023-10-27T00:00:00"/>
    <n v="18"/>
    <x v="11"/>
    <x v="1"/>
  </r>
  <r>
    <n v="1535"/>
    <x v="176"/>
    <x v="9"/>
    <s v="Cathy Kelley"/>
    <x v="7"/>
    <s v="North America"/>
    <s v="Laptop"/>
    <x v="2"/>
    <n v="415.78"/>
    <n v="954.73"/>
    <x v="0"/>
    <d v="2023-07-03T00:00:00"/>
    <n v="1"/>
    <x v="2"/>
    <x v="1"/>
  </r>
  <r>
    <n v="1536"/>
    <x v="348"/>
    <x v="17"/>
    <s v="Cathy Kelley"/>
    <x v="1"/>
    <s v="North America"/>
    <s v="Webcam"/>
    <x v="1"/>
    <n v="71.97"/>
    <n v="603.14"/>
    <x v="0"/>
    <d v="2023-07-05T00:00:00"/>
    <n v="2"/>
    <x v="2"/>
    <x v="1"/>
  </r>
  <r>
    <n v="1537"/>
    <x v="614"/>
    <x v="6"/>
    <s v="Michale Cole"/>
    <x v="7"/>
    <s v="North America"/>
    <s v="Tablet"/>
    <x v="0"/>
    <n v="195.62"/>
    <n v="881.15"/>
    <x v="0"/>
    <d v="2023-12-09T00:00:00"/>
    <n v="1"/>
    <x v="5"/>
    <x v="1"/>
  </r>
  <r>
    <n v="1538"/>
    <x v="205"/>
    <x v="9"/>
    <s v="Cathy Kelley"/>
    <x v="3"/>
    <s v="Asia"/>
    <s v="Webcam"/>
    <x v="1"/>
    <n v="71.97"/>
    <n v="357.49"/>
    <x v="0"/>
    <d v="2024-05-08T00:00:00"/>
    <n v="15"/>
    <x v="7"/>
    <x v="0"/>
  </r>
  <r>
    <n v="1539"/>
    <x v="567"/>
    <x v="4"/>
    <s v="Michale Cole"/>
    <x v="0"/>
    <s v="Europe"/>
    <s v="Printer"/>
    <x v="0"/>
    <n v="199.57"/>
    <n v="415.9"/>
    <x v="0"/>
    <d v="2023-11-07T00:00:00"/>
    <n v="10"/>
    <x v="11"/>
    <x v="1"/>
  </r>
  <r>
    <n v="1540"/>
    <x v="635"/>
    <x v="11"/>
    <s v="Cathy Kelley"/>
    <x v="4"/>
    <s v="Asia"/>
    <s v="Monitor"/>
    <x v="1"/>
    <n v="263.2"/>
    <n v="628.04999999999995"/>
    <x v="0"/>
    <d v="2023-12-03T00:00:00"/>
    <n v="12"/>
    <x v="9"/>
    <x v="1"/>
  </r>
  <r>
    <n v="1541"/>
    <x v="636"/>
    <x v="6"/>
    <s v="Michale Cole"/>
    <x v="6"/>
    <s v="Europe"/>
    <s v="Speaker"/>
    <x v="1"/>
    <n v="381.62"/>
    <n v="636.55999999999995"/>
    <x v="0"/>
    <d v="2024-02-02T00:00:00"/>
    <n v="6"/>
    <x v="6"/>
    <x v="0"/>
  </r>
  <r>
    <n v="1542"/>
    <x v="494"/>
    <x v="1"/>
    <s v="Cathy Kelley"/>
    <x v="1"/>
    <s v="North America"/>
    <s v="Headphones"/>
    <x v="0"/>
    <n v="143.09"/>
    <n v="957.03"/>
    <x v="0"/>
    <d v="2024-04-04T00:00:00"/>
    <n v="2"/>
    <x v="7"/>
    <x v="0"/>
  </r>
  <r>
    <n v="1543"/>
    <x v="73"/>
    <x v="12"/>
    <s v="Michale Cole"/>
    <x v="0"/>
    <s v="Europe"/>
    <s v="Headphones"/>
    <x v="0"/>
    <n v="143.09"/>
    <n v="639.38"/>
    <x v="1"/>
    <s v="NULL"/>
    <s v="0"/>
    <x v="11"/>
    <x v="0"/>
  </r>
  <r>
    <n v="1544"/>
    <x v="637"/>
    <x v="18"/>
    <s v="Nick Patrick"/>
    <x v="0"/>
    <s v="Europe"/>
    <s v="Speaker"/>
    <x v="1"/>
    <n v="381.62"/>
    <n v="280.06"/>
    <x v="0"/>
    <d v="2023-11-24T00:00:00"/>
    <n v="10"/>
    <x v="9"/>
    <x v="1"/>
  </r>
  <r>
    <n v="1545"/>
    <x v="207"/>
    <x v="15"/>
    <s v="Michale Cole"/>
    <x v="0"/>
    <s v="Europe"/>
    <s v="Speaker"/>
    <x v="1"/>
    <n v="381.62"/>
    <n v="791.14"/>
    <x v="1"/>
    <s v="NULL"/>
    <s v="0"/>
    <x v="9"/>
    <x v="1"/>
  </r>
  <r>
    <n v="1546"/>
    <x v="638"/>
    <x v="4"/>
    <s v="Michale Cole"/>
    <x v="2"/>
    <s v="Asia"/>
    <s v="Keyboard"/>
    <x v="2"/>
    <n v="104.6"/>
    <n v="661.79"/>
    <x v="0"/>
    <d v="2024-03-05T00:00:00"/>
    <n v="18"/>
    <x v="4"/>
    <x v="0"/>
  </r>
  <r>
    <n v="1547"/>
    <x v="357"/>
    <x v="13"/>
    <s v="Cathy Kelley"/>
    <x v="0"/>
    <s v="Europe"/>
    <s v="Printer"/>
    <x v="0"/>
    <n v="199.57"/>
    <n v="581.26"/>
    <x v="0"/>
    <d v="2024-01-06T00:00:00"/>
    <n v="10"/>
    <x v="5"/>
    <x v="1"/>
  </r>
  <r>
    <n v="1548"/>
    <x v="639"/>
    <x v="6"/>
    <s v="Michale Cole"/>
    <x v="7"/>
    <s v="North America"/>
    <s v="Tablet"/>
    <x v="0"/>
    <n v="195.62"/>
    <n v="205.39"/>
    <x v="0"/>
    <d v="2024-12-03T00:00:00"/>
    <n v="1"/>
    <x v="5"/>
    <x v="0"/>
  </r>
  <r>
    <n v="1549"/>
    <x v="633"/>
    <x v="0"/>
    <s v="Nick Patrick"/>
    <x v="3"/>
    <s v="Asia"/>
    <s v="Monitor"/>
    <x v="1"/>
    <n v="263.2"/>
    <n v="710.64"/>
    <x v="0"/>
    <d v="2024-01-13T00:00:00"/>
    <n v="15"/>
    <x v="5"/>
    <x v="1"/>
  </r>
  <r>
    <n v="1550"/>
    <x v="342"/>
    <x v="6"/>
    <s v="Michale Cole"/>
    <x v="7"/>
    <s v="North America"/>
    <s v="Speaker"/>
    <x v="1"/>
    <n v="381.62"/>
    <n v="877.73"/>
    <x v="0"/>
    <d v="2024-03-23T00:00:00"/>
    <n v="1"/>
    <x v="1"/>
    <x v="0"/>
  </r>
  <r>
    <n v="1551"/>
    <x v="598"/>
    <x v="17"/>
    <s v="Cathy Kelley"/>
    <x v="3"/>
    <s v="Asia"/>
    <s v="Smartphone"/>
    <x v="3"/>
    <n v="350.59"/>
    <n v="924.82"/>
    <x v="0"/>
    <d v="2024-08-02T00:00:00"/>
    <n v="15"/>
    <x v="2"/>
    <x v="0"/>
  </r>
  <r>
    <n v="1552"/>
    <x v="454"/>
    <x v="14"/>
    <s v="Nick Patrick"/>
    <x v="8"/>
    <s v="Europe"/>
    <s v="Smartphone"/>
    <x v="3"/>
    <n v="350.59"/>
    <n v="910.67"/>
    <x v="0"/>
    <d v="2024-01-22T00:00:00"/>
    <n v="8"/>
    <x v="6"/>
    <x v="0"/>
  </r>
  <r>
    <n v="1553"/>
    <x v="640"/>
    <x v="2"/>
    <s v="Cathy Kelley"/>
    <x v="5"/>
    <s v="Oceania"/>
    <s v="Smartphone"/>
    <x v="3"/>
    <n v="350.59"/>
    <n v="334.63"/>
    <x v="0"/>
    <d v="2024-11-15T00:00:00"/>
    <n v="20"/>
    <x v="11"/>
    <x v="0"/>
  </r>
  <r>
    <n v="1554"/>
    <x v="641"/>
    <x v="3"/>
    <s v="Michale Cole"/>
    <x v="1"/>
    <s v="North America"/>
    <s v="Smartphone"/>
    <x v="3"/>
    <n v="350.59"/>
    <n v="695.02"/>
    <x v="1"/>
    <s v="NULL"/>
    <s v="0"/>
    <x v="8"/>
    <x v="0"/>
  </r>
  <r>
    <n v="1555"/>
    <x v="160"/>
    <x v="1"/>
    <s v="Cathy Kelley"/>
    <x v="4"/>
    <s v="Asia"/>
    <s v="Headphones"/>
    <x v="0"/>
    <n v="143.09"/>
    <n v="967.18"/>
    <x v="1"/>
    <s v="NULL"/>
    <s v="0"/>
    <x v="6"/>
    <x v="1"/>
  </r>
  <r>
    <n v="1556"/>
    <x v="402"/>
    <x v="6"/>
    <s v="Michale Cole"/>
    <x v="1"/>
    <s v="North America"/>
    <s v="Smartphone"/>
    <x v="3"/>
    <n v="350.59"/>
    <n v="959.89"/>
    <x v="1"/>
    <s v="NULL"/>
    <s v="0"/>
    <x v="11"/>
    <x v="0"/>
  </r>
  <r>
    <n v="1557"/>
    <x v="622"/>
    <x v="10"/>
    <s v="Michale Cole"/>
    <x v="8"/>
    <s v="Europe"/>
    <s v="Smartphone"/>
    <x v="3"/>
    <n v="350.59"/>
    <n v="747.54"/>
    <x v="0"/>
    <d v="2023-09-29T00:00:00"/>
    <n v="8"/>
    <x v="0"/>
    <x v="1"/>
  </r>
  <r>
    <n v="1558"/>
    <x v="37"/>
    <x v="16"/>
    <s v="Nick Patrick"/>
    <x v="4"/>
    <s v="Asia"/>
    <s v="Monitor"/>
    <x v="1"/>
    <n v="263.2"/>
    <n v="222.14"/>
    <x v="1"/>
    <s v="NULL"/>
    <s v="0"/>
    <x v="0"/>
    <x v="0"/>
  </r>
  <r>
    <n v="1559"/>
    <x v="442"/>
    <x v="17"/>
    <s v="Cathy Kelley"/>
    <x v="1"/>
    <s v="North America"/>
    <s v="Printer"/>
    <x v="0"/>
    <n v="199.57"/>
    <n v="172.51"/>
    <x v="1"/>
    <s v="NULL"/>
    <s v="0"/>
    <x v="6"/>
    <x v="0"/>
  </r>
  <r>
    <n v="1560"/>
    <x v="356"/>
    <x v="3"/>
    <s v="Michale Cole"/>
    <x v="1"/>
    <s v="North America"/>
    <s v="Speaker"/>
    <x v="1"/>
    <n v="381.62"/>
    <n v="237.2"/>
    <x v="0"/>
    <d v="2024-04-26T00:00:00"/>
    <n v="2"/>
    <x v="7"/>
    <x v="0"/>
  </r>
  <r>
    <n v="1561"/>
    <x v="173"/>
    <x v="0"/>
    <s v="Nick Patrick"/>
    <x v="4"/>
    <s v="Asia"/>
    <s v="Laptop"/>
    <x v="2"/>
    <n v="415.78"/>
    <n v="606.73"/>
    <x v="0"/>
    <d v="2023-11-03T00:00:00"/>
    <n v="12"/>
    <x v="11"/>
    <x v="1"/>
  </r>
  <r>
    <n v="1562"/>
    <x v="642"/>
    <x v="18"/>
    <s v="Nick Patrick"/>
    <x v="4"/>
    <s v="Asia"/>
    <s v="Tablet"/>
    <x v="0"/>
    <n v="195.62"/>
    <n v="845.67"/>
    <x v="0"/>
    <d v="2023-05-28T00:00:00"/>
    <n v="12"/>
    <x v="10"/>
    <x v="1"/>
  </r>
  <r>
    <n v="1563"/>
    <x v="191"/>
    <x v="19"/>
    <s v="Samantha Irvin"/>
    <x v="1"/>
    <s v="North America"/>
    <s v="Laptop"/>
    <x v="2"/>
    <n v="415.78"/>
    <n v="885.3"/>
    <x v="0"/>
    <d v="2024-09-28T00:00:00"/>
    <n v="2"/>
    <x v="0"/>
    <x v="0"/>
  </r>
  <r>
    <n v="1564"/>
    <x v="589"/>
    <x v="9"/>
    <s v="Cathy Kelley"/>
    <x v="2"/>
    <s v="Asia"/>
    <s v="Printer"/>
    <x v="0"/>
    <n v="199.57"/>
    <n v="978.35"/>
    <x v="1"/>
    <s v="NULL"/>
    <s v="0"/>
    <x v="1"/>
    <x v="0"/>
  </r>
  <r>
    <n v="1565"/>
    <x v="72"/>
    <x v="13"/>
    <s v="Cathy Kelley"/>
    <x v="6"/>
    <s v="Europe"/>
    <s v="Laptop"/>
    <x v="2"/>
    <n v="415.78"/>
    <n v="547.34"/>
    <x v="1"/>
    <s v="NULL"/>
    <s v="0"/>
    <x v="10"/>
    <x v="0"/>
  </r>
  <r>
    <n v="1566"/>
    <x v="503"/>
    <x v="18"/>
    <s v="Nick Patrick"/>
    <x v="5"/>
    <s v="Oceania"/>
    <s v="Monitor"/>
    <x v="1"/>
    <n v="263.2"/>
    <n v="752.18"/>
    <x v="0"/>
    <d v="2023-12-07T00:00:00"/>
    <n v="20"/>
    <x v="9"/>
    <x v="1"/>
  </r>
  <r>
    <n v="1567"/>
    <x v="446"/>
    <x v="17"/>
    <s v="Cathy Kelley"/>
    <x v="7"/>
    <s v="North America"/>
    <s v="Speaker"/>
    <x v="1"/>
    <n v="381.62"/>
    <n v="747.74"/>
    <x v="0"/>
    <d v="2024-12-29T00:00:00"/>
    <n v="1"/>
    <x v="5"/>
    <x v="0"/>
  </r>
  <r>
    <n v="1568"/>
    <x v="37"/>
    <x v="16"/>
    <s v="Nick Patrick"/>
    <x v="3"/>
    <s v="Asia"/>
    <s v="Speaker"/>
    <x v="1"/>
    <n v="381.62"/>
    <n v="248.25"/>
    <x v="1"/>
    <s v="NULL"/>
    <s v="0"/>
    <x v="0"/>
    <x v="0"/>
  </r>
  <r>
    <n v="1569"/>
    <x v="61"/>
    <x v="4"/>
    <s v="Michale Cole"/>
    <x v="9"/>
    <s v="South America"/>
    <s v="Mouse"/>
    <x v="1"/>
    <n v="282.79000000000002"/>
    <n v="947.95"/>
    <x v="0"/>
    <d v="2023-07-14T00:00:00"/>
    <n v="4"/>
    <x v="2"/>
    <x v="1"/>
  </r>
  <r>
    <n v="1570"/>
    <x v="569"/>
    <x v="15"/>
    <s v="Michale Cole"/>
    <x v="7"/>
    <s v="North America"/>
    <s v="Printer"/>
    <x v="0"/>
    <n v="199.57"/>
    <n v="337.14"/>
    <x v="0"/>
    <d v="2023-01-18T00:00:00"/>
    <n v="1"/>
    <x v="6"/>
    <x v="1"/>
  </r>
  <r>
    <n v="1571"/>
    <x v="250"/>
    <x v="11"/>
    <s v="Cathy Kelley"/>
    <x v="2"/>
    <s v="Asia"/>
    <s v="Smartphone"/>
    <x v="3"/>
    <n v="350.59"/>
    <n v="495.64"/>
    <x v="0"/>
    <d v="2024-06-18T00:00:00"/>
    <n v="18"/>
    <x v="10"/>
    <x v="0"/>
  </r>
  <r>
    <n v="1572"/>
    <x v="72"/>
    <x v="12"/>
    <s v="Michale Cole"/>
    <x v="9"/>
    <s v="South America"/>
    <s v="Printer"/>
    <x v="0"/>
    <n v="199.57"/>
    <n v="523.16999999999996"/>
    <x v="1"/>
    <s v="NULL"/>
    <s v="0"/>
    <x v="10"/>
    <x v="0"/>
  </r>
  <r>
    <n v="1573"/>
    <x v="532"/>
    <x v="8"/>
    <s v="Cathy Kelley"/>
    <x v="7"/>
    <s v="North America"/>
    <s v="Headphones"/>
    <x v="0"/>
    <n v="143.09"/>
    <n v="847.64"/>
    <x v="1"/>
    <s v="NULL"/>
    <s v="0"/>
    <x v="5"/>
    <x v="1"/>
  </r>
  <r>
    <n v="1574"/>
    <x v="239"/>
    <x v="14"/>
    <s v="Nick Patrick"/>
    <x v="4"/>
    <s v="Asia"/>
    <s v="Speaker"/>
    <x v="1"/>
    <n v="381.62"/>
    <n v="487.41"/>
    <x v="1"/>
    <s v="NULL"/>
    <s v="0"/>
    <x v="3"/>
    <x v="0"/>
  </r>
  <r>
    <n v="1575"/>
    <x v="119"/>
    <x v="0"/>
    <s v="Nick Patrick"/>
    <x v="2"/>
    <s v="Asia"/>
    <s v="Headphones"/>
    <x v="0"/>
    <n v="143.09"/>
    <n v="565.85"/>
    <x v="1"/>
    <s v="NULL"/>
    <s v="0"/>
    <x v="4"/>
    <x v="0"/>
  </r>
  <r>
    <n v="1576"/>
    <x v="65"/>
    <x v="4"/>
    <s v="Michale Cole"/>
    <x v="4"/>
    <s v="Asia"/>
    <s v="Headphones"/>
    <x v="0"/>
    <n v="143.09"/>
    <n v="383.71"/>
    <x v="0"/>
    <d v="2024-01-25T00:00:00"/>
    <n v="12"/>
    <x v="6"/>
    <x v="0"/>
  </r>
  <r>
    <n v="1577"/>
    <x v="571"/>
    <x v="3"/>
    <s v="Michale Cole"/>
    <x v="3"/>
    <s v="Asia"/>
    <s v="Monitor"/>
    <x v="1"/>
    <n v="263.2"/>
    <n v="849.59"/>
    <x v="1"/>
    <s v="NULL"/>
    <s v="0"/>
    <x v="11"/>
    <x v="0"/>
  </r>
  <r>
    <n v="1578"/>
    <x v="198"/>
    <x v="14"/>
    <s v="Nick Patrick"/>
    <x v="6"/>
    <s v="Europe"/>
    <s v="Laptop"/>
    <x v="2"/>
    <n v="415.78"/>
    <n v="886.68"/>
    <x v="0"/>
    <d v="2023-08-15T00:00:00"/>
    <n v="6"/>
    <x v="3"/>
    <x v="1"/>
  </r>
  <r>
    <n v="1579"/>
    <x v="261"/>
    <x v="13"/>
    <s v="Cathy Kelley"/>
    <x v="7"/>
    <s v="North America"/>
    <s v="Monitor"/>
    <x v="1"/>
    <n v="263.2"/>
    <n v="463.31"/>
    <x v="0"/>
    <d v="2024-01-02T00:00:00"/>
    <n v="1"/>
    <x v="6"/>
    <x v="0"/>
  </r>
  <r>
    <n v="1580"/>
    <x v="473"/>
    <x v="18"/>
    <s v="Nick Patrick"/>
    <x v="8"/>
    <s v="Europe"/>
    <s v="Mouse"/>
    <x v="1"/>
    <n v="282.79000000000002"/>
    <n v="173.48"/>
    <x v="0"/>
    <d v="2024-01-27T00:00:00"/>
    <n v="8"/>
    <x v="6"/>
    <x v="0"/>
  </r>
  <r>
    <n v="1581"/>
    <x v="205"/>
    <x v="5"/>
    <s v="Samantha Irvin"/>
    <x v="3"/>
    <s v="Asia"/>
    <s v="Headphones"/>
    <x v="0"/>
    <n v="143.09"/>
    <n v="931.56"/>
    <x v="1"/>
    <s v="NULL"/>
    <s v="0"/>
    <x v="7"/>
    <x v="0"/>
  </r>
  <r>
    <n v="1582"/>
    <x v="643"/>
    <x v="5"/>
    <s v="Samantha Irvin"/>
    <x v="0"/>
    <s v="Europe"/>
    <s v="Mouse"/>
    <x v="1"/>
    <n v="282.79000000000002"/>
    <n v="687.32"/>
    <x v="1"/>
    <s v="NULL"/>
    <s v="0"/>
    <x v="11"/>
    <x v="1"/>
  </r>
  <r>
    <n v="1583"/>
    <x v="335"/>
    <x v="6"/>
    <s v="Michale Cole"/>
    <x v="2"/>
    <s v="Asia"/>
    <s v="Printer"/>
    <x v="0"/>
    <n v="199.57"/>
    <n v="494.3"/>
    <x v="0"/>
    <d v="2024-09-21T00:00:00"/>
    <n v="18"/>
    <x v="0"/>
    <x v="0"/>
  </r>
  <r>
    <n v="1584"/>
    <x v="453"/>
    <x v="14"/>
    <s v="Nick Patrick"/>
    <x v="6"/>
    <s v="Europe"/>
    <s v="Monitor"/>
    <x v="1"/>
    <n v="263.2"/>
    <n v="346.87"/>
    <x v="0"/>
    <d v="2023-04-08T00:00:00"/>
    <n v="6"/>
    <x v="7"/>
    <x v="1"/>
  </r>
  <r>
    <n v="1585"/>
    <x v="161"/>
    <x v="17"/>
    <s v="Cathy Kelley"/>
    <x v="4"/>
    <s v="Asia"/>
    <s v="Laptop"/>
    <x v="2"/>
    <n v="415.78"/>
    <n v="146.1"/>
    <x v="0"/>
    <d v="2023-08-08T00:00:00"/>
    <n v="12"/>
    <x v="2"/>
    <x v="1"/>
  </r>
  <r>
    <n v="1586"/>
    <x v="577"/>
    <x v="0"/>
    <s v="Nick Patrick"/>
    <x v="2"/>
    <s v="Asia"/>
    <s v="Speaker"/>
    <x v="1"/>
    <n v="381.62"/>
    <n v="566.45000000000005"/>
    <x v="0"/>
    <d v="2023-12-27T00:00:00"/>
    <n v="18"/>
    <x v="5"/>
    <x v="1"/>
  </r>
  <r>
    <n v="1587"/>
    <x v="2"/>
    <x v="10"/>
    <s v="Michale Cole"/>
    <x v="7"/>
    <s v="North America"/>
    <s v="Headphones"/>
    <x v="0"/>
    <n v="143.09"/>
    <n v="914.26"/>
    <x v="1"/>
    <s v="NULL"/>
    <s v="0"/>
    <x v="0"/>
    <x v="1"/>
  </r>
  <r>
    <n v="1588"/>
    <x v="8"/>
    <x v="1"/>
    <s v="Cathy Kelley"/>
    <x v="8"/>
    <s v="Europe"/>
    <s v="Headphones"/>
    <x v="0"/>
    <n v="143.09"/>
    <n v="894.78"/>
    <x v="0"/>
    <d v="2023-12-27T00:00:00"/>
    <n v="8"/>
    <x v="5"/>
    <x v="1"/>
  </r>
  <r>
    <n v="1589"/>
    <x v="82"/>
    <x v="17"/>
    <s v="Cathy Kelley"/>
    <x v="7"/>
    <s v="North America"/>
    <s v="Webcam"/>
    <x v="1"/>
    <n v="71.97"/>
    <n v="198.55"/>
    <x v="0"/>
    <d v="2024-08-08T00:00:00"/>
    <n v="1"/>
    <x v="3"/>
    <x v="0"/>
  </r>
  <r>
    <n v="1590"/>
    <x v="447"/>
    <x v="0"/>
    <s v="Nick Patrick"/>
    <x v="4"/>
    <s v="Asia"/>
    <s v="Smartphone"/>
    <x v="3"/>
    <n v="350.59"/>
    <n v="871.08"/>
    <x v="1"/>
    <s v="NULL"/>
    <s v="0"/>
    <x v="0"/>
    <x v="1"/>
  </r>
  <r>
    <n v="1591"/>
    <x v="319"/>
    <x v="9"/>
    <s v="Cathy Kelley"/>
    <x v="4"/>
    <s v="Asia"/>
    <s v="Monitor"/>
    <x v="1"/>
    <n v="263.2"/>
    <n v="124.14"/>
    <x v="0"/>
    <d v="2024-12-05T00:00:00"/>
    <n v="12"/>
    <x v="9"/>
    <x v="0"/>
  </r>
  <r>
    <n v="1592"/>
    <x v="298"/>
    <x v="17"/>
    <s v="Cathy Kelley"/>
    <x v="5"/>
    <s v="Oceania"/>
    <s v="Headphones"/>
    <x v="0"/>
    <n v="143.09"/>
    <n v="503.45"/>
    <x v="1"/>
    <s v="NULL"/>
    <s v="0"/>
    <x v="0"/>
    <x v="1"/>
  </r>
  <r>
    <n v="1593"/>
    <x v="44"/>
    <x v="8"/>
    <s v="Cathy Kelley"/>
    <x v="2"/>
    <s v="Asia"/>
    <s v="Printer"/>
    <x v="0"/>
    <n v="199.57"/>
    <n v="451.92"/>
    <x v="1"/>
    <s v="NULL"/>
    <s v="0"/>
    <x v="7"/>
    <x v="1"/>
  </r>
  <r>
    <n v="1594"/>
    <x v="463"/>
    <x v="11"/>
    <s v="Cathy Kelley"/>
    <x v="4"/>
    <s v="Asia"/>
    <s v="Keyboard"/>
    <x v="2"/>
    <n v="104.6"/>
    <n v="499.07"/>
    <x v="0"/>
    <d v="2024-12-10T00:00:00"/>
    <n v="12"/>
    <x v="9"/>
    <x v="0"/>
  </r>
  <r>
    <n v="1595"/>
    <x v="644"/>
    <x v="3"/>
    <s v="Michale Cole"/>
    <x v="3"/>
    <s v="Asia"/>
    <s v="Mouse"/>
    <x v="1"/>
    <n v="282.79000000000002"/>
    <n v="551.66"/>
    <x v="0"/>
    <d v="2023-08-21T00:00:00"/>
    <n v="15"/>
    <x v="3"/>
    <x v="1"/>
  </r>
  <r>
    <n v="1596"/>
    <x v="295"/>
    <x v="13"/>
    <s v="Cathy Kelley"/>
    <x v="7"/>
    <s v="North America"/>
    <s v="Mouse"/>
    <x v="1"/>
    <n v="282.79000000000002"/>
    <n v="426.03"/>
    <x v="1"/>
    <s v="NULL"/>
    <s v="0"/>
    <x v="5"/>
    <x v="0"/>
  </r>
  <r>
    <n v="1597"/>
    <x v="525"/>
    <x v="15"/>
    <s v="Michale Cole"/>
    <x v="1"/>
    <s v="North America"/>
    <s v="Tablet"/>
    <x v="0"/>
    <n v="195.62"/>
    <n v="276.20999999999998"/>
    <x v="0"/>
    <d v="2024-04-15T00:00:00"/>
    <n v="2"/>
    <x v="7"/>
    <x v="0"/>
  </r>
  <r>
    <n v="1598"/>
    <x v="645"/>
    <x v="18"/>
    <s v="Nick Patrick"/>
    <x v="2"/>
    <s v="Asia"/>
    <s v="Webcam"/>
    <x v="1"/>
    <n v="71.97"/>
    <n v="985.72"/>
    <x v="0"/>
    <d v="2024-07-18T00:00:00"/>
    <n v="18"/>
    <x v="8"/>
    <x v="0"/>
  </r>
  <r>
    <n v="1599"/>
    <x v="576"/>
    <x v="1"/>
    <s v="Cathy Kelley"/>
    <x v="1"/>
    <s v="North America"/>
    <s v="Mouse"/>
    <x v="1"/>
    <n v="282.79000000000002"/>
    <n v="707.42"/>
    <x v="1"/>
    <s v="NULL"/>
    <s v="0"/>
    <x v="6"/>
    <x v="0"/>
  </r>
  <r>
    <n v="1600"/>
    <x v="160"/>
    <x v="5"/>
    <s v="Samantha Irvin"/>
    <x v="2"/>
    <s v="Asia"/>
    <s v="Laptop"/>
    <x v="2"/>
    <n v="415.78"/>
    <n v="890.55"/>
    <x v="0"/>
    <d v="2023-02-02T00:00:00"/>
    <n v="18"/>
    <x v="6"/>
    <x v="1"/>
  </r>
  <r>
    <n v="1601"/>
    <x v="351"/>
    <x v="14"/>
    <s v="Nick Patrick"/>
    <x v="0"/>
    <s v="Europe"/>
    <s v="Tablet"/>
    <x v="0"/>
    <n v="195.62"/>
    <n v="958.25"/>
    <x v="0"/>
    <d v="2023-06-13T00:00:00"/>
    <n v="10"/>
    <x v="8"/>
    <x v="1"/>
  </r>
  <r>
    <n v="1602"/>
    <x v="589"/>
    <x v="10"/>
    <s v="Michale Cole"/>
    <x v="2"/>
    <s v="Asia"/>
    <s v="Speaker"/>
    <x v="1"/>
    <n v="381.62"/>
    <n v="800.29"/>
    <x v="0"/>
    <d v="2024-03-22T00:00:00"/>
    <n v="18"/>
    <x v="1"/>
    <x v="0"/>
  </r>
  <r>
    <n v="1603"/>
    <x v="450"/>
    <x v="13"/>
    <s v="Cathy Kelley"/>
    <x v="6"/>
    <s v="Europe"/>
    <s v="Printer"/>
    <x v="0"/>
    <n v="199.57"/>
    <n v="755"/>
    <x v="0"/>
    <d v="2024-02-19T00:00:00"/>
    <n v="6"/>
    <x v="4"/>
    <x v="0"/>
  </r>
  <r>
    <n v="1604"/>
    <x v="284"/>
    <x v="2"/>
    <s v="Cathy Kelley"/>
    <x v="2"/>
    <s v="Asia"/>
    <s v="Smartphone"/>
    <x v="3"/>
    <n v="350.59"/>
    <n v="747.69"/>
    <x v="0"/>
    <d v="2024-02-07T00:00:00"/>
    <n v="18"/>
    <x v="6"/>
    <x v="0"/>
  </r>
  <r>
    <n v="1605"/>
    <x v="42"/>
    <x v="2"/>
    <s v="Cathy Kelley"/>
    <x v="1"/>
    <s v="North America"/>
    <s v="Mouse"/>
    <x v="1"/>
    <n v="282.79000000000002"/>
    <n v="242.8"/>
    <x v="0"/>
    <d v="2023-11-09T00:00:00"/>
    <n v="2"/>
    <x v="9"/>
    <x v="1"/>
  </r>
  <r>
    <n v="1606"/>
    <x v="450"/>
    <x v="19"/>
    <s v="Samantha Irvin"/>
    <x v="4"/>
    <s v="Asia"/>
    <s v="Keyboard"/>
    <x v="2"/>
    <n v="104.6"/>
    <n v="564.72"/>
    <x v="1"/>
    <s v="NULL"/>
    <s v="0"/>
    <x v="4"/>
    <x v="0"/>
  </r>
  <r>
    <n v="1607"/>
    <x v="199"/>
    <x v="2"/>
    <s v="Cathy Kelley"/>
    <x v="2"/>
    <s v="Asia"/>
    <s v="Mouse"/>
    <x v="1"/>
    <n v="282.79000000000002"/>
    <n v="648.32000000000005"/>
    <x v="1"/>
    <s v="NULL"/>
    <s v="0"/>
    <x v="8"/>
    <x v="0"/>
  </r>
  <r>
    <n v="1608"/>
    <x v="646"/>
    <x v="18"/>
    <s v="Nick Patrick"/>
    <x v="4"/>
    <s v="Asia"/>
    <s v="Speaker"/>
    <x v="1"/>
    <n v="381.62"/>
    <n v="178.78"/>
    <x v="0"/>
    <d v="2023-10-10T00:00:00"/>
    <n v="12"/>
    <x v="0"/>
    <x v="1"/>
  </r>
  <r>
    <n v="1609"/>
    <x v="430"/>
    <x v="7"/>
    <s v="Samantha Irvin"/>
    <x v="2"/>
    <s v="Asia"/>
    <s v="Keyboard"/>
    <x v="2"/>
    <n v="104.6"/>
    <n v="323.58"/>
    <x v="0"/>
    <d v="2024-04-11T00:00:00"/>
    <n v="18"/>
    <x v="1"/>
    <x v="0"/>
  </r>
  <r>
    <n v="1610"/>
    <x v="566"/>
    <x v="4"/>
    <s v="Michale Cole"/>
    <x v="7"/>
    <s v="North America"/>
    <s v="Headphones"/>
    <x v="0"/>
    <n v="143.09"/>
    <n v="687.16"/>
    <x v="1"/>
    <s v="NULL"/>
    <s v="0"/>
    <x v="1"/>
    <x v="0"/>
  </r>
  <r>
    <n v="1611"/>
    <x v="563"/>
    <x v="4"/>
    <s v="Michale Cole"/>
    <x v="1"/>
    <s v="North America"/>
    <s v="Webcam"/>
    <x v="1"/>
    <n v="71.97"/>
    <n v="981.95"/>
    <x v="1"/>
    <s v="NULL"/>
    <s v="0"/>
    <x v="10"/>
    <x v="1"/>
  </r>
  <r>
    <n v="1612"/>
    <x v="647"/>
    <x v="2"/>
    <s v="Cathy Kelley"/>
    <x v="4"/>
    <s v="Asia"/>
    <s v="Mouse"/>
    <x v="1"/>
    <n v="282.79000000000002"/>
    <n v="706.59"/>
    <x v="0"/>
    <d v="2023-02-10T00:00:00"/>
    <n v="12"/>
    <x v="6"/>
    <x v="1"/>
  </r>
  <r>
    <n v="1613"/>
    <x v="399"/>
    <x v="11"/>
    <s v="Cathy Kelley"/>
    <x v="9"/>
    <s v="South America"/>
    <s v="Tablet"/>
    <x v="0"/>
    <n v="195.62"/>
    <n v="198.16"/>
    <x v="1"/>
    <s v="NULL"/>
    <s v="0"/>
    <x v="1"/>
    <x v="1"/>
  </r>
  <r>
    <n v="1614"/>
    <x v="568"/>
    <x v="19"/>
    <s v="Samantha Irvin"/>
    <x v="4"/>
    <s v="Asia"/>
    <s v="Smartphone"/>
    <x v="3"/>
    <n v="350.59"/>
    <n v="150.6"/>
    <x v="0"/>
    <d v="2024-05-29T00:00:00"/>
    <n v="12"/>
    <x v="10"/>
    <x v="0"/>
  </r>
  <r>
    <n v="1615"/>
    <x v="165"/>
    <x v="10"/>
    <s v="Michale Cole"/>
    <x v="3"/>
    <s v="Asia"/>
    <s v="Keyboard"/>
    <x v="2"/>
    <n v="104.6"/>
    <n v="721.51"/>
    <x v="0"/>
    <d v="2024-05-07T00:00:00"/>
    <n v="15"/>
    <x v="7"/>
    <x v="0"/>
  </r>
  <r>
    <n v="1616"/>
    <x v="277"/>
    <x v="9"/>
    <s v="Cathy Kelley"/>
    <x v="3"/>
    <s v="Asia"/>
    <s v="Monitor"/>
    <x v="1"/>
    <n v="263.2"/>
    <n v="699.3"/>
    <x v="1"/>
    <s v="NULL"/>
    <s v="0"/>
    <x v="11"/>
    <x v="1"/>
  </r>
  <r>
    <n v="1617"/>
    <x v="648"/>
    <x v="13"/>
    <s v="Cathy Kelley"/>
    <x v="0"/>
    <s v="Europe"/>
    <s v="Speaker"/>
    <x v="1"/>
    <n v="381.62"/>
    <n v="695.3"/>
    <x v="1"/>
    <s v="NULL"/>
    <s v="0"/>
    <x v="8"/>
    <x v="1"/>
  </r>
  <r>
    <n v="1618"/>
    <x v="230"/>
    <x v="10"/>
    <s v="Michale Cole"/>
    <x v="0"/>
    <s v="Europe"/>
    <s v="Tablet"/>
    <x v="0"/>
    <n v="195.62"/>
    <n v="402.26"/>
    <x v="0"/>
    <d v="2024-03-05T00:00:00"/>
    <n v="10"/>
    <x v="4"/>
    <x v="0"/>
  </r>
  <r>
    <n v="1619"/>
    <x v="185"/>
    <x v="13"/>
    <s v="Cathy Kelley"/>
    <x v="7"/>
    <s v="North America"/>
    <s v="Headphones"/>
    <x v="0"/>
    <n v="143.09"/>
    <n v="587.82000000000005"/>
    <x v="0"/>
    <d v="2024-01-27T00:00:00"/>
    <n v="1"/>
    <x v="6"/>
    <x v="0"/>
  </r>
  <r>
    <n v="1620"/>
    <x v="409"/>
    <x v="4"/>
    <s v="Michale Cole"/>
    <x v="9"/>
    <s v="South America"/>
    <s v="Webcam"/>
    <x v="1"/>
    <n v="71.97"/>
    <n v="378.06"/>
    <x v="1"/>
    <s v="NULL"/>
    <s v="0"/>
    <x v="4"/>
    <x v="0"/>
  </r>
  <r>
    <n v="1621"/>
    <x v="598"/>
    <x v="1"/>
    <s v="Cathy Kelley"/>
    <x v="6"/>
    <s v="Europe"/>
    <s v="Webcam"/>
    <x v="1"/>
    <n v="71.97"/>
    <n v="250.88"/>
    <x v="0"/>
    <d v="2024-07-24T00:00:00"/>
    <n v="6"/>
    <x v="2"/>
    <x v="0"/>
  </r>
  <r>
    <n v="1622"/>
    <x v="58"/>
    <x v="2"/>
    <s v="Cathy Kelley"/>
    <x v="3"/>
    <s v="Asia"/>
    <s v="Tablet"/>
    <x v="0"/>
    <n v="195.62"/>
    <n v="496.98"/>
    <x v="1"/>
    <s v="NULL"/>
    <s v="0"/>
    <x v="1"/>
    <x v="1"/>
  </r>
  <r>
    <n v="1623"/>
    <x v="441"/>
    <x v="18"/>
    <s v="Nick Patrick"/>
    <x v="3"/>
    <s v="Asia"/>
    <s v="Speaker"/>
    <x v="1"/>
    <n v="381.62"/>
    <n v="279.70999999999998"/>
    <x v="1"/>
    <s v="NULL"/>
    <s v="0"/>
    <x v="6"/>
    <x v="0"/>
  </r>
  <r>
    <n v="1624"/>
    <x v="501"/>
    <x v="14"/>
    <s v="Nick Patrick"/>
    <x v="6"/>
    <s v="Europe"/>
    <s v="Webcam"/>
    <x v="1"/>
    <n v="71.97"/>
    <n v="730.52"/>
    <x v="0"/>
    <d v="2023-08-11T00:00:00"/>
    <n v="6"/>
    <x v="3"/>
    <x v="1"/>
  </r>
  <r>
    <n v="1625"/>
    <x v="294"/>
    <x v="14"/>
    <s v="Nick Patrick"/>
    <x v="0"/>
    <s v="Europe"/>
    <s v="Mouse"/>
    <x v="1"/>
    <n v="282.79000000000002"/>
    <n v="589.9"/>
    <x v="0"/>
    <d v="2023-01-21T00:00:00"/>
    <n v="10"/>
    <x v="6"/>
    <x v="1"/>
  </r>
  <r>
    <n v="1626"/>
    <x v="215"/>
    <x v="4"/>
    <s v="Michale Cole"/>
    <x v="2"/>
    <s v="Asia"/>
    <s v="Headphones"/>
    <x v="0"/>
    <n v="143.09"/>
    <n v="475.15"/>
    <x v="0"/>
    <d v="2023-09-30T00:00:00"/>
    <n v="18"/>
    <x v="0"/>
    <x v="1"/>
  </r>
  <r>
    <n v="1627"/>
    <x v="217"/>
    <x v="11"/>
    <s v="Cathy Kelley"/>
    <x v="9"/>
    <s v="South America"/>
    <s v="Keyboard"/>
    <x v="2"/>
    <n v="104.6"/>
    <n v="244.99"/>
    <x v="1"/>
    <s v="NULL"/>
    <s v="0"/>
    <x v="6"/>
    <x v="0"/>
  </r>
  <r>
    <n v="1628"/>
    <x v="387"/>
    <x v="15"/>
    <s v="Michale Cole"/>
    <x v="3"/>
    <s v="Asia"/>
    <s v="Tablet"/>
    <x v="0"/>
    <n v="195.62"/>
    <n v="723.17"/>
    <x v="0"/>
    <d v="2024-10-27T00:00:00"/>
    <n v="15"/>
    <x v="11"/>
    <x v="0"/>
  </r>
  <r>
    <n v="1629"/>
    <x v="648"/>
    <x v="1"/>
    <s v="Cathy Kelley"/>
    <x v="7"/>
    <s v="North America"/>
    <s v="Webcam"/>
    <x v="1"/>
    <n v="71.97"/>
    <n v="326.02"/>
    <x v="0"/>
    <d v="2023-06-28T00:00:00"/>
    <n v="1"/>
    <x v="8"/>
    <x v="1"/>
  </r>
  <r>
    <n v="1630"/>
    <x v="180"/>
    <x v="8"/>
    <s v="Cathy Kelley"/>
    <x v="4"/>
    <s v="Asia"/>
    <s v="Printer"/>
    <x v="0"/>
    <n v="199.57"/>
    <n v="831.87"/>
    <x v="0"/>
    <d v="2023-09-02T00:00:00"/>
    <n v="12"/>
    <x v="3"/>
    <x v="1"/>
  </r>
  <r>
    <n v="1631"/>
    <x v="413"/>
    <x v="4"/>
    <s v="Michale Cole"/>
    <x v="8"/>
    <s v="Europe"/>
    <s v="Keyboard"/>
    <x v="2"/>
    <n v="104.6"/>
    <n v="933.59"/>
    <x v="1"/>
    <s v="NULL"/>
    <s v="0"/>
    <x v="1"/>
    <x v="1"/>
  </r>
  <r>
    <n v="1632"/>
    <x v="173"/>
    <x v="8"/>
    <s v="Cathy Kelley"/>
    <x v="3"/>
    <s v="Asia"/>
    <s v="Monitor"/>
    <x v="1"/>
    <n v="263.2"/>
    <n v="670.24"/>
    <x v="1"/>
    <s v="NULL"/>
    <s v="0"/>
    <x v="11"/>
    <x v="1"/>
  </r>
  <r>
    <n v="1633"/>
    <x v="331"/>
    <x v="17"/>
    <s v="Cathy Kelley"/>
    <x v="6"/>
    <s v="Europe"/>
    <s v="Keyboard"/>
    <x v="2"/>
    <n v="104.6"/>
    <n v="728.72"/>
    <x v="0"/>
    <d v="2024-07-08T00:00:00"/>
    <n v="6"/>
    <x v="2"/>
    <x v="0"/>
  </r>
  <r>
    <n v="1634"/>
    <x v="3"/>
    <x v="18"/>
    <s v="Nick Patrick"/>
    <x v="9"/>
    <s v="South America"/>
    <s v="Monitor"/>
    <x v="1"/>
    <n v="263.2"/>
    <n v="139.91999999999999"/>
    <x v="0"/>
    <d v="2023-07-17T00:00:00"/>
    <n v="4"/>
    <x v="2"/>
    <x v="1"/>
  </r>
  <r>
    <n v="1635"/>
    <x v="615"/>
    <x v="19"/>
    <s v="Samantha Irvin"/>
    <x v="3"/>
    <s v="Asia"/>
    <s v="Printer"/>
    <x v="0"/>
    <n v="199.57"/>
    <n v="603.55999999999995"/>
    <x v="0"/>
    <d v="2024-09-22T00:00:00"/>
    <n v="15"/>
    <x v="0"/>
    <x v="0"/>
  </r>
  <r>
    <n v="1636"/>
    <x v="649"/>
    <x v="7"/>
    <s v="Samantha Irvin"/>
    <x v="2"/>
    <s v="Asia"/>
    <s v="Mouse"/>
    <x v="1"/>
    <n v="282.79000000000002"/>
    <n v="407.84"/>
    <x v="0"/>
    <d v="2024-05-14T00:00:00"/>
    <n v="18"/>
    <x v="7"/>
    <x v="0"/>
  </r>
  <r>
    <n v="1637"/>
    <x v="46"/>
    <x v="1"/>
    <s v="Cathy Kelley"/>
    <x v="4"/>
    <s v="Asia"/>
    <s v="Monitor"/>
    <x v="1"/>
    <n v="263.2"/>
    <n v="486.54"/>
    <x v="1"/>
    <s v="NULL"/>
    <s v="0"/>
    <x v="6"/>
    <x v="0"/>
  </r>
  <r>
    <n v="1638"/>
    <x v="516"/>
    <x v="6"/>
    <s v="Michale Cole"/>
    <x v="1"/>
    <s v="North America"/>
    <s v="Headphones"/>
    <x v="0"/>
    <n v="143.09"/>
    <n v="994.74"/>
    <x v="1"/>
    <s v="NULL"/>
    <s v="0"/>
    <x v="9"/>
    <x v="0"/>
  </r>
  <r>
    <n v="1639"/>
    <x v="67"/>
    <x v="17"/>
    <s v="Cathy Kelley"/>
    <x v="6"/>
    <s v="Europe"/>
    <s v="Speaker"/>
    <x v="1"/>
    <n v="381.62"/>
    <n v="359.12"/>
    <x v="1"/>
    <s v="NULL"/>
    <s v="0"/>
    <x v="6"/>
    <x v="1"/>
  </r>
  <r>
    <n v="1640"/>
    <x v="500"/>
    <x v="9"/>
    <s v="Cathy Kelley"/>
    <x v="7"/>
    <s v="North America"/>
    <s v="Headphones"/>
    <x v="0"/>
    <n v="143.09"/>
    <n v="830.69"/>
    <x v="0"/>
    <d v="2023-04-14T00:00:00"/>
    <n v="1"/>
    <x v="7"/>
    <x v="1"/>
  </r>
  <r>
    <n v="1641"/>
    <x v="650"/>
    <x v="15"/>
    <s v="Michale Cole"/>
    <x v="3"/>
    <s v="Asia"/>
    <s v="Printer"/>
    <x v="0"/>
    <n v="199.57"/>
    <n v="824.97"/>
    <x v="1"/>
    <s v="NULL"/>
    <s v="0"/>
    <x v="8"/>
    <x v="0"/>
  </r>
  <r>
    <n v="1642"/>
    <x v="548"/>
    <x v="3"/>
    <s v="Michale Cole"/>
    <x v="0"/>
    <s v="Europe"/>
    <s v="Laptop"/>
    <x v="2"/>
    <n v="415.78"/>
    <n v="119.04"/>
    <x v="1"/>
    <s v="NULL"/>
    <s v="0"/>
    <x v="0"/>
    <x v="1"/>
  </r>
  <r>
    <n v="1643"/>
    <x v="351"/>
    <x v="13"/>
    <s v="Cathy Kelley"/>
    <x v="5"/>
    <s v="Oceania"/>
    <s v="Keyboard"/>
    <x v="2"/>
    <n v="104.6"/>
    <n v="888.9"/>
    <x v="0"/>
    <d v="2023-06-23T00:00:00"/>
    <n v="20"/>
    <x v="8"/>
    <x v="1"/>
  </r>
  <r>
    <n v="1644"/>
    <x v="428"/>
    <x v="16"/>
    <s v="Nick Patrick"/>
    <x v="1"/>
    <s v="North America"/>
    <s v="Printer"/>
    <x v="0"/>
    <n v="199.57"/>
    <n v="590.28"/>
    <x v="1"/>
    <s v="NULL"/>
    <s v="0"/>
    <x v="10"/>
    <x v="1"/>
  </r>
  <r>
    <n v="1645"/>
    <x v="177"/>
    <x v="8"/>
    <s v="Cathy Kelley"/>
    <x v="9"/>
    <s v="South America"/>
    <s v="Speaker"/>
    <x v="1"/>
    <n v="381.62"/>
    <n v="115.85"/>
    <x v="1"/>
    <s v="NULL"/>
    <s v="0"/>
    <x v="0"/>
    <x v="1"/>
  </r>
  <r>
    <n v="1646"/>
    <x v="93"/>
    <x v="19"/>
    <s v="Samantha Irvin"/>
    <x v="1"/>
    <s v="North America"/>
    <s v="Printer"/>
    <x v="0"/>
    <n v="199.57"/>
    <n v="461.18"/>
    <x v="0"/>
    <d v="2024-10-21T00:00:00"/>
    <n v="2"/>
    <x v="11"/>
    <x v="0"/>
  </r>
  <r>
    <n v="1647"/>
    <x v="651"/>
    <x v="18"/>
    <s v="Nick Patrick"/>
    <x v="4"/>
    <s v="Asia"/>
    <s v="Webcam"/>
    <x v="1"/>
    <n v="71.97"/>
    <n v="850.41"/>
    <x v="0"/>
    <d v="2023-07-20T00:00:00"/>
    <n v="12"/>
    <x v="2"/>
    <x v="1"/>
  </r>
  <r>
    <n v="1648"/>
    <x v="98"/>
    <x v="5"/>
    <s v="Samantha Irvin"/>
    <x v="5"/>
    <s v="Oceania"/>
    <s v="Printer"/>
    <x v="0"/>
    <n v="199.57"/>
    <n v="331.18"/>
    <x v="0"/>
    <d v="2024-09-10T00:00:00"/>
    <n v="20"/>
    <x v="3"/>
    <x v="0"/>
  </r>
  <r>
    <n v="1649"/>
    <x v="211"/>
    <x v="2"/>
    <s v="Cathy Kelley"/>
    <x v="1"/>
    <s v="North America"/>
    <s v="Headphones"/>
    <x v="0"/>
    <n v="143.09"/>
    <n v="655.77"/>
    <x v="0"/>
    <d v="2023-05-22T00:00:00"/>
    <n v="2"/>
    <x v="10"/>
    <x v="1"/>
  </r>
  <r>
    <n v="1650"/>
    <x v="196"/>
    <x v="9"/>
    <s v="Cathy Kelley"/>
    <x v="4"/>
    <s v="Asia"/>
    <s v="Laptop"/>
    <x v="2"/>
    <n v="415.78"/>
    <n v="635.22"/>
    <x v="0"/>
    <d v="2024-08-05T00:00:00"/>
    <n v="12"/>
    <x v="2"/>
    <x v="0"/>
  </r>
  <r>
    <n v="1651"/>
    <x v="335"/>
    <x v="3"/>
    <s v="Michale Cole"/>
    <x v="1"/>
    <s v="North America"/>
    <s v="Tablet"/>
    <x v="0"/>
    <n v="195.62"/>
    <n v="490.84"/>
    <x v="0"/>
    <d v="2024-09-05T00:00:00"/>
    <n v="2"/>
    <x v="0"/>
    <x v="0"/>
  </r>
  <r>
    <n v="1652"/>
    <x v="486"/>
    <x v="12"/>
    <s v="Michale Cole"/>
    <x v="1"/>
    <s v="North America"/>
    <s v="Smartphone"/>
    <x v="3"/>
    <n v="350.59"/>
    <n v="678.51"/>
    <x v="0"/>
    <d v="2023-01-12T00:00:00"/>
    <n v="2"/>
    <x v="6"/>
    <x v="1"/>
  </r>
  <r>
    <n v="1653"/>
    <x v="80"/>
    <x v="16"/>
    <s v="Nick Patrick"/>
    <x v="8"/>
    <s v="Europe"/>
    <s v="Monitor"/>
    <x v="1"/>
    <n v="263.2"/>
    <n v="193.45"/>
    <x v="1"/>
    <s v="NULL"/>
    <s v="0"/>
    <x v="6"/>
    <x v="1"/>
  </r>
  <r>
    <n v="1654"/>
    <x v="223"/>
    <x v="13"/>
    <s v="Cathy Kelley"/>
    <x v="4"/>
    <s v="Asia"/>
    <s v="Printer"/>
    <x v="0"/>
    <n v="199.57"/>
    <n v="965.72"/>
    <x v="0"/>
    <d v="2023-01-19T00:00:00"/>
    <n v="12"/>
    <x v="6"/>
    <x v="1"/>
  </r>
  <r>
    <n v="1655"/>
    <x v="652"/>
    <x v="19"/>
    <s v="Samantha Irvin"/>
    <x v="7"/>
    <s v="North America"/>
    <s v="Headphones"/>
    <x v="0"/>
    <n v="143.09"/>
    <n v="123.73"/>
    <x v="0"/>
    <d v="2023-08-13T00:00:00"/>
    <n v="1"/>
    <x v="3"/>
    <x v="1"/>
  </r>
  <r>
    <n v="1656"/>
    <x v="220"/>
    <x v="1"/>
    <s v="Cathy Kelley"/>
    <x v="4"/>
    <s v="Asia"/>
    <s v="Smartphone"/>
    <x v="3"/>
    <n v="350.59"/>
    <n v="981.95"/>
    <x v="0"/>
    <d v="2024-02-06T00:00:00"/>
    <n v="12"/>
    <x v="6"/>
    <x v="0"/>
  </r>
  <r>
    <n v="1657"/>
    <x v="112"/>
    <x v="4"/>
    <s v="Michale Cole"/>
    <x v="4"/>
    <s v="Asia"/>
    <s v="Webcam"/>
    <x v="1"/>
    <n v="71.97"/>
    <n v="622.92999999999995"/>
    <x v="0"/>
    <d v="2024-02-11T00:00:00"/>
    <n v="12"/>
    <x v="6"/>
    <x v="0"/>
  </r>
  <r>
    <n v="1658"/>
    <x v="557"/>
    <x v="6"/>
    <s v="Michale Cole"/>
    <x v="6"/>
    <s v="Europe"/>
    <s v="Laptop"/>
    <x v="2"/>
    <n v="415.78"/>
    <n v="110.74"/>
    <x v="0"/>
    <d v="2023-01-11T00:00:00"/>
    <n v="6"/>
    <x v="6"/>
    <x v="1"/>
  </r>
  <r>
    <n v="1659"/>
    <x v="394"/>
    <x v="0"/>
    <s v="Nick Patrick"/>
    <x v="2"/>
    <s v="Asia"/>
    <s v="Tablet"/>
    <x v="0"/>
    <n v="195.62"/>
    <n v="646.38"/>
    <x v="1"/>
    <s v="NULL"/>
    <s v="0"/>
    <x v="4"/>
    <x v="1"/>
  </r>
  <r>
    <n v="1660"/>
    <x v="653"/>
    <x v="8"/>
    <s v="Cathy Kelley"/>
    <x v="9"/>
    <s v="South America"/>
    <s v="Laptop"/>
    <x v="2"/>
    <n v="415.78"/>
    <n v="167.93"/>
    <x v="0"/>
    <d v="2024-08-09T00:00:00"/>
    <n v="4"/>
    <x v="3"/>
    <x v="0"/>
  </r>
  <r>
    <n v="1661"/>
    <x v="148"/>
    <x v="3"/>
    <s v="Michale Cole"/>
    <x v="1"/>
    <s v="North America"/>
    <s v="Webcam"/>
    <x v="1"/>
    <n v="71.97"/>
    <n v="146.47999999999999"/>
    <x v="0"/>
    <d v="2024-10-01T00:00:00"/>
    <n v="2"/>
    <x v="0"/>
    <x v="0"/>
  </r>
  <r>
    <n v="1662"/>
    <x v="114"/>
    <x v="9"/>
    <s v="Cathy Kelley"/>
    <x v="7"/>
    <s v="North America"/>
    <s v="Laptop"/>
    <x v="2"/>
    <n v="415.78"/>
    <n v="914.6"/>
    <x v="1"/>
    <s v="NULL"/>
    <s v="0"/>
    <x v="5"/>
    <x v="1"/>
  </r>
  <r>
    <n v="1663"/>
    <x v="418"/>
    <x v="9"/>
    <s v="Cathy Kelley"/>
    <x v="4"/>
    <s v="Asia"/>
    <s v="Tablet"/>
    <x v="0"/>
    <n v="195.62"/>
    <n v="959.74"/>
    <x v="0"/>
    <d v="2023-10-05T00:00:00"/>
    <n v="12"/>
    <x v="0"/>
    <x v="1"/>
  </r>
  <r>
    <n v="1664"/>
    <x v="452"/>
    <x v="4"/>
    <s v="Michale Cole"/>
    <x v="4"/>
    <s v="Asia"/>
    <s v="Keyboard"/>
    <x v="2"/>
    <n v="104.6"/>
    <n v="642.1"/>
    <x v="1"/>
    <s v="NULL"/>
    <s v="0"/>
    <x v="8"/>
    <x v="1"/>
  </r>
  <r>
    <n v="1665"/>
    <x v="3"/>
    <x v="4"/>
    <s v="Michale Cole"/>
    <x v="1"/>
    <s v="North America"/>
    <s v="Laptop"/>
    <x v="2"/>
    <n v="415.78"/>
    <n v="174.15"/>
    <x v="0"/>
    <d v="2023-07-15T00:00:00"/>
    <n v="2"/>
    <x v="2"/>
    <x v="1"/>
  </r>
  <r>
    <n v="1666"/>
    <x v="254"/>
    <x v="8"/>
    <s v="Cathy Kelley"/>
    <x v="5"/>
    <s v="Oceania"/>
    <s v="Laptop"/>
    <x v="2"/>
    <n v="415.78"/>
    <n v="129.24"/>
    <x v="1"/>
    <s v="NULL"/>
    <s v="0"/>
    <x v="2"/>
    <x v="1"/>
  </r>
  <r>
    <n v="1667"/>
    <x v="384"/>
    <x v="14"/>
    <s v="Nick Patrick"/>
    <x v="3"/>
    <s v="Asia"/>
    <s v="Speaker"/>
    <x v="1"/>
    <n v="381.62"/>
    <n v="542.88"/>
    <x v="0"/>
    <d v="2024-11-16T00:00:00"/>
    <n v="15"/>
    <x v="9"/>
    <x v="0"/>
  </r>
  <r>
    <n v="1668"/>
    <x v="526"/>
    <x v="12"/>
    <s v="Michale Cole"/>
    <x v="6"/>
    <s v="Europe"/>
    <s v="Monitor"/>
    <x v="1"/>
    <n v="263.2"/>
    <n v="542.14"/>
    <x v="0"/>
    <d v="2024-10-24T00:00:00"/>
    <n v="6"/>
    <x v="11"/>
    <x v="0"/>
  </r>
  <r>
    <n v="1669"/>
    <x v="588"/>
    <x v="9"/>
    <s v="Cathy Kelley"/>
    <x v="0"/>
    <s v="Europe"/>
    <s v="Keyboard"/>
    <x v="2"/>
    <n v="104.6"/>
    <n v="824.51"/>
    <x v="1"/>
    <s v="NULL"/>
    <s v="0"/>
    <x v="0"/>
    <x v="0"/>
  </r>
  <r>
    <n v="1670"/>
    <x v="192"/>
    <x v="13"/>
    <s v="Cathy Kelley"/>
    <x v="8"/>
    <s v="Europe"/>
    <s v="Headphones"/>
    <x v="0"/>
    <n v="143.09"/>
    <n v="965.46"/>
    <x v="0"/>
    <d v="2023-03-02T00:00:00"/>
    <n v="8"/>
    <x v="4"/>
    <x v="1"/>
  </r>
  <r>
    <n v="1671"/>
    <x v="654"/>
    <x v="10"/>
    <s v="Michale Cole"/>
    <x v="0"/>
    <s v="Europe"/>
    <s v="Monitor"/>
    <x v="1"/>
    <n v="263.2"/>
    <n v="844.01"/>
    <x v="0"/>
    <d v="2023-02-09T00:00:00"/>
    <n v="10"/>
    <x v="6"/>
    <x v="1"/>
  </r>
  <r>
    <n v="1672"/>
    <x v="524"/>
    <x v="15"/>
    <s v="Michale Cole"/>
    <x v="9"/>
    <s v="South America"/>
    <s v="Keyboard"/>
    <x v="2"/>
    <n v="104.6"/>
    <n v="279.18"/>
    <x v="0"/>
    <d v="2023-03-22T00:00:00"/>
    <n v="4"/>
    <x v="1"/>
    <x v="1"/>
  </r>
  <r>
    <n v="1673"/>
    <x v="655"/>
    <x v="11"/>
    <s v="Cathy Kelley"/>
    <x v="2"/>
    <s v="Asia"/>
    <s v="Smartphone"/>
    <x v="3"/>
    <n v="350.59"/>
    <n v="153.18"/>
    <x v="0"/>
    <d v="2024-07-29T00:00:00"/>
    <n v="18"/>
    <x v="2"/>
    <x v="0"/>
  </r>
  <r>
    <n v="1674"/>
    <x v="292"/>
    <x v="2"/>
    <s v="Cathy Kelley"/>
    <x v="5"/>
    <s v="Oceania"/>
    <s v="Laptop"/>
    <x v="2"/>
    <n v="415.78"/>
    <n v="916.62"/>
    <x v="0"/>
    <d v="2024-09-03T00:00:00"/>
    <n v="20"/>
    <x v="3"/>
    <x v="0"/>
  </r>
  <r>
    <n v="1675"/>
    <x v="211"/>
    <x v="1"/>
    <s v="Cathy Kelley"/>
    <x v="9"/>
    <s v="South America"/>
    <s v="Tablet"/>
    <x v="0"/>
    <n v="195.62"/>
    <n v="257.24"/>
    <x v="1"/>
    <s v="NULL"/>
    <s v="0"/>
    <x v="10"/>
    <x v="1"/>
  </r>
  <r>
    <n v="1676"/>
    <x v="78"/>
    <x v="13"/>
    <s v="Cathy Kelley"/>
    <x v="8"/>
    <s v="Europe"/>
    <s v="Monitor"/>
    <x v="1"/>
    <n v="263.2"/>
    <n v="641.67999999999995"/>
    <x v="0"/>
    <d v="2023-05-31T00:00:00"/>
    <n v="8"/>
    <x v="10"/>
    <x v="1"/>
  </r>
  <r>
    <n v="1677"/>
    <x v="468"/>
    <x v="6"/>
    <s v="Michale Cole"/>
    <x v="6"/>
    <s v="Europe"/>
    <s v="Monitor"/>
    <x v="1"/>
    <n v="263.2"/>
    <n v="473.59"/>
    <x v="1"/>
    <s v="NULL"/>
    <s v="0"/>
    <x v="11"/>
    <x v="1"/>
  </r>
  <r>
    <n v="1678"/>
    <x v="579"/>
    <x v="5"/>
    <s v="Samantha Irvin"/>
    <x v="5"/>
    <s v="Oceania"/>
    <s v="Smartphone"/>
    <x v="3"/>
    <n v="350.59"/>
    <n v="261.73"/>
    <x v="1"/>
    <s v="NULL"/>
    <s v="0"/>
    <x v="10"/>
    <x v="1"/>
  </r>
  <r>
    <n v="1679"/>
    <x v="362"/>
    <x v="13"/>
    <s v="Cathy Kelley"/>
    <x v="9"/>
    <s v="South America"/>
    <s v="Headphones"/>
    <x v="0"/>
    <n v="143.09"/>
    <n v="417.68"/>
    <x v="0"/>
    <d v="2024-03-02T00:00:00"/>
    <n v="4"/>
    <x v="4"/>
    <x v="0"/>
  </r>
  <r>
    <n v="1680"/>
    <x v="256"/>
    <x v="19"/>
    <s v="Samantha Irvin"/>
    <x v="4"/>
    <s v="Asia"/>
    <s v="Speaker"/>
    <x v="1"/>
    <n v="381.62"/>
    <n v="918.61"/>
    <x v="1"/>
    <s v="NULL"/>
    <s v="0"/>
    <x v="5"/>
    <x v="1"/>
  </r>
  <r>
    <n v="1681"/>
    <x v="309"/>
    <x v="17"/>
    <s v="Cathy Kelley"/>
    <x v="9"/>
    <s v="South America"/>
    <s v="Smartphone"/>
    <x v="3"/>
    <n v="350.59"/>
    <n v="226.19"/>
    <x v="0"/>
    <d v="2023-01-12T00:00:00"/>
    <n v="4"/>
    <x v="6"/>
    <x v="1"/>
  </r>
  <r>
    <n v="1682"/>
    <x v="474"/>
    <x v="6"/>
    <s v="Michale Cole"/>
    <x v="7"/>
    <s v="North America"/>
    <s v="Speaker"/>
    <x v="1"/>
    <n v="381.62"/>
    <n v="594.48"/>
    <x v="1"/>
    <s v="NULL"/>
    <s v="0"/>
    <x v="10"/>
    <x v="1"/>
  </r>
  <r>
    <n v="1683"/>
    <x v="280"/>
    <x v="2"/>
    <s v="Cathy Kelley"/>
    <x v="2"/>
    <s v="Asia"/>
    <s v="Keyboard"/>
    <x v="2"/>
    <n v="104.6"/>
    <n v="914.1"/>
    <x v="1"/>
    <s v="NULL"/>
    <s v="0"/>
    <x v="10"/>
    <x v="0"/>
  </r>
  <r>
    <n v="1684"/>
    <x v="85"/>
    <x v="11"/>
    <s v="Cathy Kelley"/>
    <x v="4"/>
    <s v="Asia"/>
    <s v="Laptop"/>
    <x v="2"/>
    <n v="415.78"/>
    <n v="613.36"/>
    <x v="0"/>
    <d v="2023-04-20T00:00:00"/>
    <n v="12"/>
    <x v="7"/>
    <x v="1"/>
  </r>
  <r>
    <n v="1685"/>
    <x v="652"/>
    <x v="0"/>
    <s v="Nick Patrick"/>
    <x v="4"/>
    <s v="Asia"/>
    <s v="Keyboard"/>
    <x v="2"/>
    <n v="104.6"/>
    <n v="137.32"/>
    <x v="1"/>
    <s v="NULL"/>
    <s v="0"/>
    <x v="3"/>
    <x v="1"/>
  </r>
  <r>
    <n v="1686"/>
    <x v="474"/>
    <x v="19"/>
    <s v="Samantha Irvin"/>
    <x v="7"/>
    <s v="North America"/>
    <s v="Mouse"/>
    <x v="1"/>
    <n v="282.79000000000002"/>
    <n v="110.55"/>
    <x v="0"/>
    <d v="2023-05-02T00:00:00"/>
    <n v="1"/>
    <x v="10"/>
    <x v="1"/>
  </r>
  <r>
    <n v="1687"/>
    <x v="468"/>
    <x v="14"/>
    <s v="Nick Patrick"/>
    <x v="6"/>
    <s v="Europe"/>
    <s v="Headphones"/>
    <x v="0"/>
    <n v="143.09"/>
    <n v="979.33"/>
    <x v="0"/>
    <d v="2023-10-27T00:00:00"/>
    <n v="6"/>
    <x v="11"/>
    <x v="1"/>
  </r>
  <r>
    <n v="1688"/>
    <x v="52"/>
    <x v="3"/>
    <s v="Michale Cole"/>
    <x v="4"/>
    <s v="Asia"/>
    <s v="Smartphone"/>
    <x v="3"/>
    <n v="350.59"/>
    <n v="582.53"/>
    <x v="1"/>
    <s v="NULL"/>
    <s v="0"/>
    <x v="11"/>
    <x v="1"/>
  </r>
  <r>
    <n v="1689"/>
    <x v="211"/>
    <x v="9"/>
    <s v="Cathy Kelley"/>
    <x v="9"/>
    <s v="South America"/>
    <s v="Monitor"/>
    <x v="1"/>
    <n v="263.2"/>
    <n v="201.24"/>
    <x v="0"/>
    <d v="2023-05-24T00:00:00"/>
    <n v="4"/>
    <x v="10"/>
    <x v="1"/>
  </r>
  <r>
    <n v="1690"/>
    <x v="297"/>
    <x v="13"/>
    <s v="Cathy Kelley"/>
    <x v="5"/>
    <s v="Oceania"/>
    <s v="Keyboard"/>
    <x v="2"/>
    <n v="104.6"/>
    <n v="955.38"/>
    <x v="1"/>
    <s v="NULL"/>
    <s v="0"/>
    <x v="10"/>
    <x v="0"/>
  </r>
  <r>
    <n v="1691"/>
    <x v="467"/>
    <x v="12"/>
    <s v="Michale Cole"/>
    <x v="9"/>
    <s v="South America"/>
    <s v="Laptop"/>
    <x v="2"/>
    <n v="415.78"/>
    <n v="528.37"/>
    <x v="0"/>
    <d v="2023-03-28T00:00:00"/>
    <n v="4"/>
    <x v="1"/>
    <x v="1"/>
  </r>
  <r>
    <n v="1692"/>
    <x v="438"/>
    <x v="17"/>
    <s v="Cathy Kelley"/>
    <x v="7"/>
    <s v="North America"/>
    <s v="Smartphone"/>
    <x v="3"/>
    <n v="350.59"/>
    <n v="553.16"/>
    <x v="0"/>
    <d v="2024-09-22T00:00:00"/>
    <n v="1"/>
    <x v="0"/>
    <x v="0"/>
  </r>
  <r>
    <n v="1693"/>
    <x v="423"/>
    <x v="13"/>
    <s v="Cathy Kelley"/>
    <x v="4"/>
    <s v="Asia"/>
    <s v="Monitor"/>
    <x v="1"/>
    <n v="263.2"/>
    <n v="667.56"/>
    <x v="0"/>
    <d v="2024-01-11T00:00:00"/>
    <n v="12"/>
    <x v="5"/>
    <x v="1"/>
  </r>
  <r>
    <n v="1694"/>
    <x v="474"/>
    <x v="6"/>
    <s v="Michale Cole"/>
    <x v="2"/>
    <s v="Asia"/>
    <s v="Laptop"/>
    <x v="2"/>
    <n v="415.78"/>
    <n v="526.97"/>
    <x v="1"/>
    <s v="NULL"/>
    <s v="0"/>
    <x v="10"/>
    <x v="1"/>
  </r>
  <r>
    <n v="1695"/>
    <x v="177"/>
    <x v="12"/>
    <s v="Michale Cole"/>
    <x v="2"/>
    <s v="Asia"/>
    <s v="Mouse"/>
    <x v="1"/>
    <n v="282.79000000000002"/>
    <n v="986.98"/>
    <x v="1"/>
    <s v="NULL"/>
    <s v="0"/>
    <x v="0"/>
    <x v="1"/>
  </r>
  <r>
    <n v="1696"/>
    <x v="91"/>
    <x v="1"/>
    <s v="Cathy Kelley"/>
    <x v="3"/>
    <s v="Asia"/>
    <s v="Mouse"/>
    <x v="1"/>
    <n v="282.79000000000002"/>
    <n v="533.97"/>
    <x v="0"/>
    <d v="2024-09-03T00:00:00"/>
    <n v="15"/>
    <x v="3"/>
    <x v="0"/>
  </r>
  <r>
    <n v="1697"/>
    <x v="631"/>
    <x v="17"/>
    <s v="Cathy Kelley"/>
    <x v="2"/>
    <s v="Asia"/>
    <s v="Mouse"/>
    <x v="1"/>
    <n v="282.79000000000002"/>
    <n v="491.95"/>
    <x v="0"/>
    <d v="2023-01-06T00:00:00"/>
    <n v="-713"/>
    <x v="5"/>
    <x v="0"/>
  </r>
  <r>
    <n v="1698"/>
    <x v="93"/>
    <x v="13"/>
    <s v="Cathy Kelley"/>
    <x v="3"/>
    <s v="Asia"/>
    <s v="Smartphone"/>
    <x v="3"/>
    <n v="350.59"/>
    <n v="539.36"/>
    <x v="1"/>
    <s v="NULL"/>
    <s v="0"/>
    <x v="11"/>
    <x v="0"/>
  </r>
  <r>
    <n v="1699"/>
    <x v="382"/>
    <x v="5"/>
    <s v="Samantha Irvin"/>
    <x v="7"/>
    <s v="North America"/>
    <s v="Keyboard"/>
    <x v="2"/>
    <n v="104.6"/>
    <n v="281.39999999999998"/>
    <x v="0"/>
    <d v="2024-04-20T00:00:00"/>
    <n v="1"/>
    <x v="7"/>
    <x v="0"/>
  </r>
  <r>
    <n v="1700"/>
    <x v="526"/>
    <x v="13"/>
    <s v="Cathy Kelley"/>
    <x v="6"/>
    <s v="Europe"/>
    <s v="Laptop"/>
    <x v="2"/>
    <n v="415.78"/>
    <n v="121.25"/>
    <x v="0"/>
    <d v="2024-10-24T00:00:00"/>
    <n v="6"/>
    <x v="11"/>
    <x v="0"/>
  </r>
  <r>
    <n v="1701"/>
    <x v="598"/>
    <x v="3"/>
    <s v="Michale Cole"/>
    <x v="1"/>
    <s v="North America"/>
    <s v="Smartphone"/>
    <x v="3"/>
    <n v="350.59"/>
    <n v="968.5"/>
    <x v="1"/>
    <s v="NULL"/>
    <s v="0"/>
    <x v="2"/>
    <x v="0"/>
  </r>
  <r>
    <n v="1702"/>
    <x v="36"/>
    <x v="2"/>
    <s v="Cathy Kelley"/>
    <x v="7"/>
    <s v="North America"/>
    <s v="Keyboard"/>
    <x v="2"/>
    <n v="104.6"/>
    <n v="197.03"/>
    <x v="0"/>
    <d v="2024-08-04T00:00:00"/>
    <n v="1"/>
    <x v="3"/>
    <x v="0"/>
  </r>
  <r>
    <n v="1703"/>
    <x v="656"/>
    <x v="1"/>
    <s v="Cathy Kelley"/>
    <x v="8"/>
    <s v="Europe"/>
    <s v="Headphones"/>
    <x v="0"/>
    <n v="143.09"/>
    <n v="297.27999999999997"/>
    <x v="0"/>
    <d v="2024-05-23T00:00:00"/>
    <n v="8"/>
    <x v="10"/>
    <x v="0"/>
  </r>
  <r>
    <n v="1704"/>
    <x v="110"/>
    <x v="7"/>
    <s v="Samantha Irvin"/>
    <x v="6"/>
    <s v="Europe"/>
    <s v="Laptop"/>
    <x v="2"/>
    <n v="415.78"/>
    <n v="570.04"/>
    <x v="0"/>
    <d v="2024-01-14T00:00:00"/>
    <n v="6"/>
    <x v="6"/>
    <x v="0"/>
  </r>
  <r>
    <n v="1705"/>
    <x v="399"/>
    <x v="3"/>
    <s v="Michale Cole"/>
    <x v="1"/>
    <s v="North America"/>
    <s v="Headphones"/>
    <x v="0"/>
    <n v="143.09"/>
    <n v="840.04"/>
    <x v="0"/>
    <d v="2023-03-19T00:00:00"/>
    <n v="2"/>
    <x v="1"/>
    <x v="1"/>
  </r>
  <r>
    <n v="1706"/>
    <x v="445"/>
    <x v="1"/>
    <s v="Cathy Kelley"/>
    <x v="3"/>
    <s v="Asia"/>
    <s v="Laptop"/>
    <x v="2"/>
    <n v="415.78"/>
    <n v="449.74"/>
    <x v="0"/>
    <d v="2024-01-10T00:00:00"/>
    <n v="15"/>
    <x v="5"/>
    <x v="1"/>
  </r>
  <r>
    <n v="1707"/>
    <x v="59"/>
    <x v="0"/>
    <s v="Nick Patrick"/>
    <x v="3"/>
    <s v="Asia"/>
    <s v="Printer"/>
    <x v="0"/>
    <n v="199.57"/>
    <n v="935.19"/>
    <x v="0"/>
    <d v="2023-01-14T00:00:00"/>
    <n v="-716"/>
    <x v="5"/>
    <x v="0"/>
  </r>
  <r>
    <n v="1708"/>
    <x v="532"/>
    <x v="19"/>
    <s v="Samantha Irvin"/>
    <x v="7"/>
    <s v="North America"/>
    <s v="Monitor"/>
    <x v="1"/>
    <n v="263.2"/>
    <n v="871.2"/>
    <x v="1"/>
    <s v="NULL"/>
    <s v="0"/>
    <x v="5"/>
    <x v="1"/>
  </r>
  <r>
    <n v="1709"/>
    <x v="222"/>
    <x v="4"/>
    <s v="Michale Cole"/>
    <x v="7"/>
    <s v="North America"/>
    <s v="Printer"/>
    <x v="0"/>
    <n v="199.57"/>
    <n v="201.44"/>
    <x v="0"/>
    <d v="2023-10-16T00:00:00"/>
    <n v="1"/>
    <x v="11"/>
    <x v="1"/>
  </r>
  <r>
    <n v="1710"/>
    <x v="356"/>
    <x v="19"/>
    <s v="Samantha Irvin"/>
    <x v="3"/>
    <s v="Asia"/>
    <s v="Headphones"/>
    <x v="0"/>
    <n v="143.09"/>
    <n v="240.49"/>
    <x v="1"/>
    <s v="NULL"/>
    <s v="0"/>
    <x v="7"/>
    <x v="0"/>
  </r>
  <r>
    <n v="1711"/>
    <x v="185"/>
    <x v="19"/>
    <s v="Samantha Irvin"/>
    <x v="9"/>
    <s v="South America"/>
    <s v="Speaker"/>
    <x v="1"/>
    <n v="381.62"/>
    <n v="111.11"/>
    <x v="0"/>
    <d v="2024-01-30T00:00:00"/>
    <n v="4"/>
    <x v="6"/>
    <x v="0"/>
  </r>
  <r>
    <n v="1712"/>
    <x v="657"/>
    <x v="16"/>
    <s v="Nick Patrick"/>
    <x v="6"/>
    <s v="Europe"/>
    <s v="Tablet"/>
    <x v="0"/>
    <n v="195.62"/>
    <n v="583.95000000000005"/>
    <x v="0"/>
    <d v="2024-03-23T00:00:00"/>
    <n v="6"/>
    <x v="1"/>
    <x v="0"/>
  </r>
  <r>
    <n v="1713"/>
    <x v="432"/>
    <x v="17"/>
    <s v="Cathy Kelley"/>
    <x v="6"/>
    <s v="Europe"/>
    <s v="Mouse"/>
    <x v="1"/>
    <n v="282.79000000000002"/>
    <n v="542.34"/>
    <x v="1"/>
    <s v="NULL"/>
    <s v="0"/>
    <x v="2"/>
    <x v="1"/>
  </r>
  <r>
    <n v="1714"/>
    <x v="427"/>
    <x v="19"/>
    <s v="Samantha Irvin"/>
    <x v="7"/>
    <s v="North America"/>
    <s v="Monitor"/>
    <x v="1"/>
    <n v="263.2"/>
    <n v="287.52999999999997"/>
    <x v="1"/>
    <s v="NULL"/>
    <s v="0"/>
    <x v="9"/>
    <x v="1"/>
  </r>
  <r>
    <n v="1715"/>
    <x v="362"/>
    <x v="17"/>
    <s v="Cathy Kelley"/>
    <x v="1"/>
    <s v="North America"/>
    <s v="Keyboard"/>
    <x v="2"/>
    <n v="104.6"/>
    <n v="453.81"/>
    <x v="0"/>
    <d v="2024-02-29T00:00:00"/>
    <n v="2"/>
    <x v="4"/>
    <x v="0"/>
  </r>
  <r>
    <n v="1716"/>
    <x v="556"/>
    <x v="0"/>
    <s v="Nick Patrick"/>
    <x v="1"/>
    <s v="North America"/>
    <s v="Webcam"/>
    <x v="1"/>
    <n v="71.97"/>
    <n v="574.9"/>
    <x v="1"/>
    <s v="NULL"/>
    <s v="0"/>
    <x v="10"/>
    <x v="1"/>
  </r>
  <r>
    <n v="1717"/>
    <x v="98"/>
    <x v="13"/>
    <s v="Cathy Kelley"/>
    <x v="4"/>
    <s v="Asia"/>
    <s v="Webcam"/>
    <x v="1"/>
    <n v="71.97"/>
    <n v="444.23"/>
    <x v="1"/>
    <s v="NULL"/>
    <s v="0"/>
    <x v="3"/>
    <x v="0"/>
  </r>
  <r>
    <n v="1718"/>
    <x v="658"/>
    <x v="3"/>
    <s v="Michale Cole"/>
    <x v="3"/>
    <s v="Asia"/>
    <s v="Tablet"/>
    <x v="0"/>
    <n v="195.62"/>
    <n v="597.16"/>
    <x v="0"/>
    <d v="2024-07-03T00:00:00"/>
    <n v="15"/>
    <x v="8"/>
    <x v="0"/>
  </r>
  <r>
    <n v="1719"/>
    <x v="344"/>
    <x v="16"/>
    <s v="Nick Patrick"/>
    <x v="5"/>
    <s v="Oceania"/>
    <s v="Monitor"/>
    <x v="1"/>
    <n v="263.2"/>
    <n v="328.52"/>
    <x v="1"/>
    <s v="NULL"/>
    <s v="0"/>
    <x v="1"/>
    <x v="0"/>
  </r>
  <r>
    <n v="1720"/>
    <x v="651"/>
    <x v="4"/>
    <s v="Michale Cole"/>
    <x v="7"/>
    <s v="North America"/>
    <s v="Printer"/>
    <x v="0"/>
    <n v="199.57"/>
    <n v="851.76"/>
    <x v="0"/>
    <d v="2023-07-09T00:00:00"/>
    <n v="1"/>
    <x v="2"/>
    <x v="1"/>
  </r>
  <r>
    <n v="1721"/>
    <x v="474"/>
    <x v="15"/>
    <s v="Michale Cole"/>
    <x v="7"/>
    <s v="North America"/>
    <s v="Smartphone"/>
    <x v="3"/>
    <n v="350.59"/>
    <n v="286.92"/>
    <x v="0"/>
    <d v="2023-05-02T00:00:00"/>
    <n v="1"/>
    <x v="10"/>
    <x v="1"/>
  </r>
  <r>
    <n v="1722"/>
    <x v="552"/>
    <x v="16"/>
    <s v="Nick Patrick"/>
    <x v="9"/>
    <s v="South America"/>
    <s v="Speaker"/>
    <x v="1"/>
    <n v="381.62"/>
    <n v="702.93"/>
    <x v="0"/>
    <d v="2023-06-06T00:00:00"/>
    <n v="4"/>
    <x v="8"/>
    <x v="1"/>
  </r>
  <r>
    <n v="1723"/>
    <x v="547"/>
    <x v="19"/>
    <s v="Samantha Irvin"/>
    <x v="9"/>
    <s v="South America"/>
    <s v="Mouse"/>
    <x v="1"/>
    <n v="282.79000000000002"/>
    <n v="861.38"/>
    <x v="0"/>
    <d v="2023-06-26T00:00:00"/>
    <n v="4"/>
    <x v="8"/>
    <x v="1"/>
  </r>
  <r>
    <n v="1724"/>
    <x v="416"/>
    <x v="4"/>
    <s v="Michale Cole"/>
    <x v="3"/>
    <s v="Asia"/>
    <s v="Mouse"/>
    <x v="1"/>
    <n v="282.79000000000002"/>
    <n v="110.56"/>
    <x v="1"/>
    <s v="NULL"/>
    <s v="0"/>
    <x v="0"/>
    <x v="1"/>
  </r>
  <r>
    <n v="1725"/>
    <x v="201"/>
    <x v="9"/>
    <s v="Cathy Kelley"/>
    <x v="8"/>
    <s v="Europe"/>
    <s v="Mouse"/>
    <x v="1"/>
    <n v="282.79000000000002"/>
    <n v="862.73"/>
    <x v="0"/>
    <d v="2023-02-24T00:00:00"/>
    <n v="8"/>
    <x v="4"/>
    <x v="1"/>
  </r>
  <r>
    <n v="1726"/>
    <x v="460"/>
    <x v="8"/>
    <s v="Cathy Kelley"/>
    <x v="0"/>
    <s v="Europe"/>
    <s v="Speaker"/>
    <x v="1"/>
    <n v="381.62"/>
    <n v="680.21"/>
    <x v="1"/>
    <s v="NULL"/>
    <s v="0"/>
    <x v="2"/>
    <x v="1"/>
  </r>
  <r>
    <n v="1727"/>
    <x v="315"/>
    <x v="18"/>
    <s v="Nick Patrick"/>
    <x v="6"/>
    <s v="Europe"/>
    <s v="Monitor"/>
    <x v="1"/>
    <n v="263.2"/>
    <n v="279.66000000000003"/>
    <x v="1"/>
    <s v="NULL"/>
    <s v="0"/>
    <x v="9"/>
    <x v="0"/>
  </r>
  <r>
    <n v="1728"/>
    <x v="659"/>
    <x v="0"/>
    <s v="Nick Patrick"/>
    <x v="5"/>
    <s v="Oceania"/>
    <s v="Mouse"/>
    <x v="1"/>
    <n v="282.79000000000002"/>
    <n v="266.45999999999998"/>
    <x v="0"/>
    <d v="2023-09-11T00:00:00"/>
    <n v="20"/>
    <x v="3"/>
    <x v="1"/>
  </r>
  <r>
    <n v="1729"/>
    <x v="247"/>
    <x v="2"/>
    <s v="Cathy Kelley"/>
    <x v="9"/>
    <s v="South America"/>
    <s v="Monitor"/>
    <x v="1"/>
    <n v="263.2"/>
    <n v="978.43"/>
    <x v="0"/>
    <d v="2023-06-16T00:00:00"/>
    <n v="4"/>
    <x v="8"/>
    <x v="1"/>
  </r>
  <r>
    <n v="1730"/>
    <x v="306"/>
    <x v="14"/>
    <s v="Nick Patrick"/>
    <x v="1"/>
    <s v="North America"/>
    <s v="Webcam"/>
    <x v="1"/>
    <n v="71.97"/>
    <n v="968.18"/>
    <x v="0"/>
    <d v="2023-05-21T00:00:00"/>
    <n v="2"/>
    <x v="10"/>
    <x v="1"/>
  </r>
  <r>
    <n v="1731"/>
    <x v="582"/>
    <x v="18"/>
    <s v="Nick Patrick"/>
    <x v="9"/>
    <s v="South America"/>
    <s v="Mouse"/>
    <x v="1"/>
    <n v="282.79000000000002"/>
    <n v="536.33000000000004"/>
    <x v="1"/>
    <s v="NULL"/>
    <s v="0"/>
    <x v="11"/>
    <x v="0"/>
  </r>
  <r>
    <n v="1732"/>
    <x v="410"/>
    <x v="16"/>
    <s v="Nick Patrick"/>
    <x v="4"/>
    <s v="Asia"/>
    <s v="Speaker"/>
    <x v="1"/>
    <n v="381.62"/>
    <n v="486.78"/>
    <x v="0"/>
    <d v="2023-08-14T00:00:00"/>
    <n v="12"/>
    <x v="3"/>
    <x v="1"/>
  </r>
  <r>
    <n v="1733"/>
    <x v="263"/>
    <x v="11"/>
    <s v="Cathy Kelley"/>
    <x v="0"/>
    <s v="Europe"/>
    <s v="Printer"/>
    <x v="0"/>
    <n v="199.57"/>
    <n v="301.72000000000003"/>
    <x v="1"/>
    <s v="NULL"/>
    <s v="0"/>
    <x v="1"/>
    <x v="0"/>
  </r>
  <r>
    <n v="1734"/>
    <x v="527"/>
    <x v="9"/>
    <s v="Cathy Kelley"/>
    <x v="9"/>
    <s v="South America"/>
    <s v="Smartphone"/>
    <x v="3"/>
    <n v="350.59"/>
    <n v="858.48"/>
    <x v="0"/>
    <d v="2023-09-10T00:00:00"/>
    <n v="4"/>
    <x v="0"/>
    <x v="1"/>
  </r>
  <r>
    <n v="1735"/>
    <x v="660"/>
    <x v="11"/>
    <s v="Cathy Kelley"/>
    <x v="4"/>
    <s v="Asia"/>
    <s v="Laptop"/>
    <x v="2"/>
    <n v="415.78"/>
    <n v="459.8"/>
    <x v="0"/>
    <d v="2023-03-16T00:00:00"/>
    <n v="12"/>
    <x v="1"/>
    <x v="1"/>
  </r>
  <r>
    <n v="1736"/>
    <x v="661"/>
    <x v="4"/>
    <s v="Michale Cole"/>
    <x v="6"/>
    <s v="Europe"/>
    <s v="Laptop"/>
    <x v="2"/>
    <n v="415.78"/>
    <n v="151.58000000000001"/>
    <x v="0"/>
    <d v="2023-03-07T00:00:00"/>
    <n v="6"/>
    <x v="1"/>
    <x v="1"/>
  </r>
  <r>
    <n v="1737"/>
    <x v="52"/>
    <x v="13"/>
    <s v="Cathy Kelley"/>
    <x v="6"/>
    <s v="Europe"/>
    <s v="Laptop"/>
    <x v="2"/>
    <n v="415.78"/>
    <n v="615.44000000000005"/>
    <x v="0"/>
    <d v="2023-10-23T00:00:00"/>
    <n v="6"/>
    <x v="11"/>
    <x v="1"/>
  </r>
  <r>
    <n v="1738"/>
    <x v="212"/>
    <x v="3"/>
    <s v="Michale Cole"/>
    <x v="9"/>
    <s v="South America"/>
    <s v="Mouse"/>
    <x v="1"/>
    <n v="282.79000000000002"/>
    <n v="640.72"/>
    <x v="0"/>
    <d v="2023-06-18T00:00:00"/>
    <n v="4"/>
    <x v="8"/>
    <x v="1"/>
  </r>
  <r>
    <n v="1739"/>
    <x v="551"/>
    <x v="0"/>
    <s v="Nick Patrick"/>
    <x v="3"/>
    <s v="Asia"/>
    <s v="Tablet"/>
    <x v="0"/>
    <n v="195.62"/>
    <n v="128.78"/>
    <x v="0"/>
    <d v="2024-06-21T00:00:00"/>
    <n v="15"/>
    <x v="8"/>
    <x v="0"/>
  </r>
  <r>
    <n v="1740"/>
    <x v="422"/>
    <x v="19"/>
    <s v="Samantha Irvin"/>
    <x v="6"/>
    <s v="Europe"/>
    <s v="Printer"/>
    <x v="0"/>
    <n v="199.57"/>
    <n v="916.64"/>
    <x v="0"/>
    <d v="2024-07-15T00:00:00"/>
    <n v="6"/>
    <x v="2"/>
    <x v="0"/>
  </r>
  <r>
    <n v="1741"/>
    <x v="7"/>
    <x v="5"/>
    <s v="Samantha Irvin"/>
    <x v="4"/>
    <s v="Asia"/>
    <s v="Speaker"/>
    <x v="1"/>
    <n v="381.62"/>
    <n v="683.64"/>
    <x v="1"/>
    <s v="NULL"/>
    <s v="0"/>
    <x v="4"/>
    <x v="1"/>
  </r>
  <r>
    <n v="1742"/>
    <x v="537"/>
    <x v="11"/>
    <s v="Cathy Kelley"/>
    <x v="6"/>
    <s v="Europe"/>
    <s v="Webcam"/>
    <x v="1"/>
    <n v="71.97"/>
    <n v="401.1"/>
    <x v="0"/>
    <d v="2024-05-14T00:00:00"/>
    <n v="6"/>
    <x v="10"/>
    <x v="0"/>
  </r>
  <r>
    <n v="1743"/>
    <x v="289"/>
    <x v="18"/>
    <s v="Nick Patrick"/>
    <x v="2"/>
    <s v="Asia"/>
    <s v="Speaker"/>
    <x v="1"/>
    <n v="381.62"/>
    <n v="121.58"/>
    <x v="0"/>
    <d v="2024-06-09T00:00:00"/>
    <n v="18"/>
    <x v="10"/>
    <x v="0"/>
  </r>
  <r>
    <n v="1744"/>
    <x v="554"/>
    <x v="18"/>
    <s v="Nick Patrick"/>
    <x v="3"/>
    <s v="Asia"/>
    <s v="Smartphone"/>
    <x v="3"/>
    <n v="350.59"/>
    <n v="118.33"/>
    <x v="0"/>
    <d v="2024-12-21T00:00:00"/>
    <n v="15"/>
    <x v="5"/>
    <x v="0"/>
  </r>
  <r>
    <n v="1745"/>
    <x v="491"/>
    <x v="3"/>
    <s v="Michale Cole"/>
    <x v="8"/>
    <s v="Europe"/>
    <s v="Printer"/>
    <x v="0"/>
    <n v="199.57"/>
    <n v="951.81"/>
    <x v="1"/>
    <s v="NULL"/>
    <s v="0"/>
    <x v="10"/>
    <x v="1"/>
  </r>
  <r>
    <n v="1746"/>
    <x v="539"/>
    <x v="3"/>
    <s v="Michale Cole"/>
    <x v="2"/>
    <s v="Asia"/>
    <s v="Tablet"/>
    <x v="0"/>
    <n v="195.62"/>
    <n v="483.04"/>
    <x v="0"/>
    <d v="2024-08-16T00:00:00"/>
    <n v="18"/>
    <x v="2"/>
    <x v="0"/>
  </r>
  <r>
    <n v="1747"/>
    <x v="365"/>
    <x v="11"/>
    <s v="Cathy Kelley"/>
    <x v="2"/>
    <s v="Asia"/>
    <s v="Smartphone"/>
    <x v="3"/>
    <n v="350.59"/>
    <n v="837.55"/>
    <x v="0"/>
    <d v="2023-09-27T00:00:00"/>
    <n v="18"/>
    <x v="0"/>
    <x v="1"/>
  </r>
  <r>
    <n v="1748"/>
    <x v="322"/>
    <x v="1"/>
    <s v="Cathy Kelley"/>
    <x v="4"/>
    <s v="Asia"/>
    <s v="Tablet"/>
    <x v="0"/>
    <n v="195.62"/>
    <n v="156.22"/>
    <x v="0"/>
    <d v="2023-11-05T00:00:00"/>
    <n v="12"/>
    <x v="11"/>
    <x v="1"/>
  </r>
  <r>
    <n v="1749"/>
    <x v="491"/>
    <x v="14"/>
    <s v="Nick Patrick"/>
    <x v="5"/>
    <s v="Oceania"/>
    <s v="Webcam"/>
    <x v="1"/>
    <n v="71.97"/>
    <n v="963.26"/>
    <x v="1"/>
    <s v="NULL"/>
    <s v="0"/>
    <x v="10"/>
    <x v="1"/>
  </r>
  <r>
    <n v="1750"/>
    <x v="442"/>
    <x v="4"/>
    <s v="Michale Cole"/>
    <x v="8"/>
    <s v="Europe"/>
    <s v="Keyboard"/>
    <x v="2"/>
    <n v="104.6"/>
    <n v="921.83"/>
    <x v="0"/>
    <d v="2024-01-13T00:00:00"/>
    <n v="8"/>
    <x v="6"/>
    <x v="0"/>
  </r>
  <r>
    <n v="1751"/>
    <x v="16"/>
    <x v="9"/>
    <s v="Cathy Kelley"/>
    <x v="6"/>
    <s v="Europe"/>
    <s v="Smartphone"/>
    <x v="3"/>
    <n v="350.59"/>
    <n v="964.76"/>
    <x v="0"/>
    <d v="2024-05-17T00:00:00"/>
    <n v="6"/>
    <x v="10"/>
    <x v="0"/>
  </r>
  <r>
    <n v="1752"/>
    <x v="425"/>
    <x v="18"/>
    <s v="Nick Patrick"/>
    <x v="3"/>
    <s v="Asia"/>
    <s v="Smartphone"/>
    <x v="3"/>
    <n v="350.59"/>
    <n v="607.70000000000005"/>
    <x v="0"/>
    <d v="2024-11-23T00:00:00"/>
    <n v="15"/>
    <x v="9"/>
    <x v="0"/>
  </r>
  <r>
    <n v="1753"/>
    <x v="310"/>
    <x v="13"/>
    <s v="Cathy Kelley"/>
    <x v="5"/>
    <s v="Oceania"/>
    <s v="Headphones"/>
    <x v="0"/>
    <n v="143.09"/>
    <n v="966.4"/>
    <x v="0"/>
    <d v="2023-05-20T00:00:00"/>
    <n v="20"/>
    <x v="7"/>
    <x v="1"/>
  </r>
  <r>
    <n v="1754"/>
    <x v="504"/>
    <x v="4"/>
    <s v="Michale Cole"/>
    <x v="6"/>
    <s v="Europe"/>
    <s v="Laptop"/>
    <x v="2"/>
    <n v="415.78"/>
    <n v="585.58000000000004"/>
    <x v="0"/>
    <d v="2024-03-08T00:00:00"/>
    <n v="6"/>
    <x v="1"/>
    <x v="0"/>
  </r>
  <r>
    <n v="1755"/>
    <x v="662"/>
    <x v="19"/>
    <s v="Samantha Irvin"/>
    <x v="6"/>
    <s v="Europe"/>
    <s v="Smartphone"/>
    <x v="3"/>
    <n v="350.59"/>
    <n v="921.69"/>
    <x v="0"/>
    <d v="2024-10-20T00:00:00"/>
    <n v="6"/>
    <x v="11"/>
    <x v="0"/>
  </r>
  <r>
    <n v="1756"/>
    <x v="373"/>
    <x v="5"/>
    <s v="Samantha Irvin"/>
    <x v="4"/>
    <s v="Asia"/>
    <s v="Smartphone"/>
    <x v="3"/>
    <n v="350.59"/>
    <n v="393.17"/>
    <x v="1"/>
    <s v="NULL"/>
    <s v="0"/>
    <x v="7"/>
    <x v="0"/>
  </r>
  <r>
    <n v="1757"/>
    <x v="462"/>
    <x v="6"/>
    <s v="Michale Cole"/>
    <x v="8"/>
    <s v="Europe"/>
    <s v="Tablet"/>
    <x v="0"/>
    <n v="195.62"/>
    <n v="632.30999999999995"/>
    <x v="1"/>
    <s v="NULL"/>
    <s v="0"/>
    <x v="7"/>
    <x v="0"/>
  </r>
  <r>
    <n v="1758"/>
    <x v="663"/>
    <x v="1"/>
    <s v="Cathy Kelley"/>
    <x v="9"/>
    <s v="South America"/>
    <s v="Headphones"/>
    <x v="0"/>
    <n v="143.09"/>
    <n v="485.71"/>
    <x v="1"/>
    <s v="NULL"/>
    <s v="0"/>
    <x v="7"/>
    <x v="0"/>
  </r>
  <r>
    <n v="1759"/>
    <x v="526"/>
    <x v="15"/>
    <s v="Michale Cole"/>
    <x v="4"/>
    <s v="Asia"/>
    <s v="Webcam"/>
    <x v="1"/>
    <n v="71.97"/>
    <n v="163.77000000000001"/>
    <x v="0"/>
    <d v="2024-10-30T00:00:00"/>
    <n v="12"/>
    <x v="11"/>
    <x v="0"/>
  </r>
  <r>
    <n v="1760"/>
    <x v="483"/>
    <x v="17"/>
    <s v="Cathy Kelley"/>
    <x v="2"/>
    <s v="Asia"/>
    <s v="Webcam"/>
    <x v="1"/>
    <n v="71.97"/>
    <n v="277.75"/>
    <x v="0"/>
    <d v="2023-12-03T00:00:00"/>
    <n v="18"/>
    <x v="9"/>
    <x v="1"/>
  </r>
  <r>
    <n v="1761"/>
    <x v="372"/>
    <x v="3"/>
    <s v="Michale Cole"/>
    <x v="1"/>
    <s v="North America"/>
    <s v="Printer"/>
    <x v="0"/>
    <n v="199.57"/>
    <n v="205.44"/>
    <x v="0"/>
    <d v="2024-07-08T00:00:00"/>
    <n v="2"/>
    <x v="2"/>
    <x v="0"/>
  </r>
  <r>
    <n v="1762"/>
    <x v="664"/>
    <x v="15"/>
    <s v="Michale Cole"/>
    <x v="6"/>
    <s v="Europe"/>
    <s v="Mouse"/>
    <x v="1"/>
    <n v="282.79000000000002"/>
    <n v="143.56"/>
    <x v="0"/>
    <d v="2024-02-06T00:00:00"/>
    <n v="6"/>
    <x v="6"/>
    <x v="0"/>
  </r>
  <r>
    <n v="1763"/>
    <x v="165"/>
    <x v="0"/>
    <s v="Nick Patrick"/>
    <x v="9"/>
    <s v="South America"/>
    <s v="Monitor"/>
    <x v="1"/>
    <n v="263.2"/>
    <n v="533.01"/>
    <x v="1"/>
    <s v="NULL"/>
    <s v="0"/>
    <x v="7"/>
    <x v="0"/>
  </r>
  <r>
    <n v="1764"/>
    <x v="27"/>
    <x v="4"/>
    <s v="Michale Cole"/>
    <x v="0"/>
    <s v="Europe"/>
    <s v="Speaker"/>
    <x v="1"/>
    <n v="381.62"/>
    <n v="586.04999999999995"/>
    <x v="1"/>
    <s v="NULL"/>
    <s v="0"/>
    <x v="6"/>
    <x v="0"/>
  </r>
  <r>
    <n v="1765"/>
    <x v="125"/>
    <x v="19"/>
    <s v="Samantha Irvin"/>
    <x v="2"/>
    <s v="Asia"/>
    <s v="Smartphone"/>
    <x v="3"/>
    <n v="350.59"/>
    <n v="953.07"/>
    <x v="0"/>
    <d v="2023-05-05T00:00:00"/>
    <n v="18"/>
    <x v="7"/>
    <x v="1"/>
  </r>
  <r>
    <n v="1766"/>
    <x v="338"/>
    <x v="0"/>
    <s v="Nick Patrick"/>
    <x v="1"/>
    <s v="North America"/>
    <s v="Smartphone"/>
    <x v="3"/>
    <n v="350.59"/>
    <n v="439.18"/>
    <x v="0"/>
    <d v="2024-02-14T00:00:00"/>
    <n v="2"/>
    <x v="4"/>
    <x v="0"/>
  </r>
  <r>
    <n v="1767"/>
    <x v="586"/>
    <x v="18"/>
    <s v="Nick Patrick"/>
    <x v="8"/>
    <s v="Europe"/>
    <s v="Mouse"/>
    <x v="1"/>
    <n v="282.79000000000002"/>
    <n v="999.09"/>
    <x v="0"/>
    <d v="2024-09-19T00:00:00"/>
    <n v="8"/>
    <x v="0"/>
    <x v="0"/>
  </r>
  <r>
    <n v="1768"/>
    <x v="145"/>
    <x v="17"/>
    <s v="Cathy Kelley"/>
    <x v="8"/>
    <s v="Europe"/>
    <s v="Smartphone"/>
    <x v="3"/>
    <n v="350.59"/>
    <n v="902.13"/>
    <x v="1"/>
    <s v="NULL"/>
    <s v="0"/>
    <x v="11"/>
    <x v="1"/>
  </r>
  <r>
    <n v="1769"/>
    <x v="45"/>
    <x v="1"/>
    <s v="Cathy Kelley"/>
    <x v="1"/>
    <s v="North America"/>
    <s v="Mouse"/>
    <x v="1"/>
    <n v="282.79000000000002"/>
    <n v="888.5"/>
    <x v="0"/>
    <d v="2024-02-04T00:00:00"/>
    <n v="2"/>
    <x v="4"/>
    <x v="0"/>
  </r>
  <r>
    <n v="1770"/>
    <x v="329"/>
    <x v="10"/>
    <s v="Michale Cole"/>
    <x v="5"/>
    <s v="Oceania"/>
    <s v="Webcam"/>
    <x v="1"/>
    <n v="71.97"/>
    <n v="878.37"/>
    <x v="0"/>
    <d v="2024-06-08T00:00:00"/>
    <n v="20"/>
    <x v="10"/>
    <x v="0"/>
  </r>
  <r>
    <n v="1771"/>
    <x v="610"/>
    <x v="0"/>
    <s v="Nick Patrick"/>
    <x v="6"/>
    <s v="Europe"/>
    <s v="Laptop"/>
    <x v="2"/>
    <n v="415.78"/>
    <n v="405.3"/>
    <x v="0"/>
    <d v="2023-11-02T00:00:00"/>
    <n v="6"/>
    <x v="11"/>
    <x v="1"/>
  </r>
  <r>
    <n v="1772"/>
    <x v="111"/>
    <x v="11"/>
    <s v="Cathy Kelley"/>
    <x v="5"/>
    <s v="Oceania"/>
    <s v="Keyboard"/>
    <x v="2"/>
    <n v="104.6"/>
    <n v="907.24"/>
    <x v="1"/>
    <s v="NULL"/>
    <s v="0"/>
    <x v="7"/>
    <x v="1"/>
  </r>
  <r>
    <n v="1773"/>
    <x v="172"/>
    <x v="0"/>
    <s v="Nick Patrick"/>
    <x v="3"/>
    <s v="Asia"/>
    <s v="Tablet"/>
    <x v="0"/>
    <n v="195.62"/>
    <n v="344.44"/>
    <x v="0"/>
    <d v="2023-03-26T00:00:00"/>
    <n v="15"/>
    <x v="1"/>
    <x v="1"/>
  </r>
  <r>
    <n v="1774"/>
    <x v="139"/>
    <x v="19"/>
    <s v="Samantha Irvin"/>
    <x v="5"/>
    <s v="Oceania"/>
    <s v="Laptop"/>
    <x v="2"/>
    <n v="415.78"/>
    <n v="360.72"/>
    <x v="0"/>
    <d v="2024-03-25T00:00:00"/>
    <n v="20"/>
    <x v="1"/>
    <x v="0"/>
  </r>
  <r>
    <n v="1775"/>
    <x v="4"/>
    <x v="15"/>
    <s v="Michale Cole"/>
    <x v="2"/>
    <s v="Asia"/>
    <s v="Printer"/>
    <x v="0"/>
    <n v="199.57"/>
    <n v="264.31"/>
    <x v="0"/>
    <d v="2023-09-06T00:00:00"/>
    <n v="18"/>
    <x v="3"/>
    <x v="1"/>
  </r>
  <r>
    <n v="1776"/>
    <x v="108"/>
    <x v="4"/>
    <s v="Michale Cole"/>
    <x v="5"/>
    <s v="Oceania"/>
    <s v="Webcam"/>
    <x v="1"/>
    <n v="71.97"/>
    <n v="185.17"/>
    <x v="0"/>
    <d v="2024-08-05T00:00:00"/>
    <n v="20"/>
    <x v="2"/>
    <x v="0"/>
  </r>
  <r>
    <n v="1777"/>
    <x v="497"/>
    <x v="19"/>
    <s v="Samantha Irvin"/>
    <x v="1"/>
    <s v="North America"/>
    <s v="Smartphone"/>
    <x v="3"/>
    <n v="350.59"/>
    <n v="601.16999999999996"/>
    <x v="0"/>
    <d v="2023-05-09T00:00:00"/>
    <n v="2"/>
    <x v="10"/>
    <x v="1"/>
  </r>
  <r>
    <n v="1778"/>
    <x v="289"/>
    <x v="2"/>
    <s v="Cathy Kelley"/>
    <x v="9"/>
    <s v="South America"/>
    <s v="Printer"/>
    <x v="0"/>
    <n v="199.57"/>
    <n v="381.93"/>
    <x v="0"/>
    <d v="2024-05-26T00:00:00"/>
    <n v="4"/>
    <x v="10"/>
    <x v="0"/>
  </r>
  <r>
    <n v="1779"/>
    <x v="85"/>
    <x v="9"/>
    <s v="Cathy Kelley"/>
    <x v="6"/>
    <s v="Europe"/>
    <s v="Headphones"/>
    <x v="0"/>
    <n v="143.09"/>
    <n v="321.11"/>
    <x v="1"/>
    <s v="NULL"/>
    <s v="0"/>
    <x v="7"/>
    <x v="1"/>
  </r>
  <r>
    <n v="1780"/>
    <x v="402"/>
    <x v="7"/>
    <s v="Samantha Irvin"/>
    <x v="8"/>
    <s v="Europe"/>
    <s v="Laptop"/>
    <x v="2"/>
    <n v="415.78"/>
    <n v="915.39"/>
    <x v="1"/>
    <s v="NULL"/>
    <s v="0"/>
    <x v="11"/>
    <x v="0"/>
  </r>
  <r>
    <n v="1781"/>
    <x v="528"/>
    <x v="13"/>
    <s v="Cathy Kelley"/>
    <x v="0"/>
    <s v="Europe"/>
    <s v="Laptop"/>
    <x v="2"/>
    <n v="415.78"/>
    <n v="233.55"/>
    <x v="0"/>
    <d v="2024-05-15T00:00:00"/>
    <n v="10"/>
    <x v="10"/>
    <x v="0"/>
  </r>
  <r>
    <n v="1782"/>
    <x v="520"/>
    <x v="18"/>
    <s v="Nick Patrick"/>
    <x v="4"/>
    <s v="Asia"/>
    <s v="Keyboard"/>
    <x v="2"/>
    <n v="104.6"/>
    <n v="562.76"/>
    <x v="0"/>
    <d v="2024-06-07T00:00:00"/>
    <n v="12"/>
    <x v="10"/>
    <x v="0"/>
  </r>
  <r>
    <n v="1783"/>
    <x v="437"/>
    <x v="16"/>
    <s v="Nick Patrick"/>
    <x v="0"/>
    <s v="Europe"/>
    <s v="Mouse"/>
    <x v="1"/>
    <n v="282.79000000000002"/>
    <n v="332.61"/>
    <x v="1"/>
    <s v="NULL"/>
    <s v="0"/>
    <x v="11"/>
    <x v="0"/>
  </r>
  <r>
    <n v="1784"/>
    <x v="665"/>
    <x v="18"/>
    <s v="Nick Patrick"/>
    <x v="3"/>
    <s v="Asia"/>
    <s v="Tablet"/>
    <x v="0"/>
    <n v="195.62"/>
    <n v="309.11"/>
    <x v="0"/>
    <d v="2023-05-19T00:00:00"/>
    <n v="15"/>
    <x v="10"/>
    <x v="1"/>
  </r>
  <r>
    <n v="1785"/>
    <x v="518"/>
    <x v="4"/>
    <s v="Michale Cole"/>
    <x v="0"/>
    <s v="Europe"/>
    <s v="Laptop"/>
    <x v="2"/>
    <n v="415.78"/>
    <n v="668.91"/>
    <x v="1"/>
    <s v="NULL"/>
    <s v="0"/>
    <x v="11"/>
    <x v="1"/>
  </r>
  <r>
    <n v="1786"/>
    <x v="304"/>
    <x v="10"/>
    <s v="Michale Cole"/>
    <x v="3"/>
    <s v="Asia"/>
    <s v="Monitor"/>
    <x v="1"/>
    <n v="263.2"/>
    <n v="307.88"/>
    <x v="0"/>
    <d v="2024-03-06T00:00:00"/>
    <n v="15"/>
    <x v="4"/>
    <x v="0"/>
  </r>
  <r>
    <n v="1787"/>
    <x v="666"/>
    <x v="14"/>
    <s v="Nick Patrick"/>
    <x v="1"/>
    <s v="North America"/>
    <s v="Speaker"/>
    <x v="1"/>
    <n v="381.62"/>
    <n v="589.42999999999995"/>
    <x v="0"/>
    <d v="2024-06-21T00:00:00"/>
    <n v="2"/>
    <x v="8"/>
    <x v="0"/>
  </r>
  <r>
    <n v="1788"/>
    <x v="641"/>
    <x v="4"/>
    <s v="Michale Cole"/>
    <x v="7"/>
    <s v="North America"/>
    <s v="Webcam"/>
    <x v="1"/>
    <n v="71.97"/>
    <n v="749.08"/>
    <x v="0"/>
    <d v="2024-06-26T00:00:00"/>
    <n v="1"/>
    <x v="8"/>
    <x v="0"/>
  </r>
  <r>
    <n v="1789"/>
    <x v="383"/>
    <x v="8"/>
    <s v="Cathy Kelley"/>
    <x v="6"/>
    <s v="Europe"/>
    <s v="Printer"/>
    <x v="0"/>
    <n v="199.57"/>
    <n v="171.61"/>
    <x v="0"/>
    <d v="2023-02-24T00:00:00"/>
    <n v="6"/>
    <x v="4"/>
    <x v="1"/>
  </r>
  <r>
    <n v="1790"/>
    <x v="667"/>
    <x v="16"/>
    <s v="Nick Patrick"/>
    <x v="8"/>
    <s v="Europe"/>
    <s v="Headphones"/>
    <x v="0"/>
    <n v="143.09"/>
    <n v="445.66"/>
    <x v="0"/>
    <d v="2024-07-22T00:00:00"/>
    <n v="8"/>
    <x v="2"/>
    <x v="0"/>
  </r>
  <r>
    <n v="1791"/>
    <x v="211"/>
    <x v="6"/>
    <s v="Michale Cole"/>
    <x v="0"/>
    <s v="Europe"/>
    <s v="Keyboard"/>
    <x v="2"/>
    <n v="104.6"/>
    <n v="703.71"/>
    <x v="0"/>
    <d v="2023-05-30T00:00:00"/>
    <n v="10"/>
    <x v="10"/>
    <x v="1"/>
  </r>
  <r>
    <n v="1792"/>
    <x v="429"/>
    <x v="15"/>
    <s v="Michale Cole"/>
    <x v="1"/>
    <s v="North America"/>
    <s v="Monitor"/>
    <x v="1"/>
    <n v="263.2"/>
    <n v="325.23"/>
    <x v="1"/>
    <s v="NULL"/>
    <s v="0"/>
    <x v="9"/>
    <x v="0"/>
  </r>
  <r>
    <n v="1793"/>
    <x v="146"/>
    <x v="1"/>
    <s v="Cathy Kelley"/>
    <x v="5"/>
    <s v="Oceania"/>
    <s v="Webcam"/>
    <x v="1"/>
    <n v="71.97"/>
    <n v="987.5"/>
    <x v="0"/>
    <d v="2023-03-03T00:00:00"/>
    <n v="20"/>
    <x v="4"/>
    <x v="1"/>
  </r>
  <r>
    <n v="1794"/>
    <x v="668"/>
    <x v="15"/>
    <s v="Michale Cole"/>
    <x v="8"/>
    <s v="Europe"/>
    <s v="Webcam"/>
    <x v="1"/>
    <n v="71.97"/>
    <n v="337.33"/>
    <x v="1"/>
    <s v="NULL"/>
    <s v="0"/>
    <x v="0"/>
    <x v="1"/>
  </r>
  <r>
    <n v="1795"/>
    <x v="9"/>
    <x v="17"/>
    <s v="Cathy Kelley"/>
    <x v="7"/>
    <s v="North America"/>
    <s v="Monitor"/>
    <x v="1"/>
    <n v="263.2"/>
    <n v="455.52"/>
    <x v="0"/>
    <d v="2023-01-17T00:00:00"/>
    <n v="1"/>
    <x v="6"/>
    <x v="1"/>
  </r>
  <r>
    <n v="1796"/>
    <x v="73"/>
    <x v="11"/>
    <s v="Cathy Kelley"/>
    <x v="0"/>
    <s v="Europe"/>
    <s v="Mouse"/>
    <x v="1"/>
    <n v="282.79000000000002"/>
    <n v="735.89"/>
    <x v="1"/>
    <s v="NULL"/>
    <s v="0"/>
    <x v="11"/>
    <x v="0"/>
  </r>
  <r>
    <n v="1797"/>
    <x v="75"/>
    <x v="16"/>
    <s v="Nick Patrick"/>
    <x v="2"/>
    <s v="Asia"/>
    <s v="Tablet"/>
    <x v="0"/>
    <n v="195.62"/>
    <n v="507.67"/>
    <x v="0"/>
    <d v="2024-10-06T00:00:00"/>
    <n v="18"/>
    <x v="0"/>
    <x v="0"/>
  </r>
  <r>
    <n v="1798"/>
    <x v="431"/>
    <x v="6"/>
    <s v="Michale Cole"/>
    <x v="3"/>
    <s v="Asia"/>
    <s v="Smartphone"/>
    <x v="3"/>
    <n v="350.59"/>
    <n v="358.4"/>
    <x v="0"/>
    <d v="2023-08-26T00:00:00"/>
    <n v="15"/>
    <x v="3"/>
    <x v="1"/>
  </r>
  <r>
    <n v="1799"/>
    <x v="655"/>
    <x v="1"/>
    <s v="Cathy Kelley"/>
    <x v="1"/>
    <s v="North America"/>
    <s v="Laptop"/>
    <x v="2"/>
    <n v="415.78"/>
    <n v="395.63"/>
    <x v="0"/>
    <d v="2024-07-13T00:00:00"/>
    <n v="2"/>
    <x v="2"/>
    <x v="0"/>
  </r>
  <r>
    <n v="1800"/>
    <x v="82"/>
    <x v="2"/>
    <s v="Cathy Kelley"/>
    <x v="4"/>
    <s v="Asia"/>
    <s v="Speaker"/>
    <x v="1"/>
    <n v="381.62"/>
    <n v="289.48"/>
    <x v="0"/>
    <d v="2024-08-19T00:00:00"/>
    <n v="12"/>
    <x v="3"/>
    <x v="0"/>
  </r>
  <r>
    <n v="1801"/>
    <x v="270"/>
    <x v="9"/>
    <s v="Cathy Kelley"/>
    <x v="5"/>
    <s v="Oceania"/>
    <s v="Printer"/>
    <x v="0"/>
    <n v="199.57"/>
    <n v="135.6"/>
    <x v="0"/>
    <d v="2023-09-03T00:00:00"/>
    <n v="20"/>
    <x v="3"/>
    <x v="1"/>
  </r>
  <r>
    <n v="1802"/>
    <x v="212"/>
    <x v="16"/>
    <s v="Nick Patrick"/>
    <x v="2"/>
    <s v="Asia"/>
    <s v="Tablet"/>
    <x v="0"/>
    <n v="195.62"/>
    <n v="830"/>
    <x v="0"/>
    <d v="2023-07-02T00:00:00"/>
    <n v="18"/>
    <x v="8"/>
    <x v="1"/>
  </r>
  <r>
    <n v="1803"/>
    <x v="207"/>
    <x v="1"/>
    <s v="Cathy Kelley"/>
    <x v="1"/>
    <s v="North America"/>
    <s v="Headphones"/>
    <x v="0"/>
    <n v="143.09"/>
    <n v="432.99"/>
    <x v="0"/>
    <d v="2023-11-06T00:00:00"/>
    <n v="2"/>
    <x v="9"/>
    <x v="1"/>
  </r>
  <r>
    <n v="1804"/>
    <x v="432"/>
    <x v="13"/>
    <s v="Cathy Kelley"/>
    <x v="1"/>
    <s v="North America"/>
    <s v="Smartphone"/>
    <x v="3"/>
    <n v="350.59"/>
    <n v="295.38"/>
    <x v="0"/>
    <d v="2023-07-06T00:00:00"/>
    <n v="2"/>
    <x v="2"/>
    <x v="1"/>
  </r>
  <r>
    <n v="1805"/>
    <x v="115"/>
    <x v="9"/>
    <s v="Cathy Kelley"/>
    <x v="9"/>
    <s v="South America"/>
    <s v="Printer"/>
    <x v="0"/>
    <n v="199.57"/>
    <n v="635.95000000000005"/>
    <x v="0"/>
    <d v="2024-11-03T00:00:00"/>
    <n v="4"/>
    <x v="11"/>
    <x v="0"/>
  </r>
  <r>
    <n v="1806"/>
    <x v="196"/>
    <x v="9"/>
    <s v="Cathy Kelley"/>
    <x v="4"/>
    <s v="Asia"/>
    <s v="Speaker"/>
    <x v="1"/>
    <n v="381.62"/>
    <n v="421.2"/>
    <x v="0"/>
    <d v="2024-08-05T00:00:00"/>
    <n v="12"/>
    <x v="2"/>
    <x v="0"/>
  </r>
  <r>
    <n v="1807"/>
    <x v="110"/>
    <x v="4"/>
    <s v="Michale Cole"/>
    <x v="5"/>
    <s v="Oceania"/>
    <s v="Headphones"/>
    <x v="0"/>
    <n v="143.09"/>
    <n v="534.69000000000005"/>
    <x v="0"/>
    <d v="2024-01-28T00:00:00"/>
    <n v="20"/>
    <x v="6"/>
    <x v="0"/>
  </r>
  <r>
    <n v="1808"/>
    <x v="40"/>
    <x v="0"/>
    <s v="Nick Patrick"/>
    <x v="4"/>
    <s v="Asia"/>
    <s v="Headphones"/>
    <x v="0"/>
    <n v="143.09"/>
    <n v="843.41"/>
    <x v="0"/>
    <d v="2024-05-02T00:00:00"/>
    <n v="12"/>
    <x v="7"/>
    <x v="0"/>
  </r>
  <r>
    <n v="1809"/>
    <x v="38"/>
    <x v="5"/>
    <s v="Samantha Irvin"/>
    <x v="3"/>
    <s v="Asia"/>
    <s v="Monitor"/>
    <x v="1"/>
    <n v="263.2"/>
    <n v="590.87"/>
    <x v="1"/>
    <s v="NULL"/>
    <s v="0"/>
    <x v="0"/>
    <x v="0"/>
  </r>
  <r>
    <n v="1810"/>
    <x v="321"/>
    <x v="10"/>
    <s v="Michale Cole"/>
    <x v="2"/>
    <s v="Asia"/>
    <s v="Monitor"/>
    <x v="1"/>
    <n v="263.2"/>
    <n v="575.92999999999995"/>
    <x v="1"/>
    <s v="NULL"/>
    <s v="0"/>
    <x v="9"/>
    <x v="0"/>
  </r>
  <r>
    <n v="1811"/>
    <x v="596"/>
    <x v="2"/>
    <s v="Cathy Kelley"/>
    <x v="6"/>
    <s v="Europe"/>
    <s v="Keyboard"/>
    <x v="2"/>
    <n v="104.6"/>
    <n v="311.49"/>
    <x v="1"/>
    <s v="NULL"/>
    <s v="0"/>
    <x v="9"/>
    <x v="1"/>
  </r>
  <r>
    <n v="1812"/>
    <x v="568"/>
    <x v="9"/>
    <s v="Cathy Kelley"/>
    <x v="0"/>
    <s v="Europe"/>
    <s v="Headphones"/>
    <x v="0"/>
    <n v="143.09"/>
    <n v="925.7"/>
    <x v="0"/>
    <d v="2024-05-27T00:00:00"/>
    <n v="10"/>
    <x v="10"/>
    <x v="0"/>
  </r>
  <r>
    <n v="1813"/>
    <x v="12"/>
    <x v="9"/>
    <s v="Cathy Kelley"/>
    <x v="0"/>
    <s v="Europe"/>
    <s v="Webcam"/>
    <x v="1"/>
    <n v="71.97"/>
    <n v="440.57"/>
    <x v="0"/>
    <d v="2023-07-05T00:00:00"/>
    <n v="10"/>
    <x v="8"/>
    <x v="1"/>
  </r>
  <r>
    <n v="1814"/>
    <x v="275"/>
    <x v="13"/>
    <s v="Cathy Kelley"/>
    <x v="0"/>
    <s v="Europe"/>
    <s v="Speaker"/>
    <x v="1"/>
    <n v="381.62"/>
    <n v="917.1"/>
    <x v="0"/>
    <d v="2023-10-28T00:00:00"/>
    <n v="10"/>
    <x v="11"/>
    <x v="1"/>
  </r>
  <r>
    <n v="1815"/>
    <x v="564"/>
    <x v="11"/>
    <s v="Cathy Kelley"/>
    <x v="8"/>
    <s v="Europe"/>
    <s v="Keyboard"/>
    <x v="2"/>
    <n v="104.6"/>
    <n v="894.72"/>
    <x v="0"/>
    <d v="2024-06-21T00:00:00"/>
    <n v="8"/>
    <x v="8"/>
    <x v="0"/>
  </r>
  <r>
    <n v="1816"/>
    <x v="554"/>
    <x v="15"/>
    <s v="Michale Cole"/>
    <x v="7"/>
    <s v="North America"/>
    <s v="Headphones"/>
    <x v="0"/>
    <n v="143.09"/>
    <n v="661.88"/>
    <x v="0"/>
    <d v="2024-12-07T00:00:00"/>
    <n v="1"/>
    <x v="5"/>
    <x v="0"/>
  </r>
  <r>
    <n v="1817"/>
    <x v="219"/>
    <x v="19"/>
    <s v="Samantha Irvin"/>
    <x v="3"/>
    <s v="Asia"/>
    <s v="Smartphone"/>
    <x v="3"/>
    <n v="350.59"/>
    <n v="842.05"/>
    <x v="1"/>
    <s v="NULL"/>
    <s v="0"/>
    <x v="2"/>
    <x v="0"/>
  </r>
  <r>
    <n v="1818"/>
    <x v="533"/>
    <x v="3"/>
    <s v="Michale Cole"/>
    <x v="6"/>
    <s v="Europe"/>
    <s v="Laptop"/>
    <x v="2"/>
    <n v="415.78"/>
    <n v="786.38"/>
    <x v="1"/>
    <s v="NULL"/>
    <s v="0"/>
    <x v="8"/>
    <x v="1"/>
  </r>
  <r>
    <n v="1819"/>
    <x v="453"/>
    <x v="1"/>
    <s v="Cathy Kelley"/>
    <x v="7"/>
    <s v="North America"/>
    <s v="Webcam"/>
    <x v="1"/>
    <n v="71.97"/>
    <n v="135.55000000000001"/>
    <x v="0"/>
    <d v="2023-04-03T00:00:00"/>
    <n v="1"/>
    <x v="7"/>
    <x v="1"/>
  </r>
  <r>
    <n v="1820"/>
    <x v="311"/>
    <x v="18"/>
    <s v="Nick Patrick"/>
    <x v="5"/>
    <s v="Oceania"/>
    <s v="Mouse"/>
    <x v="1"/>
    <n v="282.79000000000002"/>
    <n v="573.91"/>
    <x v="0"/>
    <d v="2023-09-22T00:00:00"/>
    <n v="20"/>
    <x v="0"/>
    <x v="1"/>
  </r>
  <r>
    <n v="1821"/>
    <x v="132"/>
    <x v="1"/>
    <s v="Cathy Kelley"/>
    <x v="6"/>
    <s v="Europe"/>
    <s v="Speaker"/>
    <x v="1"/>
    <n v="381.62"/>
    <n v="736.45"/>
    <x v="0"/>
    <d v="2023-04-21T00:00:00"/>
    <n v="6"/>
    <x v="7"/>
    <x v="1"/>
  </r>
  <r>
    <n v="1822"/>
    <x v="264"/>
    <x v="3"/>
    <s v="Michale Cole"/>
    <x v="0"/>
    <s v="Europe"/>
    <s v="Headphones"/>
    <x v="0"/>
    <n v="143.09"/>
    <n v="492.72"/>
    <x v="0"/>
    <d v="2024-10-04T00:00:00"/>
    <n v="10"/>
    <x v="0"/>
    <x v="0"/>
  </r>
  <r>
    <n v="1823"/>
    <x v="25"/>
    <x v="15"/>
    <s v="Michale Cole"/>
    <x v="0"/>
    <s v="Europe"/>
    <s v="Mouse"/>
    <x v="1"/>
    <n v="282.79000000000002"/>
    <n v="834.99"/>
    <x v="0"/>
    <d v="2024-02-17T00:00:00"/>
    <n v="10"/>
    <x v="4"/>
    <x v="0"/>
  </r>
  <r>
    <n v="1824"/>
    <x v="78"/>
    <x v="15"/>
    <s v="Michale Cole"/>
    <x v="5"/>
    <s v="Oceania"/>
    <s v="Headphones"/>
    <x v="0"/>
    <n v="143.09"/>
    <n v="196.85"/>
    <x v="0"/>
    <d v="2023-06-12T00:00:00"/>
    <n v="20"/>
    <x v="10"/>
    <x v="1"/>
  </r>
  <r>
    <n v="1825"/>
    <x v="106"/>
    <x v="16"/>
    <s v="Nick Patrick"/>
    <x v="3"/>
    <s v="Asia"/>
    <s v="Printer"/>
    <x v="0"/>
    <n v="199.57"/>
    <n v="879.3"/>
    <x v="0"/>
    <d v="2024-10-28T00:00:00"/>
    <n v="15"/>
    <x v="11"/>
    <x v="0"/>
  </r>
  <r>
    <n v="1826"/>
    <x v="8"/>
    <x v="11"/>
    <s v="Cathy Kelley"/>
    <x v="4"/>
    <s v="Asia"/>
    <s v="Webcam"/>
    <x v="1"/>
    <n v="71.97"/>
    <n v="548.21"/>
    <x v="0"/>
    <d v="2023-12-31T00:00:00"/>
    <n v="12"/>
    <x v="5"/>
    <x v="1"/>
  </r>
  <r>
    <n v="1827"/>
    <x v="110"/>
    <x v="19"/>
    <s v="Samantha Irvin"/>
    <x v="2"/>
    <s v="Asia"/>
    <s v="Monitor"/>
    <x v="1"/>
    <n v="263.2"/>
    <n v="729.42"/>
    <x v="0"/>
    <d v="2024-01-26T00:00:00"/>
    <n v="18"/>
    <x v="6"/>
    <x v="0"/>
  </r>
  <r>
    <n v="1828"/>
    <x v="598"/>
    <x v="18"/>
    <s v="Nick Patrick"/>
    <x v="0"/>
    <s v="Europe"/>
    <s v="Laptop"/>
    <x v="2"/>
    <n v="415.78"/>
    <n v="233.86"/>
    <x v="0"/>
    <d v="2024-07-28T00:00:00"/>
    <n v="10"/>
    <x v="2"/>
    <x v="0"/>
  </r>
  <r>
    <n v="1829"/>
    <x v="155"/>
    <x v="19"/>
    <s v="Samantha Irvin"/>
    <x v="4"/>
    <s v="Asia"/>
    <s v="Keyboard"/>
    <x v="2"/>
    <n v="104.6"/>
    <n v="405.39"/>
    <x v="0"/>
    <d v="2024-03-30T00:00:00"/>
    <n v="12"/>
    <x v="1"/>
    <x v="0"/>
  </r>
  <r>
    <n v="1830"/>
    <x v="368"/>
    <x v="16"/>
    <s v="Nick Patrick"/>
    <x v="5"/>
    <s v="Oceania"/>
    <s v="Keyboard"/>
    <x v="2"/>
    <n v="104.6"/>
    <n v="966.66"/>
    <x v="1"/>
    <s v="NULL"/>
    <s v="0"/>
    <x v="2"/>
    <x v="1"/>
  </r>
  <r>
    <n v="1831"/>
    <x v="221"/>
    <x v="19"/>
    <s v="Samantha Irvin"/>
    <x v="8"/>
    <s v="Europe"/>
    <s v="Monitor"/>
    <x v="1"/>
    <n v="263.2"/>
    <n v="728.58"/>
    <x v="0"/>
    <d v="2023-07-07T00:00:00"/>
    <n v="8"/>
    <x v="8"/>
    <x v="1"/>
  </r>
  <r>
    <n v="1832"/>
    <x v="259"/>
    <x v="8"/>
    <s v="Cathy Kelley"/>
    <x v="5"/>
    <s v="Oceania"/>
    <s v="Headphones"/>
    <x v="0"/>
    <n v="143.09"/>
    <n v="460.11"/>
    <x v="0"/>
    <d v="2023-03-17T00:00:00"/>
    <n v="20"/>
    <x v="4"/>
    <x v="1"/>
  </r>
  <r>
    <n v="1833"/>
    <x v="292"/>
    <x v="1"/>
    <s v="Cathy Kelley"/>
    <x v="7"/>
    <s v="North America"/>
    <s v="Laptop"/>
    <x v="2"/>
    <n v="415.78"/>
    <n v="772.25"/>
    <x v="0"/>
    <d v="2024-08-15T00:00:00"/>
    <n v="1"/>
    <x v="3"/>
    <x v="0"/>
  </r>
  <r>
    <n v="1834"/>
    <x v="441"/>
    <x v="5"/>
    <s v="Samantha Irvin"/>
    <x v="0"/>
    <s v="Europe"/>
    <s v="Laptop"/>
    <x v="2"/>
    <n v="415.78"/>
    <n v="673.07"/>
    <x v="0"/>
    <d v="2024-01-26T00:00:00"/>
    <n v="10"/>
    <x v="6"/>
    <x v="0"/>
  </r>
  <r>
    <n v="1835"/>
    <x v="275"/>
    <x v="3"/>
    <s v="Michale Cole"/>
    <x v="8"/>
    <s v="Europe"/>
    <s v="Keyboard"/>
    <x v="2"/>
    <n v="104.6"/>
    <n v="744.7"/>
    <x v="1"/>
    <s v="NULL"/>
    <s v="0"/>
    <x v="11"/>
    <x v="1"/>
  </r>
  <r>
    <n v="1836"/>
    <x v="317"/>
    <x v="4"/>
    <s v="Michale Cole"/>
    <x v="3"/>
    <s v="Asia"/>
    <s v="Headphones"/>
    <x v="0"/>
    <n v="143.09"/>
    <n v="401.82"/>
    <x v="1"/>
    <s v="NULL"/>
    <s v="0"/>
    <x v="7"/>
    <x v="1"/>
  </r>
  <r>
    <n v="1837"/>
    <x v="245"/>
    <x v="13"/>
    <s v="Cathy Kelley"/>
    <x v="6"/>
    <s v="Europe"/>
    <s v="Smartphone"/>
    <x v="3"/>
    <n v="350.59"/>
    <n v="423.6"/>
    <x v="0"/>
    <d v="2023-07-07T00:00:00"/>
    <n v="6"/>
    <x v="2"/>
    <x v="1"/>
  </r>
  <r>
    <n v="1838"/>
    <x v="172"/>
    <x v="14"/>
    <s v="Nick Patrick"/>
    <x v="7"/>
    <s v="North America"/>
    <s v="Speaker"/>
    <x v="1"/>
    <n v="381.62"/>
    <n v="703.02"/>
    <x v="0"/>
    <d v="2023-03-12T00:00:00"/>
    <n v="1"/>
    <x v="1"/>
    <x v="1"/>
  </r>
  <r>
    <n v="1839"/>
    <x v="235"/>
    <x v="15"/>
    <s v="Michale Cole"/>
    <x v="7"/>
    <s v="North America"/>
    <s v="Printer"/>
    <x v="0"/>
    <n v="199.57"/>
    <n v="948.6"/>
    <x v="0"/>
    <d v="2024-09-15T00:00:00"/>
    <n v="1"/>
    <x v="0"/>
    <x v="0"/>
  </r>
  <r>
    <n v="1840"/>
    <x v="113"/>
    <x v="5"/>
    <s v="Samantha Irvin"/>
    <x v="2"/>
    <s v="Asia"/>
    <s v="Printer"/>
    <x v="0"/>
    <n v="199.57"/>
    <n v="923.24"/>
    <x v="0"/>
    <d v="2024-06-10T00:00:00"/>
    <n v="18"/>
    <x v="10"/>
    <x v="0"/>
  </r>
  <r>
    <n v="1841"/>
    <x v="399"/>
    <x v="9"/>
    <s v="Cathy Kelley"/>
    <x v="3"/>
    <s v="Asia"/>
    <s v="Monitor"/>
    <x v="1"/>
    <n v="263.2"/>
    <n v="181.17"/>
    <x v="1"/>
    <s v="NULL"/>
    <s v="0"/>
    <x v="1"/>
    <x v="1"/>
  </r>
  <r>
    <n v="1842"/>
    <x v="66"/>
    <x v="4"/>
    <s v="Michale Cole"/>
    <x v="9"/>
    <s v="South America"/>
    <s v="Webcam"/>
    <x v="1"/>
    <n v="71.97"/>
    <n v="113.78"/>
    <x v="0"/>
    <d v="2024-04-14T00:00:00"/>
    <n v="4"/>
    <x v="7"/>
    <x v="0"/>
  </r>
  <r>
    <n v="1843"/>
    <x v="521"/>
    <x v="3"/>
    <s v="Michale Cole"/>
    <x v="6"/>
    <s v="Europe"/>
    <s v="Mouse"/>
    <x v="1"/>
    <n v="282.79000000000002"/>
    <n v="433.75"/>
    <x v="0"/>
    <d v="2024-11-21T00:00:00"/>
    <n v="6"/>
    <x v="9"/>
    <x v="0"/>
  </r>
  <r>
    <n v="1844"/>
    <x v="163"/>
    <x v="13"/>
    <s v="Cathy Kelley"/>
    <x v="5"/>
    <s v="Oceania"/>
    <s v="Tablet"/>
    <x v="0"/>
    <n v="195.62"/>
    <n v="651.1"/>
    <x v="1"/>
    <s v="NULL"/>
    <s v="0"/>
    <x v="9"/>
    <x v="1"/>
  </r>
  <r>
    <n v="1845"/>
    <x v="200"/>
    <x v="14"/>
    <s v="Nick Patrick"/>
    <x v="7"/>
    <s v="North America"/>
    <s v="Webcam"/>
    <x v="1"/>
    <n v="71.97"/>
    <n v="270.07"/>
    <x v="0"/>
    <d v="2024-06-28T00:00:00"/>
    <n v="1"/>
    <x v="8"/>
    <x v="0"/>
  </r>
  <r>
    <n v="1846"/>
    <x v="136"/>
    <x v="1"/>
    <s v="Cathy Kelley"/>
    <x v="5"/>
    <s v="Oceania"/>
    <s v="Tablet"/>
    <x v="0"/>
    <n v="195.62"/>
    <n v="536.52"/>
    <x v="0"/>
    <d v="2024-02-10T00:00:00"/>
    <n v="20"/>
    <x v="6"/>
    <x v="0"/>
  </r>
  <r>
    <n v="1847"/>
    <x v="554"/>
    <x v="2"/>
    <s v="Cathy Kelley"/>
    <x v="4"/>
    <s v="Asia"/>
    <s v="Mouse"/>
    <x v="1"/>
    <n v="282.79000000000002"/>
    <n v="991.31"/>
    <x v="1"/>
    <s v="NULL"/>
    <s v="0"/>
    <x v="5"/>
    <x v="0"/>
  </r>
  <r>
    <n v="1848"/>
    <x v="305"/>
    <x v="8"/>
    <s v="Cathy Kelley"/>
    <x v="4"/>
    <s v="Asia"/>
    <s v="Webcam"/>
    <x v="1"/>
    <n v="71.97"/>
    <n v="828.48"/>
    <x v="0"/>
    <d v="2023-08-11T00:00:00"/>
    <n v="12"/>
    <x v="2"/>
    <x v="1"/>
  </r>
  <r>
    <n v="1849"/>
    <x v="66"/>
    <x v="2"/>
    <s v="Cathy Kelley"/>
    <x v="4"/>
    <s v="Asia"/>
    <s v="Headphones"/>
    <x v="0"/>
    <n v="143.09"/>
    <n v="529.79"/>
    <x v="0"/>
    <d v="2024-04-22T00:00:00"/>
    <n v="12"/>
    <x v="7"/>
    <x v="0"/>
  </r>
  <r>
    <n v="1850"/>
    <x v="443"/>
    <x v="15"/>
    <s v="Michale Cole"/>
    <x v="9"/>
    <s v="South America"/>
    <s v="Keyboard"/>
    <x v="2"/>
    <n v="104.6"/>
    <n v="264.25"/>
    <x v="0"/>
    <d v="2023-09-02T00:00:00"/>
    <n v="4"/>
    <x v="3"/>
    <x v="1"/>
  </r>
  <r>
    <n v="1851"/>
    <x v="81"/>
    <x v="5"/>
    <s v="Samantha Irvin"/>
    <x v="4"/>
    <s v="Asia"/>
    <s v="Laptop"/>
    <x v="2"/>
    <n v="415.78"/>
    <n v="168.81"/>
    <x v="0"/>
    <d v="2023-07-17T00:00:00"/>
    <n v="12"/>
    <x v="2"/>
    <x v="1"/>
  </r>
  <r>
    <n v="1852"/>
    <x v="507"/>
    <x v="19"/>
    <s v="Samantha Irvin"/>
    <x v="0"/>
    <s v="Europe"/>
    <s v="Monitor"/>
    <x v="1"/>
    <n v="263.2"/>
    <n v="337.59"/>
    <x v="0"/>
    <d v="2024-04-21T00:00:00"/>
    <n v="10"/>
    <x v="7"/>
    <x v="0"/>
  </r>
  <r>
    <n v="1853"/>
    <x v="126"/>
    <x v="2"/>
    <s v="Cathy Kelley"/>
    <x v="5"/>
    <s v="Oceania"/>
    <s v="Mouse"/>
    <x v="1"/>
    <n v="282.79000000000002"/>
    <n v="114.39"/>
    <x v="1"/>
    <s v="NULL"/>
    <s v="0"/>
    <x v="3"/>
    <x v="0"/>
  </r>
  <r>
    <n v="1854"/>
    <x v="17"/>
    <x v="9"/>
    <s v="Cathy Kelley"/>
    <x v="9"/>
    <s v="South America"/>
    <s v="Monitor"/>
    <x v="1"/>
    <n v="263.2"/>
    <n v="977.95"/>
    <x v="1"/>
    <s v="NULL"/>
    <s v="0"/>
    <x v="9"/>
    <x v="0"/>
  </r>
  <r>
    <n v="1855"/>
    <x v="110"/>
    <x v="18"/>
    <s v="Nick Patrick"/>
    <x v="9"/>
    <s v="South America"/>
    <s v="Mouse"/>
    <x v="1"/>
    <n v="282.79000000000002"/>
    <n v="525.39"/>
    <x v="1"/>
    <s v="NULL"/>
    <s v="0"/>
    <x v="6"/>
    <x v="0"/>
  </r>
  <r>
    <n v="1856"/>
    <x v="7"/>
    <x v="16"/>
    <s v="Nick Patrick"/>
    <x v="7"/>
    <s v="North America"/>
    <s v="Tablet"/>
    <x v="0"/>
    <n v="195.62"/>
    <n v="279.72000000000003"/>
    <x v="0"/>
    <d v="2023-02-04T00:00:00"/>
    <n v="1"/>
    <x v="4"/>
    <x v="1"/>
  </r>
  <r>
    <n v="1857"/>
    <x v="280"/>
    <x v="17"/>
    <s v="Cathy Kelley"/>
    <x v="3"/>
    <s v="Asia"/>
    <s v="Laptop"/>
    <x v="2"/>
    <n v="415.78"/>
    <n v="796.25"/>
    <x v="1"/>
    <s v="NULL"/>
    <s v="0"/>
    <x v="10"/>
    <x v="0"/>
  </r>
  <r>
    <n v="1858"/>
    <x v="332"/>
    <x v="18"/>
    <s v="Nick Patrick"/>
    <x v="6"/>
    <s v="Europe"/>
    <s v="Smartphone"/>
    <x v="3"/>
    <n v="350.59"/>
    <n v="268.04000000000002"/>
    <x v="0"/>
    <d v="2023-05-31T00:00:00"/>
    <n v="6"/>
    <x v="10"/>
    <x v="1"/>
  </r>
  <r>
    <n v="1859"/>
    <x v="493"/>
    <x v="14"/>
    <s v="Nick Patrick"/>
    <x v="6"/>
    <s v="Europe"/>
    <s v="Printer"/>
    <x v="0"/>
    <n v="199.57"/>
    <n v="697.39"/>
    <x v="0"/>
    <d v="2023-11-07T00:00:00"/>
    <n v="6"/>
    <x v="9"/>
    <x v="1"/>
  </r>
  <r>
    <n v="1860"/>
    <x v="617"/>
    <x v="10"/>
    <s v="Michale Cole"/>
    <x v="1"/>
    <s v="North America"/>
    <s v="Headphones"/>
    <x v="0"/>
    <n v="143.09"/>
    <n v="230.82"/>
    <x v="0"/>
    <d v="2024-04-09T00:00:00"/>
    <n v="2"/>
    <x v="7"/>
    <x v="0"/>
  </r>
  <r>
    <n v="1861"/>
    <x v="669"/>
    <x v="9"/>
    <s v="Cathy Kelley"/>
    <x v="4"/>
    <s v="Asia"/>
    <s v="Mouse"/>
    <x v="1"/>
    <n v="282.79000000000002"/>
    <n v="316.25"/>
    <x v="0"/>
    <d v="2023-04-18T00:00:00"/>
    <n v="12"/>
    <x v="7"/>
    <x v="1"/>
  </r>
  <r>
    <n v="1862"/>
    <x v="466"/>
    <x v="2"/>
    <s v="Cathy Kelley"/>
    <x v="3"/>
    <s v="Asia"/>
    <s v="Printer"/>
    <x v="0"/>
    <n v="199.57"/>
    <n v="632.08000000000004"/>
    <x v="0"/>
    <d v="2024-11-12T00:00:00"/>
    <n v="15"/>
    <x v="11"/>
    <x v="0"/>
  </r>
  <r>
    <n v="1863"/>
    <x v="290"/>
    <x v="17"/>
    <s v="Cathy Kelley"/>
    <x v="4"/>
    <s v="Asia"/>
    <s v="Monitor"/>
    <x v="1"/>
    <n v="263.2"/>
    <n v="386.23"/>
    <x v="0"/>
    <d v="2023-03-18T00:00:00"/>
    <n v="12"/>
    <x v="1"/>
    <x v="1"/>
  </r>
  <r>
    <n v="1864"/>
    <x v="127"/>
    <x v="6"/>
    <s v="Michale Cole"/>
    <x v="5"/>
    <s v="Oceania"/>
    <s v="Speaker"/>
    <x v="1"/>
    <n v="381.62"/>
    <n v="249.6"/>
    <x v="0"/>
    <d v="2023-01-06T00:00:00"/>
    <n v="-711"/>
    <x v="5"/>
    <x v="0"/>
  </r>
  <r>
    <n v="1865"/>
    <x v="575"/>
    <x v="0"/>
    <s v="Nick Patrick"/>
    <x v="1"/>
    <s v="North America"/>
    <s v="Speaker"/>
    <x v="1"/>
    <n v="381.62"/>
    <n v="828.04"/>
    <x v="0"/>
    <d v="2023-06-26T00:00:00"/>
    <n v="2"/>
    <x v="8"/>
    <x v="1"/>
  </r>
  <r>
    <n v="1866"/>
    <x v="419"/>
    <x v="15"/>
    <s v="Michale Cole"/>
    <x v="1"/>
    <s v="North America"/>
    <s v="Mouse"/>
    <x v="1"/>
    <n v="282.79000000000002"/>
    <n v="777.59"/>
    <x v="1"/>
    <s v="NULL"/>
    <s v="0"/>
    <x v="2"/>
    <x v="1"/>
  </r>
  <r>
    <n v="1867"/>
    <x v="633"/>
    <x v="10"/>
    <s v="Michale Cole"/>
    <x v="8"/>
    <s v="Europe"/>
    <s v="Printer"/>
    <x v="0"/>
    <n v="199.57"/>
    <n v="583.21"/>
    <x v="0"/>
    <d v="2024-01-06T00:00:00"/>
    <n v="8"/>
    <x v="5"/>
    <x v="1"/>
  </r>
  <r>
    <n v="1868"/>
    <x v="109"/>
    <x v="2"/>
    <s v="Cathy Kelley"/>
    <x v="2"/>
    <s v="Asia"/>
    <s v="Laptop"/>
    <x v="2"/>
    <n v="415.78"/>
    <n v="406.64"/>
    <x v="1"/>
    <s v="NULL"/>
    <s v="0"/>
    <x v="1"/>
    <x v="1"/>
  </r>
  <r>
    <n v="1869"/>
    <x v="179"/>
    <x v="14"/>
    <s v="Nick Patrick"/>
    <x v="2"/>
    <s v="Asia"/>
    <s v="Keyboard"/>
    <x v="2"/>
    <n v="104.6"/>
    <n v="139.22999999999999"/>
    <x v="0"/>
    <d v="2024-10-08T00:00:00"/>
    <n v="18"/>
    <x v="0"/>
    <x v="0"/>
  </r>
  <r>
    <n v="1870"/>
    <x v="335"/>
    <x v="16"/>
    <s v="Nick Patrick"/>
    <x v="0"/>
    <s v="Europe"/>
    <s v="Mouse"/>
    <x v="1"/>
    <n v="282.79000000000002"/>
    <n v="988.15"/>
    <x v="0"/>
    <d v="2024-09-13T00:00:00"/>
    <n v="10"/>
    <x v="0"/>
    <x v="0"/>
  </r>
  <r>
    <n v="1871"/>
    <x v="22"/>
    <x v="3"/>
    <s v="Michale Cole"/>
    <x v="5"/>
    <s v="Oceania"/>
    <s v="Mouse"/>
    <x v="1"/>
    <n v="282.79000000000002"/>
    <n v="915.81"/>
    <x v="0"/>
    <d v="2024-11-06T00:00:00"/>
    <n v="20"/>
    <x v="11"/>
    <x v="0"/>
  </r>
  <r>
    <n v="1872"/>
    <x v="562"/>
    <x v="10"/>
    <s v="Michale Cole"/>
    <x v="5"/>
    <s v="Oceania"/>
    <s v="Tablet"/>
    <x v="0"/>
    <n v="195.62"/>
    <n v="566.34"/>
    <x v="0"/>
    <d v="2023-06-10T00:00:00"/>
    <n v="20"/>
    <x v="10"/>
    <x v="1"/>
  </r>
  <r>
    <n v="1873"/>
    <x v="629"/>
    <x v="4"/>
    <s v="Michale Cole"/>
    <x v="9"/>
    <s v="South America"/>
    <s v="Speaker"/>
    <x v="1"/>
    <n v="381.62"/>
    <n v="810.01"/>
    <x v="1"/>
    <s v="NULL"/>
    <s v="0"/>
    <x v="9"/>
    <x v="0"/>
  </r>
  <r>
    <n v="1874"/>
    <x v="623"/>
    <x v="1"/>
    <s v="Cathy Kelley"/>
    <x v="3"/>
    <s v="Asia"/>
    <s v="Headphones"/>
    <x v="0"/>
    <n v="143.09"/>
    <n v="874.52"/>
    <x v="1"/>
    <s v="NULL"/>
    <s v="0"/>
    <x v="9"/>
    <x v="0"/>
  </r>
  <r>
    <n v="1875"/>
    <x v="630"/>
    <x v="19"/>
    <s v="Samantha Irvin"/>
    <x v="4"/>
    <s v="Asia"/>
    <s v="Monitor"/>
    <x v="1"/>
    <n v="263.2"/>
    <n v="555.42999999999995"/>
    <x v="1"/>
    <s v="NULL"/>
    <s v="0"/>
    <x v="2"/>
    <x v="0"/>
  </r>
  <r>
    <n v="1876"/>
    <x v="259"/>
    <x v="16"/>
    <s v="Nick Patrick"/>
    <x v="9"/>
    <s v="South America"/>
    <s v="Headphones"/>
    <x v="0"/>
    <n v="143.09"/>
    <n v="352.38"/>
    <x v="1"/>
    <s v="NULL"/>
    <s v="0"/>
    <x v="4"/>
    <x v="1"/>
  </r>
  <r>
    <n v="1877"/>
    <x v="670"/>
    <x v="3"/>
    <s v="Michale Cole"/>
    <x v="7"/>
    <s v="North America"/>
    <s v="Headphones"/>
    <x v="0"/>
    <n v="143.09"/>
    <n v="268.73"/>
    <x v="0"/>
    <d v="2023-12-12T00:00:00"/>
    <n v="1"/>
    <x v="5"/>
    <x v="1"/>
  </r>
  <r>
    <n v="1878"/>
    <x v="507"/>
    <x v="5"/>
    <s v="Samantha Irvin"/>
    <x v="8"/>
    <s v="Europe"/>
    <s v="Headphones"/>
    <x v="0"/>
    <n v="143.09"/>
    <n v="882.27"/>
    <x v="1"/>
    <s v="NULL"/>
    <s v="0"/>
    <x v="7"/>
    <x v="0"/>
  </r>
  <r>
    <n v="1879"/>
    <x v="270"/>
    <x v="7"/>
    <s v="Samantha Irvin"/>
    <x v="7"/>
    <s v="North America"/>
    <s v="Mouse"/>
    <x v="1"/>
    <n v="282.79000000000002"/>
    <n v="449.25"/>
    <x v="0"/>
    <d v="2023-08-15T00:00:00"/>
    <n v="1"/>
    <x v="3"/>
    <x v="1"/>
  </r>
  <r>
    <n v="1880"/>
    <x v="659"/>
    <x v="10"/>
    <s v="Michale Cole"/>
    <x v="3"/>
    <s v="Asia"/>
    <s v="Mouse"/>
    <x v="1"/>
    <n v="282.79000000000002"/>
    <n v="950.81"/>
    <x v="0"/>
    <d v="2023-09-06T00:00:00"/>
    <n v="15"/>
    <x v="3"/>
    <x v="1"/>
  </r>
  <r>
    <n v="1881"/>
    <x v="439"/>
    <x v="2"/>
    <s v="Cathy Kelley"/>
    <x v="7"/>
    <s v="North America"/>
    <s v="Headphones"/>
    <x v="0"/>
    <n v="143.09"/>
    <n v="571.25"/>
    <x v="1"/>
    <s v="NULL"/>
    <s v="0"/>
    <x v="5"/>
    <x v="1"/>
  </r>
  <r>
    <n v="1882"/>
    <x v="429"/>
    <x v="13"/>
    <s v="Cathy Kelley"/>
    <x v="9"/>
    <s v="South America"/>
    <s v="Monitor"/>
    <x v="1"/>
    <n v="263.2"/>
    <n v="436.19"/>
    <x v="1"/>
    <s v="NULL"/>
    <s v="0"/>
    <x v="9"/>
    <x v="0"/>
  </r>
  <r>
    <n v="1883"/>
    <x v="587"/>
    <x v="0"/>
    <s v="Nick Patrick"/>
    <x v="0"/>
    <s v="Europe"/>
    <s v="Printer"/>
    <x v="0"/>
    <n v="199.57"/>
    <n v="904.92"/>
    <x v="0"/>
    <d v="2024-05-12T00:00:00"/>
    <n v="10"/>
    <x v="10"/>
    <x v="0"/>
  </r>
  <r>
    <n v="1884"/>
    <x v="95"/>
    <x v="2"/>
    <s v="Cathy Kelley"/>
    <x v="9"/>
    <s v="South America"/>
    <s v="Monitor"/>
    <x v="1"/>
    <n v="263.2"/>
    <n v="862.87"/>
    <x v="0"/>
    <d v="2024-05-28T00:00:00"/>
    <n v="4"/>
    <x v="10"/>
    <x v="0"/>
  </r>
  <r>
    <n v="1885"/>
    <x v="519"/>
    <x v="14"/>
    <s v="Nick Patrick"/>
    <x v="7"/>
    <s v="North America"/>
    <s v="Keyboard"/>
    <x v="2"/>
    <n v="104.6"/>
    <n v="384.64"/>
    <x v="0"/>
    <d v="2023-12-13T00:00:00"/>
    <n v="1"/>
    <x v="5"/>
    <x v="1"/>
  </r>
  <r>
    <n v="1886"/>
    <x v="396"/>
    <x v="11"/>
    <s v="Cathy Kelley"/>
    <x v="0"/>
    <s v="Europe"/>
    <s v="Webcam"/>
    <x v="1"/>
    <n v="71.97"/>
    <n v="213.52"/>
    <x v="0"/>
    <d v="2024-05-01T00:00:00"/>
    <n v="10"/>
    <x v="7"/>
    <x v="0"/>
  </r>
  <r>
    <n v="1887"/>
    <x v="206"/>
    <x v="9"/>
    <s v="Cathy Kelley"/>
    <x v="5"/>
    <s v="Oceania"/>
    <s v="Printer"/>
    <x v="0"/>
    <n v="199.57"/>
    <n v="589.77"/>
    <x v="0"/>
    <d v="2024-09-29T00:00:00"/>
    <n v="20"/>
    <x v="0"/>
    <x v="0"/>
  </r>
  <r>
    <n v="1888"/>
    <x v="671"/>
    <x v="17"/>
    <s v="Cathy Kelley"/>
    <x v="9"/>
    <s v="South America"/>
    <s v="Printer"/>
    <x v="0"/>
    <n v="199.57"/>
    <n v="398.65"/>
    <x v="0"/>
    <d v="2023-12-10T00:00:00"/>
    <n v="4"/>
    <x v="5"/>
    <x v="1"/>
  </r>
  <r>
    <n v="1889"/>
    <x v="672"/>
    <x v="7"/>
    <s v="Samantha Irvin"/>
    <x v="1"/>
    <s v="North America"/>
    <s v="Keyboard"/>
    <x v="2"/>
    <n v="104.6"/>
    <n v="755.06"/>
    <x v="1"/>
    <s v="NULL"/>
    <s v="0"/>
    <x v="1"/>
    <x v="0"/>
  </r>
  <r>
    <n v="1890"/>
    <x v="418"/>
    <x v="17"/>
    <s v="Cathy Kelley"/>
    <x v="2"/>
    <s v="Asia"/>
    <s v="Headphones"/>
    <x v="0"/>
    <n v="143.09"/>
    <n v="705.81"/>
    <x v="1"/>
    <s v="NULL"/>
    <s v="0"/>
    <x v="0"/>
    <x v="1"/>
  </r>
  <r>
    <n v="1891"/>
    <x v="433"/>
    <x v="15"/>
    <s v="Michale Cole"/>
    <x v="6"/>
    <s v="Europe"/>
    <s v="Mouse"/>
    <x v="1"/>
    <n v="282.79000000000002"/>
    <n v="586.51"/>
    <x v="1"/>
    <s v="NULL"/>
    <s v="0"/>
    <x v="5"/>
    <x v="0"/>
  </r>
  <r>
    <n v="1892"/>
    <x v="673"/>
    <x v="11"/>
    <s v="Cathy Kelley"/>
    <x v="4"/>
    <s v="Asia"/>
    <s v="Monitor"/>
    <x v="1"/>
    <n v="263.2"/>
    <n v="887.94"/>
    <x v="0"/>
    <d v="2023-06-25T00:00:00"/>
    <n v="12"/>
    <x v="8"/>
    <x v="1"/>
  </r>
  <r>
    <n v="1893"/>
    <x v="247"/>
    <x v="5"/>
    <s v="Samantha Irvin"/>
    <x v="6"/>
    <s v="Europe"/>
    <s v="Headphones"/>
    <x v="0"/>
    <n v="143.09"/>
    <n v="670.25"/>
    <x v="0"/>
    <d v="2023-06-18T00:00:00"/>
    <n v="6"/>
    <x v="8"/>
    <x v="1"/>
  </r>
  <r>
    <n v="1894"/>
    <x v="596"/>
    <x v="16"/>
    <s v="Nick Patrick"/>
    <x v="7"/>
    <s v="North America"/>
    <s v="Mouse"/>
    <x v="1"/>
    <n v="282.79000000000002"/>
    <n v="201.72"/>
    <x v="1"/>
    <s v="NULL"/>
    <s v="0"/>
    <x v="9"/>
    <x v="1"/>
  </r>
  <r>
    <n v="1895"/>
    <x v="28"/>
    <x v="18"/>
    <s v="Nick Patrick"/>
    <x v="4"/>
    <s v="Asia"/>
    <s v="Webcam"/>
    <x v="1"/>
    <n v="71.97"/>
    <n v="318.39999999999998"/>
    <x v="0"/>
    <d v="2023-04-22T00:00:00"/>
    <n v="12"/>
    <x v="7"/>
    <x v="1"/>
  </r>
  <r>
    <n v="1896"/>
    <x v="189"/>
    <x v="12"/>
    <s v="Michale Cole"/>
    <x v="2"/>
    <s v="Asia"/>
    <s v="Webcam"/>
    <x v="1"/>
    <n v="71.97"/>
    <n v="525.66"/>
    <x v="1"/>
    <s v="NULL"/>
    <s v="0"/>
    <x v="3"/>
    <x v="0"/>
  </r>
  <r>
    <n v="1897"/>
    <x v="527"/>
    <x v="3"/>
    <s v="Michale Cole"/>
    <x v="8"/>
    <s v="Europe"/>
    <s v="Laptop"/>
    <x v="2"/>
    <n v="415.78"/>
    <n v="747.11"/>
    <x v="0"/>
    <d v="2023-09-14T00:00:00"/>
    <n v="8"/>
    <x v="0"/>
    <x v="1"/>
  </r>
  <r>
    <n v="1898"/>
    <x v="672"/>
    <x v="15"/>
    <s v="Michale Cole"/>
    <x v="1"/>
    <s v="North America"/>
    <s v="Printer"/>
    <x v="0"/>
    <n v="199.57"/>
    <n v="257.02999999999997"/>
    <x v="0"/>
    <d v="2024-03-05T00:00:00"/>
    <n v="2"/>
    <x v="1"/>
    <x v="0"/>
  </r>
  <r>
    <n v="1899"/>
    <x v="207"/>
    <x v="10"/>
    <s v="Michale Cole"/>
    <x v="9"/>
    <s v="South America"/>
    <s v="Webcam"/>
    <x v="1"/>
    <n v="71.97"/>
    <n v="679.34"/>
    <x v="0"/>
    <d v="2023-11-08T00:00:00"/>
    <n v="4"/>
    <x v="9"/>
    <x v="1"/>
  </r>
  <r>
    <n v="1900"/>
    <x v="674"/>
    <x v="9"/>
    <s v="Cathy Kelley"/>
    <x v="4"/>
    <s v="Asia"/>
    <s v="Speaker"/>
    <x v="1"/>
    <n v="381.62"/>
    <n v="314.11"/>
    <x v="0"/>
    <d v="2024-12-17T00:00:00"/>
    <n v="12"/>
    <x v="5"/>
    <x v="0"/>
  </r>
  <r>
    <n v="1901"/>
    <x v="3"/>
    <x v="17"/>
    <s v="Cathy Kelley"/>
    <x v="9"/>
    <s v="South America"/>
    <s v="Headphones"/>
    <x v="0"/>
    <n v="143.09"/>
    <n v="262.52999999999997"/>
    <x v="0"/>
    <d v="2023-07-17T00:00:00"/>
    <n v="4"/>
    <x v="2"/>
    <x v="1"/>
  </r>
  <r>
    <n v="1902"/>
    <x v="323"/>
    <x v="18"/>
    <s v="Nick Patrick"/>
    <x v="1"/>
    <s v="North America"/>
    <s v="Tablet"/>
    <x v="0"/>
    <n v="195.62"/>
    <n v="556.44000000000005"/>
    <x v="0"/>
    <d v="2024-08-26T00:00:00"/>
    <n v="2"/>
    <x v="3"/>
    <x v="0"/>
  </r>
  <r>
    <n v="1903"/>
    <x v="380"/>
    <x v="1"/>
    <s v="Cathy Kelley"/>
    <x v="9"/>
    <s v="South America"/>
    <s v="Speaker"/>
    <x v="1"/>
    <n v="381.62"/>
    <n v="634.55999999999995"/>
    <x v="1"/>
    <s v="NULL"/>
    <s v="0"/>
    <x v="10"/>
    <x v="0"/>
  </r>
  <r>
    <n v="1904"/>
    <x v="34"/>
    <x v="16"/>
    <s v="Nick Patrick"/>
    <x v="9"/>
    <s v="South America"/>
    <s v="Smartphone"/>
    <x v="3"/>
    <n v="350.59"/>
    <n v="856.54"/>
    <x v="0"/>
    <d v="2024-07-12T00:00:00"/>
    <n v="4"/>
    <x v="2"/>
    <x v="0"/>
  </r>
  <r>
    <n v="1905"/>
    <x v="60"/>
    <x v="14"/>
    <s v="Nick Patrick"/>
    <x v="2"/>
    <s v="Asia"/>
    <s v="Speaker"/>
    <x v="1"/>
    <n v="381.62"/>
    <n v="542.38"/>
    <x v="0"/>
    <d v="2024-06-20T00:00:00"/>
    <n v="18"/>
    <x v="8"/>
    <x v="0"/>
  </r>
  <r>
    <n v="1906"/>
    <x v="379"/>
    <x v="13"/>
    <s v="Cathy Kelley"/>
    <x v="2"/>
    <s v="Asia"/>
    <s v="Headphones"/>
    <x v="0"/>
    <n v="143.09"/>
    <n v="145.88"/>
    <x v="0"/>
    <d v="2024-11-09T00:00:00"/>
    <n v="18"/>
    <x v="11"/>
    <x v="0"/>
  </r>
  <r>
    <n v="1907"/>
    <x v="396"/>
    <x v="14"/>
    <s v="Nick Patrick"/>
    <x v="0"/>
    <s v="Europe"/>
    <s v="Tablet"/>
    <x v="0"/>
    <n v="195.62"/>
    <n v="511.94"/>
    <x v="1"/>
    <s v="NULL"/>
    <s v="0"/>
    <x v="7"/>
    <x v="0"/>
  </r>
  <r>
    <n v="1908"/>
    <x v="634"/>
    <x v="7"/>
    <s v="Samantha Irvin"/>
    <x v="1"/>
    <s v="North America"/>
    <s v="Mouse"/>
    <x v="1"/>
    <n v="282.79000000000002"/>
    <n v="364.21"/>
    <x v="0"/>
    <d v="2023-04-30T00:00:00"/>
    <n v="2"/>
    <x v="7"/>
    <x v="1"/>
  </r>
  <r>
    <n v="1909"/>
    <x v="421"/>
    <x v="3"/>
    <s v="Michale Cole"/>
    <x v="9"/>
    <s v="South America"/>
    <s v="Keyboard"/>
    <x v="2"/>
    <n v="104.6"/>
    <n v="885.29"/>
    <x v="1"/>
    <s v="NULL"/>
    <s v="0"/>
    <x v="8"/>
    <x v="0"/>
  </r>
  <r>
    <n v="1910"/>
    <x v="82"/>
    <x v="3"/>
    <s v="Michale Cole"/>
    <x v="7"/>
    <s v="North America"/>
    <s v="Keyboard"/>
    <x v="2"/>
    <n v="104.6"/>
    <n v="685.32"/>
    <x v="0"/>
    <d v="2024-08-08T00:00:00"/>
    <n v="1"/>
    <x v="3"/>
    <x v="0"/>
  </r>
  <r>
    <n v="1911"/>
    <x v="675"/>
    <x v="8"/>
    <s v="Cathy Kelley"/>
    <x v="8"/>
    <s v="Europe"/>
    <s v="Mouse"/>
    <x v="1"/>
    <n v="282.79000000000002"/>
    <n v="511.65"/>
    <x v="1"/>
    <s v="NULL"/>
    <s v="0"/>
    <x v="7"/>
    <x v="1"/>
  </r>
  <r>
    <n v="1912"/>
    <x v="66"/>
    <x v="6"/>
    <s v="Michale Cole"/>
    <x v="5"/>
    <s v="Oceania"/>
    <s v="Webcam"/>
    <x v="1"/>
    <n v="71.97"/>
    <n v="723.66"/>
    <x v="0"/>
    <d v="2024-04-30T00:00:00"/>
    <n v="20"/>
    <x v="7"/>
    <x v="0"/>
  </r>
  <r>
    <n v="1913"/>
    <x v="102"/>
    <x v="3"/>
    <s v="Michale Cole"/>
    <x v="1"/>
    <s v="North America"/>
    <s v="Mouse"/>
    <x v="1"/>
    <n v="282.79000000000002"/>
    <n v="983.32"/>
    <x v="0"/>
    <d v="2023-11-28T00:00:00"/>
    <n v="2"/>
    <x v="9"/>
    <x v="1"/>
  </r>
  <r>
    <n v="1914"/>
    <x v="207"/>
    <x v="6"/>
    <s v="Michale Cole"/>
    <x v="5"/>
    <s v="Oceania"/>
    <s v="Speaker"/>
    <x v="1"/>
    <n v="381.62"/>
    <n v="888.76"/>
    <x v="1"/>
    <s v="NULL"/>
    <s v="0"/>
    <x v="9"/>
    <x v="1"/>
  </r>
  <r>
    <n v="1915"/>
    <x v="106"/>
    <x v="0"/>
    <s v="Nick Patrick"/>
    <x v="8"/>
    <s v="Europe"/>
    <s v="Headphones"/>
    <x v="0"/>
    <n v="143.09"/>
    <n v="309.43"/>
    <x v="0"/>
    <d v="2024-10-21T00:00:00"/>
    <n v="8"/>
    <x v="11"/>
    <x v="0"/>
  </r>
  <r>
    <n v="1916"/>
    <x v="328"/>
    <x v="11"/>
    <s v="Cathy Kelley"/>
    <x v="8"/>
    <s v="Europe"/>
    <s v="Smartphone"/>
    <x v="3"/>
    <n v="350.59"/>
    <n v="476.43"/>
    <x v="1"/>
    <s v="NULL"/>
    <s v="0"/>
    <x v="8"/>
    <x v="0"/>
  </r>
  <r>
    <n v="1917"/>
    <x v="434"/>
    <x v="9"/>
    <s v="Cathy Kelley"/>
    <x v="2"/>
    <s v="Asia"/>
    <s v="Tablet"/>
    <x v="0"/>
    <n v="195.62"/>
    <n v="667.88"/>
    <x v="1"/>
    <s v="NULL"/>
    <s v="0"/>
    <x v="8"/>
    <x v="1"/>
  </r>
  <r>
    <n v="1918"/>
    <x v="385"/>
    <x v="5"/>
    <s v="Samantha Irvin"/>
    <x v="0"/>
    <s v="Europe"/>
    <s v="Speaker"/>
    <x v="1"/>
    <n v="381.62"/>
    <n v="698.91"/>
    <x v="0"/>
    <d v="2023-02-05T00:00:00"/>
    <n v="10"/>
    <x v="6"/>
    <x v="1"/>
  </r>
  <r>
    <n v="1919"/>
    <x v="244"/>
    <x v="15"/>
    <s v="Michale Cole"/>
    <x v="8"/>
    <s v="Europe"/>
    <s v="Headphones"/>
    <x v="0"/>
    <n v="143.09"/>
    <n v="748.5"/>
    <x v="1"/>
    <s v="NULL"/>
    <s v="0"/>
    <x v="7"/>
    <x v="1"/>
  </r>
  <r>
    <n v="1920"/>
    <x v="124"/>
    <x v="17"/>
    <s v="Cathy Kelley"/>
    <x v="4"/>
    <s v="Asia"/>
    <s v="Laptop"/>
    <x v="2"/>
    <n v="415.78"/>
    <n v="982.4"/>
    <x v="1"/>
    <s v="NULL"/>
    <s v="0"/>
    <x v="4"/>
    <x v="1"/>
  </r>
  <r>
    <n v="1921"/>
    <x v="343"/>
    <x v="16"/>
    <s v="Nick Patrick"/>
    <x v="4"/>
    <s v="Asia"/>
    <s v="Headphones"/>
    <x v="0"/>
    <n v="143.09"/>
    <n v="533.34"/>
    <x v="0"/>
    <d v="2023-11-01T00:00:00"/>
    <n v="12"/>
    <x v="11"/>
    <x v="1"/>
  </r>
  <r>
    <n v="1922"/>
    <x v="494"/>
    <x v="5"/>
    <s v="Samantha Irvin"/>
    <x v="8"/>
    <s v="Europe"/>
    <s v="Headphones"/>
    <x v="0"/>
    <n v="143.09"/>
    <n v="990.39"/>
    <x v="0"/>
    <d v="2024-04-10T00:00:00"/>
    <n v="8"/>
    <x v="7"/>
    <x v="0"/>
  </r>
  <r>
    <n v="1923"/>
    <x v="85"/>
    <x v="7"/>
    <s v="Samantha Irvin"/>
    <x v="5"/>
    <s v="Oceania"/>
    <s v="Laptop"/>
    <x v="2"/>
    <n v="415.78"/>
    <n v="237.99"/>
    <x v="0"/>
    <d v="2023-04-28T00:00:00"/>
    <n v="20"/>
    <x v="7"/>
    <x v="1"/>
  </r>
  <r>
    <n v="1924"/>
    <x v="676"/>
    <x v="7"/>
    <s v="Samantha Irvin"/>
    <x v="8"/>
    <s v="Europe"/>
    <s v="Speaker"/>
    <x v="1"/>
    <n v="381.62"/>
    <n v="135.71"/>
    <x v="0"/>
    <d v="2024-07-09T00:00:00"/>
    <n v="8"/>
    <x v="2"/>
    <x v="0"/>
  </r>
  <r>
    <n v="1925"/>
    <x v="202"/>
    <x v="18"/>
    <s v="Nick Patrick"/>
    <x v="5"/>
    <s v="Oceania"/>
    <s v="Printer"/>
    <x v="0"/>
    <n v="199.57"/>
    <n v="658.19"/>
    <x v="0"/>
    <d v="2023-11-25T00:00:00"/>
    <n v="20"/>
    <x v="9"/>
    <x v="1"/>
  </r>
  <r>
    <n v="1926"/>
    <x v="350"/>
    <x v="17"/>
    <s v="Cathy Kelley"/>
    <x v="5"/>
    <s v="Oceania"/>
    <s v="Webcam"/>
    <x v="1"/>
    <n v="71.97"/>
    <n v="124.24"/>
    <x v="1"/>
    <s v="NULL"/>
    <s v="0"/>
    <x v="0"/>
    <x v="1"/>
  </r>
  <r>
    <n v="1927"/>
    <x v="238"/>
    <x v="10"/>
    <s v="Michale Cole"/>
    <x v="1"/>
    <s v="North America"/>
    <s v="Webcam"/>
    <x v="1"/>
    <n v="71.97"/>
    <n v="879.99"/>
    <x v="0"/>
    <d v="2023-06-13T00:00:00"/>
    <n v="2"/>
    <x v="8"/>
    <x v="1"/>
  </r>
  <r>
    <n v="1928"/>
    <x v="321"/>
    <x v="10"/>
    <s v="Michale Cole"/>
    <x v="6"/>
    <s v="Europe"/>
    <s v="Keyboard"/>
    <x v="2"/>
    <n v="104.6"/>
    <n v="197.04"/>
    <x v="1"/>
    <s v="NULL"/>
    <s v="0"/>
    <x v="9"/>
    <x v="0"/>
  </r>
  <r>
    <n v="1929"/>
    <x v="213"/>
    <x v="13"/>
    <s v="Cathy Kelley"/>
    <x v="4"/>
    <s v="Asia"/>
    <s v="Monitor"/>
    <x v="1"/>
    <n v="263.2"/>
    <n v="192.81"/>
    <x v="0"/>
    <d v="2024-08-29T00:00:00"/>
    <n v="12"/>
    <x v="3"/>
    <x v="0"/>
  </r>
  <r>
    <n v="1930"/>
    <x v="133"/>
    <x v="15"/>
    <s v="Michale Cole"/>
    <x v="3"/>
    <s v="Asia"/>
    <s v="Printer"/>
    <x v="0"/>
    <n v="199.57"/>
    <n v="631.86"/>
    <x v="1"/>
    <s v="NULL"/>
    <s v="0"/>
    <x v="5"/>
    <x v="0"/>
  </r>
  <r>
    <n v="1931"/>
    <x v="271"/>
    <x v="12"/>
    <s v="Michale Cole"/>
    <x v="3"/>
    <s v="Asia"/>
    <s v="Laptop"/>
    <x v="2"/>
    <n v="415.78"/>
    <n v="782.89"/>
    <x v="1"/>
    <s v="NULL"/>
    <s v="0"/>
    <x v="8"/>
    <x v="1"/>
  </r>
  <r>
    <n v="1932"/>
    <x v="538"/>
    <x v="12"/>
    <s v="Michale Cole"/>
    <x v="3"/>
    <s v="Asia"/>
    <s v="Mouse"/>
    <x v="1"/>
    <n v="282.79000000000002"/>
    <n v="554.85"/>
    <x v="0"/>
    <d v="2023-06-01T00:00:00"/>
    <n v="15"/>
    <x v="10"/>
    <x v="1"/>
  </r>
  <r>
    <n v="1933"/>
    <x v="677"/>
    <x v="11"/>
    <s v="Cathy Kelley"/>
    <x v="5"/>
    <s v="Oceania"/>
    <s v="Laptop"/>
    <x v="2"/>
    <n v="415.78"/>
    <n v="681.34"/>
    <x v="0"/>
    <d v="2024-06-25T00:00:00"/>
    <n v="20"/>
    <x v="8"/>
    <x v="0"/>
  </r>
  <r>
    <n v="1934"/>
    <x v="375"/>
    <x v="0"/>
    <s v="Nick Patrick"/>
    <x v="4"/>
    <s v="Asia"/>
    <s v="Speaker"/>
    <x v="1"/>
    <n v="381.62"/>
    <n v="512.86"/>
    <x v="1"/>
    <s v="NULL"/>
    <s v="0"/>
    <x v="11"/>
    <x v="0"/>
  </r>
  <r>
    <n v="1935"/>
    <x v="342"/>
    <x v="8"/>
    <s v="Cathy Kelley"/>
    <x v="2"/>
    <s v="Asia"/>
    <s v="Smartphone"/>
    <x v="3"/>
    <n v="350.59"/>
    <n v="143.97"/>
    <x v="1"/>
    <s v="NULL"/>
    <s v="0"/>
    <x v="1"/>
    <x v="0"/>
  </r>
  <r>
    <n v="1936"/>
    <x v="361"/>
    <x v="10"/>
    <s v="Michale Cole"/>
    <x v="8"/>
    <s v="Europe"/>
    <s v="Headphones"/>
    <x v="0"/>
    <n v="143.09"/>
    <n v="196.62"/>
    <x v="0"/>
    <d v="2024-09-27T00:00:00"/>
    <n v="8"/>
    <x v="0"/>
    <x v="0"/>
  </r>
  <r>
    <n v="1937"/>
    <x v="637"/>
    <x v="11"/>
    <s v="Cathy Kelley"/>
    <x v="6"/>
    <s v="Europe"/>
    <s v="Headphones"/>
    <x v="0"/>
    <n v="143.09"/>
    <n v="524.66999999999996"/>
    <x v="0"/>
    <d v="2023-11-20T00:00:00"/>
    <n v="6"/>
    <x v="9"/>
    <x v="1"/>
  </r>
  <r>
    <n v="1938"/>
    <x v="574"/>
    <x v="4"/>
    <s v="Michale Cole"/>
    <x v="8"/>
    <s v="Europe"/>
    <s v="Speaker"/>
    <x v="1"/>
    <n v="381.62"/>
    <n v="848.64"/>
    <x v="0"/>
    <d v="2024-03-28T00:00:00"/>
    <n v="8"/>
    <x v="1"/>
    <x v="0"/>
  </r>
  <r>
    <n v="1939"/>
    <x v="653"/>
    <x v="2"/>
    <s v="Cathy Kelley"/>
    <x v="1"/>
    <s v="North America"/>
    <s v="Speaker"/>
    <x v="1"/>
    <n v="381.62"/>
    <n v="591.30999999999995"/>
    <x v="0"/>
    <d v="2024-08-07T00:00:00"/>
    <n v="2"/>
    <x v="3"/>
    <x v="0"/>
  </r>
  <r>
    <n v="1940"/>
    <x v="224"/>
    <x v="10"/>
    <s v="Michale Cole"/>
    <x v="7"/>
    <s v="North America"/>
    <s v="Smartphone"/>
    <x v="3"/>
    <n v="350.59"/>
    <n v="135.99"/>
    <x v="1"/>
    <s v="NULL"/>
    <s v="0"/>
    <x v="5"/>
    <x v="0"/>
  </r>
  <r>
    <n v="1941"/>
    <x v="333"/>
    <x v="17"/>
    <s v="Cathy Kelley"/>
    <x v="7"/>
    <s v="North America"/>
    <s v="Speaker"/>
    <x v="1"/>
    <n v="381.62"/>
    <n v="630.24"/>
    <x v="0"/>
    <d v="2023-08-05T00:00:00"/>
    <n v="1"/>
    <x v="3"/>
    <x v="1"/>
  </r>
  <r>
    <n v="1942"/>
    <x v="678"/>
    <x v="4"/>
    <s v="Michale Cole"/>
    <x v="4"/>
    <s v="Asia"/>
    <s v="Printer"/>
    <x v="0"/>
    <n v="199.57"/>
    <n v="513.24"/>
    <x v="1"/>
    <s v="NULL"/>
    <s v="0"/>
    <x v="2"/>
    <x v="1"/>
  </r>
  <r>
    <n v="1943"/>
    <x v="265"/>
    <x v="1"/>
    <s v="Cathy Kelley"/>
    <x v="8"/>
    <s v="Europe"/>
    <s v="Smartphone"/>
    <x v="3"/>
    <n v="350.59"/>
    <n v="928.34"/>
    <x v="0"/>
    <d v="2023-06-24T00:00:00"/>
    <n v="8"/>
    <x v="8"/>
    <x v="1"/>
  </r>
  <r>
    <n v="1944"/>
    <x v="436"/>
    <x v="7"/>
    <s v="Samantha Irvin"/>
    <x v="4"/>
    <s v="Asia"/>
    <s v="Laptop"/>
    <x v="2"/>
    <n v="415.78"/>
    <n v="741.83"/>
    <x v="0"/>
    <d v="2024-03-26T00:00:00"/>
    <n v="12"/>
    <x v="1"/>
    <x v="0"/>
  </r>
  <r>
    <n v="1945"/>
    <x v="166"/>
    <x v="3"/>
    <s v="Michale Cole"/>
    <x v="8"/>
    <s v="Europe"/>
    <s v="Webcam"/>
    <x v="1"/>
    <n v="71.97"/>
    <n v="511.55"/>
    <x v="1"/>
    <s v="NULL"/>
    <s v="0"/>
    <x v="11"/>
    <x v="0"/>
  </r>
  <r>
    <n v="1946"/>
    <x v="197"/>
    <x v="11"/>
    <s v="Cathy Kelley"/>
    <x v="5"/>
    <s v="Oceania"/>
    <s v="Webcam"/>
    <x v="1"/>
    <n v="71.97"/>
    <n v="592.78"/>
    <x v="0"/>
    <d v="2024-11-13T00:00:00"/>
    <n v="20"/>
    <x v="11"/>
    <x v="0"/>
  </r>
  <r>
    <n v="1947"/>
    <x v="160"/>
    <x v="6"/>
    <s v="Michale Cole"/>
    <x v="6"/>
    <s v="Europe"/>
    <s v="Printer"/>
    <x v="0"/>
    <n v="199.57"/>
    <n v="653.77"/>
    <x v="0"/>
    <d v="2023-01-21T00:00:00"/>
    <n v="6"/>
    <x v="6"/>
    <x v="1"/>
  </r>
  <r>
    <n v="1948"/>
    <x v="489"/>
    <x v="13"/>
    <s v="Cathy Kelley"/>
    <x v="6"/>
    <s v="Europe"/>
    <s v="Laptop"/>
    <x v="2"/>
    <n v="415.78"/>
    <n v="664.26"/>
    <x v="1"/>
    <s v="NULL"/>
    <s v="0"/>
    <x v="11"/>
    <x v="1"/>
  </r>
  <r>
    <n v="1949"/>
    <x v="277"/>
    <x v="9"/>
    <s v="Cathy Kelley"/>
    <x v="2"/>
    <s v="Asia"/>
    <s v="Keyboard"/>
    <x v="2"/>
    <n v="104.6"/>
    <n v="370.88"/>
    <x v="0"/>
    <d v="2023-11-13T00:00:00"/>
    <n v="18"/>
    <x v="11"/>
    <x v="1"/>
  </r>
  <r>
    <n v="1950"/>
    <x v="441"/>
    <x v="13"/>
    <s v="Cathy Kelley"/>
    <x v="3"/>
    <s v="Asia"/>
    <s v="Keyboard"/>
    <x v="2"/>
    <n v="104.6"/>
    <n v="373.2"/>
    <x v="0"/>
    <d v="2024-01-31T00:00:00"/>
    <n v="15"/>
    <x v="6"/>
    <x v="0"/>
  </r>
  <r>
    <n v="1951"/>
    <x v="575"/>
    <x v="18"/>
    <s v="Nick Patrick"/>
    <x v="9"/>
    <s v="South America"/>
    <s v="Tablet"/>
    <x v="0"/>
    <n v="195.62"/>
    <n v="423.05"/>
    <x v="1"/>
    <s v="NULL"/>
    <s v="0"/>
    <x v="8"/>
    <x v="1"/>
  </r>
  <r>
    <n v="1952"/>
    <x v="481"/>
    <x v="6"/>
    <s v="Michale Cole"/>
    <x v="2"/>
    <s v="Asia"/>
    <s v="Laptop"/>
    <x v="2"/>
    <n v="415.78"/>
    <n v="433.87"/>
    <x v="0"/>
    <d v="2023-06-28T00:00:00"/>
    <n v="18"/>
    <x v="8"/>
    <x v="1"/>
  </r>
  <r>
    <n v="1953"/>
    <x v="430"/>
    <x v="9"/>
    <s v="Cathy Kelley"/>
    <x v="2"/>
    <s v="Asia"/>
    <s v="Monitor"/>
    <x v="1"/>
    <n v="263.2"/>
    <n v="496.72"/>
    <x v="0"/>
    <d v="2024-04-11T00:00:00"/>
    <n v="18"/>
    <x v="1"/>
    <x v="0"/>
  </r>
  <r>
    <n v="1954"/>
    <x v="189"/>
    <x v="19"/>
    <s v="Samantha Irvin"/>
    <x v="5"/>
    <s v="Oceania"/>
    <s v="Mouse"/>
    <x v="1"/>
    <n v="282.79000000000002"/>
    <n v="206.93"/>
    <x v="1"/>
    <s v="NULL"/>
    <s v="0"/>
    <x v="3"/>
    <x v="0"/>
  </r>
  <r>
    <n v="1955"/>
    <x v="679"/>
    <x v="0"/>
    <s v="Nick Patrick"/>
    <x v="4"/>
    <s v="Asia"/>
    <s v="Monitor"/>
    <x v="1"/>
    <n v="263.2"/>
    <n v="315.36"/>
    <x v="1"/>
    <s v="NULL"/>
    <s v="0"/>
    <x v="4"/>
    <x v="0"/>
  </r>
  <r>
    <n v="1956"/>
    <x v="519"/>
    <x v="7"/>
    <s v="Samantha Irvin"/>
    <x v="9"/>
    <s v="South America"/>
    <s v="Monitor"/>
    <x v="1"/>
    <n v="263.2"/>
    <n v="114.73"/>
    <x v="0"/>
    <d v="2023-12-16T00:00:00"/>
    <n v="4"/>
    <x v="5"/>
    <x v="1"/>
  </r>
  <r>
    <n v="1957"/>
    <x v="493"/>
    <x v="5"/>
    <s v="Samantha Irvin"/>
    <x v="7"/>
    <s v="North America"/>
    <s v="Speaker"/>
    <x v="1"/>
    <n v="381.62"/>
    <n v="226.59"/>
    <x v="0"/>
    <d v="2023-11-02T00:00:00"/>
    <n v="1"/>
    <x v="9"/>
    <x v="1"/>
  </r>
  <r>
    <n v="1958"/>
    <x v="425"/>
    <x v="18"/>
    <s v="Nick Patrick"/>
    <x v="8"/>
    <s v="Europe"/>
    <s v="Webcam"/>
    <x v="1"/>
    <n v="71.97"/>
    <n v="807.47"/>
    <x v="0"/>
    <d v="2024-11-16T00:00:00"/>
    <n v="8"/>
    <x v="9"/>
    <x v="0"/>
  </r>
  <r>
    <n v="1959"/>
    <x v="551"/>
    <x v="0"/>
    <s v="Nick Patrick"/>
    <x v="8"/>
    <s v="Europe"/>
    <s v="Webcam"/>
    <x v="1"/>
    <n v="71.97"/>
    <n v="210.11"/>
    <x v="0"/>
    <d v="2024-06-14T00:00:00"/>
    <n v="8"/>
    <x v="8"/>
    <x v="0"/>
  </r>
  <r>
    <n v="1960"/>
    <x v="270"/>
    <x v="16"/>
    <s v="Nick Patrick"/>
    <x v="3"/>
    <s v="Asia"/>
    <s v="Printer"/>
    <x v="0"/>
    <n v="199.57"/>
    <n v="188.4"/>
    <x v="0"/>
    <d v="2023-08-29T00:00:00"/>
    <n v="15"/>
    <x v="3"/>
    <x v="1"/>
  </r>
  <r>
    <n v="1961"/>
    <x v="81"/>
    <x v="16"/>
    <s v="Nick Patrick"/>
    <x v="4"/>
    <s v="Asia"/>
    <s v="Headphones"/>
    <x v="0"/>
    <n v="143.09"/>
    <n v="826.96"/>
    <x v="0"/>
    <d v="2023-07-17T00:00:00"/>
    <n v="12"/>
    <x v="2"/>
    <x v="1"/>
  </r>
  <r>
    <n v="1962"/>
    <x v="49"/>
    <x v="8"/>
    <s v="Cathy Kelley"/>
    <x v="8"/>
    <s v="Europe"/>
    <s v="Laptop"/>
    <x v="2"/>
    <n v="415.78"/>
    <n v="481.13"/>
    <x v="1"/>
    <s v="NULL"/>
    <s v="0"/>
    <x v="0"/>
    <x v="0"/>
  </r>
  <r>
    <n v="1963"/>
    <x v="74"/>
    <x v="19"/>
    <s v="Samantha Irvin"/>
    <x v="9"/>
    <s v="South America"/>
    <s v="Keyboard"/>
    <x v="2"/>
    <n v="104.6"/>
    <n v="961.78"/>
    <x v="0"/>
    <d v="2023-08-28T00:00:00"/>
    <n v="4"/>
    <x v="3"/>
    <x v="1"/>
  </r>
  <r>
    <n v="1964"/>
    <x v="516"/>
    <x v="6"/>
    <s v="Michale Cole"/>
    <x v="7"/>
    <s v="North America"/>
    <s v="Mouse"/>
    <x v="1"/>
    <n v="282.79000000000002"/>
    <n v="204.84"/>
    <x v="0"/>
    <d v="2024-11-15T00:00:00"/>
    <n v="1"/>
    <x v="9"/>
    <x v="0"/>
  </r>
  <r>
    <n v="1965"/>
    <x v="339"/>
    <x v="11"/>
    <s v="Cathy Kelley"/>
    <x v="2"/>
    <s v="Asia"/>
    <s v="Mouse"/>
    <x v="1"/>
    <n v="282.79000000000002"/>
    <n v="477.58"/>
    <x v="0"/>
    <d v="2023-08-01T00:00:00"/>
    <n v="18"/>
    <x v="2"/>
    <x v="1"/>
  </r>
  <r>
    <n v="1966"/>
    <x v="484"/>
    <x v="4"/>
    <s v="Michale Cole"/>
    <x v="4"/>
    <s v="Asia"/>
    <s v="Keyboard"/>
    <x v="2"/>
    <n v="104.6"/>
    <n v="328.97"/>
    <x v="0"/>
    <d v="2024-02-03T00:00:00"/>
    <n v="12"/>
    <x v="6"/>
    <x v="0"/>
  </r>
  <r>
    <n v="1967"/>
    <x v="212"/>
    <x v="3"/>
    <s v="Michale Cole"/>
    <x v="3"/>
    <s v="Asia"/>
    <s v="Mouse"/>
    <x v="1"/>
    <n v="282.79000000000002"/>
    <n v="323.20999999999998"/>
    <x v="1"/>
    <s v="NULL"/>
    <s v="0"/>
    <x v="8"/>
    <x v="1"/>
  </r>
  <r>
    <n v="1968"/>
    <x v="680"/>
    <x v="10"/>
    <s v="Michale Cole"/>
    <x v="1"/>
    <s v="North America"/>
    <s v="Keyboard"/>
    <x v="2"/>
    <n v="104.6"/>
    <n v="486.71"/>
    <x v="0"/>
    <d v="2023-07-11T00:00:00"/>
    <n v="2"/>
    <x v="2"/>
    <x v="1"/>
  </r>
  <r>
    <n v="1969"/>
    <x v="650"/>
    <x v="13"/>
    <s v="Cathy Kelley"/>
    <x v="0"/>
    <s v="Europe"/>
    <s v="Keyboard"/>
    <x v="2"/>
    <n v="104.6"/>
    <n v="901.08"/>
    <x v="0"/>
    <d v="2024-07-02T00:00:00"/>
    <n v="10"/>
    <x v="8"/>
    <x v="0"/>
  </r>
  <r>
    <n v="1970"/>
    <x v="142"/>
    <x v="15"/>
    <s v="Michale Cole"/>
    <x v="6"/>
    <s v="Europe"/>
    <s v="Speaker"/>
    <x v="1"/>
    <n v="381.62"/>
    <n v="439.45"/>
    <x v="1"/>
    <s v="NULL"/>
    <s v="0"/>
    <x v="3"/>
    <x v="1"/>
  </r>
  <r>
    <n v="1971"/>
    <x v="352"/>
    <x v="5"/>
    <s v="Samantha Irvin"/>
    <x v="2"/>
    <s v="Asia"/>
    <s v="Keyboard"/>
    <x v="2"/>
    <n v="104.6"/>
    <n v="260.95999999999998"/>
    <x v="1"/>
    <s v="NULL"/>
    <s v="0"/>
    <x v="0"/>
    <x v="1"/>
  </r>
  <r>
    <n v="1972"/>
    <x v="43"/>
    <x v="4"/>
    <s v="Michale Cole"/>
    <x v="1"/>
    <s v="North America"/>
    <s v="Webcam"/>
    <x v="1"/>
    <n v="71.97"/>
    <n v="744.55"/>
    <x v="0"/>
    <d v="2023-02-21T00:00:00"/>
    <n v="2"/>
    <x v="4"/>
    <x v="1"/>
  </r>
  <r>
    <n v="1973"/>
    <x v="93"/>
    <x v="9"/>
    <s v="Cathy Kelley"/>
    <x v="7"/>
    <s v="North America"/>
    <s v="Tablet"/>
    <x v="0"/>
    <n v="195.62"/>
    <n v="463.46"/>
    <x v="0"/>
    <d v="2024-10-20T00:00:00"/>
    <n v="1"/>
    <x v="11"/>
    <x v="0"/>
  </r>
  <r>
    <n v="1974"/>
    <x v="193"/>
    <x v="14"/>
    <s v="Nick Patrick"/>
    <x v="5"/>
    <s v="Oceania"/>
    <s v="Printer"/>
    <x v="0"/>
    <n v="199.57"/>
    <n v="637.70000000000005"/>
    <x v="0"/>
    <d v="2024-03-27T00:00:00"/>
    <n v="20"/>
    <x v="1"/>
    <x v="0"/>
  </r>
  <r>
    <n v="1975"/>
    <x v="409"/>
    <x v="12"/>
    <s v="Michale Cole"/>
    <x v="2"/>
    <s v="Asia"/>
    <s v="Tablet"/>
    <x v="0"/>
    <n v="195.62"/>
    <n v="812.65"/>
    <x v="0"/>
    <d v="2024-02-29T00:00:00"/>
    <n v="18"/>
    <x v="4"/>
    <x v="0"/>
  </r>
  <r>
    <n v="1976"/>
    <x v="49"/>
    <x v="4"/>
    <s v="Michale Cole"/>
    <x v="6"/>
    <s v="Europe"/>
    <s v="Laptop"/>
    <x v="2"/>
    <n v="415.78"/>
    <n v="832.79"/>
    <x v="1"/>
    <s v="NULL"/>
    <s v="0"/>
    <x v="0"/>
    <x v="0"/>
  </r>
  <r>
    <n v="1977"/>
    <x v="259"/>
    <x v="16"/>
    <s v="Nick Patrick"/>
    <x v="7"/>
    <s v="North America"/>
    <s v="Smartphone"/>
    <x v="3"/>
    <n v="350.59"/>
    <n v="654.57000000000005"/>
    <x v="0"/>
    <d v="2023-02-26T00:00:00"/>
    <n v="1"/>
    <x v="4"/>
    <x v="1"/>
  </r>
  <r>
    <n v="1978"/>
    <x v="287"/>
    <x v="18"/>
    <s v="Nick Patrick"/>
    <x v="5"/>
    <s v="Oceania"/>
    <s v="Monitor"/>
    <x v="1"/>
    <n v="263.2"/>
    <n v="737.1"/>
    <x v="0"/>
    <d v="2023-04-24T00:00:00"/>
    <n v="20"/>
    <x v="7"/>
    <x v="1"/>
  </r>
  <r>
    <n v="1979"/>
    <x v="485"/>
    <x v="8"/>
    <s v="Cathy Kelley"/>
    <x v="7"/>
    <s v="North America"/>
    <s v="Keyboard"/>
    <x v="2"/>
    <n v="104.6"/>
    <n v="553.84"/>
    <x v="0"/>
    <d v="2024-06-30T00:00:00"/>
    <n v="1"/>
    <x v="8"/>
    <x v="0"/>
  </r>
  <r>
    <n v="1980"/>
    <x v="615"/>
    <x v="13"/>
    <s v="Cathy Kelley"/>
    <x v="4"/>
    <s v="Asia"/>
    <s v="Smartphone"/>
    <x v="3"/>
    <n v="350.59"/>
    <n v="785.9"/>
    <x v="0"/>
    <d v="2024-09-19T00:00:00"/>
    <n v="12"/>
    <x v="0"/>
    <x v="0"/>
  </r>
  <r>
    <n v="1981"/>
    <x v="134"/>
    <x v="10"/>
    <s v="Michale Cole"/>
    <x v="1"/>
    <s v="North America"/>
    <s v="Monitor"/>
    <x v="1"/>
    <n v="263.2"/>
    <n v="563.47"/>
    <x v="1"/>
    <s v="NULL"/>
    <s v="0"/>
    <x v="1"/>
    <x v="1"/>
  </r>
  <r>
    <n v="1982"/>
    <x v="460"/>
    <x v="7"/>
    <s v="Samantha Irvin"/>
    <x v="8"/>
    <s v="Europe"/>
    <s v="Webcam"/>
    <x v="1"/>
    <n v="71.97"/>
    <n v="126.21"/>
    <x v="0"/>
    <d v="2023-08-02T00:00:00"/>
    <n v="8"/>
    <x v="2"/>
    <x v="1"/>
  </r>
  <r>
    <n v="1983"/>
    <x v="681"/>
    <x v="14"/>
    <s v="Nick Patrick"/>
    <x v="0"/>
    <s v="Europe"/>
    <s v="Mouse"/>
    <x v="1"/>
    <n v="282.79000000000002"/>
    <n v="901.58"/>
    <x v="0"/>
    <d v="2024-03-11T00:00:00"/>
    <n v="10"/>
    <x v="1"/>
    <x v="0"/>
  </r>
  <r>
    <n v="1984"/>
    <x v="518"/>
    <x v="10"/>
    <s v="Michale Cole"/>
    <x v="0"/>
    <s v="Europe"/>
    <s v="Headphones"/>
    <x v="0"/>
    <n v="143.09"/>
    <n v="518.55999999999995"/>
    <x v="1"/>
    <s v="NULL"/>
    <s v="0"/>
    <x v="11"/>
    <x v="1"/>
  </r>
  <r>
    <n v="1985"/>
    <x v="216"/>
    <x v="16"/>
    <s v="Nick Patrick"/>
    <x v="2"/>
    <s v="Asia"/>
    <s v="Headphones"/>
    <x v="0"/>
    <n v="143.09"/>
    <n v="803.95"/>
    <x v="1"/>
    <s v="NULL"/>
    <s v="0"/>
    <x v="9"/>
    <x v="0"/>
  </r>
  <r>
    <n v="1986"/>
    <x v="252"/>
    <x v="7"/>
    <s v="Samantha Irvin"/>
    <x v="4"/>
    <s v="Asia"/>
    <s v="Headphones"/>
    <x v="0"/>
    <n v="143.09"/>
    <n v="235.67"/>
    <x v="0"/>
    <d v="2024-12-04T00:00:00"/>
    <n v="12"/>
    <x v="9"/>
    <x v="0"/>
  </r>
  <r>
    <n v="1987"/>
    <x v="682"/>
    <x v="3"/>
    <s v="Michale Cole"/>
    <x v="5"/>
    <s v="Oceania"/>
    <s v="Printer"/>
    <x v="0"/>
    <n v="199.57"/>
    <n v="887.3"/>
    <x v="0"/>
    <d v="2023-10-16T00:00:00"/>
    <n v="20"/>
    <x v="0"/>
    <x v="1"/>
  </r>
  <r>
    <n v="1988"/>
    <x v="235"/>
    <x v="18"/>
    <s v="Nick Patrick"/>
    <x v="2"/>
    <s v="Asia"/>
    <s v="Smartphone"/>
    <x v="3"/>
    <n v="350.59"/>
    <n v="407.11"/>
    <x v="0"/>
    <d v="2024-10-02T00:00:00"/>
    <n v="18"/>
    <x v="0"/>
    <x v="0"/>
  </r>
  <r>
    <n v="1989"/>
    <x v="179"/>
    <x v="5"/>
    <s v="Samantha Irvin"/>
    <x v="9"/>
    <s v="South America"/>
    <s v="Mouse"/>
    <x v="1"/>
    <n v="282.79000000000002"/>
    <n v="330.47"/>
    <x v="1"/>
    <s v="NULL"/>
    <s v="0"/>
    <x v="0"/>
    <x v="0"/>
  </r>
  <r>
    <n v="1990"/>
    <x v="419"/>
    <x v="4"/>
    <s v="Michale Cole"/>
    <x v="1"/>
    <s v="North America"/>
    <s v="Keyboard"/>
    <x v="2"/>
    <n v="104.6"/>
    <n v="290.33999999999997"/>
    <x v="0"/>
    <d v="2023-07-23T00:00:00"/>
    <n v="2"/>
    <x v="2"/>
    <x v="1"/>
  </r>
  <r>
    <n v="1991"/>
    <x v="4"/>
    <x v="6"/>
    <s v="Michale Cole"/>
    <x v="6"/>
    <s v="Europe"/>
    <s v="Keyboard"/>
    <x v="2"/>
    <n v="104.6"/>
    <n v="213.18"/>
    <x v="1"/>
    <s v="NULL"/>
    <s v="0"/>
    <x v="3"/>
    <x v="1"/>
  </r>
  <r>
    <n v="1992"/>
    <x v="195"/>
    <x v="18"/>
    <s v="Nick Patrick"/>
    <x v="4"/>
    <s v="Asia"/>
    <s v="Laptop"/>
    <x v="2"/>
    <n v="415.78"/>
    <n v="565.83000000000004"/>
    <x v="0"/>
    <d v="2023-10-14T00:00:00"/>
    <n v="12"/>
    <x v="11"/>
    <x v="1"/>
  </r>
  <r>
    <n v="1993"/>
    <x v="113"/>
    <x v="0"/>
    <s v="Nick Patrick"/>
    <x v="6"/>
    <s v="Europe"/>
    <s v="Monitor"/>
    <x v="1"/>
    <n v="263.2"/>
    <n v="634.91999999999996"/>
    <x v="0"/>
    <d v="2024-05-29T00:00:00"/>
    <n v="6"/>
    <x v="10"/>
    <x v="0"/>
  </r>
  <r>
    <n v="1994"/>
    <x v="672"/>
    <x v="9"/>
    <s v="Cathy Kelley"/>
    <x v="9"/>
    <s v="South America"/>
    <s v="Headphones"/>
    <x v="0"/>
    <n v="143.09"/>
    <n v="579.01"/>
    <x v="0"/>
    <d v="2024-03-07T00:00:00"/>
    <n v="4"/>
    <x v="1"/>
    <x v="0"/>
  </r>
  <r>
    <n v="1995"/>
    <x v="671"/>
    <x v="9"/>
    <s v="Cathy Kelley"/>
    <x v="3"/>
    <s v="Asia"/>
    <s v="Webcam"/>
    <x v="1"/>
    <n v="71.97"/>
    <n v="961.99"/>
    <x v="0"/>
    <d v="2023-12-21T00:00:00"/>
    <n v="15"/>
    <x v="5"/>
    <x v="1"/>
  </r>
  <r>
    <n v="1996"/>
    <x v="637"/>
    <x v="14"/>
    <s v="Nick Patrick"/>
    <x v="0"/>
    <s v="Europe"/>
    <s v="Headphones"/>
    <x v="0"/>
    <n v="143.09"/>
    <n v="795.22"/>
    <x v="0"/>
    <d v="2023-11-24T00:00:00"/>
    <n v="10"/>
    <x v="9"/>
    <x v="1"/>
  </r>
  <r>
    <n v="1997"/>
    <x v="520"/>
    <x v="16"/>
    <s v="Nick Patrick"/>
    <x v="3"/>
    <s v="Asia"/>
    <s v="Printer"/>
    <x v="0"/>
    <n v="199.57"/>
    <n v="740.21"/>
    <x v="0"/>
    <d v="2024-06-10T00:00:00"/>
    <n v="15"/>
    <x v="10"/>
    <x v="0"/>
  </r>
  <r>
    <n v="1998"/>
    <x v="397"/>
    <x v="4"/>
    <s v="Michale Cole"/>
    <x v="2"/>
    <s v="Asia"/>
    <s v="Speaker"/>
    <x v="1"/>
    <n v="381.62"/>
    <n v="997.94"/>
    <x v="1"/>
    <s v="NULL"/>
    <s v="0"/>
    <x v="5"/>
    <x v="1"/>
  </r>
  <r>
    <n v="1999"/>
    <x v="347"/>
    <x v="13"/>
    <s v="Cathy Kelley"/>
    <x v="8"/>
    <s v="Europe"/>
    <s v="Printer"/>
    <x v="0"/>
    <n v="199.57"/>
    <n v="882.85"/>
    <x v="0"/>
    <d v="2024-11-26T00:00:00"/>
    <n v="8"/>
    <x v="9"/>
    <x v="0"/>
  </r>
  <r>
    <n v="2000"/>
    <x v="673"/>
    <x v="7"/>
    <s v="Samantha Irvin"/>
    <x v="7"/>
    <s v="North America"/>
    <s v="Headphones"/>
    <x v="0"/>
    <n v="143.09"/>
    <n v="403.53"/>
    <x v="0"/>
    <d v="2023-06-14T00:00:00"/>
    <n v="1"/>
    <x v="8"/>
    <x v="1"/>
  </r>
  <r>
    <n v="2001"/>
    <x v="469"/>
    <x v="14"/>
    <s v="Nick Patrick"/>
    <x v="4"/>
    <s v="Asia"/>
    <s v="Monitor"/>
    <x v="1"/>
    <n v="263.2"/>
    <n v="382.08"/>
    <x v="0"/>
    <d v="2023-05-04T00:00:00"/>
    <n v="12"/>
    <x v="7"/>
    <x v="1"/>
  </r>
  <r>
    <n v="2002"/>
    <x v="683"/>
    <x v="19"/>
    <s v="Samantha Irvin"/>
    <x v="4"/>
    <s v="Asia"/>
    <s v="Speaker"/>
    <x v="1"/>
    <n v="381.62"/>
    <n v="307.57"/>
    <x v="0"/>
    <d v="2023-07-24T00:00:00"/>
    <n v="12"/>
    <x v="2"/>
    <x v="1"/>
  </r>
  <r>
    <n v="2003"/>
    <x v="509"/>
    <x v="3"/>
    <s v="Michale Cole"/>
    <x v="5"/>
    <s v="Oceania"/>
    <s v="Keyboard"/>
    <x v="2"/>
    <n v="104.6"/>
    <n v="225.43"/>
    <x v="0"/>
    <d v="2023-02-13T00:00:00"/>
    <n v="20"/>
    <x v="6"/>
    <x v="1"/>
  </r>
  <r>
    <n v="2004"/>
    <x v="564"/>
    <x v="4"/>
    <s v="Michale Cole"/>
    <x v="8"/>
    <s v="Europe"/>
    <s v="Webcam"/>
    <x v="1"/>
    <n v="71.97"/>
    <n v="659.18"/>
    <x v="0"/>
    <d v="2024-06-21T00:00:00"/>
    <n v="8"/>
    <x v="8"/>
    <x v="0"/>
  </r>
  <r>
    <n v="2005"/>
    <x v="684"/>
    <x v="3"/>
    <s v="Michale Cole"/>
    <x v="7"/>
    <s v="North America"/>
    <s v="Tablet"/>
    <x v="0"/>
    <n v="195.62"/>
    <n v="300.79000000000002"/>
    <x v="0"/>
    <d v="2023-03-16T00:00:00"/>
    <n v="1"/>
    <x v="1"/>
    <x v="1"/>
  </r>
  <r>
    <n v="2006"/>
    <x v="2"/>
    <x v="2"/>
    <s v="Cathy Kelley"/>
    <x v="1"/>
    <s v="North America"/>
    <s v="Monitor"/>
    <x v="1"/>
    <n v="263.2"/>
    <n v="763.37"/>
    <x v="1"/>
    <s v="NULL"/>
    <s v="0"/>
    <x v="0"/>
    <x v="1"/>
  </r>
  <r>
    <n v="2007"/>
    <x v="424"/>
    <x v="4"/>
    <s v="Michale Cole"/>
    <x v="8"/>
    <s v="Europe"/>
    <s v="Smartphone"/>
    <x v="3"/>
    <n v="350.59"/>
    <n v="982.44"/>
    <x v="1"/>
    <s v="NULL"/>
    <s v="0"/>
    <x v="1"/>
    <x v="0"/>
  </r>
  <r>
    <n v="2008"/>
    <x v="457"/>
    <x v="7"/>
    <s v="Samantha Irvin"/>
    <x v="6"/>
    <s v="Europe"/>
    <s v="Mouse"/>
    <x v="1"/>
    <n v="282.79000000000002"/>
    <n v="402.17"/>
    <x v="0"/>
    <d v="2023-09-11T00:00:00"/>
    <n v="6"/>
    <x v="0"/>
    <x v="1"/>
  </r>
  <r>
    <n v="2009"/>
    <x v="164"/>
    <x v="0"/>
    <s v="Nick Patrick"/>
    <x v="5"/>
    <s v="Oceania"/>
    <s v="Tablet"/>
    <x v="0"/>
    <n v="195.62"/>
    <n v="283.24"/>
    <x v="1"/>
    <s v="NULL"/>
    <s v="0"/>
    <x v="0"/>
    <x v="1"/>
  </r>
  <r>
    <n v="2010"/>
    <x v="81"/>
    <x v="0"/>
    <s v="Nick Patrick"/>
    <x v="2"/>
    <s v="Asia"/>
    <s v="Keyboard"/>
    <x v="2"/>
    <n v="104.6"/>
    <n v="921.91"/>
    <x v="1"/>
    <s v="NULL"/>
    <s v="0"/>
    <x v="2"/>
    <x v="1"/>
  </r>
  <r>
    <n v="2011"/>
    <x v="76"/>
    <x v="12"/>
    <s v="Michale Cole"/>
    <x v="9"/>
    <s v="South America"/>
    <s v="Mouse"/>
    <x v="1"/>
    <n v="282.79000000000002"/>
    <n v="671.11"/>
    <x v="1"/>
    <s v="NULL"/>
    <s v="0"/>
    <x v="3"/>
    <x v="1"/>
  </r>
  <r>
    <n v="2012"/>
    <x v="551"/>
    <x v="14"/>
    <s v="Nick Patrick"/>
    <x v="9"/>
    <s v="South America"/>
    <s v="Laptop"/>
    <x v="2"/>
    <n v="415.78"/>
    <n v="913.17"/>
    <x v="1"/>
    <s v="NULL"/>
    <s v="0"/>
    <x v="8"/>
    <x v="0"/>
  </r>
  <r>
    <n v="2013"/>
    <x v="66"/>
    <x v="18"/>
    <s v="Nick Patrick"/>
    <x v="7"/>
    <s v="North America"/>
    <s v="Tablet"/>
    <x v="0"/>
    <n v="195.62"/>
    <n v="160.27000000000001"/>
    <x v="0"/>
    <d v="2024-04-11T00:00:00"/>
    <n v="1"/>
    <x v="7"/>
    <x v="0"/>
  </r>
  <r>
    <n v="2014"/>
    <x v="181"/>
    <x v="19"/>
    <s v="Samantha Irvin"/>
    <x v="1"/>
    <s v="North America"/>
    <s v="Tablet"/>
    <x v="0"/>
    <n v="195.62"/>
    <n v="565.82000000000005"/>
    <x v="0"/>
    <d v="2024-03-30T00:00:00"/>
    <n v="2"/>
    <x v="1"/>
    <x v="0"/>
  </r>
  <r>
    <n v="2015"/>
    <x v="227"/>
    <x v="14"/>
    <s v="Nick Patrick"/>
    <x v="1"/>
    <s v="North America"/>
    <s v="Monitor"/>
    <x v="1"/>
    <n v="263.2"/>
    <n v="306.85000000000002"/>
    <x v="0"/>
    <d v="2023-11-26T00:00:00"/>
    <n v="2"/>
    <x v="9"/>
    <x v="1"/>
  </r>
  <r>
    <n v="2016"/>
    <x v="651"/>
    <x v="3"/>
    <s v="Michale Cole"/>
    <x v="2"/>
    <s v="Asia"/>
    <s v="Webcam"/>
    <x v="1"/>
    <n v="71.97"/>
    <n v="214.49"/>
    <x v="1"/>
    <s v="NULL"/>
    <s v="0"/>
    <x v="2"/>
    <x v="1"/>
  </r>
  <r>
    <n v="2017"/>
    <x v="685"/>
    <x v="11"/>
    <s v="Cathy Kelley"/>
    <x v="6"/>
    <s v="Europe"/>
    <s v="Monitor"/>
    <x v="1"/>
    <n v="263.2"/>
    <n v="335.1"/>
    <x v="1"/>
    <s v="NULL"/>
    <s v="0"/>
    <x v="4"/>
    <x v="1"/>
  </r>
  <r>
    <n v="2018"/>
    <x v="24"/>
    <x v="12"/>
    <s v="Michale Cole"/>
    <x v="0"/>
    <s v="Europe"/>
    <s v="Laptop"/>
    <x v="2"/>
    <n v="415.78"/>
    <n v="119.09"/>
    <x v="0"/>
    <d v="2024-10-25T00:00:00"/>
    <n v="10"/>
    <x v="11"/>
    <x v="0"/>
  </r>
  <r>
    <n v="2019"/>
    <x v="631"/>
    <x v="3"/>
    <s v="Michale Cole"/>
    <x v="4"/>
    <s v="Asia"/>
    <s v="Printer"/>
    <x v="0"/>
    <n v="199.57"/>
    <n v="930.47"/>
    <x v="0"/>
    <d v="2024-12-31T00:00:00"/>
    <n v="12"/>
    <x v="5"/>
    <x v="0"/>
  </r>
  <r>
    <n v="2020"/>
    <x v="559"/>
    <x v="19"/>
    <s v="Samantha Irvin"/>
    <x v="9"/>
    <s v="South America"/>
    <s v="Printer"/>
    <x v="0"/>
    <n v="199.57"/>
    <n v="244.89"/>
    <x v="0"/>
    <d v="2024-06-11T00:00:00"/>
    <n v="4"/>
    <x v="8"/>
    <x v="0"/>
  </r>
  <r>
    <n v="2021"/>
    <x v="552"/>
    <x v="1"/>
    <s v="Cathy Kelley"/>
    <x v="1"/>
    <s v="North America"/>
    <s v="Speaker"/>
    <x v="1"/>
    <n v="381.62"/>
    <n v="109.94"/>
    <x v="0"/>
    <d v="2023-06-04T00:00:00"/>
    <n v="2"/>
    <x v="8"/>
    <x v="1"/>
  </r>
  <r>
    <n v="2022"/>
    <x v="7"/>
    <x v="6"/>
    <s v="Michale Cole"/>
    <x v="2"/>
    <s v="Asia"/>
    <s v="Tablet"/>
    <x v="0"/>
    <n v="195.62"/>
    <n v="119.47"/>
    <x v="0"/>
    <d v="2023-02-21T00:00:00"/>
    <n v="18"/>
    <x v="4"/>
    <x v="1"/>
  </r>
  <r>
    <n v="2023"/>
    <x v="686"/>
    <x v="17"/>
    <s v="Cathy Kelley"/>
    <x v="6"/>
    <s v="Europe"/>
    <s v="Speaker"/>
    <x v="1"/>
    <n v="381.62"/>
    <n v="599.54"/>
    <x v="0"/>
    <d v="2024-06-21T00:00:00"/>
    <n v="6"/>
    <x v="8"/>
    <x v="0"/>
  </r>
  <r>
    <n v="2024"/>
    <x v="269"/>
    <x v="19"/>
    <s v="Samantha Irvin"/>
    <x v="4"/>
    <s v="Asia"/>
    <s v="Webcam"/>
    <x v="1"/>
    <n v="71.97"/>
    <n v="422.36"/>
    <x v="0"/>
    <d v="2023-07-08T00:00:00"/>
    <n v="12"/>
    <x v="8"/>
    <x v="1"/>
  </r>
  <r>
    <n v="2025"/>
    <x v="211"/>
    <x v="0"/>
    <s v="Nick Patrick"/>
    <x v="1"/>
    <s v="North America"/>
    <s v="Tablet"/>
    <x v="0"/>
    <n v="195.62"/>
    <n v="998.35"/>
    <x v="0"/>
    <d v="2023-05-22T00:00:00"/>
    <n v="2"/>
    <x v="10"/>
    <x v="1"/>
  </r>
  <r>
    <n v="2026"/>
    <x v="332"/>
    <x v="11"/>
    <s v="Cathy Kelley"/>
    <x v="6"/>
    <s v="Europe"/>
    <s v="Printer"/>
    <x v="0"/>
    <n v="199.57"/>
    <n v="559.13"/>
    <x v="1"/>
    <s v="NULL"/>
    <s v="0"/>
    <x v="10"/>
    <x v="1"/>
  </r>
  <r>
    <n v="2027"/>
    <x v="532"/>
    <x v="6"/>
    <s v="Michale Cole"/>
    <x v="5"/>
    <s v="Oceania"/>
    <s v="Mouse"/>
    <x v="1"/>
    <n v="282.79000000000002"/>
    <n v="561.41999999999996"/>
    <x v="0"/>
    <d v="2024-01-04T00:00:00"/>
    <n v="20"/>
    <x v="5"/>
    <x v="1"/>
  </r>
  <r>
    <n v="2028"/>
    <x v="95"/>
    <x v="13"/>
    <s v="Cathy Kelley"/>
    <x v="7"/>
    <s v="North America"/>
    <s v="Smartphone"/>
    <x v="3"/>
    <n v="350.59"/>
    <n v="160.47"/>
    <x v="0"/>
    <d v="2024-05-25T00:00:00"/>
    <n v="1"/>
    <x v="10"/>
    <x v="0"/>
  </r>
  <r>
    <n v="2029"/>
    <x v="309"/>
    <x v="5"/>
    <s v="Samantha Irvin"/>
    <x v="5"/>
    <s v="Oceania"/>
    <s v="Tablet"/>
    <x v="0"/>
    <n v="195.62"/>
    <n v="141.87"/>
    <x v="1"/>
    <s v="NULL"/>
    <s v="0"/>
    <x v="6"/>
    <x v="1"/>
  </r>
  <r>
    <n v="2030"/>
    <x v="441"/>
    <x v="16"/>
    <s v="Nick Patrick"/>
    <x v="7"/>
    <s v="North America"/>
    <s v="Keyboard"/>
    <x v="2"/>
    <n v="104.6"/>
    <n v="268.36"/>
    <x v="0"/>
    <d v="2024-01-17T00:00:00"/>
    <n v="1"/>
    <x v="6"/>
    <x v="0"/>
  </r>
  <r>
    <n v="2031"/>
    <x v="168"/>
    <x v="3"/>
    <s v="Michale Cole"/>
    <x v="7"/>
    <s v="North America"/>
    <s v="Laptop"/>
    <x v="2"/>
    <n v="415.78"/>
    <n v="846.21"/>
    <x v="1"/>
    <s v="NULL"/>
    <s v="0"/>
    <x v="7"/>
    <x v="0"/>
  </r>
  <r>
    <n v="2032"/>
    <x v="580"/>
    <x v="8"/>
    <s v="Cathy Kelley"/>
    <x v="7"/>
    <s v="North America"/>
    <s v="Headphones"/>
    <x v="0"/>
    <n v="143.09"/>
    <n v="401.32"/>
    <x v="1"/>
    <s v="NULL"/>
    <s v="0"/>
    <x v="11"/>
    <x v="0"/>
  </r>
  <r>
    <n v="2033"/>
    <x v="687"/>
    <x v="7"/>
    <s v="Samantha Irvin"/>
    <x v="5"/>
    <s v="Oceania"/>
    <s v="Smartphone"/>
    <x v="3"/>
    <n v="350.59"/>
    <n v="278.43"/>
    <x v="0"/>
    <d v="2024-01-12T00:00:00"/>
    <n v="20"/>
    <x v="5"/>
    <x v="1"/>
  </r>
  <r>
    <n v="2034"/>
    <x v="555"/>
    <x v="18"/>
    <s v="Nick Patrick"/>
    <x v="2"/>
    <s v="Asia"/>
    <s v="Monitor"/>
    <x v="1"/>
    <n v="263.2"/>
    <n v="772.18"/>
    <x v="1"/>
    <s v="NULL"/>
    <s v="0"/>
    <x v="7"/>
    <x v="0"/>
  </r>
  <r>
    <n v="2035"/>
    <x v="625"/>
    <x v="9"/>
    <s v="Cathy Kelley"/>
    <x v="2"/>
    <s v="Asia"/>
    <s v="Monitor"/>
    <x v="1"/>
    <n v="263.2"/>
    <n v="195.76"/>
    <x v="1"/>
    <s v="NULL"/>
    <s v="0"/>
    <x v="8"/>
    <x v="1"/>
  </r>
  <r>
    <n v="2036"/>
    <x v="458"/>
    <x v="18"/>
    <s v="Nick Patrick"/>
    <x v="7"/>
    <s v="North America"/>
    <s v="Webcam"/>
    <x v="1"/>
    <n v="71.97"/>
    <n v="563.52"/>
    <x v="0"/>
    <d v="2023-07-25T00:00:00"/>
    <n v="1"/>
    <x v="2"/>
    <x v="1"/>
  </r>
  <r>
    <n v="2037"/>
    <x v="445"/>
    <x v="1"/>
    <s v="Cathy Kelley"/>
    <x v="0"/>
    <s v="Europe"/>
    <s v="Webcam"/>
    <x v="1"/>
    <n v="71.97"/>
    <n v="701.02"/>
    <x v="1"/>
    <s v="NULL"/>
    <s v="0"/>
    <x v="5"/>
    <x v="1"/>
  </r>
  <r>
    <n v="2038"/>
    <x v="688"/>
    <x v="15"/>
    <s v="Michale Cole"/>
    <x v="2"/>
    <s v="Asia"/>
    <s v="Printer"/>
    <x v="0"/>
    <n v="199.57"/>
    <n v="312.23"/>
    <x v="0"/>
    <d v="2024-10-21T00:00:00"/>
    <n v="18"/>
    <x v="11"/>
    <x v="0"/>
  </r>
  <r>
    <n v="2039"/>
    <x v="271"/>
    <x v="1"/>
    <s v="Cathy Kelley"/>
    <x v="4"/>
    <s v="Asia"/>
    <s v="Keyboard"/>
    <x v="2"/>
    <n v="104.6"/>
    <n v="850.8"/>
    <x v="0"/>
    <d v="2023-06-29T00:00:00"/>
    <n v="12"/>
    <x v="8"/>
    <x v="1"/>
  </r>
  <r>
    <n v="2040"/>
    <x v="249"/>
    <x v="17"/>
    <s v="Cathy Kelley"/>
    <x v="2"/>
    <s v="Asia"/>
    <s v="Printer"/>
    <x v="0"/>
    <n v="199.57"/>
    <n v="419.03"/>
    <x v="1"/>
    <s v="NULL"/>
    <s v="0"/>
    <x v="7"/>
    <x v="1"/>
  </r>
  <r>
    <n v="2041"/>
    <x v="117"/>
    <x v="1"/>
    <s v="Cathy Kelley"/>
    <x v="6"/>
    <s v="Europe"/>
    <s v="Speaker"/>
    <x v="1"/>
    <n v="381.62"/>
    <n v="758.26"/>
    <x v="0"/>
    <d v="2023-08-26T00:00:00"/>
    <n v="6"/>
    <x v="3"/>
    <x v="1"/>
  </r>
  <r>
    <n v="2042"/>
    <x v="35"/>
    <x v="13"/>
    <s v="Cathy Kelley"/>
    <x v="9"/>
    <s v="South America"/>
    <s v="Smartphone"/>
    <x v="3"/>
    <n v="350.59"/>
    <n v="368.8"/>
    <x v="0"/>
    <d v="2023-08-11T00:00:00"/>
    <n v="4"/>
    <x v="3"/>
    <x v="1"/>
  </r>
  <r>
    <n v="2043"/>
    <x v="395"/>
    <x v="10"/>
    <s v="Michale Cole"/>
    <x v="1"/>
    <s v="North America"/>
    <s v="Mouse"/>
    <x v="1"/>
    <n v="282.79000000000002"/>
    <n v="669.12"/>
    <x v="1"/>
    <s v="NULL"/>
    <s v="0"/>
    <x v="5"/>
    <x v="1"/>
  </r>
  <r>
    <n v="2044"/>
    <x v="618"/>
    <x v="11"/>
    <s v="Cathy Kelley"/>
    <x v="7"/>
    <s v="North America"/>
    <s v="Laptop"/>
    <x v="2"/>
    <n v="415.78"/>
    <n v="435.47"/>
    <x v="0"/>
    <d v="2024-05-05T00:00:00"/>
    <n v="1"/>
    <x v="10"/>
    <x v="0"/>
  </r>
  <r>
    <n v="2045"/>
    <x v="127"/>
    <x v="11"/>
    <s v="Cathy Kelley"/>
    <x v="6"/>
    <s v="Europe"/>
    <s v="Keyboard"/>
    <x v="2"/>
    <n v="104.6"/>
    <n v="763.82"/>
    <x v="0"/>
    <d v="2024-12-23T00:00:00"/>
    <n v="6"/>
    <x v="5"/>
    <x v="0"/>
  </r>
  <r>
    <n v="2046"/>
    <x v="90"/>
    <x v="7"/>
    <s v="Samantha Irvin"/>
    <x v="1"/>
    <s v="North America"/>
    <s v="Smartphone"/>
    <x v="3"/>
    <n v="350.59"/>
    <n v="233.5"/>
    <x v="0"/>
    <d v="2024-03-15T00:00:00"/>
    <n v="2"/>
    <x v="1"/>
    <x v="0"/>
  </r>
  <r>
    <n v="2047"/>
    <x v="6"/>
    <x v="14"/>
    <s v="Nick Patrick"/>
    <x v="7"/>
    <s v="North America"/>
    <s v="Webcam"/>
    <x v="1"/>
    <n v="71.97"/>
    <n v="305.83"/>
    <x v="0"/>
    <d v="2024-03-10T00:00:00"/>
    <n v="1"/>
    <x v="1"/>
    <x v="0"/>
  </r>
  <r>
    <n v="2048"/>
    <x v="563"/>
    <x v="2"/>
    <s v="Cathy Kelley"/>
    <x v="6"/>
    <s v="Europe"/>
    <s v="Smartphone"/>
    <x v="3"/>
    <n v="350.59"/>
    <n v="649.51"/>
    <x v="0"/>
    <d v="2023-05-15T00:00:00"/>
    <n v="6"/>
    <x v="10"/>
    <x v="1"/>
  </r>
  <r>
    <n v="2049"/>
    <x v="533"/>
    <x v="1"/>
    <s v="Cathy Kelley"/>
    <x v="1"/>
    <s v="North America"/>
    <s v="Laptop"/>
    <x v="2"/>
    <n v="415.78"/>
    <n v="386.93"/>
    <x v="0"/>
    <d v="2023-06-21T00:00:00"/>
    <n v="2"/>
    <x v="8"/>
    <x v="1"/>
  </r>
  <r>
    <n v="2050"/>
    <x v="155"/>
    <x v="3"/>
    <s v="Michale Cole"/>
    <x v="1"/>
    <s v="North America"/>
    <s v="Mouse"/>
    <x v="1"/>
    <n v="282.79000000000002"/>
    <n v="823.84"/>
    <x v="0"/>
    <d v="2024-03-20T00:00:00"/>
    <n v="2"/>
    <x v="1"/>
    <x v="0"/>
  </r>
  <r>
    <n v="2051"/>
    <x v="673"/>
    <x v="2"/>
    <s v="Cathy Kelley"/>
    <x v="3"/>
    <s v="Asia"/>
    <s v="Tablet"/>
    <x v="0"/>
    <n v="195.62"/>
    <n v="967.06"/>
    <x v="0"/>
    <d v="2023-06-28T00:00:00"/>
    <n v="15"/>
    <x v="8"/>
    <x v="1"/>
  </r>
  <r>
    <n v="2052"/>
    <x v="253"/>
    <x v="13"/>
    <s v="Cathy Kelley"/>
    <x v="2"/>
    <s v="Asia"/>
    <s v="Keyboard"/>
    <x v="2"/>
    <n v="104.6"/>
    <n v="748.67"/>
    <x v="0"/>
    <d v="2024-11-20T00:00:00"/>
    <n v="18"/>
    <x v="9"/>
    <x v="0"/>
  </r>
  <r>
    <n v="2053"/>
    <x v="490"/>
    <x v="3"/>
    <s v="Michale Cole"/>
    <x v="1"/>
    <s v="North America"/>
    <s v="Printer"/>
    <x v="0"/>
    <n v="199.57"/>
    <n v="193.22"/>
    <x v="1"/>
    <s v="NULL"/>
    <s v="0"/>
    <x v="10"/>
    <x v="1"/>
  </r>
  <r>
    <n v="2054"/>
    <x v="91"/>
    <x v="6"/>
    <s v="Michale Cole"/>
    <x v="8"/>
    <s v="Europe"/>
    <s v="Keyboard"/>
    <x v="2"/>
    <n v="104.6"/>
    <n v="885.88"/>
    <x v="0"/>
    <d v="2024-08-27T00:00:00"/>
    <n v="8"/>
    <x v="3"/>
    <x v="0"/>
  </r>
  <r>
    <n v="2055"/>
    <x v="44"/>
    <x v="2"/>
    <s v="Cathy Kelley"/>
    <x v="9"/>
    <s v="South America"/>
    <s v="Speaker"/>
    <x v="1"/>
    <n v="381.62"/>
    <n v="471.29"/>
    <x v="0"/>
    <d v="2023-05-03T00:00:00"/>
    <n v="4"/>
    <x v="7"/>
    <x v="1"/>
  </r>
  <r>
    <n v="2056"/>
    <x v="590"/>
    <x v="1"/>
    <s v="Cathy Kelley"/>
    <x v="3"/>
    <s v="Asia"/>
    <s v="Printer"/>
    <x v="0"/>
    <n v="199.57"/>
    <n v="460.31"/>
    <x v="1"/>
    <s v="NULL"/>
    <s v="0"/>
    <x v="3"/>
    <x v="0"/>
  </r>
  <r>
    <n v="2057"/>
    <x v="337"/>
    <x v="1"/>
    <s v="Cathy Kelley"/>
    <x v="9"/>
    <s v="South America"/>
    <s v="Keyboard"/>
    <x v="2"/>
    <n v="104.6"/>
    <n v="222.09"/>
    <x v="0"/>
    <d v="2023-09-28T00:00:00"/>
    <n v="4"/>
    <x v="0"/>
    <x v="1"/>
  </r>
  <r>
    <n v="2058"/>
    <x v="252"/>
    <x v="0"/>
    <s v="Nick Patrick"/>
    <x v="6"/>
    <s v="Europe"/>
    <s v="Mouse"/>
    <x v="1"/>
    <n v="282.79000000000002"/>
    <n v="351.32"/>
    <x v="1"/>
    <s v="NULL"/>
    <s v="0"/>
    <x v="9"/>
    <x v="0"/>
  </r>
  <r>
    <n v="2059"/>
    <x v="612"/>
    <x v="19"/>
    <s v="Samantha Irvin"/>
    <x v="3"/>
    <s v="Asia"/>
    <s v="Smartphone"/>
    <x v="3"/>
    <n v="350.59"/>
    <n v="309.54000000000002"/>
    <x v="0"/>
    <d v="2023-12-15T00:00:00"/>
    <n v="15"/>
    <x v="9"/>
    <x v="1"/>
  </r>
  <r>
    <n v="2060"/>
    <x v="250"/>
    <x v="8"/>
    <s v="Cathy Kelley"/>
    <x v="2"/>
    <s v="Asia"/>
    <s v="Speaker"/>
    <x v="1"/>
    <n v="381.62"/>
    <n v="588.28"/>
    <x v="0"/>
    <d v="2024-06-18T00:00:00"/>
    <n v="18"/>
    <x v="10"/>
    <x v="0"/>
  </r>
  <r>
    <n v="2061"/>
    <x v="267"/>
    <x v="17"/>
    <s v="Cathy Kelley"/>
    <x v="1"/>
    <s v="North America"/>
    <s v="Headphones"/>
    <x v="0"/>
    <n v="143.09"/>
    <n v="760.46"/>
    <x v="0"/>
    <d v="2023-01-16T00:00:00"/>
    <n v="2"/>
    <x v="6"/>
    <x v="1"/>
  </r>
  <r>
    <n v="2062"/>
    <x v="491"/>
    <x v="5"/>
    <s v="Samantha Irvin"/>
    <x v="0"/>
    <s v="Europe"/>
    <s v="Tablet"/>
    <x v="0"/>
    <n v="195.62"/>
    <n v="524.48"/>
    <x v="1"/>
    <s v="NULL"/>
    <s v="0"/>
    <x v="10"/>
    <x v="1"/>
  </r>
  <r>
    <n v="2063"/>
    <x v="582"/>
    <x v="7"/>
    <s v="Samantha Irvin"/>
    <x v="2"/>
    <s v="Asia"/>
    <s v="Laptop"/>
    <x v="2"/>
    <n v="415.78"/>
    <n v="125.62"/>
    <x v="0"/>
    <d v="2024-11-07T00:00:00"/>
    <n v="18"/>
    <x v="11"/>
    <x v="0"/>
  </r>
  <r>
    <n v="2064"/>
    <x v="142"/>
    <x v="18"/>
    <s v="Nick Patrick"/>
    <x v="1"/>
    <s v="North America"/>
    <s v="Monitor"/>
    <x v="1"/>
    <n v="263.2"/>
    <n v="736.42"/>
    <x v="0"/>
    <d v="2023-09-01T00:00:00"/>
    <n v="2"/>
    <x v="3"/>
    <x v="1"/>
  </r>
  <r>
    <n v="2065"/>
    <x v="341"/>
    <x v="14"/>
    <s v="Nick Patrick"/>
    <x v="5"/>
    <s v="Oceania"/>
    <s v="Mouse"/>
    <x v="1"/>
    <n v="282.79000000000002"/>
    <n v="552.78"/>
    <x v="1"/>
    <s v="NULL"/>
    <s v="0"/>
    <x v="7"/>
    <x v="0"/>
  </r>
  <r>
    <n v="2066"/>
    <x v="409"/>
    <x v="2"/>
    <s v="Cathy Kelley"/>
    <x v="0"/>
    <s v="Europe"/>
    <s v="Keyboard"/>
    <x v="2"/>
    <n v="104.6"/>
    <n v="273.95"/>
    <x v="0"/>
    <d v="2024-02-21T00:00:00"/>
    <n v="10"/>
    <x v="4"/>
    <x v="0"/>
  </r>
  <r>
    <n v="2067"/>
    <x v="620"/>
    <x v="5"/>
    <s v="Samantha Irvin"/>
    <x v="4"/>
    <s v="Asia"/>
    <s v="Keyboard"/>
    <x v="2"/>
    <n v="104.6"/>
    <n v="144.91999999999999"/>
    <x v="0"/>
    <d v="2023-06-11T00:00:00"/>
    <n v="12"/>
    <x v="10"/>
    <x v="1"/>
  </r>
  <r>
    <n v="2068"/>
    <x v="500"/>
    <x v="10"/>
    <s v="Michale Cole"/>
    <x v="8"/>
    <s v="Europe"/>
    <s v="Mouse"/>
    <x v="1"/>
    <n v="282.79000000000002"/>
    <n v="836.29"/>
    <x v="0"/>
    <d v="2023-04-21T00:00:00"/>
    <n v="8"/>
    <x v="7"/>
    <x v="1"/>
  </r>
  <r>
    <n v="2069"/>
    <x v="8"/>
    <x v="6"/>
    <s v="Michale Cole"/>
    <x v="5"/>
    <s v="Oceania"/>
    <s v="Speaker"/>
    <x v="1"/>
    <n v="381.62"/>
    <n v="126.39"/>
    <x v="1"/>
    <s v="NULL"/>
    <s v="0"/>
    <x v="5"/>
    <x v="1"/>
  </r>
  <r>
    <n v="2070"/>
    <x v="230"/>
    <x v="19"/>
    <s v="Samantha Irvin"/>
    <x v="5"/>
    <s v="Oceania"/>
    <s v="Webcam"/>
    <x v="1"/>
    <n v="71.97"/>
    <n v="453.17"/>
    <x v="1"/>
    <s v="NULL"/>
    <s v="0"/>
    <x v="4"/>
    <x v="0"/>
  </r>
  <r>
    <n v="2071"/>
    <x v="225"/>
    <x v="4"/>
    <s v="Michale Cole"/>
    <x v="7"/>
    <s v="North America"/>
    <s v="Keyboard"/>
    <x v="2"/>
    <n v="104.6"/>
    <n v="652.38"/>
    <x v="1"/>
    <s v="NULL"/>
    <s v="0"/>
    <x v="7"/>
    <x v="1"/>
  </r>
  <r>
    <n v="2072"/>
    <x v="484"/>
    <x v="5"/>
    <s v="Samantha Irvin"/>
    <x v="2"/>
    <s v="Asia"/>
    <s v="Smartphone"/>
    <x v="3"/>
    <n v="350.59"/>
    <n v="506.95"/>
    <x v="0"/>
    <d v="2024-02-09T00:00:00"/>
    <n v="18"/>
    <x v="6"/>
    <x v="0"/>
  </r>
  <r>
    <n v="2073"/>
    <x v="231"/>
    <x v="9"/>
    <s v="Cathy Kelley"/>
    <x v="2"/>
    <s v="Asia"/>
    <s v="Printer"/>
    <x v="0"/>
    <n v="199.57"/>
    <n v="299.95"/>
    <x v="0"/>
    <d v="2024-08-15T00:00:00"/>
    <n v="18"/>
    <x v="2"/>
    <x v="0"/>
  </r>
  <r>
    <n v="2074"/>
    <x v="524"/>
    <x v="8"/>
    <s v="Cathy Kelley"/>
    <x v="1"/>
    <s v="North America"/>
    <s v="Webcam"/>
    <x v="1"/>
    <n v="71.97"/>
    <n v="508.54"/>
    <x v="0"/>
    <d v="2023-03-20T00:00:00"/>
    <n v="2"/>
    <x v="1"/>
    <x v="1"/>
  </r>
  <r>
    <n v="2075"/>
    <x v="203"/>
    <x v="0"/>
    <s v="Nick Patrick"/>
    <x v="5"/>
    <s v="Oceania"/>
    <s v="Laptop"/>
    <x v="2"/>
    <n v="415.78"/>
    <n v="122.25"/>
    <x v="1"/>
    <s v="NULL"/>
    <s v="0"/>
    <x v="4"/>
    <x v="1"/>
  </r>
  <r>
    <n v="2076"/>
    <x v="163"/>
    <x v="8"/>
    <s v="Cathy Kelley"/>
    <x v="3"/>
    <s v="Asia"/>
    <s v="Laptop"/>
    <x v="2"/>
    <n v="415.78"/>
    <n v="837.03"/>
    <x v="0"/>
    <d v="2023-11-17T00:00:00"/>
    <n v="15"/>
    <x v="9"/>
    <x v="1"/>
  </r>
  <r>
    <n v="2077"/>
    <x v="548"/>
    <x v="1"/>
    <s v="Cathy Kelley"/>
    <x v="9"/>
    <s v="South America"/>
    <s v="Headphones"/>
    <x v="0"/>
    <n v="143.09"/>
    <n v="469.32"/>
    <x v="0"/>
    <d v="2023-09-23T00:00:00"/>
    <n v="4"/>
    <x v="0"/>
    <x v="1"/>
  </r>
  <r>
    <n v="2078"/>
    <x v="330"/>
    <x v="10"/>
    <s v="Michale Cole"/>
    <x v="9"/>
    <s v="South America"/>
    <s v="Printer"/>
    <x v="0"/>
    <n v="199.57"/>
    <n v="872.33"/>
    <x v="1"/>
    <s v="NULL"/>
    <s v="0"/>
    <x v="8"/>
    <x v="1"/>
  </r>
  <r>
    <n v="2079"/>
    <x v="638"/>
    <x v="0"/>
    <s v="Nick Patrick"/>
    <x v="6"/>
    <s v="Europe"/>
    <s v="Webcam"/>
    <x v="1"/>
    <n v="71.97"/>
    <n v="135.87"/>
    <x v="0"/>
    <d v="2024-02-22T00:00:00"/>
    <n v="6"/>
    <x v="4"/>
    <x v="0"/>
  </r>
  <r>
    <n v="2080"/>
    <x v="155"/>
    <x v="3"/>
    <s v="Michale Cole"/>
    <x v="6"/>
    <s v="Europe"/>
    <s v="Webcam"/>
    <x v="1"/>
    <n v="71.97"/>
    <n v="465.64"/>
    <x v="0"/>
    <d v="2024-03-24T00:00:00"/>
    <n v="6"/>
    <x v="1"/>
    <x v="0"/>
  </r>
  <r>
    <n v="2081"/>
    <x v="294"/>
    <x v="1"/>
    <s v="Cathy Kelley"/>
    <x v="7"/>
    <s v="North America"/>
    <s v="Printer"/>
    <x v="0"/>
    <n v="199.57"/>
    <n v="647.96"/>
    <x v="1"/>
    <s v="NULL"/>
    <s v="0"/>
    <x v="6"/>
    <x v="1"/>
  </r>
  <r>
    <n v="2082"/>
    <x v="447"/>
    <x v="4"/>
    <s v="Michale Cole"/>
    <x v="3"/>
    <s v="Asia"/>
    <s v="Laptop"/>
    <x v="2"/>
    <n v="415.78"/>
    <n v="158.36000000000001"/>
    <x v="1"/>
    <s v="NULL"/>
    <s v="0"/>
    <x v="0"/>
    <x v="1"/>
  </r>
  <r>
    <n v="2083"/>
    <x v="44"/>
    <x v="17"/>
    <s v="Cathy Kelley"/>
    <x v="1"/>
    <s v="North America"/>
    <s v="Smartphone"/>
    <x v="3"/>
    <n v="350.59"/>
    <n v="384.01"/>
    <x v="0"/>
    <d v="2023-05-01T00:00:00"/>
    <n v="2"/>
    <x v="7"/>
    <x v="1"/>
  </r>
  <r>
    <n v="2084"/>
    <x v="208"/>
    <x v="18"/>
    <s v="Nick Patrick"/>
    <x v="7"/>
    <s v="North America"/>
    <s v="Keyboard"/>
    <x v="2"/>
    <n v="104.6"/>
    <n v="174.59"/>
    <x v="0"/>
    <d v="2023-10-04T00:00:00"/>
    <n v="1"/>
    <x v="11"/>
    <x v="1"/>
  </r>
  <r>
    <n v="2085"/>
    <x v="89"/>
    <x v="4"/>
    <s v="Michale Cole"/>
    <x v="0"/>
    <s v="Europe"/>
    <s v="Mouse"/>
    <x v="1"/>
    <n v="282.79000000000002"/>
    <n v="404.76"/>
    <x v="1"/>
    <s v="NULL"/>
    <s v="0"/>
    <x v="7"/>
    <x v="1"/>
  </r>
  <r>
    <n v="2086"/>
    <x v="449"/>
    <x v="5"/>
    <s v="Samantha Irvin"/>
    <x v="7"/>
    <s v="North America"/>
    <s v="Webcam"/>
    <x v="1"/>
    <n v="71.97"/>
    <n v="990.84"/>
    <x v="0"/>
    <d v="2024-12-24T00:00:00"/>
    <n v="1"/>
    <x v="5"/>
    <x v="0"/>
  </r>
  <r>
    <n v="2087"/>
    <x v="81"/>
    <x v="3"/>
    <s v="Michale Cole"/>
    <x v="0"/>
    <s v="Europe"/>
    <s v="Tablet"/>
    <x v="0"/>
    <n v="195.62"/>
    <n v="535.04"/>
    <x v="0"/>
    <d v="2023-07-15T00:00:00"/>
    <n v="10"/>
    <x v="2"/>
    <x v="1"/>
  </r>
  <r>
    <n v="2088"/>
    <x v="517"/>
    <x v="1"/>
    <s v="Cathy Kelley"/>
    <x v="5"/>
    <s v="Oceania"/>
    <s v="Smartphone"/>
    <x v="3"/>
    <n v="350.59"/>
    <n v="305.36"/>
    <x v="0"/>
    <d v="2024-04-24T00:00:00"/>
    <n v="20"/>
    <x v="7"/>
    <x v="0"/>
  </r>
  <r>
    <n v="2089"/>
    <x v="137"/>
    <x v="2"/>
    <s v="Cathy Kelley"/>
    <x v="8"/>
    <s v="Europe"/>
    <s v="Smartphone"/>
    <x v="3"/>
    <n v="350.59"/>
    <n v="357.29"/>
    <x v="0"/>
    <d v="2023-04-03T00:00:00"/>
    <n v="8"/>
    <x v="1"/>
    <x v="1"/>
  </r>
  <r>
    <n v="2090"/>
    <x v="54"/>
    <x v="11"/>
    <s v="Cathy Kelley"/>
    <x v="1"/>
    <s v="North America"/>
    <s v="Smartphone"/>
    <x v="3"/>
    <n v="350.59"/>
    <n v="247.37"/>
    <x v="0"/>
    <d v="2023-08-15T00:00:00"/>
    <n v="2"/>
    <x v="3"/>
    <x v="1"/>
  </r>
  <r>
    <n v="2091"/>
    <x v="542"/>
    <x v="17"/>
    <s v="Cathy Kelley"/>
    <x v="3"/>
    <s v="Asia"/>
    <s v="Laptop"/>
    <x v="2"/>
    <n v="415.78"/>
    <n v="344.04"/>
    <x v="0"/>
    <d v="2023-12-04T00:00:00"/>
    <n v="15"/>
    <x v="9"/>
    <x v="1"/>
  </r>
  <r>
    <n v="2092"/>
    <x v="181"/>
    <x v="13"/>
    <s v="Cathy Kelley"/>
    <x v="9"/>
    <s v="South America"/>
    <s v="Mouse"/>
    <x v="1"/>
    <n v="282.79000000000002"/>
    <n v="855.66"/>
    <x v="0"/>
    <d v="2024-04-01T00:00:00"/>
    <n v="4"/>
    <x v="1"/>
    <x v="0"/>
  </r>
  <r>
    <n v="2093"/>
    <x v="333"/>
    <x v="3"/>
    <s v="Michale Cole"/>
    <x v="2"/>
    <s v="Asia"/>
    <s v="Laptop"/>
    <x v="2"/>
    <n v="415.78"/>
    <n v="549.25"/>
    <x v="0"/>
    <d v="2023-08-22T00:00:00"/>
    <n v="18"/>
    <x v="3"/>
    <x v="1"/>
  </r>
  <r>
    <n v="2094"/>
    <x v="451"/>
    <x v="13"/>
    <s v="Cathy Kelley"/>
    <x v="9"/>
    <s v="South America"/>
    <s v="Monitor"/>
    <x v="1"/>
    <n v="263.2"/>
    <n v="617.39"/>
    <x v="1"/>
    <s v="NULL"/>
    <s v="0"/>
    <x v="5"/>
    <x v="0"/>
  </r>
  <r>
    <n v="2095"/>
    <x v="409"/>
    <x v="14"/>
    <s v="Nick Patrick"/>
    <x v="7"/>
    <s v="North America"/>
    <s v="Monitor"/>
    <x v="1"/>
    <n v="263.2"/>
    <n v="179.47"/>
    <x v="0"/>
    <d v="2024-02-12T00:00:00"/>
    <n v="1"/>
    <x v="4"/>
    <x v="0"/>
  </r>
  <r>
    <n v="2096"/>
    <x v="178"/>
    <x v="8"/>
    <s v="Cathy Kelley"/>
    <x v="1"/>
    <s v="North America"/>
    <s v="Smartphone"/>
    <x v="3"/>
    <n v="350.59"/>
    <n v="421.82"/>
    <x v="0"/>
    <d v="2023-06-08T00:00:00"/>
    <n v="2"/>
    <x v="8"/>
    <x v="1"/>
  </r>
  <r>
    <n v="2097"/>
    <x v="275"/>
    <x v="0"/>
    <s v="Nick Patrick"/>
    <x v="2"/>
    <s v="Asia"/>
    <s v="Mouse"/>
    <x v="1"/>
    <n v="282.79000000000002"/>
    <n v="559.14"/>
    <x v="1"/>
    <s v="NULL"/>
    <s v="0"/>
    <x v="11"/>
    <x v="1"/>
  </r>
  <r>
    <n v="2098"/>
    <x v="57"/>
    <x v="13"/>
    <s v="Cathy Kelley"/>
    <x v="8"/>
    <s v="Europe"/>
    <s v="Keyboard"/>
    <x v="2"/>
    <n v="104.6"/>
    <n v="374.68"/>
    <x v="0"/>
    <d v="2023-06-09T00:00:00"/>
    <n v="8"/>
    <x v="8"/>
    <x v="1"/>
  </r>
  <r>
    <n v="2099"/>
    <x v="528"/>
    <x v="0"/>
    <s v="Nick Patrick"/>
    <x v="8"/>
    <s v="Europe"/>
    <s v="Smartphone"/>
    <x v="3"/>
    <n v="350.59"/>
    <n v="804.22"/>
    <x v="0"/>
    <d v="2024-05-13T00:00:00"/>
    <n v="8"/>
    <x v="10"/>
    <x v="0"/>
  </r>
  <r>
    <n v="2100"/>
    <x v="366"/>
    <x v="15"/>
    <s v="Michale Cole"/>
    <x v="3"/>
    <s v="Asia"/>
    <s v="Headphones"/>
    <x v="0"/>
    <n v="143.09"/>
    <n v="428.51"/>
    <x v="1"/>
    <s v="NULL"/>
    <s v="0"/>
    <x v="11"/>
    <x v="0"/>
  </r>
  <r>
    <n v="2101"/>
    <x v="264"/>
    <x v="0"/>
    <s v="Nick Patrick"/>
    <x v="2"/>
    <s v="Asia"/>
    <s v="Headphones"/>
    <x v="0"/>
    <n v="143.09"/>
    <n v="142.85"/>
    <x v="0"/>
    <d v="2024-10-12T00:00:00"/>
    <n v="18"/>
    <x v="0"/>
    <x v="0"/>
  </r>
  <r>
    <n v="2102"/>
    <x v="655"/>
    <x v="10"/>
    <s v="Michale Cole"/>
    <x v="1"/>
    <s v="North America"/>
    <s v="Speaker"/>
    <x v="1"/>
    <n v="381.62"/>
    <n v="948.55"/>
    <x v="0"/>
    <d v="2024-07-13T00:00:00"/>
    <n v="2"/>
    <x v="2"/>
    <x v="0"/>
  </r>
  <r>
    <n v="2103"/>
    <x v="105"/>
    <x v="12"/>
    <s v="Michale Cole"/>
    <x v="9"/>
    <s v="South America"/>
    <s v="Monitor"/>
    <x v="1"/>
    <n v="263.2"/>
    <n v="923.25"/>
    <x v="1"/>
    <s v="NULL"/>
    <s v="0"/>
    <x v="10"/>
    <x v="0"/>
  </r>
  <r>
    <n v="2104"/>
    <x v="303"/>
    <x v="4"/>
    <s v="Michale Cole"/>
    <x v="2"/>
    <s v="Asia"/>
    <s v="Printer"/>
    <x v="0"/>
    <n v="199.57"/>
    <n v="784.42"/>
    <x v="1"/>
    <s v="NULL"/>
    <s v="0"/>
    <x v="2"/>
    <x v="1"/>
  </r>
  <r>
    <n v="2105"/>
    <x v="92"/>
    <x v="3"/>
    <s v="Michale Cole"/>
    <x v="5"/>
    <s v="Oceania"/>
    <s v="Monitor"/>
    <x v="1"/>
    <n v="263.2"/>
    <n v="884.26"/>
    <x v="0"/>
    <d v="2024-03-20T00:00:00"/>
    <n v="20"/>
    <x v="4"/>
    <x v="0"/>
  </r>
  <r>
    <n v="2106"/>
    <x v="465"/>
    <x v="16"/>
    <s v="Nick Patrick"/>
    <x v="4"/>
    <s v="Asia"/>
    <s v="Keyboard"/>
    <x v="2"/>
    <n v="104.6"/>
    <n v="927.36"/>
    <x v="1"/>
    <s v="NULL"/>
    <s v="0"/>
    <x v="11"/>
    <x v="0"/>
  </r>
  <r>
    <n v="2107"/>
    <x v="123"/>
    <x v="12"/>
    <s v="Michale Cole"/>
    <x v="9"/>
    <s v="South America"/>
    <s v="Laptop"/>
    <x v="2"/>
    <n v="415.78"/>
    <n v="748.35"/>
    <x v="0"/>
    <d v="2024-11-24T00:00:00"/>
    <n v="4"/>
    <x v="9"/>
    <x v="0"/>
  </r>
  <r>
    <n v="2108"/>
    <x v="648"/>
    <x v="15"/>
    <s v="Michale Cole"/>
    <x v="8"/>
    <s v="Europe"/>
    <s v="Keyboard"/>
    <x v="2"/>
    <n v="104.6"/>
    <n v="310.01"/>
    <x v="1"/>
    <s v="NULL"/>
    <s v="0"/>
    <x v="8"/>
    <x v="1"/>
  </r>
  <r>
    <n v="2109"/>
    <x v="287"/>
    <x v="4"/>
    <s v="Michale Cole"/>
    <x v="0"/>
    <s v="Europe"/>
    <s v="Laptop"/>
    <x v="2"/>
    <n v="415.78"/>
    <n v="519.98"/>
    <x v="1"/>
    <s v="NULL"/>
    <s v="0"/>
    <x v="7"/>
    <x v="1"/>
  </r>
  <r>
    <n v="2110"/>
    <x v="444"/>
    <x v="18"/>
    <s v="Nick Patrick"/>
    <x v="2"/>
    <s v="Asia"/>
    <s v="Keyboard"/>
    <x v="2"/>
    <n v="104.6"/>
    <n v="556.09"/>
    <x v="0"/>
    <d v="2023-02-25T00:00:00"/>
    <n v="18"/>
    <x v="4"/>
    <x v="1"/>
  </r>
  <r>
    <n v="2111"/>
    <x v="366"/>
    <x v="16"/>
    <s v="Nick Patrick"/>
    <x v="0"/>
    <s v="Europe"/>
    <s v="Headphones"/>
    <x v="0"/>
    <n v="143.09"/>
    <n v="854.22"/>
    <x v="1"/>
    <s v="NULL"/>
    <s v="0"/>
    <x v="11"/>
    <x v="0"/>
  </r>
  <r>
    <n v="2112"/>
    <x v="211"/>
    <x v="14"/>
    <s v="Nick Patrick"/>
    <x v="9"/>
    <s v="South America"/>
    <s v="Speaker"/>
    <x v="1"/>
    <n v="381.62"/>
    <n v="568.24"/>
    <x v="0"/>
    <d v="2023-05-24T00:00:00"/>
    <n v="4"/>
    <x v="10"/>
    <x v="1"/>
  </r>
  <r>
    <n v="2113"/>
    <x v="528"/>
    <x v="8"/>
    <s v="Cathy Kelley"/>
    <x v="3"/>
    <s v="Asia"/>
    <s v="Keyboard"/>
    <x v="2"/>
    <n v="104.6"/>
    <n v="890.55"/>
    <x v="0"/>
    <d v="2024-05-20T00:00:00"/>
    <n v="15"/>
    <x v="10"/>
    <x v="0"/>
  </r>
  <r>
    <n v="2114"/>
    <x v="248"/>
    <x v="19"/>
    <s v="Samantha Irvin"/>
    <x v="7"/>
    <s v="North America"/>
    <s v="Laptop"/>
    <x v="2"/>
    <n v="415.78"/>
    <n v="217.22"/>
    <x v="0"/>
    <d v="2023-10-14T00:00:00"/>
    <n v="1"/>
    <x v="11"/>
    <x v="1"/>
  </r>
  <r>
    <n v="2115"/>
    <x v="553"/>
    <x v="13"/>
    <s v="Cathy Kelley"/>
    <x v="6"/>
    <s v="Europe"/>
    <s v="Tablet"/>
    <x v="0"/>
    <n v="195.62"/>
    <n v="755.41"/>
    <x v="0"/>
    <d v="2023-12-16T00:00:00"/>
    <n v="6"/>
    <x v="5"/>
    <x v="1"/>
  </r>
  <r>
    <n v="2116"/>
    <x v="392"/>
    <x v="12"/>
    <s v="Michale Cole"/>
    <x v="2"/>
    <s v="Asia"/>
    <s v="Tablet"/>
    <x v="0"/>
    <n v="195.62"/>
    <n v="554.53"/>
    <x v="0"/>
    <d v="2024-10-19T00:00:00"/>
    <n v="18"/>
    <x v="11"/>
    <x v="0"/>
  </r>
  <r>
    <n v="2117"/>
    <x v="589"/>
    <x v="14"/>
    <s v="Nick Patrick"/>
    <x v="1"/>
    <s v="North America"/>
    <s v="Webcam"/>
    <x v="1"/>
    <n v="71.97"/>
    <n v="784.04"/>
    <x v="0"/>
    <d v="2024-03-06T00:00:00"/>
    <n v="2"/>
    <x v="1"/>
    <x v="0"/>
  </r>
  <r>
    <n v="2118"/>
    <x v="340"/>
    <x v="16"/>
    <s v="Nick Patrick"/>
    <x v="9"/>
    <s v="South America"/>
    <s v="Laptop"/>
    <x v="2"/>
    <n v="415.78"/>
    <n v="418.81"/>
    <x v="0"/>
    <d v="2023-03-26T00:00:00"/>
    <n v="4"/>
    <x v="1"/>
    <x v="1"/>
  </r>
  <r>
    <n v="2119"/>
    <x v="241"/>
    <x v="3"/>
    <s v="Michale Cole"/>
    <x v="4"/>
    <s v="Asia"/>
    <s v="Webcam"/>
    <x v="1"/>
    <n v="71.97"/>
    <n v="749.06"/>
    <x v="0"/>
    <d v="2023-03-08T00:00:00"/>
    <n v="12"/>
    <x v="4"/>
    <x v="1"/>
  </r>
  <r>
    <n v="2120"/>
    <x v="689"/>
    <x v="1"/>
    <s v="Cathy Kelley"/>
    <x v="8"/>
    <s v="Europe"/>
    <s v="Smartphone"/>
    <x v="3"/>
    <n v="350.59"/>
    <n v="929.83"/>
    <x v="0"/>
    <d v="2023-02-04T00:00:00"/>
    <n v="8"/>
    <x v="6"/>
    <x v="1"/>
  </r>
  <r>
    <n v="2121"/>
    <x v="666"/>
    <x v="10"/>
    <s v="Michale Cole"/>
    <x v="1"/>
    <s v="North America"/>
    <s v="Laptop"/>
    <x v="2"/>
    <n v="415.78"/>
    <n v="632.29"/>
    <x v="0"/>
    <d v="2024-06-21T00:00:00"/>
    <n v="2"/>
    <x v="8"/>
    <x v="0"/>
  </r>
  <r>
    <n v="2122"/>
    <x v="547"/>
    <x v="2"/>
    <s v="Cathy Kelley"/>
    <x v="8"/>
    <s v="Europe"/>
    <s v="Tablet"/>
    <x v="0"/>
    <n v="195.62"/>
    <n v="774.24"/>
    <x v="1"/>
    <s v="NULL"/>
    <s v="0"/>
    <x v="8"/>
    <x v="1"/>
  </r>
  <r>
    <n v="2123"/>
    <x v="170"/>
    <x v="1"/>
    <s v="Cathy Kelley"/>
    <x v="5"/>
    <s v="Oceania"/>
    <s v="Laptop"/>
    <x v="2"/>
    <n v="415.78"/>
    <n v="665.42"/>
    <x v="1"/>
    <s v="NULL"/>
    <s v="0"/>
    <x v="7"/>
    <x v="0"/>
  </r>
  <r>
    <n v="2124"/>
    <x v="641"/>
    <x v="1"/>
    <s v="Cathy Kelley"/>
    <x v="4"/>
    <s v="Asia"/>
    <s v="Mouse"/>
    <x v="1"/>
    <n v="282.79000000000002"/>
    <n v="455.77"/>
    <x v="0"/>
    <d v="2024-07-07T00:00:00"/>
    <n v="12"/>
    <x v="8"/>
    <x v="0"/>
  </r>
  <r>
    <n v="2125"/>
    <x v="609"/>
    <x v="9"/>
    <s v="Cathy Kelley"/>
    <x v="5"/>
    <s v="Oceania"/>
    <s v="Monitor"/>
    <x v="1"/>
    <n v="263.2"/>
    <n v="415.6"/>
    <x v="0"/>
    <d v="2024-10-26T00:00:00"/>
    <n v="20"/>
    <x v="11"/>
    <x v="0"/>
  </r>
  <r>
    <n v="2126"/>
    <x v="266"/>
    <x v="13"/>
    <s v="Cathy Kelley"/>
    <x v="6"/>
    <s v="Europe"/>
    <s v="Monitor"/>
    <x v="1"/>
    <n v="263.2"/>
    <n v="499.14"/>
    <x v="0"/>
    <d v="2024-09-08T00:00:00"/>
    <n v="6"/>
    <x v="0"/>
    <x v="0"/>
  </r>
  <r>
    <n v="2127"/>
    <x v="538"/>
    <x v="1"/>
    <s v="Cathy Kelley"/>
    <x v="3"/>
    <s v="Asia"/>
    <s v="Mouse"/>
    <x v="1"/>
    <n v="282.79000000000002"/>
    <n v="426.8"/>
    <x v="0"/>
    <d v="2023-06-01T00:00:00"/>
    <n v="15"/>
    <x v="10"/>
    <x v="1"/>
  </r>
  <r>
    <n v="2128"/>
    <x v="98"/>
    <x v="18"/>
    <s v="Nick Patrick"/>
    <x v="1"/>
    <s v="North America"/>
    <s v="Tablet"/>
    <x v="0"/>
    <n v="195.62"/>
    <n v="435.42"/>
    <x v="1"/>
    <s v="NULL"/>
    <s v="0"/>
    <x v="3"/>
    <x v="0"/>
  </r>
  <r>
    <n v="2129"/>
    <x v="647"/>
    <x v="18"/>
    <s v="Nick Patrick"/>
    <x v="0"/>
    <s v="Europe"/>
    <s v="Webcam"/>
    <x v="1"/>
    <n v="71.97"/>
    <n v="323.44"/>
    <x v="0"/>
    <d v="2023-02-08T00:00:00"/>
    <n v="10"/>
    <x v="6"/>
    <x v="1"/>
  </r>
  <r>
    <n v="2130"/>
    <x v="143"/>
    <x v="10"/>
    <s v="Michale Cole"/>
    <x v="8"/>
    <s v="Europe"/>
    <s v="Tablet"/>
    <x v="0"/>
    <n v="195.62"/>
    <n v="654.67999999999995"/>
    <x v="1"/>
    <s v="NULL"/>
    <s v="0"/>
    <x v="11"/>
    <x v="1"/>
  </r>
  <r>
    <n v="2131"/>
    <x v="463"/>
    <x v="14"/>
    <s v="Nick Patrick"/>
    <x v="7"/>
    <s v="North America"/>
    <s v="Speaker"/>
    <x v="1"/>
    <n v="381.62"/>
    <n v="539.44000000000005"/>
    <x v="0"/>
    <d v="2024-11-29T00:00:00"/>
    <n v="1"/>
    <x v="9"/>
    <x v="0"/>
  </r>
  <r>
    <n v="2132"/>
    <x v="480"/>
    <x v="16"/>
    <s v="Nick Patrick"/>
    <x v="4"/>
    <s v="Asia"/>
    <s v="Tablet"/>
    <x v="0"/>
    <n v="195.62"/>
    <n v="764.58"/>
    <x v="0"/>
    <d v="2023-04-06T00:00:00"/>
    <n v="12"/>
    <x v="1"/>
    <x v="1"/>
  </r>
  <r>
    <n v="2133"/>
    <x v="454"/>
    <x v="5"/>
    <s v="Samantha Irvin"/>
    <x v="4"/>
    <s v="Asia"/>
    <s v="Headphones"/>
    <x v="0"/>
    <n v="143.09"/>
    <n v="604.21"/>
    <x v="0"/>
    <d v="2024-01-26T00:00:00"/>
    <n v="12"/>
    <x v="6"/>
    <x v="0"/>
  </r>
  <r>
    <n v="2134"/>
    <x v="61"/>
    <x v="10"/>
    <s v="Michale Cole"/>
    <x v="4"/>
    <s v="Asia"/>
    <s v="Printer"/>
    <x v="0"/>
    <n v="199.57"/>
    <n v="708.47"/>
    <x v="0"/>
    <d v="2023-07-22T00:00:00"/>
    <n v="12"/>
    <x v="2"/>
    <x v="1"/>
  </r>
  <r>
    <n v="2135"/>
    <x v="690"/>
    <x v="6"/>
    <s v="Michale Cole"/>
    <x v="8"/>
    <s v="Europe"/>
    <s v="Headphones"/>
    <x v="0"/>
    <n v="143.09"/>
    <n v="438.35"/>
    <x v="1"/>
    <s v="NULL"/>
    <s v="0"/>
    <x v="1"/>
    <x v="1"/>
  </r>
  <r>
    <n v="2136"/>
    <x v="179"/>
    <x v="16"/>
    <s v="Nick Patrick"/>
    <x v="3"/>
    <s v="Asia"/>
    <s v="Webcam"/>
    <x v="1"/>
    <n v="71.97"/>
    <n v="264.10000000000002"/>
    <x v="0"/>
    <d v="2024-10-05T00:00:00"/>
    <n v="15"/>
    <x v="0"/>
    <x v="0"/>
  </r>
  <r>
    <n v="2137"/>
    <x v="48"/>
    <x v="12"/>
    <s v="Michale Cole"/>
    <x v="1"/>
    <s v="North America"/>
    <s v="Webcam"/>
    <x v="1"/>
    <n v="71.97"/>
    <n v="643.46"/>
    <x v="0"/>
    <d v="2023-03-16T00:00:00"/>
    <n v="2"/>
    <x v="1"/>
    <x v="1"/>
  </r>
  <r>
    <n v="2138"/>
    <x v="263"/>
    <x v="13"/>
    <s v="Cathy Kelley"/>
    <x v="0"/>
    <s v="Europe"/>
    <s v="Headphones"/>
    <x v="0"/>
    <n v="143.09"/>
    <n v="959.93"/>
    <x v="1"/>
    <s v="NULL"/>
    <s v="0"/>
    <x v="1"/>
    <x v="0"/>
  </r>
  <r>
    <n v="2139"/>
    <x v="652"/>
    <x v="15"/>
    <s v="Michale Cole"/>
    <x v="7"/>
    <s v="North America"/>
    <s v="Webcam"/>
    <x v="1"/>
    <n v="71.97"/>
    <n v="117.24"/>
    <x v="0"/>
    <d v="2023-08-13T00:00:00"/>
    <n v="1"/>
    <x v="3"/>
    <x v="1"/>
  </r>
  <r>
    <n v="2140"/>
    <x v="532"/>
    <x v="10"/>
    <s v="Michale Cole"/>
    <x v="3"/>
    <s v="Asia"/>
    <s v="Monitor"/>
    <x v="1"/>
    <n v="263.2"/>
    <n v="547.09"/>
    <x v="0"/>
    <d v="2023-12-30T00:00:00"/>
    <n v="15"/>
    <x v="5"/>
    <x v="1"/>
  </r>
  <r>
    <n v="2141"/>
    <x v="337"/>
    <x v="13"/>
    <s v="Cathy Kelley"/>
    <x v="5"/>
    <s v="Oceania"/>
    <s v="Headphones"/>
    <x v="0"/>
    <n v="143.09"/>
    <n v="678.36"/>
    <x v="0"/>
    <d v="2023-10-14T00:00:00"/>
    <n v="20"/>
    <x v="0"/>
    <x v="1"/>
  </r>
  <r>
    <n v="2142"/>
    <x v="103"/>
    <x v="12"/>
    <s v="Michale Cole"/>
    <x v="5"/>
    <s v="Oceania"/>
    <s v="Mouse"/>
    <x v="1"/>
    <n v="282.79000000000002"/>
    <n v="187.09"/>
    <x v="0"/>
    <d v="2024-12-20T00:00:00"/>
    <n v="20"/>
    <x v="9"/>
    <x v="0"/>
  </r>
  <r>
    <n v="2143"/>
    <x v="492"/>
    <x v="12"/>
    <s v="Michale Cole"/>
    <x v="4"/>
    <s v="Asia"/>
    <s v="Tablet"/>
    <x v="0"/>
    <n v="195.62"/>
    <n v="128.83000000000001"/>
    <x v="1"/>
    <s v="NULL"/>
    <s v="0"/>
    <x v="0"/>
    <x v="0"/>
  </r>
  <r>
    <n v="2144"/>
    <x v="34"/>
    <x v="17"/>
    <s v="Cathy Kelley"/>
    <x v="8"/>
    <s v="Europe"/>
    <s v="Laptop"/>
    <x v="2"/>
    <n v="415.78"/>
    <n v="879.25"/>
    <x v="0"/>
    <d v="2024-07-16T00:00:00"/>
    <n v="8"/>
    <x v="2"/>
    <x v="0"/>
  </r>
  <r>
    <n v="2145"/>
    <x v="463"/>
    <x v="10"/>
    <s v="Michale Cole"/>
    <x v="9"/>
    <s v="South America"/>
    <s v="Monitor"/>
    <x v="1"/>
    <n v="263.2"/>
    <n v="311.7"/>
    <x v="1"/>
    <s v="NULL"/>
    <s v="0"/>
    <x v="9"/>
    <x v="0"/>
  </r>
  <r>
    <n v="2146"/>
    <x v="14"/>
    <x v="2"/>
    <s v="Cathy Kelley"/>
    <x v="4"/>
    <s v="Asia"/>
    <s v="Webcam"/>
    <x v="1"/>
    <n v="71.97"/>
    <n v="221.81"/>
    <x v="1"/>
    <s v="NULL"/>
    <s v="0"/>
    <x v="8"/>
    <x v="1"/>
  </r>
  <r>
    <n v="2147"/>
    <x v="163"/>
    <x v="7"/>
    <s v="Samantha Irvin"/>
    <x v="1"/>
    <s v="North America"/>
    <s v="Printer"/>
    <x v="0"/>
    <n v="199.57"/>
    <n v="236.77"/>
    <x v="0"/>
    <d v="2023-11-04T00:00:00"/>
    <n v="2"/>
    <x v="9"/>
    <x v="1"/>
  </r>
  <r>
    <n v="2148"/>
    <x v="655"/>
    <x v="10"/>
    <s v="Michale Cole"/>
    <x v="8"/>
    <s v="Europe"/>
    <s v="Tablet"/>
    <x v="0"/>
    <n v="195.62"/>
    <n v="646.99"/>
    <x v="0"/>
    <d v="2024-07-19T00:00:00"/>
    <n v="8"/>
    <x v="2"/>
    <x v="0"/>
  </r>
  <r>
    <n v="2149"/>
    <x v="629"/>
    <x v="18"/>
    <s v="Nick Patrick"/>
    <x v="1"/>
    <s v="North America"/>
    <s v="Keyboard"/>
    <x v="2"/>
    <n v="104.6"/>
    <n v="158.30000000000001"/>
    <x v="1"/>
    <s v="NULL"/>
    <s v="0"/>
    <x v="9"/>
    <x v="0"/>
  </r>
  <r>
    <n v="2150"/>
    <x v="479"/>
    <x v="10"/>
    <s v="Michale Cole"/>
    <x v="1"/>
    <s v="North America"/>
    <s v="Speaker"/>
    <x v="1"/>
    <n v="381.62"/>
    <n v="420.99"/>
    <x v="0"/>
    <d v="2024-05-03T00:00:00"/>
    <n v="2"/>
    <x v="10"/>
    <x v="0"/>
  </r>
  <r>
    <n v="2151"/>
    <x v="691"/>
    <x v="17"/>
    <s v="Cathy Kelley"/>
    <x v="2"/>
    <s v="Asia"/>
    <s v="Printer"/>
    <x v="0"/>
    <n v="199.57"/>
    <n v="220.41"/>
    <x v="0"/>
    <d v="2023-02-05T00:00:00"/>
    <n v="18"/>
    <x v="6"/>
    <x v="1"/>
  </r>
  <r>
    <n v="2152"/>
    <x v="621"/>
    <x v="18"/>
    <s v="Nick Patrick"/>
    <x v="4"/>
    <s v="Asia"/>
    <s v="Webcam"/>
    <x v="1"/>
    <n v="71.97"/>
    <n v="873.89"/>
    <x v="1"/>
    <s v="NULL"/>
    <s v="0"/>
    <x v="11"/>
    <x v="0"/>
  </r>
  <r>
    <n v="2153"/>
    <x v="552"/>
    <x v="12"/>
    <s v="Michale Cole"/>
    <x v="5"/>
    <s v="Oceania"/>
    <s v="Headphones"/>
    <x v="0"/>
    <n v="143.09"/>
    <n v="499.78"/>
    <x v="1"/>
    <s v="NULL"/>
    <s v="0"/>
    <x v="8"/>
    <x v="1"/>
  </r>
  <r>
    <n v="2154"/>
    <x v="510"/>
    <x v="7"/>
    <s v="Samantha Irvin"/>
    <x v="0"/>
    <s v="Europe"/>
    <s v="Smartphone"/>
    <x v="3"/>
    <n v="350.59"/>
    <n v="614.28"/>
    <x v="0"/>
    <d v="2024-02-11T00:00:00"/>
    <n v="10"/>
    <x v="4"/>
    <x v="0"/>
  </r>
  <r>
    <n v="2155"/>
    <x v="689"/>
    <x v="4"/>
    <s v="Michale Cole"/>
    <x v="0"/>
    <s v="Europe"/>
    <s v="Mouse"/>
    <x v="1"/>
    <n v="282.79000000000002"/>
    <n v="126.22"/>
    <x v="1"/>
    <s v="NULL"/>
    <s v="0"/>
    <x v="6"/>
    <x v="1"/>
  </r>
  <r>
    <n v="2156"/>
    <x v="666"/>
    <x v="8"/>
    <s v="Cathy Kelley"/>
    <x v="7"/>
    <s v="North America"/>
    <s v="Printer"/>
    <x v="0"/>
    <n v="199.57"/>
    <n v="398.6"/>
    <x v="1"/>
    <s v="NULL"/>
    <s v="0"/>
    <x v="8"/>
    <x v="0"/>
  </r>
  <r>
    <n v="2157"/>
    <x v="475"/>
    <x v="6"/>
    <s v="Michale Cole"/>
    <x v="2"/>
    <s v="Asia"/>
    <s v="Monitor"/>
    <x v="1"/>
    <n v="263.2"/>
    <n v="232.63"/>
    <x v="1"/>
    <s v="NULL"/>
    <s v="0"/>
    <x v="2"/>
    <x v="0"/>
  </r>
  <r>
    <n v="2158"/>
    <x v="381"/>
    <x v="18"/>
    <s v="Nick Patrick"/>
    <x v="6"/>
    <s v="Europe"/>
    <s v="Tablet"/>
    <x v="0"/>
    <n v="195.62"/>
    <n v="668.43"/>
    <x v="0"/>
    <d v="2023-09-06T00:00:00"/>
    <n v="6"/>
    <x v="3"/>
    <x v="1"/>
  </r>
  <r>
    <n v="2159"/>
    <x v="87"/>
    <x v="11"/>
    <s v="Cathy Kelley"/>
    <x v="8"/>
    <s v="Europe"/>
    <s v="Monitor"/>
    <x v="1"/>
    <n v="263.2"/>
    <n v="743.57"/>
    <x v="0"/>
    <d v="2023-09-25T00:00:00"/>
    <n v="8"/>
    <x v="0"/>
    <x v="1"/>
  </r>
  <r>
    <n v="2160"/>
    <x v="692"/>
    <x v="16"/>
    <s v="Nick Patrick"/>
    <x v="2"/>
    <s v="Asia"/>
    <s v="Webcam"/>
    <x v="1"/>
    <n v="71.97"/>
    <n v="518.21"/>
    <x v="0"/>
    <d v="2023-03-07T00:00:00"/>
    <n v="18"/>
    <x v="4"/>
    <x v="1"/>
  </r>
  <r>
    <n v="2161"/>
    <x v="437"/>
    <x v="6"/>
    <s v="Michale Cole"/>
    <x v="5"/>
    <s v="Oceania"/>
    <s v="Laptop"/>
    <x v="2"/>
    <n v="415.78"/>
    <n v="801.57"/>
    <x v="1"/>
    <s v="NULL"/>
    <s v="0"/>
    <x v="11"/>
    <x v="0"/>
  </r>
  <r>
    <n v="2162"/>
    <x v="204"/>
    <x v="1"/>
    <s v="Cathy Kelley"/>
    <x v="2"/>
    <s v="Asia"/>
    <s v="Tablet"/>
    <x v="0"/>
    <n v="195.62"/>
    <n v="651.16999999999996"/>
    <x v="1"/>
    <s v="NULL"/>
    <s v="0"/>
    <x v="9"/>
    <x v="1"/>
  </r>
  <r>
    <n v="2163"/>
    <x v="221"/>
    <x v="17"/>
    <s v="Cathy Kelley"/>
    <x v="5"/>
    <s v="Oceania"/>
    <s v="Keyboard"/>
    <x v="2"/>
    <n v="104.6"/>
    <n v="186.98"/>
    <x v="0"/>
    <d v="2023-07-19T00:00:00"/>
    <n v="20"/>
    <x v="8"/>
    <x v="1"/>
  </r>
  <r>
    <n v="2164"/>
    <x v="377"/>
    <x v="8"/>
    <s v="Cathy Kelley"/>
    <x v="9"/>
    <s v="South America"/>
    <s v="Tablet"/>
    <x v="0"/>
    <n v="195.62"/>
    <n v="632.57000000000005"/>
    <x v="0"/>
    <d v="2023-03-12T00:00:00"/>
    <n v="4"/>
    <x v="1"/>
    <x v="1"/>
  </r>
  <r>
    <n v="2165"/>
    <x v="412"/>
    <x v="14"/>
    <s v="Nick Patrick"/>
    <x v="3"/>
    <s v="Asia"/>
    <s v="Tablet"/>
    <x v="0"/>
    <n v="195.62"/>
    <n v="893.21"/>
    <x v="0"/>
    <d v="2023-02-15T00:00:00"/>
    <n v="15"/>
    <x v="6"/>
    <x v="1"/>
  </r>
  <r>
    <n v="2166"/>
    <x v="313"/>
    <x v="5"/>
    <s v="Samantha Irvin"/>
    <x v="7"/>
    <s v="North America"/>
    <s v="Smartphone"/>
    <x v="3"/>
    <n v="350.59"/>
    <n v="566.16999999999996"/>
    <x v="1"/>
    <s v="NULL"/>
    <s v="0"/>
    <x v="2"/>
    <x v="1"/>
  </r>
  <r>
    <n v="2167"/>
    <x v="687"/>
    <x v="11"/>
    <s v="Cathy Kelley"/>
    <x v="5"/>
    <s v="Oceania"/>
    <s v="Keyboard"/>
    <x v="2"/>
    <n v="104.6"/>
    <n v="278.81"/>
    <x v="0"/>
    <d v="2024-01-12T00:00:00"/>
    <n v="20"/>
    <x v="5"/>
    <x v="1"/>
  </r>
  <r>
    <n v="2168"/>
    <x v="91"/>
    <x v="1"/>
    <s v="Cathy Kelley"/>
    <x v="5"/>
    <s v="Oceania"/>
    <s v="Tablet"/>
    <x v="0"/>
    <n v="195.62"/>
    <n v="633.9"/>
    <x v="0"/>
    <d v="2024-09-08T00:00:00"/>
    <n v="20"/>
    <x v="3"/>
    <x v="0"/>
  </r>
  <r>
    <n v="2169"/>
    <x v="258"/>
    <x v="13"/>
    <s v="Cathy Kelley"/>
    <x v="5"/>
    <s v="Oceania"/>
    <s v="Speaker"/>
    <x v="1"/>
    <n v="381.62"/>
    <n v="103.23"/>
    <x v="0"/>
    <d v="2024-07-02T00:00:00"/>
    <n v="20"/>
    <x v="8"/>
    <x v="0"/>
  </r>
  <r>
    <n v="2170"/>
    <x v="288"/>
    <x v="4"/>
    <s v="Michale Cole"/>
    <x v="4"/>
    <s v="Asia"/>
    <s v="Monitor"/>
    <x v="1"/>
    <n v="263.2"/>
    <n v="738.29"/>
    <x v="0"/>
    <d v="2023-10-26T00:00:00"/>
    <n v="12"/>
    <x v="11"/>
    <x v="1"/>
  </r>
  <r>
    <n v="2171"/>
    <x v="673"/>
    <x v="11"/>
    <s v="Cathy Kelley"/>
    <x v="9"/>
    <s v="South America"/>
    <s v="Webcam"/>
    <x v="1"/>
    <n v="71.97"/>
    <n v="794.63"/>
    <x v="1"/>
    <s v="NULL"/>
    <s v="0"/>
    <x v="8"/>
    <x v="1"/>
  </r>
  <r>
    <n v="2172"/>
    <x v="568"/>
    <x v="12"/>
    <s v="Michale Cole"/>
    <x v="9"/>
    <s v="South America"/>
    <s v="Mouse"/>
    <x v="1"/>
    <n v="282.79000000000002"/>
    <n v="339.1"/>
    <x v="1"/>
    <s v="NULL"/>
    <s v="0"/>
    <x v="10"/>
    <x v="0"/>
  </r>
  <r>
    <n v="2173"/>
    <x v="327"/>
    <x v="18"/>
    <s v="Nick Patrick"/>
    <x v="4"/>
    <s v="Asia"/>
    <s v="Headphones"/>
    <x v="0"/>
    <n v="143.09"/>
    <n v="804.2"/>
    <x v="0"/>
    <d v="2023-11-20T00:00:00"/>
    <n v="12"/>
    <x v="9"/>
    <x v="1"/>
  </r>
  <r>
    <n v="2174"/>
    <x v="149"/>
    <x v="10"/>
    <s v="Michale Cole"/>
    <x v="1"/>
    <s v="North America"/>
    <s v="Mouse"/>
    <x v="1"/>
    <n v="282.79000000000002"/>
    <n v="153.88"/>
    <x v="1"/>
    <s v="NULL"/>
    <s v="0"/>
    <x v="9"/>
    <x v="1"/>
  </r>
  <r>
    <n v="2175"/>
    <x v="35"/>
    <x v="12"/>
    <s v="Michale Cole"/>
    <x v="6"/>
    <s v="Europe"/>
    <s v="Printer"/>
    <x v="0"/>
    <n v="199.57"/>
    <n v="688.56"/>
    <x v="0"/>
    <d v="2023-08-13T00:00:00"/>
    <n v="6"/>
    <x v="3"/>
    <x v="1"/>
  </r>
  <r>
    <n v="2176"/>
    <x v="167"/>
    <x v="6"/>
    <s v="Michale Cole"/>
    <x v="3"/>
    <s v="Asia"/>
    <s v="Smartphone"/>
    <x v="3"/>
    <n v="350.59"/>
    <n v="936.79"/>
    <x v="1"/>
    <s v="NULL"/>
    <s v="0"/>
    <x v="8"/>
    <x v="0"/>
  </r>
  <r>
    <n v="2177"/>
    <x v="37"/>
    <x v="9"/>
    <s v="Cathy Kelley"/>
    <x v="6"/>
    <s v="Europe"/>
    <s v="Webcam"/>
    <x v="1"/>
    <n v="71.97"/>
    <n v="944.97"/>
    <x v="1"/>
    <s v="NULL"/>
    <s v="0"/>
    <x v="0"/>
    <x v="0"/>
  </r>
  <r>
    <n v="2178"/>
    <x v="612"/>
    <x v="19"/>
    <s v="Samantha Irvin"/>
    <x v="9"/>
    <s v="South America"/>
    <s v="Keyboard"/>
    <x v="2"/>
    <n v="104.6"/>
    <n v="625.29"/>
    <x v="0"/>
    <d v="2023-12-04T00:00:00"/>
    <n v="4"/>
    <x v="9"/>
    <x v="1"/>
  </r>
  <r>
    <n v="2179"/>
    <x v="14"/>
    <x v="19"/>
    <s v="Samantha Irvin"/>
    <x v="6"/>
    <s v="Europe"/>
    <s v="Monitor"/>
    <x v="1"/>
    <n v="263.2"/>
    <n v="898.33"/>
    <x v="0"/>
    <d v="2023-06-26T00:00:00"/>
    <n v="6"/>
    <x v="8"/>
    <x v="1"/>
  </r>
  <r>
    <n v="2180"/>
    <x v="132"/>
    <x v="8"/>
    <s v="Cathy Kelley"/>
    <x v="3"/>
    <s v="Asia"/>
    <s v="Printer"/>
    <x v="0"/>
    <n v="199.57"/>
    <n v="418.92"/>
    <x v="0"/>
    <d v="2023-04-30T00:00:00"/>
    <n v="15"/>
    <x v="7"/>
    <x v="1"/>
  </r>
  <r>
    <n v="2181"/>
    <x v="340"/>
    <x v="19"/>
    <s v="Samantha Irvin"/>
    <x v="2"/>
    <s v="Asia"/>
    <s v="Laptop"/>
    <x v="2"/>
    <n v="415.78"/>
    <n v="558.79"/>
    <x v="0"/>
    <d v="2023-04-09T00:00:00"/>
    <n v="18"/>
    <x v="1"/>
    <x v="1"/>
  </r>
  <r>
    <n v="2182"/>
    <x v="95"/>
    <x v="12"/>
    <s v="Michale Cole"/>
    <x v="7"/>
    <s v="North America"/>
    <s v="Headphones"/>
    <x v="0"/>
    <n v="143.09"/>
    <n v="267.18"/>
    <x v="0"/>
    <d v="2024-05-25T00:00:00"/>
    <n v="1"/>
    <x v="10"/>
    <x v="0"/>
  </r>
  <r>
    <n v="2183"/>
    <x v="262"/>
    <x v="0"/>
    <s v="Nick Patrick"/>
    <x v="8"/>
    <s v="Europe"/>
    <s v="Printer"/>
    <x v="0"/>
    <n v="199.57"/>
    <n v="530.48"/>
    <x v="0"/>
    <d v="2023-04-28T00:00:00"/>
    <n v="8"/>
    <x v="7"/>
    <x v="1"/>
  </r>
  <r>
    <n v="2184"/>
    <x v="266"/>
    <x v="2"/>
    <s v="Cathy Kelley"/>
    <x v="6"/>
    <s v="Europe"/>
    <s v="Smartphone"/>
    <x v="3"/>
    <n v="350.59"/>
    <n v="814.45"/>
    <x v="0"/>
    <d v="2024-09-08T00:00:00"/>
    <n v="6"/>
    <x v="0"/>
    <x v="0"/>
  </r>
  <r>
    <n v="2185"/>
    <x v="492"/>
    <x v="9"/>
    <s v="Cathy Kelley"/>
    <x v="6"/>
    <s v="Europe"/>
    <s v="Headphones"/>
    <x v="0"/>
    <n v="143.09"/>
    <n v="706.3"/>
    <x v="1"/>
    <s v="NULL"/>
    <s v="0"/>
    <x v="0"/>
    <x v="0"/>
  </r>
  <r>
    <n v="2186"/>
    <x v="548"/>
    <x v="19"/>
    <s v="Samantha Irvin"/>
    <x v="7"/>
    <s v="North America"/>
    <s v="Monitor"/>
    <x v="1"/>
    <n v="263.2"/>
    <n v="397.16"/>
    <x v="1"/>
    <s v="NULL"/>
    <s v="0"/>
    <x v="0"/>
    <x v="1"/>
  </r>
  <r>
    <n v="2187"/>
    <x v="638"/>
    <x v="7"/>
    <s v="Samantha Irvin"/>
    <x v="1"/>
    <s v="North America"/>
    <s v="Keyboard"/>
    <x v="2"/>
    <n v="104.6"/>
    <n v="719.41"/>
    <x v="0"/>
    <d v="2024-02-18T00:00:00"/>
    <n v="2"/>
    <x v="4"/>
    <x v="0"/>
  </r>
  <r>
    <n v="2188"/>
    <x v="407"/>
    <x v="11"/>
    <s v="Cathy Kelley"/>
    <x v="0"/>
    <s v="Europe"/>
    <s v="Mouse"/>
    <x v="1"/>
    <n v="282.79000000000002"/>
    <n v="340.56"/>
    <x v="0"/>
    <d v="2024-03-09T00:00:00"/>
    <n v="10"/>
    <x v="4"/>
    <x v="0"/>
  </r>
  <r>
    <n v="2189"/>
    <x v="320"/>
    <x v="1"/>
    <s v="Cathy Kelley"/>
    <x v="6"/>
    <s v="Europe"/>
    <s v="Monitor"/>
    <x v="1"/>
    <n v="263.2"/>
    <n v="463.98"/>
    <x v="0"/>
    <d v="2023-04-15T00:00:00"/>
    <n v="6"/>
    <x v="7"/>
    <x v="1"/>
  </r>
  <r>
    <n v="2190"/>
    <x v="207"/>
    <x v="9"/>
    <s v="Cathy Kelley"/>
    <x v="0"/>
    <s v="Europe"/>
    <s v="Printer"/>
    <x v="0"/>
    <n v="199.57"/>
    <n v="296.98"/>
    <x v="0"/>
    <d v="2023-11-14T00:00:00"/>
    <n v="10"/>
    <x v="9"/>
    <x v="1"/>
  </r>
  <r>
    <n v="2191"/>
    <x v="237"/>
    <x v="17"/>
    <s v="Cathy Kelley"/>
    <x v="5"/>
    <s v="Oceania"/>
    <s v="Speaker"/>
    <x v="1"/>
    <n v="381.62"/>
    <n v="730.97"/>
    <x v="0"/>
    <d v="2023-02-08T00:00:00"/>
    <n v="20"/>
    <x v="6"/>
    <x v="1"/>
  </r>
  <r>
    <n v="2192"/>
    <x v="312"/>
    <x v="4"/>
    <s v="Michale Cole"/>
    <x v="5"/>
    <s v="Oceania"/>
    <s v="Monitor"/>
    <x v="1"/>
    <n v="263.2"/>
    <n v="282.42"/>
    <x v="1"/>
    <s v="NULL"/>
    <s v="0"/>
    <x v="9"/>
    <x v="1"/>
  </r>
  <r>
    <n v="2193"/>
    <x v="569"/>
    <x v="6"/>
    <s v="Michale Cole"/>
    <x v="2"/>
    <s v="Asia"/>
    <s v="Smartphone"/>
    <x v="3"/>
    <n v="350.59"/>
    <n v="722.78"/>
    <x v="0"/>
    <d v="2023-02-04T00:00:00"/>
    <n v="18"/>
    <x v="6"/>
    <x v="1"/>
  </r>
  <r>
    <n v="2194"/>
    <x v="166"/>
    <x v="5"/>
    <s v="Samantha Irvin"/>
    <x v="8"/>
    <s v="Europe"/>
    <s v="Printer"/>
    <x v="0"/>
    <n v="199.57"/>
    <n v="234.89"/>
    <x v="0"/>
    <d v="2024-10-10T00:00:00"/>
    <n v="8"/>
    <x v="11"/>
    <x v="0"/>
  </r>
  <r>
    <n v="2195"/>
    <x v="595"/>
    <x v="2"/>
    <s v="Cathy Kelley"/>
    <x v="5"/>
    <s v="Oceania"/>
    <s v="Keyboard"/>
    <x v="2"/>
    <n v="104.6"/>
    <n v="708.39"/>
    <x v="0"/>
    <d v="2024-03-17T00:00:00"/>
    <n v="20"/>
    <x v="4"/>
    <x v="0"/>
  </r>
  <r>
    <n v="2196"/>
    <x v="693"/>
    <x v="2"/>
    <s v="Cathy Kelley"/>
    <x v="3"/>
    <s v="Asia"/>
    <s v="Speaker"/>
    <x v="1"/>
    <n v="381.62"/>
    <n v="747.09"/>
    <x v="0"/>
    <d v="2024-08-14T00:00:00"/>
    <n v="15"/>
    <x v="2"/>
    <x v="0"/>
  </r>
  <r>
    <n v="2197"/>
    <x v="516"/>
    <x v="17"/>
    <s v="Cathy Kelley"/>
    <x v="9"/>
    <s v="South America"/>
    <s v="Keyboard"/>
    <x v="2"/>
    <n v="104.6"/>
    <n v="146.65"/>
    <x v="1"/>
    <s v="NULL"/>
    <s v="0"/>
    <x v="9"/>
    <x v="0"/>
  </r>
  <r>
    <n v="2198"/>
    <x v="331"/>
    <x v="18"/>
    <s v="Nick Patrick"/>
    <x v="7"/>
    <s v="North America"/>
    <s v="Headphones"/>
    <x v="0"/>
    <n v="143.09"/>
    <n v="243.41"/>
    <x v="0"/>
    <d v="2024-07-03T00:00:00"/>
    <n v="1"/>
    <x v="2"/>
    <x v="0"/>
  </r>
  <r>
    <n v="2199"/>
    <x v="325"/>
    <x v="9"/>
    <s v="Cathy Kelley"/>
    <x v="8"/>
    <s v="Europe"/>
    <s v="Headphones"/>
    <x v="0"/>
    <n v="143.09"/>
    <n v="713.65"/>
    <x v="1"/>
    <s v="NULL"/>
    <s v="0"/>
    <x v="6"/>
    <x v="0"/>
  </r>
  <r>
    <n v="2200"/>
    <x v="2"/>
    <x v="4"/>
    <s v="Michale Cole"/>
    <x v="2"/>
    <s v="Asia"/>
    <s v="Printer"/>
    <x v="0"/>
    <n v="199.57"/>
    <n v="429.59"/>
    <x v="0"/>
    <d v="2023-10-10T00:00:00"/>
    <n v="18"/>
    <x v="0"/>
    <x v="1"/>
  </r>
  <r>
    <n v="2201"/>
    <x v="694"/>
    <x v="13"/>
    <s v="Cathy Kelley"/>
    <x v="6"/>
    <s v="Europe"/>
    <s v="Mouse"/>
    <x v="1"/>
    <n v="282.79000000000002"/>
    <n v="299.82"/>
    <x v="1"/>
    <s v="NULL"/>
    <s v="0"/>
    <x v="10"/>
    <x v="1"/>
  </r>
  <r>
    <n v="2202"/>
    <x v="109"/>
    <x v="15"/>
    <s v="Michale Cole"/>
    <x v="8"/>
    <s v="Europe"/>
    <s v="Monitor"/>
    <x v="1"/>
    <n v="263.2"/>
    <n v="827.5"/>
    <x v="0"/>
    <d v="2023-04-05T00:00:00"/>
    <n v="8"/>
    <x v="1"/>
    <x v="1"/>
  </r>
  <r>
    <n v="2203"/>
    <x v="66"/>
    <x v="13"/>
    <s v="Cathy Kelley"/>
    <x v="6"/>
    <s v="Europe"/>
    <s v="Speaker"/>
    <x v="1"/>
    <n v="381.62"/>
    <n v="505.37"/>
    <x v="1"/>
    <s v="NULL"/>
    <s v="0"/>
    <x v="7"/>
    <x v="0"/>
  </r>
  <r>
    <n v="2204"/>
    <x v="586"/>
    <x v="7"/>
    <s v="Samantha Irvin"/>
    <x v="1"/>
    <s v="North America"/>
    <s v="Laptop"/>
    <x v="2"/>
    <n v="415.78"/>
    <n v="855.75"/>
    <x v="1"/>
    <s v="NULL"/>
    <s v="0"/>
    <x v="0"/>
    <x v="0"/>
  </r>
  <r>
    <n v="2205"/>
    <x v="568"/>
    <x v="14"/>
    <s v="Nick Patrick"/>
    <x v="4"/>
    <s v="Asia"/>
    <s v="Mouse"/>
    <x v="1"/>
    <n v="282.79000000000002"/>
    <n v="343.65"/>
    <x v="1"/>
    <s v="NULL"/>
    <s v="0"/>
    <x v="10"/>
    <x v="0"/>
  </r>
  <r>
    <n v="2206"/>
    <x v="610"/>
    <x v="13"/>
    <s v="Cathy Kelley"/>
    <x v="7"/>
    <s v="North America"/>
    <s v="Printer"/>
    <x v="0"/>
    <n v="199.57"/>
    <n v="939.31"/>
    <x v="0"/>
    <d v="2023-10-28T00:00:00"/>
    <n v="1"/>
    <x v="11"/>
    <x v="1"/>
  </r>
  <r>
    <n v="2207"/>
    <x v="370"/>
    <x v="0"/>
    <s v="Nick Patrick"/>
    <x v="5"/>
    <s v="Oceania"/>
    <s v="Headphones"/>
    <x v="0"/>
    <n v="143.09"/>
    <n v="789.3"/>
    <x v="1"/>
    <s v="NULL"/>
    <s v="0"/>
    <x v="5"/>
    <x v="1"/>
  </r>
  <r>
    <n v="2208"/>
    <x v="646"/>
    <x v="13"/>
    <s v="Cathy Kelley"/>
    <x v="6"/>
    <s v="Europe"/>
    <s v="Speaker"/>
    <x v="1"/>
    <n v="381.62"/>
    <n v="309.68"/>
    <x v="1"/>
    <s v="NULL"/>
    <s v="0"/>
    <x v="0"/>
    <x v="1"/>
  </r>
  <r>
    <n v="2209"/>
    <x v="308"/>
    <x v="12"/>
    <s v="Michale Cole"/>
    <x v="6"/>
    <s v="Europe"/>
    <s v="Tablet"/>
    <x v="0"/>
    <n v="195.62"/>
    <n v="688.38"/>
    <x v="1"/>
    <s v="NULL"/>
    <s v="0"/>
    <x v="4"/>
    <x v="1"/>
  </r>
  <r>
    <n v="2210"/>
    <x v="580"/>
    <x v="10"/>
    <s v="Michale Cole"/>
    <x v="9"/>
    <s v="South America"/>
    <s v="Webcam"/>
    <x v="1"/>
    <n v="71.97"/>
    <n v="587.44000000000005"/>
    <x v="0"/>
    <d v="2024-10-27T00:00:00"/>
    <n v="4"/>
    <x v="11"/>
    <x v="0"/>
  </r>
  <r>
    <n v="2211"/>
    <x v="512"/>
    <x v="11"/>
    <s v="Cathy Kelley"/>
    <x v="0"/>
    <s v="Europe"/>
    <s v="Monitor"/>
    <x v="1"/>
    <n v="263.2"/>
    <n v="536.86"/>
    <x v="0"/>
    <d v="2023-08-20T00:00:00"/>
    <n v="10"/>
    <x v="3"/>
    <x v="1"/>
  </r>
  <r>
    <n v="2212"/>
    <x v="503"/>
    <x v="5"/>
    <s v="Samantha Irvin"/>
    <x v="7"/>
    <s v="North America"/>
    <s v="Tablet"/>
    <x v="0"/>
    <n v="195.62"/>
    <n v="531.45000000000005"/>
    <x v="1"/>
    <s v="NULL"/>
    <s v="0"/>
    <x v="9"/>
    <x v="1"/>
  </r>
  <r>
    <n v="2213"/>
    <x v="557"/>
    <x v="13"/>
    <s v="Cathy Kelley"/>
    <x v="5"/>
    <s v="Oceania"/>
    <s v="Smartphone"/>
    <x v="3"/>
    <n v="350.59"/>
    <n v="814.21"/>
    <x v="1"/>
    <s v="NULL"/>
    <s v="0"/>
    <x v="6"/>
    <x v="1"/>
  </r>
  <r>
    <n v="2214"/>
    <x v="410"/>
    <x v="8"/>
    <s v="Cathy Kelley"/>
    <x v="7"/>
    <s v="North America"/>
    <s v="Printer"/>
    <x v="0"/>
    <n v="199.57"/>
    <n v="260.29000000000002"/>
    <x v="1"/>
    <s v="NULL"/>
    <s v="0"/>
    <x v="3"/>
    <x v="1"/>
  </r>
  <r>
    <n v="2215"/>
    <x v="139"/>
    <x v="8"/>
    <s v="Cathy Kelley"/>
    <x v="4"/>
    <s v="Asia"/>
    <s v="Smartphone"/>
    <x v="3"/>
    <n v="350.59"/>
    <n v="560.21"/>
    <x v="1"/>
    <s v="NULL"/>
    <s v="0"/>
    <x v="1"/>
    <x v="0"/>
  </r>
  <r>
    <n v="2216"/>
    <x v="695"/>
    <x v="8"/>
    <s v="Cathy Kelley"/>
    <x v="9"/>
    <s v="South America"/>
    <s v="Headphones"/>
    <x v="0"/>
    <n v="143.09"/>
    <n v="916.72"/>
    <x v="0"/>
    <d v="2023-03-14T00:00:00"/>
    <n v="4"/>
    <x v="1"/>
    <x v="1"/>
  </r>
  <r>
    <n v="2217"/>
    <x v="675"/>
    <x v="3"/>
    <s v="Michale Cole"/>
    <x v="7"/>
    <s v="North America"/>
    <s v="Mouse"/>
    <x v="1"/>
    <n v="282.79000000000002"/>
    <n v="154.69"/>
    <x v="0"/>
    <d v="2023-04-19T00:00:00"/>
    <n v="1"/>
    <x v="7"/>
    <x v="1"/>
  </r>
  <r>
    <n v="2218"/>
    <x v="536"/>
    <x v="10"/>
    <s v="Michale Cole"/>
    <x v="0"/>
    <s v="Europe"/>
    <s v="Tablet"/>
    <x v="0"/>
    <n v="195.62"/>
    <n v="925.92"/>
    <x v="0"/>
    <d v="2024-08-23T00:00:00"/>
    <n v="10"/>
    <x v="3"/>
    <x v="0"/>
  </r>
  <r>
    <n v="2219"/>
    <x v="78"/>
    <x v="18"/>
    <s v="Nick Patrick"/>
    <x v="5"/>
    <s v="Oceania"/>
    <s v="Mouse"/>
    <x v="1"/>
    <n v="282.79000000000002"/>
    <n v="319.7"/>
    <x v="1"/>
    <s v="NULL"/>
    <s v="0"/>
    <x v="10"/>
    <x v="1"/>
  </r>
  <r>
    <n v="2220"/>
    <x v="206"/>
    <x v="12"/>
    <s v="Michale Cole"/>
    <x v="4"/>
    <s v="Asia"/>
    <s v="Monitor"/>
    <x v="1"/>
    <n v="263.2"/>
    <n v="681.95"/>
    <x v="1"/>
    <s v="NULL"/>
    <s v="0"/>
    <x v="0"/>
    <x v="0"/>
  </r>
  <r>
    <n v="2221"/>
    <x v="419"/>
    <x v="19"/>
    <s v="Samantha Irvin"/>
    <x v="8"/>
    <s v="Europe"/>
    <s v="Printer"/>
    <x v="0"/>
    <n v="199.57"/>
    <n v="218.65"/>
    <x v="1"/>
    <s v="NULL"/>
    <s v="0"/>
    <x v="2"/>
    <x v="1"/>
  </r>
  <r>
    <n v="2222"/>
    <x v="696"/>
    <x v="9"/>
    <s v="Cathy Kelley"/>
    <x v="5"/>
    <s v="Oceania"/>
    <s v="Laptop"/>
    <x v="2"/>
    <n v="415.78"/>
    <n v="655.41"/>
    <x v="0"/>
    <d v="2023-03-29T00:00:00"/>
    <n v="20"/>
    <x v="1"/>
    <x v="1"/>
  </r>
  <r>
    <n v="2223"/>
    <x v="630"/>
    <x v="8"/>
    <s v="Cathy Kelley"/>
    <x v="2"/>
    <s v="Asia"/>
    <s v="Webcam"/>
    <x v="1"/>
    <n v="71.97"/>
    <n v="273.08999999999997"/>
    <x v="1"/>
    <s v="NULL"/>
    <s v="0"/>
    <x v="2"/>
    <x v="0"/>
  </r>
  <r>
    <n v="2224"/>
    <x v="662"/>
    <x v="11"/>
    <s v="Cathy Kelley"/>
    <x v="8"/>
    <s v="Europe"/>
    <s v="Speaker"/>
    <x v="1"/>
    <n v="381.62"/>
    <n v="546.85"/>
    <x v="0"/>
    <d v="2024-10-22T00:00:00"/>
    <n v="8"/>
    <x v="11"/>
    <x v="0"/>
  </r>
  <r>
    <n v="2225"/>
    <x v="396"/>
    <x v="9"/>
    <s v="Cathy Kelley"/>
    <x v="3"/>
    <s v="Asia"/>
    <s v="Speaker"/>
    <x v="1"/>
    <n v="381.62"/>
    <n v="908.97"/>
    <x v="0"/>
    <d v="2024-05-06T00:00:00"/>
    <n v="15"/>
    <x v="7"/>
    <x v="0"/>
  </r>
  <r>
    <n v="2226"/>
    <x v="687"/>
    <x v="1"/>
    <s v="Cathy Kelley"/>
    <x v="6"/>
    <s v="Europe"/>
    <s v="Webcam"/>
    <x v="1"/>
    <n v="71.97"/>
    <n v="579.39"/>
    <x v="0"/>
    <d v="2023-12-29T00:00:00"/>
    <n v="6"/>
    <x v="5"/>
    <x v="1"/>
  </r>
  <r>
    <n v="2227"/>
    <x v="601"/>
    <x v="6"/>
    <s v="Michale Cole"/>
    <x v="0"/>
    <s v="Europe"/>
    <s v="Monitor"/>
    <x v="1"/>
    <n v="263.2"/>
    <n v="485.8"/>
    <x v="0"/>
    <d v="2024-02-13T00:00:00"/>
    <n v="10"/>
    <x v="4"/>
    <x v="0"/>
  </r>
  <r>
    <n v="2228"/>
    <x v="130"/>
    <x v="16"/>
    <s v="Nick Patrick"/>
    <x v="1"/>
    <s v="North America"/>
    <s v="Monitor"/>
    <x v="1"/>
    <n v="263.2"/>
    <n v="717.36"/>
    <x v="0"/>
    <d v="2024-07-27T00:00:00"/>
    <n v="2"/>
    <x v="2"/>
    <x v="0"/>
  </r>
  <r>
    <n v="2229"/>
    <x v="47"/>
    <x v="19"/>
    <s v="Samantha Irvin"/>
    <x v="8"/>
    <s v="Europe"/>
    <s v="Laptop"/>
    <x v="2"/>
    <n v="415.78"/>
    <n v="347.34"/>
    <x v="0"/>
    <d v="2023-04-06T00:00:00"/>
    <n v="8"/>
    <x v="1"/>
    <x v="1"/>
  </r>
  <r>
    <n v="2230"/>
    <x v="359"/>
    <x v="10"/>
    <s v="Michale Cole"/>
    <x v="1"/>
    <s v="North America"/>
    <s v="Headphones"/>
    <x v="0"/>
    <n v="143.09"/>
    <n v="567.35"/>
    <x v="1"/>
    <s v="NULL"/>
    <s v="0"/>
    <x v="4"/>
    <x v="1"/>
  </r>
  <r>
    <n v="2231"/>
    <x v="393"/>
    <x v="5"/>
    <s v="Samantha Irvin"/>
    <x v="6"/>
    <s v="Europe"/>
    <s v="Laptop"/>
    <x v="2"/>
    <n v="415.78"/>
    <n v="934.2"/>
    <x v="0"/>
    <d v="2023-10-13T00:00:00"/>
    <n v="6"/>
    <x v="11"/>
    <x v="1"/>
  </r>
  <r>
    <n v="2232"/>
    <x v="671"/>
    <x v="16"/>
    <s v="Nick Patrick"/>
    <x v="5"/>
    <s v="Oceania"/>
    <s v="Tablet"/>
    <x v="0"/>
    <n v="195.62"/>
    <n v="658.14"/>
    <x v="1"/>
    <s v="NULL"/>
    <s v="0"/>
    <x v="5"/>
    <x v="1"/>
  </r>
  <r>
    <n v="2233"/>
    <x v="637"/>
    <x v="9"/>
    <s v="Cathy Kelley"/>
    <x v="2"/>
    <s v="Asia"/>
    <s v="Laptop"/>
    <x v="2"/>
    <n v="415.78"/>
    <n v="713.99"/>
    <x v="1"/>
    <s v="NULL"/>
    <s v="0"/>
    <x v="9"/>
    <x v="1"/>
  </r>
  <r>
    <n v="2234"/>
    <x v="1"/>
    <x v="10"/>
    <s v="Michale Cole"/>
    <x v="0"/>
    <s v="Europe"/>
    <s v="Smartphone"/>
    <x v="3"/>
    <n v="350.59"/>
    <n v="483.61"/>
    <x v="0"/>
    <d v="2024-04-09T00:00:00"/>
    <n v="10"/>
    <x v="1"/>
    <x v="0"/>
  </r>
  <r>
    <n v="2235"/>
    <x v="684"/>
    <x v="10"/>
    <s v="Michale Cole"/>
    <x v="1"/>
    <s v="North America"/>
    <s v="Webcam"/>
    <x v="1"/>
    <n v="71.97"/>
    <n v="572.94000000000005"/>
    <x v="1"/>
    <s v="NULL"/>
    <s v="0"/>
    <x v="1"/>
    <x v="1"/>
  </r>
  <r>
    <n v="2236"/>
    <x v="533"/>
    <x v="8"/>
    <s v="Cathy Kelley"/>
    <x v="6"/>
    <s v="Europe"/>
    <s v="Laptop"/>
    <x v="2"/>
    <n v="415.78"/>
    <n v="424.04"/>
    <x v="1"/>
    <s v="NULL"/>
    <s v="0"/>
    <x v="8"/>
    <x v="1"/>
  </r>
  <r>
    <n v="2237"/>
    <x v="554"/>
    <x v="5"/>
    <s v="Samantha Irvin"/>
    <x v="9"/>
    <s v="South America"/>
    <s v="Tablet"/>
    <x v="0"/>
    <n v="195.62"/>
    <n v="130.47"/>
    <x v="0"/>
    <d v="2024-12-10T00:00:00"/>
    <n v="4"/>
    <x v="5"/>
    <x v="0"/>
  </r>
  <r>
    <n v="2238"/>
    <x v="491"/>
    <x v="16"/>
    <s v="Nick Patrick"/>
    <x v="0"/>
    <s v="Europe"/>
    <s v="Monitor"/>
    <x v="1"/>
    <n v="263.2"/>
    <n v="178.73"/>
    <x v="1"/>
    <s v="NULL"/>
    <s v="0"/>
    <x v="10"/>
    <x v="1"/>
  </r>
  <r>
    <n v="2239"/>
    <x v="419"/>
    <x v="15"/>
    <s v="Michale Cole"/>
    <x v="8"/>
    <s v="Europe"/>
    <s v="Mouse"/>
    <x v="1"/>
    <n v="282.79000000000002"/>
    <n v="991.65"/>
    <x v="0"/>
    <d v="2023-07-29T00:00:00"/>
    <n v="8"/>
    <x v="2"/>
    <x v="1"/>
  </r>
  <r>
    <n v="2240"/>
    <x v="697"/>
    <x v="10"/>
    <s v="Michale Cole"/>
    <x v="9"/>
    <s v="South America"/>
    <s v="Monitor"/>
    <x v="1"/>
    <n v="263.2"/>
    <n v="496.2"/>
    <x v="0"/>
    <d v="2024-05-10T00:00:00"/>
    <n v="4"/>
    <x v="10"/>
    <x v="0"/>
  </r>
  <r>
    <n v="2241"/>
    <x v="460"/>
    <x v="0"/>
    <s v="Nick Patrick"/>
    <x v="1"/>
    <s v="North America"/>
    <s v="Tablet"/>
    <x v="0"/>
    <n v="195.62"/>
    <n v="118.96"/>
    <x v="0"/>
    <d v="2023-07-27T00:00:00"/>
    <n v="2"/>
    <x v="2"/>
    <x v="1"/>
  </r>
  <r>
    <n v="2242"/>
    <x v="232"/>
    <x v="10"/>
    <s v="Michale Cole"/>
    <x v="3"/>
    <s v="Asia"/>
    <s v="Headphones"/>
    <x v="0"/>
    <n v="143.09"/>
    <n v="715.13"/>
    <x v="1"/>
    <s v="NULL"/>
    <s v="0"/>
    <x v="7"/>
    <x v="1"/>
  </r>
  <r>
    <n v="2243"/>
    <x v="593"/>
    <x v="16"/>
    <s v="Nick Patrick"/>
    <x v="5"/>
    <s v="Oceania"/>
    <s v="Headphones"/>
    <x v="0"/>
    <n v="143.09"/>
    <n v="885.4"/>
    <x v="0"/>
    <d v="2024-11-14T00:00:00"/>
    <n v="20"/>
    <x v="11"/>
    <x v="0"/>
  </r>
  <r>
    <n v="2244"/>
    <x v="56"/>
    <x v="19"/>
    <s v="Samantha Irvin"/>
    <x v="2"/>
    <s v="Asia"/>
    <s v="Mouse"/>
    <x v="1"/>
    <n v="282.79000000000002"/>
    <n v="741.2"/>
    <x v="0"/>
    <d v="2023-09-21T00:00:00"/>
    <n v="18"/>
    <x v="0"/>
    <x v="1"/>
  </r>
  <r>
    <n v="2245"/>
    <x v="247"/>
    <x v="7"/>
    <s v="Samantha Irvin"/>
    <x v="6"/>
    <s v="Europe"/>
    <s v="Smartphone"/>
    <x v="3"/>
    <n v="350.59"/>
    <n v="773.32"/>
    <x v="0"/>
    <d v="2023-06-18T00:00:00"/>
    <n v="6"/>
    <x v="8"/>
    <x v="1"/>
  </r>
  <r>
    <n v="2246"/>
    <x v="493"/>
    <x v="12"/>
    <s v="Michale Cole"/>
    <x v="1"/>
    <s v="North America"/>
    <s v="Smartphone"/>
    <x v="3"/>
    <n v="350.59"/>
    <n v="477.68"/>
    <x v="1"/>
    <s v="NULL"/>
    <s v="0"/>
    <x v="9"/>
    <x v="1"/>
  </r>
  <r>
    <n v="2247"/>
    <x v="306"/>
    <x v="7"/>
    <s v="Samantha Irvin"/>
    <x v="2"/>
    <s v="Asia"/>
    <s v="Headphones"/>
    <x v="0"/>
    <n v="143.09"/>
    <n v="110.39"/>
    <x v="1"/>
    <s v="NULL"/>
    <s v="0"/>
    <x v="10"/>
    <x v="1"/>
  </r>
  <r>
    <n v="2248"/>
    <x v="206"/>
    <x v="3"/>
    <s v="Michale Cole"/>
    <x v="0"/>
    <s v="Europe"/>
    <s v="Tablet"/>
    <x v="0"/>
    <n v="195.62"/>
    <n v="465.07"/>
    <x v="1"/>
    <s v="NULL"/>
    <s v="0"/>
    <x v="0"/>
    <x v="0"/>
  </r>
  <r>
    <n v="2249"/>
    <x v="321"/>
    <x v="15"/>
    <s v="Michale Cole"/>
    <x v="0"/>
    <s v="Europe"/>
    <s v="Laptop"/>
    <x v="2"/>
    <n v="415.78"/>
    <n v="964.66"/>
    <x v="1"/>
    <s v="NULL"/>
    <s v="0"/>
    <x v="9"/>
    <x v="0"/>
  </r>
  <r>
    <n v="2250"/>
    <x v="374"/>
    <x v="7"/>
    <s v="Samantha Irvin"/>
    <x v="4"/>
    <s v="Asia"/>
    <s v="Headphones"/>
    <x v="0"/>
    <n v="143.09"/>
    <n v="307.43"/>
    <x v="0"/>
    <d v="2023-09-19T00:00:00"/>
    <n v="12"/>
    <x v="0"/>
    <x v="1"/>
  </r>
  <r>
    <n v="2251"/>
    <x v="550"/>
    <x v="4"/>
    <s v="Michale Cole"/>
    <x v="5"/>
    <s v="Oceania"/>
    <s v="Webcam"/>
    <x v="1"/>
    <n v="71.97"/>
    <n v="187.52"/>
    <x v="1"/>
    <s v="NULL"/>
    <s v="0"/>
    <x v="5"/>
    <x v="1"/>
  </r>
  <r>
    <n v="2252"/>
    <x v="295"/>
    <x v="19"/>
    <s v="Samantha Irvin"/>
    <x v="3"/>
    <s v="Asia"/>
    <s v="Smartphone"/>
    <x v="3"/>
    <n v="350.59"/>
    <n v="659.03"/>
    <x v="1"/>
    <s v="NULL"/>
    <s v="0"/>
    <x v="5"/>
    <x v="0"/>
  </r>
  <r>
    <n v="2253"/>
    <x v="240"/>
    <x v="17"/>
    <s v="Cathy Kelley"/>
    <x v="3"/>
    <s v="Asia"/>
    <s v="Keyboard"/>
    <x v="2"/>
    <n v="104.6"/>
    <n v="960.23"/>
    <x v="0"/>
    <d v="2024-12-27T00:00:00"/>
    <n v="15"/>
    <x v="5"/>
    <x v="0"/>
  </r>
  <r>
    <n v="2254"/>
    <x v="431"/>
    <x v="6"/>
    <s v="Michale Cole"/>
    <x v="0"/>
    <s v="Europe"/>
    <s v="Headphones"/>
    <x v="0"/>
    <n v="143.09"/>
    <n v="699.66"/>
    <x v="0"/>
    <d v="2023-08-21T00:00:00"/>
    <n v="10"/>
    <x v="3"/>
    <x v="1"/>
  </r>
  <r>
    <n v="2255"/>
    <x v="108"/>
    <x v="4"/>
    <s v="Michale Cole"/>
    <x v="2"/>
    <s v="Asia"/>
    <s v="Webcam"/>
    <x v="1"/>
    <n v="71.97"/>
    <n v="201.44"/>
    <x v="0"/>
    <d v="2024-08-03T00:00:00"/>
    <n v="18"/>
    <x v="2"/>
    <x v="0"/>
  </r>
  <r>
    <n v="2256"/>
    <x v="599"/>
    <x v="14"/>
    <s v="Nick Patrick"/>
    <x v="2"/>
    <s v="Asia"/>
    <s v="Tablet"/>
    <x v="0"/>
    <n v="195.62"/>
    <n v="279.49"/>
    <x v="0"/>
    <d v="2024-05-17T00:00:00"/>
    <n v="18"/>
    <x v="7"/>
    <x v="0"/>
  </r>
  <r>
    <n v="2257"/>
    <x v="320"/>
    <x v="14"/>
    <s v="Nick Patrick"/>
    <x v="1"/>
    <s v="North America"/>
    <s v="Webcam"/>
    <x v="1"/>
    <n v="71.97"/>
    <n v="210.52"/>
    <x v="0"/>
    <d v="2023-04-11T00:00:00"/>
    <n v="2"/>
    <x v="7"/>
    <x v="1"/>
  </r>
  <r>
    <n v="2258"/>
    <x v="659"/>
    <x v="9"/>
    <s v="Cathy Kelley"/>
    <x v="0"/>
    <s v="Europe"/>
    <s v="Keyboard"/>
    <x v="2"/>
    <n v="104.6"/>
    <n v="299.38"/>
    <x v="0"/>
    <d v="2023-09-01T00:00:00"/>
    <n v="10"/>
    <x v="3"/>
    <x v="1"/>
  </r>
  <r>
    <n v="2259"/>
    <x v="462"/>
    <x v="2"/>
    <s v="Cathy Kelley"/>
    <x v="3"/>
    <s v="Asia"/>
    <s v="Headphones"/>
    <x v="0"/>
    <n v="143.09"/>
    <n v="985.12"/>
    <x v="0"/>
    <d v="2024-04-18T00:00:00"/>
    <n v="15"/>
    <x v="7"/>
    <x v="0"/>
  </r>
  <r>
    <n v="2260"/>
    <x v="693"/>
    <x v="8"/>
    <s v="Cathy Kelley"/>
    <x v="1"/>
    <s v="North America"/>
    <s v="Smartphone"/>
    <x v="3"/>
    <n v="350.59"/>
    <n v="648.53"/>
    <x v="1"/>
    <s v="NULL"/>
    <s v="0"/>
    <x v="2"/>
    <x v="0"/>
  </r>
  <r>
    <n v="2261"/>
    <x v="309"/>
    <x v="15"/>
    <s v="Michale Cole"/>
    <x v="3"/>
    <s v="Asia"/>
    <s v="Printer"/>
    <x v="0"/>
    <n v="199.57"/>
    <n v="362.38"/>
    <x v="0"/>
    <d v="2023-01-23T00:00:00"/>
    <n v="15"/>
    <x v="6"/>
    <x v="1"/>
  </r>
  <r>
    <n v="2262"/>
    <x v="115"/>
    <x v="3"/>
    <s v="Michale Cole"/>
    <x v="7"/>
    <s v="North America"/>
    <s v="Laptop"/>
    <x v="2"/>
    <n v="415.78"/>
    <n v="524.48"/>
    <x v="0"/>
    <d v="2024-10-31T00:00:00"/>
    <n v="1"/>
    <x v="11"/>
    <x v="0"/>
  </r>
  <r>
    <n v="2263"/>
    <x v="299"/>
    <x v="7"/>
    <s v="Samantha Irvin"/>
    <x v="8"/>
    <s v="Europe"/>
    <s v="Webcam"/>
    <x v="1"/>
    <n v="71.97"/>
    <n v="296.76"/>
    <x v="0"/>
    <d v="2023-10-16T00:00:00"/>
    <n v="8"/>
    <x v="11"/>
    <x v="1"/>
  </r>
  <r>
    <n v="2264"/>
    <x v="385"/>
    <x v="16"/>
    <s v="Nick Patrick"/>
    <x v="6"/>
    <s v="Europe"/>
    <s v="Headphones"/>
    <x v="0"/>
    <n v="143.09"/>
    <n v="516.76"/>
    <x v="0"/>
    <d v="2023-02-01T00:00:00"/>
    <n v="6"/>
    <x v="6"/>
    <x v="1"/>
  </r>
  <r>
    <n v="2265"/>
    <x v="360"/>
    <x v="0"/>
    <s v="Nick Patrick"/>
    <x v="6"/>
    <s v="Europe"/>
    <s v="Webcam"/>
    <x v="1"/>
    <n v="71.97"/>
    <n v="128.41"/>
    <x v="0"/>
    <d v="2024-06-16T00:00:00"/>
    <n v="6"/>
    <x v="8"/>
    <x v="0"/>
  </r>
  <r>
    <n v="2266"/>
    <x v="351"/>
    <x v="14"/>
    <s v="Nick Patrick"/>
    <x v="1"/>
    <s v="North America"/>
    <s v="Laptop"/>
    <x v="2"/>
    <n v="415.78"/>
    <n v="659.44"/>
    <x v="0"/>
    <d v="2023-06-05T00:00:00"/>
    <n v="2"/>
    <x v="8"/>
    <x v="1"/>
  </r>
  <r>
    <n v="2267"/>
    <x v="470"/>
    <x v="10"/>
    <s v="Michale Cole"/>
    <x v="0"/>
    <s v="Europe"/>
    <s v="Headphones"/>
    <x v="0"/>
    <n v="143.09"/>
    <n v="495.28"/>
    <x v="0"/>
    <d v="2024-12-23T00:00:00"/>
    <n v="10"/>
    <x v="5"/>
    <x v="0"/>
  </r>
  <r>
    <n v="2268"/>
    <x v="101"/>
    <x v="7"/>
    <s v="Samantha Irvin"/>
    <x v="3"/>
    <s v="Asia"/>
    <s v="Keyboard"/>
    <x v="2"/>
    <n v="104.6"/>
    <n v="784.84"/>
    <x v="0"/>
    <d v="2023-04-07T00:00:00"/>
    <n v="15"/>
    <x v="1"/>
    <x v="1"/>
  </r>
  <r>
    <n v="2269"/>
    <x v="288"/>
    <x v="15"/>
    <s v="Michale Cole"/>
    <x v="9"/>
    <s v="South America"/>
    <s v="Mouse"/>
    <x v="1"/>
    <n v="282.79000000000002"/>
    <n v="108.64"/>
    <x v="0"/>
    <d v="2023-10-18T00:00:00"/>
    <n v="4"/>
    <x v="11"/>
    <x v="1"/>
  </r>
  <r>
    <n v="2270"/>
    <x v="301"/>
    <x v="3"/>
    <s v="Michale Cole"/>
    <x v="3"/>
    <s v="Asia"/>
    <s v="Speaker"/>
    <x v="1"/>
    <n v="381.62"/>
    <n v="103.29"/>
    <x v="0"/>
    <d v="2024-05-02T00:00:00"/>
    <n v="15"/>
    <x v="7"/>
    <x v="0"/>
  </r>
  <r>
    <n v="2271"/>
    <x v="580"/>
    <x v="14"/>
    <s v="Nick Patrick"/>
    <x v="5"/>
    <s v="Oceania"/>
    <s v="Laptop"/>
    <x v="2"/>
    <n v="415.78"/>
    <n v="876.24"/>
    <x v="1"/>
    <s v="NULL"/>
    <s v="0"/>
    <x v="11"/>
    <x v="0"/>
  </r>
  <r>
    <n v="2272"/>
    <x v="108"/>
    <x v="16"/>
    <s v="Nick Patrick"/>
    <x v="0"/>
    <s v="Europe"/>
    <s v="Laptop"/>
    <x v="2"/>
    <n v="415.78"/>
    <n v="497.73"/>
    <x v="1"/>
    <s v="NULL"/>
    <s v="0"/>
    <x v="2"/>
    <x v="0"/>
  </r>
  <r>
    <n v="2273"/>
    <x v="67"/>
    <x v="7"/>
    <s v="Samantha Irvin"/>
    <x v="0"/>
    <s v="Europe"/>
    <s v="Printer"/>
    <x v="0"/>
    <n v="199.57"/>
    <n v="766.4"/>
    <x v="0"/>
    <d v="2023-01-23T00:00:00"/>
    <n v="10"/>
    <x v="6"/>
    <x v="1"/>
  </r>
  <r>
    <n v="2274"/>
    <x v="530"/>
    <x v="7"/>
    <s v="Samantha Irvin"/>
    <x v="9"/>
    <s v="South America"/>
    <s v="Monitor"/>
    <x v="1"/>
    <n v="263.2"/>
    <n v="671.82"/>
    <x v="0"/>
    <d v="2024-08-10T00:00:00"/>
    <n v="4"/>
    <x v="3"/>
    <x v="0"/>
  </r>
  <r>
    <n v="2275"/>
    <x v="225"/>
    <x v="9"/>
    <s v="Cathy Kelley"/>
    <x v="4"/>
    <s v="Asia"/>
    <s v="Mouse"/>
    <x v="1"/>
    <n v="282.79000000000002"/>
    <n v="363.99"/>
    <x v="0"/>
    <d v="2023-04-23T00:00:00"/>
    <n v="12"/>
    <x v="7"/>
    <x v="1"/>
  </r>
  <r>
    <n v="2276"/>
    <x v="132"/>
    <x v="5"/>
    <s v="Samantha Irvin"/>
    <x v="0"/>
    <s v="Europe"/>
    <s v="Webcam"/>
    <x v="1"/>
    <n v="71.97"/>
    <n v="848.17"/>
    <x v="0"/>
    <d v="2023-04-25T00:00:00"/>
    <n v="10"/>
    <x v="7"/>
    <x v="1"/>
  </r>
  <r>
    <n v="2277"/>
    <x v="189"/>
    <x v="6"/>
    <s v="Michale Cole"/>
    <x v="7"/>
    <s v="North America"/>
    <s v="Laptop"/>
    <x v="2"/>
    <n v="415.78"/>
    <n v="140.87"/>
    <x v="0"/>
    <d v="2024-08-31T00:00:00"/>
    <n v="1"/>
    <x v="3"/>
    <x v="0"/>
  </r>
  <r>
    <n v="2278"/>
    <x v="342"/>
    <x v="0"/>
    <s v="Nick Patrick"/>
    <x v="4"/>
    <s v="Asia"/>
    <s v="Smartphone"/>
    <x v="3"/>
    <n v="350.59"/>
    <n v="307.77"/>
    <x v="0"/>
    <d v="2024-04-03T00:00:00"/>
    <n v="12"/>
    <x v="1"/>
    <x v="0"/>
  </r>
  <r>
    <n v="2279"/>
    <x v="195"/>
    <x v="18"/>
    <s v="Nick Patrick"/>
    <x v="6"/>
    <s v="Europe"/>
    <s v="Printer"/>
    <x v="0"/>
    <n v="199.57"/>
    <n v="102.81"/>
    <x v="1"/>
    <s v="NULL"/>
    <s v="0"/>
    <x v="11"/>
    <x v="1"/>
  </r>
  <r>
    <n v="2280"/>
    <x v="499"/>
    <x v="5"/>
    <s v="Samantha Irvin"/>
    <x v="5"/>
    <s v="Oceania"/>
    <s v="Keyboard"/>
    <x v="2"/>
    <n v="104.6"/>
    <n v="969.49"/>
    <x v="0"/>
    <d v="2024-03-16T00:00:00"/>
    <n v="20"/>
    <x v="4"/>
    <x v="0"/>
  </r>
  <r>
    <n v="2281"/>
    <x v="361"/>
    <x v="8"/>
    <s v="Cathy Kelley"/>
    <x v="5"/>
    <s v="Oceania"/>
    <s v="Keyboard"/>
    <x v="2"/>
    <n v="104.6"/>
    <n v="510.4"/>
    <x v="1"/>
    <s v="NULL"/>
    <s v="0"/>
    <x v="0"/>
    <x v="0"/>
  </r>
  <r>
    <n v="2282"/>
    <x v="649"/>
    <x v="2"/>
    <s v="Cathy Kelley"/>
    <x v="8"/>
    <s v="Europe"/>
    <s v="Webcam"/>
    <x v="1"/>
    <n v="71.97"/>
    <n v="217.91"/>
    <x v="0"/>
    <d v="2024-05-04T00:00:00"/>
    <n v="8"/>
    <x v="7"/>
    <x v="0"/>
  </r>
  <r>
    <n v="2283"/>
    <x v="682"/>
    <x v="18"/>
    <s v="Nick Patrick"/>
    <x v="3"/>
    <s v="Asia"/>
    <s v="Monitor"/>
    <x v="1"/>
    <n v="263.2"/>
    <n v="831"/>
    <x v="1"/>
    <s v="NULL"/>
    <s v="0"/>
    <x v="0"/>
    <x v="1"/>
  </r>
  <r>
    <n v="2284"/>
    <x v="95"/>
    <x v="10"/>
    <s v="Michale Cole"/>
    <x v="2"/>
    <s v="Asia"/>
    <s v="Webcam"/>
    <x v="1"/>
    <n v="71.97"/>
    <n v="925.88"/>
    <x v="1"/>
    <s v="NULL"/>
    <s v="0"/>
    <x v="10"/>
    <x v="0"/>
  </r>
  <r>
    <n v="2285"/>
    <x v="643"/>
    <x v="15"/>
    <s v="Michale Cole"/>
    <x v="5"/>
    <s v="Oceania"/>
    <s v="Tablet"/>
    <x v="0"/>
    <n v="195.62"/>
    <n v="994.18"/>
    <x v="0"/>
    <d v="2023-10-26T00:00:00"/>
    <n v="20"/>
    <x v="11"/>
    <x v="1"/>
  </r>
  <r>
    <n v="2286"/>
    <x v="570"/>
    <x v="7"/>
    <s v="Samantha Irvin"/>
    <x v="5"/>
    <s v="Oceania"/>
    <s v="Laptop"/>
    <x v="2"/>
    <n v="415.78"/>
    <n v="773.85"/>
    <x v="0"/>
    <d v="2023-11-14T00:00:00"/>
    <n v="20"/>
    <x v="11"/>
    <x v="1"/>
  </r>
  <r>
    <n v="2287"/>
    <x v="38"/>
    <x v="12"/>
    <s v="Michale Cole"/>
    <x v="5"/>
    <s v="Oceania"/>
    <s v="Webcam"/>
    <x v="1"/>
    <n v="71.97"/>
    <n v="972.33"/>
    <x v="0"/>
    <d v="2024-10-13T00:00:00"/>
    <n v="20"/>
    <x v="0"/>
    <x v="0"/>
  </r>
  <r>
    <n v="2288"/>
    <x v="571"/>
    <x v="17"/>
    <s v="Cathy Kelley"/>
    <x v="9"/>
    <s v="South America"/>
    <s v="Tablet"/>
    <x v="0"/>
    <n v="195.62"/>
    <n v="167.86"/>
    <x v="0"/>
    <d v="2024-10-14T00:00:00"/>
    <n v="4"/>
    <x v="11"/>
    <x v="0"/>
  </r>
  <r>
    <n v="2289"/>
    <x v="583"/>
    <x v="13"/>
    <s v="Cathy Kelley"/>
    <x v="2"/>
    <s v="Asia"/>
    <s v="Keyboard"/>
    <x v="2"/>
    <n v="104.6"/>
    <n v="346.09"/>
    <x v="0"/>
    <d v="2023-11-29T00:00:00"/>
    <n v="18"/>
    <x v="9"/>
    <x v="1"/>
  </r>
  <r>
    <n v="2290"/>
    <x v="698"/>
    <x v="18"/>
    <s v="Nick Patrick"/>
    <x v="2"/>
    <s v="Asia"/>
    <s v="Webcam"/>
    <x v="1"/>
    <n v="71.97"/>
    <n v="961.29"/>
    <x v="0"/>
    <d v="2023-04-17T00:00:00"/>
    <n v="18"/>
    <x v="1"/>
    <x v="1"/>
  </r>
  <r>
    <n v="2291"/>
    <x v="569"/>
    <x v="9"/>
    <s v="Cathy Kelley"/>
    <x v="5"/>
    <s v="Oceania"/>
    <s v="Keyboard"/>
    <x v="2"/>
    <n v="104.6"/>
    <n v="220.39"/>
    <x v="0"/>
    <d v="2023-02-06T00:00:00"/>
    <n v="20"/>
    <x v="6"/>
    <x v="1"/>
  </r>
  <r>
    <n v="2292"/>
    <x v="531"/>
    <x v="4"/>
    <s v="Michale Cole"/>
    <x v="2"/>
    <s v="Asia"/>
    <s v="Keyboard"/>
    <x v="2"/>
    <n v="104.6"/>
    <n v="899.11"/>
    <x v="1"/>
    <s v="NULL"/>
    <s v="0"/>
    <x v="8"/>
    <x v="0"/>
  </r>
  <r>
    <n v="2293"/>
    <x v="653"/>
    <x v="1"/>
    <s v="Cathy Kelley"/>
    <x v="4"/>
    <s v="Asia"/>
    <s v="Speaker"/>
    <x v="1"/>
    <n v="381.62"/>
    <n v="364.79"/>
    <x v="0"/>
    <d v="2024-08-17T00:00:00"/>
    <n v="12"/>
    <x v="3"/>
    <x v="0"/>
  </r>
  <r>
    <n v="2294"/>
    <x v="228"/>
    <x v="19"/>
    <s v="Samantha Irvin"/>
    <x v="6"/>
    <s v="Europe"/>
    <s v="Mouse"/>
    <x v="1"/>
    <n v="282.79000000000002"/>
    <n v="668.12"/>
    <x v="1"/>
    <s v="NULL"/>
    <s v="0"/>
    <x v="3"/>
    <x v="1"/>
  </r>
  <r>
    <n v="2295"/>
    <x v="441"/>
    <x v="14"/>
    <s v="Nick Patrick"/>
    <x v="8"/>
    <s v="Europe"/>
    <s v="Smartphone"/>
    <x v="3"/>
    <n v="350.59"/>
    <n v="745.4"/>
    <x v="0"/>
    <d v="2024-01-24T00:00:00"/>
    <n v="8"/>
    <x v="6"/>
    <x v="0"/>
  </r>
  <r>
    <n v="2296"/>
    <x v="318"/>
    <x v="4"/>
    <s v="Michale Cole"/>
    <x v="5"/>
    <s v="Oceania"/>
    <s v="Keyboard"/>
    <x v="2"/>
    <n v="104.6"/>
    <n v="460.09"/>
    <x v="0"/>
    <d v="2023-07-08T00:00:00"/>
    <n v="20"/>
    <x v="8"/>
    <x v="1"/>
  </r>
  <r>
    <n v="2297"/>
    <x v="200"/>
    <x v="3"/>
    <s v="Michale Cole"/>
    <x v="1"/>
    <s v="North America"/>
    <s v="Monitor"/>
    <x v="1"/>
    <n v="263.2"/>
    <n v="664.4"/>
    <x v="1"/>
    <s v="NULL"/>
    <s v="0"/>
    <x v="8"/>
    <x v="0"/>
  </r>
  <r>
    <n v="2298"/>
    <x v="285"/>
    <x v="14"/>
    <s v="Nick Patrick"/>
    <x v="1"/>
    <s v="North America"/>
    <s v="Keyboard"/>
    <x v="2"/>
    <n v="104.6"/>
    <n v="904.95"/>
    <x v="1"/>
    <s v="NULL"/>
    <s v="0"/>
    <x v="4"/>
    <x v="0"/>
  </r>
  <r>
    <n v="2299"/>
    <x v="171"/>
    <x v="12"/>
    <s v="Michale Cole"/>
    <x v="3"/>
    <s v="Asia"/>
    <s v="Headphones"/>
    <x v="0"/>
    <n v="143.09"/>
    <n v="480.42"/>
    <x v="0"/>
    <d v="2023-09-10T00:00:00"/>
    <n v="15"/>
    <x v="3"/>
    <x v="1"/>
  </r>
  <r>
    <n v="2300"/>
    <x v="562"/>
    <x v="1"/>
    <s v="Cathy Kelley"/>
    <x v="7"/>
    <s v="North America"/>
    <s v="Tablet"/>
    <x v="0"/>
    <n v="195.62"/>
    <n v="353.19"/>
    <x v="0"/>
    <d v="2023-05-22T00:00:00"/>
    <n v="1"/>
    <x v="10"/>
    <x v="1"/>
  </r>
  <r>
    <n v="2301"/>
    <x v="588"/>
    <x v="16"/>
    <s v="Nick Patrick"/>
    <x v="2"/>
    <s v="Asia"/>
    <s v="Keyboard"/>
    <x v="2"/>
    <n v="104.6"/>
    <n v="899.51"/>
    <x v="0"/>
    <d v="2024-10-16T00:00:00"/>
    <n v="18"/>
    <x v="0"/>
    <x v="0"/>
  </r>
  <r>
    <n v="2302"/>
    <x v="185"/>
    <x v="7"/>
    <s v="Samantha Irvin"/>
    <x v="0"/>
    <s v="Europe"/>
    <s v="Laptop"/>
    <x v="2"/>
    <n v="415.78"/>
    <n v="826"/>
    <x v="1"/>
    <s v="NULL"/>
    <s v="0"/>
    <x v="6"/>
    <x v="0"/>
  </r>
  <r>
    <n v="2303"/>
    <x v="605"/>
    <x v="16"/>
    <s v="Nick Patrick"/>
    <x v="6"/>
    <s v="Europe"/>
    <s v="Laptop"/>
    <x v="2"/>
    <n v="415.78"/>
    <n v="993.61"/>
    <x v="1"/>
    <s v="NULL"/>
    <s v="0"/>
    <x v="10"/>
    <x v="1"/>
  </r>
  <r>
    <n v="2304"/>
    <x v="526"/>
    <x v="17"/>
    <s v="Cathy Kelley"/>
    <x v="5"/>
    <s v="Oceania"/>
    <s v="Printer"/>
    <x v="0"/>
    <n v="199.57"/>
    <n v="290.79000000000002"/>
    <x v="1"/>
    <s v="NULL"/>
    <s v="0"/>
    <x v="11"/>
    <x v="0"/>
  </r>
  <r>
    <n v="2305"/>
    <x v="458"/>
    <x v="5"/>
    <s v="Samantha Irvin"/>
    <x v="0"/>
    <s v="Europe"/>
    <s v="Laptop"/>
    <x v="2"/>
    <n v="415.78"/>
    <n v="689.58"/>
    <x v="0"/>
    <d v="2023-08-03T00:00:00"/>
    <n v="10"/>
    <x v="2"/>
    <x v="1"/>
  </r>
  <r>
    <n v="2306"/>
    <x v="149"/>
    <x v="7"/>
    <s v="Samantha Irvin"/>
    <x v="5"/>
    <s v="Oceania"/>
    <s v="Laptop"/>
    <x v="2"/>
    <n v="415.78"/>
    <n v="628.55999999999995"/>
    <x v="0"/>
    <d v="2023-11-29T00:00:00"/>
    <n v="20"/>
    <x v="9"/>
    <x v="1"/>
  </r>
  <r>
    <n v="2307"/>
    <x v="282"/>
    <x v="6"/>
    <s v="Michale Cole"/>
    <x v="9"/>
    <s v="South America"/>
    <s v="Keyboard"/>
    <x v="2"/>
    <n v="104.6"/>
    <n v="295.07"/>
    <x v="0"/>
    <d v="2024-04-20T00:00:00"/>
    <n v="4"/>
    <x v="7"/>
    <x v="0"/>
  </r>
  <r>
    <n v="2308"/>
    <x v="138"/>
    <x v="1"/>
    <s v="Cathy Kelley"/>
    <x v="0"/>
    <s v="Europe"/>
    <s v="Keyboard"/>
    <x v="2"/>
    <n v="104.6"/>
    <n v="463.06"/>
    <x v="0"/>
    <d v="2023-12-13T00:00:00"/>
    <n v="10"/>
    <x v="5"/>
    <x v="1"/>
  </r>
  <r>
    <n v="2309"/>
    <x v="401"/>
    <x v="4"/>
    <s v="Michale Cole"/>
    <x v="9"/>
    <s v="South America"/>
    <s v="Monitor"/>
    <x v="1"/>
    <n v="263.2"/>
    <n v="717.55"/>
    <x v="1"/>
    <s v="NULL"/>
    <s v="0"/>
    <x v="9"/>
    <x v="0"/>
  </r>
  <r>
    <n v="2310"/>
    <x v="66"/>
    <x v="0"/>
    <s v="Nick Patrick"/>
    <x v="9"/>
    <s v="South America"/>
    <s v="Laptop"/>
    <x v="2"/>
    <n v="415.78"/>
    <n v="895.4"/>
    <x v="1"/>
    <s v="NULL"/>
    <s v="0"/>
    <x v="7"/>
    <x v="0"/>
  </r>
  <r>
    <n v="2311"/>
    <x v="699"/>
    <x v="11"/>
    <s v="Cathy Kelley"/>
    <x v="1"/>
    <s v="North America"/>
    <s v="Smartphone"/>
    <x v="3"/>
    <n v="350.59"/>
    <n v="487.78"/>
    <x v="0"/>
    <d v="2023-11-18T00:00:00"/>
    <n v="2"/>
    <x v="9"/>
    <x v="1"/>
  </r>
  <r>
    <n v="2312"/>
    <x v="310"/>
    <x v="11"/>
    <s v="Cathy Kelley"/>
    <x v="4"/>
    <s v="Asia"/>
    <s v="Headphones"/>
    <x v="0"/>
    <n v="143.09"/>
    <n v="458.07"/>
    <x v="1"/>
    <s v="NULL"/>
    <s v="0"/>
    <x v="7"/>
    <x v="1"/>
  </r>
  <r>
    <n v="2313"/>
    <x v="77"/>
    <x v="13"/>
    <s v="Cathy Kelley"/>
    <x v="6"/>
    <s v="Europe"/>
    <s v="Headphones"/>
    <x v="0"/>
    <n v="143.09"/>
    <n v="711.96"/>
    <x v="1"/>
    <s v="NULL"/>
    <s v="0"/>
    <x v="3"/>
    <x v="1"/>
  </r>
  <r>
    <n v="2314"/>
    <x v="178"/>
    <x v="11"/>
    <s v="Cathy Kelley"/>
    <x v="1"/>
    <s v="North America"/>
    <s v="Smartphone"/>
    <x v="3"/>
    <n v="350.59"/>
    <n v="213.24"/>
    <x v="0"/>
    <d v="2023-06-08T00:00:00"/>
    <n v="2"/>
    <x v="8"/>
    <x v="1"/>
  </r>
  <r>
    <n v="2315"/>
    <x v="632"/>
    <x v="1"/>
    <s v="Cathy Kelley"/>
    <x v="2"/>
    <s v="Asia"/>
    <s v="Webcam"/>
    <x v="1"/>
    <n v="71.97"/>
    <n v="755.24"/>
    <x v="0"/>
    <d v="2024-11-23T00:00:00"/>
    <n v="18"/>
    <x v="9"/>
    <x v="0"/>
  </r>
  <r>
    <n v="2316"/>
    <x v="648"/>
    <x v="8"/>
    <s v="Cathy Kelley"/>
    <x v="4"/>
    <s v="Asia"/>
    <s v="Tablet"/>
    <x v="0"/>
    <n v="195.62"/>
    <n v="602.98"/>
    <x v="0"/>
    <d v="2023-07-09T00:00:00"/>
    <n v="12"/>
    <x v="8"/>
    <x v="1"/>
  </r>
  <r>
    <n v="2317"/>
    <x v="412"/>
    <x v="10"/>
    <s v="Michale Cole"/>
    <x v="5"/>
    <s v="Oceania"/>
    <s v="Headphones"/>
    <x v="0"/>
    <n v="143.09"/>
    <n v="740.48"/>
    <x v="0"/>
    <d v="2023-02-20T00:00:00"/>
    <n v="20"/>
    <x v="6"/>
    <x v="1"/>
  </r>
  <r>
    <n v="2318"/>
    <x v="632"/>
    <x v="0"/>
    <s v="Nick Patrick"/>
    <x v="0"/>
    <s v="Europe"/>
    <s v="Mouse"/>
    <x v="1"/>
    <n v="282.79000000000002"/>
    <n v="477.98"/>
    <x v="0"/>
    <d v="2024-11-15T00:00:00"/>
    <n v="10"/>
    <x v="9"/>
    <x v="0"/>
  </r>
  <r>
    <n v="2319"/>
    <x v="539"/>
    <x v="16"/>
    <s v="Nick Patrick"/>
    <x v="8"/>
    <s v="Europe"/>
    <s v="Printer"/>
    <x v="0"/>
    <n v="199.57"/>
    <n v="414.58"/>
    <x v="0"/>
    <d v="2024-08-06T00:00:00"/>
    <n v="8"/>
    <x v="2"/>
    <x v="0"/>
  </r>
  <r>
    <n v="2320"/>
    <x v="637"/>
    <x v="8"/>
    <s v="Cathy Kelley"/>
    <x v="1"/>
    <s v="North America"/>
    <s v="Tablet"/>
    <x v="0"/>
    <n v="195.62"/>
    <n v="421.62"/>
    <x v="0"/>
    <d v="2023-11-16T00:00:00"/>
    <n v="2"/>
    <x v="9"/>
    <x v="1"/>
  </r>
  <r>
    <n v="2321"/>
    <x v="553"/>
    <x v="15"/>
    <s v="Michale Cole"/>
    <x v="7"/>
    <s v="North America"/>
    <s v="Keyboard"/>
    <x v="2"/>
    <n v="104.6"/>
    <n v="850.11"/>
    <x v="1"/>
    <s v="NULL"/>
    <s v="0"/>
    <x v="5"/>
    <x v="1"/>
  </r>
  <r>
    <n v="2322"/>
    <x v="213"/>
    <x v="3"/>
    <s v="Michale Cole"/>
    <x v="6"/>
    <s v="Europe"/>
    <s v="Laptop"/>
    <x v="2"/>
    <n v="415.78"/>
    <n v="262.06"/>
    <x v="1"/>
    <s v="NULL"/>
    <s v="0"/>
    <x v="3"/>
    <x v="0"/>
  </r>
  <r>
    <n v="2323"/>
    <x v="269"/>
    <x v="5"/>
    <s v="Samantha Irvin"/>
    <x v="7"/>
    <s v="North America"/>
    <s v="Webcam"/>
    <x v="1"/>
    <n v="71.97"/>
    <n v="928.07"/>
    <x v="0"/>
    <d v="2023-06-27T00:00:00"/>
    <n v="1"/>
    <x v="8"/>
    <x v="1"/>
  </r>
  <r>
    <n v="2324"/>
    <x v="271"/>
    <x v="16"/>
    <s v="Nick Patrick"/>
    <x v="9"/>
    <s v="South America"/>
    <s v="Laptop"/>
    <x v="2"/>
    <n v="415.78"/>
    <n v="183.11"/>
    <x v="0"/>
    <d v="2023-06-21T00:00:00"/>
    <n v="4"/>
    <x v="8"/>
    <x v="1"/>
  </r>
  <r>
    <n v="2325"/>
    <x v="214"/>
    <x v="16"/>
    <s v="Nick Patrick"/>
    <x v="2"/>
    <s v="Asia"/>
    <s v="Keyboard"/>
    <x v="2"/>
    <n v="104.6"/>
    <n v="602.07000000000005"/>
    <x v="0"/>
    <d v="2024-01-08T00:00:00"/>
    <n v="18"/>
    <x v="5"/>
    <x v="1"/>
  </r>
  <r>
    <n v="2326"/>
    <x v="6"/>
    <x v="9"/>
    <s v="Cathy Kelley"/>
    <x v="6"/>
    <s v="Europe"/>
    <s v="Webcam"/>
    <x v="1"/>
    <n v="71.97"/>
    <n v="568.5"/>
    <x v="0"/>
    <d v="2024-03-15T00:00:00"/>
    <n v="6"/>
    <x v="1"/>
    <x v="0"/>
  </r>
  <r>
    <n v="2327"/>
    <x v="329"/>
    <x v="2"/>
    <s v="Cathy Kelley"/>
    <x v="3"/>
    <s v="Asia"/>
    <s v="Printer"/>
    <x v="0"/>
    <n v="199.57"/>
    <n v="775.54"/>
    <x v="0"/>
    <d v="2024-06-03T00:00:00"/>
    <n v="15"/>
    <x v="10"/>
    <x v="0"/>
  </r>
  <r>
    <n v="2328"/>
    <x v="700"/>
    <x v="8"/>
    <s v="Cathy Kelley"/>
    <x v="8"/>
    <s v="Europe"/>
    <s v="Speaker"/>
    <x v="1"/>
    <n v="381.62"/>
    <n v="583.39"/>
    <x v="0"/>
    <d v="2023-10-18T00:00:00"/>
    <n v="8"/>
    <x v="11"/>
    <x v="1"/>
  </r>
  <r>
    <n v="2329"/>
    <x v="456"/>
    <x v="6"/>
    <s v="Michale Cole"/>
    <x v="0"/>
    <s v="Europe"/>
    <s v="Mouse"/>
    <x v="1"/>
    <n v="282.79000000000002"/>
    <n v="429.89"/>
    <x v="0"/>
    <d v="2024-10-07T00:00:00"/>
    <n v="10"/>
    <x v="0"/>
    <x v="0"/>
  </r>
  <r>
    <n v="2330"/>
    <x v="282"/>
    <x v="7"/>
    <s v="Samantha Irvin"/>
    <x v="0"/>
    <s v="Europe"/>
    <s v="Headphones"/>
    <x v="0"/>
    <n v="143.09"/>
    <n v="972.28"/>
    <x v="0"/>
    <d v="2024-04-26T00:00:00"/>
    <n v="10"/>
    <x v="7"/>
    <x v="0"/>
  </r>
  <r>
    <n v="2331"/>
    <x v="558"/>
    <x v="0"/>
    <s v="Nick Patrick"/>
    <x v="5"/>
    <s v="Oceania"/>
    <s v="Webcam"/>
    <x v="1"/>
    <n v="71.97"/>
    <n v="364.4"/>
    <x v="1"/>
    <s v="NULL"/>
    <s v="0"/>
    <x v="11"/>
    <x v="0"/>
  </r>
  <r>
    <n v="2332"/>
    <x v="8"/>
    <x v="12"/>
    <s v="Michale Cole"/>
    <x v="6"/>
    <s v="Europe"/>
    <s v="Keyboard"/>
    <x v="2"/>
    <n v="104.6"/>
    <n v="903.96"/>
    <x v="0"/>
    <d v="2023-12-25T00:00:00"/>
    <n v="6"/>
    <x v="5"/>
    <x v="1"/>
  </r>
  <r>
    <n v="2333"/>
    <x v="631"/>
    <x v="12"/>
    <s v="Michale Cole"/>
    <x v="1"/>
    <s v="North America"/>
    <s v="Smartphone"/>
    <x v="3"/>
    <n v="350.59"/>
    <n v="150.59"/>
    <x v="0"/>
    <d v="2024-12-21T00:00:00"/>
    <n v="2"/>
    <x v="5"/>
    <x v="0"/>
  </r>
  <r>
    <n v="2334"/>
    <x v="464"/>
    <x v="4"/>
    <s v="Michale Cole"/>
    <x v="8"/>
    <s v="Europe"/>
    <s v="Laptop"/>
    <x v="2"/>
    <n v="415.78"/>
    <n v="541.37"/>
    <x v="1"/>
    <s v="NULL"/>
    <s v="0"/>
    <x v="8"/>
    <x v="1"/>
  </r>
  <r>
    <n v="2335"/>
    <x v="305"/>
    <x v="7"/>
    <s v="Samantha Irvin"/>
    <x v="3"/>
    <s v="Asia"/>
    <s v="Mouse"/>
    <x v="1"/>
    <n v="282.79000000000002"/>
    <n v="722.89"/>
    <x v="2"/>
    <s v="NULL"/>
    <s v="0"/>
    <x v="2"/>
    <x v="1"/>
  </r>
  <r>
    <n v="2336"/>
    <x v="152"/>
    <x v="7"/>
    <s v="Samantha Irvin"/>
    <x v="1"/>
    <s v="North America"/>
    <s v="Mouse"/>
    <x v="1"/>
    <n v="282.79000000000002"/>
    <n v="650.51"/>
    <x v="0"/>
    <d v="2023-09-10T00:00:00"/>
    <n v="2"/>
    <x v="0"/>
    <x v="1"/>
  </r>
  <r>
    <n v="2337"/>
    <x v="436"/>
    <x v="16"/>
    <s v="Nick Patrick"/>
    <x v="0"/>
    <s v="Europe"/>
    <s v="Speaker"/>
    <x v="1"/>
    <n v="381.62"/>
    <n v="442.09"/>
    <x v="2"/>
    <s v="NULL"/>
    <s v="0"/>
    <x v="1"/>
    <x v="0"/>
  </r>
  <r>
    <n v="2338"/>
    <x v="294"/>
    <x v="8"/>
    <s v="Cathy Kelley"/>
    <x v="1"/>
    <s v="North America"/>
    <s v="Mouse"/>
    <x v="1"/>
    <n v="282.79000000000002"/>
    <n v="283.51"/>
    <x v="2"/>
    <s v="NULL"/>
    <s v="0"/>
    <x v="6"/>
    <x v="1"/>
  </r>
  <r>
    <n v="2339"/>
    <x v="659"/>
    <x v="1"/>
    <s v="Cathy Kelley"/>
    <x v="6"/>
    <s v="Europe"/>
    <s v="Keyboard"/>
    <x v="2"/>
    <n v="104.6"/>
    <n v="960.04"/>
    <x v="1"/>
    <s v="NULL"/>
    <s v="0"/>
    <x v="3"/>
    <x v="1"/>
  </r>
  <r>
    <n v="2340"/>
    <x v="158"/>
    <x v="14"/>
    <s v="Nick Patrick"/>
    <x v="2"/>
    <s v="Asia"/>
    <s v="Smartphone"/>
    <x v="3"/>
    <n v="350.59"/>
    <n v="990.2"/>
    <x v="1"/>
    <s v="NULL"/>
    <s v="0"/>
    <x v="9"/>
    <x v="0"/>
  </r>
  <r>
    <n v="2341"/>
    <x v="147"/>
    <x v="5"/>
    <s v="Samantha Irvin"/>
    <x v="3"/>
    <s v="Asia"/>
    <s v="Headphones"/>
    <x v="0"/>
    <n v="143.09"/>
    <n v="413.51"/>
    <x v="1"/>
    <s v="NULL"/>
    <s v="0"/>
    <x v="8"/>
    <x v="0"/>
  </r>
  <r>
    <n v="2342"/>
    <x v="579"/>
    <x v="9"/>
    <s v="Cathy Kelley"/>
    <x v="5"/>
    <s v="Oceania"/>
    <s v="Monitor"/>
    <x v="1"/>
    <n v="263.2"/>
    <n v="916.22"/>
    <x v="0"/>
    <d v="2023-06-11T00:00:00"/>
    <n v="20"/>
    <x v="10"/>
    <x v="1"/>
  </r>
  <r>
    <n v="2343"/>
    <x v="486"/>
    <x v="7"/>
    <s v="Samantha Irvin"/>
    <x v="3"/>
    <s v="Asia"/>
    <s v="Tablet"/>
    <x v="0"/>
    <n v="195.62"/>
    <n v="105.37"/>
    <x v="1"/>
    <s v="NULL"/>
    <s v="0"/>
    <x v="6"/>
    <x v="1"/>
  </r>
  <r>
    <n v="2344"/>
    <x v="51"/>
    <x v="17"/>
    <s v="Cathy Kelley"/>
    <x v="3"/>
    <s v="Asia"/>
    <s v="Tablet"/>
    <x v="0"/>
    <n v="195.62"/>
    <n v="617.45000000000005"/>
    <x v="1"/>
    <s v="NULL"/>
    <s v="0"/>
    <x v="6"/>
    <x v="0"/>
  </r>
  <r>
    <n v="2345"/>
    <x v="322"/>
    <x v="17"/>
    <s v="Cathy Kelley"/>
    <x v="3"/>
    <s v="Asia"/>
    <s v="Speaker"/>
    <x v="1"/>
    <n v="381.62"/>
    <n v="397.14"/>
    <x v="0"/>
    <d v="2023-11-08T00:00:00"/>
    <n v="15"/>
    <x v="11"/>
    <x v="1"/>
  </r>
  <r>
    <n v="2346"/>
    <x v="359"/>
    <x v="13"/>
    <s v="Cathy Kelley"/>
    <x v="1"/>
    <s v="North America"/>
    <s v="Printer"/>
    <x v="0"/>
    <n v="199.57"/>
    <n v="281.11"/>
    <x v="0"/>
    <d v="2023-02-17T00:00:00"/>
    <n v="2"/>
    <x v="4"/>
    <x v="1"/>
  </r>
  <r>
    <n v="2347"/>
    <x v="145"/>
    <x v="11"/>
    <s v="Cathy Kelley"/>
    <x v="5"/>
    <s v="Oceania"/>
    <s v="Monitor"/>
    <x v="1"/>
    <n v="263.2"/>
    <n v="224.79"/>
    <x v="0"/>
    <d v="2023-11-01T00:00:00"/>
    <n v="20"/>
    <x v="11"/>
    <x v="1"/>
  </r>
  <r>
    <n v="2348"/>
    <x v="120"/>
    <x v="10"/>
    <s v="Michale Cole"/>
    <x v="8"/>
    <s v="Europe"/>
    <s v="Monitor"/>
    <x v="1"/>
    <n v="263.2"/>
    <n v="834.35"/>
    <x v="0"/>
    <d v="2023-06-17T00:00:00"/>
    <n v="8"/>
    <x v="8"/>
    <x v="1"/>
  </r>
  <r>
    <n v="2349"/>
    <x v="642"/>
    <x v="8"/>
    <s v="Cathy Kelley"/>
    <x v="9"/>
    <s v="South America"/>
    <s v="Speaker"/>
    <x v="1"/>
    <n v="381.62"/>
    <n v="220.9"/>
    <x v="0"/>
    <d v="2023-05-20T00:00:00"/>
    <n v="4"/>
    <x v="10"/>
    <x v="1"/>
  </r>
  <r>
    <n v="2350"/>
    <x v="516"/>
    <x v="18"/>
    <s v="Nick Patrick"/>
    <x v="8"/>
    <s v="Europe"/>
    <s v="Keyboard"/>
    <x v="2"/>
    <n v="104.6"/>
    <n v="583.25"/>
    <x v="1"/>
    <s v="NULL"/>
    <s v="0"/>
    <x v="9"/>
    <x v="0"/>
  </r>
  <r>
    <n v="2351"/>
    <x v="14"/>
    <x v="16"/>
    <s v="Nick Patrick"/>
    <x v="5"/>
    <s v="Oceania"/>
    <s v="Smartphone"/>
    <x v="3"/>
    <n v="350.59"/>
    <n v="471.32"/>
    <x v="0"/>
    <d v="2023-07-10T00:00:00"/>
    <n v="20"/>
    <x v="8"/>
    <x v="1"/>
  </r>
  <r>
    <n v="2352"/>
    <x v="521"/>
    <x v="3"/>
    <s v="Michale Cole"/>
    <x v="0"/>
    <s v="Europe"/>
    <s v="Smartphone"/>
    <x v="3"/>
    <n v="350.59"/>
    <n v="442.06"/>
    <x v="0"/>
    <d v="2024-11-25T00:00:00"/>
    <n v="10"/>
    <x v="9"/>
    <x v="0"/>
  </r>
  <r>
    <n v="2353"/>
    <x v="373"/>
    <x v="1"/>
    <s v="Cathy Kelley"/>
    <x v="0"/>
    <s v="Europe"/>
    <s v="Keyboard"/>
    <x v="2"/>
    <n v="104.6"/>
    <n v="441.37"/>
    <x v="1"/>
    <s v="NULL"/>
    <s v="0"/>
    <x v="7"/>
    <x v="0"/>
  </r>
  <r>
    <n v="2354"/>
    <x v="701"/>
    <x v="15"/>
    <s v="Michale Cole"/>
    <x v="2"/>
    <s v="Asia"/>
    <s v="Laptop"/>
    <x v="2"/>
    <n v="415.78"/>
    <n v="744.49"/>
    <x v="0"/>
    <d v="2024-09-19T00:00:00"/>
    <n v="18"/>
    <x v="0"/>
    <x v="0"/>
  </r>
  <r>
    <n v="2355"/>
    <x v="319"/>
    <x v="8"/>
    <s v="Cathy Kelley"/>
    <x v="0"/>
    <s v="Europe"/>
    <s v="Keyboard"/>
    <x v="2"/>
    <n v="104.6"/>
    <n v="351.54"/>
    <x v="0"/>
    <d v="2024-12-03T00:00:00"/>
    <n v="10"/>
    <x v="9"/>
    <x v="0"/>
  </r>
  <r>
    <n v="2356"/>
    <x v="254"/>
    <x v="13"/>
    <s v="Cathy Kelley"/>
    <x v="9"/>
    <s v="South America"/>
    <s v="Headphones"/>
    <x v="0"/>
    <n v="143.09"/>
    <n v="481.67"/>
    <x v="2"/>
    <s v="NULL"/>
    <s v="0"/>
    <x v="2"/>
    <x v="1"/>
  </r>
  <r>
    <n v="2357"/>
    <x v="556"/>
    <x v="6"/>
    <s v="Michale Cole"/>
    <x v="8"/>
    <s v="Europe"/>
    <s v="Printer"/>
    <x v="0"/>
    <n v="199.57"/>
    <n v="455.86"/>
    <x v="2"/>
    <s v="NULL"/>
    <s v="0"/>
    <x v="10"/>
    <x v="1"/>
  </r>
  <r>
    <n v="2358"/>
    <x v="13"/>
    <x v="5"/>
    <s v="Samantha Irvin"/>
    <x v="6"/>
    <s v="Europe"/>
    <s v="Smartphone"/>
    <x v="3"/>
    <n v="350.59"/>
    <n v="699.01"/>
    <x v="0"/>
    <d v="2024-03-14T00:00:00"/>
    <n v="6"/>
    <x v="1"/>
    <x v="0"/>
  </r>
  <r>
    <n v="2359"/>
    <x v="551"/>
    <x v="7"/>
    <s v="Samantha Irvin"/>
    <x v="8"/>
    <s v="Europe"/>
    <s v="Tablet"/>
    <x v="0"/>
    <n v="195.62"/>
    <n v="384.25"/>
    <x v="1"/>
    <s v="NULL"/>
    <s v="0"/>
    <x v="8"/>
    <x v="0"/>
  </r>
  <r>
    <n v="2360"/>
    <x v="74"/>
    <x v="17"/>
    <s v="Cathy Kelley"/>
    <x v="1"/>
    <s v="North America"/>
    <s v="Speaker"/>
    <x v="1"/>
    <n v="381.62"/>
    <n v="744.46"/>
    <x v="0"/>
    <d v="2023-08-26T00:00:00"/>
    <n v="2"/>
    <x v="3"/>
    <x v="1"/>
  </r>
  <r>
    <n v="2361"/>
    <x v="310"/>
    <x v="18"/>
    <s v="Nick Patrick"/>
    <x v="9"/>
    <s v="South America"/>
    <s v="Monitor"/>
    <x v="1"/>
    <n v="263.2"/>
    <n v="196.12"/>
    <x v="2"/>
    <s v="NULL"/>
    <s v="0"/>
    <x v="7"/>
    <x v="1"/>
  </r>
  <r>
    <n v="2362"/>
    <x v="423"/>
    <x v="4"/>
    <s v="Michale Cole"/>
    <x v="8"/>
    <s v="Europe"/>
    <s v="Tablet"/>
    <x v="0"/>
    <n v="195.62"/>
    <n v="522.42999999999995"/>
    <x v="1"/>
    <s v="NULL"/>
    <s v="0"/>
    <x v="5"/>
    <x v="1"/>
  </r>
  <r>
    <n v="2363"/>
    <x v="185"/>
    <x v="7"/>
    <s v="Samantha Irvin"/>
    <x v="4"/>
    <s v="Asia"/>
    <s v="Laptop"/>
    <x v="2"/>
    <n v="415.78"/>
    <n v="438.04"/>
    <x v="2"/>
    <s v="NULL"/>
    <s v="0"/>
    <x v="6"/>
    <x v="0"/>
  </r>
  <r>
    <n v="2364"/>
    <x v="258"/>
    <x v="18"/>
    <s v="Nick Patrick"/>
    <x v="1"/>
    <s v="North America"/>
    <s v="Webcam"/>
    <x v="1"/>
    <n v="71.97"/>
    <n v="640.62"/>
    <x v="2"/>
    <s v="NULL"/>
    <s v="0"/>
    <x v="8"/>
    <x v="0"/>
  </r>
  <r>
    <n v="2365"/>
    <x v="114"/>
    <x v="18"/>
    <s v="Nick Patrick"/>
    <x v="6"/>
    <s v="Europe"/>
    <s v="Smartphone"/>
    <x v="3"/>
    <n v="350.59"/>
    <n v="397.94"/>
    <x v="0"/>
    <d v="2023-12-08T00:00:00"/>
    <n v="6"/>
    <x v="5"/>
    <x v="1"/>
  </r>
  <r>
    <n v="2366"/>
    <x v="604"/>
    <x v="11"/>
    <s v="Cathy Kelley"/>
    <x v="1"/>
    <s v="North America"/>
    <s v="Speaker"/>
    <x v="1"/>
    <n v="381.62"/>
    <n v="556.28"/>
    <x v="1"/>
    <s v="NULL"/>
    <s v="0"/>
    <x v="5"/>
    <x v="0"/>
  </r>
  <r>
    <n v="2367"/>
    <x v="504"/>
    <x v="1"/>
    <s v="Cathy Kelley"/>
    <x v="4"/>
    <s v="Asia"/>
    <s v="Tablet"/>
    <x v="0"/>
    <n v="195.62"/>
    <n v="595.03"/>
    <x v="0"/>
    <d v="2024-03-14T00:00:00"/>
    <n v="12"/>
    <x v="1"/>
    <x v="0"/>
  </r>
  <r>
    <n v="2368"/>
    <x v="702"/>
    <x v="16"/>
    <s v="Nick Patrick"/>
    <x v="8"/>
    <s v="Europe"/>
    <s v="Mouse"/>
    <x v="1"/>
    <n v="282.79000000000002"/>
    <n v="726.18"/>
    <x v="0"/>
    <d v="2024-12-30T00:00:00"/>
    <n v="8"/>
    <x v="5"/>
    <x v="0"/>
  </r>
  <r>
    <n v="2369"/>
    <x v="470"/>
    <x v="8"/>
    <s v="Cathy Kelley"/>
    <x v="1"/>
    <s v="North America"/>
    <s v="Smartphone"/>
    <x v="3"/>
    <n v="350.59"/>
    <n v="375.44"/>
    <x v="0"/>
    <d v="2024-12-15T00:00:00"/>
    <n v="2"/>
    <x v="5"/>
    <x v="0"/>
  </r>
  <r>
    <n v="2370"/>
    <x v="492"/>
    <x v="8"/>
    <s v="Cathy Kelley"/>
    <x v="8"/>
    <s v="Europe"/>
    <s v="Smartphone"/>
    <x v="3"/>
    <n v="350.59"/>
    <n v="424.21"/>
    <x v="0"/>
    <d v="2024-10-08T00:00:00"/>
    <n v="8"/>
    <x v="0"/>
    <x v="0"/>
  </r>
  <r>
    <n v="2371"/>
    <x v="413"/>
    <x v="13"/>
    <s v="Cathy Kelley"/>
    <x v="7"/>
    <s v="North America"/>
    <s v="Webcam"/>
    <x v="1"/>
    <n v="71.97"/>
    <n v="570.19000000000005"/>
    <x v="1"/>
    <s v="NULL"/>
    <s v="0"/>
    <x v="1"/>
    <x v="1"/>
  </r>
  <r>
    <n v="2372"/>
    <x v="438"/>
    <x v="14"/>
    <s v="Nick Patrick"/>
    <x v="4"/>
    <s v="Asia"/>
    <s v="Laptop"/>
    <x v="2"/>
    <n v="415.78"/>
    <n v="234.3"/>
    <x v="0"/>
    <d v="2024-10-03T00:00:00"/>
    <n v="12"/>
    <x v="0"/>
    <x v="0"/>
  </r>
  <r>
    <n v="2373"/>
    <x v="703"/>
    <x v="10"/>
    <s v="Michale Cole"/>
    <x v="0"/>
    <s v="Europe"/>
    <s v="Monitor"/>
    <x v="1"/>
    <n v="263.2"/>
    <n v="283.99"/>
    <x v="0"/>
    <d v="2023-01-22T00:00:00"/>
    <n v="10"/>
    <x v="6"/>
    <x v="1"/>
  </r>
  <r>
    <n v="2374"/>
    <x v="333"/>
    <x v="9"/>
    <s v="Cathy Kelley"/>
    <x v="1"/>
    <s v="North America"/>
    <s v="Keyboard"/>
    <x v="2"/>
    <n v="104.6"/>
    <n v="923.27"/>
    <x v="1"/>
    <s v="NULL"/>
    <s v="0"/>
    <x v="3"/>
    <x v="1"/>
  </r>
  <r>
    <n v="2375"/>
    <x v="543"/>
    <x v="9"/>
    <s v="Cathy Kelley"/>
    <x v="5"/>
    <s v="Oceania"/>
    <s v="Speaker"/>
    <x v="1"/>
    <n v="381.62"/>
    <n v="516.29"/>
    <x v="0"/>
    <d v="2024-04-25T00:00:00"/>
    <n v="20"/>
    <x v="7"/>
    <x v="0"/>
  </r>
  <r>
    <n v="2376"/>
    <x v="625"/>
    <x v="18"/>
    <s v="Nick Patrick"/>
    <x v="1"/>
    <s v="North America"/>
    <s v="Keyboard"/>
    <x v="2"/>
    <n v="104.6"/>
    <n v="359.26"/>
    <x v="0"/>
    <d v="2023-06-25T00:00:00"/>
    <n v="2"/>
    <x v="8"/>
    <x v="1"/>
  </r>
  <r>
    <n v="2377"/>
    <x v="13"/>
    <x v="5"/>
    <s v="Samantha Irvin"/>
    <x v="2"/>
    <s v="Asia"/>
    <s v="Printer"/>
    <x v="0"/>
    <n v="199.57"/>
    <n v="820.27"/>
    <x v="0"/>
    <d v="2024-03-26T00:00:00"/>
    <n v="18"/>
    <x v="1"/>
    <x v="0"/>
  </r>
  <r>
    <n v="2378"/>
    <x v="396"/>
    <x v="15"/>
    <s v="Michale Cole"/>
    <x v="1"/>
    <s v="North America"/>
    <s v="Mouse"/>
    <x v="1"/>
    <n v="282.79000000000002"/>
    <n v="641.6"/>
    <x v="0"/>
    <d v="2024-04-23T00:00:00"/>
    <n v="2"/>
    <x v="7"/>
    <x v="0"/>
  </r>
  <r>
    <n v="2379"/>
    <x v="245"/>
    <x v="6"/>
    <s v="Michale Cole"/>
    <x v="9"/>
    <s v="South America"/>
    <s v="Printer"/>
    <x v="0"/>
    <n v="199.57"/>
    <n v="709.62"/>
    <x v="1"/>
    <s v="NULL"/>
    <s v="0"/>
    <x v="2"/>
    <x v="1"/>
  </r>
  <r>
    <n v="2380"/>
    <x v="615"/>
    <x v="12"/>
    <s v="Michale Cole"/>
    <x v="8"/>
    <s v="Europe"/>
    <s v="Smartphone"/>
    <x v="3"/>
    <n v="350.59"/>
    <n v="188.87"/>
    <x v="1"/>
    <s v="NULL"/>
    <s v="0"/>
    <x v="0"/>
    <x v="0"/>
  </r>
  <r>
    <n v="2381"/>
    <x v="251"/>
    <x v="12"/>
    <s v="Michale Cole"/>
    <x v="1"/>
    <s v="North America"/>
    <s v="Mouse"/>
    <x v="1"/>
    <n v="282.79000000000002"/>
    <n v="560.04999999999995"/>
    <x v="0"/>
    <d v="2024-01-06T00:00:00"/>
    <n v="2"/>
    <x v="6"/>
    <x v="0"/>
  </r>
  <r>
    <n v="2382"/>
    <x v="289"/>
    <x v="14"/>
    <s v="Nick Patrick"/>
    <x v="0"/>
    <s v="Europe"/>
    <s v="Monitor"/>
    <x v="1"/>
    <n v="263.2"/>
    <n v="915.5"/>
    <x v="0"/>
    <d v="2024-06-01T00:00:00"/>
    <n v="10"/>
    <x v="10"/>
    <x v="0"/>
  </r>
  <r>
    <n v="2383"/>
    <x v="347"/>
    <x v="17"/>
    <s v="Cathy Kelley"/>
    <x v="3"/>
    <s v="Asia"/>
    <s v="Laptop"/>
    <x v="2"/>
    <n v="415.78"/>
    <n v="710.56"/>
    <x v="1"/>
    <s v="NULL"/>
    <s v="0"/>
    <x v="9"/>
    <x v="0"/>
  </r>
  <r>
    <n v="2384"/>
    <x v="113"/>
    <x v="11"/>
    <s v="Cathy Kelley"/>
    <x v="1"/>
    <s v="North America"/>
    <s v="Tablet"/>
    <x v="0"/>
    <n v="195.62"/>
    <n v="277.5"/>
    <x v="0"/>
    <d v="2024-05-25T00:00:00"/>
    <n v="2"/>
    <x v="10"/>
    <x v="0"/>
  </r>
  <r>
    <n v="2385"/>
    <x v="351"/>
    <x v="9"/>
    <s v="Cathy Kelley"/>
    <x v="0"/>
    <s v="Europe"/>
    <s v="Monitor"/>
    <x v="1"/>
    <n v="263.2"/>
    <n v="114.23"/>
    <x v="0"/>
    <d v="2023-06-13T00:00:00"/>
    <n v="10"/>
    <x v="8"/>
    <x v="1"/>
  </r>
  <r>
    <n v="2386"/>
    <x v="605"/>
    <x v="17"/>
    <s v="Cathy Kelley"/>
    <x v="2"/>
    <s v="Asia"/>
    <s v="Keyboard"/>
    <x v="2"/>
    <n v="104.6"/>
    <n v="374.81"/>
    <x v="1"/>
    <s v="NULL"/>
    <s v="0"/>
    <x v="10"/>
    <x v="1"/>
  </r>
  <r>
    <n v="2387"/>
    <x v="382"/>
    <x v="19"/>
    <s v="Samantha Irvin"/>
    <x v="9"/>
    <s v="South America"/>
    <s v="Laptop"/>
    <x v="2"/>
    <n v="415.78"/>
    <n v="575.76"/>
    <x v="1"/>
    <s v="NULL"/>
    <s v="0"/>
    <x v="7"/>
    <x v="0"/>
  </r>
  <r>
    <n v="2388"/>
    <x v="219"/>
    <x v="12"/>
    <s v="Michale Cole"/>
    <x v="9"/>
    <s v="South America"/>
    <s v="Printer"/>
    <x v="0"/>
    <n v="199.57"/>
    <n v="554.21"/>
    <x v="1"/>
    <s v="NULL"/>
    <s v="0"/>
    <x v="2"/>
    <x v="0"/>
  </r>
  <r>
    <n v="2389"/>
    <x v="15"/>
    <x v="7"/>
    <s v="Samantha Irvin"/>
    <x v="0"/>
    <s v="Europe"/>
    <s v="Speaker"/>
    <x v="1"/>
    <n v="381.62"/>
    <n v="384.8"/>
    <x v="0"/>
    <d v="2024-12-07T00:00:00"/>
    <n v="10"/>
    <x v="9"/>
    <x v="0"/>
  </r>
  <r>
    <n v="2390"/>
    <x v="603"/>
    <x v="10"/>
    <s v="Michale Cole"/>
    <x v="8"/>
    <s v="Europe"/>
    <s v="Tablet"/>
    <x v="0"/>
    <n v="195.62"/>
    <n v="230.42"/>
    <x v="1"/>
    <s v="NULL"/>
    <s v="0"/>
    <x v="0"/>
    <x v="0"/>
  </r>
  <r>
    <n v="2391"/>
    <x v="563"/>
    <x v="17"/>
    <s v="Cathy Kelley"/>
    <x v="6"/>
    <s v="Europe"/>
    <s v="Monitor"/>
    <x v="1"/>
    <n v="263.2"/>
    <n v="864.1"/>
    <x v="1"/>
    <s v="NULL"/>
    <s v="0"/>
    <x v="10"/>
    <x v="1"/>
  </r>
  <r>
    <n v="2392"/>
    <x v="672"/>
    <x v="4"/>
    <s v="Michale Cole"/>
    <x v="7"/>
    <s v="North America"/>
    <s v="Printer"/>
    <x v="0"/>
    <n v="199.57"/>
    <n v="802.19"/>
    <x v="0"/>
    <d v="2024-03-04T00:00:00"/>
    <n v="1"/>
    <x v="1"/>
    <x v="0"/>
  </r>
  <r>
    <n v="2393"/>
    <x v="665"/>
    <x v="4"/>
    <s v="Michale Cole"/>
    <x v="0"/>
    <s v="Europe"/>
    <s v="Keyboard"/>
    <x v="2"/>
    <n v="104.6"/>
    <n v="626.84"/>
    <x v="0"/>
    <d v="2023-05-14T00:00:00"/>
    <n v="10"/>
    <x v="10"/>
    <x v="1"/>
  </r>
  <r>
    <n v="2394"/>
    <x v="636"/>
    <x v="3"/>
    <s v="Michale Cole"/>
    <x v="0"/>
    <s v="Europe"/>
    <s v="Monitor"/>
    <x v="1"/>
    <n v="263.2"/>
    <n v="434.53"/>
    <x v="1"/>
    <s v="NULL"/>
    <s v="0"/>
    <x v="6"/>
    <x v="0"/>
  </r>
  <r>
    <n v="2395"/>
    <x v="463"/>
    <x v="8"/>
    <s v="Cathy Kelley"/>
    <x v="1"/>
    <s v="North America"/>
    <s v="Headphones"/>
    <x v="0"/>
    <n v="143.09"/>
    <n v="131.03"/>
    <x v="0"/>
    <d v="2024-11-30T00:00:00"/>
    <n v="2"/>
    <x v="9"/>
    <x v="0"/>
  </r>
  <r>
    <n v="2396"/>
    <x v="117"/>
    <x v="3"/>
    <s v="Michale Cole"/>
    <x v="5"/>
    <s v="Oceania"/>
    <s v="Keyboard"/>
    <x v="2"/>
    <n v="104.6"/>
    <n v="843.14"/>
    <x v="0"/>
    <d v="2023-09-09T00:00:00"/>
    <n v="20"/>
    <x v="3"/>
    <x v="1"/>
  </r>
  <r>
    <n v="2397"/>
    <x v="457"/>
    <x v="9"/>
    <s v="Cathy Kelley"/>
    <x v="5"/>
    <s v="Oceania"/>
    <s v="Tablet"/>
    <x v="0"/>
    <n v="195.62"/>
    <n v="885.55"/>
    <x v="0"/>
    <d v="2023-09-25T00:00:00"/>
    <n v="20"/>
    <x v="0"/>
    <x v="1"/>
  </r>
  <r>
    <n v="2398"/>
    <x v="543"/>
    <x v="3"/>
    <s v="Michale Cole"/>
    <x v="4"/>
    <s v="Asia"/>
    <s v="Tablet"/>
    <x v="0"/>
    <n v="195.62"/>
    <n v="772.31"/>
    <x v="0"/>
    <d v="2024-04-17T00:00:00"/>
    <n v="12"/>
    <x v="7"/>
    <x v="0"/>
  </r>
  <r>
    <n v="2399"/>
    <x v="11"/>
    <x v="18"/>
    <s v="Nick Patrick"/>
    <x v="1"/>
    <s v="North America"/>
    <s v="Smartphone"/>
    <x v="3"/>
    <n v="350.59"/>
    <n v="499.93"/>
    <x v="1"/>
    <s v="NULL"/>
    <s v="0"/>
    <x v="2"/>
    <x v="1"/>
  </r>
  <r>
    <n v="2400"/>
    <x v="363"/>
    <x v="1"/>
    <s v="Cathy Kelley"/>
    <x v="8"/>
    <s v="Europe"/>
    <s v="Speaker"/>
    <x v="1"/>
    <n v="381.62"/>
    <n v="291"/>
    <x v="1"/>
    <s v="NULL"/>
    <s v="0"/>
    <x v="11"/>
    <x v="1"/>
  </r>
  <r>
    <n v="2401"/>
    <x v="704"/>
    <x v="19"/>
    <s v="Samantha Irvin"/>
    <x v="8"/>
    <s v="Europe"/>
    <s v="Laptop"/>
    <x v="2"/>
    <n v="415.78"/>
    <n v="380.79"/>
    <x v="0"/>
    <d v="2024-10-16T00:00:00"/>
    <n v="8"/>
    <x v="11"/>
    <x v="0"/>
  </r>
  <r>
    <n v="2402"/>
    <x v="298"/>
    <x v="1"/>
    <s v="Cathy Kelley"/>
    <x v="7"/>
    <s v="North America"/>
    <s v="Tablet"/>
    <x v="0"/>
    <n v="195.62"/>
    <n v="421.9"/>
    <x v="0"/>
    <d v="2023-09-14T00:00:00"/>
    <n v="1"/>
    <x v="0"/>
    <x v="1"/>
  </r>
  <r>
    <n v="2403"/>
    <x v="216"/>
    <x v="10"/>
    <s v="Michale Cole"/>
    <x v="4"/>
    <s v="Asia"/>
    <s v="Laptop"/>
    <x v="2"/>
    <n v="415.78"/>
    <n v="963.67"/>
    <x v="1"/>
    <s v="NULL"/>
    <s v="0"/>
    <x v="9"/>
    <x v="0"/>
  </r>
  <r>
    <n v="2404"/>
    <x v="229"/>
    <x v="3"/>
    <s v="Michale Cole"/>
    <x v="5"/>
    <s v="Oceania"/>
    <s v="Keyboard"/>
    <x v="2"/>
    <n v="104.6"/>
    <n v="345.76"/>
    <x v="0"/>
    <d v="2024-06-03T00:00:00"/>
    <n v="20"/>
    <x v="10"/>
    <x v="0"/>
  </r>
  <r>
    <n v="2405"/>
    <x v="632"/>
    <x v="18"/>
    <s v="Nick Patrick"/>
    <x v="6"/>
    <s v="Europe"/>
    <s v="Laptop"/>
    <x v="2"/>
    <n v="415.78"/>
    <n v="678.38"/>
    <x v="1"/>
    <s v="NULL"/>
    <s v="0"/>
    <x v="9"/>
    <x v="0"/>
  </r>
  <r>
    <n v="2406"/>
    <x v="549"/>
    <x v="9"/>
    <s v="Cathy Kelley"/>
    <x v="9"/>
    <s v="South America"/>
    <s v="Mouse"/>
    <x v="1"/>
    <n v="282.79000000000002"/>
    <n v="723.87"/>
    <x v="0"/>
    <d v="2023-03-03T00:00:00"/>
    <n v="4"/>
    <x v="4"/>
    <x v="1"/>
  </r>
  <r>
    <n v="2407"/>
    <x v="678"/>
    <x v="14"/>
    <s v="Nick Patrick"/>
    <x v="3"/>
    <s v="Asia"/>
    <s v="Printer"/>
    <x v="0"/>
    <n v="199.57"/>
    <n v="379.22"/>
    <x v="0"/>
    <d v="2023-07-22T00:00:00"/>
    <n v="15"/>
    <x v="2"/>
    <x v="1"/>
  </r>
  <r>
    <n v="2408"/>
    <x v="49"/>
    <x v="19"/>
    <s v="Samantha Irvin"/>
    <x v="9"/>
    <s v="South America"/>
    <s v="Smartphone"/>
    <x v="3"/>
    <n v="350.59"/>
    <n v="694.26"/>
    <x v="0"/>
    <d v="2024-09-09T00:00:00"/>
    <n v="4"/>
    <x v="0"/>
    <x v="0"/>
  </r>
  <r>
    <n v="2409"/>
    <x v="181"/>
    <x v="3"/>
    <s v="Michale Cole"/>
    <x v="4"/>
    <s v="Asia"/>
    <s v="Laptop"/>
    <x v="2"/>
    <n v="415.78"/>
    <n v="627.89"/>
    <x v="0"/>
    <d v="2024-04-09T00:00:00"/>
    <n v="12"/>
    <x v="1"/>
    <x v="0"/>
  </r>
  <r>
    <n v="2410"/>
    <x v="236"/>
    <x v="15"/>
    <s v="Michale Cole"/>
    <x v="3"/>
    <s v="Asia"/>
    <s v="Webcam"/>
    <x v="1"/>
    <n v="71.97"/>
    <n v="657.99"/>
    <x v="0"/>
    <d v="2024-11-21T00:00:00"/>
    <n v="15"/>
    <x v="9"/>
    <x v="0"/>
  </r>
  <r>
    <n v="2411"/>
    <x v="381"/>
    <x v="18"/>
    <s v="Nick Patrick"/>
    <x v="6"/>
    <s v="Europe"/>
    <s v="Keyboard"/>
    <x v="2"/>
    <n v="104.6"/>
    <n v="312.83999999999997"/>
    <x v="0"/>
    <d v="2023-09-06T00:00:00"/>
    <n v="6"/>
    <x v="3"/>
    <x v="1"/>
  </r>
  <r>
    <n v="2412"/>
    <x v="49"/>
    <x v="11"/>
    <s v="Cathy Kelley"/>
    <x v="5"/>
    <s v="Oceania"/>
    <s v="Monitor"/>
    <x v="1"/>
    <n v="263.2"/>
    <n v="755.11"/>
    <x v="0"/>
    <d v="2024-09-25T00:00:00"/>
    <n v="20"/>
    <x v="0"/>
    <x v="0"/>
  </r>
  <r>
    <n v="2413"/>
    <x v="110"/>
    <x v="13"/>
    <s v="Cathy Kelley"/>
    <x v="8"/>
    <s v="Europe"/>
    <s v="Mouse"/>
    <x v="1"/>
    <n v="282.79000000000002"/>
    <n v="147.91"/>
    <x v="1"/>
    <s v="NULL"/>
    <s v="0"/>
    <x v="6"/>
    <x v="0"/>
  </r>
  <r>
    <n v="2414"/>
    <x v="397"/>
    <x v="18"/>
    <s v="Nick Patrick"/>
    <x v="2"/>
    <s v="Asia"/>
    <s v="Monitor"/>
    <x v="1"/>
    <n v="263.2"/>
    <n v="396.06"/>
    <x v="1"/>
    <s v="NULL"/>
    <s v="0"/>
    <x v="5"/>
    <x v="1"/>
  </r>
  <r>
    <n v="2415"/>
    <x v="230"/>
    <x v="10"/>
    <s v="Michale Cole"/>
    <x v="8"/>
    <s v="Europe"/>
    <s v="Monitor"/>
    <x v="1"/>
    <n v="263.2"/>
    <n v="362.17"/>
    <x v="0"/>
    <d v="2024-03-03T00:00:00"/>
    <n v="8"/>
    <x v="4"/>
    <x v="0"/>
  </r>
  <r>
    <n v="2416"/>
    <x v="539"/>
    <x v="19"/>
    <s v="Samantha Irvin"/>
    <x v="2"/>
    <s v="Asia"/>
    <s v="Monitor"/>
    <x v="1"/>
    <n v="263.2"/>
    <n v="172.8"/>
    <x v="1"/>
    <s v="NULL"/>
    <s v="0"/>
    <x v="2"/>
    <x v="0"/>
  </r>
  <r>
    <n v="2417"/>
    <x v="606"/>
    <x v="0"/>
    <s v="Nick Patrick"/>
    <x v="7"/>
    <s v="North America"/>
    <s v="Mouse"/>
    <x v="1"/>
    <n v="282.79000000000002"/>
    <n v="605.49"/>
    <x v="0"/>
    <d v="2023-11-14T00:00:00"/>
    <n v="1"/>
    <x v="9"/>
    <x v="1"/>
  </r>
  <r>
    <n v="2418"/>
    <x v="327"/>
    <x v="3"/>
    <s v="Michale Cole"/>
    <x v="5"/>
    <s v="Oceania"/>
    <s v="Webcam"/>
    <x v="1"/>
    <n v="71.97"/>
    <n v="262.94"/>
    <x v="0"/>
    <d v="2023-11-28T00:00:00"/>
    <n v="20"/>
    <x v="9"/>
    <x v="1"/>
  </r>
  <r>
    <n v="2419"/>
    <x v="281"/>
    <x v="7"/>
    <s v="Samantha Irvin"/>
    <x v="0"/>
    <s v="Europe"/>
    <s v="Speaker"/>
    <x v="1"/>
    <n v="381.62"/>
    <n v="873.53"/>
    <x v="0"/>
    <d v="2024-06-14T00:00:00"/>
    <n v="10"/>
    <x v="8"/>
    <x v="0"/>
  </r>
  <r>
    <n v="2420"/>
    <x v="13"/>
    <x v="11"/>
    <s v="Cathy Kelley"/>
    <x v="9"/>
    <s v="South America"/>
    <s v="Laptop"/>
    <x v="2"/>
    <n v="415.78"/>
    <n v="478.56"/>
    <x v="1"/>
    <s v="NULL"/>
    <s v="0"/>
    <x v="1"/>
    <x v="0"/>
  </r>
  <r>
    <n v="2421"/>
    <x v="82"/>
    <x v="4"/>
    <s v="Michale Cole"/>
    <x v="2"/>
    <s v="Asia"/>
    <s v="Mouse"/>
    <x v="1"/>
    <n v="282.79000000000002"/>
    <n v="826.55"/>
    <x v="0"/>
    <d v="2024-08-25T00:00:00"/>
    <n v="18"/>
    <x v="3"/>
    <x v="0"/>
  </r>
  <r>
    <n v="2422"/>
    <x v="492"/>
    <x v="13"/>
    <s v="Cathy Kelley"/>
    <x v="4"/>
    <s v="Asia"/>
    <s v="Smartphone"/>
    <x v="3"/>
    <n v="350.59"/>
    <n v="597.16"/>
    <x v="0"/>
    <d v="2024-10-12T00:00:00"/>
    <n v="12"/>
    <x v="0"/>
    <x v="0"/>
  </r>
  <r>
    <n v="2423"/>
    <x v="368"/>
    <x v="17"/>
    <s v="Cathy Kelley"/>
    <x v="4"/>
    <s v="Asia"/>
    <s v="Monitor"/>
    <x v="1"/>
    <n v="263.2"/>
    <n v="946.97"/>
    <x v="0"/>
    <d v="2023-08-01T00:00:00"/>
    <n v="12"/>
    <x v="2"/>
    <x v="1"/>
  </r>
  <r>
    <n v="2424"/>
    <x v="498"/>
    <x v="4"/>
    <s v="Michale Cole"/>
    <x v="7"/>
    <s v="North America"/>
    <s v="Speaker"/>
    <x v="1"/>
    <n v="381.62"/>
    <n v="498.55"/>
    <x v="0"/>
    <d v="2023-03-08T00:00:00"/>
    <n v="1"/>
    <x v="1"/>
    <x v="1"/>
  </r>
  <r>
    <n v="2425"/>
    <x v="653"/>
    <x v="1"/>
    <s v="Cathy Kelley"/>
    <x v="7"/>
    <s v="North America"/>
    <s v="Keyboard"/>
    <x v="2"/>
    <n v="104.6"/>
    <n v="112.59"/>
    <x v="0"/>
    <d v="2024-08-06T00:00:00"/>
    <n v="1"/>
    <x v="3"/>
    <x v="0"/>
  </r>
  <r>
    <n v="2426"/>
    <x v="603"/>
    <x v="11"/>
    <s v="Cathy Kelley"/>
    <x v="0"/>
    <s v="Europe"/>
    <s v="Keyboard"/>
    <x v="2"/>
    <n v="104.6"/>
    <n v="991.72"/>
    <x v="1"/>
    <s v="NULL"/>
    <s v="0"/>
    <x v="0"/>
    <x v="0"/>
  </r>
  <r>
    <n v="2427"/>
    <x v="528"/>
    <x v="1"/>
    <s v="Cathy Kelley"/>
    <x v="4"/>
    <s v="Asia"/>
    <s v="Printer"/>
    <x v="0"/>
    <n v="199.57"/>
    <n v="369.08"/>
    <x v="0"/>
    <d v="2024-05-17T00:00:00"/>
    <n v="12"/>
    <x v="10"/>
    <x v="0"/>
  </r>
  <r>
    <n v="2428"/>
    <x v="450"/>
    <x v="12"/>
    <s v="Michale Cole"/>
    <x v="4"/>
    <s v="Asia"/>
    <s v="Monitor"/>
    <x v="1"/>
    <n v="263.2"/>
    <n v="394.58"/>
    <x v="0"/>
    <d v="2024-02-25T00:00:00"/>
    <n v="12"/>
    <x v="4"/>
    <x v="0"/>
  </r>
  <r>
    <n v="2429"/>
    <x v="705"/>
    <x v="2"/>
    <s v="Cathy Kelley"/>
    <x v="7"/>
    <s v="North America"/>
    <s v="Speaker"/>
    <x v="1"/>
    <n v="381.62"/>
    <n v="249.92"/>
    <x v="0"/>
    <d v="2024-02-10T00:00:00"/>
    <n v="1"/>
    <x v="4"/>
    <x v="0"/>
  </r>
  <r>
    <n v="2430"/>
    <x v="33"/>
    <x v="9"/>
    <s v="Cathy Kelley"/>
    <x v="1"/>
    <s v="North America"/>
    <s v="Laptop"/>
    <x v="2"/>
    <n v="415.78"/>
    <n v="133.05000000000001"/>
    <x v="0"/>
    <d v="2023-04-07T00:00:00"/>
    <n v="2"/>
    <x v="7"/>
    <x v="1"/>
  </r>
  <r>
    <n v="2431"/>
    <x v="421"/>
    <x v="11"/>
    <s v="Cathy Kelley"/>
    <x v="9"/>
    <s v="South America"/>
    <s v="Speaker"/>
    <x v="1"/>
    <n v="381.62"/>
    <n v="905.37"/>
    <x v="1"/>
    <s v="NULL"/>
    <s v="0"/>
    <x v="8"/>
    <x v="0"/>
  </r>
  <r>
    <n v="2432"/>
    <x v="27"/>
    <x v="12"/>
    <s v="Michale Cole"/>
    <x v="0"/>
    <s v="Europe"/>
    <s v="Speaker"/>
    <x v="1"/>
    <n v="381.62"/>
    <n v="156.1"/>
    <x v="0"/>
    <d v="2024-01-21T00:00:00"/>
    <n v="10"/>
    <x v="6"/>
    <x v="0"/>
  </r>
  <r>
    <n v="2433"/>
    <x v="595"/>
    <x v="12"/>
    <s v="Michale Cole"/>
    <x v="8"/>
    <s v="Europe"/>
    <s v="Keyboard"/>
    <x v="2"/>
    <n v="104.6"/>
    <n v="550.6"/>
    <x v="0"/>
    <d v="2024-03-05T00:00:00"/>
    <n v="8"/>
    <x v="4"/>
    <x v="0"/>
  </r>
  <r>
    <n v="2434"/>
    <x v="290"/>
    <x v="11"/>
    <s v="Cathy Kelley"/>
    <x v="9"/>
    <s v="South America"/>
    <s v="Tablet"/>
    <x v="0"/>
    <n v="195.62"/>
    <n v="989.4"/>
    <x v="0"/>
    <d v="2023-03-10T00:00:00"/>
    <n v="4"/>
    <x v="1"/>
    <x v="1"/>
  </r>
  <r>
    <n v="2435"/>
    <x v="405"/>
    <x v="16"/>
    <s v="Nick Patrick"/>
    <x v="7"/>
    <s v="North America"/>
    <s v="Keyboard"/>
    <x v="2"/>
    <n v="104.6"/>
    <n v="722.4"/>
    <x v="0"/>
    <d v="2024-10-10T00:00:00"/>
    <n v="1"/>
    <x v="11"/>
    <x v="0"/>
  </r>
  <r>
    <n v="2436"/>
    <x v="507"/>
    <x v="14"/>
    <s v="Nick Patrick"/>
    <x v="8"/>
    <s v="Europe"/>
    <s v="Speaker"/>
    <x v="1"/>
    <n v="381.62"/>
    <n v="647.04"/>
    <x v="1"/>
    <s v="NULL"/>
    <s v="0"/>
    <x v="7"/>
    <x v="0"/>
  </r>
  <r>
    <n v="2437"/>
    <x v="90"/>
    <x v="0"/>
    <s v="Nick Patrick"/>
    <x v="4"/>
    <s v="Asia"/>
    <s v="Laptop"/>
    <x v="2"/>
    <n v="415.78"/>
    <n v="112.81"/>
    <x v="0"/>
    <d v="2024-03-25T00:00:00"/>
    <n v="12"/>
    <x v="1"/>
    <x v="0"/>
  </r>
  <r>
    <n v="2438"/>
    <x v="345"/>
    <x v="12"/>
    <s v="Michale Cole"/>
    <x v="0"/>
    <s v="Europe"/>
    <s v="Monitor"/>
    <x v="1"/>
    <n v="263.2"/>
    <n v="137.72"/>
    <x v="0"/>
    <d v="2024-02-14T00:00:00"/>
    <n v="10"/>
    <x v="4"/>
    <x v="0"/>
  </r>
  <r>
    <n v="2439"/>
    <x v="511"/>
    <x v="10"/>
    <s v="Michale Cole"/>
    <x v="3"/>
    <s v="Asia"/>
    <s v="Speaker"/>
    <x v="1"/>
    <n v="381.62"/>
    <n v="285.64"/>
    <x v="1"/>
    <s v="NULL"/>
    <s v="0"/>
    <x v="6"/>
    <x v="1"/>
  </r>
  <r>
    <n v="2440"/>
    <x v="499"/>
    <x v="0"/>
    <s v="Nick Patrick"/>
    <x v="7"/>
    <s v="North America"/>
    <s v="Headphones"/>
    <x v="0"/>
    <n v="143.09"/>
    <n v="574.49"/>
    <x v="1"/>
    <s v="NULL"/>
    <s v="0"/>
    <x v="4"/>
    <x v="0"/>
  </r>
  <r>
    <n v="2441"/>
    <x v="665"/>
    <x v="12"/>
    <s v="Michale Cole"/>
    <x v="3"/>
    <s v="Asia"/>
    <s v="Laptop"/>
    <x v="2"/>
    <n v="415.78"/>
    <n v="352.73"/>
    <x v="0"/>
    <d v="2023-05-19T00:00:00"/>
    <n v="15"/>
    <x v="10"/>
    <x v="1"/>
  </r>
  <r>
    <n v="2442"/>
    <x v="416"/>
    <x v="4"/>
    <s v="Michale Cole"/>
    <x v="1"/>
    <s v="North America"/>
    <s v="Printer"/>
    <x v="0"/>
    <n v="199.57"/>
    <n v="980.12"/>
    <x v="0"/>
    <d v="2023-09-22T00:00:00"/>
    <n v="2"/>
    <x v="0"/>
    <x v="1"/>
  </r>
  <r>
    <n v="2443"/>
    <x v="244"/>
    <x v="13"/>
    <s v="Cathy Kelley"/>
    <x v="7"/>
    <s v="North America"/>
    <s v="Tablet"/>
    <x v="0"/>
    <n v="195.62"/>
    <n v="149.77000000000001"/>
    <x v="1"/>
    <s v="NULL"/>
    <s v="0"/>
    <x v="7"/>
    <x v="1"/>
  </r>
  <r>
    <n v="2444"/>
    <x v="300"/>
    <x v="3"/>
    <s v="Michale Cole"/>
    <x v="0"/>
    <s v="Europe"/>
    <s v="Monitor"/>
    <x v="1"/>
    <n v="263.2"/>
    <n v="870.36"/>
    <x v="0"/>
    <d v="2024-05-23T00:00:00"/>
    <n v="10"/>
    <x v="10"/>
    <x v="0"/>
  </r>
  <r>
    <n v="2445"/>
    <x v="7"/>
    <x v="2"/>
    <s v="Cathy Kelley"/>
    <x v="2"/>
    <s v="Asia"/>
    <s v="Smartphone"/>
    <x v="3"/>
    <n v="350.59"/>
    <n v="312.92"/>
    <x v="0"/>
    <d v="2023-02-21T00:00:00"/>
    <n v="18"/>
    <x v="4"/>
    <x v="1"/>
  </r>
  <r>
    <n v="2446"/>
    <x v="649"/>
    <x v="13"/>
    <s v="Cathy Kelley"/>
    <x v="7"/>
    <s v="North America"/>
    <s v="Printer"/>
    <x v="0"/>
    <n v="199.57"/>
    <n v="361.73"/>
    <x v="1"/>
    <s v="NULL"/>
    <s v="0"/>
    <x v="7"/>
    <x v="0"/>
  </r>
  <r>
    <n v="2447"/>
    <x v="656"/>
    <x v="2"/>
    <s v="Cathy Kelley"/>
    <x v="1"/>
    <s v="North America"/>
    <s v="Smartphone"/>
    <x v="3"/>
    <n v="350.59"/>
    <n v="785.21"/>
    <x v="0"/>
    <d v="2024-05-17T00:00:00"/>
    <n v="2"/>
    <x v="10"/>
    <x v="0"/>
  </r>
  <r>
    <n v="2448"/>
    <x v="630"/>
    <x v="2"/>
    <s v="Cathy Kelley"/>
    <x v="9"/>
    <s v="South America"/>
    <s v="Tablet"/>
    <x v="0"/>
    <n v="195.62"/>
    <n v="893.67"/>
    <x v="0"/>
    <d v="2024-08-04T00:00:00"/>
    <n v="4"/>
    <x v="2"/>
    <x v="0"/>
  </r>
  <r>
    <n v="2449"/>
    <x v="428"/>
    <x v="8"/>
    <s v="Cathy Kelley"/>
    <x v="5"/>
    <s v="Oceania"/>
    <s v="Speaker"/>
    <x v="1"/>
    <n v="381.62"/>
    <n v="247.34"/>
    <x v="0"/>
    <d v="2023-05-25T00:00:00"/>
    <n v="20"/>
    <x v="10"/>
    <x v="1"/>
  </r>
  <r>
    <n v="2450"/>
    <x v="691"/>
    <x v="1"/>
    <s v="Cathy Kelley"/>
    <x v="6"/>
    <s v="Europe"/>
    <s v="Tablet"/>
    <x v="0"/>
    <n v="195.62"/>
    <n v="581.11"/>
    <x v="0"/>
    <d v="2023-01-24T00:00:00"/>
    <n v="6"/>
    <x v="6"/>
    <x v="1"/>
  </r>
  <r>
    <n v="2451"/>
    <x v="651"/>
    <x v="7"/>
    <s v="Samantha Irvin"/>
    <x v="5"/>
    <s v="Oceania"/>
    <s v="Speaker"/>
    <x v="1"/>
    <n v="381.62"/>
    <n v="523.29"/>
    <x v="0"/>
    <d v="2023-07-28T00:00:00"/>
    <n v="20"/>
    <x v="2"/>
    <x v="1"/>
  </r>
  <r>
    <n v="2452"/>
    <x v="209"/>
    <x v="10"/>
    <s v="Michale Cole"/>
    <x v="9"/>
    <s v="South America"/>
    <s v="Printer"/>
    <x v="0"/>
    <n v="199.57"/>
    <n v="209.55"/>
    <x v="1"/>
    <s v="NULL"/>
    <s v="0"/>
    <x v="2"/>
    <x v="0"/>
  </r>
  <r>
    <n v="2453"/>
    <x v="164"/>
    <x v="16"/>
    <s v="Nick Patrick"/>
    <x v="6"/>
    <s v="Europe"/>
    <s v="Mouse"/>
    <x v="1"/>
    <n v="282.79000000000002"/>
    <n v="767.67"/>
    <x v="0"/>
    <d v="2023-09-17T00:00:00"/>
    <n v="6"/>
    <x v="0"/>
    <x v="1"/>
  </r>
  <r>
    <n v="2454"/>
    <x v="262"/>
    <x v="0"/>
    <s v="Nick Patrick"/>
    <x v="5"/>
    <s v="Oceania"/>
    <s v="Headphones"/>
    <x v="0"/>
    <n v="143.09"/>
    <n v="691.1"/>
    <x v="0"/>
    <d v="2023-05-10T00:00:00"/>
    <n v="20"/>
    <x v="7"/>
    <x v="1"/>
  </r>
  <r>
    <n v="2455"/>
    <x v="590"/>
    <x v="5"/>
    <s v="Samantha Irvin"/>
    <x v="9"/>
    <s v="South America"/>
    <s v="Laptop"/>
    <x v="2"/>
    <n v="415.78"/>
    <n v="272.07"/>
    <x v="0"/>
    <d v="2024-08-20T00:00:00"/>
    <n v="4"/>
    <x v="3"/>
    <x v="0"/>
  </r>
  <r>
    <n v="2456"/>
    <x v="689"/>
    <x v="11"/>
    <s v="Cathy Kelley"/>
    <x v="2"/>
    <s v="Asia"/>
    <s v="Mouse"/>
    <x v="1"/>
    <n v="282.79000000000002"/>
    <n v="217.78"/>
    <x v="0"/>
    <d v="2023-02-14T00:00:00"/>
    <n v="18"/>
    <x v="6"/>
    <x v="1"/>
  </r>
  <r>
    <n v="2457"/>
    <x v="390"/>
    <x v="16"/>
    <s v="Nick Patrick"/>
    <x v="8"/>
    <s v="Europe"/>
    <s v="Speaker"/>
    <x v="1"/>
    <n v="381.62"/>
    <n v="311.05"/>
    <x v="0"/>
    <d v="2023-02-02T00:00:00"/>
    <n v="8"/>
    <x v="6"/>
    <x v="1"/>
  </r>
  <r>
    <n v="2458"/>
    <x v="66"/>
    <x v="6"/>
    <s v="Michale Cole"/>
    <x v="7"/>
    <s v="North America"/>
    <s v="Headphones"/>
    <x v="0"/>
    <n v="143.09"/>
    <n v="742.66"/>
    <x v="0"/>
    <d v="2024-04-11T00:00:00"/>
    <n v="1"/>
    <x v="7"/>
    <x v="0"/>
  </r>
  <r>
    <n v="2459"/>
    <x v="150"/>
    <x v="13"/>
    <s v="Cathy Kelley"/>
    <x v="3"/>
    <s v="Asia"/>
    <s v="Webcam"/>
    <x v="1"/>
    <n v="71.97"/>
    <n v="581.4"/>
    <x v="0"/>
    <d v="2023-01-04T00:00:00"/>
    <n v="-716"/>
    <x v="5"/>
    <x v="0"/>
  </r>
  <r>
    <n v="2460"/>
    <x v="672"/>
    <x v="10"/>
    <s v="Michale Cole"/>
    <x v="7"/>
    <s v="North America"/>
    <s v="Keyboard"/>
    <x v="2"/>
    <n v="104.6"/>
    <n v="717.17"/>
    <x v="1"/>
    <s v="NULL"/>
    <s v="0"/>
    <x v="1"/>
    <x v="0"/>
  </r>
  <r>
    <n v="2461"/>
    <x v="315"/>
    <x v="6"/>
    <s v="Michale Cole"/>
    <x v="1"/>
    <s v="North America"/>
    <s v="Mouse"/>
    <x v="1"/>
    <n v="282.79000000000002"/>
    <n v="965.57"/>
    <x v="0"/>
    <d v="2024-11-13T00:00:00"/>
    <n v="2"/>
    <x v="9"/>
    <x v="0"/>
  </r>
  <r>
    <n v="2462"/>
    <x v="311"/>
    <x v="0"/>
    <s v="Nick Patrick"/>
    <x v="0"/>
    <s v="Europe"/>
    <s v="Mouse"/>
    <x v="1"/>
    <n v="282.79000000000002"/>
    <n v="413.44"/>
    <x v="0"/>
    <d v="2023-09-12T00:00:00"/>
    <n v="10"/>
    <x v="0"/>
    <x v="1"/>
  </r>
  <r>
    <n v="2463"/>
    <x v="579"/>
    <x v="9"/>
    <s v="Cathy Kelley"/>
    <x v="4"/>
    <s v="Asia"/>
    <s v="Webcam"/>
    <x v="1"/>
    <n v="71.97"/>
    <n v="306.85000000000002"/>
    <x v="0"/>
    <d v="2023-06-03T00:00:00"/>
    <n v="12"/>
    <x v="10"/>
    <x v="1"/>
  </r>
  <r>
    <n v="2464"/>
    <x v="706"/>
    <x v="5"/>
    <s v="Samantha Irvin"/>
    <x v="3"/>
    <s v="Asia"/>
    <s v="Printer"/>
    <x v="0"/>
    <n v="199.57"/>
    <n v="284.01"/>
    <x v="0"/>
    <d v="2023-01-17T00:00:00"/>
    <n v="15"/>
    <x v="6"/>
    <x v="1"/>
  </r>
  <r>
    <n v="2465"/>
    <x v="225"/>
    <x v="6"/>
    <s v="Michale Cole"/>
    <x v="6"/>
    <s v="Europe"/>
    <s v="Mouse"/>
    <x v="1"/>
    <n v="282.79000000000002"/>
    <n v="605.32000000000005"/>
    <x v="1"/>
    <s v="NULL"/>
    <s v="0"/>
    <x v="7"/>
    <x v="1"/>
  </r>
  <r>
    <n v="2466"/>
    <x v="448"/>
    <x v="0"/>
    <s v="Nick Patrick"/>
    <x v="8"/>
    <s v="Europe"/>
    <s v="Tablet"/>
    <x v="0"/>
    <n v="195.62"/>
    <n v="352.5"/>
    <x v="0"/>
    <d v="2024-12-26T00:00:00"/>
    <n v="8"/>
    <x v="5"/>
    <x v="0"/>
  </r>
  <r>
    <n v="2467"/>
    <x v="303"/>
    <x v="0"/>
    <s v="Nick Patrick"/>
    <x v="2"/>
    <s v="Asia"/>
    <s v="Webcam"/>
    <x v="1"/>
    <n v="71.97"/>
    <n v="398.63"/>
    <x v="0"/>
    <d v="2023-07-24T00:00:00"/>
    <n v="18"/>
    <x v="2"/>
    <x v="1"/>
  </r>
  <r>
    <n v="2468"/>
    <x v="69"/>
    <x v="7"/>
    <s v="Samantha Irvin"/>
    <x v="3"/>
    <s v="Asia"/>
    <s v="Printer"/>
    <x v="0"/>
    <n v="199.57"/>
    <n v="968.31"/>
    <x v="1"/>
    <s v="NULL"/>
    <s v="0"/>
    <x v="5"/>
    <x v="0"/>
  </r>
  <r>
    <n v="2469"/>
    <x v="302"/>
    <x v="18"/>
    <s v="Nick Patrick"/>
    <x v="6"/>
    <s v="Europe"/>
    <s v="Monitor"/>
    <x v="1"/>
    <n v="263.2"/>
    <n v="997.41"/>
    <x v="0"/>
    <d v="2023-10-05T00:00:00"/>
    <n v="6"/>
    <x v="0"/>
    <x v="1"/>
  </r>
  <r>
    <n v="2470"/>
    <x v="442"/>
    <x v="5"/>
    <s v="Samantha Irvin"/>
    <x v="3"/>
    <s v="Asia"/>
    <s v="Tablet"/>
    <x v="0"/>
    <n v="195.62"/>
    <n v="107.58"/>
    <x v="0"/>
    <d v="2024-01-20T00:00:00"/>
    <n v="15"/>
    <x v="6"/>
    <x v="0"/>
  </r>
  <r>
    <n v="2471"/>
    <x v="277"/>
    <x v="2"/>
    <s v="Cathy Kelley"/>
    <x v="3"/>
    <s v="Asia"/>
    <s v="Monitor"/>
    <x v="1"/>
    <n v="263.2"/>
    <n v="312.63"/>
    <x v="0"/>
    <d v="2023-11-10T00:00:00"/>
    <n v="15"/>
    <x v="11"/>
    <x v="1"/>
  </r>
  <r>
    <n v="2472"/>
    <x v="432"/>
    <x v="4"/>
    <s v="Michale Cole"/>
    <x v="1"/>
    <s v="North America"/>
    <s v="Webcam"/>
    <x v="1"/>
    <n v="71.97"/>
    <n v="107.67"/>
    <x v="0"/>
    <d v="2023-07-06T00:00:00"/>
    <n v="2"/>
    <x v="2"/>
    <x v="1"/>
  </r>
  <r>
    <n v="2473"/>
    <x v="93"/>
    <x v="0"/>
    <s v="Nick Patrick"/>
    <x v="3"/>
    <s v="Asia"/>
    <s v="Mouse"/>
    <x v="1"/>
    <n v="282.79000000000002"/>
    <n v="237.21"/>
    <x v="1"/>
    <s v="NULL"/>
    <s v="0"/>
    <x v="11"/>
    <x v="0"/>
  </r>
  <r>
    <n v="2474"/>
    <x v="409"/>
    <x v="12"/>
    <s v="Michale Cole"/>
    <x v="8"/>
    <s v="Europe"/>
    <s v="Monitor"/>
    <x v="1"/>
    <n v="263.2"/>
    <n v="373.84"/>
    <x v="1"/>
    <s v="NULL"/>
    <s v="0"/>
    <x v="4"/>
    <x v="0"/>
  </r>
  <r>
    <n v="2475"/>
    <x v="632"/>
    <x v="16"/>
    <s v="Nick Patrick"/>
    <x v="6"/>
    <s v="Europe"/>
    <s v="Laptop"/>
    <x v="2"/>
    <n v="415.78"/>
    <n v="379.68"/>
    <x v="0"/>
    <d v="2024-11-11T00:00:00"/>
    <n v="6"/>
    <x v="9"/>
    <x v="0"/>
  </r>
  <r>
    <n v="2476"/>
    <x v="320"/>
    <x v="4"/>
    <s v="Michale Cole"/>
    <x v="8"/>
    <s v="Europe"/>
    <s v="Headphones"/>
    <x v="0"/>
    <n v="143.09"/>
    <n v="204.26"/>
    <x v="0"/>
    <d v="2023-04-17T00:00:00"/>
    <n v="8"/>
    <x v="7"/>
    <x v="1"/>
  </r>
  <r>
    <n v="2477"/>
    <x v="475"/>
    <x v="2"/>
    <s v="Cathy Kelley"/>
    <x v="4"/>
    <s v="Asia"/>
    <s v="Speaker"/>
    <x v="1"/>
    <n v="381.62"/>
    <n v="132.85"/>
    <x v="0"/>
    <d v="2024-07-24T00:00:00"/>
    <n v="12"/>
    <x v="2"/>
    <x v="0"/>
  </r>
  <r>
    <n v="2478"/>
    <x v="593"/>
    <x v="19"/>
    <s v="Samantha Irvin"/>
    <x v="2"/>
    <s v="Asia"/>
    <s v="Monitor"/>
    <x v="1"/>
    <n v="263.2"/>
    <n v="769.15"/>
    <x v="1"/>
    <s v="NULL"/>
    <s v="0"/>
    <x v="11"/>
    <x v="0"/>
  </r>
  <r>
    <n v="2479"/>
    <x v="23"/>
    <x v="14"/>
    <s v="Nick Patrick"/>
    <x v="7"/>
    <s v="North America"/>
    <s v="Headphones"/>
    <x v="0"/>
    <n v="143.09"/>
    <n v="333.36"/>
    <x v="1"/>
    <s v="NULL"/>
    <s v="0"/>
    <x v="4"/>
    <x v="0"/>
  </r>
  <r>
    <n v="2480"/>
    <x v="261"/>
    <x v="14"/>
    <s v="Nick Patrick"/>
    <x v="1"/>
    <s v="North America"/>
    <s v="Tablet"/>
    <x v="0"/>
    <n v="195.62"/>
    <n v="418.75"/>
    <x v="0"/>
    <d v="2024-01-03T00:00:00"/>
    <n v="2"/>
    <x v="6"/>
    <x v="0"/>
  </r>
  <r>
    <n v="2481"/>
    <x v="568"/>
    <x v="4"/>
    <s v="Michale Cole"/>
    <x v="6"/>
    <s v="Europe"/>
    <s v="Printer"/>
    <x v="0"/>
    <n v="199.57"/>
    <n v="100.39"/>
    <x v="0"/>
    <d v="2024-05-23T00:00:00"/>
    <n v="6"/>
    <x v="10"/>
    <x v="0"/>
  </r>
  <r>
    <n v="2482"/>
    <x v="508"/>
    <x v="17"/>
    <s v="Cathy Kelley"/>
    <x v="8"/>
    <s v="Europe"/>
    <s v="Webcam"/>
    <x v="1"/>
    <n v="71.97"/>
    <n v="251.25"/>
    <x v="0"/>
    <d v="2024-09-21T00:00:00"/>
    <n v="8"/>
    <x v="0"/>
    <x v="0"/>
  </r>
  <r>
    <n v="2483"/>
    <x v="161"/>
    <x v="5"/>
    <s v="Samantha Irvin"/>
    <x v="2"/>
    <s v="Asia"/>
    <s v="Tablet"/>
    <x v="0"/>
    <n v="195.62"/>
    <n v="413.42"/>
    <x v="1"/>
    <s v="NULL"/>
    <s v="0"/>
    <x v="2"/>
    <x v="1"/>
  </r>
  <r>
    <n v="2484"/>
    <x v="100"/>
    <x v="1"/>
    <s v="Cathy Kelley"/>
    <x v="7"/>
    <s v="North America"/>
    <s v="Tablet"/>
    <x v="0"/>
    <n v="195.62"/>
    <n v="855.03"/>
    <x v="1"/>
    <s v="NULL"/>
    <s v="0"/>
    <x v="6"/>
    <x v="0"/>
  </r>
  <r>
    <n v="2485"/>
    <x v="118"/>
    <x v="2"/>
    <s v="Cathy Kelley"/>
    <x v="6"/>
    <s v="Europe"/>
    <s v="Tablet"/>
    <x v="0"/>
    <n v="195.62"/>
    <n v="712.5"/>
    <x v="0"/>
    <d v="2023-04-20T00:00:00"/>
    <n v="6"/>
    <x v="7"/>
    <x v="1"/>
  </r>
  <r>
    <n v="2486"/>
    <x v="400"/>
    <x v="17"/>
    <s v="Cathy Kelley"/>
    <x v="2"/>
    <s v="Asia"/>
    <s v="Smartphone"/>
    <x v="3"/>
    <n v="350.59"/>
    <n v="161.88"/>
    <x v="0"/>
    <d v="2024-03-08T00:00:00"/>
    <n v="18"/>
    <x v="4"/>
    <x v="0"/>
  </r>
  <r>
    <n v="2487"/>
    <x v="236"/>
    <x v="8"/>
    <s v="Cathy Kelley"/>
    <x v="4"/>
    <s v="Asia"/>
    <s v="Smartphone"/>
    <x v="3"/>
    <n v="350.59"/>
    <n v="368.43"/>
    <x v="1"/>
    <s v="NULL"/>
    <s v="0"/>
    <x v="9"/>
    <x v="0"/>
  </r>
  <r>
    <n v="2488"/>
    <x v="707"/>
    <x v="12"/>
    <s v="Michale Cole"/>
    <x v="1"/>
    <s v="North America"/>
    <s v="Headphones"/>
    <x v="0"/>
    <n v="143.09"/>
    <n v="836.84"/>
    <x v="0"/>
    <d v="2024-03-29T00:00:00"/>
    <n v="2"/>
    <x v="1"/>
    <x v="0"/>
  </r>
  <r>
    <n v="2489"/>
    <x v="518"/>
    <x v="0"/>
    <s v="Nick Patrick"/>
    <x v="3"/>
    <s v="Asia"/>
    <s v="Speaker"/>
    <x v="1"/>
    <n v="381.62"/>
    <n v="460.39"/>
    <x v="1"/>
    <s v="NULL"/>
    <s v="0"/>
    <x v="11"/>
    <x v="1"/>
  </r>
  <r>
    <n v="2490"/>
    <x v="496"/>
    <x v="6"/>
    <s v="Michale Cole"/>
    <x v="5"/>
    <s v="Oceania"/>
    <s v="Keyboard"/>
    <x v="2"/>
    <n v="104.6"/>
    <n v="887.25"/>
    <x v="0"/>
    <d v="2024-01-11T00:00:00"/>
    <n v="20"/>
    <x v="5"/>
    <x v="1"/>
  </r>
  <r>
    <n v="2491"/>
    <x v="420"/>
    <x v="1"/>
    <s v="Cathy Kelley"/>
    <x v="8"/>
    <s v="Europe"/>
    <s v="Monitor"/>
    <x v="1"/>
    <n v="263.2"/>
    <n v="121.72"/>
    <x v="0"/>
    <d v="2024-06-04T00:00:00"/>
    <n v="8"/>
    <x v="10"/>
    <x v="0"/>
  </r>
  <r>
    <n v="2492"/>
    <x v="59"/>
    <x v="8"/>
    <s v="Cathy Kelley"/>
    <x v="6"/>
    <s v="Europe"/>
    <s v="Headphones"/>
    <x v="0"/>
    <n v="143.09"/>
    <n v="437.37"/>
    <x v="0"/>
    <d v="2023-01-05T00:00:00"/>
    <n v="-725"/>
    <x v="5"/>
    <x v="0"/>
  </r>
  <r>
    <n v="2493"/>
    <x v="121"/>
    <x v="15"/>
    <s v="Michale Cole"/>
    <x v="1"/>
    <s v="North America"/>
    <s v="Tablet"/>
    <x v="0"/>
    <n v="195.62"/>
    <n v="110.99"/>
    <x v="1"/>
    <s v="NULL"/>
    <s v="0"/>
    <x v="1"/>
    <x v="1"/>
  </r>
  <r>
    <n v="2494"/>
    <x v="304"/>
    <x v="8"/>
    <s v="Cathy Kelley"/>
    <x v="8"/>
    <s v="Europe"/>
    <s v="Keyboard"/>
    <x v="2"/>
    <n v="104.6"/>
    <n v="782.73"/>
    <x v="1"/>
    <s v="NULL"/>
    <s v="0"/>
    <x v="4"/>
    <x v="0"/>
  </r>
  <r>
    <n v="2495"/>
    <x v="355"/>
    <x v="17"/>
    <s v="Cathy Kelley"/>
    <x v="2"/>
    <s v="Asia"/>
    <s v="Mouse"/>
    <x v="1"/>
    <n v="282.79000000000002"/>
    <n v="829.84"/>
    <x v="0"/>
    <d v="2024-04-19T00:00:00"/>
    <n v="18"/>
    <x v="7"/>
    <x v="0"/>
  </r>
  <r>
    <n v="2496"/>
    <x v="269"/>
    <x v="13"/>
    <s v="Cathy Kelley"/>
    <x v="9"/>
    <s v="South America"/>
    <s v="Laptop"/>
    <x v="2"/>
    <n v="415.78"/>
    <n v="322.44"/>
    <x v="0"/>
    <d v="2023-06-30T00:00:00"/>
    <n v="4"/>
    <x v="8"/>
    <x v="1"/>
  </r>
  <r>
    <n v="2497"/>
    <x v="465"/>
    <x v="3"/>
    <s v="Michale Cole"/>
    <x v="5"/>
    <s v="Oceania"/>
    <s v="Speaker"/>
    <x v="1"/>
    <n v="381.62"/>
    <n v="227.94"/>
    <x v="0"/>
    <d v="2024-10-31T00:00:00"/>
    <n v="20"/>
    <x v="11"/>
    <x v="0"/>
  </r>
  <r>
    <n v="2498"/>
    <x v="593"/>
    <x v="4"/>
    <s v="Michale Cole"/>
    <x v="9"/>
    <s v="South America"/>
    <s v="Webcam"/>
    <x v="1"/>
    <n v="71.97"/>
    <n v="567.87"/>
    <x v="1"/>
    <s v="NULL"/>
    <s v="0"/>
    <x v="11"/>
    <x v="0"/>
  </r>
  <r>
    <n v="2499"/>
    <x v="498"/>
    <x v="8"/>
    <s v="Cathy Kelley"/>
    <x v="8"/>
    <s v="Europe"/>
    <s v="Webcam"/>
    <x v="1"/>
    <n v="71.97"/>
    <n v="340.39"/>
    <x v="0"/>
    <d v="2023-03-15T00:00:00"/>
    <n v="8"/>
    <x v="1"/>
    <x v="1"/>
  </r>
  <r>
    <n v="2500"/>
    <x v="708"/>
    <x v="13"/>
    <s v="Cathy Kelley"/>
    <x v="6"/>
    <s v="Europe"/>
    <s v="Monitor"/>
    <x v="1"/>
    <n v="263.2"/>
    <n v="509.64"/>
    <x v="0"/>
    <d v="2024-06-17T00:00:00"/>
    <n v="6"/>
    <x v="8"/>
    <x v="0"/>
  </r>
  <r>
    <n v="2501"/>
    <x v="106"/>
    <x v="12"/>
    <s v="Michale Cole"/>
    <x v="5"/>
    <s v="Oceania"/>
    <s v="Mouse"/>
    <x v="1"/>
    <n v="282.79000000000002"/>
    <n v="425.04"/>
    <x v="1"/>
    <s v="NULL"/>
    <s v="0"/>
    <x v="11"/>
    <x v="0"/>
  </r>
  <r>
    <n v="2502"/>
    <x v="11"/>
    <x v="19"/>
    <s v="Samantha Irvin"/>
    <x v="5"/>
    <s v="Oceania"/>
    <s v="Monitor"/>
    <x v="1"/>
    <n v="263.2"/>
    <n v="779.62"/>
    <x v="0"/>
    <d v="2023-08-08T00:00:00"/>
    <n v="20"/>
    <x v="2"/>
    <x v="1"/>
  </r>
  <r>
    <n v="2503"/>
    <x v="100"/>
    <x v="15"/>
    <s v="Michale Cole"/>
    <x v="2"/>
    <s v="Asia"/>
    <s v="Headphones"/>
    <x v="0"/>
    <n v="143.09"/>
    <n v="170.8"/>
    <x v="0"/>
    <d v="2024-01-24T00:00:00"/>
    <n v="18"/>
    <x v="6"/>
    <x v="0"/>
  </r>
  <r>
    <n v="2504"/>
    <x v="709"/>
    <x v="2"/>
    <s v="Cathy Kelley"/>
    <x v="1"/>
    <s v="North America"/>
    <s v="Speaker"/>
    <x v="1"/>
    <n v="381.62"/>
    <n v="103.19"/>
    <x v="0"/>
    <d v="2024-11-27T00:00:00"/>
    <n v="2"/>
    <x v="9"/>
    <x v="0"/>
  </r>
  <r>
    <n v="2505"/>
    <x v="294"/>
    <x v="1"/>
    <s v="Cathy Kelley"/>
    <x v="0"/>
    <s v="Europe"/>
    <s v="Mouse"/>
    <x v="1"/>
    <n v="282.79000000000002"/>
    <n v="316.02999999999997"/>
    <x v="0"/>
    <d v="2023-01-21T00:00:00"/>
    <n v="10"/>
    <x v="6"/>
    <x v="1"/>
  </r>
  <r>
    <n v="2506"/>
    <x v="15"/>
    <x v="6"/>
    <s v="Michale Cole"/>
    <x v="9"/>
    <s v="South America"/>
    <s v="Headphones"/>
    <x v="0"/>
    <n v="143.09"/>
    <n v="383.78"/>
    <x v="0"/>
    <d v="2024-12-01T00:00:00"/>
    <n v="4"/>
    <x v="9"/>
    <x v="0"/>
  </r>
  <r>
    <n v="2507"/>
    <x v="100"/>
    <x v="3"/>
    <s v="Michale Cole"/>
    <x v="6"/>
    <s v="Europe"/>
    <s v="Monitor"/>
    <x v="1"/>
    <n v="263.2"/>
    <n v="547.55999999999995"/>
    <x v="0"/>
    <d v="2024-01-12T00:00:00"/>
    <n v="6"/>
    <x v="6"/>
    <x v="0"/>
  </r>
  <r>
    <n v="2508"/>
    <x v="248"/>
    <x v="16"/>
    <s v="Nick Patrick"/>
    <x v="8"/>
    <s v="Europe"/>
    <s v="Speaker"/>
    <x v="1"/>
    <n v="381.62"/>
    <n v="691.68"/>
    <x v="0"/>
    <d v="2023-10-21T00:00:00"/>
    <n v="8"/>
    <x v="11"/>
    <x v="1"/>
  </r>
  <r>
    <n v="2509"/>
    <x v="73"/>
    <x v="0"/>
    <s v="Nick Patrick"/>
    <x v="9"/>
    <s v="South America"/>
    <s v="Laptop"/>
    <x v="2"/>
    <n v="415.78"/>
    <n v="364.57"/>
    <x v="0"/>
    <d v="2024-10-31T00:00:00"/>
    <n v="4"/>
    <x v="11"/>
    <x v="0"/>
  </r>
  <r>
    <n v="2510"/>
    <x v="428"/>
    <x v="0"/>
    <s v="Nick Patrick"/>
    <x v="7"/>
    <s v="North America"/>
    <s v="Mouse"/>
    <x v="1"/>
    <n v="282.79000000000002"/>
    <n v="240.63"/>
    <x v="0"/>
    <d v="2023-05-06T00:00:00"/>
    <n v="1"/>
    <x v="10"/>
    <x v="1"/>
  </r>
  <r>
    <n v="2511"/>
    <x v="710"/>
    <x v="7"/>
    <s v="Samantha Irvin"/>
    <x v="2"/>
    <s v="Asia"/>
    <s v="Tablet"/>
    <x v="0"/>
    <n v="195.62"/>
    <n v="786.29"/>
    <x v="0"/>
    <d v="2024-12-12T00:00:00"/>
    <n v="18"/>
    <x v="9"/>
    <x v="0"/>
  </r>
  <r>
    <n v="2512"/>
    <x v="112"/>
    <x v="11"/>
    <s v="Cathy Kelley"/>
    <x v="4"/>
    <s v="Asia"/>
    <s v="Mouse"/>
    <x v="1"/>
    <n v="282.79000000000002"/>
    <n v="720.35"/>
    <x v="0"/>
    <d v="2024-02-11T00:00:00"/>
    <n v="12"/>
    <x v="6"/>
    <x v="0"/>
  </r>
  <r>
    <n v="2513"/>
    <x v="602"/>
    <x v="5"/>
    <s v="Samantha Irvin"/>
    <x v="1"/>
    <s v="North America"/>
    <s v="Mouse"/>
    <x v="1"/>
    <n v="282.79000000000002"/>
    <n v="814.88"/>
    <x v="0"/>
    <d v="2024-11-12T00:00:00"/>
    <n v="2"/>
    <x v="9"/>
    <x v="0"/>
  </r>
  <r>
    <n v="2514"/>
    <x v="172"/>
    <x v="10"/>
    <s v="Michale Cole"/>
    <x v="9"/>
    <s v="South America"/>
    <s v="Mouse"/>
    <x v="1"/>
    <n v="282.79000000000002"/>
    <n v="839.09"/>
    <x v="1"/>
    <s v="NULL"/>
    <s v="0"/>
    <x v="1"/>
    <x v="1"/>
  </r>
  <r>
    <n v="2515"/>
    <x v="407"/>
    <x v="3"/>
    <s v="Michale Cole"/>
    <x v="2"/>
    <s v="Asia"/>
    <s v="Speaker"/>
    <x v="1"/>
    <n v="381.62"/>
    <n v="669.07"/>
    <x v="0"/>
    <d v="2024-03-17T00:00:00"/>
    <n v="18"/>
    <x v="4"/>
    <x v="0"/>
  </r>
  <r>
    <n v="2516"/>
    <x v="23"/>
    <x v="8"/>
    <s v="Cathy Kelley"/>
    <x v="6"/>
    <s v="Europe"/>
    <s v="Smartphone"/>
    <x v="3"/>
    <n v="350.59"/>
    <n v="143.19"/>
    <x v="0"/>
    <d v="2024-02-12T00:00:00"/>
    <n v="6"/>
    <x v="4"/>
    <x v="0"/>
  </r>
  <r>
    <n v="2517"/>
    <x v="578"/>
    <x v="10"/>
    <s v="Michale Cole"/>
    <x v="0"/>
    <s v="Europe"/>
    <s v="Headphones"/>
    <x v="0"/>
    <n v="143.09"/>
    <n v="331.49"/>
    <x v="1"/>
    <s v="NULL"/>
    <s v="0"/>
    <x v="6"/>
    <x v="1"/>
  </r>
  <r>
    <n v="2518"/>
    <x v="119"/>
    <x v="11"/>
    <s v="Cathy Kelley"/>
    <x v="5"/>
    <s v="Oceania"/>
    <s v="Headphones"/>
    <x v="0"/>
    <n v="143.09"/>
    <n v="158.06"/>
    <x v="1"/>
    <s v="NULL"/>
    <s v="0"/>
    <x v="4"/>
    <x v="0"/>
  </r>
  <r>
    <n v="2519"/>
    <x v="525"/>
    <x v="2"/>
    <s v="Cathy Kelley"/>
    <x v="8"/>
    <s v="Europe"/>
    <s v="Tablet"/>
    <x v="0"/>
    <n v="195.62"/>
    <n v="372.51"/>
    <x v="1"/>
    <s v="NULL"/>
    <s v="0"/>
    <x v="7"/>
    <x v="0"/>
  </r>
  <r>
    <n v="2520"/>
    <x v="394"/>
    <x v="18"/>
    <s v="Nick Patrick"/>
    <x v="2"/>
    <s v="Asia"/>
    <s v="Speaker"/>
    <x v="1"/>
    <n v="381.62"/>
    <n v="515.99"/>
    <x v="1"/>
    <s v="NULL"/>
    <s v="0"/>
    <x v="4"/>
    <x v="1"/>
  </r>
  <r>
    <n v="2521"/>
    <x v="225"/>
    <x v="18"/>
    <s v="Nick Patrick"/>
    <x v="2"/>
    <s v="Asia"/>
    <s v="Webcam"/>
    <x v="1"/>
    <n v="71.97"/>
    <n v="933.5"/>
    <x v="1"/>
    <s v="NULL"/>
    <s v="0"/>
    <x v="7"/>
    <x v="1"/>
  </r>
  <r>
    <n v="2522"/>
    <x v="702"/>
    <x v="9"/>
    <s v="Cathy Kelley"/>
    <x v="0"/>
    <s v="Europe"/>
    <s v="Speaker"/>
    <x v="1"/>
    <n v="381.62"/>
    <n v="732.05"/>
    <x v="0"/>
    <d v="2023-01-01T00:00:00"/>
    <n v="-721"/>
    <x v="5"/>
    <x v="0"/>
  </r>
  <r>
    <n v="2523"/>
    <x v="702"/>
    <x v="1"/>
    <s v="Cathy Kelley"/>
    <x v="6"/>
    <s v="Europe"/>
    <s v="Laptop"/>
    <x v="2"/>
    <n v="415.78"/>
    <n v="662.74"/>
    <x v="0"/>
    <d v="2024-12-28T00:00:00"/>
    <n v="6"/>
    <x v="5"/>
    <x v="0"/>
  </r>
  <r>
    <n v="2524"/>
    <x v="264"/>
    <x v="1"/>
    <s v="Cathy Kelley"/>
    <x v="0"/>
    <s v="Europe"/>
    <s v="Speaker"/>
    <x v="1"/>
    <n v="381.62"/>
    <n v="101.71"/>
    <x v="0"/>
    <d v="2024-10-04T00:00:00"/>
    <n v="10"/>
    <x v="0"/>
    <x v="0"/>
  </r>
  <r>
    <n v="2525"/>
    <x v="641"/>
    <x v="16"/>
    <s v="Nick Patrick"/>
    <x v="2"/>
    <s v="Asia"/>
    <s v="Mouse"/>
    <x v="1"/>
    <n v="282.79000000000002"/>
    <n v="656.12"/>
    <x v="0"/>
    <d v="2024-07-13T00:00:00"/>
    <n v="18"/>
    <x v="8"/>
    <x v="0"/>
  </r>
  <r>
    <n v="2526"/>
    <x v="127"/>
    <x v="17"/>
    <s v="Cathy Kelley"/>
    <x v="1"/>
    <s v="North America"/>
    <s v="Tablet"/>
    <x v="0"/>
    <n v="195.62"/>
    <n v="159.81"/>
    <x v="0"/>
    <d v="2024-12-19T00:00:00"/>
    <n v="2"/>
    <x v="5"/>
    <x v="0"/>
  </r>
  <r>
    <n v="2527"/>
    <x v="708"/>
    <x v="17"/>
    <s v="Cathy Kelley"/>
    <x v="7"/>
    <s v="North America"/>
    <s v="Monitor"/>
    <x v="1"/>
    <n v="263.2"/>
    <n v="541.77"/>
    <x v="0"/>
    <d v="2024-06-12T00:00:00"/>
    <n v="1"/>
    <x v="8"/>
    <x v="0"/>
  </r>
  <r>
    <n v="2528"/>
    <x v="130"/>
    <x v="15"/>
    <s v="Michale Cole"/>
    <x v="9"/>
    <s v="South America"/>
    <s v="Monitor"/>
    <x v="1"/>
    <n v="263.2"/>
    <n v="299.2"/>
    <x v="1"/>
    <s v="NULL"/>
    <s v="0"/>
    <x v="2"/>
    <x v="0"/>
  </r>
  <r>
    <n v="2529"/>
    <x v="442"/>
    <x v="8"/>
    <s v="Cathy Kelley"/>
    <x v="1"/>
    <s v="North America"/>
    <s v="Speaker"/>
    <x v="1"/>
    <n v="381.62"/>
    <n v="463.85"/>
    <x v="0"/>
    <d v="2024-01-07T00:00:00"/>
    <n v="2"/>
    <x v="6"/>
    <x v="0"/>
  </r>
  <r>
    <n v="2530"/>
    <x v="161"/>
    <x v="15"/>
    <s v="Michale Cole"/>
    <x v="3"/>
    <s v="Asia"/>
    <s v="Printer"/>
    <x v="0"/>
    <n v="199.57"/>
    <n v="265.89999999999998"/>
    <x v="0"/>
    <d v="2023-08-11T00:00:00"/>
    <n v="15"/>
    <x v="2"/>
    <x v="1"/>
  </r>
  <r>
    <n v="2531"/>
    <x v="565"/>
    <x v="19"/>
    <s v="Samantha Irvin"/>
    <x v="3"/>
    <s v="Asia"/>
    <s v="Speaker"/>
    <x v="1"/>
    <n v="381.62"/>
    <n v="415.86"/>
    <x v="1"/>
    <s v="NULL"/>
    <s v="0"/>
    <x v="6"/>
    <x v="1"/>
  </r>
  <r>
    <n v="2532"/>
    <x v="495"/>
    <x v="7"/>
    <s v="Samantha Irvin"/>
    <x v="1"/>
    <s v="North America"/>
    <s v="Tablet"/>
    <x v="0"/>
    <n v="195.62"/>
    <n v="982.12"/>
    <x v="1"/>
    <s v="NULL"/>
    <s v="0"/>
    <x v="5"/>
    <x v="1"/>
  </r>
  <r>
    <n v="2533"/>
    <x v="165"/>
    <x v="1"/>
    <s v="Cathy Kelley"/>
    <x v="1"/>
    <s v="North America"/>
    <s v="Laptop"/>
    <x v="2"/>
    <n v="415.78"/>
    <n v="821.4"/>
    <x v="0"/>
    <d v="2024-04-24T00:00:00"/>
    <n v="2"/>
    <x v="7"/>
    <x v="0"/>
  </r>
  <r>
    <n v="2534"/>
    <x v="277"/>
    <x v="0"/>
    <s v="Nick Patrick"/>
    <x v="6"/>
    <s v="Europe"/>
    <s v="Printer"/>
    <x v="0"/>
    <n v="199.57"/>
    <n v="821.93"/>
    <x v="0"/>
    <d v="2023-11-01T00:00:00"/>
    <n v="6"/>
    <x v="11"/>
    <x v="1"/>
  </r>
  <r>
    <n v="2535"/>
    <x v="535"/>
    <x v="13"/>
    <s v="Cathy Kelley"/>
    <x v="6"/>
    <s v="Europe"/>
    <s v="Laptop"/>
    <x v="2"/>
    <n v="415.78"/>
    <n v="923.25"/>
    <x v="1"/>
    <s v="NULL"/>
    <s v="0"/>
    <x v="5"/>
    <x v="1"/>
  </r>
  <r>
    <n v="2536"/>
    <x v="114"/>
    <x v="16"/>
    <s v="Nick Patrick"/>
    <x v="0"/>
    <s v="Europe"/>
    <s v="Laptop"/>
    <x v="2"/>
    <n v="415.78"/>
    <n v="116.3"/>
    <x v="0"/>
    <d v="2023-12-12T00:00:00"/>
    <n v="10"/>
    <x v="5"/>
    <x v="1"/>
  </r>
  <r>
    <n v="2537"/>
    <x v="337"/>
    <x v="1"/>
    <s v="Cathy Kelley"/>
    <x v="0"/>
    <s v="Europe"/>
    <s v="Monitor"/>
    <x v="1"/>
    <n v="263.2"/>
    <n v="980.13"/>
    <x v="0"/>
    <d v="2023-10-04T00:00:00"/>
    <n v="10"/>
    <x v="0"/>
    <x v="1"/>
  </r>
  <r>
    <n v="2538"/>
    <x v="479"/>
    <x v="13"/>
    <s v="Cathy Kelley"/>
    <x v="5"/>
    <s v="Oceania"/>
    <s v="Laptop"/>
    <x v="2"/>
    <n v="415.78"/>
    <n v="959.63"/>
    <x v="0"/>
    <d v="2024-05-21T00:00:00"/>
    <n v="20"/>
    <x v="10"/>
    <x v="0"/>
  </r>
  <r>
    <n v="2539"/>
    <x v="650"/>
    <x v="11"/>
    <s v="Cathy Kelley"/>
    <x v="6"/>
    <s v="Europe"/>
    <s v="Tablet"/>
    <x v="0"/>
    <n v="195.62"/>
    <n v="966.68"/>
    <x v="1"/>
    <s v="NULL"/>
    <s v="0"/>
    <x v="8"/>
    <x v="0"/>
  </r>
  <r>
    <n v="2540"/>
    <x v="117"/>
    <x v="18"/>
    <s v="Nick Patrick"/>
    <x v="4"/>
    <s v="Asia"/>
    <s v="Laptop"/>
    <x v="2"/>
    <n v="415.78"/>
    <n v="690.44"/>
    <x v="0"/>
    <d v="2023-09-01T00:00:00"/>
    <n v="12"/>
    <x v="3"/>
    <x v="1"/>
  </r>
  <r>
    <n v="2541"/>
    <x v="385"/>
    <x v="15"/>
    <s v="Michale Cole"/>
    <x v="2"/>
    <s v="Asia"/>
    <s v="Webcam"/>
    <x v="1"/>
    <n v="71.97"/>
    <n v="326.94"/>
    <x v="1"/>
    <s v="NULL"/>
    <s v="0"/>
    <x v="6"/>
    <x v="1"/>
  </r>
  <r>
    <n v="2542"/>
    <x v="300"/>
    <x v="6"/>
    <s v="Michale Cole"/>
    <x v="6"/>
    <s v="Europe"/>
    <s v="Speaker"/>
    <x v="1"/>
    <n v="381.62"/>
    <n v="675.34"/>
    <x v="0"/>
    <d v="2024-05-19T00:00:00"/>
    <n v="6"/>
    <x v="10"/>
    <x v="0"/>
  </r>
  <r>
    <n v="2543"/>
    <x v="667"/>
    <x v="9"/>
    <s v="Cathy Kelley"/>
    <x v="0"/>
    <s v="Europe"/>
    <s v="Webcam"/>
    <x v="1"/>
    <n v="71.97"/>
    <n v="386.38"/>
    <x v="0"/>
    <d v="2024-07-24T00:00:00"/>
    <n v="10"/>
    <x v="2"/>
    <x v="0"/>
  </r>
  <r>
    <n v="2544"/>
    <x v="60"/>
    <x v="15"/>
    <s v="Michale Cole"/>
    <x v="5"/>
    <s v="Oceania"/>
    <s v="Printer"/>
    <x v="0"/>
    <n v="199.57"/>
    <n v="500.21"/>
    <x v="0"/>
    <d v="2024-06-22T00:00:00"/>
    <n v="20"/>
    <x v="8"/>
    <x v="0"/>
  </r>
  <r>
    <n v="2545"/>
    <x v="21"/>
    <x v="4"/>
    <s v="Michale Cole"/>
    <x v="0"/>
    <s v="Europe"/>
    <s v="Mouse"/>
    <x v="1"/>
    <n v="282.79000000000002"/>
    <n v="156.72"/>
    <x v="0"/>
    <d v="2024-08-01T00:00:00"/>
    <n v="10"/>
    <x v="2"/>
    <x v="0"/>
  </r>
  <r>
    <n v="2546"/>
    <x v="526"/>
    <x v="13"/>
    <s v="Cathy Kelley"/>
    <x v="2"/>
    <s v="Asia"/>
    <s v="Printer"/>
    <x v="0"/>
    <n v="199.57"/>
    <n v="757.99"/>
    <x v="1"/>
    <s v="NULL"/>
    <s v="0"/>
    <x v="11"/>
    <x v="0"/>
  </r>
  <r>
    <n v="2547"/>
    <x v="138"/>
    <x v="19"/>
    <s v="Samantha Irvin"/>
    <x v="5"/>
    <s v="Oceania"/>
    <s v="Tablet"/>
    <x v="0"/>
    <n v="195.62"/>
    <n v="411.52"/>
    <x v="1"/>
    <s v="NULL"/>
    <s v="0"/>
    <x v="5"/>
    <x v="1"/>
  </r>
  <r>
    <n v="2548"/>
    <x v="54"/>
    <x v="12"/>
    <s v="Michale Cole"/>
    <x v="8"/>
    <s v="Europe"/>
    <s v="Keyboard"/>
    <x v="2"/>
    <n v="104.6"/>
    <n v="670.35"/>
    <x v="0"/>
    <d v="2023-08-21T00:00:00"/>
    <n v="8"/>
    <x v="3"/>
    <x v="1"/>
  </r>
  <r>
    <n v="2549"/>
    <x v="651"/>
    <x v="0"/>
    <s v="Nick Patrick"/>
    <x v="4"/>
    <s v="Asia"/>
    <s v="Printer"/>
    <x v="0"/>
    <n v="199.57"/>
    <n v="780.34"/>
    <x v="0"/>
    <d v="2023-07-20T00:00:00"/>
    <n v="12"/>
    <x v="2"/>
    <x v="1"/>
  </r>
  <r>
    <n v="2550"/>
    <x v="299"/>
    <x v="1"/>
    <s v="Cathy Kelley"/>
    <x v="4"/>
    <s v="Asia"/>
    <s v="Speaker"/>
    <x v="1"/>
    <n v="381.62"/>
    <n v="355.48"/>
    <x v="0"/>
    <d v="2023-10-20T00:00:00"/>
    <n v="12"/>
    <x v="11"/>
    <x v="1"/>
  </r>
  <r>
    <n v="2551"/>
    <x v="200"/>
    <x v="2"/>
    <s v="Cathy Kelley"/>
    <x v="3"/>
    <s v="Asia"/>
    <s v="Webcam"/>
    <x v="1"/>
    <n v="71.97"/>
    <n v="241.32"/>
    <x v="1"/>
    <s v="NULL"/>
    <s v="0"/>
    <x v="8"/>
    <x v="0"/>
  </r>
  <r>
    <n v="2552"/>
    <x v="59"/>
    <x v="16"/>
    <s v="Nick Patrick"/>
    <x v="5"/>
    <s v="Oceania"/>
    <s v="Monitor"/>
    <x v="1"/>
    <n v="263.2"/>
    <n v="549.63"/>
    <x v="1"/>
    <s v="NULL"/>
    <s v="0"/>
    <x v="5"/>
    <x v="0"/>
  </r>
  <r>
    <n v="2553"/>
    <x v="274"/>
    <x v="13"/>
    <s v="Cathy Kelley"/>
    <x v="2"/>
    <s v="Asia"/>
    <s v="Headphones"/>
    <x v="0"/>
    <n v="143.09"/>
    <n v="569.38"/>
    <x v="0"/>
    <d v="2023-06-11T00:00:00"/>
    <n v="18"/>
    <x v="10"/>
    <x v="1"/>
  </r>
  <r>
    <n v="2554"/>
    <x v="207"/>
    <x v="15"/>
    <s v="Michale Cole"/>
    <x v="8"/>
    <s v="Europe"/>
    <s v="Webcam"/>
    <x v="1"/>
    <n v="71.97"/>
    <n v="922.19"/>
    <x v="0"/>
    <d v="2023-11-12T00:00:00"/>
    <n v="8"/>
    <x v="9"/>
    <x v="1"/>
  </r>
  <r>
    <n v="2555"/>
    <x v="30"/>
    <x v="9"/>
    <s v="Cathy Kelley"/>
    <x v="6"/>
    <s v="Europe"/>
    <s v="Tablet"/>
    <x v="0"/>
    <n v="195.62"/>
    <n v="614.64"/>
    <x v="1"/>
    <s v="NULL"/>
    <s v="0"/>
    <x v="3"/>
    <x v="0"/>
  </r>
  <r>
    <n v="2556"/>
    <x v="24"/>
    <x v="15"/>
    <s v="Michale Cole"/>
    <x v="1"/>
    <s v="North America"/>
    <s v="Mouse"/>
    <x v="1"/>
    <n v="282.79000000000002"/>
    <n v="167.98"/>
    <x v="0"/>
    <d v="2024-10-17T00:00:00"/>
    <n v="2"/>
    <x v="11"/>
    <x v="0"/>
  </r>
  <r>
    <n v="2557"/>
    <x v="146"/>
    <x v="7"/>
    <s v="Samantha Irvin"/>
    <x v="5"/>
    <s v="Oceania"/>
    <s v="Webcam"/>
    <x v="1"/>
    <n v="71.97"/>
    <n v="349.9"/>
    <x v="1"/>
    <s v="NULL"/>
    <s v="0"/>
    <x v="4"/>
    <x v="1"/>
  </r>
  <r>
    <n v="2558"/>
    <x v="298"/>
    <x v="13"/>
    <s v="Cathy Kelley"/>
    <x v="3"/>
    <s v="Asia"/>
    <s v="Mouse"/>
    <x v="1"/>
    <n v="282.79000000000002"/>
    <n v="737.3"/>
    <x v="0"/>
    <d v="2023-09-28T00:00:00"/>
    <n v="15"/>
    <x v="0"/>
    <x v="1"/>
  </r>
  <r>
    <n v="2559"/>
    <x v="632"/>
    <x v="11"/>
    <s v="Cathy Kelley"/>
    <x v="5"/>
    <s v="Oceania"/>
    <s v="Speaker"/>
    <x v="1"/>
    <n v="381.62"/>
    <n v="892.97"/>
    <x v="0"/>
    <d v="2024-11-25T00:00:00"/>
    <n v="20"/>
    <x v="9"/>
    <x v="0"/>
  </r>
  <r>
    <n v="2560"/>
    <x v="23"/>
    <x v="8"/>
    <s v="Cathy Kelley"/>
    <x v="2"/>
    <s v="Asia"/>
    <s v="Printer"/>
    <x v="0"/>
    <n v="199.57"/>
    <n v="471.14"/>
    <x v="0"/>
    <d v="2024-02-24T00:00:00"/>
    <n v="18"/>
    <x v="4"/>
    <x v="0"/>
  </r>
  <r>
    <n v="2561"/>
    <x v="691"/>
    <x v="5"/>
    <s v="Samantha Irvin"/>
    <x v="3"/>
    <s v="Asia"/>
    <s v="Tablet"/>
    <x v="0"/>
    <n v="195.62"/>
    <n v="286.60000000000002"/>
    <x v="1"/>
    <s v="NULL"/>
    <s v="0"/>
    <x v="6"/>
    <x v="1"/>
  </r>
  <r>
    <n v="2562"/>
    <x v="637"/>
    <x v="11"/>
    <s v="Cathy Kelley"/>
    <x v="0"/>
    <s v="Europe"/>
    <s v="Smartphone"/>
    <x v="3"/>
    <n v="350.59"/>
    <n v="389.21"/>
    <x v="0"/>
    <d v="2023-11-24T00:00:00"/>
    <n v="10"/>
    <x v="9"/>
    <x v="1"/>
  </r>
  <r>
    <n v="2563"/>
    <x v="675"/>
    <x v="13"/>
    <s v="Cathy Kelley"/>
    <x v="6"/>
    <s v="Europe"/>
    <s v="Tablet"/>
    <x v="0"/>
    <n v="195.62"/>
    <n v="473.77"/>
    <x v="1"/>
    <s v="NULL"/>
    <s v="0"/>
    <x v="7"/>
    <x v="1"/>
  </r>
  <r>
    <n v="2564"/>
    <x v="455"/>
    <x v="3"/>
    <s v="Michale Cole"/>
    <x v="4"/>
    <s v="Asia"/>
    <s v="Headphones"/>
    <x v="0"/>
    <n v="143.09"/>
    <n v="730.66"/>
    <x v="1"/>
    <s v="NULL"/>
    <s v="0"/>
    <x v="7"/>
    <x v="0"/>
  </r>
  <r>
    <n v="2565"/>
    <x v="391"/>
    <x v="1"/>
    <s v="Cathy Kelley"/>
    <x v="0"/>
    <s v="Europe"/>
    <s v="Keyboard"/>
    <x v="2"/>
    <n v="104.6"/>
    <n v="875.9"/>
    <x v="1"/>
    <s v="NULL"/>
    <s v="0"/>
    <x v="8"/>
    <x v="1"/>
  </r>
  <r>
    <n v="2566"/>
    <x v="145"/>
    <x v="11"/>
    <s v="Cathy Kelley"/>
    <x v="0"/>
    <s v="Europe"/>
    <s v="Mouse"/>
    <x v="1"/>
    <n v="282.79000000000002"/>
    <n v="691.11"/>
    <x v="1"/>
    <s v="NULL"/>
    <s v="0"/>
    <x v="11"/>
    <x v="1"/>
  </r>
  <r>
    <n v="2567"/>
    <x v="82"/>
    <x v="9"/>
    <s v="Cathy Kelley"/>
    <x v="4"/>
    <s v="Asia"/>
    <s v="Printer"/>
    <x v="0"/>
    <n v="199.57"/>
    <n v="459.26"/>
    <x v="1"/>
    <s v="NULL"/>
    <s v="0"/>
    <x v="3"/>
    <x v="0"/>
  </r>
  <r>
    <n v="2568"/>
    <x v="401"/>
    <x v="17"/>
    <s v="Cathy Kelley"/>
    <x v="3"/>
    <s v="Asia"/>
    <s v="Keyboard"/>
    <x v="2"/>
    <n v="104.6"/>
    <n v="674.47"/>
    <x v="0"/>
    <d v="2024-11-27T00:00:00"/>
    <n v="15"/>
    <x v="9"/>
    <x v="0"/>
  </r>
  <r>
    <n v="2569"/>
    <x v="462"/>
    <x v="2"/>
    <s v="Cathy Kelley"/>
    <x v="2"/>
    <s v="Asia"/>
    <s v="Monitor"/>
    <x v="1"/>
    <n v="263.2"/>
    <n v="617.91999999999996"/>
    <x v="1"/>
    <s v="NULL"/>
    <s v="0"/>
    <x v="7"/>
    <x v="0"/>
  </r>
  <r>
    <n v="2570"/>
    <x v="415"/>
    <x v="16"/>
    <s v="Nick Patrick"/>
    <x v="4"/>
    <s v="Asia"/>
    <s v="Printer"/>
    <x v="0"/>
    <n v="199.57"/>
    <n v="395.91"/>
    <x v="0"/>
    <d v="2024-07-10T00:00:00"/>
    <n v="12"/>
    <x v="8"/>
    <x v="0"/>
  </r>
  <r>
    <n v="2571"/>
    <x v="462"/>
    <x v="0"/>
    <s v="Nick Patrick"/>
    <x v="1"/>
    <s v="North America"/>
    <s v="Monitor"/>
    <x v="1"/>
    <n v="263.2"/>
    <n v="432.67"/>
    <x v="1"/>
    <s v="NULL"/>
    <s v="0"/>
    <x v="7"/>
    <x v="0"/>
  </r>
  <r>
    <n v="2572"/>
    <x v="600"/>
    <x v="6"/>
    <s v="Michale Cole"/>
    <x v="2"/>
    <s v="Asia"/>
    <s v="Monitor"/>
    <x v="1"/>
    <n v="263.2"/>
    <n v="492.39"/>
    <x v="0"/>
    <d v="2023-05-12T00:00:00"/>
    <n v="18"/>
    <x v="7"/>
    <x v="1"/>
  </r>
  <r>
    <n v="2573"/>
    <x v="203"/>
    <x v="4"/>
    <s v="Michale Cole"/>
    <x v="1"/>
    <s v="North America"/>
    <s v="Tablet"/>
    <x v="0"/>
    <n v="195.62"/>
    <n v="824.62"/>
    <x v="0"/>
    <d v="2023-02-11T00:00:00"/>
    <n v="2"/>
    <x v="4"/>
    <x v="1"/>
  </r>
  <r>
    <n v="2574"/>
    <x v="366"/>
    <x v="10"/>
    <s v="Michale Cole"/>
    <x v="1"/>
    <s v="North America"/>
    <s v="Monitor"/>
    <x v="1"/>
    <n v="263.2"/>
    <n v="398.61"/>
    <x v="0"/>
    <d v="2024-10-23T00:00:00"/>
    <n v="2"/>
    <x v="11"/>
    <x v="0"/>
  </r>
  <r>
    <n v="2575"/>
    <x v="551"/>
    <x v="8"/>
    <s v="Cathy Kelley"/>
    <x v="9"/>
    <s v="South America"/>
    <s v="Speaker"/>
    <x v="1"/>
    <n v="381.62"/>
    <n v="598.65"/>
    <x v="0"/>
    <d v="2024-06-10T00:00:00"/>
    <n v="4"/>
    <x v="8"/>
    <x v="0"/>
  </r>
  <r>
    <n v="2576"/>
    <x v="677"/>
    <x v="4"/>
    <s v="Michale Cole"/>
    <x v="3"/>
    <s v="Asia"/>
    <s v="Mouse"/>
    <x v="1"/>
    <n v="282.79000000000002"/>
    <n v="420.08"/>
    <x v="0"/>
    <d v="2024-06-20T00:00:00"/>
    <n v="15"/>
    <x v="8"/>
    <x v="0"/>
  </r>
  <r>
    <n v="2577"/>
    <x v="422"/>
    <x v="13"/>
    <s v="Cathy Kelley"/>
    <x v="5"/>
    <s v="Oceania"/>
    <s v="Headphones"/>
    <x v="0"/>
    <n v="143.09"/>
    <n v="688.57"/>
    <x v="0"/>
    <d v="2024-07-29T00:00:00"/>
    <n v="20"/>
    <x v="2"/>
    <x v="0"/>
  </r>
  <r>
    <n v="2578"/>
    <x v="7"/>
    <x v="10"/>
    <s v="Michale Cole"/>
    <x v="1"/>
    <s v="North America"/>
    <s v="Headphones"/>
    <x v="0"/>
    <n v="143.09"/>
    <n v="387.68"/>
    <x v="0"/>
    <d v="2023-02-05T00:00:00"/>
    <n v="2"/>
    <x v="4"/>
    <x v="1"/>
  </r>
  <r>
    <n v="2579"/>
    <x v="507"/>
    <x v="11"/>
    <s v="Cathy Kelley"/>
    <x v="1"/>
    <s v="North America"/>
    <s v="Headphones"/>
    <x v="0"/>
    <n v="143.09"/>
    <n v="729.41"/>
    <x v="0"/>
    <d v="2024-04-13T00:00:00"/>
    <n v="2"/>
    <x v="7"/>
    <x v="0"/>
  </r>
  <r>
    <n v="2580"/>
    <x v="423"/>
    <x v="14"/>
    <s v="Nick Patrick"/>
    <x v="0"/>
    <s v="Europe"/>
    <s v="Printer"/>
    <x v="0"/>
    <n v="199.57"/>
    <n v="190.87"/>
    <x v="0"/>
    <d v="2024-01-09T00:00:00"/>
    <n v="10"/>
    <x v="5"/>
    <x v="1"/>
  </r>
  <r>
    <n v="2581"/>
    <x v="141"/>
    <x v="12"/>
    <s v="Michale Cole"/>
    <x v="0"/>
    <s v="Europe"/>
    <s v="Tablet"/>
    <x v="0"/>
    <n v="195.62"/>
    <n v="284.81"/>
    <x v="0"/>
    <d v="2023-02-07T00:00:00"/>
    <n v="10"/>
    <x v="6"/>
    <x v="1"/>
  </r>
  <r>
    <n v="2582"/>
    <x v="252"/>
    <x v="16"/>
    <s v="Nick Patrick"/>
    <x v="3"/>
    <s v="Asia"/>
    <s v="Webcam"/>
    <x v="1"/>
    <n v="71.97"/>
    <n v="916.77"/>
    <x v="0"/>
    <d v="2024-12-07T00:00:00"/>
    <n v="15"/>
    <x v="9"/>
    <x v="0"/>
  </r>
  <r>
    <n v="2583"/>
    <x v="440"/>
    <x v="8"/>
    <s v="Cathy Kelley"/>
    <x v="6"/>
    <s v="Europe"/>
    <s v="Monitor"/>
    <x v="1"/>
    <n v="263.2"/>
    <n v="860.14"/>
    <x v="1"/>
    <s v="NULL"/>
    <s v="0"/>
    <x v="10"/>
    <x v="1"/>
  </r>
  <r>
    <n v="2584"/>
    <x v="172"/>
    <x v="14"/>
    <s v="Nick Patrick"/>
    <x v="0"/>
    <s v="Europe"/>
    <s v="Speaker"/>
    <x v="1"/>
    <n v="381.62"/>
    <n v="664.65"/>
    <x v="0"/>
    <d v="2023-03-21T00:00:00"/>
    <n v="10"/>
    <x v="1"/>
    <x v="1"/>
  </r>
  <r>
    <n v="2585"/>
    <x v="496"/>
    <x v="16"/>
    <s v="Nick Patrick"/>
    <x v="9"/>
    <s v="South America"/>
    <s v="Webcam"/>
    <x v="1"/>
    <n v="71.97"/>
    <n v="834.94"/>
    <x v="0"/>
    <d v="2023-12-26T00:00:00"/>
    <n v="4"/>
    <x v="5"/>
    <x v="1"/>
  </r>
  <r>
    <n v="2586"/>
    <x v="518"/>
    <x v="5"/>
    <s v="Samantha Irvin"/>
    <x v="4"/>
    <s v="Asia"/>
    <s v="Speaker"/>
    <x v="1"/>
    <n v="381.62"/>
    <n v="936.22"/>
    <x v="0"/>
    <d v="2023-10-31T00:00:00"/>
    <n v="12"/>
    <x v="11"/>
    <x v="1"/>
  </r>
  <r>
    <n v="2587"/>
    <x v="580"/>
    <x v="13"/>
    <s v="Cathy Kelley"/>
    <x v="6"/>
    <s v="Europe"/>
    <s v="Laptop"/>
    <x v="2"/>
    <n v="415.78"/>
    <n v="362.83"/>
    <x v="1"/>
    <s v="NULL"/>
    <s v="0"/>
    <x v="11"/>
    <x v="0"/>
  </r>
  <r>
    <n v="2588"/>
    <x v="193"/>
    <x v="5"/>
    <s v="Samantha Irvin"/>
    <x v="9"/>
    <s v="South America"/>
    <s v="Laptop"/>
    <x v="2"/>
    <n v="415.78"/>
    <n v="560.04"/>
    <x v="0"/>
    <d v="2024-03-11T00:00:00"/>
    <n v="4"/>
    <x v="1"/>
    <x v="0"/>
  </r>
  <r>
    <n v="2589"/>
    <x v="135"/>
    <x v="12"/>
    <s v="Michale Cole"/>
    <x v="0"/>
    <s v="Europe"/>
    <s v="Webcam"/>
    <x v="1"/>
    <n v="71.97"/>
    <n v="651.20000000000005"/>
    <x v="0"/>
    <d v="2023-08-07T00:00:00"/>
    <n v="10"/>
    <x v="2"/>
    <x v="1"/>
  </r>
  <r>
    <n v="2590"/>
    <x v="711"/>
    <x v="6"/>
    <s v="Michale Cole"/>
    <x v="8"/>
    <s v="Europe"/>
    <s v="Speaker"/>
    <x v="1"/>
    <n v="381.62"/>
    <n v="355.39"/>
    <x v="1"/>
    <s v="NULL"/>
    <s v="0"/>
    <x v="1"/>
    <x v="1"/>
  </r>
  <r>
    <n v="2591"/>
    <x v="653"/>
    <x v="14"/>
    <s v="Nick Patrick"/>
    <x v="6"/>
    <s v="Europe"/>
    <s v="Speaker"/>
    <x v="1"/>
    <n v="381.62"/>
    <n v="762.48"/>
    <x v="0"/>
    <d v="2024-08-11T00:00:00"/>
    <n v="6"/>
    <x v="3"/>
    <x v="0"/>
  </r>
  <r>
    <n v="2592"/>
    <x v="337"/>
    <x v="9"/>
    <s v="Cathy Kelley"/>
    <x v="1"/>
    <s v="North America"/>
    <s v="Headphones"/>
    <x v="0"/>
    <n v="143.09"/>
    <n v="842.86"/>
    <x v="1"/>
    <s v="NULL"/>
    <s v="0"/>
    <x v="0"/>
    <x v="1"/>
  </r>
  <r>
    <n v="2593"/>
    <x v="493"/>
    <x v="18"/>
    <s v="Nick Patrick"/>
    <x v="4"/>
    <s v="Asia"/>
    <s v="Webcam"/>
    <x v="1"/>
    <n v="71.97"/>
    <n v="961.17"/>
    <x v="0"/>
    <d v="2023-11-13T00:00:00"/>
    <n v="12"/>
    <x v="9"/>
    <x v="1"/>
  </r>
  <r>
    <n v="2594"/>
    <x v="482"/>
    <x v="0"/>
    <s v="Nick Patrick"/>
    <x v="3"/>
    <s v="Asia"/>
    <s v="Monitor"/>
    <x v="1"/>
    <n v="263.2"/>
    <n v="275.52999999999997"/>
    <x v="1"/>
    <s v="NULL"/>
    <s v="0"/>
    <x v="10"/>
    <x v="1"/>
  </r>
  <r>
    <n v="2595"/>
    <x v="286"/>
    <x v="2"/>
    <s v="Cathy Kelley"/>
    <x v="5"/>
    <s v="Oceania"/>
    <s v="Smartphone"/>
    <x v="3"/>
    <n v="350.59"/>
    <n v="620.78"/>
    <x v="1"/>
    <s v="NULL"/>
    <s v="0"/>
    <x v="3"/>
    <x v="0"/>
  </r>
  <r>
    <n v="2596"/>
    <x v="136"/>
    <x v="7"/>
    <s v="Samantha Irvin"/>
    <x v="8"/>
    <s v="Europe"/>
    <s v="Monitor"/>
    <x v="1"/>
    <n v="263.2"/>
    <n v="123.69"/>
    <x v="0"/>
    <d v="2024-01-29T00:00:00"/>
    <n v="8"/>
    <x v="6"/>
    <x v="0"/>
  </r>
  <r>
    <n v="2597"/>
    <x v="459"/>
    <x v="11"/>
    <s v="Cathy Kelley"/>
    <x v="1"/>
    <s v="North America"/>
    <s v="Mouse"/>
    <x v="1"/>
    <n v="282.79000000000002"/>
    <n v="279.88"/>
    <x v="0"/>
    <d v="2024-01-17T00:00:00"/>
    <n v="2"/>
    <x v="6"/>
    <x v="0"/>
  </r>
  <r>
    <n v="2598"/>
    <x v="243"/>
    <x v="3"/>
    <s v="Michale Cole"/>
    <x v="6"/>
    <s v="Europe"/>
    <s v="Laptop"/>
    <x v="2"/>
    <n v="415.78"/>
    <n v="554.79"/>
    <x v="1"/>
    <s v="NULL"/>
    <s v="0"/>
    <x v="0"/>
    <x v="0"/>
  </r>
  <r>
    <n v="2599"/>
    <x v="685"/>
    <x v="7"/>
    <s v="Samantha Irvin"/>
    <x v="4"/>
    <s v="Asia"/>
    <s v="Tablet"/>
    <x v="0"/>
    <n v="195.62"/>
    <n v="883.99"/>
    <x v="0"/>
    <d v="2023-03-05T00:00:00"/>
    <n v="12"/>
    <x v="4"/>
    <x v="1"/>
  </r>
  <r>
    <n v="2600"/>
    <x v="17"/>
    <x v="7"/>
    <s v="Samantha Irvin"/>
    <x v="1"/>
    <s v="North America"/>
    <s v="Webcam"/>
    <x v="1"/>
    <n v="71.97"/>
    <n v="213.63"/>
    <x v="1"/>
    <s v="NULL"/>
    <s v="0"/>
    <x v="9"/>
    <x v="0"/>
  </r>
  <r>
    <n v="2601"/>
    <x v="28"/>
    <x v="5"/>
    <s v="Samantha Irvin"/>
    <x v="4"/>
    <s v="Asia"/>
    <s v="Laptop"/>
    <x v="2"/>
    <n v="415.78"/>
    <n v="260.2"/>
    <x v="0"/>
    <d v="2023-04-22T00:00:00"/>
    <n v="12"/>
    <x v="7"/>
    <x v="1"/>
  </r>
  <r>
    <n v="2602"/>
    <x v="436"/>
    <x v="0"/>
    <s v="Nick Patrick"/>
    <x v="4"/>
    <s v="Asia"/>
    <s v="Tablet"/>
    <x v="0"/>
    <n v="195.62"/>
    <n v="544.99"/>
    <x v="1"/>
    <s v="NULL"/>
    <s v="0"/>
    <x v="1"/>
    <x v="0"/>
  </r>
  <r>
    <n v="2603"/>
    <x v="368"/>
    <x v="15"/>
    <s v="Michale Cole"/>
    <x v="0"/>
    <s v="Europe"/>
    <s v="Webcam"/>
    <x v="1"/>
    <n v="71.97"/>
    <n v="200.92"/>
    <x v="0"/>
    <d v="2023-07-30T00:00:00"/>
    <n v="10"/>
    <x v="2"/>
    <x v="1"/>
  </r>
  <r>
    <n v="2604"/>
    <x v="544"/>
    <x v="12"/>
    <s v="Michale Cole"/>
    <x v="1"/>
    <s v="North America"/>
    <s v="Tablet"/>
    <x v="0"/>
    <n v="195.62"/>
    <n v="861.35"/>
    <x v="0"/>
    <d v="2023-02-22T00:00:00"/>
    <n v="2"/>
    <x v="4"/>
    <x v="1"/>
  </r>
  <r>
    <n v="2605"/>
    <x v="527"/>
    <x v="19"/>
    <s v="Samantha Irvin"/>
    <x v="4"/>
    <s v="Asia"/>
    <s v="Webcam"/>
    <x v="1"/>
    <n v="71.97"/>
    <n v="261.75"/>
    <x v="0"/>
    <d v="2023-09-18T00:00:00"/>
    <n v="12"/>
    <x v="0"/>
    <x v="1"/>
  </r>
  <r>
    <n v="2606"/>
    <x v="12"/>
    <x v="13"/>
    <s v="Cathy Kelley"/>
    <x v="1"/>
    <s v="North America"/>
    <s v="Speaker"/>
    <x v="1"/>
    <n v="381.62"/>
    <n v="542.89"/>
    <x v="0"/>
    <d v="2023-06-27T00:00:00"/>
    <n v="2"/>
    <x v="8"/>
    <x v="1"/>
  </r>
  <r>
    <n v="2607"/>
    <x v="410"/>
    <x v="0"/>
    <s v="Nick Patrick"/>
    <x v="0"/>
    <s v="Europe"/>
    <s v="Webcam"/>
    <x v="1"/>
    <n v="71.97"/>
    <n v="930.88"/>
    <x v="1"/>
    <s v="NULL"/>
    <s v="0"/>
    <x v="3"/>
    <x v="1"/>
  </r>
  <r>
    <n v="2608"/>
    <x v="37"/>
    <x v="12"/>
    <s v="Michale Cole"/>
    <x v="7"/>
    <s v="North America"/>
    <s v="Monitor"/>
    <x v="1"/>
    <n v="263.2"/>
    <n v="349.06"/>
    <x v="0"/>
    <d v="2024-09-16T00:00:00"/>
    <n v="1"/>
    <x v="0"/>
    <x v="0"/>
  </r>
  <r>
    <n v="2609"/>
    <x v="216"/>
    <x v="8"/>
    <s v="Cathy Kelley"/>
    <x v="3"/>
    <s v="Asia"/>
    <s v="Laptop"/>
    <x v="2"/>
    <n v="415.78"/>
    <n v="429.5"/>
    <x v="0"/>
    <d v="2024-12-01T00:00:00"/>
    <n v="15"/>
    <x v="9"/>
    <x v="0"/>
  </r>
  <r>
    <n v="2610"/>
    <x v="167"/>
    <x v="12"/>
    <s v="Michale Cole"/>
    <x v="3"/>
    <s v="Asia"/>
    <s v="Mouse"/>
    <x v="1"/>
    <n v="282.79000000000002"/>
    <n v="640.99"/>
    <x v="0"/>
    <d v="2024-07-01T00:00:00"/>
    <n v="15"/>
    <x v="8"/>
    <x v="0"/>
  </r>
  <r>
    <n v="2611"/>
    <x v="182"/>
    <x v="15"/>
    <s v="Michale Cole"/>
    <x v="2"/>
    <s v="Asia"/>
    <s v="Speaker"/>
    <x v="1"/>
    <n v="381.62"/>
    <n v="894.91"/>
    <x v="0"/>
    <d v="2024-06-03T00:00:00"/>
    <n v="18"/>
    <x v="10"/>
    <x v="0"/>
  </r>
  <r>
    <n v="2612"/>
    <x v="516"/>
    <x v="8"/>
    <s v="Cathy Kelley"/>
    <x v="8"/>
    <s v="Europe"/>
    <s v="Headphones"/>
    <x v="0"/>
    <n v="143.09"/>
    <n v="259.45"/>
    <x v="1"/>
    <s v="NULL"/>
    <s v="0"/>
    <x v="9"/>
    <x v="0"/>
  </r>
  <r>
    <n v="2613"/>
    <x v="224"/>
    <x v="14"/>
    <s v="Nick Patrick"/>
    <x v="2"/>
    <s v="Asia"/>
    <s v="Keyboard"/>
    <x v="2"/>
    <n v="104.6"/>
    <n v="405.95"/>
    <x v="1"/>
    <s v="NULL"/>
    <s v="0"/>
    <x v="5"/>
    <x v="0"/>
  </r>
  <r>
    <n v="2614"/>
    <x v="175"/>
    <x v="9"/>
    <s v="Cathy Kelley"/>
    <x v="7"/>
    <s v="North America"/>
    <s v="Webcam"/>
    <x v="1"/>
    <n v="71.97"/>
    <n v="913.12"/>
    <x v="1"/>
    <s v="NULL"/>
    <s v="0"/>
    <x v="0"/>
    <x v="0"/>
  </r>
  <r>
    <n v="2615"/>
    <x v="391"/>
    <x v="17"/>
    <s v="Cathy Kelley"/>
    <x v="2"/>
    <s v="Asia"/>
    <s v="Smartphone"/>
    <x v="3"/>
    <n v="350.59"/>
    <n v="836.34"/>
    <x v="0"/>
    <d v="2023-06-22T00:00:00"/>
    <n v="18"/>
    <x v="8"/>
    <x v="1"/>
  </r>
  <r>
    <n v="2616"/>
    <x v="456"/>
    <x v="12"/>
    <s v="Michale Cole"/>
    <x v="1"/>
    <s v="North America"/>
    <s v="Printer"/>
    <x v="0"/>
    <n v="199.57"/>
    <n v="490.63"/>
    <x v="0"/>
    <d v="2024-09-29T00:00:00"/>
    <n v="2"/>
    <x v="0"/>
    <x v="0"/>
  </r>
  <r>
    <n v="2617"/>
    <x v="390"/>
    <x v="18"/>
    <s v="Nick Patrick"/>
    <x v="0"/>
    <s v="Europe"/>
    <s v="Mouse"/>
    <x v="1"/>
    <n v="282.79000000000002"/>
    <n v="342.47"/>
    <x v="1"/>
    <s v="NULL"/>
    <s v="0"/>
    <x v="6"/>
    <x v="1"/>
  </r>
  <r>
    <n v="2618"/>
    <x v="269"/>
    <x v="13"/>
    <s v="Cathy Kelley"/>
    <x v="7"/>
    <s v="North America"/>
    <s v="Printer"/>
    <x v="0"/>
    <n v="199.57"/>
    <n v="908.52"/>
    <x v="0"/>
    <d v="2023-06-27T00:00:00"/>
    <n v="1"/>
    <x v="8"/>
    <x v="1"/>
  </r>
  <r>
    <n v="2619"/>
    <x v="410"/>
    <x v="0"/>
    <s v="Nick Patrick"/>
    <x v="4"/>
    <s v="Asia"/>
    <s v="Headphones"/>
    <x v="0"/>
    <n v="143.09"/>
    <n v="309.75"/>
    <x v="0"/>
    <d v="2023-08-14T00:00:00"/>
    <n v="12"/>
    <x v="3"/>
    <x v="1"/>
  </r>
  <r>
    <n v="2620"/>
    <x v="246"/>
    <x v="3"/>
    <s v="Michale Cole"/>
    <x v="7"/>
    <s v="North America"/>
    <s v="Smartphone"/>
    <x v="3"/>
    <n v="350.59"/>
    <n v="712.94"/>
    <x v="0"/>
    <d v="2024-09-17T00:00:00"/>
    <n v="1"/>
    <x v="0"/>
    <x v="0"/>
  </r>
  <r>
    <n v="2621"/>
    <x v="93"/>
    <x v="15"/>
    <s v="Michale Cole"/>
    <x v="2"/>
    <s v="Asia"/>
    <s v="Headphones"/>
    <x v="0"/>
    <n v="143.09"/>
    <n v="815.22"/>
    <x v="0"/>
    <d v="2024-11-06T00:00:00"/>
    <n v="18"/>
    <x v="11"/>
    <x v="0"/>
  </r>
  <r>
    <n v="2622"/>
    <x v="657"/>
    <x v="5"/>
    <s v="Samantha Irvin"/>
    <x v="6"/>
    <s v="Europe"/>
    <s v="Tablet"/>
    <x v="0"/>
    <n v="195.62"/>
    <n v="989.43"/>
    <x v="0"/>
    <d v="2024-03-23T00:00:00"/>
    <n v="6"/>
    <x v="1"/>
    <x v="0"/>
  </r>
  <r>
    <n v="2623"/>
    <x v="635"/>
    <x v="12"/>
    <s v="Michale Cole"/>
    <x v="4"/>
    <s v="Asia"/>
    <s v="Speaker"/>
    <x v="1"/>
    <n v="381.62"/>
    <n v="863.28"/>
    <x v="0"/>
    <d v="2023-12-03T00:00:00"/>
    <n v="12"/>
    <x v="9"/>
    <x v="1"/>
  </r>
  <r>
    <n v="2624"/>
    <x v="561"/>
    <x v="13"/>
    <s v="Cathy Kelley"/>
    <x v="3"/>
    <s v="Asia"/>
    <s v="Printer"/>
    <x v="0"/>
    <n v="199.57"/>
    <n v="667.4"/>
    <x v="1"/>
    <s v="NULL"/>
    <s v="0"/>
    <x v="6"/>
    <x v="0"/>
  </r>
  <r>
    <n v="2625"/>
    <x v="416"/>
    <x v="16"/>
    <s v="Nick Patrick"/>
    <x v="4"/>
    <s v="Asia"/>
    <s v="Speaker"/>
    <x v="1"/>
    <n v="381.62"/>
    <n v="527.74"/>
    <x v="0"/>
    <d v="2023-10-02T00:00:00"/>
    <n v="12"/>
    <x v="0"/>
    <x v="1"/>
  </r>
  <r>
    <n v="2626"/>
    <x v="293"/>
    <x v="17"/>
    <s v="Cathy Kelley"/>
    <x v="9"/>
    <s v="South America"/>
    <s v="Keyboard"/>
    <x v="2"/>
    <n v="104.6"/>
    <n v="568.34"/>
    <x v="0"/>
    <d v="2024-03-16T00:00:00"/>
    <n v="4"/>
    <x v="1"/>
    <x v="0"/>
  </r>
  <r>
    <n v="2627"/>
    <x v="194"/>
    <x v="2"/>
    <s v="Cathy Kelley"/>
    <x v="6"/>
    <s v="Europe"/>
    <s v="Smartphone"/>
    <x v="3"/>
    <n v="350.59"/>
    <n v="376"/>
    <x v="0"/>
    <d v="2024-08-26T00:00:00"/>
    <n v="6"/>
    <x v="3"/>
    <x v="0"/>
  </r>
  <r>
    <n v="2628"/>
    <x v="307"/>
    <x v="15"/>
    <s v="Michale Cole"/>
    <x v="4"/>
    <s v="Asia"/>
    <s v="Laptop"/>
    <x v="2"/>
    <n v="415.78"/>
    <n v="198.17"/>
    <x v="0"/>
    <d v="2023-08-12T00:00:00"/>
    <n v="12"/>
    <x v="2"/>
    <x v="1"/>
  </r>
  <r>
    <n v="2629"/>
    <x v="575"/>
    <x v="16"/>
    <s v="Nick Patrick"/>
    <x v="9"/>
    <s v="South America"/>
    <s v="Keyboard"/>
    <x v="2"/>
    <n v="104.6"/>
    <n v="899.57"/>
    <x v="0"/>
    <d v="2023-06-28T00:00:00"/>
    <n v="4"/>
    <x v="8"/>
    <x v="1"/>
  </r>
  <r>
    <n v="2630"/>
    <x v="561"/>
    <x v="2"/>
    <s v="Cathy Kelley"/>
    <x v="9"/>
    <s v="South America"/>
    <s v="Webcam"/>
    <x v="1"/>
    <n v="71.97"/>
    <n v="686.16"/>
    <x v="0"/>
    <d v="2024-01-11T00:00:00"/>
    <n v="4"/>
    <x v="6"/>
    <x v="0"/>
  </r>
  <r>
    <n v="2631"/>
    <x v="712"/>
    <x v="8"/>
    <s v="Cathy Kelley"/>
    <x v="0"/>
    <s v="Europe"/>
    <s v="Tablet"/>
    <x v="0"/>
    <n v="195.62"/>
    <n v="903.38"/>
    <x v="0"/>
    <d v="2023-11-09T00:00:00"/>
    <n v="10"/>
    <x v="11"/>
    <x v="1"/>
  </r>
  <r>
    <n v="2632"/>
    <x v="14"/>
    <x v="8"/>
    <s v="Cathy Kelley"/>
    <x v="4"/>
    <s v="Asia"/>
    <s v="Webcam"/>
    <x v="1"/>
    <n v="71.97"/>
    <n v="816.05"/>
    <x v="0"/>
    <d v="2023-07-02T00:00:00"/>
    <n v="12"/>
    <x v="8"/>
    <x v="1"/>
  </r>
  <r>
    <n v="2633"/>
    <x v="361"/>
    <x v="7"/>
    <s v="Samantha Irvin"/>
    <x v="8"/>
    <s v="Europe"/>
    <s v="Webcam"/>
    <x v="1"/>
    <n v="71.97"/>
    <n v="844.47"/>
    <x v="0"/>
    <d v="2024-09-27T00:00:00"/>
    <n v="8"/>
    <x v="0"/>
    <x v="0"/>
  </r>
  <r>
    <n v="2634"/>
    <x v="518"/>
    <x v="2"/>
    <s v="Cathy Kelley"/>
    <x v="8"/>
    <s v="Europe"/>
    <s v="Speaker"/>
    <x v="1"/>
    <n v="381.62"/>
    <n v="552.80999999999995"/>
    <x v="0"/>
    <d v="2023-10-27T00:00:00"/>
    <n v="8"/>
    <x v="11"/>
    <x v="1"/>
  </r>
  <r>
    <n v="2635"/>
    <x v="614"/>
    <x v="5"/>
    <s v="Samantha Irvin"/>
    <x v="7"/>
    <s v="North America"/>
    <s v="Mouse"/>
    <x v="1"/>
    <n v="282.79000000000002"/>
    <n v="524.42999999999995"/>
    <x v="1"/>
    <s v="NULL"/>
    <s v="0"/>
    <x v="5"/>
    <x v="1"/>
  </r>
  <r>
    <n v="2636"/>
    <x v="553"/>
    <x v="6"/>
    <s v="Michale Cole"/>
    <x v="9"/>
    <s v="South America"/>
    <s v="Webcam"/>
    <x v="1"/>
    <n v="71.97"/>
    <n v="610.33000000000004"/>
    <x v="0"/>
    <d v="2023-12-14T00:00:00"/>
    <n v="4"/>
    <x v="5"/>
    <x v="1"/>
  </r>
  <r>
    <n v="2637"/>
    <x v="306"/>
    <x v="16"/>
    <s v="Nick Patrick"/>
    <x v="0"/>
    <s v="Europe"/>
    <s v="Speaker"/>
    <x v="1"/>
    <n v="381.62"/>
    <n v="867.94"/>
    <x v="0"/>
    <d v="2023-05-29T00:00:00"/>
    <n v="10"/>
    <x v="10"/>
    <x v="1"/>
  </r>
  <r>
    <n v="2638"/>
    <x v="211"/>
    <x v="0"/>
    <s v="Nick Patrick"/>
    <x v="3"/>
    <s v="Asia"/>
    <s v="Keyboard"/>
    <x v="2"/>
    <n v="104.6"/>
    <n v="546.87"/>
    <x v="1"/>
    <s v="NULL"/>
    <s v="0"/>
    <x v="10"/>
    <x v="1"/>
  </r>
  <r>
    <n v="2639"/>
    <x v="699"/>
    <x v="16"/>
    <s v="Nick Patrick"/>
    <x v="0"/>
    <s v="Europe"/>
    <s v="Speaker"/>
    <x v="1"/>
    <n v="381.62"/>
    <n v="271.31"/>
    <x v="0"/>
    <d v="2023-11-26T00:00:00"/>
    <n v="10"/>
    <x v="9"/>
    <x v="1"/>
  </r>
  <r>
    <n v="2640"/>
    <x v="295"/>
    <x v="12"/>
    <s v="Michale Cole"/>
    <x v="6"/>
    <s v="Europe"/>
    <s v="Mouse"/>
    <x v="1"/>
    <n v="282.79000000000002"/>
    <n v="433.2"/>
    <x v="0"/>
    <d v="2023-01-02T00:00:00"/>
    <n v="-725"/>
    <x v="5"/>
    <x v="0"/>
  </r>
  <r>
    <n v="2641"/>
    <x v="624"/>
    <x v="7"/>
    <s v="Samantha Irvin"/>
    <x v="9"/>
    <s v="South America"/>
    <s v="Smartphone"/>
    <x v="3"/>
    <n v="350.59"/>
    <n v="338.44"/>
    <x v="1"/>
    <s v="NULL"/>
    <s v="0"/>
    <x v="0"/>
    <x v="0"/>
  </r>
  <r>
    <n v="2642"/>
    <x v="283"/>
    <x v="18"/>
    <s v="Nick Patrick"/>
    <x v="4"/>
    <s v="Asia"/>
    <s v="Printer"/>
    <x v="0"/>
    <n v="199.57"/>
    <n v="667.22"/>
    <x v="0"/>
    <d v="2023-12-10T00:00:00"/>
    <n v="12"/>
    <x v="9"/>
    <x v="1"/>
  </r>
  <r>
    <n v="2643"/>
    <x v="407"/>
    <x v="17"/>
    <s v="Cathy Kelley"/>
    <x v="7"/>
    <s v="North America"/>
    <s v="Speaker"/>
    <x v="1"/>
    <n v="381.62"/>
    <n v="150.81"/>
    <x v="0"/>
    <d v="2024-02-29T00:00:00"/>
    <n v="1"/>
    <x v="4"/>
    <x v="0"/>
  </r>
  <r>
    <n v="2644"/>
    <x v="704"/>
    <x v="14"/>
    <s v="Nick Patrick"/>
    <x v="4"/>
    <s v="Asia"/>
    <s v="Monitor"/>
    <x v="1"/>
    <n v="263.2"/>
    <n v="425.77"/>
    <x v="1"/>
    <s v="NULL"/>
    <s v="0"/>
    <x v="11"/>
    <x v="0"/>
  </r>
  <r>
    <n v="2645"/>
    <x v="634"/>
    <x v="13"/>
    <s v="Cathy Kelley"/>
    <x v="4"/>
    <s v="Asia"/>
    <s v="Printer"/>
    <x v="0"/>
    <n v="199.57"/>
    <n v="517.08000000000004"/>
    <x v="1"/>
    <s v="NULL"/>
    <s v="0"/>
    <x v="7"/>
    <x v="1"/>
  </r>
  <r>
    <n v="2646"/>
    <x v="562"/>
    <x v="16"/>
    <s v="Nick Patrick"/>
    <x v="8"/>
    <s v="Europe"/>
    <s v="Mouse"/>
    <x v="1"/>
    <n v="282.79000000000002"/>
    <n v="569.70000000000005"/>
    <x v="1"/>
    <s v="NULL"/>
    <s v="0"/>
    <x v="10"/>
    <x v="1"/>
  </r>
  <r>
    <n v="2647"/>
    <x v="100"/>
    <x v="5"/>
    <s v="Samantha Irvin"/>
    <x v="7"/>
    <s v="North America"/>
    <s v="Webcam"/>
    <x v="1"/>
    <n v="71.97"/>
    <n v="840.4"/>
    <x v="0"/>
    <d v="2024-01-07T00:00:00"/>
    <n v="1"/>
    <x v="6"/>
    <x v="0"/>
  </r>
  <r>
    <n v="2648"/>
    <x v="359"/>
    <x v="13"/>
    <s v="Cathy Kelley"/>
    <x v="7"/>
    <s v="North America"/>
    <s v="Smartphone"/>
    <x v="3"/>
    <n v="350.59"/>
    <n v="824.64"/>
    <x v="0"/>
    <d v="2023-02-16T00:00:00"/>
    <n v="1"/>
    <x v="4"/>
    <x v="1"/>
  </r>
  <r>
    <n v="2649"/>
    <x v="290"/>
    <x v="19"/>
    <s v="Samantha Irvin"/>
    <x v="1"/>
    <s v="North America"/>
    <s v="Laptop"/>
    <x v="2"/>
    <n v="415.78"/>
    <n v="802.91"/>
    <x v="1"/>
    <s v="NULL"/>
    <s v="0"/>
    <x v="1"/>
    <x v="1"/>
  </r>
  <r>
    <n v="2650"/>
    <x v="522"/>
    <x v="17"/>
    <s v="Cathy Kelley"/>
    <x v="3"/>
    <s v="Asia"/>
    <s v="Keyboard"/>
    <x v="2"/>
    <n v="104.6"/>
    <n v="330.88"/>
    <x v="0"/>
    <d v="2023-12-20T00:00:00"/>
    <n v="15"/>
    <x v="5"/>
    <x v="1"/>
  </r>
  <r>
    <n v="2651"/>
    <x v="713"/>
    <x v="19"/>
    <s v="Samantha Irvin"/>
    <x v="4"/>
    <s v="Asia"/>
    <s v="Mouse"/>
    <x v="1"/>
    <n v="282.79000000000002"/>
    <n v="276.14"/>
    <x v="0"/>
    <d v="2023-08-10T00:00:00"/>
    <n v="12"/>
    <x v="2"/>
    <x v="1"/>
  </r>
  <r>
    <n v="2652"/>
    <x v="76"/>
    <x v="17"/>
    <s v="Cathy Kelley"/>
    <x v="4"/>
    <s v="Asia"/>
    <s v="Laptop"/>
    <x v="2"/>
    <n v="415.78"/>
    <n v="885.49"/>
    <x v="0"/>
    <d v="2023-08-15T00:00:00"/>
    <n v="12"/>
    <x v="3"/>
    <x v="1"/>
  </r>
  <r>
    <n v="2653"/>
    <x v="63"/>
    <x v="18"/>
    <s v="Nick Patrick"/>
    <x v="6"/>
    <s v="Europe"/>
    <s v="Tablet"/>
    <x v="0"/>
    <n v="195.62"/>
    <n v="769.12"/>
    <x v="1"/>
    <s v="NULL"/>
    <s v="0"/>
    <x v="3"/>
    <x v="1"/>
  </r>
  <r>
    <n v="2654"/>
    <x v="71"/>
    <x v="17"/>
    <s v="Cathy Kelley"/>
    <x v="9"/>
    <s v="South America"/>
    <s v="Smartphone"/>
    <x v="3"/>
    <n v="350.59"/>
    <n v="938.94"/>
    <x v="1"/>
    <s v="NULL"/>
    <s v="0"/>
    <x v="1"/>
    <x v="0"/>
  </r>
  <r>
    <n v="2655"/>
    <x v="636"/>
    <x v="12"/>
    <s v="Michale Cole"/>
    <x v="9"/>
    <s v="South America"/>
    <s v="Printer"/>
    <x v="0"/>
    <n v="199.57"/>
    <n v="427.65"/>
    <x v="1"/>
    <s v="NULL"/>
    <s v="0"/>
    <x v="6"/>
    <x v="0"/>
  </r>
  <r>
    <n v="2656"/>
    <x v="67"/>
    <x v="19"/>
    <s v="Samantha Irvin"/>
    <x v="2"/>
    <s v="Asia"/>
    <s v="Printer"/>
    <x v="0"/>
    <n v="199.57"/>
    <n v="190.45"/>
    <x v="1"/>
    <s v="NULL"/>
    <s v="0"/>
    <x v="6"/>
    <x v="1"/>
  </r>
  <r>
    <n v="2657"/>
    <x v="14"/>
    <x v="14"/>
    <s v="Nick Patrick"/>
    <x v="6"/>
    <s v="Europe"/>
    <s v="Keyboard"/>
    <x v="2"/>
    <n v="104.6"/>
    <n v="958.31"/>
    <x v="0"/>
    <d v="2023-06-26T00:00:00"/>
    <n v="6"/>
    <x v="8"/>
    <x v="1"/>
  </r>
  <r>
    <n v="2658"/>
    <x v="319"/>
    <x v="9"/>
    <s v="Cathy Kelley"/>
    <x v="1"/>
    <s v="North America"/>
    <s v="Monitor"/>
    <x v="1"/>
    <n v="263.2"/>
    <n v="936.48"/>
    <x v="1"/>
    <s v="NULL"/>
    <s v="0"/>
    <x v="9"/>
    <x v="0"/>
  </r>
  <r>
    <n v="2659"/>
    <x v="500"/>
    <x v="5"/>
    <s v="Samantha Irvin"/>
    <x v="3"/>
    <s v="Asia"/>
    <s v="Mouse"/>
    <x v="1"/>
    <n v="282.79000000000002"/>
    <n v="542.79999999999995"/>
    <x v="0"/>
    <d v="2023-04-28T00:00:00"/>
    <n v="15"/>
    <x v="7"/>
    <x v="1"/>
  </r>
  <r>
    <n v="2660"/>
    <x v="510"/>
    <x v="7"/>
    <s v="Samantha Irvin"/>
    <x v="5"/>
    <s v="Oceania"/>
    <s v="Printer"/>
    <x v="0"/>
    <n v="199.57"/>
    <n v="762.7"/>
    <x v="0"/>
    <d v="2024-02-21T00:00:00"/>
    <n v="20"/>
    <x v="4"/>
    <x v="0"/>
  </r>
  <r>
    <n v="2661"/>
    <x v="208"/>
    <x v="12"/>
    <s v="Michale Cole"/>
    <x v="3"/>
    <s v="Asia"/>
    <s v="Monitor"/>
    <x v="1"/>
    <n v="263.2"/>
    <n v="261.31"/>
    <x v="1"/>
    <s v="NULL"/>
    <s v="0"/>
    <x v="11"/>
    <x v="1"/>
  </r>
  <r>
    <n v="2662"/>
    <x v="424"/>
    <x v="0"/>
    <s v="Nick Patrick"/>
    <x v="1"/>
    <s v="North America"/>
    <s v="Webcam"/>
    <x v="1"/>
    <n v="71.97"/>
    <n v="255.41"/>
    <x v="0"/>
    <d v="2024-04-02T00:00:00"/>
    <n v="2"/>
    <x v="1"/>
    <x v="0"/>
  </r>
  <r>
    <n v="2663"/>
    <x v="681"/>
    <x v="14"/>
    <s v="Nick Patrick"/>
    <x v="7"/>
    <s v="North America"/>
    <s v="Headphones"/>
    <x v="0"/>
    <n v="143.09"/>
    <n v="476.06"/>
    <x v="1"/>
    <s v="NULL"/>
    <s v="0"/>
    <x v="1"/>
    <x v="0"/>
  </r>
  <r>
    <n v="2664"/>
    <x v="711"/>
    <x v="17"/>
    <s v="Cathy Kelley"/>
    <x v="5"/>
    <s v="Oceania"/>
    <s v="Speaker"/>
    <x v="1"/>
    <n v="381.62"/>
    <n v="964.32"/>
    <x v="1"/>
    <s v="NULL"/>
    <s v="0"/>
    <x v="1"/>
    <x v="1"/>
  </r>
  <r>
    <n v="2665"/>
    <x v="401"/>
    <x v="10"/>
    <s v="Michale Cole"/>
    <x v="1"/>
    <s v="North America"/>
    <s v="Speaker"/>
    <x v="1"/>
    <n v="381.62"/>
    <n v="492.86"/>
    <x v="0"/>
    <d v="2024-11-14T00:00:00"/>
    <n v="2"/>
    <x v="9"/>
    <x v="0"/>
  </r>
  <r>
    <n v="2666"/>
    <x v="535"/>
    <x v="17"/>
    <s v="Cathy Kelley"/>
    <x v="2"/>
    <s v="Asia"/>
    <s v="Printer"/>
    <x v="0"/>
    <n v="199.57"/>
    <n v="314.95999999999998"/>
    <x v="0"/>
    <d v="2023-12-25T00:00:00"/>
    <n v="18"/>
    <x v="5"/>
    <x v="1"/>
  </r>
  <r>
    <n v="2667"/>
    <x v="688"/>
    <x v="7"/>
    <s v="Samantha Irvin"/>
    <x v="9"/>
    <s v="South America"/>
    <s v="Keyboard"/>
    <x v="2"/>
    <n v="104.6"/>
    <n v="842.18"/>
    <x v="1"/>
    <s v="NULL"/>
    <s v="0"/>
    <x v="11"/>
    <x v="0"/>
  </r>
  <r>
    <n v="2668"/>
    <x v="225"/>
    <x v="9"/>
    <s v="Cathy Kelley"/>
    <x v="3"/>
    <s v="Asia"/>
    <s v="Printer"/>
    <x v="0"/>
    <n v="199.57"/>
    <n v="358.46"/>
    <x v="1"/>
    <s v="NULL"/>
    <s v="0"/>
    <x v="7"/>
    <x v="1"/>
  </r>
  <r>
    <n v="2669"/>
    <x v="327"/>
    <x v="11"/>
    <s v="Cathy Kelley"/>
    <x v="8"/>
    <s v="Europe"/>
    <s v="Monitor"/>
    <x v="1"/>
    <n v="263.2"/>
    <n v="363.28"/>
    <x v="0"/>
    <d v="2023-11-16T00:00:00"/>
    <n v="8"/>
    <x v="9"/>
    <x v="1"/>
  </r>
  <r>
    <n v="2670"/>
    <x v="128"/>
    <x v="14"/>
    <s v="Nick Patrick"/>
    <x v="8"/>
    <s v="Europe"/>
    <s v="Printer"/>
    <x v="0"/>
    <n v="199.57"/>
    <n v="194.81"/>
    <x v="1"/>
    <s v="NULL"/>
    <s v="0"/>
    <x v="3"/>
    <x v="0"/>
  </r>
  <r>
    <n v="2671"/>
    <x v="87"/>
    <x v="2"/>
    <s v="Cathy Kelley"/>
    <x v="3"/>
    <s v="Asia"/>
    <s v="Laptop"/>
    <x v="2"/>
    <n v="415.78"/>
    <n v="789.26"/>
    <x v="1"/>
    <s v="NULL"/>
    <s v="0"/>
    <x v="0"/>
    <x v="1"/>
  </r>
  <r>
    <n v="2672"/>
    <x v="35"/>
    <x v="1"/>
    <s v="Cathy Kelley"/>
    <x v="8"/>
    <s v="Europe"/>
    <s v="Laptop"/>
    <x v="2"/>
    <n v="415.78"/>
    <n v="409.79"/>
    <x v="0"/>
    <d v="2023-08-15T00:00:00"/>
    <n v="8"/>
    <x v="3"/>
    <x v="1"/>
  </r>
  <r>
    <n v="2673"/>
    <x v="42"/>
    <x v="14"/>
    <s v="Nick Patrick"/>
    <x v="8"/>
    <s v="Europe"/>
    <s v="Tablet"/>
    <x v="0"/>
    <n v="195.62"/>
    <n v="804.25"/>
    <x v="1"/>
    <s v="NULL"/>
    <s v="0"/>
    <x v="9"/>
    <x v="1"/>
  </r>
  <r>
    <n v="2674"/>
    <x v="531"/>
    <x v="17"/>
    <s v="Cathy Kelley"/>
    <x v="6"/>
    <s v="Europe"/>
    <s v="Monitor"/>
    <x v="1"/>
    <n v="263.2"/>
    <n v="652.44000000000005"/>
    <x v="0"/>
    <d v="2024-07-02T00:00:00"/>
    <n v="6"/>
    <x v="8"/>
    <x v="0"/>
  </r>
  <r>
    <n v="2675"/>
    <x v="70"/>
    <x v="4"/>
    <s v="Michale Cole"/>
    <x v="5"/>
    <s v="Oceania"/>
    <s v="Webcam"/>
    <x v="1"/>
    <n v="71.97"/>
    <n v="140.47"/>
    <x v="0"/>
    <d v="2024-06-10T00:00:00"/>
    <n v="20"/>
    <x v="10"/>
    <x v="0"/>
  </r>
  <r>
    <n v="2676"/>
    <x v="668"/>
    <x v="11"/>
    <s v="Cathy Kelley"/>
    <x v="3"/>
    <s v="Asia"/>
    <s v="Smartphone"/>
    <x v="3"/>
    <n v="350.59"/>
    <n v="916.62"/>
    <x v="0"/>
    <d v="2023-10-10T00:00:00"/>
    <n v="15"/>
    <x v="0"/>
    <x v="1"/>
  </r>
  <r>
    <n v="2677"/>
    <x v="4"/>
    <x v="6"/>
    <s v="Michale Cole"/>
    <x v="5"/>
    <s v="Oceania"/>
    <s v="Laptop"/>
    <x v="2"/>
    <n v="415.78"/>
    <n v="903.44"/>
    <x v="1"/>
    <s v="NULL"/>
    <s v="0"/>
    <x v="3"/>
    <x v="1"/>
  </r>
  <r>
    <n v="2678"/>
    <x v="221"/>
    <x v="17"/>
    <s v="Cathy Kelley"/>
    <x v="4"/>
    <s v="Asia"/>
    <s v="Speaker"/>
    <x v="1"/>
    <n v="381.62"/>
    <n v="198.43"/>
    <x v="0"/>
    <d v="2023-07-11T00:00:00"/>
    <n v="12"/>
    <x v="8"/>
    <x v="1"/>
  </r>
  <r>
    <n v="2679"/>
    <x v="146"/>
    <x v="15"/>
    <s v="Michale Cole"/>
    <x v="8"/>
    <s v="Europe"/>
    <s v="Monitor"/>
    <x v="1"/>
    <n v="263.2"/>
    <n v="699.25"/>
    <x v="0"/>
    <d v="2023-02-19T00:00:00"/>
    <n v="8"/>
    <x v="4"/>
    <x v="1"/>
  </r>
  <r>
    <n v="2680"/>
    <x v="76"/>
    <x v="6"/>
    <s v="Michale Cole"/>
    <x v="8"/>
    <s v="Europe"/>
    <s v="Mouse"/>
    <x v="1"/>
    <n v="282.79000000000002"/>
    <n v="149.59"/>
    <x v="0"/>
    <d v="2023-08-11T00:00:00"/>
    <n v="8"/>
    <x v="3"/>
    <x v="1"/>
  </r>
  <r>
    <n v="2681"/>
    <x v="262"/>
    <x v="18"/>
    <s v="Nick Patrick"/>
    <x v="5"/>
    <s v="Oceania"/>
    <s v="Keyboard"/>
    <x v="2"/>
    <n v="104.6"/>
    <n v="191.02"/>
    <x v="0"/>
    <d v="2023-05-10T00:00:00"/>
    <n v="20"/>
    <x v="7"/>
    <x v="1"/>
  </r>
  <r>
    <n v="2682"/>
    <x v="210"/>
    <x v="8"/>
    <s v="Cathy Kelley"/>
    <x v="3"/>
    <s v="Asia"/>
    <s v="Mouse"/>
    <x v="1"/>
    <n v="282.79000000000002"/>
    <n v="618.21"/>
    <x v="1"/>
    <s v="NULL"/>
    <s v="0"/>
    <x v="6"/>
    <x v="1"/>
  </r>
  <r>
    <n v="2683"/>
    <x v="53"/>
    <x v="10"/>
    <s v="Michale Cole"/>
    <x v="6"/>
    <s v="Europe"/>
    <s v="Tablet"/>
    <x v="0"/>
    <n v="195.62"/>
    <n v="984.91"/>
    <x v="0"/>
    <d v="2024-08-31T00:00:00"/>
    <n v="6"/>
    <x v="3"/>
    <x v="0"/>
  </r>
  <r>
    <n v="2684"/>
    <x v="270"/>
    <x v="0"/>
    <s v="Nick Patrick"/>
    <x v="7"/>
    <s v="North America"/>
    <s v="Keyboard"/>
    <x v="2"/>
    <n v="104.6"/>
    <n v="332.13"/>
    <x v="0"/>
    <d v="2023-08-15T00:00:00"/>
    <n v="1"/>
    <x v="3"/>
    <x v="1"/>
  </r>
  <r>
    <n v="2685"/>
    <x v="636"/>
    <x v="1"/>
    <s v="Cathy Kelley"/>
    <x v="0"/>
    <s v="Europe"/>
    <s v="Mouse"/>
    <x v="1"/>
    <n v="282.79000000000002"/>
    <n v="330.61"/>
    <x v="1"/>
    <s v="NULL"/>
    <s v="0"/>
    <x v="6"/>
    <x v="0"/>
  </r>
  <r>
    <n v="2686"/>
    <x v="198"/>
    <x v="1"/>
    <s v="Cathy Kelley"/>
    <x v="1"/>
    <s v="North America"/>
    <s v="Printer"/>
    <x v="0"/>
    <n v="199.57"/>
    <n v="938.62"/>
    <x v="1"/>
    <s v="NULL"/>
    <s v="0"/>
    <x v="3"/>
    <x v="1"/>
  </r>
  <r>
    <n v="2687"/>
    <x v="515"/>
    <x v="12"/>
    <s v="Michale Cole"/>
    <x v="5"/>
    <s v="Oceania"/>
    <s v="Laptop"/>
    <x v="2"/>
    <n v="415.78"/>
    <n v="859.04"/>
    <x v="0"/>
    <d v="2023-03-05T00:00:00"/>
    <n v="20"/>
    <x v="4"/>
    <x v="1"/>
  </r>
  <r>
    <n v="2688"/>
    <x v="625"/>
    <x v="8"/>
    <s v="Cathy Kelley"/>
    <x v="7"/>
    <s v="North America"/>
    <s v="Headphones"/>
    <x v="0"/>
    <n v="143.09"/>
    <n v="465.17"/>
    <x v="0"/>
    <d v="2023-06-24T00:00:00"/>
    <n v="1"/>
    <x v="8"/>
    <x v="1"/>
  </r>
  <r>
    <n v="2689"/>
    <x v="247"/>
    <x v="11"/>
    <s v="Cathy Kelley"/>
    <x v="5"/>
    <s v="Oceania"/>
    <s v="Printer"/>
    <x v="0"/>
    <n v="199.57"/>
    <n v="819.75"/>
    <x v="1"/>
    <s v="NULL"/>
    <s v="0"/>
    <x v="8"/>
    <x v="1"/>
  </r>
  <r>
    <n v="2690"/>
    <x v="360"/>
    <x v="8"/>
    <s v="Cathy Kelley"/>
    <x v="2"/>
    <s v="Asia"/>
    <s v="Smartphone"/>
    <x v="3"/>
    <n v="350.59"/>
    <n v="947.75"/>
    <x v="1"/>
    <s v="NULL"/>
    <s v="0"/>
    <x v="8"/>
    <x v="0"/>
  </r>
  <r>
    <n v="2691"/>
    <x v="694"/>
    <x v="4"/>
    <s v="Michale Cole"/>
    <x v="5"/>
    <s v="Oceania"/>
    <s v="Keyboard"/>
    <x v="2"/>
    <n v="104.6"/>
    <n v="506.92"/>
    <x v="1"/>
    <s v="NULL"/>
    <s v="0"/>
    <x v="10"/>
    <x v="1"/>
  </r>
  <r>
    <n v="2692"/>
    <x v="95"/>
    <x v="9"/>
    <s v="Cathy Kelley"/>
    <x v="0"/>
    <s v="Europe"/>
    <s v="Speaker"/>
    <x v="1"/>
    <n v="381.62"/>
    <n v="834.03"/>
    <x v="0"/>
    <d v="2024-06-03T00:00:00"/>
    <n v="10"/>
    <x v="10"/>
    <x v="0"/>
  </r>
  <r>
    <n v="2693"/>
    <x v="641"/>
    <x v="1"/>
    <s v="Cathy Kelley"/>
    <x v="5"/>
    <s v="Oceania"/>
    <s v="Keyboard"/>
    <x v="2"/>
    <n v="104.6"/>
    <n v="517.99"/>
    <x v="1"/>
    <s v="NULL"/>
    <s v="0"/>
    <x v="8"/>
    <x v="0"/>
  </r>
  <r>
    <n v="2694"/>
    <x v="602"/>
    <x v="17"/>
    <s v="Cathy Kelley"/>
    <x v="0"/>
    <s v="Europe"/>
    <s v="Mouse"/>
    <x v="1"/>
    <n v="282.79000000000002"/>
    <n v="268.52999999999997"/>
    <x v="0"/>
    <d v="2024-11-20T00:00:00"/>
    <n v="10"/>
    <x v="9"/>
    <x v="0"/>
  </r>
  <r>
    <n v="2695"/>
    <x v="163"/>
    <x v="4"/>
    <s v="Michale Cole"/>
    <x v="7"/>
    <s v="North America"/>
    <s v="Smartphone"/>
    <x v="3"/>
    <n v="350.59"/>
    <n v="408.59"/>
    <x v="0"/>
    <d v="2023-11-03T00:00:00"/>
    <n v="1"/>
    <x v="9"/>
    <x v="1"/>
  </r>
  <r>
    <n v="2696"/>
    <x v="220"/>
    <x v="19"/>
    <s v="Samantha Irvin"/>
    <x v="7"/>
    <s v="North America"/>
    <s v="Headphones"/>
    <x v="0"/>
    <n v="143.09"/>
    <n v="108.84"/>
    <x v="0"/>
    <d v="2024-01-26T00:00:00"/>
    <n v="1"/>
    <x v="6"/>
    <x v="0"/>
  </r>
  <r>
    <n v="2697"/>
    <x v="573"/>
    <x v="16"/>
    <s v="Nick Patrick"/>
    <x v="7"/>
    <s v="North America"/>
    <s v="Keyboard"/>
    <x v="2"/>
    <n v="104.6"/>
    <n v="609.6"/>
    <x v="0"/>
    <d v="2023-06-29T00:00:00"/>
    <n v="1"/>
    <x v="8"/>
    <x v="1"/>
  </r>
  <r>
    <n v="2698"/>
    <x v="633"/>
    <x v="18"/>
    <s v="Nick Patrick"/>
    <x v="4"/>
    <s v="Asia"/>
    <s v="Webcam"/>
    <x v="1"/>
    <n v="71.97"/>
    <n v="759.91"/>
    <x v="1"/>
    <s v="NULL"/>
    <s v="0"/>
    <x v="5"/>
    <x v="1"/>
  </r>
  <r>
    <n v="2699"/>
    <x v="243"/>
    <x v="11"/>
    <s v="Cathy Kelley"/>
    <x v="8"/>
    <s v="Europe"/>
    <s v="Mouse"/>
    <x v="1"/>
    <n v="282.79000000000002"/>
    <n v="587.24"/>
    <x v="0"/>
    <d v="2024-09-30T00:00:00"/>
    <n v="8"/>
    <x v="0"/>
    <x v="0"/>
  </r>
  <r>
    <n v="2700"/>
    <x v="695"/>
    <x v="6"/>
    <s v="Michale Cole"/>
    <x v="1"/>
    <s v="North America"/>
    <s v="Tablet"/>
    <x v="0"/>
    <n v="195.62"/>
    <n v="372.94"/>
    <x v="0"/>
    <d v="2023-03-12T00:00:00"/>
    <n v="2"/>
    <x v="1"/>
    <x v="1"/>
  </r>
  <r>
    <n v="2701"/>
    <x v="373"/>
    <x v="19"/>
    <s v="Samantha Irvin"/>
    <x v="0"/>
    <s v="Europe"/>
    <s v="Monitor"/>
    <x v="1"/>
    <n v="263.2"/>
    <n v="154.25"/>
    <x v="0"/>
    <d v="2024-04-19T00:00:00"/>
    <n v="10"/>
    <x v="7"/>
    <x v="0"/>
  </r>
  <r>
    <n v="2702"/>
    <x v="706"/>
    <x v="3"/>
    <s v="Michale Cole"/>
    <x v="4"/>
    <s v="Asia"/>
    <s v="Webcam"/>
    <x v="1"/>
    <n v="71.97"/>
    <n v="309.33"/>
    <x v="1"/>
    <s v="NULL"/>
    <s v="0"/>
    <x v="6"/>
    <x v="1"/>
  </r>
  <r>
    <n v="2703"/>
    <x v="565"/>
    <x v="0"/>
    <s v="Nick Patrick"/>
    <x v="2"/>
    <s v="Asia"/>
    <s v="Speaker"/>
    <x v="1"/>
    <n v="381.62"/>
    <n v="875.58"/>
    <x v="1"/>
    <s v="NULL"/>
    <s v="0"/>
    <x v="6"/>
    <x v="1"/>
  </r>
  <r>
    <n v="2704"/>
    <x v="678"/>
    <x v="4"/>
    <s v="Michale Cole"/>
    <x v="5"/>
    <s v="Oceania"/>
    <s v="Printer"/>
    <x v="0"/>
    <n v="199.57"/>
    <n v="959.69"/>
    <x v="0"/>
    <d v="2023-07-27T00:00:00"/>
    <n v="20"/>
    <x v="2"/>
    <x v="1"/>
  </r>
  <r>
    <n v="2705"/>
    <x v="451"/>
    <x v="3"/>
    <s v="Michale Cole"/>
    <x v="5"/>
    <s v="Oceania"/>
    <s v="Keyboard"/>
    <x v="2"/>
    <n v="104.6"/>
    <n v="622.99"/>
    <x v="0"/>
    <d v="2023-01-03T00:00:00"/>
    <n v="-711"/>
    <x v="5"/>
    <x v="0"/>
  </r>
  <r>
    <n v="2706"/>
    <x v="648"/>
    <x v="13"/>
    <s v="Cathy Kelley"/>
    <x v="9"/>
    <s v="South America"/>
    <s v="Keyboard"/>
    <x v="2"/>
    <n v="104.6"/>
    <n v="405.53"/>
    <x v="1"/>
    <s v="NULL"/>
    <s v="0"/>
    <x v="8"/>
    <x v="1"/>
  </r>
  <r>
    <n v="2707"/>
    <x v="127"/>
    <x v="17"/>
    <s v="Cathy Kelley"/>
    <x v="6"/>
    <s v="Europe"/>
    <s v="Printer"/>
    <x v="0"/>
    <n v="199.57"/>
    <n v="689.74"/>
    <x v="1"/>
    <s v="NULL"/>
    <s v="0"/>
    <x v="5"/>
    <x v="0"/>
  </r>
  <r>
    <n v="2708"/>
    <x v="192"/>
    <x v="7"/>
    <s v="Samantha Irvin"/>
    <x v="9"/>
    <s v="South America"/>
    <s v="Keyboard"/>
    <x v="2"/>
    <n v="104.6"/>
    <n v="248.75"/>
    <x v="0"/>
    <d v="2023-02-26T00:00:00"/>
    <n v="4"/>
    <x v="4"/>
    <x v="1"/>
  </r>
  <r>
    <n v="2709"/>
    <x v="518"/>
    <x v="6"/>
    <s v="Michale Cole"/>
    <x v="0"/>
    <s v="Europe"/>
    <s v="Keyboard"/>
    <x v="2"/>
    <n v="104.6"/>
    <n v="162.59"/>
    <x v="0"/>
    <d v="2023-10-29T00:00:00"/>
    <n v="10"/>
    <x v="11"/>
    <x v="1"/>
  </r>
  <r>
    <n v="2710"/>
    <x v="119"/>
    <x v="8"/>
    <s v="Cathy Kelley"/>
    <x v="2"/>
    <s v="Asia"/>
    <s v="Mouse"/>
    <x v="1"/>
    <n v="282.79000000000002"/>
    <n v="769.62"/>
    <x v="0"/>
    <d v="2024-03-11T00:00:00"/>
    <n v="18"/>
    <x v="4"/>
    <x v="0"/>
  </r>
  <r>
    <n v="2711"/>
    <x v="714"/>
    <x v="15"/>
    <s v="Michale Cole"/>
    <x v="6"/>
    <s v="Europe"/>
    <s v="Headphones"/>
    <x v="0"/>
    <n v="143.09"/>
    <n v="337.14"/>
    <x v="0"/>
    <d v="2024-05-03T00:00:00"/>
    <n v="6"/>
    <x v="7"/>
    <x v="0"/>
  </r>
  <r>
    <n v="2712"/>
    <x v="332"/>
    <x v="4"/>
    <s v="Michale Cole"/>
    <x v="4"/>
    <s v="Asia"/>
    <s v="Mouse"/>
    <x v="1"/>
    <n v="282.79000000000002"/>
    <n v="221.06"/>
    <x v="0"/>
    <d v="2023-06-06T00:00:00"/>
    <n v="12"/>
    <x v="10"/>
    <x v="1"/>
  </r>
  <r>
    <n v="2713"/>
    <x v="658"/>
    <x v="0"/>
    <s v="Nick Patrick"/>
    <x v="6"/>
    <s v="Europe"/>
    <s v="Smartphone"/>
    <x v="3"/>
    <n v="350.59"/>
    <n v="760.76"/>
    <x v="0"/>
    <d v="2024-06-24T00:00:00"/>
    <n v="6"/>
    <x v="8"/>
    <x v="0"/>
  </r>
  <r>
    <n v="2714"/>
    <x v="694"/>
    <x v="18"/>
    <s v="Nick Patrick"/>
    <x v="8"/>
    <s v="Europe"/>
    <s v="Mouse"/>
    <x v="1"/>
    <n v="282.79000000000002"/>
    <n v="254.2"/>
    <x v="0"/>
    <d v="2023-06-04T00:00:00"/>
    <n v="8"/>
    <x v="10"/>
    <x v="1"/>
  </r>
  <r>
    <n v="2715"/>
    <x v="589"/>
    <x v="18"/>
    <s v="Nick Patrick"/>
    <x v="2"/>
    <s v="Asia"/>
    <s v="Headphones"/>
    <x v="0"/>
    <n v="143.09"/>
    <n v="166.31"/>
    <x v="0"/>
    <d v="2024-03-22T00:00:00"/>
    <n v="18"/>
    <x v="1"/>
    <x v="0"/>
  </r>
  <r>
    <n v="2716"/>
    <x v="40"/>
    <x v="6"/>
    <s v="Michale Cole"/>
    <x v="4"/>
    <s v="Asia"/>
    <s v="Smartphone"/>
    <x v="3"/>
    <n v="350.59"/>
    <n v="949.81"/>
    <x v="0"/>
    <d v="2024-05-02T00:00:00"/>
    <n v="12"/>
    <x v="7"/>
    <x v="0"/>
  </r>
  <r>
    <n v="2717"/>
    <x v="531"/>
    <x v="6"/>
    <s v="Michale Cole"/>
    <x v="2"/>
    <s v="Asia"/>
    <s v="Laptop"/>
    <x v="2"/>
    <n v="415.78"/>
    <n v="602.30999999999995"/>
    <x v="0"/>
    <d v="2024-07-14T00:00:00"/>
    <n v="18"/>
    <x v="8"/>
    <x v="0"/>
  </r>
  <r>
    <n v="2718"/>
    <x v="528"/>
    <x v="9"/>
    <s v="Cathy Kelley"/>
    <x v="9"/>
    <s v="South America"/>
    <s v="Monitor"/>
    <x v="1"/>
    <n v="263.2"/>
    <n v="585.41999999999996"/>
    <x v="0"/>
    <d v="2024-05-09T00:00:00"/>
    <n v="4"/>
    <x v="10"/>
    <x v="0"/>
  </r>
  <r>
    <n v="2719"/>
    <x v="405"/>
    <x v="15"/>
    <s v="Michale Cole"/>
    <x v="7"/>
    <s v="North America"/>
    <s v="Mouse"/>
    <x v="1"/>
    <n v="282.79000000000002"/>
    <n v="967.59"/>
    <x v="0"/>
    <d v="2024-10-10T00:00:00"/>
    <n v="1"/>
    <x v="11"/>
    <x v="0"/>
  </r>
  <r>
    <n v="2720"/>
    <x v="625"/>
    <x v="1"/>
    <s v="Cathy Kelley"/>
    <x v="9"/>
    <s v="South America"/>
    <s v="Smartphone"/>
    <x v="3"/>
    <n v="350.59"/>
    <n v="531.95000000000005"/>
    <x v="1"/>
    <s v="NULL"/>
    <s v="0"/>
    <x v="8"/>
    <x v="1"/>
  </r>
  <r>
    <n v="2721"/>
    <x v="320"/>
    <x v="5"/>
    <s v="Samantha Irvin"/>
    <x v="3"/>
    <s v="Asia"/>
    <s v="Mouse"/>
    <x v="1"/>
    <n v="282.79000000000002"/>
    <n v="979.4"/>
    <x v="1"/>
    <s v="NULL"/>
    <s v="0"/>
    <x v="7"/>
    <x v="1"/>
  </r>
  <r>
    <n v="2722"/>
    <x v="492"/>
    <x v="2"/>
    <s v="Cathy Kelley"/>
    <x v="6"/>
    <s v="Europe"/>
    <s v="Headphones"/>
    <x v="0"/>
    <n v="143.09"/>
    <n v="618.14"/>
    <x v="1"/>
    <s v="NULL"/>
    <s v="0"/>
    <x v="0"/>
    <x v="0"/>
  </r>
  <r>
    <n v="2723"/>
    <x v="629"/>
    <x v="4"/>
    <s v="Michale Cole"/>
    <x v="7"/>
    <s v="North America"/>
    <s v="Mouse"/>
    <x v="1"/>
    <n v="282.79000000000002"/>
    <n v="231.76"/>
    <x v="1"/>
    <s v="NULL"/>
    <s v="0"/>
    <x v="9"/>
    <x v="0"/>
  </r>
  <r>
    <n v="2724"/>
    <x v="477"/>
    <x v="19"/>
    <s v="Samantha Irvin"/>
    <x v="9"/>
    <s v="South America"/>
    <s v="Tablet"/>
    <x v="0"/>
    <n v="195.62"/>
    <n v="476.45"/>
    <x v="0"/>
    <d v="2023-05-12T00:00:00"/>
    <n v="4"/>
    <x v="10"/>
    <x v="1"/>
  </r>
  <r>
    <n v="2725"/>
    <x v="613"/>
    <x v="11"/>
    <s v="Cathy Kelley"/>
    <x v="4"/>
    <s v="Asia"/>
    <s v="Laptop"/>
    <x v="2"/>
    <n v="415.78"/>
    <n v="545.39"/>
    <x v="0"/>
    <d v="2023-01-10T00:00:00"/>
    <n v="-719"/>
    <x v="5"/>
    <x v="0"/>
  </r>
  <r>
    <n v="2726"/>
    <x v="188"/>
    <x v="9"/>
    <s v="Cathy Kelley"/>
    <x v="4"/>
    <s v="Asia"/>
    <s v="Keyboard"/>
    <x v="2"/>
    <n v="104.6"/>
    <n v="328.9"/>
    <x v="1"/>
    <s v="NULL"/>
    <s v="0"/>
    <x v="11"/>
    <x v="1"/>
  </r>
  <r>
    <n v="2727"/>
    <x v="510"/>
    <x v="12"/>
    <s v="Michale Cole"/>
    <x v="7"/>
    <s v="North America"/>
    <s v="Webcam"/>
    <x v="1"/>
    <n v="71.97"/>
    <n v="708.13"/>
    <x v="0"/>
    <d v="2024-02-02T00:00:00"/>
    <n v="1"/>
    <x v="4"/>
    <x v="0"/>
  </r>
  <r>
    <n v="2728"/>
    <x v="120"/>
    <x v="18"/>
    <s v="Nick Patrick"/>
    <x v="5"/>
    <s v="Oceania"/>
    <s v="Smartphone"/>
    <x v="3"/>
    <n v="350.59"/>
    <n v="699.31"/>
    <x v="0"/>
    <d v="2023-06-29T00:00:00"/>
    <n v="20"/>
    <x v="8"/>
    <x v="1"/>
  </r>
  <r>
    <n v="2729"/>
    <x v="507"/>
    <x v="16"/>
    <s v="Nick Patrick"/>
    <x v="3"/>
    <s v="Asia"/>
    <s v="Printer"/>
    <x v="0"/>
    <n v="199.57"/>
    <n v="277.31"/>
    <x v="0"/>
    <d v="2024-04-26T00:00:00"/>
    <n v="15"/>
    <x v="7"/>
    <x v="0"/>
  </r>
  <r>
    <n v="2730"/>
    <x v="664"/>
    <x v="16"/>
    <s v="Nick Patrick"/>
    <x v="6"/>
    <s v="Europe"/>
    <s v="Smartphone"/>
    <x v="3"/>
    <n v="350.59"/>
    <n v="171.03"/>
    <x v="1"/>
    <s v="NULL"/>
    <s v="0"/>
    <x v="6"/>
    <x v="0"/>
  </r>
  <r>
    <n v="2731"/>
    <x v="308"/>
    <x v="19"/>
    <s v="Samantha Irvin"/>
    <x v="0"/>
    <s v="Europe"/>
    <s v="Headphones"/>
    <x v="0"/>
    <n v="143.09"/>
    <n v="879.59"/>
    <x v="0"/>
    <d v="2023-03-08T00:00:00"/>
    <n v="10"/>
    <x v="4"/>
    <x v="1"/>
  </r>
  <r>
    <n v="2732"/>
    <x v="181"/>
    <x v="13"/>
    <s v="Cathy Kelley"/>
    <x v="3"/>
    <s v="Asia"/>
    <s v="Webcam"/>
    <x v="1"/>
    <n v="71.97"/>
    <n v="789.89"/>
    <x v="0"/>
    <d v="2024-04-12T00:00:00"/>
    <n v="15"/>
    <x v="1"/>
    <x v="0"/>
  </r>
  <r>
    <n v="2733"/>
    <x v="234"/>
    <x v="11"/>
    <s v="Cathy Kelley"/>
    <x v="1"/>
    <s v="North America"/>
    <s v="Speaker"/>
    <x v="1"/>
    <n v="381.62"/>
    <n v="936"/>
    <x v="0"/>
    <d v="2024-11-05T00:00:00"/>
    <n v="2"/>
    <x v="9"/>
    <x v="0"/>
  </r>
  <r>
    <n v="2734"/>
    <x v="587"/>
    <x v="3"/>
    <s v="Michale Cole"/>
    <x v="5"/>
    <s v="Oceania"/>
    <s v="Tablet"/>
    <x v="0"/>
    <n v="195.62"/>
    <n v="118.89"/>
    <x v="0"/>
    <d v="2024-05-22T00:00:00"/>
    <n v="20"/>
    <x v="10"/>
    <x v="0"/>
  </r>
  <r>
    <n v="2735"/>
    <x v="233"/>
    <x v="11"/>
    <s v="Cathy Kelley"/>
    <x v="4"/>
    <s v="Asia"/>
    <s v="Speaker"/>
    <x v="1"/>
    <n v="381.62"/>
    <n v="795.19"/>
    <x v="0"/>
    <d v="2024-08-07T00:00:00"/>
    <n v="12"/>
    <x v="2"/>
    <x v="0"/>
  </r>
  <r>
    <n v="2736"/>
    <x v="217"/>
    <x v="10"/>
    <s v="Michale Cole"/>
    <x v="7"/>
    <s v="North America"/>
    <s v="Keyboard"/>
    <x v="2"/>
    <n v="104.6"/>
    <n v="354.24"/>
    <x v="1"/>
    <s v="NULL"/>
    <s v="0"/>
    <x v="6"/>
    <x v="0"/>
  </r>
  <r>
    <n v="2737"/>
    <x v="386"/>
    <x v="9"/>
    <s v="Cathy Kelley"/>
    <x v="8"/>
    <s v="Europe"/>
    <s v="Laptop"/>
    <x v="2"/>
    <n v="415.78"/>
    <n v="472.51"/>
    <x v="1"/>
    <s v="NULL"/>
    <s v="0"/>
    <x v="4"/>
    <x v="0"/>
  </r>
  <r>
    <n v="2738"/>
    <x v="92"/>
    <x v="16"/>
    <s v="Nick Patrick"/>
    <x v="6"/>
    <s v="Europe"/>
    <s v="Smartphone"/>
    <x v="3"/>
    <n v="350.59"/>
    <n v="982.73"/>
    <x v="0"/>
    <d v="2024-03-06T00:00:00"/>
    <n v="6"/>
    <x v="4"/>
    <x v="0"/>
  </r>
  <r>
    <n v="2739"/>
    <x v="544"/>
    <x v="3"/>
    <s v="Michale Cole"/>
    <x v="6"/>
    <s v="Europe"/>
    <s v="Headphones"/>
    <x v="0"/>
    <n v="143.09"/>
    <n v="212.75"/>
    <x v="0"/>
    <d v="2023-02-26T00:00:00"/>
    <n v="6"/>
    <x v="4"/>
    <x v="1"/>
  </r>
  <r>
    <n v="2740"/>
    <x v="406"/>
    <x v="12"/>
    <s v="Michale Cole"/>
    <x v="4"/>
    <s v="Asia"/>
    <s v="Speaker"/>
    <x v="1"/>
    <n v="381.62"/>
    <n v="485.24"/>
    <x v="0"/>
    <d v="2024-08-08T00:00:00"/>
    <n v="12"/>
    <x v="2"/>
    <x v="0"/>
  </r>
  <r>
    <n v="2741"/>
    <x v="715"/>
    <x v="8"/>
    <s v="Cathy Kelley"/>
    <x v="4"/>
    <s v="Asia"/>
    <s v="Smartphone"/>
    <x v="3"/>
    <n v="350.59"/>
    <n v="173.65"/>
    <x v="1"/>
    <s v="NULL"/>
    <s v="0"/>
    <x v="4"/>
    <x v="0"/>
  </r>
  <r>
    <n v="2742"/>
    <x v="627"/>
    <x v="14"/>
    <s v="Nick Patrick"/>
    <x v="6"/>
    <s v="Europe"/>
    <s v="Smartphone"/>
    <x v="3"/>
    <n v="350.59"/>
    <n v="606.12"/>
    <x v="1"/>
    <s v="NULL"/>
    <s v="0"/>
    <x v="9"/>
    <x v="0"/>
  </r>
  <r>
    <n v="2743"/>
    <x v="32"/>
    <x v="12"/>
    <s v="Michale Cole"/>
    <x v="9"/>
    <s v="South America"/>
    <s v="Monitor"/>
    <x v="1"/>
    <n v="263.2"/>
    <n v="339.61"/>
    <x v="0"/>
    <d v="2024-12-14T00:00:00"/>
    <n v="4"/>
    <x v="5"/>
    <x v="0"/>
  </r>
  <r>
    <n v="2744"/>
    <x v="76"/>
    <x v="9"/>
    <s v="Cathy Kelley"/>
    <x v="6"/>
    <s v="Europe"/>
    <s v="Webcam"/>
    <x v="1"/>
    <n v="71.97"/>
    <n v="204.31"/>
    <x v="0"/>
    <d v="2023-08-09T00:00:00"/>
    <n v="6"/>
    <x v="3"/>
    <x v="1"/>
  </r>
  <r>
    <n v="2745"/>
    <x v="248"/>
    <x v="18"/>
    <s v="Nick Patrick"/>
    <x v="9"/>
    <s v="South America"/>
    <s v="Headphones"/>
    <x v="0"/>
    <n v="143.09"/>
    <n v="930.35"/>
    <x v="0"/>
    <d v="2023-10-17T00:00:00"/>
    <n v="4"/>
    <x v="11"/>
    <x v="1"/>
  </r>
  <r>
    <n v="2746"/>
    <x v="31"/>
    <x v="16"/>
    <s v="Nick Patrick"/>
    <x v="9"/>
    <s v="South America"/>
    <s v="Webcam"/>
    <x v="1"/>
    <n v="71.97"/>
    <n v="445.53"/>
    <x v="0"/>
    <d v="2023-05-22T00:00:00"/>
    <n v="4"/>
    <x v="10"/>
    <x v="1"/>
  </r>
  <r>
    <n v="2747"/>
    <x v="669"/>
    <x v="9"/>
    <s v="Cathy Kelley"/>
    <x v="4"/>
    <s v="Asia"/>
    <s v="Headphones"/>
    <x v="0"/>
    <n v="143.09"/>
    <n v="142.03"/>
    <x v="1"/>
    <s v="NULL"/>
    <s v="0"/>
    <x v="7"/>
    <x v="1"/>
  </r>
  <r>
    <n v="2748"/>
    <x v="367"/>
    <x v="11"/>
    <s v="Cathy Kelley"/>
    <x v="1"/>
    <s v="North America"/>
    <s v="Mouse"/>
    <x v="1"/>
    <n v="282.79000000000002"/>
    <n v="321.38"/>
    <x v="0"/>
    <d v="2023-08-19T00:00:00"/>
    <n v="2"/>
    <x v="3"/>
    <x v="1"/>
  </r>
  <r>
    <n v="2749"/>
    <x v="85"/>
    <x v="8"/>
    <s v="Cathy Kelley"/>
    <x v="6"/>
    <s v="Europe"/>
    <s v="Headphones"/>
    <x v="0"/>
    <n v="143.09"/>
    <n v="320.61"/>
    <x v="1"/>
    <s v="NULL"/>
    <s v="0"/>
    <x v="7"/>
    <x v="1"/>
  </r>
  <r>
    <n v="2750"/>
    <x v="53"/>
    <x v="18"/>
    <s v="Nick Patrick"/>
    <x v="6"/>
    <s v="Europe"/>
    <s v="Speaker"/>
    <x v="1"/>
    <n v="381.62"/>
    <n v="566.66999999999996"/>
    <x v="0"/>
    <d v="2024-08-31T00:00:00"/>
    <n v="6"/>
    <x v="3"/>
    <x v="0"/>
  </r>
  <r>
    <n v="2751"/>
    <x v="78"/>
    <x v="9"/>
    <s v="Cathy Kelley"/>
    <x v="4"/>
    <s v="Asia"/>
    <s v="Tablet"/>
    <x v="0"/>
    <n v="195.62"/>
    <n v="844.38"/>
    <x v="0"/>
    <d v="2023-06-04T00:00:00"/>
    <n v="12"/>
    <x v="10"/>
    <x v="1"/>
  </r>
  <r>
    <n v="2752"/>
    <x v="36"/>
    <x v="5"/>
    <s v="Samantha Irvin"/>
    <x v="2"/>
    <s v="Asia"/>
    <s v="Speaker"/>
    <x v="1"/>
    <n v="381.62"/>
    <n v="833.62"/>
    <x v="1"/>
    <s v="NULL"/>
    <s v="0"/>
    <x v="3"/>
    <x v="0"/>
  </r>
  <r>
    <n v="2753"/>
    <x v="716"/>
    <x v="18"/>
    <s v="Nick Patrick"/>
    <x v="6"/>
    <s v="Europe"/>
    <s v="Monitor"/>
    <x v="1"/>
    <n v="263.2"/>
    <n v="283.32"/>
    <x v="0"/>
    <d v="2023-07-06T00:00:00"/>
    <n v="6"/>
    <x v="8"/>
    <x v="1"/>
  </r>
  <r>
    <n v="2754"/>
    <x v="508"/>
    <x v="19"/>
    <s v="Samantha Irvin"/>
    <x v="6"/>
    <s v="Europe"/>
    <s v="Printer"/>
    <x v="0"/>
    <n v="199.57"/>
    <n v="429.47"/>
    <x v="0"/>
    <d v="2024-09-19T00:00:00"/>
    <n v="6"/>
    <x v="0"/>
    <x v="0"/>
  </r>
  <r>
    <n v="2755"/>
    <x v="376"/>
    <x v="18"/>
    <s v="Nick Patrick"/>
    <x v="3"/>
    <s v="Asia"/>
    <s v="Laptop"/>
    <x v="2"/>
    <n v="415.78"/>
    <n v="357.9"/>
    <x v="1"/>
    <s v="NULL"/>
    <s v="0"/>
    <x v="10"/>
    <x v="1"/>
  </r>
  <r>
    <n v="2756"/>
    <x v="396"/>
    <x v="9"/>
    <s v="Cathy Kelley"/>
    <x v="1"/>
    <s v="North America"/>
    <s v="Webcam"/>
    <x v="1"/>
    <n v="71.97"/>
    <n v="754.98"/>
    <x v="0"/>
    <d v="2024-04-23T00:00:00"/>
    <n v="2"/>
    <x v="7"/>
    <x v="0"/>
  </r>
  <r>
    <n v="2757"/>
    <x v="57"/>
    <x v="2"/>
    <s v="Cathy Kelley"/>
    <x v="4"/>
    <s v="Asia"/>
    <s v="Headphones"/>
    <x v="0"/>
    <n v="143.09"/>
    <n v="351.7"/>
    <x v="0"/>
    <d v="2023-06-13T00:00:00"/>
    <n v="12"/>
    <x v="8"/>
    <x v="1"/>
  </r>
  <r>
    <n v="2758"/>
    <x v="491"/>
    <x v="1"/>
    <s v="Cathy Kelley"/>
    <x v="9"/>
    <s v="South America"/>
    <s v="Tablet"/>
    <x v="0"/>
    <n v="195.62"/>
    <n v="995.37"/>
    <x v="0"/>
    <d v="2023-05-07T00:00:00"/>
    <n v="4"/>
    <x v="10"/>
    <x v="1"/>
  </r>
  <r>
    <n v="2759"/>
    <x v="587"/>
    <x v="4"/>
    <s v="Michale Cole"/>
    <x v="9"/>
    <s v="South America"/>
    <s v="Smartphone"/>
    <x v="3"/>
    <n v="350.59"/>
    <n v="625.63"/>
    <x v="0"/>
    <d v="2024-05-06T00:00:00"/>
    <n v="4"/>
    <x v="10"/>
    <x v="0"/>
  </r>
  <r>
    <n v="2760"/>
    <x v="379"/>
    <x v="12"/>
    <s v="Michale Cole"/>
    <x v="1"/>
    <s v="North America"/>
    <s v="Webcam"/>
    <x v="1"/>
    <n v="71.97"/>
    <n v="750.22"/>
    <x v="1"/>
    <s v="NULL"/>
    <s v="0"/>
    <x v="11"/>
    <x v="0"/>
  </r>
  <r>
    <n v="2761"/>
    <x v="122"/>
    <x v="15"/>
    <s v="Michale Cole"/>
    <x v="2"/>
    <s v="Asia"/>
    <s v="Printer"/>
    <x v="0"/>
    <n v="199.57"/>
    <n v="710.4"/>
    <x v="1"/>
    <s v="NULL"/>
    <s v="0"/>
    <x v="5"/>
    <x v="0"/>
  </r>
  <r>
    <n v="2762"/>
    <x v="717"/>
    <x v="2"/>
    <s v="Cathy Kelley"/>
    <x v="4"/>
    <s v="Asia"/>
    <s v="Smartphone"/>
    <x v="3"/>
    <n v="350.59"/>
    <n v="723.92"/>
    <x v="1"/>
    <s v="NULL"/>
    <s v="0"/>
    <x v="8"/>
    <x v="0"/>
  </r>
  <r>
    <n v="2763"/>
    <x v="37"/>
    <x v="16"/>
    <s v="Nick Patrick"/>
    <x v="6"/>
    <s v="Europe"/>
    <s v="Tablet"/>
    <x v="0"/>
    <n v="195.62"/>
    <n v="354.93"/>
    <x v="0"/>
    <d v="2024-09-21T00:00:00"/>
    <n v="6"/>
    <x v="0"/>
    <x v="0"/>
  </r>
  <r>
    <n v="2764"/>
    <x v="68"/>
    <x v="13"/>
    <s v="Cathy Kelley"/>
    <x v="6"/>
    <s v="Europe"/>
    <s v="Tablet"/>
    <x v="0"/>
    <n v="195.62"/>
    <n v="893.2"/>
    <x v="0"/>
    <d v="2024-08-21T00:00:00"/>
    <n v="6"/>
    <x v="3"/>
    <x v="0"/>
  </r>
  <r>
    <n v="2765"/>
    <x v="537"/>
    <x v="11"/>
    <s v="Cathy Kelley"/>
    <x v="8"/>
    <s v="Europe"/>
    <s v="Mouse"/>
    <x v="1"/>
    <n v="282.79000000000002"/>
    <n v="428.08"/>
    <x v="0"/>
    <d v="2024-05-16T00:00:00"/>
    <n v="8"/>
    <x v="10"/>
    <x v="0"/>
  </r>
  <r>
    <n v="2766"/>
    <x v="88"/>
    <x v="2"/>
    <s v="Cathy Kelley"/>
    <x v="3"/>
    <s v="Asia"/>
    <s v="Mouse"/>
    <x v="1"/>
    <n v="282.79000000000002"/>
    <n v="857.83"/>
    <x v="0"/>
    <d v="2023-03-01T00:00:00"/>
    <n v="15"/>
    <x v="4"/>
    <x v="1"/>
  </r>
  <r>
    <n v="2767"/>
    <x v="149"/>
    <x v="19"/>
    <s v="Samantha Irvin"/>
    <x v="6"/>
    <s v="Europe"/>
    <s v="Monitor"/>
    <x v="1"/>
    <n v="263.2"/>
    <n v="125.3"/>
    <x v="0"/>
    <d v="2023-11-15T00:00:00"/>
    <n v="6"/>
    <x v="9"/>
    <x v="1"/>
  </r>
  <r>
    <n v="2768"/>
    <x v="270"/>
    <x v="2"/>
    <s v="Cathy Kelley"/>
    <x v="6"/>
    <s v="Europe"/>
    <s v="Speaker"/>
    <x v="1"/>
    <n v="381.62"/>
    <n v="710.11"/>
    <x v="1"/>
    <s v="NULL"/>
    <s v="0"/>
    <x v="3"/>
    <x v="1"/>
  </r>
  <r>
    <n v="2769"/>
    <x v="622"/>
    <x v="12"/>
    <s v="Michale Cole"/>
    <x v="0"/>
    <s v="Europe"/>
    <s v="Smartphone"/>
    <x v="3"/>
    <n v="350.59"/>
    <n v="576.16"/>
    <x v="1"/>
    <s v="NULL"/>
    <s v="0"/>
    <x v="0"/>
    <x v="1"/>
  </r>
  <r>
    <n v="2770"/>
    <x v="338"/>
    <x v="7"/>
    <s v="Samantha Irvin"/>
    <x v="8"/>
    <s v="Europe"/>
    <s v="Printer"/>
    <x v="0"/>
    <n v="199.57"/>
    <n v="244.54"/>
    <x v="0"/>
    <d v="2024-02-20T00:00:00"/>
    <n v="8"/>
    <x v="4"/>
    <x v="0"/>
  </r>
  <r>
    <n v="2771"/>
    <x v="108"/>
    <x v="17"/>
    <s v="Cathy Kelley"/>
    <x v="9"/>
    <s v="South America"/>
    <s v="Smartphone"/>
    <x v="3"/>
    <n v="350.59"/>
    <n v="737.19"/>
    <x v="1"/>
    <s v="NULL"/>
    <s v="0"/>
    <x v="2"/>
    <x v="0"/>
  </r>
  <r>
    <n v="2772"/>
    <x v="677"/>
    <x v="10"/>
    <s v="Michale Cole"/>
    <x v="4"/>
    <s v="Asia"/>
    <s v="Tablet"/>
    <x v="0"/>
    <n v="195.62"/>
    <n v="886.15"/>
    <x v="0"/>
    <d v="2024-06-17T00:00:00"/>
    <n v="12"/>
    <x v="8"/>
    <x v="0"/>
  </r>
  <r>
    <n v="2773"/>
    <x v="20"/>
    <x v="2"/>
    <s v="Cathy Kelley"/>
    <x v="4"/>
    <s v="Asia"/>
    <s v="Speaker"/>
    <x v="1"/>
    <n v="381.62"/>
    <n v="316.70999999999998"/>
    <x v="1"/>
    <s v="NULL"/>
    <s v="0"/>
    <x v="7"/>
    <x v="1"/>
  </r>
  <r>
    <n v="2774"/>
    <x v="677"/>
    <x v="5"/>
    <s v="Samantha Irvin"/>
    <x v="5"/>
    <s v="Oceania"/>
    <s v="Tablet"/>
    <x v="0"/>
    <n v="195.62"/>
    <n v="654.79999999999995"/>
    <x v="1"/>
    <s v="NULL"/>
    <s v="0"/>
    <x v="8"/>
    <x v="0"/>
  </r>
  <r>
    <n v="2775"/>
    <x v="365"/>
    <x v="14"/>
    <s v="Nick Patrick"/>
    <x v="7"/>
    <s v="North America"/>
    <s v="Tablet"/>
    <x v="0"/>
    <n v="195.62"/>
    <n v="309.39"/>
    <x v="0"/>
    <d v="2023-09-10T00:00:00"/>
    <n v="1"/>
    <x v="0"/>
    <x v="1"/>
  </r>
  <r>
    <n v="2776"/>
    <x v="277"/>
    <x v="18"/>
    <s v="Nick Patrick"/>
    <x v="4"/>
    <s v="Asia"/>
    <s v="Tablet"/>
    <x v="0"/>
    <n v="195.62"/>
    <n v="535.19000000000005"/>
    <x v="0"/>
    <d v="2023-11-07T00:00:00"/>
    <n v="12"/>
    <x v="11"/>
    <x v="1"/>
  </r>
  <r>
    <n v="2777"/>
    <x v="592"/>
    <x v="3"/>
    <s v="Michale Cole"/>
    <x v="7"/>
    <s v="North America"/>
    <s v="Tablet"/>
    <x v="0"/>
    <n v="195.62"/>
    <n v="963.43"/>
    <x v="1"/>
    <s v="NULL"/>
    <s v="0"/>
    <x v="8"/>
    <x v="0"/>
  </r>
  <r>
    <n v="2778"/>
    <x v="6"/>
    <x v="15"/>
    <s v="Michale Cole"/>
    <x v="5"/>
    <s v="Oceania"/>
    <s v="Smartphone"/>
    <x v="3"/>
    <n v="350.59"/>
    <n v="997.3"/>
    <x v="1"/>
    <s v="NULL"/>
    <s v="0"/>
    <x v="1"/>
    <x v="0"/>
  </r>
  <r>
    <n v="2779"/>
    <x v="546"/>
    <x v="3"/>
    <s v="Michale Cole"/>
    <x v="2"/>
    <s v="Asia"/>
    <s v="Mouse"/>
    <x v="1"/>
    <n v="282.79000000000002"/>
    <n v="539.1"/>
    <x v="0"/>
    <d v="2024-12-09T00:00:00"/>
    <n v="18"/>
    <x v="9"/>
    <x v="0"/>
  </r>
  <r>
    <n v="2780"/>
    <x v="190"/>
    <x v="3"/>
    <s v="Michale Cole"/>
    <x v="2"/>
    <s v="Asia"/>
    <s v="Smartphone"/>
    <x v="3"/>
    <n v="350.59"/>
    <n v="486.89"/>
    <x v="0"/>
    <d v="2024-02-11T00:00:00"/>
    <n v="18"/>
    <x v="6"/>
    <x v="0"/>
  </r>
  <r>
    <n v="2781"/>
    <x v="508"/>
    <x v="1"/>
    <s v="Cathy Kelley"/>
    <x v="6"/>
    <s v="Europe"/>
    <s v="Headphones"/>
    <x v="0"/>
    <n v="143.09"/>
    <n v="844.34"/>
    <x v="1"/>
    <s v="NULL"/>
    <s v="0"/>
    <x v="0"/>
    <x v="0"/>
  </r>
  <r>
    <n v="2782"/>
    <x v="110"/>
    <x v="11"/>
    <s v="Cathy Kelley"/>
    <x v="1"/>
    <s v="North America"/>
    <s v="Monitor"/>
    <x v="1"/>
    <n v="263.2"/>
    <n v="790.35"/>
    <x v="0"/>
    <d v="2024-01-10T00:00:00"/>
    <n v="2"/>
    <x v="6"/>
    <x v="0"/>
  </r>
  <r>
    <n v="2783"/>
    <x v="1"/>
    <x v="18"/>
    <s v="Nick Patrick"/>
    <x v="8"/>
    <s v="Europe"/>
    <s v="Webcam"/>
    <x v="1"/>
    <n v="71.97"/>
    <n v="442.36"/>
    <x v="0"/>
    <d v="2024-04-07T00:00:00"/>
    <n v="8"/>
    <x v="1"/>
    <x v="0"/>
  </r>
  <r>
    <n v="2784"/>
    <x v="272"/>
    <x v="18"/>
    <s v="Nick Patrick"/>
    <x v="1"/>
    <s v="North America"/>
    <s v="Laptop"/>
    <x v="2"/>
    <n v="415.78"/>
    <n v="397.03"/>
    <x v="0"/>
    <d v="2023-09-16T00:00:00"/>
    <n v="2"/>
    <x v="0"/>
    <x v="1"/>
  </r>
  <r>
    <n v="2785"/>
    <x v="592"/>
    <x v="4"/>
    <s v="Michale Cole"/>
    <x v="9"/>
    <s v="South America"/>
    <s v="Smartphone"/>
    <x v="3"/>
    <n v="350.59"/>
    <n v="437.39"/>
    <x v="0"/>
    <d v="2024-06-21T00:00:00"/>
    <n v="4"/>
    <x v="8"/>
    <x v="0"/>
  </r>
  <r>
    <n v="2786"/>
    <x v="315"/>
    <x v="17"/>
    <s v="Cathy Kelley"/>
    <x v="4"/>
    <s v="Asia"/>
    <s v="Speaker"/>
    <x v="1"/>
    <n v="381.62"/>
    <n v="800.49"/>
    <x v="0"/>
    <d v="2024-11-23T00:00:00"/>
    <n v="12"/>
    <x v="9"/>
    <x v="0"/>
  </r>
  <r>
    <n v="2787"/>
    <x v="588"/>
    <x v="10"/>
    <s v="Michale Cole"/>
    <x v="8"/>
    <s v="Europe"/>
    <s v="Keyboard"/>
    <x v="2"/>
    <n v="104.6"/>
    <n v="274.08"/>
    <x v="0"/>
    <d v="2024-10-06T00:00:00"/>
    <n v="8"/>
    <x v="0"/>
    <x v="0"/>
  </r>
  <r>
    <n v="2788"/>
    <x v="46"/>
    <x v="4"/>
    <s v="Michale Cole"/>
    <x v="7"/>
    <s v="North America"/>
    <s v="Keyboard"/>
    <x v="2"/>
    <n v="104.6"/>
    <n v="233.81"/>
    <x v="0"/>
    <d v="2024-01-04T00:00:00"/>
    <n v="1"/>
    <x v="6"/>
    <x v="0"/>
  </r>
  <r>
    <n v="2789"/>
    <x v="705"/>
    <x v="2"/>
    <s v="Cathy Kelley"/>
    <x v="0"/>
    <s v="Europe"/>
    <s v="Headphones"/>
    <x v="0"/>
    <n v="143.09"/>
    <n v="232.33"/>
    <x v="1"/>
    <s v="NULL"/>
    <s v="0"/>
    <x v="4"/>
    <x v="0"/>
  </r>
  <r>
    <n v="2790"/>
    <x v="35"/>
    <x v="1"/>
    <s v="Cathy Kelley"/>
    <x v="0"/>
    <s v="Europe"/>
    <s v="Printer"/>
    <x v="0"/>
    <n v="199.57"/>
    <n v="323.83"/>
    <x v="0"/>
    <d v="2023-08-17T00:00:00"/>
    <n v="10"/>
    <x v="3"/>
    <x v="1"/>
  </r>
  <r>
    <n v="2791"/>
    <x v="25"/>
    <x v="15"/>
    <s v="Michale Cole"/>
    <x v="4"/>
    <s v="Asia"/>
    <s v="Speaker"/>
    <x v="1"/>
    <n v="381.62"/>
    <n v="534.16"/>
    <x v="1"/>
    <s v="NULL"/>
    <s v="0"/>
    <x v="4"/>
    <x v="0"/>
  </r>
  <r>
    <n v="2792"/>
    <x v="104"/>
    <x v="3"/>
    <s v="Michale Cole"/>
    <x v="8"/>
    <s v="Europe"/>
    <s v="Smartphone"/>
    <x v="3"/>
    <n v="350.59"/>
    <n v="211.09"/>
    <x v="1"/>
    <s v="NULL"/>
    <s v="0"/>
    <x v="9"/>
    <x v="1"/>
  </r>
  <r>
    <n v="2793"/>
    <x v="89"/>
    <x v="15"/>
    <s v="Michale Cole"/>
    <x v="7"/>
    <s v="North America"/>
    <s v="Smartphone"/>
    <x v="3"/>
    <n v="350.59"/>
    <n v="431.58"/>
    <x v="0"/>
    <d v="2023-04-13T00:00:00"/>
    <n v="1"/>
    <x v="7"/>
    <x v="1"/>
  </r>
  <r>
    <n v="2794"/>
    <x v="717"/>
    <x v="11"/>
    <s v="Cathy Kelley"/>
    <x v="3"/>
    <s v="Asia"/>
    <s v="Monitor"/>
    <x v="1"/>
    <n v="263.2"/>
    <n v="324.13"/>
    <x v="0"/>
    <d v="2024-06-24T00:00:00"/>
    <n v="15"/>
    <x v="8"/>
    <x v="0"/>
  </r>
  <r>
    <n v="2795"/>
    <x v="263"/>
    <x v="19"/>
    <s v="Samantha Irvin"/>
    <x v="1"/>
    <s v="North America"/>
    <s v="Speaker"/>
    <x v="1"/>
    <n v="381.62"/>
    <n v="464.34"/>
    <x v="0"/>
    <d v="2024-03-12T00:00:00"/>
    <n v="2"/>
    <x v="1"/>
    <x v="0"/>
  </r>
  <r>
    <n v="2796"/>
    <x v="128"/>
    <x v="18"/>
    <s v="Nick Patrick"/>
    <x v="2"/>
    <s v="Asia"/>
    <s v="Printer"/>
    <x v="0"/>
    <n v="199.57"/>
    <n v="914.31"/>
    <x v="0"/>
    <d v="2024-08-26T00:00:00"/>
    <n v="18"/>
    <x v="3"/>
    <x v="0"/>
  </r>
  <r>
    <n v="2797"/>
    <x v="89"/>
    <x v="3"/>
    <s v="Michale Cole"/>
    <x v="9"/>
    <s v="South America"/>
    <s v="Mouse"/>
    <x v="1"/>
    <n v="282.79000000000002"/>
    <n v="580.71"/>
    <x v="0"/>
    <d v="2023-04-16T00:00:00"/>
    <n v="4"/>
    <x v="7"/>
    <x v="1"/>
  </r>
  <r>
    <n v="2798"/>
    <x v="538"/>
    <x v="9"/>
    <s v="Cathy Kelley"/>
    <x v="6"/>
    <s v="Europe"/>
    <s v="Laptop"/>
    <x v="2"/>
    <n v="415.78"/>
    <n v="516.33000000000004"/>
    <x v="0"/>
    <d v="2023-05-23T00:00:00"/>
    <n v="6"/>
    <x v="10"/>
    <x v="1"/>
  </r>
  <r>
    <n v="2799"/>
    <x v="68"/>
    <x v="2"/>
    <s v="Cathy Kelley"/>
    <x v="4"/>
    <s v="Asia"/>
    <s v="Laptop"/>
    <x v="2"/>
    <n v="415.78"/>
    <n v="420.92"/>
    <x v="1"/>
    <s v="NULL"/>
    <s v="0"/>
    <x v="3"/>
    <x v="0"/>
  </r>
  <r>
    <n v="2800"/>
    <x v="717"/>
    <x v="9"/>
    <s v="Cathy Kelley"/>
    <x v="0"/>
    <s v="Europe"/>
    <s v="Laptop"/>
    <x v="2"/>
    <n v="415.78"/>
    <n v="531.70000000000005"/>
    <x v="0"/>
    <d v="2024-06-19T00:00:00"/>
    <n v="10"/>
    <x v="8"/>
    <x v="0"/>
  </r>
  <r>
    <n v="2801"/>
    <x v="251"/>
    <x v="13"/>
    <s v="Cathy Kelley"/>
    <x v="7"/>
    <s v="North America"/>
    <s v="Laptop"/>
    <x v="2"/>
    <n v="415.78"/>
    <n v="445.26"/>
    <x v="1"/>
    <s v="NULL"/>
    <s v="0"/>
    <x v="6"/>
    <x v="0"/>
  </r>
  <r>
    <n v="2802"/>
    <x v="325"/>
    <x v="4"/>
    <s v="Michale Cole"/>
    <x v="6"/>
    <s v="Europe"/>
    <s v="Laptop"/>
    <x v="2"/>
    <n v="415.78"/>
    <n v="965.71"/>
    <x v="1"/>
    <s v="NULL"/>
    <s v="0"/>
    <x v="6"/>
    <x v="0"/>
  </r>
  <r>
    <n v="2803"/>
    <x v="273"/>
    <x v="17"/>
    <s v="Cathy Kelley"/>
    <x v="7"/>
    <s v="North America"/>
    <s v="Headphones"/>
    <x v="0"/>
    <n v="143.09"/>
    <n v="781.84"/>
    <x v="1"/>
    <s v="NULL"/>
    <s v="0"/>
    <x v="5"/>
    <x v="0"/>
  </r>
  <r>
    <n v="2804"/>
    <x v="341"/>
    <x v="14"/>
    <s v="Nick Patrick"/>
    <x v="6"/>
    <s v="Europe"/>
    <s v="Speaker"/>
    <x v="1"/>
    <n v="381.62"/>
    <n v="185.2"/>
    <x v="0"/>
    <d v="2024-05-04T00:00:00"/>
    <n v="6"/>
    <x v="7"/>
    <x v="0"/>
  </r>
  <r>
    <n v="2805"/>
    <x v="662"/>
    <x v="2"/>
    <s v="Cathy Kelley"/>
    <x v="8"/>
    <s v="Europe"/>
    <s v="Monitor"/>
    <x v="1"/>
    <n v="263.2"/>
    <n v="192.25"/>
    <x v="0"/>
    <d v="2024-10-22T00:00:00"/>
    <n v="8"/>
    <x v="11"/>
    <x v="0"/>
  </r>
  <r>
    <n v="2806"/>
    <x v="219"/>
    <x v="19"/>
    <s v="Samantha Irvin"/>
    <x v="0"/>
    <s v="Europe"/>
    <s v="Webcam"/>
    <x v="1"/>
    <n v="71.97"/>
    <n v="494.94"/>
    <x v="0"/>
    <d v="2024-07-13T00:00:00"/>
    <n v="10"/>
    <x v="2"/>
    <x v="0"/>
  </r>
  <r>
    <n v="2807"/>
    <x v="65"/>
    <x v="13"/>
    <s v="Cathy Kelley"/>
    <x v="9"/>
    <s v="South America"/>
    <s v="Speaker"/>
    <x v="1"/>
    <n v="381.62"/>
    <n v="565.12"/>
    <x v="1"/>
    <s v="NULL"/>
    <s v="0"/>
    <x v="6"/>
    <x v="0"/>
  </r>
  <r>
    <n v="2808"/>
    <x v="492"/>
    <x v="11"/>
    <s v="Cathy Kelley"/>
    <x v="9"/>
    <s v="South America"/>
    <s v="Laptop"/>
    <x v="2"/>
    <n v="415.78"/>
    <n v="103.18"/>
    <x v="0"/>
    <d v="2024-10-04T00:00:00"/>
    <n v="4"/>
    <x v="0"/>
    <x v="0"/>
  </r>
  <r>
    <n v="2809"/>
    <x v="471"/>
    <x v="5"/>
    <s v="Samantha Irvin"/>
    <x v="4"/>
    <s v="Asia"/>
    <s v="Webcam"/>
    <x v="1"/>
    <n v="71.97"/>
    <n v="779.88"/>
    <x v="1"/>
    <s v="NULL"/>
    <s v="0"/>
    <x v="5"/>
    <x v="0"/>
  </r>
  <r>
    <n v="2810"/>
    <x v="246"/>
    <x v="2"/>
    <s v="Cathy Kelley"/>
    <x v="7"/>
    <s v="North America"/>
    <s v="Headphones"/>
    <x v="0"/>
    <n v="143.09"/>
    <n v="528.6"/>
    <x v="0"/>
    <d v="2024-09-17T00:00:00"/>
    <n v="1"/>
    <x v="0"/>
    <x v="0"/>
  </r>
  <r>
    <n v="2811"/>
    <x v="428"/>
    <x v="2"/>
    <s v="Cathy Kelley"/>
    <x v="1"/>
    <s v="North America"/>
    <s v="Laptop"/>
    <x v="2"/>
    <n v="415.78"/>
    <n v="899.33"/>
    <x v="0"/>
    <d v="2023-05-07T00:00:00"/>
    <n v="2"/>
    <x v="10"/>
    <x v="1"/>
  </r>
  <r>
    <n v="2812"/>
    <x v="635"/>
    <x v="19"/>
    <s v="Samantha Irvin"/>
    <x v="4"/>
    <s v="Asia"/>
    <s v="Headphones"/>
    <x v="0"/>
    <n v="143.09"/>
    <n v="157.12"/>
    <x v="0"/>
    <d v="2023-12-03T00:00:00"/>
    <n v="12"/>
    <x v="9"/>
    <x v="1"/>
  </r>
  <r>
    <n v="2813"/>
    <x v="229"/>
    <x v="19"/>
    <s v="Samantha Irvin"/>
    <x v="2"/>
    <s v="Asia"/>
    <s v="Smartphone"/>
    <x v="3"/>
    <n v="350.59"/>
    <n v="959.45"/>
    <x v="0"/>
    <d v="2024-06-01T00:00:00"/>
    <n v="18"/>
    <x v="10"/>
    <x v="0"/>
  </r>
  <r>
    <n v="2814"/>
    <x v="556"/>
    <x v="18"/>
    <s v="Nick Patrick"/>
    <x v="0"/>
    <s v="Europe"/>
    <s v="Laptop"/>
    <x v="2"/>
    <n v="415.78"/>
    <n v="657.05"/>
    <x v="0"/>
    <d v="2023-05-25T00:00:00"/>
    <n v="10"/>
    <x v="10"/>
    <x v="1"/>
  </r>
  <r>
    <n v="2815"/>
    <x v="670"/>
    <x v="5"/>
    <s v="Samantha Irvin"/>
    <x v="3"/>
    <s v="Asia"/>
    <s v="Headphones"/>
    <x v="0"/>
    <n v="143.09"/>
    <n v="546.37"/>
    <x v="0"/>
    <d v="2023-12-26T00:00:00"/>
    <n v="15"/>
    <x v="5"/>
    <x v="1"/>
  </r>
  <r>
    <n v="2816"/>
    <x v="382"/>
    <x v="4"/>
    <s v="Michale Cole"/>
    <x v="4"/>
    <s v="Asia"/>
    <s v="Mouse"/>
    <x v="1"/>
    <n v="282.79000000000002"/>
    <n v="161.63"/>
    <x v="0"/>
    <d v="2024-05-01T00:00:00"/>
    <n v="12"/>
    <x v="7"/>
    <x v="0"/>
  </r>
  <r>
    <n v="2817"/>
    <x v="103"/>
    <x v="10"/>
    <s v="Michale Cole"/>
    <x v="5"/>
    <s v="Oceania"/>
    <s v="Webcam"/>
    <x v="1"/>
    <n v="71.97"/>
    <n v="654.47"/>
    <x v="0"/>
    <d v="2024-12-20T00:00:00"/>
    <n v="20"/>
    <x v="9"/>
    <x v="0"/>
  </r>
  <r>
    <n v="2818"/>
    <x v="144"/>
    <x v="15"/>
    <s v="Michale Cole"/>
    <x v="8"/>
    <s v="Europe"/>
    <s v="Headphones"/>
    <x v="0"/>
    <n v="143.09"/>
    <n v="939.1"/>
    <x v="0"/>
    <d v="2024-09-20T00:00:00"/>
    <n v="8"/>
    <x v="0"/>
    <x v="0"/>
  </r>
  <r>
    <n v="2819"/>
    <x v="524"/>
    <x v="7"/>
    <s v="Samantha Irvin"/>
    <x v="0"/>
    <s v="Europe"/>
    <s v="Smartphone"/>
    <x v="3"/>
    <n v="350.59"/>
    <n v="310.61"/>
    <x v="1"/>
    <s v="NULL"/>
    <s v="0"/>
    <x v="1"/>
    <x v="1"/>
  </r>
  <r>
    <n v="2820"/>
    <x v="471"/>
    <x v="14"/>
    <s v="Nick Patrick"/>
    <x v="2"/>
    <s v="Asia"/>
    <s v="Webcam"/>
    <x v="1"/>
    <n v="71.97"/>
    <n v="960.68"/>
    <x v="0"/>
    <d v="2024-12-26T00:00:00"/>
    <n v="18"/>
    <x v="5"/>
    <x v="0"/>
  </r>
  <r>
    <n v="2821"/>
    <x v="526"/>
    <x v="15"/>
    <s v="Michale Cole"/>
    <x v="7"/>
    <s v="North America"/>
    <s v="Monitor"/>
    <x v="1"/>
    <n v="263.2"/>
    <n v="265.27"/>
    <x v="1"/>
    <s v="NULL"/>
    <s v="0"/>
    <x v="11"/>
    <x v="0"/>
  </r>
  <r>
    <n v="2822"/>
    <x v="695"/>
    <x v="10"/>
    <s v="Michale Cole"/>
    <x v="4"/>
    <s v="Asia"/>
    <s v="Headphones"/>
    <x v="0"/>
    <n v="143.09"/>
    <n v="793.86"/>
    <x v="0"/>
    <d v="2023-03-22T00:00:00"/>
    <n v="12"/>
    <x v="1"/>
    <x v="1"/>
  </r>
  <r>
    <n v="2823"/>
    <x v="671"/>
    <x v="10"/>
    <s v="Michale Cole"/>
    <x v="7"/>
    <s v="North America"/>
    <s v="Smartphone"/>
    <x v="3"/>
    <n v="350.59"/>
    <n v="448.75"/>
    <x v="0"/>
    <d v="2023-12-07T00:00:00"/>
    <n v="1"/>
    <x v="5"/>
    <x v="1"/>
  </r>
  <r>
    <n v="2824"/>
    <x v="672"/>
    <x v="0"/>
    <s v="Nick Patrick"/>
    <x v="7"/>
    <s v="North America"/>
    <s v="Headphones"/>
    <x v="0"/>
    <n v="143.09"/>
    <n v="165.86"/>
    <x v="1"/>
    <s v="NULL"/>
    <s v="0"/>
    <x v="1"/>
    <x v="0"/>
  </r>
  <r>
    <n v="2825"/>
    <x v="412"/>
    <x v="14"/>
    <s v="Nick Patrick"/>
    <x v="6"/>
    <s v="Europe"/>
    <s v="Tablet"/>
    <x v="0"/>
    <n v="195.62"/>
    <n v="262.29000000000002"/>
    <x v="0"/>
    <d v="2023-02-06T00:00:00"/>
    <n v="6"/>
    <x v="6"/>
    <x v="1"/>
  </r>
  <r>
    <n v="2826"/>
    <x v="294"/>
    <x v="1"/>
    <s v="Cathy Kelley"/>
    <x v="7"/>
    <s v="North America"/>
    <s v="Monitor"/>
    <x v="1"/>
    <n v="263.2"/>
    <n v="374.57"/>
    <x v="0"/>
    <d v="2023-01-12T00:00:00"/>
    <n v="1"/>
    <x v="6"/>
    <x v="1"/>
  </r>
  <r>
    <n v="2827"/>
    <x v="582"/>
    <x v="0"/>
    <s v="Nick Patrick"/>
    <x v="5"/>
    <s v="Oceania"/>
    <s v="Monitor"/>
    <x v="1"/>
    <n v="263.2"/>
    <n v="591.91"/>
    <x v="0"/>
    <d v="2024-11-09T00:00:00"/>
    <n v="20"/>
    <x v="11"/>
    <x v="0"/>
  </r>
  <r>
    <n v="2828"/>
    <x v="35"/>
    <x v="8"/>
    <s v="Cathy Kelley"/>
    <x v="4"/>
    <s v="Asia"/>
    <s v="Printer"/>
    <x v="0"/>
    <n v="199.57"/>
    <n v="973.09"/>
    <x v="0"/>
    <d v="2023-08-19T00:00:00"/>
    <n v="12"/>
    <x v="3"/>
    <x v="1"/>
  </r>
  <r>
    <n v="2829"/>
    <x v="32"/>
    <x v="8"/>
    <s v="Cathy Kelley"/>
    <x v="4"/>
    <s v="Asia"/>
    <s v="Printer"/>
    <x v="0"/>
    <n v="199.57"/>
    <n v="221.56"/>
    <x v="0"/>
    <d v="2024-12-22T00:00:00"/>
    <n v="12"/>
    <x v="5"/>
    <x v="0"/>
  </r>
  <r>
    <n v="2830"/>
    <x v="106"/>
    <x v="5"/>
    <s v="Samantha Irvin"/>
    <x v="8"/>
    <s v="Europe"/>
    <s v="Speaker"/>
    <x v="1"/>
    <n v="381.62"/>
    <n v="640.52"/>
    <x v="1"/>
    <s v="NULL"/>
    <s v="0"/>
    <x v="11"/>
    <x v="0"/>
  </r>
  <r>
    <n v="2831"/>
    <x v="205"/>
    <x v="13"/>
    <s v="Cathy Kelley"/>
    <x v="2"/>
    <s v="Asia"/>
    <s v="Webcam"/>
    <x v="1"/>
    <n v="71.97"/>
    <n v="868.98"/>
    <x v="0"/>
    <d v="2024-05-11T00:00:00"/>
    <n v="18"/>
    <x v="7"/>
    <x v="0"/>
  </r>
  <r>
    <n v="2832"/>
    <x v="643"/>
    <x v="6"/>
    <s v="Michale Cole"/>
    <x v="7"/>
    <s v="North America"/>
    <s v="Tablet"/>
    <x v="0"/>
    <n v="195.62"/>
    <n v="564.64"/>
    <x v="0"/>
    <d v="2023-10-07T00:00:00"/>
    <n v="1"/>
    <x v="11"/>
    <x v="1"/>
  </r>
  <r>
    <n v="2833"/>
    <x v="127"/>
    <x v="15"/>
    <s v="Michale Cole"/>
    <x v="1"/>
    <s v="North America"/>
    <s v="Tablet"/>
    <x v="0"/>
    <n v="195.62"/>
    <n v="189.04"/>
    <x v="0"/>
    <d v="2024-12-19T00:00:00"/>
    <n v="2"/>
    <x v="5"/>
    <x v="0"/>
  </r>
  <r>
    <n v="2834"/>
    <x v="75"/>
    <x v="13"/>
    <s v="Cathy Kelley"/>
    <x v="4"/>
    <s v="Asia"/>
    <s v="Laptop"/>
    <x v="2"/>
    <n v="415.78"/>
    <n v="654.65"/>
    <x v="0"/>
    <d v="2024-09-30T00:00:00"/>
    <n v="12"/>
    <x v="0"/>
    <x v="0"/>
  </r>
  <r>
    <n v="2835"/>
    <x v="133"/>
    <x v="16"/>
    <s v="Nick Patrick"/>
    <x v="0"/>
    <s v="Europe"/>
    <s v="Smartphone"/>
    <x v="3"/>
    <n v="350.59"/>
    <n v="739.03"/>
    <x v="0"/>
    <d v="2023-01-03T00:00:00"/>
    <n v="-721"/>
    <x v="5"/>
    <x v="0"/>
  </r>
  <r>
    <n v="2836"/>
    <x v="156"/>
    <x v="7"/>
    <s v="Samantha Irvin"/>
    <x v="8"/>
    <s v="Europe"/>
    <s v="Headphones"/>
    <x v="0"/>
    <n v="143.09"/>
    <n v="469.43"/>
    <x v="0"/>
    <d v="2024-04-06T00:00:00"/>
    <n v="8"/>
    <x v="1"/>
    <x v="0"/>
  </r>
  <r>
    <n v="2837"/>
    <x v="77"/>
    <x v="19"/>
    <s v="Samantha Irvin"/>
    <x v="3"/>
    <s v="Asia"/>
    <s v="Headphones"/>
    <x v="0"/>
    <n v="143.09"/>
    <n v="140.80000000000001"/>
    <x v="1"/>
    <s v="NULL"/>
    <s v="0"/>
    <x v="3"/>
    <x v="1"/>
  </r>
  <r>
    <n v="2838"/>
    <x v="606"/>
    <x v="0"/>
    <s v="Nick Patrick"/>
    <x v="5"/>
    <s v="Oceania"/>
    <s v="Smartphone"/>
    <x v="3"/>
    <n v="350.59"/>
    <n v="669.5"/>
    <x v="1"/>
    <s v="NULL"/>
    <s v="0"/>
    <x v="9"/>
    <x v="1"/>
  </r>
  <r>
    <n v="2839"/>
    <x v="340"/>
    <x v="14"/>
    <s v="Nick Patrick"/>
    <x v="4"/>
    <s v="Asia"/>
    <s v="Mouse"/>
    <x v="1"/>
    <n v="282.79000000000002"/>
    <n v="836.42"/>
    <x v="0"/>
    <d v="2023-04-03T00:00:00"/>
    <n v="12"/>
    <x v="1"/>
    <x v="1"/>
  </r>
  <r>
    <n v="2840"/>
    <x v="235"/>
    <x v="12"/>
    <s v="Michale Cole"/>
    <x v="1"/>
    <s v="North America"/>
    <s v="Webcam"/>
    <x v="1"/>
    <n v="71.97"/>
    <n v="148.74"/>
    <x v="0"/>
    <d v="2024-09-16T00:00:00"/>
    <n v="2"/>
    <x v="0"/>
    <x v="0"/>
  </r>
  <r>
    <n v="2841"/>
    <x v="533"/>
    <x v="2"/>
    <s v="Cathy Kelley"/>
    <x v="5"/>
    <s v="Oceania"/>
    <s v="Printer"/>
    <x v="0"/>
    <n v="199.57"/>
    <n v="348.53"/>
    <x v="1"/>
    <s v="NULL"/>
    <s v="0"/>
    <x v="8"/>
    <x v="1"/>
  </r>
  <r>
    <n v="2842"/>
    <x v="36"/>
    <x v="16"/>
    <s v="Nick Patrick"/>
    <x v="3"/>
    <s v="Asia"/>
    <s v="Keyboard"/>
    <x v="2"/>
    <n v="104.6"/>
    <n v="703.23"/>
    <x v="0"/>
    <d v="2024-08-18T00:00:00"/>
    <n v="15"/>
    <x v="3"/>
    <x v="0"/>
  </r>
  <r>
    <n v="2843"/>
    <x v="557"/>
    <x v="12"/>
    <s v="Michale Cole"/>
    <x v="7"/>
    <s v="North America"/>
    <s v="Headphones"/>
    <x v="0"/>
    <n v="143.09"/>
    <n v="720.5"/>
    <x v="0"/>
    <d v="2023-01-06T00:00:00"/>
    <n v="1"/>
    <x v="6"/>
    <x v="1"/>
  </r>
  <r>
    <n v="2844"/>
    <x v="266"/>
    <x v="8"/>
    <s v="Cathy Kelley"/>
    <x v="2"/>
    <s v="Asia"/>
    <s v="Speaker"/>
    <x v="1"/>
    <n v="381.62"/>
    <n v="220.07"/>
    <x v="1"/>
    <s v="NULL"/>
    <s v="0"/>
    <x v="0"/>
    <x v="0"/>
  </r>
  <r>
    <n v="2845"/>
    <x v="435"/>
    <x v="4"/>
    <s v="Michale Cole"/>
    <x v="7"/>
    <s v="North America"/>
    <s v="Monitor"/>
    <x v="1"/>
    <n v="263.2"/>
    <n v="596.33000000000004"/>
    <x v="0"/>
    <d v="2023-11-23T00:00:00"/>
    <n v="1"/>
    <x v="9"/>
    <x v="1"/>
  </r>
  <r>
    <n v="2846"/>
    <x v="226"/>
    <x v="9"/>
    <s v="Cathy Kelley"/>
    <x v="2"/>
    <s v="Asia"/>
    <s v="Monitor"/>
    <x v="1"/>
    <n v="263.2"/>
    <n v="374.99"/>
    <x v="0"/>
    <d v="2023-12-17T00:00:00"/>
    <n v="18"/>
    <x v="9"/>
    <x v="1"/>
  </r>
  <r>
    <n v="2847"/>
    <x v="24"/>
    <x v="17"/>
    <s v="Cathy Kelley"/>
    <x v="9"/>
    <s v="South America"/>
    <s v="Printer"/>
    <x v="0"/>
    <n v="199.57"/>
    <n v="638.36"/>
    <x v="0"/>
    <d v="2024-10-19T00:00:00"/>
    <n v="4"/>
    <x v="11"/>
    <x v="0"/>
  </r>
  <r>
    <n v="2848"/>
    <x v="279"/>
    <x v="13"/>
    <s v="Cathy Kelley"/>
    <x v="6"/>
    <s v="Europe"/>
    <s v="Mouse"/>
    <x v="1"/>
    <n v="282.79000000000002"/>
    <n v="752.61"/>
    <x v="1"/>
    <s v="NULL"/>
    <s v="0"/>
    <x v="6"/>
    <x v="0"/>
  </r>
  <r>
    <n v="2849"/>
    <x v="335"/>
    <x v="19"/>
    <s v="Samantha Irvin"/>
    <x v="9"/>
    <s v="South America"/>
    <s v="Monitor"/>
    <x v="1"/>
    <n v="263.2"/>
    <n v="806.13"/>
    <x v="0"/>
    <d v="2024-09-07T00:00:00"/>
    <n v="4"/>
    <x v="0"/>
    <x v="0"/>
  </r>
  <r>
    <n v="2850"/>
    <x v="462"/>
    <x v="5"/>
    <s v="Samantha Irvin"/>
    <x v="0"/>
    <s v="Europe"/>
    <s v="Speaker"/>
    <x v="1"/>
    <n v="381.62"/>
    <n v="178.45"/>
    <x v="1"/>
    <s v="NULL"/>
    <s v="0"/>
    <x v="7"/>
    <x v="0"/>
  </r>
  <r>
    <n v="2851"/>
    <x v="463"/>
    <x v="14"/>
    <s v="Nick Patrick"/>
    <x v="8"/>
    <s v="Europe"/>
    <s v="Smartphone"/>
    <x v="3"/>
    <n v="350.59"/>
    <n v="835.63"/>
    <x v="1"/>
    <s v="NULL"/>
    <s v="0"/>
    <x v="9"/>
    <x v="0"/>
  </r>
  <r>
    <n v="2852"/>
    <x v="201"/>
    <x v="8"/>
    <s v="Cathy Kelley"/>
    <x v="0"/>
    <s v="Europe"/>
    <s v="Laptop"/>
    <x v="2"/>
    <n v="415.78"/>
    <n v="744.1"/>
    <x v="0"/>
    <d v="2023-02-26T00:00:00"/>
    <n v="10"/>
    <x v="4"/>
    <x v="1"/>
  </r>
  <r>
    <n v="2853"/>
    <x v="422"/>
    <x v="5"/>
    <s v="Samantha Irvin"/>
    <x v="2"/>
    <s v="Asia"/>
    <s v="Mouse"/>
    <x v="1"/>
    <n v="282.79000000000002"/>
    <n v="834.22"/>
    <x v="0"/>
    <d v="2024-07-27T00:00:00"/>
    <n v="18"/>
    <x v="2"/>
    <x v="0"/>
  </r>
  <r>
    <n v="2854"/>
    <x v="240"/>
    <x v="10"/>
    <s v="Michale Cole"/>
    <x v="9"/>
    <s v="South America"/>
    <s v="Keyboard"/>
    <x v="2"/>
    <n v="104.6"/>
    <n v="829.02"/>
    <x v="0"/>
    <d v="2024-12-16T00:00:00"/>
    <n v="4"/>
    <x v="5"/>
    <x v="0"/>
  </r>
  <r>
    <n v="2855"/>
    <x v="264"/>
    <x v="18"/>
    <s v="Nick Patrick"/>
    <x v="2"/>
    <s v="Asia"/>
    <s v="Smartphone"/>
    <x v="3"/>
    <n v="350.59"/>
    <n v="534.25"/>
    <x v="1"/>
    <s v="NULL"/>
    <s v="0"/>
    <x v="0"/>
    <x v="0"/>
  </r>
  <r>
    <n v="2856"/>
    <x v="562"/>
    <x v="6"/>
    <s v="Michale Cole"/>
    <x v="8"/>
    <s v="Europe"/>
    <s v="Webcam"/>
    <x v="1"/>
    <n v="71.97"/>
    <n v="833.81"/>
    <x v="0"/>
    <d v="2023-05-29T00:00:00"/>
    <n v="8"/>
    <x v="10"/>
    <x v="1"/>
  </r>
  <r>
    <n v="2857"/>
    <x v="474"/>
    <x v="8"/>
    <s v="Cathy Kelley"/>
    <x v="4"/>
    <s v="Asia"/>
    <s v="Headphones"/>
    <x v="0"/>
    <n v="143.09"/>
    <n v="394.95"/>
    <x v="0"/>
    <d v="2023-05-13T00:00:00"/>
    <n v="12"/>
    <x v="10"/>
    <x v="1"/>
  </r>
  <r>
    <n v="2858"/>
    <x v="68"/>
    <x v="18"/>
    <s v="Nick Patrick"/>
    <x v="3"/>
    <s v="Asia"/>
    <s v="Mouse"/>
    <x v="1"/>
    <n v="282.79000000000002"/>
    <n v="210.21"/>
    <x v="1"/>
    <s v="NULL"/>
    <s v="0"/>
    <x v="3"/>
    <x v="0"/>
  </r>
  <r>
    <n v="2859"/>
    <x v="718"/>
    <x v="2"/>
    <s v="Cathy Kelley"/>
    <x v="6"/>
    <s v="Europe"/>
    <s v="Webcam"/>
    <x v="1"/>
    <n v="71.97"/>
    <n v="256.63"/>
    <x v="1"/>
    <s v="NULL"/>
    <s v="0"/>
    <x v="4"/>
    <x v="0"/>
  </r>
  <r>
    <n v="2860"/>
    <x v="29"/>
    <x v="0"/>
    <s v="Nick Patrick"/>
    <x v="5"/>
    <s v="Oceania"/>
    <s v="Laptop"/>
    <x v="2"/>
    <n v="415.78"/>
    <n v="758.11"/>
    <x v="1"/>
    <s v="NULL"/>
    <s v="0"/>
    <x v="10"/>
    <x v="0"/>
  </r>
  <r>
    <n v="2861"/>
    <x v="160"/>
    <x v="16"/>
    <s v="Nick Patrick"/>
    <x v="1"/>
    <s v="North America"/>
    <s v="Laptop"/>
    <x v="2"/>
    <n v="415.78"/>
    <n v="993.76"/>
    <x v="0"/>
    <d v="2023-01-17T00:00:00"/>
    <n v="2"/>
    <x v="6"/>
    <x v="1"/>
  </r>
  <r>
    <n v="2862"/>
    <x v="48"/>
    <x v="13"/>
    <s v="Cathy Kelley"/>
    <x v="1"/>
    <s v="North America"/>
    <s v="Laptop"/>
    <x v="2"/>
    <n v="415.78"/>
    <n v="849.58"/>
    <x v="0"/>
    <d v="2023-03-16T00:00:00"/>
    <n v="2"/>
    <x v="1"/>
    <x v="1"/>
  </r>
  <r>
    <n v="2863"/>
    <x v="302"/>
    <x v="16"/>
    <s v="Nick Patrick"/>
    <x v="7"/>
    <s v="North America"/>
    <s v="Webcam"/>
    <x v="1"/>
    <n v="71.97"/>
    <n v="858.49"/>
    <x v="0"/>
    <d v="2023-09-30T00:00:00"/>
    <n v="1"/>
    <x v="0"/>
    <x v="1"/>
  </r>
  <r>
    <n v="2864"/>
    <x v="160"/>
    <x v="1"/>
    <s v="Cathy Kelley"/>
    <x v="9"/>
    <s v="South America"/>
    <s v="Keyboard"/>
    <x v="2"/>
    <n v="104.6"/>
    <n v="514.6"/>
    <x v="0"/>
    <d v="2023-01-19T00:00:00"/>
    <n v="4"/>
    <x v="6"/>
    <x v="1"/>
  </r>
  <r>
    <n v="2865"/>
    <x v="436"/>
    <x v="7"/>
    <s v="Samantha Irvin"/>
    <x v="8"/>
    <s v="Europe"/>
    <s v="Tablet"/>
    <x v="0"/>
    <n v="195.62"/>
    <n v="614.13"/>
    <x v="1"/>
    <s v="NULL"/>
    <s v="0"/>
    <x v="1"/>
    <x v="0"/>
  </r>
  <r>
    <n v="2866"/>
    <x v="364"/>
    <x v="16"/>
    <s v="Nick Patrick"/>
    <x v="6"/>
    <s v="Europe"/>
    <s v="Smartphone"/>
    <x v="3"/>
    <n v="350.59"/>
    <n v="904.9"/>
    <x v="0"/>
    <d v="2023-02-10T00:00:00"/>
    <n v="6"/>
    <x v="4"/>
    <x v="1"/>
  </r>
  <r>
    <n v="2867"/>
    <x v="283"/>
    <x v="9"/>
    <s v="Cathy Kelley"/>
    <x v="2"/>
    <s v="Asia"/>
    <s v="Tablet"/>
    <x v="0"/>
    <n v="195.62"/>
    <n v="633.25"/>
    <x v="1"/>
    <s v="NULL"/>
    <s v="0"/>
    <x v="9"/>
    <x v="1"/>
  </r>
  <r>
    <n v="2868"/>
    <x v="469"/>
    <x v="18"/>
    <s v="Nick Patrick"/>
    <x v="5"/>
    <s v="Oceania"/>
    <s v="Headphones"/>
    <x v="0"/>
    <n v="143.09"/>
    <n v="661.44"/>
    <x v="0"/>
    <d v="2023-05-12T00:00:00"/>
    <n v="20"/>
    <x v="7"/>
    <x v="1"/>
  </r>
  <r>
    <n v="2869"/>
    <x v="58"/>
    <x v="5"/>
    <s v="Samantha Irvin"/>
    <x v="7"/>
    <s v="North America"/>
    <s v="Mouse"/>
    <x v="1"/>
    <n v="282.79000000000002"/>
    <n v="125.95"/>
    <x v="1"/>
    <s v="NULL"/>
    <s v="0"/>
    <x v="1"/>
    <x v="1"/>
  </r>
  <r>
    <n v="2870"/>
    <x v="482"/>
    <x v="4"/>
    <s v="Michale Cole"/>
    <x v="9"/>
    <s v="South America"/>
    <s v="Printer"/>
    <x v="0"/>
    <n v="199.57"/>
    <n v="577.27"/>
    <x v="1"/>
    <s v="NULL"/>
    <s v="0"/>
    <x v="10"/>
    <x v="1"/>
  </r>
  <r>
    <n v="2871"/>
    <x v="34"/>
    <x v="2"/>
    <s v="Cathy Kelley"/>
    <x v="8"/>
    <s v="Europe"/>
    <s v="Tablet"/>
    <x v="0"/>
    <n v="195.62"/>
    <n v="757.83"/>
    <x v="0"/>
    <d v="2024-07-16T00:00:00"/>
    <n v="8"/>
    <x v="2"/>
    <x v="0"/>
  </r>
  <r>
    <n v="2872"/>
    <x v="90"/>
    <x v="8"/>
    <s v="Cathy Kelley"/>
    <x v="6"/>
    <s v="Europe"/>
    <s v="Tablet"/>
    <x v="0"/>
    <n v="195.62"/>
    <n v="772.57"/>
    <x v="0"/>
    <d v="2024-03-19T00:00:00"/>
    <n v="6"/>
    <x v="1"/>
    <x v="0"/>
  </r>
  <r>
    <n v="2873"/>
    <x v="553"/>
    <x v="5"/>
    <s v="Samantha Irvin"/>
    <x v="5"/>
    <s v="Oceania"/>
    <s v="Webcam"/>
    <x v="1"/>
    <n v="71.97"/>
    <n v="192.16"/>
    <x v="0"/>
    <d v="2023-12-30T00:00:00"/>
    <n v="20"/>
    <x v="5"/>
    <x v="1"/>
  </r>
  <r>
    <n v="2874"/>
    <x v="339"/>
    <x v="9"/>
    <s v="Cathy Kelley"/>
    <x v="7"/>
    <s v="North America"/>
    <s v="Keyboard"/>
    <x v="2"/>
    <n v="104.6"/>
    <n v="752.29"/>
    <x v="1"/>
    <s v="NULL"/>
    <s v="0"/>
    <x v="2"/>
    <x v="1"/>
  </r>
  <r>
    <n v="2875"/>
    <x v="394"/>
    <x v="1"/>
    <s v="Cathy Kelley"/>
    <x v="1"/>
    <s v="North America"/>
    <s v="Smartphone"/>
    <x v="3"/>
    <n v="350.59"/>
    <n v="280.33999999999997"/>
    <x v="0"/>
    <d v="2023-02-04T00:00:00"/>
    <n v="2"/>
    <x v="4"/>
    <x v="1"/>
  </r>
  <r>
    <n v="2876"/>
    <x v="717"/>
    <x v="7"/>
    <s v="Samantha Irvin"/>
    <x v="1"/>
    <s v="North America"/>
    <s v="Headphones"/>
    <x v="0"/>
    <n v="143.09"/>
    <n v="364.8"/>
    <x v="0"/>
    <d v="2024-06-11T00:00:00"/>
    <n v="2"/>
    <x v="8"/>
    <x v="0"/>
  </r>
  <r>
    <n v="2877"/>
    <x v="719"/>
    <x v="18"/>
    <s v="Nick Patrick"/>
    <x v="5"/>
    <s v="Oceania"/>
    <s v="Mouse"/>
    <x v="1"/>
    <n v="282.79000000000002"/>
    <n v="250.76"/>
    <x v="1"/>
    <s v="NULL"/>
    <s v="0"/>
    <x v="3"/>
    <x v="1"/>
  </r>
  <r>
    <n v="2878"/>
    <x v="90"/>
    <x v="1"/>
    <s v="Cathy Kelley"/>
    <x v="7"/>
    <s v="North America"/>
    <s v="Tablet"/>
    <x v="0"/>
    <n v="195.62"/>
    <n v="308.81"/>
    <x v="0"/>
    <d v="2024-03-14T00:00:00"/>
    <n v="1"/>
    <x v="1"/>
    <x v="0"/>
  </r>
  <r>
    <n v="2879"/>
    <x v="18"/>
    <x v="12"/>
    <s v="Michale Cole"/>
    <x v="5"/>
    <s v="Oceania"/>
    <s v="Keyboard"/>
    <x v="2"/>
    <n v="104.6"/>
    <n v="924.24"/>
    <x v="0"/>
    <d v="2023-10-29T00:00:00"/>
    <n v="20"/>
    <x v="11"/>
    <x v="1"/>
  </r>
  <r>
    <n v="2880"/>
    <x v="342"/>
    <x v="0"/>
    <s v="Nick Patrick"/>
    <x v="5"/>
    <s v="Oceania"/>
    <s v="Printer"/>
    <x v="0"/>
    <n v="199.57"/>
    <n v="110.56"/>
    <x v="0"/>
    <d v="2024-04-11T00:00:00"/>
    <n v="20"/>
    <x v="1"/>
    <x v="0"/>
  </r>
  <r>
    <n v="2881"/>
    <x v="31"/>
    <x v="16"/>
    <s v="Nick Patrick"/>
    <x v="1"/>
    <s v="North America"/>
    <s v="Printer"/>
    <x v="0"/>
    <n v="199.57"/>
    <n v="767.03"/>
    <x v="0"/>
    <d v="2023-05-20T00:00:00"/>
    <n v="2"/>
    <x v="10"/>
    <x v="1"/>
  </r>
  <r>
    <n v="2882"/>
    <x v="253"/>
    <x v="10"/>
    <s v="Michale Cole"/>
    <x v="5"/>
    <s v="Oceania"/>
    <s v="Webcam"/>
    <x v="1"/>
    <n v="71.97"/>
    <n v="756.17"/>
    <x v="0"/>
    <d v="2024-11-22T00:00:00"/>
    <n v="20"/>
    <x v="9"/>
    <x v="0"/>
  </r>
  <r>
    <n v="2883"/>
    <x v="452"/>
    <x v="3"/>
    <s v="Michale Cole"/>
    <x v="3"/>
    <s v="Asia"/>
    <s v="Printer"/>
    <x v="0"/>
    <n v="199.57"/>
    <n v="968.82"/>
    <x v="0"/>
    <d v="2023-06-20T00:00:00"/>
    <n v="15"/>
    <x v="8"/>
    <x v="1"/>
  </r>
  <r>
    <n v="2884"/>
    <x v="113"/>
    <x v="19"/>
    <s v="Samantha Irvin"/>
    <x v="6"/>
    <s v="Europe"/>
    <s v="Monitor"/>
    <x v="1"/>
    <n v="263.2"/>
    <n v="643.45000000000005"/>
    <x v="0"/>
    <d v="2024-05-29T00:00:00"/>
    <n v="6"/>
    <x v="10"/>
    <x v="0"/>
  </r>
  <r>
    <n v="2885"/>
    <x v="132"/>
    <x v="9"/>
    <s v="Cathy Kelley"/>
    <x v="4"/>
    <s v="Asia"/>
    <s v="Speaker"/>
    <x v="1"/>
    <n v="381.62"/>
    <n v="194.75"/>
    <x v="0"/>
    <d v="2023-04-27T00:00:00"/>
    <n v="12"/>
    <x v="7"/>
    <x v="1"/>
  </r>
  <r>
    <n v="2886"/>
    <x v="38"/>
    <x v="16"/>
    <s v="Nick Patrick"/>
    <x v="8"/>
    <s v="Europe"/>
    <s v="Monitor"/>
    <x v="1"/>
    <n v="263.2"/>
    <n v="532.99"/>
    <x v="0"/>
    <d v="2024-10-01T00:00:00"/>
    <n v="8"/>
    <x v="0"/>
    <x v="0"/>
  </r>
  <r>
    <n v="2887"/>
    <x v="323"/>
    <x v="12"/>
    <s v="Michale Cole"/>
    <x v="8"/>
    <s v="Europe"/>
    <s v="Keyboard"/>
    <x v="2"/>
    <n v="104.6"/>
    <n v="101.1"/>
    <x v="0"/>
    <d v="2024-09-01T00:00:00"/>
    <n v="8"/>
    <x v="3"/>
    <x v="0"/>
  </r>
  <r>
    <n v="2888"/>
    <x v="660"/>
    <x v="10"/>
    <s v="Michale Cole"/>
    <x v="9"/>
    <s v="South America"/>
    <s v="Monitor"/>
    <x v="1"/>
    <n v="263.2"/>
    <n v="633.83000000000004"/>
    <x v="1"/>
    <s v="NULL"/>
    <s v="0"/>
    <x v="1"/>
    <x v="1"/>
  </r>
  <r>
    <n v="2889"/>
    <x v="108"/>
    <x v="5"/>
    <s v="Samantha Irvin"/>
    <x v="5"/>
    <s v="Oceania"/>
    <s v="Smartphone"/>
    <x v="3"/>
    <n v="350.59"/>
    <n v="112.4"/>
    <x v="0"/>
    <d v="2024-08-05T00:00:00"/>
    <n v="20"/>
    <x v="2"/>
    <x v="0"/>
  </r>
  <r>
    <n v="2890"/>
    <x v="699"/>
    <x v="9"/>
    <s v="Cathy Kelley"/>
    <x v="3"/>
    <s v="Asia"/>
    <s v="Smartphone"/>
    <x v="3"/>
    <n v="350.59"/>
    <n v="910.31"/>
    <x v="0"/>
    <d v="2023-12-01T00:00:00"/>
    <n v="15"/>
    <x v="9"/>
    <x v="1"/>
  </r>
  <r>
    <n v="2891"/>
    <x v="483"/>
    <x v="0"/>
    <s v="Nick Patrick"/>
    <x v="4"/>
    <s v="Asia"/>
    <s v="Webcam"/>
    <x v="1"/>
    <n v="71.97"/>
    <n v="999.65"/>
    <x v="0"/>
    <d v="2023-11-27T00:00:00"/>
    <n v="12"/>
    <x v="9"/>
    <x v="1"/>
  </r>
  <r>
    <n v="2892"/>
    <x v="79"/>
    <x v="6"/>
    <s v="Michale Cole"/>
    <x v="1"/>
    <s v="North America"/>
    <s v="Webcam"/>
    <x v="1"/>
    <n v="71.97"/>
    <n v="905.62"/>
    <x v="0"/>
    <d v="2023-02-25T00:00:00"/>
    <n v="2"/>
    <x v="4"/>
    <x v="1"/>
  </r>
  <r>
    <n v="2893"/>
    <x v="379"/>
    <x v="9"/>
    <s v="Cathy Kelley"/>
    <x v="5"/>
    <s v="Oceania"/>
    <s v="Laptop"/>
    <x v="2"/>
    <n v="415.78"/>
    <n v="650.77"/>
    <x v="0"/>
    <d v="2024-11-11T00:00:00"/>
    <n v="20"/>
    <x v="11"/>
    <x v="0"/>
  </r>
  <r>
    <n v="2894"/>
    <x v="594"/>
    <x v="18"/>
    <s v="Nick Patrick"/>
    <x v="2"/>
    <s v="Asia"/>
    <s v="Laptop"/>
    <x v="2"/>
    <n v="415.78"/>
    <n v="945.37"/>
    <x v="0"/>
    <d v="2023-01-18T00:00:00"/>
    <n v="-713"/>
    <x v="5"/>
    <x v="0"/>
  </r>
  <r>
    <n v="2895"/>
    <x v="720"/>
    <x v="8"/>
    <s v="Cathy Kelley"/>
    <x v="7"/>
    <s v="North America"/>
    <s v="Keyboard"/>
    <x v="2"/>
    <n v="104.6"/>
    <n v="489.58"/>
    <x v="0"/>
    <d v="2024-03-12T00:00:00"/>
    <n v="1"/>
    <x v="1"/>
    <x v="0"/>
  </r>
  <r>
    <n v="2896"/>
    <x v="707"/>
    <x v="19"/>
    <s v="Samantha Irvin"/>
    <x v="5"/>
    <s v="Oceania"/>
    <s v="Printer"/>
    <x v="0"/>
    <n v="199.57"/>
    <n v="394.93"/>
    <x v="0"/>
    <d v="2024-04-16T00:00:00"/>
    <n v="20"/>
    <x v="1"/>
    <x v="0"/>
  </r>
  <r>
    <n v="2897"/>
    <x v="103"/>
    <x v="17"/>
    <s v="Cathy Kelley"/>
    <x v="1"/>
    <s v="North America"/>
    <s v="Webcam"/>
    <x v="1"/>
    <n v="71.97"/>
    <n v="792.13"/>
    <x v="0"/>
    <d v="2024-12-02T00:00:00"/>
    <n v="2"/>
    <x v="9"/>
    <x v="0"/>
  </r>
  <r>
    <n v="2898"/>
    <x v="94"/>
    <x v="15"/>
    <s v="Michale Cole"/>
    <x v="0"/>
    <s v="Europe"/>
    <s v="Keyboard"/>
    <x v="2"/>
    <n v="104.6"/>
    <n v="190.48"/>
    <x v="0"/>
    <d v="2024-12-17T00:00:00"/>
    <n v="10"/>
    <x v="5"/>
    <x v="0"/>
  </r>
  <r>
    <n v="2899"/>
    <x v="554"/>
    <x v="1"/>
    <s v="Cathy Kelley"/>
    <x v="6"/>
    <s v="Europe"/>
    <s v="Laptop"/>
    <x v="2"/>
    <n v="415.78"/>
    <n v="899.93"/>
    <x v="0"/>
    <d v="2024-12-12T00:00:00"/>
    <n v="6"/>
    <x v="5"/>
    <x v="0"/>
  </r>
  <r>
    <n v="2900"/>
    <x v="129"/>
    <x v="1"/>
    <s v="Cathy Kelley"/>
    <x v="4"/>
    <s v="Asia"/>
    <s v="Webcam"/>
    <x v="1"/>
    <n v="71.97"/>
    <n v="676.23"/>
    <x v="1"/>
    <s v="NULL"/>
    <s v="0"/>
    <x v="4"/>
    <x v="0"/>
  </r>
  <r>
    <n v="2901"/>
    <x v="568"/>
    <x v="0"/>
    <s v="Nick Patrick"/>
    <x v="6"/>
    <s v="Europe"/>
    <s v="Laptop"/>
    <x v="2"/>
    <n v="415.78"/>
    <n v="972.14"/>
    <x v="0"/>
    <d v="2024-05-23T00:00:00"/>
    <n v="6"/>
    <x v="10"/>
    <x v="0"/>
  </r>
  <r>
    <n v="2902"/>
    <x v="437"/>
    <x v="19"/>
    <s v="Samantha Irvin"/>
    <x v="3"/>
    <s v="Asia"/>
    <s v="Mouse"/>
    <x v="1"/>
    <n v="282.79000000000002"/>
    <n v="704.85"/>
    <x v="0"/>
    <d v="2024-10-20T00:00:00"/>
    <n v="15"/>
    <x v="11"/>
    <x v="0"/>
  </r>
  <r>
    <n v="2903"/>
    <x v="321"/>
    <x v="15"/>
    <s v="Michale Cole"/>
    <x v="3"/>
    <s v="Asia"/>
    <s v="Laptop"/>
    <x v="2"/>
    <n v="415.78"/>
    <n v="154.72999999999999"/>
    <x v="0"/>
    <d v="2024-12-04T00:00:00"/>
    <n v="15"/>
    <x v="9"/>
    <x v="0"/>
  </r>
  <r>
    <n v="2904"/>
    <x v="345"/>
    <x v="13"/>
    <s v="Cathy Kelley"/>
    <x v="5"/>
    <s v="Oceania"/>
    <s v="Speaker"/>
    <x v="1"/>
    <n v="381.62"/>
    <n v="512.48"/>
    <x v="0"/>
    <d v="2024-02-24T00:00:00"/>
    <n v="20"/>
    <x v="4"/>
    <x v="0"/>
  </r>
  <r>
    <n v="2905"/>
    <x v="638"/>
    <x v="8"/>
    <s v="Cathy Kelley"/>
    <x v="0"/>
    <s v="Europe"/>
    <s v="Smartphone"/>
    <x v="3"/>
    <n v="350.59"/>
    <n v="864.21"/>
    <x v="1"/>
    <s v="NULL"/>
    <s v="0"/>
    <x v="4"/>
    <x v="0"/>
  </r>
  <r>
    <n v="2906"/>
    <x v="507"/>
    <x v="17"/>
    <s v="Cathy Kelley"/>
    <x v="4"/>
    <s v="Asia"/>
    <s v="Tablet"/>
    <x v="0"/>
    <n v="195.62"/>
    <n v="846.82"/>
    <x v="0"/>
    <d v="2024-04-23T00:00:00"/>
    <n v="12"/>
    <x v="7"/>
    <x v="0"/>
  </r>
  <r>
    <n v="2907"/>
    <x v="377"/>
    <x v="0"/>
    <s v="Nick Patrick"/>
    <x v="5"/>
    <s v="Oceania"/>
    <s v="Keyboard"/>
    <x v="2"/>
    <n v="104.6"/>
    <n v="602.4"/>
    <x v="0"/>
    <d v="2023-03-28T00:00:00"/>
    <n v="20"/>
    <x v="1"/>
    <x v="1"/>
  </r>
  <r>
    <n v="2908"/>
    <x v="51"/>
    <x v="1"/>
    <s v="Cathy Kelley"/>
    <x v="7"/>
    <s v="North America"/>
    <s v="Laptop"/>
    <x v="2"/>
    <n v="415.78"/>
    <n v="192.13"/>
    <x v="0"/>
    <d v="2024-01-10T00:00:00"/>
    <n v="1"/>
    <x v="6"/>
    <x v="0"/>
  </r>
  <r>
    <n v="2909"/>
    <x v="205"/>
    <x v="12"/>
    <s v="Michale Cole"/>
    <x v="2"/>
    <s v="Asia"/>
    <s v="Tablet"/>
    <x v="0"/>
    <n v="195.62"/>
    <n v="437.17"/>
    <x v="0"/>
    <d v="2024-05-11T00:00:00"/>
    <n v="18"/>
    <x v="7"/>
    <x v="0"/>
  </r>
  <r>
    <n v="2910"/>
    <x v="337"/>
    <x v="9"/>
    <s v="Cathy Kelley"/>
    <x v="2"/>
    <s v="Asia"/>
    <s v="Smartphone"/>
    <x v="3"/>
    <n v="350.59"/>
    <n v="312.45999999999998"/>
    <x v="1"/>
    <s v="NULL"/>
    <s v="0"/>
    <x v="0"/>
    <x v="1"/>
  </r>
  <r>
    <n v="2911"/>
    <x v="97"/>
    <x v="17"/>
    <s v="Cathy Kelley"/>
    <x v="4"/>
    <s v="Asia"/>
    <s v="Keyboard"/>
    <x v="2"/>
    <n v="104.6"/>
    <n v="415.86"/>
    <x v="1"/>
    <s v="NULL"/>
    <s v="0"/>
    <x v="5"/>
    <x v="0"/>
  </r>
  <r>
    <n v="2912"/>
    <x v="201"/>
    <x v="9"/>
    <s v="Cathy Kelley"/>
    <x v="4"/>
    <s v="Asia"/>
    <s v="Laptop"/>
    <x v="2"/>
    <n v="415.78"/>
    <n v="864.79"/>
    <x v="0"/>
    <d v="2023-02-28T00:00:00"/>
    <n v="12"/>
    <x v="4"/>
    <x v="1"/>
  </r>
  <r>
    <n v="2913"/>
    <x v="702"/>
    <x v="19"/>
    <s v="Samantha Irvin"/>
    <x v="8"/>
    <s v="Europe"/>
    <s v="Tablet"/>
    <x v="0"/>
    <n v="195.62"/>
    <n v="499.08"/>
    <x v="1"/>
    <s v="NULL"/>
    <s v="0"/>
    <x v="5"/>
    <x v="0"/>
  </r>
  <r>
    <n v="2914"/>
    <x v="40"/>
    <x v="18"/>
    <s v="Nick Patrick"/>
    <x v="8"/>
    <s v="Europe"/>
    <s v="Monitor"/>
    <x v="1"/>
    <n v="263.2"/>
    <n v="814.63"/>
    <x v="1"/>
    <s v="NULL"/>
    <s v="0"/>
    <x v="7"/>
    <x v="0"/>
  </r>
  <r>
    <n v="2915"/>
    <x v="208"/>
    <x v="3"/>
    <s v="Michale Cole"/>
    <x v="3"/>
    <s v="Asia"/>
    <s v="Printer"/>
    <x v="0"/>
    <n v="199.57"/>
    <n v="800.54"/>
    <x v="0"/>
    <d v="2023-10-18T00:00:00"/>
    <n v="15"/>
    <x v="11"/>
    <x v="1"/>
  </r>
  <r>
    <n v="2916"/>
    <x v="45"/>
    <x v="2"/>
    <s v="Cathy Kelley"/>
    <x v="9"/>
    <s v="South America"/>
    <s v="Speaker"/>
    <x v="1"/>
    <n v="381.62"/>
    <n v="757.69"/>
    <x v="1"/>
    <s v="NULL"/>
    <s v="0"/>
    <x v="4"/>
    <x v="0"/>
  </r>
  <r>
    <n v="2917"/>
    <x v="498"/>
    <x v="16"/>
    <s v="Nick Patrick"/>
    <x v="1"/>
    <s v="North America"/>
    <s v="Headphones"/>
    <x v="0"/>
    <n v="143.09"/>
    <n v="353.13"/>
    <x v="0"/>
    <d v="2023-03-09T00:00:00"/>
    <n v="2"/>
    <x v="1"/>
    <x v="1"/>
  </r>
  <r>
    <n v="2918"/>
    <x v="482"/>
    <x v="15"/>
    <s v="Michale Cole"/>
    <x v="4"/>
    <s v="Asia"/>
    <s v="Laptop"/>
    <x v="2"/>
    <n v="415.78"/>
    <n v="667.96"/>
    <x v="0"/>
    <d v="2023-05-26T00:00:00"/>
    <n v="12"/>
    <x v="10"/>
    <x v="1"/>
  </r>
  <r>
    <n v="2919"/>
    <x v="266"/>
    <x v="2"/>
    <s v="Cathy Kelley"/>
    <x v="0"/>
    <s v="Europe"/>
    <s v="Keyboard"/>
    <x v="2"/>
    <n v="104.6"/>
    <n v="580.98"/>
    <x v="1"/>
    <s v="NULL"/>
    <s v="0"/>
    <x v="0"/>
    <x v="0"/>
  </r>
  <r>
    <n v="2920"/>
    <x v="211"/>
    <x v="18"/>
    <s v="Nick Patrick"/>
    <x v="2"/>
    <s v="Asia"/>
    <s v="Monitor"/>
    <x v="1"/>
    <n v="263.2"/>
    <n v="906.3"/>
    <x v="1"/>
    <s v="NULL"/>
    <s v="0"/>
    <x v="10"/>
    <x v="1"/>
  </r>
  <r>
    <n v="2921"/>
    <x v="208"/>
    <x v="4"/>
    <s v="Michale Cole"/>
    <x v="8"/>
    <s v="Europe"/>
    <s v="Speaker"/>
    <x v="1"/>
    <n v="381.62"/>
    <n v="241.4"/>
    <x v="0"/>
    <d v="2023-10-11T00:00:00"/>
    <n v="8"/>
    <x v="11"/>
    <x v="1"/>
  </r>
  <r>
    <n v="2922"/>
    <x v="206"/>
    <x v="2"/>
    <s v="Cathy Kelley"/>
    <x v="2"/>
    <s v="Asia"/>
    <s v="Headphones"/>
    <x v="0"/>
    <n v="143.09"/>
    <n v="445.76"/>
    <x v="0"/>
    <d v="2024-09-27T00:00:00"/>
    <n v="18"/>
    <x v="0"/>
    <x v="0"/>
  </r>
  <r>
    <n v="2923"/>
    <x v="582"/>
    <x v="11"/>
    <s v="Cathy Kelley"/>
    <x v="1"/>
    <s v="North America"/>
    <s v="Speaker"/>
    <x v="1"/>
    <n v="381.62"/>
    <n v="377.68"/>
    <x v="0"/>
    <d v="2024-10-22T00:00:00"/>
    <n v="2"/>
    <x v="11"/>
    <x v="0"/>
  </r>
  <r>
    <n v="2924"/>
    <x v="158"/>
    <x v="18"/>
    <s v="Nick Patrick"/>
    <x v="1"/>
    <s v="North America"/>
    <s v="Laptop"/>
    <x v="2"/>
    <n v="415.78"/>
    <n v="454.38"/>
    <x v="0"/>
    <d v="2024-11-15T00:00:00"/>
    <n v="2"/>
    <x v="9"/>
    <x v="0"/>
  </r>
  <r>
    <n v="2925"/>
    <x v="142"/>
    <x v="8"/>
    <s v="Cathy Kelley"/>
    <x v="4"/>
    <s v="Asia"/>
    <s v="Webcam"/>
    <x v="1"/>
    <n v="71.97"/>
    <n v="339.19"/>
    <x v="1"/>
    <s v="NULL"/>
    <s v="0"/>
    <x v="3"/>
    <x v="1"/>
  </r>
  <r>
    <n v="2926"/>
    <x v="693"/>
    <x v="8"/>
    <s v="Cathy Kelley"/>
    <x v="7"/>
    <s v="North America"/>
    <s v="Laptop"/>
    <x v="2"/>
    <n v="415.78"/>
    <n v="536.9"/>
    <x v="1"/>
    <s v="NULL"/>
    <s v="0"/>
    <x v="2"/>
    <x v="0"/>
  </r>
  <r>
    <n v="2927"/>
    <x v="223"/>
    <x v="13"/>
    <s v="Cathy Kelley"/>
    <x v="8"/>
    <s v="Europe"/>
    <s v="Mouse"/>
    <x v="1"/>
    <n v="282.79000000000002"/>
    <n v="287.72000000000003"/>
    <x v="0"/>
    <d v="2023-01-15T00:00:00"/>
    <n v="8"/>
    <x v="6"/>
    <x v="1"/>
  </r>
  <r>
    <n v="2928"/>
    <x v="712"/>
    <x v="11"/>
    <s v="Cathy Kelley"/>
    <x v="1"/>
    <s v="North America"/>
    <s v="Speaker"/>
    <x v="1"/>
    <n v="381.62"/>
    <n v="924.69"/>
    <x v="0"/>
    <d v="2023-11-01T00:00:00"/>
    <n v="2"/>
    <x v="11"/>
    <x v="1"/>
  </r>
  <r>
    <n v="2929"/>
    <x v="626"/>
    <x v="19"/>
    <s v="Samantha Irvin"/>
    <x v="9"/>
    <s v="South America"/>
    <s v="Printer"/>
    <x v="0"/>
    <n v="199.57"/>
    <n v="450.62"/>
    <x v="1"/>
    <s v="NULL"/>
    <s v="0"/>
    <x v="5"/>
    <x v="1"/>
  </r>
  <r>
    <n v="2930"/>
    <x v="370"/>
    <x v="4"/>
    <s v="Michale Cole"/>
    <x v="8"/>
    <s v="Europe"/>
    <s v="Webcam"/>
    <x v="1"/>
    <n v="71.97"/>
    <n v="568.73"/>
    <x v="0"/>
    <d v="2024-01-02T00:00:00"/>
    <n v="8"/>
    <x v="5"/>
    <x v="1"/>
  </r>
  <r>
    <n v="2931"/>
    <x v="376"/>
    <x v="8"/>
    <s v="Cathy Kelley"/>
    <x v="5"/>
    <s v="Oceania"/>
    <s v="Smartphone"/>
    <x v="3"/>
    <n v="350.59"/>
    <n v="684.26"/>
    <x v="0"/>
    <d v="2023-06-01T00:00:00"/>
    <n v="20"/>
    <x v="10"/>
    <x v="1"/>
  </r>
  <r>
    <n v="2932"/>
    <x v="445"/>
    <x v="0"/>
    <s v="Nick Patrick"/>
    <x v="3"/>
    <s v="Asia"/>
    <s v="Speaker"/>
    <x v="1"/>
    <n v="381.62"/>
    <n v="171"/>
    <x v="1"/>
    <s v="NULL"/>
    <s v="0"/>
    <x v="5"/>
    <x v="1"/>
  </r>
  <r>
    <n v="2933"/>
    <x v="293"/>
    <x v="16"/>
    <s v="Nick Patrick"/>
    <x v="0"/>
    <s v="Europe"/>
    <s v="Smartphone"/>
    <x v="3"/>
    <n v="350.59"/>
    <n v="695.1"/>
    <x v="0"/>
    <d v="2024-03-22T00:00:00"/>
    <n v="10"/>
    <x v="1"/>
    <x v="0"/>
  </r>
  <r>
    <n v="2934"/>
    <x v="50"/>
    <x v="8"/>
    <s v="Cathy Kelley"/>
    <x v="0"/>
    <s v="Europe"/>
    <s v="Webcam"/>
    <x v="1"/>
    <n v="71.97"/>
    <n v="351.96"/>
    <x v="1"/>
    <s v="NULL"/>
    <s v="0"/>
    <x v="1"/>
    <x v="0"/>
  </r>
  <r>
    <n v="2935"/>
    <x v="422"/>
    <x v="15"/>
    <s v="Michale Cole"/>
    <x v="3"/>
    <s v="Asia"/>
    <s v="Keyboard"/>
    <x v="2"/>
    <n v="104.6"/>
    <n v="726.27"/>
    <x v="1"/>
    <s v="NULL"/>
    <s v="0"/>
    <x v="2"/>
    <x v="0"/>
  </r>
  <r>
    <n v="2936"/>
    <x v="671"/>
    <x v="16"/>
    <s v="Nick Patrick"/>
    <x v="8"/>
    <s v="Europe"/>
    <s v="Speaker"/>
    <x v="1"/>
    <n v="381.62"/>
    <n v="109.67"/>
    <x v="0"/>
    <d v="2023-12-14T00:00:00"/>
    <n v="8"/>
    <x v="5"/>
    <x v="1"/>
  </r>
  <r>
    <n v="2937"/>
    <x v="231"/>
    <x v="19"/>
    <s v="Samantha Irvin"/>
    <x v="5"/>
    <s v="Oceania"/>
    <s v="Webcam"/>
    <x v="1"/>
    <n v="71.97"/>
    <n v="724.84"/>
    <x v="0"/>
    <d v="2024-08-17T00:00:00"/>
    <n v="20"/>
    <x v="2"/>
    <x v="0"/>
  </r>
  <r>
    <n v="2938"/>
    <x v="541"/>
    <x v="19"/>
    <s v="Samantha Irvin"/>
    <x v="7"/>
    <s v="North America"/>
    <s v="Speaker"/>
    <x v="1"/>
    <n v="381.62"/>
    <n v="550.20000000000005"/>
    <x v="1"/>
    <s v="NULL"/>
    <s v="0"/>
    <x v="9"/>
    <x v="0"/>
  </r>
  <r>
    <n v="2939"/>
    <x v="312"/>
    <x v="8"/>
    <s v="Cathy Kelley"/>
    <x v="8"/>
    <s v="Europe"/>
    <s v="Mouse"/>
    <x v="1"/>
    <n v="282.79000000000002"/>
    <n v="841.48"/>
    <x v="0"/>
    <d v="2023-12-05T00:00:00"/>
    <n v="8"/>
    <x v="9"/>
    <x v="1"/>
  </r>
  <r>
    <n v="2940"/>
    <x v="587"/>
    <x v="3"/>
    <s v="Michale Cole"/>
    <x v="5"/>
    <s v="Oceania"/>
    <s v="Keyboard"/>
    <x v="2"/>
    <n v="104.6"/>
    <n v="765.1"/>
    <x v="1"/>
    <s v="NULL"/>
    <s v="0"/>
    <x v="10"/>
    <x v="0"/>
  </r>
  <r>
    <n v="2941"/>
    <x v="187"/>
    <x v="15"/>
    <s v="Michale Cole"/>
    <x v="7"/>
    <s v="North America"/>
    <s v="Laptop"/>
    <x v="2"/>
    <n v="415.78"/>
    <n v="340.3"/>
    <x v="0"/>
    <d v="2023-04-26T00:00:00"/>
    <n v="1"/>
    <x v="7"/>
    <x v="1"/>
  </r>
  <r>
    <n v="2942"/>
    <x v="571"/>
    <x v="1"/>
    <s v="Cathy Kelley"/>
    <x v="4"/>
    <s v="Asia"/>
    <s v="Laptop"/>
    <x v="2"/>
    <n v="415.78"/>
    <n v="919.64"/>
    <x v="1"/>
    <s v="NULL"/>
    <s v="0"/>
    <x v="11"/>
    <x v="0"/>
  </r>
  <r>
    <n v="2943"/>
    <x v="145"/>
    <x v="15"/>
    <s v="Michale Cole"/>
    <x v="0"/>
    <s v="Europe"/>
    <s v="Printer"/>
    <x v="0"/>
    <n v="199.57"/>
    <n v="958.18"/>
    <x v="0"/>
    <d v="2023-10-22T00:00:00"/>
    <n v="10"/>
    <x v="11"/>
    <x v="1"/>
  </r>
  <r>
    <n v="2944"/>
    <x v="718"/>
    <x v="9"/>
    <s v="Cathy Kelley"/>
    <x v="5"/>
    <s v="Oceania"/>
    <s v="Mouse"/>
    <x v="1"/>
    <n v="282.79000000000002"/>
    <n v="193.74"/>
    <x v="1"/>
    <s v="NULL"/>
    <s v="0"/>
    <x v="4"/>
    <x v="0"/>
  </r>
  <r>
    <n v="2945"/>
    <x v="719"/>
    <x v="14"/>
    <s v="Nick Patrick"/>
    <x v="0"/>
    <s v="Europe"/>
    <s v="Tablet"/>
    <x v="0"/>
    <n v="195.62"/>
    <n v="143.51"/>
    <x v="1"/>
    <s v="NULL"/>
    <s v="0"/>
    <x v="3"/>
    <x v="1"/>
  </r>
  <r>
    <n v="2946"/>
    <x v="578"/>
    <x v="19"/>
    <s v="Samantha Irvin"/>
    <x v="0"/>
    <s v="Europe"/>
    <s v="Tablet"/>
    <x v="0"/>
    <n v="195.62"/>
    <n v="744.62"/>
    <x v="1"/>
    <s v="NULL"/>
    <s v="0"/>
    <x v="6"/>
    <x v="1"/>
  </r>
  <r>
    <n v="2947"/>
    <x v="84"/>
    <x v="13"/>
    <s v="Cathy Kelley"/>
    <x v="4"/>
    <s v="Asia"/>
    <s v="Monitor"/>
    <x v="1"/>
    <n v="263.2"/>
    <n v="291.8"/>
    <x v="0"/>
    <d v="2024-02-26T00:00:00"/>
    <n v="12"/>
    <x v="4"/>
    <x v="0"/>
  </r>
  <r>
    <n v="2948"/>
    <x v="490"/>
    <x v="0"/>
    <s v="Nick Patrick"/>
    <x v="1"/>
    <s v="North America"/>
    <s v="Monitor"/>
    <x v="1"/>
    <n v="263.2"/>
    <n v="410.44"/>
    <x v="1"/>
    <s v="NULL"/>
    <s v="0"/>
    <x v="10"/>
    <x v="1"/>
  </r>
  <r>
    <n v="2949"/>
    <x v="477"/>
    <x v="6"/>
    <s v="Michale Cole"/>
    <x v="0"/>
    <s v="Europe"/>
    <s v="Headphones"/>
    <x v="0"/>
    <n v="143.09"/>
    <n v="267.68"/>
    <x v="0"/>
    <d v="2023-05-18T00:00:00"/>
    <n v="10"/>
    <x v="10"/>
    <x v="1"/>
  </r>
  <r>
    <n v="2950"/>
    <x v="272"/>
    <x v="19"/>
    <s v="Samantha Irvin"/>
    <x v="3"/>
    <s v="Asia"/>
    <s v="Mouse"/>
    <x v="1"/>
    <n v="282.79000000000002"/>
    <n v="583.07000000000005"/>
    <x v="0"/>
    <d v="2023-09-29T00:00:00"/>
    <n v="15"/>
    <x v="0"/>
    <x v="1"/>
  </r>
  <r>
    <n v="2951"/>
    <x v="321"/>
    <x v="12"/>
    <s v="Michale Cole"/>
    <x v="2"/>
    <s v="Asia"/>
    <s v="Printer"/>
    <x v="0"/>
    <n v="199.57"/>
    <n v="472.9"/>
    <x v="0"/>
    <d v="2024-12-07T00:00:00"/>
    <n v="18"/>
    <x v="9"/>
    <x v="0"/>
  </r>
  <r>
    <n v="2952"/>
    <x v="210"/>
    <x v="7"/>
    <s v="Samantha Irvin"/>
    <x v="4"/>
    <s v="Asia"/>
    <s v="Smartphone"/>
    <x v="3"/>
    <n v="350.59"/>
    <n v="750.82"/>
    <x v="1"/>
    <s v="NULL"/>
    <s v="0"/>
    <x v="6"/>
    <x v="1"/>
  </r>
  <r>
    <n v="2953"/>
    <x v="399"/>
    <x v="14"/>
    <s v="Nick Patrick"/>
    <x v="0"/>
    <s v="Europe"/>
    <s v="Smartphone"/>
    <x v="3"/>
    <n v="350.59"/>
    <n v="894.56"/>
    <x v="1"/>
    <s v="NULL"/>
    <s v="0"/>
    <x v="1"/>
    <x v="1"/>
  </r>
  <r>
    <n v="2954"/>
    <x v="15"/>
    <x v="9"/>
    <s v="Cathy Kelley"/>
    <x v="0"/>
    <s v="Europe"/>
    <s v="Mouse"/>
    <x v="1"/>
    <n v="282.79000000000002"/>
    <n v="686.69"/>
    <x v="0"/>
    <d v="2024-12-07T00:00:00"/>
    <n v="10"/>
    <x v="9"/>
    <x v="0"/>
  </r>
  <r>
    <n v="2955"/>
    <x v="90"/>
    <x v="5"/>
    <s v="Samantha Irvin"/>
    <x v="1"/>
    <s v="North America"/>
    <s v="Speaker"/>
    <x v="1"/>
    <n v="381.62"/>
    <n v="546.51"/>
    <x v="0"/>
    <d v="2024-03-15T00:00:00"/>
    <n v="2"/>
    <x v="1"/>
    <x v="0"/>
  </r>
  <r>
    <n v="2956"/>
    <x v="710"/>
    <x v="2"/>
    <s v="Cathy Kelley"/>
    <x v="5"/>
    <s v="Oceania"/>
    <s v="Mouse"/>
    <x v="1"/>
    <n v="282.79000000000002"/>
    <n v="390.67"/>
    <x v="0"/>
    <d v="2024-12-14T00:00:00"/>
    <n v="20"/>
    <x v="9"/>
    <x v="0"/>
  </r>
  <r>
    <n v="2957"/>
    <x v="668"/>
    <x v="5"/>
    <s v="Samantha Irvin"/>
    <x v="3"/>
    <s v="Asia"/>
    <s v="Keyboard"/>
    <x v="2"/>
    <n v="104.6"/>
    <n v="785.22"/>
    <x v="0"/>
    <d v="2023-10-10T00:00:00"/>
    <n v="15"/>
    <x v="0"/>
    <x v="1"/>
  </r>
  <r>
    <n v="2958"/>
    <x v="535"/>
    <x v="17"/>
    <s v="Cathy Kelley"/>
    <x v="4"/>
    <s v="Asia"/>
    <s v="Tablet"/>
    <x v="0"/>
    <n v="195.62"/>
    <n v="956.12"/>
    <x v="0"/>
    <d v="2023-12-19T00:00:00"/>
    <n v="12"/>
    <x v="5"/>
    <x v="1"/>
  </r>
  <r>
    <n v="2959"/>
    <x v="583"/>
    <x v="7"/>
    <s v="Samantha Irvin"/>
    <x v="3"/>
    <s v="Asia"/>
    <s v="Smartphone"/>
    <x v="3"/>
    <n v="350.59"/>
    <n v="501.48"/>
    <x v="0"/>
    <d v="2023-11-26T00:00:00"/>
    <n v="15"/>
    <x v="9"/>
    <x v="1"/>
  </r>
  <r>
    <n v="2960"/>
    <x v="144"/>
    <x v="14"/>
    <s v="Nick Patrick"/>
    <x v="2"/>
    <s v="Asia"/>
    <s v="Laptop"/>
    <x v="2"/>
    <n v="415.78"/>
    <n v="965.32"/>
    <x v="0"/>
    <d v="2024-09-30T00:00:00"/>
    <n v="18"/>
    <x v="0"/>
    <x v="0"/>
  </r>
  <r>
    <n v="2961"/>
    <x v="342"/>
    <x v="15"/>
    <s v="Michale Cole"/>
    <x v="1"/>
    <s v="North America"/>
    <s v="Mouse"/>
    <x v="1"/>
    <n v="282.79000000000002"/>
    <n v="250.22"/>
    <x v="1"/>
    <s v="NULL"/>
    <s v="0"/>
    <x v="1"/>
    <x v="0"/>
  </r>
  <r>
    <n v="2962"/>
    <x v="716"/>
    <x v="13"/>
    <s v="Cathy Kelley"/>
    <x v="3"/>
    <s v="Asia"/>
    <s v="Smartphone"/>
    <x v="3"/>
    <n v="350.59"/>
    <n v="177.45"/>
    <x v="1"/>
    <s v="NULL"/>
    <s v="0"/>
    <x v="8"/>
    <x v="1"/>
  </r>
  <r>
    <n v="2963"/>
    <x v="70"/>
    <x v="12"/>
    <s v="Michale Cole"/>
    <x v="2"/>
    <s v="Asia"/>
    <s v="Laptop"/>
    <x v="2"/>
    <n v="415.78"/>
    <n v="943.51"/>
    <x v="1"/>
    <s v="NULL"/>
    <s v="0"/>
    <x v="10"/>
    <x v="0"/>
  </r>
  <r>
    <n v="2964"/>
    <x v="60"/>
    <x v="12"/>
    <s v="Michale Cole"/>
    <x v="6"/>
    <s v="Europe"/>
    <s v="Keyboard"/>
    <x v="2"/>
    <n v="104.6"/>
    <n v="101.97"/>
    <x v="0"/>
    <d v="2024-06-08T00:00:00"/>
    <n v="6"/>
    <x v="8"/>
    <x v="0"/>
  </r>
  <r>
    <n v="2965"/>
    <x v="26"/>
    <x v="7"/>
    <s v="Samantha Irvin"/>
    <x v="4"/>
    <s v="Asia"/>
    <s v="Speaker"/>
    <x v="1"/>
    <n v="381.62"/>
    <n v="209.63"/>
    <x v="1"/>
    <s v="NULL"/>
    <s v="0"/>
    <x v="11"/>
    <x v="1"/>
  </r>
  <r>
    <n v="2966"/>
    <x v="79"/>
    <x v="17"/>
    <s v="Cathy Kelley"/>
    <x v="3"/>
    <s v="Asia"/>
    <s v="Mouse"/>
    <x v="1"/>
    <n v="282.79000000000002"/>
    <n v="531.27"/>
    <x v="1"/>
    <s v="NULL"/>
    <s v="0"/>
    <x v="4"/>
    <x v="1"/>
  </r>
  <r>
    <n v="2967"/>
    <x v="438"/>
    <x v="10"/>
    <s v="Michale Cole"/>
    <x v="0"/>
    <s v="Europe"/>
    <s v="Speaker"/>
    <x v="1"/>
    <n v="381.62"/>
    <n v="151.29"/>
    <x v="1"/>
    <s v="NULL"/>
    <s v="0"/>
    <x v="0"/>
    <x v="0"/>
  </r>
  <r>
    <n v="2968"/>
    <x v="460"/>
    <x v="1"/>
    <s v="Cathy Kelley"/>
    <x v="1"/>
    <s v="North America"/>
    <s v="Monitor"/>
    <x v="1"/>
    <n v="263.2"/>
    <n v="957.19"/>
    <x v="0"/>
    <d v="2023-07-27T00:00:00"/>
    <n v="2"/>
    <x v="2"/>
    <x v="1"/>
  </r>
  <r>
    <n v="2969"/>
    <x v="534"/>
    <x v="18"/>
    <s v="Nick Patrick"/>
    <x v="7"/>
    <s v="North America"/>
    <s v="Smartphone"/>
    <x v="3"/>
    <n v="350.59"/>
    <n v="110.82"/>
    <x v="1"/>
    <s v="NULL"/>
    <s v="0"/>
    <x v="8"/>
    <x v="0"/>
  </r>
  <r>
    <n v="2970"/>
    <x v="26"/>
    <x v="16"/>
    <s v="Nick Patrick"/>
    <x v="6"/>
    <s v="Europe"/>
    <s v="Monitor"/>
    <x v="1"/>
    <n v="263.2"/>
    <n v="723.98"/>
    <x v="0"/>
    <d v="2023-10-29T00:00:00"/>
    <n v="6"/>
    <x v="11"/>
    <x v="1"/>
  </r>
  <r>
    <n v="2971"/>
    <x v="608"/>
    <x v="13"/>
    <s v="Cathy Kelley"/>
    <x v="0"/>
    <s v="Europe"/>
    <s v="Headphones"/>
    <x v="0"/>
    <n v="143.09"/>
    <n v="766.66"/>
    <x v="1"/>
    <s v="NULL"/>
    <s v="0"/>
    <x v="1"/>
    <x v="1"/>
  </r>
  <r>
    <n v="2972"/>
    <x v="707"/>
    <x v="3"/>
    <s v="Michale Cole"/>
    <x v="0"/>
    <s v="Europe"/>
    <s v="Mouse"/>
    <x v="1"/>
    <n v="282.79000000000002"/>
    <n v="670.61"/>
    <x v="0"/>
    <d v="2024-04-06T00:00:00"/>
    <n v="10"/>
    <x v="1"/>
    <x v="0"/>
  </r>
  <r>
    <n v="2973"/>
    <x v="231"/>
    <x v="4"/>
    <s v="Michale Cole"/>
    <x v="4"/>
    <s v="Asia"/>
    <s v="Mouse"/>
    <x v="1"/>
    <n v="282.79000000000002"/>
    <n v="937.01"/>
    <x v="1"/>
    <s v="NULL"/>
    <s v="0"/>
    <x v="2"/>
    <x v="0"/>
  </r>
  <r>
    <n v="2974"/>
    <x v="372"/>
    <x v="17"/>
    <s v="Cathy Kelley"/>
    <x v="2"/>
    <s v="Asia"/>
    <s v="Smartphone"/>
    <x v="3"/>
    <n v="350.59"/>
    <n v="147.6"/>
    <x v="0"/>
    <d v="2024-07-24T00:00:00"/>
    <n v="18"/>
    <x v="2"/>
    <x v="0"/>
  </r>
  <r>
    <n v="2975"/>
    <x v="59"/>
    <x v="4"/>
    <s v="Michale Cole"/>
    <x v="6"/>
    <s v="Europe"/>
    <s v="Smartphone"/>
    <x v="3"/>
    <n v="350.59"/>
    <n v="517.91"/>
    <x v="1"/>
    <s v="NULL"/>
    <s v="0"/>
    <x v="5"/>
    <x v="0"/>
  </r>
  <r>
    <n v="2976"/>
    <x v="390"/>
    <x v="0"/>
    <s v="Nick Patrick"/>
    <x v="6"/>
    <s v="Europe"/>
    <s v="Speaker"/>
    <x v="1"/>
    <n v="381.62"/>
    <n v="495.63"/>
    <x v="1"/>
    <s v="NULL"/>
    <s v="0"/>
    <x v="6"/>
    <x v="1"/>
  </r>
  <r>
    <n v="2977"/>
    <x v="252"/>
    <x v="12"/>
    <s v="Michale Cole"/>
    <x v="2"/>
    <s v="Asia"/>
    <s v="Webcam"/>
    <x v="1"/>
    <n v="71.97"/>
    <n v="188.71"/>
    <x v="1"/>
    <s v="NULL"/>
    <s v="0"/>
    <x v="9"/>
    <x v="0"/>
  </r>
  <r>
    <n v="2978"/>
    <x v="398"/>
    <x v="8"/>
    <s v="Cathy Kelley"/>
    <x v="8"/>
    <s v="Europe"/>
    <s v="Printer"/>
    <x v="0"/>
    <n v="199.57"/>
    <n v="455.49"/>
    <x v="0"/>
    <d v="2024-01-20T00:00:00"/>
    <n v="8"/>
    <x v="6"/>
    <x v="0"/>
  </r>
  <r>
    <n v="2979"/>
    <x v="659"/>
    <x v="12"/>
    <s v="Michale Cole"/>
    <x v="7"/>
    <s v="North America"/>
    <s v="Laptop"/>
    <x v="2"/>
    <n v="415.78"/>
    <n v="486.8"/>
    <x v="0"/>
    <d v="2023-08-23T00:00:00"/>
    <n v="1"/>
    <x v="3"/>
    <x v="1"/>
  </r>
  <r>
    <n v="2980"/>
    <x v="446"/>
    <x v="15"/>
    <s v="Michale Cole"/>
    <x v="6"/>
    <s v="Europe"/>
    <s v="Monitor"/>
    <x v="1"/>
    <n v="263.2"/>
    <n v="423.02"/>
    <x v="0"/>
    <d v="2023-01-03T00:00:00"/>
    <n v="-725"/>
    <x v="5"/>
    <x v="0"/>
  </r>
  <r>
    <n v="2981"/>
    <x v="536"/>
    <x v="6"/>
    <s v="Michale Cole"/>
    <x v="9"/>
    <s v="South America"/>
    <s v="Tablet"/>
    <x v="0"/>
    <n v="195.62"/>
    <n v="841.64"/>
    <x v="0"/>
    <d v="2024-08-17T00:00:00"/>
    <n v="4"/>
    <x v="3"/>
    <x v="0"/>
  </r>
  <r>
    <n v="2982"/>
    <x v="446"/>
    <x v="15"/>
    <s v="Michale Cole"/>
    <x v="2"/>
    <s v="Asia"/>
    <s v="Laptop"/>
    <x v="2"/>
    <n v="415.78"/>
    <n v="917.16"/>
    <x v="0"/>
    <d v="2023-01-15T00:00:00"/>
    <n v="-713"/>
    <x v="5"/>
    <x v="0"/>
  </r>
  <r>
    <n v="2983"/>
    <x v="535"/>
    <x v="18"/>
    <s v="Nick Patrick"/>
    <x v="1"/>
    <s v="North America"/>
    <s v="Laptop"/>
    <x v="2"/>
    <n v="415.78"/>
    <n v="978.37"/>
    <x v="0"/>
    <d v="2023-12-09T00:00:00"/>
    <n v="2"/>
    <x v="5"/>
    <x v="1"/>
  </r>
  <r>
    <n v="2984"/>
    <x v="260"/>
    <x v="8"/>
    <s v="Cathy Kelley"/>
    <x v="6"/>
    <s v="Europe"/>
    <s v="Keyboard"/>
    <x v="2"/>
    <n v="104.6"/>
    <n v="199.34"/>
    <x v="1"/>
    <s v="NULL"/>
    <s v="0"/>
    <x v="2"/>
    <x v="1"/>
  </r>
  <r>
    <n v="2985"/>
    <x v="441"/>
    <x v="19"/>
    <s v="Samantha Irvin"/>
    <x v="8"/>
    <s v="Europe"/>
    <s v="Keyboard"/>
    <x v="2"/>
    <n v="104.6"/>
    <n v="127.38"/>
    <x v="0"/>
    <d v="2024-01-24T00:00:00"/>
    <n v="8"/>
    <x v="6"/>
    <x v="0"/>
  </r>
  <r>
    <n v="2986"/>
    <x v="602"/>
    <x v="18"/>
    <s v="Nick Patrick"/>
    <x v="9"/>
    <s v="South America"/>
    <s v="Monitor"/>
    <x v="1"/>
    <n v="263.2"/>
    <n v="766.34"/>
    <x v="1"/>
    <s v="NULL"/>
    <s v="0"/>
    <x v="9"/>
    <x v="0"/>
  </r>
  <r>
    <n v="2987"/>
    <x v="28"/>
    <x v="3"/>
    <s v="Michale Cole"/>
    <x v="6"/>
    <s v="Europe"/>
    <s v="Laptop"/>
    <x v="2"/>
    <n v="415.78"/>
    <n v="595.08000000000004"/>
    <x v="1"/>
    <s v="NULL"/>
    <s v="0"/>
    <x v="7"/>
    <x v="1"/>
  </r>
  <r>
    <n v="2988"/>
    <x v="581"/>
    <x v="17"/>
    <s v="Cathy Kelley"/>
    <x v="3"/>
    <s v="Asia"/>
    <s v="Printer"/>
    <x v="0"/>
    <n v="199.57"/>
    <n v="492.99"/>
    <x v="0"/>
    <d v="2023-08-07T00:00:00"/>
    <n v="15"/>
    <x v="2"/>
    <x v="1"/>
  </r>
  <r>
    <n v="2989"/>
    <x v="376"/>
    <x v="2"/>
    <s v="Cathy Kelley"/>
    <x v="9"/>
    <s v="South America"/>
    <s v="Webcam"/>
    <x v="1"/>
    <n v="71.97"/>
    <n v="492.58"/>
    <x v="0"/>
    <d v="2023-05-16T00:00:00"/>
    <n v="4"/>
    <x v="10"/>
    <x v="1"/>
  </r>
  <r>
    <n v="2990"/>
    <x v="20"/>
    <x v="6"/>
    <s v="Michale Cole"/>
    <x v="7"/>
    <s v="North America"/>
    <s v="Printer"/>
    <x v="0"/>
    <n v="199.57"/>
    <n v="285.26"/>
    <x v="1"/>
    <s v="NULL"/>
    <s v="0"/>
    <x v="7"/>
    <x v="1"/>
  </r>
  <r>
    <n v="2991"/>
    <x v="331"/>
    <x v="1"/>
    <s v="Cathy Kelley"/>
    <x v="0"/>
    <s v="Europe"/>
    <s v="Printer"/>
    <x v="0"/>
    <n v="199.57"/>
    <n v="661.99"/>
    <x v="0"/>
    <d v="2024-07-12T00:00:00"/>
    <n v="10"/>
    <x v="2"/>
    <x v="0"/>
  </r>
  <r>
    <n v="2992"/>
    <x v="303"/>
    <x v="18"/>
    <s v="Nick Patrick"/>
    <x v="9"/>
    <s v="South America"/>
    <s v="Tablet"/>
    <x v="0"/>
    <n v="195.62"/>
    <n v="879.88"/>
    <x v="1"/>
    <s v="NULL"/>
    <s v="0"/>
    <x v="2"/>
    <x v="1"/>
  </r>
  <r>
    <n v="2993"/>
    <x v="43"/>
    <x v="1"/>
    <s v="Cathy Kelley"/>
    <x v="8"/>
    <s v="Europe"/>
    <s v="Smartphone"/>
    <x v="3"/>
    <n v="350.59"/>
    <n v="600.33000000000004"/>
    <x v="0"/>
    <d v="2023-02-27T00:00:00"/>
    <n v="8"/>
    <x v="4"/>
    <x v="1"/>
  </r>
  <r>
    <n v="2994"/>
    <x v="164"/>
    <x v="14"/>
    <s v="Nick Patrick"/>
    <x v="4"/>
    <s v="Asia"/>
    <s v="Smartphone"/>
    <x v="3"/>
    <n v="350.59"/>
    <n v="704.35"/>
    <x v="0"/>
    <d v="2023-09-23T00:00:00"/>
    <n v="12"/>
    <x v="0"/>
    <x v="1"/>
  </r>
  <r>
    <n v="2995"/>
    <x v="552"/>
    <x v="15"/>
    <s v="Michale Cole"/>
    <x v="6"/>
    <s v="Europe"/>
    <s v="Smartphone"/>
    <x v="3"/>
    <n v="350.59"/>
    <n v="782.91"/>
    <x v="0"/>
    <d v="2023-06-08T00:00:00"/>
    <n v="6"/>
    <x v="8"/>
    <x v="1"/>
  </r>
  <r>
    <n v="2996"/>
    <x v="415"/>
    <x v="3"/>
    <s v="Michale Cole"/>
    <x v="0"/>
    <s v="Europe"/>
    <s v="Mouse"/>
    <x v="1"/>
    <n v="282.79000000000002"/>
    <n v="163.74"/>
    <x v="1"/>
    <s v="NULL"/>
    <s v="0"/>
    <x v="8"/>
    <x v="0"/>
  </r>
  <r>
    <n v="2997"/>
    <x v="274"/>
    <x v="10"/>
    <s v="Michale Cole"/>
    <x v="9"/>
    <s v="South America"/>
    <s v="Keyboard"/>
    <x v="2"/>
    <n v="104.6"/>
    <n v="771.95"/>
    <x v="1"/>
    <s v="NULL"/>
    <s v="0"/>
    <x v="10"/>
    <x v="1"/>
  </r>
  <r>
    <n v="2998"/>
    <x v="212"/>
    <x v="18"/>
    <s v="Nick Patrick"/>
    <x v="6"/>
    <s v="Europe"/>
    <s v="Monitor"/>
    <x v="1"/>
    <n v="263.2"/>
    <n v="643.52"/>
    <x v="0"/>
    <d v="2023-06-20T00:00:00"/>
    <n v="6"/>
    <x v="8"/>
    <x v="1"/>
  </r>
  <r>
    <n v="2999"/>
    <x v="717"/>
    <x v="2"/>
    <s v="Cathy Kelley"/>
    <x v="2"/>
    <s v="Asia"/>
    <s v="Laptop"/>
    <x v="2"/>
    <n v="415.78"/>
    <n v="618.23"/>
    <x v="0"/>
    <d v="2024-06-27T00:00:00"/>
    <n v="18"/>
    <x v="8"/>
    <x v="0"/>
  </r>
  <r>
    <n v="3000"/>
    <x v="35"/>
    <x v="13"/>
    <s v="Cathy Kelley"/>
    <x v="8"/>
    <s v="Europe"/>
    <s v="Tablet"/>
    <x v="0"/>
    <n v="195.62"/>
    <n v="576.74"/>
    <x v="0"/>
    <d v="2023-08-15T00:00:00"/>
    <n v="8"/>
    <x v="3"/>
    <x v="1"/>
  </r>
  <r>
    <n v="3001"/>
    <x v="12"/>
    <x v="15"/>
    <s v="Michale Cole"/>
    <x v="4"/>
    <s v="Asia"/>
    <s v="Monitor"/>
    <x v="1"/>
    <n v="263.2"/>
    <n v="891.77"/>
    <x v="0"/>
    <d v="2023-07-07T00:00:00"/>
    <n v="12"/>
    <x v="8"/>
    <x v="1"/>
  </r>
  <r>
    <n v="3002"/>
    <x v="194"/>
    <x v="16"/>
    <s v="Nick Patrick"/>
    <x v="4"/>
    <s v="Asia"/>
    <s v="Smartphone"/>
    <x v="3"/>
    <n v="350.59"/>
    <n v="670.04"/>
    <x v="1"/>
    <s v="NULL"/>
    <s v="0"/>
    <x v="3"/>
    <x v="0"/>
  </r>
  <r>
    <n v="3003"/>
    <x v="152"/>
    <x v="11"/>
    <s v="Cathy Kelley"/>
    <x v="6"/>
    <s v="Europe"/>
    <s v="Printer"/>
    <x v="0"/>
    <n v="199.57"/>
    <n v="682.07"/>
    <x v="0"/>
    <d v="2023-09-14T00:00:00"/>
    <n v="6"/>
    <x v="0"/>
    <x v="1"/>
  </r>
  <r>
    <n v="3004"/>
    <x v="273"/>
    <x v="6"/>
    <s v="Michale Cole"/>
    <x v="7"/>
    <s v="North America"/>
    <s v="Smartphone"/>
    <x v="3"/>
    <n v="350.59"/>
    <n v="412.22"/>
    <x v="0"/>
    <d v="2024-12-16T00:00:00"/>
    <n v="1"/>
    <x v="5"/>
    <x v="0"/>
  </r>
  <r>
    <n v="3005"/>
    <x v="632"/>
    <x v="12"/>
    <s v="Michale Cole"/>
    <x v="1"/>
    <s v="North America"/>
    <s v="Smartphone"/>
    <x v="3"/>
    <n v="350.59"/>
    <n v="781.07"/>
    <x v="0"/>
    <d v="2024-11-07T00:00:00"/>
    <n v="2"/>
    <x v="9"/>
    <x v="0"/>
  </r>
  <r>
    <n v="3006"/>
    <x v="674"/>
    <x v="14"/>
    <s v="Nick Patrick"/>
    <x v="9"/>
    <s v="South America"/>
    <s v="Mouse"/>
    <x v="1"/>
    <n v="282.79000000000002"/>
    <n v="614.32000000000005"/>
    <x v="0"/>
    <d v="2024-12-09T00:00:00"/>
    <n v="4"/>
    <x v="5"/>
    <x v="0"/>
  </r>
  <r>
    <n v="3007"/>
    <x v="117"/>
    <x v="17"/>
    <s v="Cathy Kelley"/>
    <x v="8"/>
    <s v="Europe"/>
    <s v="Mouse"/>
    <x v="1"/>
    <n v="282.79000000000002"/>
    <n v="806.88"/>
    <x v="0"/>
    <d v="2023-08-28T00:00:00"/>
    <n v="8"/>
    <x v="3"/>
    <x v="1"/>
  </r>
  <r>
    <n v="3008"/>
    <x v="345"/>
    <x v="15"/>
    <s v="Michale Cole"/>
    <x v="6"/>
    <s v="Europe"/>
    <s v="Webcam"/>
    <x v="1"/>
    <n v="71.97"/>
    <n v="858.46"/>
    <x v="1"/>
    <s v="NULL"/>
    <s v="0"/>
    <x v="4"/>
    <x v="0"/>
  </r>
  <r>
    <n v="3009"/>
    <x v="525"/>
    <x v="12"/>
    <s v="Michale Cole"/>
    <x v="0"/>
    <s v="Europe"/>
    <s v="Tablet"/>
    <x v="0"/>
    <n v="195.62"/>
    <n v="795.06"/>
    <x v="1"/>
    <s v="NULL"/>
    <s v="0"/>
    <x v="7"/>
    <x v="0"/>
  </r>
  <r>
    <n v="3010"/>
    <x v="461"/>
    <x v="15"/>
    <s v="Michale Cole"/>
    <x v="9"/>
    <s v="South America"/>
    <s v="Smartphone"/>
    <x v="3"/>
    <n v="350.59"/>
    <n v="614.66999999999996"/>
    <x v="0"/>
    <d v="2024-01-21T00:00:00"/>
    <n v="4"/>
    <x v="6"/>
    <x v="0"/>
  </r>
  <r>
    <n v="3011"/>
    <x v="42"/>
    <x v="15"/>
    <s v="Michale Cole"/>
    <x v="4"/>
    <s v="Asia"/>
    <s v="Printer"/>
    <x v="0"/>
    <n v="199.57"/>
    <n v="666.01"/>
    <x v="0"/>
    <d v="2023-11-19T00:00:00"/>
    <n v="12"/>
    <x v="9"/>
    <x v="1"/>
  </r>
  <r>
    <n v="3012"/>
    <x v="654"/>
    <x v="4"/>
    <s v="Michale Cole"/>
    <x v="0"/>
    <s v="Europe"/>
    <s v="Headphones"/>
    <x v="0"/>
    <n v="143.09"/>
    <n v="473.48"/>
    <x v="0"/>
    <d v="2023-02-09T00:00:00"/>
    <n v="10"/>
    <x v="6"/>
    <x v="1"/>
  </r>
  <r>
    <n v="3013"/>
    <x v="719"/>
    <x v="18"/>
    <s v="Nick Patrick"/>
    <x v="4"/>
    <s v="Asia"/>
    <s v="Smartphone"/>
    <x v="3"/>
    <n v="350.59"/>
    <n v="812.84"/>
    <x v="1"/>
    <s v="NULL"/>
    <s v="0"/>
    <x v="3"/>
    <x v="1"/>
  </r>
  <r>
    <n v="3014"/>
    <x v="376"/>
    <x v="5"/>
    <s v="Samantha Irvin"/>
    <x v="9"/>
    <s v="South America"/>
    <s v="Printer"/>
    <x v="0"/>
    <n v="199.57"/>
    <n v="725.85"/>
    <x v="0"/>
    <d v="2023-05-16T00:00:00"/>
    <n v="4"/>
    <x v="10"/>
    <x v="1"/>
  </r>
  <r>
    <n v="3015"/>
    <x v="176"/>
    <x v="11"/>
    <s v="Cathy Kelley"/>
    <x v="1"/>
    <s v="North America"/>
    <s v="Monitor"/>
    <x v="1"/>
    <n v="263.2"/>
    <n v="666.91"/>
    <x v="1"/>
    <s v="NULL"/>
    <s v="0"/>
    <x v="2"/>
    <x v="1"/>
  </r>
  <r>
    <n v="3016"/>
    <x v="385"/>
    <x v="14"/>
    <s v="Nick Patrick"/>
    <x v="0"/>
    <s v="Europe"/>
    <s v="Smartphone"/>
    <x v="3"/>
    <n v="350.59"/>
    <n v="931.86"/>
    <x v="0"/>
    <d v="2023-02-05T00:00:00"/>
    <n v="10"/>
    <x v="6"/>
    <x v="1"/>
  </r>
  <r>
    <n v="3017"/>
    <x v="339"/>
    <x v="18"/>
    <s v="Nick Patrick"/>
    <x v="8"/>
    <s v="Europe"/>
    <s v="Keyboard"/>
    <x v="2"/>
    <n v="104.6"/>
    <n v="136.19999999999999"/>
    <x v="0"/>
    <d v="2023-07-22T00:00:00"/>
    <n v="8"/>
    <x v="2"/>
    <x v="1"/>
  </r>
  <r>
    <n v="3018"/>
    <x v="490"/>
    <x v="14"/>
    <s v="Nick Patrick"/>
    <x v="9"/>
    <s v="South America"/>
    <s v="Headphones"/>
    <x v="0"/>
    <n v="143.09"/>
    <n v="220.41"/>
    <x v="0"/>
    <d v="2023-05-30T00:00:00"/>
    <n v="4"/>
    <x v="10"/>
    <x v="1"/>
  </r>
  <r>
    <n v="3019"/>
    <x v="221"/>
    <x v="16"/>
    <s v="Nick Patrick"/>
    <x v="2"/>
    <s v="Asia"/>
    <s v="Printer"/>
    <x v="0"/>
    <n v="199.57"/>
    <n v="532.65"/>
    <x v="0"/>
    <d v="2023-07-17T00:00:00"/>
    <n v="18"/>
    <x v="8"/>
    <x v="1"/>
  </r>
  <r>
    <n v="3020"/>
    <x v="702"/>
    <x v="9"/>
    <s v="Cathy Kelley"/>
    <x v="6"/>
    <s v="Europe"/>
    <s v="Mouse"/>
    <x v="1"/>
    <n v="282.79000000000002"/>
    <n v="763.04"/>
    <x v="1"/>
    <s v="NULL"/>
    <s v="0"/>
    <x v="5"/>
    <x v="0"/>
  </r>
  <r>
    <n v="3021"/>
    <x v="604"/>
    <x v="8"/>
    <s v="Cathy Kelley"/>
    <x v="7"/>
    <s v="North America"/>
    <s v="Printer"/>
    <x v="0"/>
    <n v="199.57"/>
    <n v="651.89"/>
    <x v="0"/>
    <d v="2024-12-04T00:00:00"/>
    <n v="1"/>
    <x v="5"/>
    <x v="0"/>
  </r>
  <r>
    <n v="3022"/>
    <x v="330"/>
    <x v="15"/>
    <s v="Michale Cole"/>
    <x v="2"/>
    <s v="Asia"/>
    <s v="Mouse"/>
    <x v="1"/>
    <n v="282.79000000000002"/>
    <n v="382.53"/>
    <x v="1"/>
    <s v="NULL"/>
    <s v="0"/>
    <x v="8"/>
    <x v="1"/>
  </r>
  <r>
    <n v="3023"/>
    <x v="48"/>
    <x v="8"/>
    <s v="Cathy Kelley"/>
    <x v="5"/>
    <s v="Oceania"/>
    <s v="Printer"/>
    <x v="0"/>
    <n v="199.57"/>
    <n v="177.5"/>
    <x v="1"/>
    <s v="NULL"/>
    <s v="0"/>
    <x v="1"/>
    <x v="1"/>
  </r>
  <r>
    <n v="3024"/>
    <x v="661"/>
    <x v="2"/>
    <s v="Cathy Kelley"/>
    <x v="3"/>
    <s v="Asia"/>
    <s v="Printer"/>
    <x v="0"/>
    <n v="199.57"/>
    <n v="888.48"/>
    <x v="0"/>
    <d v="2023-03-16T00:00:00"/>
    <n v="15"/>
    <x v="1"/>
    <x v="1"/>
  </r>
  <r>
    <n v="3025"/>
    <x v="599"/>
    <x v="5"/>
    <s v="Samantha Irvin"/>
    <x v="0"/>
    <s v="Europe"/>
    <s v="Printer"/>
    <x v="0"/>
    <n v="199.57"/>
    <n v="545.41"/>
    <x v="0"/>
    <d v="2024-05-09T00:00:00"/>
    <n v="10"/>
    <x v="7"/>
    <x v="0"/>
  </r>
  <r>
    <n v="3026"/>
    <x v="588"/>
    <x v="9"/>
    <s v="Cathy Kelley"/>
    <x v="1"/>
    <s v="North America"/>
    <s v="Laptop"/>
    <x v="2"/>
    <n v="415.78"/>
    <n v="975.79"/>
    <x v="0"/>
    <d v="2024-09-30T00:00:00"/>
    <n v="2"/>
    <x v="0"/>
    <x v="0"/>
  </r>
  <r>
    <n v="3027"/>
    <x v="10"/>
    <x v="8"/>
    <s v="Cathy Kelley"/>
    <x v="1"/>
    <s v="North America"/>
    <s v="Mouse"/>
    <x v="1"/>
    <n v="282.79000000000002"/>
    <n v="495.92"/>
    <x v="0"/>
    <d v="2023-04-23T00:00:00"/>
    <n v="2"/>
    <x v="7"/>
    <x v="1"/>
  </r>
  <r>
    <n v="3028"/>
    <x v="280"/>
    <x v="0"/>
    <s v="Nick Patrick"/>
    <x v="4"/>
    <s v="Asia"/>
    <s v="Webcam"/>
    <x v="1"/>
    <n v="71.97"/>
    <n v="557.66"/>
    <x v="0"/>
    <d v="2024-06-11T00:00:00"/>
    <n v="12"/>
    <x v="10"/>
    <x v="0"/>
  </r>
  <r>
    <n v="3029"/>
    <x v="319"/>
    <x v="16"/>
    <s v="Nick Patrick"/>
    <x v="2"/>
    <s v="Asia"/>
    <s v="Speaker"/>
    <x v="1"/>
    <n v="381.62"/>
    <n v="806.53"/>
    <x v="0"/>
    <d v="2024-12-11T00:00:00"/>
    <n v="18"/>
    <x v="9"/>
    <x v="0"/>
  </r>
  <r>
    <n v="3030"/>
    <x v="127"/>
    <x v="11"/>
    <s v="Cathy Kelley"/>
    <x v="7"/>
    <s v="North America"/>
    <s v="Speaker"/>
    <x v="1"/>
    <n v="381.62"/>
    <n v="458.05"/>
    <x v="0"/>
    <d v="2024-12-18T00:00:00"/>
    <n v="1"/>
    <x v="5"/>
    <x v="0"/>
  </r>
  <r>
    <n v="3031"/>
    <x v="205"/>
    <x v="0"/>
    <s v="Nick Patrick"/>
    <x v="6"/>
    <s v="Europe"/>
    <s v="Speaker"/>
    <x v="1"/>
    <n v="381.62"/>
    <n v="556.41"/>
    <x v="0"/>
    <d v="2024-04-29T00:00:00"/>
    <n v="6"/>
    <x v="7"/>
    <x v="0"/>
  </r>
  <r>
    <n v="3032"/>
    <x v="535"/>
    <x v="17"/>
    <s v="Cathy Kelley"/>
    <x v="1"/>
    <s v="North America"/>
    <s v="Speaker"/>
    <x v="1"/>
    <n v="381.62"/>
    <n v="917.35"/>
    <x v="1"/>
    <s v="NULL"/>
    <s v="0"/>
    <x v="5"/>
    <x v="1"/>
  </r>
  <r>
    <n v="3033"/>
    <x v="248"/>
    <x v="8"/>
    <s v="Cathy Kelley"/>
    <x v="9"/>
    <s v="South America"/>
    <s v="Webcam"/>
    <x v="1"/>
    <n v="71.97"/>
    <n v="780.27"/>
    <x v="0"/>
    <d v="2023-10-17T00:00:00"/>
    <n v="4"/>
    <x v="11"/>
    <x v="1"/>
  </r>
  <r>
    <n v="3034"/>
    <x v="298"/>
    <x v="17"/>
    <s v="Cathy Kelley"/>
    <x v="4"/>
    <s v="Asia"/>
    <s v="Speaker"/>
    <x v="1"/>
    <n v="381.62"/>
    <n v="337.09"/>
    <x v="0"/>
    <d v="2023-09-25T00:00:00"/>
    <n v="12"/>
    <x v="0"/>
    <x v="1"/>
  </r>
  <r>
    <n v="3035"/>
    <x v="276"/>
    <x v="18"/>
    <s v="Nick Patrick"/>
    <x v="5"/>
    <s v="Oceania"/>
    <s v="Printer"/>
    <x v="0"/>
    <n v="199.57"/>
    <n v="562.54"/>
    <x v="1"/>
    <s v="NULL"/>
    <s v="0"/>
    <x v="7"/>
    <x v="0"/>
  </r>
  <r>
    <n v="3036"/>
    <x v="264"/>
    <x v="11"/>
    <s v="Cathy Kelley"/>
    <x v="4"/>
    <s v="Asia"/>
    <s v="Webcam"/>
    <x v="1"/>
    <n v="71.97"/>
    <n v="798.05"/>
    <x v="1"/>
    <s v="NULL"/>
    <s v="0"/>
    <x v="0"/>
    <x v="0"/>
  </r>
  <r>
    <n v="3037"/>
    <x v="279"/>
    <x v="5"/>
    <s v="Samantha Irvin"/>
    <x v="6"/>
    <s v="Europe"/>
    <s v="Monitor"/>
    <x v="1"/>
    <n v="263.2"/>
    <n v="479.7"/>
    <x v="0"/>
    <d v="2024-02-04T00:00:00"/>
    <n v="6"/>
    <x v="6"/>
    <x v="0"/>
  </r>
  <r>
    <n v="3038"/>
    <x v="187"/>
    <x v="7"/>
    <s v="Samantha Irvin"/>
    <x v="1"/>
    <s v="North America"/>
    <s v="Laptop"/>
    <x v="2"/>
    <n v="415.78"/>
    <n v="175.89"/>
    <x v="0"/>
    <d v="2023-04-27T00:00:00"/>
    <n v="2"/>
    <x v="7"/>
    <x v="1"/>
  </r>
  <r>
    <n v="3039"/>
    <x v="418"/>
    <x v="16"/>
    <s v="Nick Patrick"/>
    <x v="7"/>
    <s v="North America"/>
    <s v="Speaker"/>
    <x v="1"/>
    <n v="381.62"/>
    <n v="994.91"/>
    <x v="0"/>
    <d v="2023-09-24T00:00:00"/>
    <n v="1"/>
    <x v="0"/>
    <x v="1"/>
  </r>
  <r>
    <n v="3040"/>
    <x v="453"/>
    <x v="5"/>
    <s v="Samantha Irvin"/>
    <x v="3"/>
    <s v="Asia"/>
    <s v="Printer"/>
    <x v="0"/>
    <n v="199.57"/>
    <n v="102.03"/>
    <x v="0"/>
    <d v="2023-04-17T00:00:00"/>
    <n v="15"/>
    <x v="7"/>
    <x v="1"/>
  </r>
  <r>
    <n v="3041"/>
    <x v="46"/>
    <x v="18"/>
    <s v="Nick Patrick"/>
    <x v="3"/>
    <s v="Asia"/>
    <s v="Monitor"/>
    <x v="1"/>
    <n v="263.2"/>
    <n v="267.62"/>
    <x v="0"/>
    <d v="2024-01-18T00:00:00"/>
    <n v="15"/>
    <x v="6"/>
    <x v="0"/>
  </r>
  <r>
    <n v="3042"/>
    <x v="539"/>
    <x v="15"/>
    <s v="Michale Cole"/>
    <x v="9"/>
    <s v="South America"/>
    <s v="Headphones"/>
    <x v="0"/>
    <n v="143.09"/>
    <n v="927.39"/>
    <x v="0"/>
    <d v="2024-08-02T00:00:00"/>
    <n v="4"/>
    <x v="2"/>
    <x v="0"/>
  </r>
  <r>
    <n v="3043"/>
    <x v="436"/>
    <x v="12"/>
    <s v="Michale Cole"/>
    <x v="5"/>
    <s v="Oceania"/>
    <s v="Laptop"/>
    <x v="2"/>
    <n v="415.78"/>
    <n v="178.11"/>
    <x v="1"/>
    <s v="NULL"/>
    <s v="0"/>
    <x v="1"/>
    <x v="0"/>
  </r>
  <r>
    <n v="3044"/>
    <x v="693"/>
    <x v="8"/>
    <s v="Cathy Kelley"/>
    <x v="9"/>
    <s v="South America"/>
    <s v="Laptop"/>
    <x v="2"/>
    <n v="415.78"/>
    <n v="744"/>
    <x v="0"/>
    <d v="2024-08-03T00:00:00"/>
    <n v="4"/>
    <x v="2"/>
    <x v="0"/>
  </r>
  <r>
    <n v="3045"/>
    <x v="190"/>
    <x v="15"/>
    <s v="Michale Cole"/>
    <x v="0"/>
    <s v="Europe"/>
    <s v="Smartphone"/>
    <x v="3"/>
    <n v="350.59"/>
    <n v="903.14"/>
    <x v="1"/>
    <s v="NULL"/>
    <s v="0"/>
    <x v="6"/>
    <x v="0"/>
  </r>
  <r>
    <n v="3046"/>
    <x v="403"/>
    <x v="19"/>
    <s v="Samantha Irvin"/>
    <x v="0"/>
    <s v="Europe"/>
    <s v="Mouse"/>
    <x v="1"/>
    <n v="282.79000000000002"/>
    <n v="418.86"/>
    <x v="0"/>
    <d v="2023-02-22T00:00:00"/>
    <n v="10"/>
    <x v="4"/>
    <x v="1"/>
  </r>
  <r>
    <n v="3047"/>
    <x v="369"/>
    <x v="7"/>
    <s v="Samantha Irvin"/>
    <x v="4"/>
    <s v="Asia"/>
    <s v="Monitor"/>
    <x v="1"/>
    <n v="263.2"/>
    <n v="139.78"/>
    <x v="0"/>
    <d v="2023-10-12T00:00:00"/>
    <n v="12"/>
    <x v="0"/>
    <x v="1"/>
  </r>
  <r>
    <n v="3048"/>
    <x v="259"/>
    <x v="14"/>
    <s v="Nick Patrick"/>
    <x v="7"/>
    <s v="North America"/>
    <s v="Smartphone"/>
    <x v="3"/>
    <n v="350.59"/>
    <n v="434.59"/>
    <x v="1"/>
    <s v="NULL"/>
    <s v="0"/>
    <x v="4"/>
    <x v="1"/>
  </r>
  <r>
    <n v="3049"/>
    <x v="143"/>
    <x v="9"/>
    <s v="Cathy Kelley"/>
    <x v="7"/>
    <s v="North America"/>
    <s v="Mouse"/>
    <x v="1"/>
    <n v="282.79000000000002"/>
    <n v="527.98"/>
    <x v="0"/>
    <d v="2023-10-30T00:00:00"/>
    <n v="1"/>
    <x v="11"/>
    <x v="1"/>
  </r>
  <r>
    <n v="3050"/>
    <x v="721"/>
    <x v="1"/>
    <s v="Cathy Kelley"/>
    <x v="5"/>
    <s v="Oceania"/>
    <s v="Headphones"/>
    <x v="0"/>
    <n v="143.09"/>
    <n v="859.46"/>
    <x v="1"/>
    <s v="NULL"/>
    <s v="0"/>
    <x v="2"/>
    <x v="0"/>
  </r>
  <r>
    <n v="3051"/>
    <x v="205"/>
    <x v="10"/>
    <s v="Michale Cole"/>
    <x v="1"/>
    <s v="North America"/>
    <s v="Printer"/>
    <x v="0"/>
    <n v="199.57"/>
    <n v="122.8"/>
    <x v="0"/>
    <d v="2024-04-25T00:00:00"/>
    <n v="2"/>
    <x v="7"/>
    <x v="0"/>
  </r>
  <r>
    <n v="3052"/>
    <x v="598"/>
    <x v="10"/>
    <s v="Michale Cole"/>
    <x v="1"/>
    <s v="North America"/>
    <s v="Headphones"/>
    <x v="0"/>
    <n v="143.09"/>
    <n v="868.86"/>
    <x v="0"/>
    <d v="2024-07-20T00:00:00"/>
    <n v="2"/>
    <x v="2"/>
    <x v="0"/>
  </r>
  <r>
    <n v="3053"/>
    <x v="106"/>
    <x v="2"/>
    <s v="Cathy Kelley"/>
    <x v="1"/>
    <s v="North America"/>
    <s v="Monitor"/>
    <x v="1"/>
    <n v="263.2"/>
    <n v="399"/>
    <x v="0"/>
    <d v="2024-10-15T00:00:00"/>
    <n v="2"/>
    <x v="11"/>
    <x v="0"/>
  </r>
  <r>
    <n v="3054"/>
    <x v="506"/>
    <x v="8"/>
    <s v="Cathy Kelley"/>
    <x v="6"/>
    <s v="Europe"/>
    <s v="Tablet"/>
    <x v="0"/>
    <n v="195.62"/>
    <n v="477.36"/>
    <x v="0"/>
    <d v="2023-02-07T00:00:00"/>
    <n v="6"/>
    <x v="4"/>
    <x v="1"/>
  </r>
  <r>
    <n v="3055"/>
    <x v="325"/>
    <x v="17"/>
    <s v="Cathy Kelley"/>
    <x v="9"/>
    <s v="South America"/>
    <s v="Keyboard"/>
    <x v="2"/>
    <n v="104.6"/>
    <n v="280.81"/>
    <x v="0"/>
    <d v="2024-01-06T00:00:00"/>
    <n v="4"/>
    <x v="6"/>
    <x v="0"/>
  </r>
  <r>
    <n v="3056"/>
    <x v="584"/>
    <x v="5"/>
    <s v="Samantha Irvin"/>
    <x v="3"/>
    <s v="Asia"/>
    <s v="Mouse"/>
    <x v="1"/>
    <n v="282.79000000000002"/>
    <n v="526.29"/>
    <x v="1"/>
    <s v="NULL"/>
    <s v="0"/>
    <x v="1"/>
    <x v="0"/>
  </r>
  <r>
    <n v="3057"/>
    <x v="413"/>
    <x v="8"/>
    <s v="Cathy Kelley"/>
    <x v="0"/>
    <s v="Europe"/>
    <s v="Webcam"/>
    <x v="1"/>
    <n v="71.97"/>
    <n v="849.26"/>
    <x v="0"/>
    <d v="2023-03-15T00:00:00"/>
    <n v="10"/>
    <x v="1"/>
    <x v="1"/>
  </r>
  <r>
    <n v="3058"/>
    <x v="463"/>
    <x v="10"/>
    <s v="Michale Cole"/>
    <x v="0"/>
    <s v="Europe"/>
    <s v="Keyboard"/>
    <x v="2"/>
    <n v="104.6"/>
    <n v="978.12"/>
    <x v="0"/>
    <d v="2024-12-08T00:00:00"/>
    <n v="10"/>
    <x v="9"/>
    <x v="0"/>
  </r>
  <r>
    <n v="3059"/>
    <x v="144"/>
    <x v="16"/>
    <s v="Nick Patrick"/>
    <x v="5"/>
    <s v="Oceania"/>
    <s v="Printer"/>
    <x v="0"/>
    <n v="199.57"/>
    <n v="205.43"/>
    <x v="0"/>
    <d v="2024-10-02T00:00:00"/>
    <n v="20"/>
    <x v="0"/>
    <x v="0"/>
  </r>
  <r>
    <n v="3060"/>
    <x v="410"/>
    <x v="12"/>
    <s v="Michale Cole"/>
    <x v="9"/>
    <s v="South America"/>
    <s v="Headphones"/>
    <x v="0"/>
    <n v="143.09"/>
    <n v="977.1"/>
    <x v="1"/>
    <s v="NULL"/>
    <s v="0"/>
    <x v="3"/>
    <x v="1"/>
  </r>
  <r>
    <n v="3061"/>
    <x v="122"/>
    <x v="10"/>
    <s v="Michale Cole"/>
    <x v="5"/>
    <s v="Oceania"/>
    <s v="Speaker"/>
    <x v="1"/>
    <n v="381.62"/>
    <n v="827.51"/>
    <x v="1"/>
    <s v="NULL"/>
    <s v="0"/>
    <x v="5"/>
    <x v="0"/>
  </r>
  <r>
    <n v="3062"/>
    <x v="164"/>
    <x v="0"/>
    <s v="Nick Patrick"/>
    <x v="5"/>
    <s v="Oceania"/>
    <s v="Laptop"/>
    <x v="2"/>
    <n v="415.78"/>
    <n v="317.58999999999997"/>
    <x v="1"/>
    <s v="NULL"/>
    <s v="0"/>
    <x v="0"/>
    <x v="1"/>
  </r>
  <r>
    <n v="3063"/>
    <x v="599"/>
    <x v="12"/>
    <s v="Michale Cole"/>
    <x v="4"/>
    <s v="Asia"/>
    <s v="Smartphone"/>
    <x v="3"/>
    <n v="350.59"/>
    <n v="976.6"/>
    <x v="0"/>
    <d v="2024-05-11T00:00:00"/>
    <n v="12"/>
    <x v="7"/>
    <x v="0"/>
  </r>
  <r>
    <n v="3064"/>
    <x v="345"/>
    <x v="3"/>
    <s v="Michale Cole"/>
    <x v="0"/>
    <s v="Europe"/>
    <s v="Laptop"/>
    <x v="2"/>
    <n v="415.78"/>
    <n v="635.65"/>
    <x v="0"/>
    <d v="2024-02-14T00:00:00"/>
    <n v="10"/>
    <x v="4"/>
    <x v="0"/>
  </r>
  <r>
    <n v="3065"/>
    <x v="310"/>
    <x v="5"/>
    <s v="Samantha Irvin"/>
    <x v="5"/>
    <s v="Oceania"/>
    <s v="Monitor"/>
    <x v="1"/>
    <n v="263.2"/>
    <n v="670.47"/>
    <x v="1"/>
    <s v="NULL"/>
    <s v="0"/>
    <x v="7"/>
    <x v="1"/>
  </r>
  <r>
    <n v="3066"/>
    <x v="212"/>
    <x v="10"/>
    <s v="Michale Cole"/>
    <x v="4"/>
    <s v="Asia"/>
    <s v="Monitor"/>
    <x v="1"/>
    <n v="263.2"/>
    <n v="639.82000000000005"/>
    <x v="0"/>
    <d v="2023-06-26T00:00:00"/>
    <n v="12"/>
    <x v="8"/>
    <x v="1"/>
  </r>
  <r>
    <n v="3067"/>
    <x v="683"/>
    <x v="8"/>
    <s v="Cathy Kelley"/>
    <x v="1"/>
    <s v="North America"/>
    <s v="Speaker"/>
    <x v="1"/>
    <n v="381.62"/>
    <n v="172.29"/>
    <x v="0"/>
    <d v="2023-07-14T00:00:00"/>
    <n v="2"/>
    <x v="2"/>
    <x v="1"/>
  </r>
  <r>
    <n v="3068"/>
    <x v="676"/>
    <x v="13"/>
    <s v="Cathy Kelley"/>
    <x v="7"/>
    <s v="North America"/>
    <s v="Printer"/>
    <x v="0"/>
    <n v="199.57"/>
    <n v="498.67"/>
    <x v="0"/>
    <d v="2024-07-02T00:00:00"/>
    <n v="1"/>
    <x v="2"/>
    <x v="0"/>
  </r>
  <r>
    <n v="3069"/>
    <x v="315"/>
    <x v="12"/>
    <s v="Michale Cole"/>
    <x v="4"/>
    <s v="Asia"/>
    <s v="Webcam"/>
    <x v="1"/>
    <n v="71.97"/>
    <n v="477.4"/>
    <x v="1"/>
    <s v="NULL"/>
    <s v="0"/>
    <x v="9"/>
    <x v="0"/>
  </r>
  <r>
    <n v="3070"/>
    <x v="321"/>
    <x v="5"/>
    <s v="Samantha Irvin"/>
    <x v="5"/>
    <s v="Oceania"/>
    <s v="Headphones"/>
    <x v="0"/>
    <n v="143.09"/>
    <n v="246.08"/>
    <x v="1"/>
    <s v="NULL"/>
    <s v="0"/>
    <x v="9"/>
    <x v="0"/>
  </r>
  <r>
    <n v="3071"/>
    <x v="690"/>
    <x v="3"/>
    <s v="Michale Cole"/>
    <x v="1"/>
    <s v="North America"/>
    <s v="Webcam"/>
    <x v="1"/>
    <n v="71.97"/>
    <n v="750.09"/>
    <x v="1"/>
    <s v="NULL"/>
    <s v="0"/>
    <x v="1"/>
    <x v="1"/>
  </r>
  <r>
    <n v="3072"/>
    <x v="618"/>
    <x v="12"/>
    <s v="Michale Cole"/>
    <x v="1"/>
    <s v="North America"/>
    <s v="Monitor"/>
    <x v="1"/>
    <n v="263.2"/>
    <n v="760.33"/>
    <x v="0"/>
    <d v="2024-05-06T00:00:00"/>
    <n v="2"/>
    <x v="10"/>
    <x v="0"/>
  </r>
  <r>
    <n v="3073"/>
    <x v="14"/>
    <x v="19"/>
    <s v="Samantha Irvin"/>
    <x v="5"/>
    <s v="Oceania"/>
    <s v="Speaker"/>
    <x v="1"/>
    <n v="381.62"/>
    <n v="834.47"/>
    <x v="0"/>
    <d v="2023-07-10T00:00:00"/>
    <n v="20"/>
    <x v="8"/>
    <x v="1"/>
  </r>
  <r>
    <n v="3074"/>
    <x v="548"/>
    <x v="2"/>
    <s v="Cathy Kelley"/>
    <x v="6"/>
    <s v="Europe"/>
    <s v="Speaker"/>
    <x v="1"/>
    <n v="381.62"/>
    <n v="128.4"/>
    <x v="1"/>
    <s v="NULL"/>
    <s v="0"/>
    <x v="0"/>
    <x v="1"/>
  </r>
  <r>
    <n v="3075"/>
    <x v="67"/>
    <x v="18"/>
    <s v="Nick Patrick"/>
    <x v="9"/>
    <s v="South America"/>
    <s v="Mouse"/>
    <x v="1"/>
    <n v="282.79000000000002"/>
    <n v="648.20000000000005"/>
    <x v="0"/>
    <d v="2023-01-17T00:00:00"/>
    <n v="4"/>
    <x v="6"/>
    <x v="1"/>
  </r>
  <r>
    <n v="3076"/>
    <x v="246"/>
    <x v="5"/>
    <s v="Samantha Irvin"/>
    <x v="7"/>
    <s v="North America"/>
    <s v="Mouse"/>
    <x v="1"/>
    <n v="282.79000000000002"/>
    <n v="665.98"/>
    <x v="0"/>
    <d v="2024-09-17T00:00:00"/>
    <n v="1"/>
    <x v="0"/>
    <x v="0"/>
  </r>
  <r>
    <n v="3077"/>
    <x v="281"/>
    <x v="10"/>
    <s v="Michale Cole"/>
    <x v="4"/>
    <s v="Asia"/>
    <s v="Mouse"/>
    <x v="1"/>
    <n v="282.79000000000002"/>
    <n v="585.5"/>
    <x v="0"/>
    <d v="2024-06-16T00:00:00"/>
    <n v="12"/>
    <x v="8"/>
    <x v="0"/>
  </r>
  <r>
    <n v="3078"/>
    <x v="555"/>
    <x v="0"/>
    <s v="Nick Patrick"/>
    <x v="4"/>
    <s v="Asia"/>
    <s v="Laptop"/>
    <x v="2"/>
    <n v="415.78"/>
    <n v="310.76"/>
    <x v="0"/>
    <d v="2024-04-27T00:00:00"/>
    <n v="12"/>
    <x v="7"/>
    <x v="0"/>
  </r>
  <r>
    <n v="3079"/>
    <x v="639"/>
    <x v="11"/>
    <s v="Cathy Kelley"/>
    <x v="4"/>
    <s v="Asia"/>
    <s v="Webcam"/>
    <x v="1"/>
    <n v="71.97"/>
    <n v="463.63"/>
    <x v="1"/>
    <s v="NULL"/>
    <s v="0"/>
    <x v="5"/>
    <x v="0"/>
  </r>
  <r>
    <n v="3080"/>
    <x v="56"/>
    <x v="18"/>
    <s v="Nick Patrick"/>
    <x v="9"/>
    <s v="South America"/>
    <s v="Headphones"/>
    <x v="0"/>
    <n v="143.09"/>
    <n v="413.72"/>
    <x v="1"/>
    <s v="NULL"/>
    <s v="0"/>
    <x v="0"/>
    <x v="1"/>
  </r>
  <r>
    <n v="3081"/>
    <x v="715"/>
    <x v="4"/>
    <s v="Michale Cole"/>
    <x v="4"/>
    <s v="Asia"/>
    <s v="Mouse"/>
    <x v="1"/>
    <n v="282.79000000000002"/>
    <n v="784.5"/>
    <x v="1"/>
    <s v="NULL"/>
    <s v="0"/>
    <x v="4"/>
    <x v="0"/>
  </r>
  <r>
    <n v="3082"/>
    <x v="342"/>
    <x v="3"/>
    <s v="Michale Cole"/>
    <x v="3"/>
    <s v="Asia"/>
    <s v="Webcam"/>
    <x v="1"/>
    <n v="71.97"/>
    <n v="692.07"/>
    <x v="0"/>
    <d v="2024-04-06T00:00:00"/>
    <n v="15"/>
    <x v="1"/>
    <x v="0"/>
  </r>
  <r>
    <n v="3083"/>
    <x v="64"/>
    <x v="0"/>
    <s v="Nick Patrick"/>
    <x v="5"/>
    <s v="Oceania"/>
    <s v="Smartphone"/>
    <x v="3"/>
    <n v="350.59"/>
    <n v="412.32"/>
    <x v="0"/>
    <d v="2024-08-22T00:00:00"/>
    <n v="20"/>
    <x v="3"/>
    <x v="0"/>
  </r>
  <r>
    <n v="3084"/>
    <x v="79"/>
    <x v="16"/>
    <s v="Nick Patrick"/>
    <x v="7"/>
    <s v="North America"/>
    <s v="Speaker"/>
    <x v="1"/>
    <n v="381.62"/>
    <n v="536.44000000000005"/>
    <x v="0"/>
    <d v="2023-02-24T00:00:00"/>
    <n v="1"/>
    <x v="4"/>
    <x v="1"/>
  </r>
  <r>
    <n v="3085"/>
    <x v="101"/>
    <x v="19"/>
    <s v="Samantha Irvin"/>
    <x v="3"/>
    <s v="Asia"/>
    <s v="Speaker"/>
    <x v="1"/>
    <n v="381.62"/>
    <n v="674.92"/>
    <x v="0"/>
    <d v="2023-04-07T00:00:00"/>
    <n v="15"/>
    <x v="1"/>
    <x v="1"/>
  </r>
  <r>
    <n v="3086"/>
    <x v="449"/>
    <x v="5"/>
    <s v="Samantha Irvin"/>
    <x v="2"/>
    <s v="Asia"/>
    <s v="Tablet"/>
    <x v="0"/>
    <n v="195.62"/>
    <n v="508.85"/>
    <x v="1"/>
    <s v="NULL"/>
    <s v="0"/>
    <x v="5"/>
    <x v="0"/>
  </r>
  <r>
    <n v="3087"/>
    <x v="114"/>
    <x v="2"/>
    <s v="Cathy Kelley"/>
    <x v="5"/>
    <s v="Oceania"/>
    <s v="Speaker"/>
    <x v="1"/>
    <n v="381.62"/>
    <n v="548.35"/>
    <x v="1"/>
    <s v="NULL"/>
    <s v="0"/>
    <x v="5"/>
    <x v="1"/>
  </r>
  <r>
    <n v="3088"/>
    <x v="42"/>
    <x v="13"/>
    <s v="Cathy Kelley"/>
    <x v="9"/>
    <s v="South America"/>
    <s v="Printer"/>
    <x v="0"/>
    <n v="199.57"/>
    <n v="643.49"/>
    <x v="0"/>
    <d v="2023-11-11T00:00:00"/>
    <n v="4"/>
    <x v="9"/>
    <x v="1"/>
  </r>
  <r>
    <n v="3089"/>
    <x v="222"/>
    <x v="5"/>
    <s v="Samantha Irvin"/>
    <x v="3"/>
    <s v="Asia"/>
    <s v="Printer"/>
    <x v="0"/>
    <n v="199.57"/>
    <n v="789.78"/>
    <x v="0"/>
    <d v="2023-10-30T00:00:00"/>
    <n v="15"/>
    <x v="11"/>
    <x v="1"/>
  </r>
  <r>
    <n v="3090"/>
    <x v="166"/>
    <x v="8"/>
    <s v="Cathy Kelley"/>
    <x v="7"/>
    <s v="North America"/>
    <s v="Speaker"/>
    <x v="1"/>
    <n v="381.62"/>
    <n v="936.05"/>
    <x v="0"/>
    <d v="2024-10-03T00:00:00"/>
    <n v="1"/>
    <x v="11"/>
    <x v="0"/>
  </r>
  <r>
    <n v="3091"/>
    <x v="472"/>
    <x v="19"/>
    <s v="Samantha Irvin"/>
    <x v="3"/>
    <s v="Asia"/>
    <s v="Tablet"/>
    <x v="0"/>
    <n v="195.62"/>
    <n v="399.15"/>
    <x v="1"/>
    <s v="NULL"/>
    <s v="0"/>
    <x v="4"/>
    <x v="1"/>
  </r>
  <r>
    <n v="3092"/>
    <x v="385"/>
    <x v="12"/>
    <s v="Michale Cole"/>
    <x v="4"/>
    <s v="Asia"/>
    <s v="Tablet"/>
    <x v="0"/>
    <n v="195.62"/>
    <n v="592.42999999999995"/>
    <x v="0"/>
    <d v="2023-02-07T00:00:00"/>
    <n v="12"/>
    <x v="6"/>
    <x v="1"/>
  </r>
  <r>
    <n v="3093"/>
    <x v="503"/>
    <x v="7"/>
    <s v="Samantha Irvin"/>
    <x v="8"/>
    <s v="Europe"/>
    <s v="Monitor"/>
    <x v="1"/>
    <n v="263.2"/>
    <n v="618.83000000000004"/>
    <x v="0"/>
    <d v="2023-11-25T00:00:00"/>
    <n v="8"/>
    <x v="9"/>
    <x v="1"/>
  </r>
  <r>
    <n v="3094"/>
    <x v="716"/>
    <x v="9"/>
    <s v="Cathy Kelley"/>
    <x v="3"/>
    <s v="Asia"/>
    <s v="Keyboard"/>
    <x v="2"/>
    <n v="104.6"/>
    <n v="569.77"/>
    <x v="0"/>
    <d v="2023-07-15T00:00:00"/>
    <n v="15"/>
    <x v="8"/>
    <x v="1"/>
  </r>
  <r>
    <n v="3095"/>
    <x v="280"/>
    <x v="15"/>
    <s v="Michale Cole"/>
    <x v="8"/>
    <s v="Europe"/>
    <s v="Monitor"/>
    <x v="1"/>
    <n v="263.2"/>
    <n v="507.49"/>
    <x v="1"/>
    <s v="NULL"/>
    <s v="0"/>
    <x v="10"/>
    <x v="0"/>
  </r>
  <r>
    <n v="3096"/>
    <x v="127"/>
    <x v="6"/>
    <s v="Michale Cole"/>
    <x v="6"/>
    <s v="Europe"/>
    <s v="Speaker"/>
    <x v="1"/>
    <n v="381.62"/>
    <n v="403.93"/>
    <x v="1"/>
    <s v="NULL"/>
    <s v="0"/>
    <x v="5"/>
    <x v="0"/>
  </r>
  <r>
    <n v="3097"/>
    <x v="307"/>
    <x v="9"/>
    <s v="Cathy Kelley"/>
    <x v="0"/>
    <s v="Europe"/>
    <s v="Headphones"/>
    <x v="0"/>
    <n v="143.09"/>
    <n v="192.67"/>
    <x v="0"/>
    <d v="2023-08-10T00:00:00"/>
    <n v="10"/>
    <x v="2"/>
    <x v="1"/>
  </r>
  <r>
    <n v="3098"/>
    <x v="15"/>
    <x v="14"/>
    <s v="Nick Patrick"/>
    <x v="8"/>
    <s v="Europe"/>
    <s v="Laptop"/>
    <x v="2"/>
    <n v="415.78"/>
    <n v="455.27"/>
    <x v="0"/>
    <d v="2024-12-05T00:00:00"/>
    <n v="8"/>
    <x v="9"/>
    <x v="0"/>
  </r>
  <r>
    <n v="3099"/>
    <x v="377"/>
    <x v="16"/>
    <s v="Nick Patrick"/>
    <x v="6"/>
    <s v="Europe"/>
    <s v="Speaker"/>
    <x v="1"/>
    <n v="381.62"/>
    <n v="103.43"/>
    <x v="1"/>
    <s v="NULL"/>
    <s v="0"/>
    <x v="1"/>
    <x v="1"/>
  </r>
  <r>
    <n v="3100"/>
    <x v="374"/>
    <x v="13"/>
    <s v="Cathy Kelley"/>
    <x v="5"/>
    <s v="Oceania"/>
    <s v="Laptop"/>
    <x v="2"/>
    <n v="415.78"/>
    <n v="899.06"/>
    <x v="0"/>
    <d v="2023-09-27T00:00:00"/>
    <n v="20"/>
    <x v="0"/>
    <x v="1"/>
  </r>
  <r>
    <n v="3101"/>
    <x v="425"/>
    <x v="3"/>
    <s v="Michale Cole"/>
    <x v="6"/>
    <s v="Europe"/>
    <s v="Headphones"/>
    <x v="0"/>
    <n v="143.09"/>
    <n v="894.29"/>
    <x v="0"/>
    <d v="2024-11-14T00:00:00"/>
    <n v="6"/>
    <x v="9"/>
    <x v="0"/>
  </r>
  <r>
    <n v="3102"/>
    <x v="100"/>
    <x v="8"/>
    <s v="Cathy Kelley"/>
    <x v="6"/>
    <s v="Europe"/>
    <s v="Laptop"/>
    <x v="2"/>
    <n v="415.78"/>
    <n v="994.69"/>
    <x v="0"/>
    <d v="2024-01-12T00:00:00"/>
    <n v="6"/>
    <x v="6"/>
    <x v="0"/>
  </r>
  <r>
    <n v="3103"/>
    <x v="626"/>
    <x v="15"/>
    <s v="Michale Cole"/>
    <x v="5"/>
    <s v="Oceania"/>
    <s v="Speaker"/>
    <x v="1"/>
    <n v="381.62"/>
    <n v="176.18"/>
    <x v="0"/>
    <d v="2023-12-21T00:00:00"/>
    <n v="20"/>
    <x v="5"/>
    <x v="1"/>
  </r>
  <r>
    <n v="3104"/>
    <x v="303"/>
    <x v="17"/>
    <s v="Cathy Kelley"/>
    <x v="9"/>
    <s v="South America"/>
    <s v="Headphones"/>
    <x v="0"/>
    <n v="143.09"/>
    <n v="196"/>
    <x v="0"/>
    <d v="2023-07-10T00:00:00"/>
    <n v="4"/>
    <x v="2"/>
    <x v="1"/>
  </r>
  <r>
    <n v="3105"/>
    <x v="390"/>
    <x v="7"/>
    <s v="Samantha Irvin"/>
    <x v="0"/>
    <s v="Europe"/>
    <s v="Laptop"/>
    <x v="2"/>
    <n v="415.78"/>
    <n v="985.49"/>
    <x v="0"/>
    <d v="2023-02-04T00:00:00"/>
    <n v="10"/>
    <x v="6"/>
    <x v="1"/>
  </r>
  <r>
    <n v="3106"/>
    <x v="269"/>
    <x v="8"/>
    <s v="Cathy Kelley"/>
    <x v="9"/>
    <s v="South America"/>
    <s v="Mouse"/>
    <x v="1"/>
    <n v="282.79000000000002"/>
    <n v="239.76"/>
    <x v="0"/>
    <d v="2023-06-30T00:00:00"/>
    <n v="4"/>
    <x v="8"/>
    <x v="1"/>
  </r>
  <r>
    <n v="3107"/>
    <x v="280"/>
    <x v="4"/>
    <s v="Michale Cole"/>
    <x v="8"/>
    <s v="Europe"/>
    <s v="Webcam"/>
    <x v="1"/>
    <n v="71.97"/>
    <n v="425.92"/>
    <x v="1"/>
    <s v="NULL"/>
    <s v="0"/>
    <x v="10"/>
    <x v="0"/>
  </r>
  <r>
    <n v="3108"/>
    <x v="584"/>
    <x v="8"/>
    <s v="Cathy Kelley"/>
    <x v="2"/>
    <s v="Asia"/>
    <s v="Speaker"/>
    <x v="1"/>
    <n v="381.62"/>
    <n v="918.29"/>
    <x v="0"/>
    <d v="2024-04-13T00:00:00"/>
    <n v="18"/>
    <x v="1"/>
    <x v="0"/>
  </r>
  <r>
    <n v="3109"/>
    <x v="281"/>
    <x v="7"/>
    <s v="Samantha Irvin"/>
    <x v="3"/>
    <s v="Asia"/>
    <s v="Keyboard"/>
    <x v="2"/>
    <n v="104.6"/>
    <n v="492.2"/>
    <x v="0"/>
    <d v="2024-06-19T00:00:00"/>
    <n v="15"/>
    <x v="8"/>
    <x v="0"/>
  </r>
  <r>
    <n v="3110"/>
    <x v="346"/>
    <x v="16"/>
    <s v="Nick Patrick"/>
    <x v="9"/>
    <s v="South America"/>
    <s v="Printer"/>
    <x v="0"/>
    <n v="199.57"/>
    <n v="637.37"/>
    <x v="1"/>
    <s v="NULL"/>
    <s v="0"/>
    <x v="3"/>
    <x v="0"/>
  </r>
  <r>
    <n v="3111"/>
    <x v="665"/>
    <x v="19"/>
    <s v="Samantha Irvin"/>
    <x v="9"/>
    <s v="South America"/>
    <s v="Speaker"/>
    <x v="1"/>
    <n v="381.62"/>
    <n v="572.62"/>
    <x v="0"/>
    <d v="2023-05-08T00:00:00"/>
    <n v="4"/>
    <x v="10"/>
    <x v="1"/>
  </r>
  <r>
    <n v="3112"/>
    <x v="396"/>
    <x v="13"/>
    <s v="Cathy Kelley"/>
    <x v="0"/>
    <s v="Europe"/>
    <s v="Mouse"/>
    <x v="1"/>
    <n v="282.79000000000002"/>
    <n v="336.78"/>
    <x v="0"/>
    <d v="2024-05-01T00:00:00"/>
    <n v="10"/>
    <x v="7"/>
    <x v="0"/>
  </r>
  <r>
    <n v="3113"/>
    <x v="159"/>
    <x v="1"/>
    <s v="Cathy Kelley"/>
    <x v="1"/>
    <s v="North America"/>
    <s v="Laptop"/>
    <x v="2"/>
    <n v="415.78"/>
    <n v="984.23"/>
    <x v="0"/>
    <d v="2023-12-22T00:00:00"/>
    <n v="2"/>
    <x v="5"/>
    <x v="1"/>
  </r>
  <r>
    <n v="3114"/>
    <x v="146"/>
    <x v="7"/>
    <s v="Samantha Irvin"/>
    <x v="2"/>
    <s v="Asia"/>
    <s v="Mouse"/>
    <x v="1"/>
    <n v="282.79000000000002"/>
    <n v="962.36"/>
    <x v="1"/>
    <s v="NULL"/>
    <s v="0"/>
    <x v="4"/>
    <x v="1"/>
  </r>
  <r>
    <n v="3115"/>
    <x v="152"/>
    <x v="3"/>
    <s v="Michale Cole"/>
    <x v="3"/>
    <s v="Asia"/>
    <s v="Printer"/>
    <x v="0"/>
    <n v="199.57"/>
    <n v="101.56"/>
    <x v="0"/>
    <d v="2023-09-23T00:00:00"/>
    <n v="15"/>
    <x v="0"/>
    <x v="1"/>
  </r>
  <r>
    <n v="3116"/>
    <x v="376"/>
    <x v="14"/>
    <s v="Nick Patrick"/>
    <x v="3"/>
    <s v="Asia"/>
    <s v="Speaker"/>
    <x v="1"/>
    <n v="381.62"/>
    <n v="641.26"/>
    <x v="1"/>
    <s v="NULL"/>
    <s v="0"/>
    <x v="10"/>
    <x v="1"/>
  </r>
  <r>
    <n v="3117"/>
    <x v="488"/>
    <x v="15"/>
    <s v="Michale Cole"/>
    <x v="2"/>
    <s v="Asia"/>
    <s v="Smartphone"/>
    <x v="3"/>
    <n v="350.59"/>
    <n v="696.42"/>
    <x v="0"/>
    <d v="2023-12-08T00:00:00"/>
    <n v="18"/>
    <x v="9"/>
    <x v="1"/>
  </r>
  <r>
    <n v="3118"/>
    <x v="442"/>
    <x v="9"/>
    <s v="Cathy Kelley"/>
    <x v="7"/>
    <s v="North America"/>
    <s v="Laptop"/>
    <x v="2"/>
    <n v="415.78"/>
    <n v="200.24"/>
    <x v="1"/>
    <s v="NULL"/>
    <s v="0"/>
    <x v="6"/>
    <x v="0"/>
  </r>
  <r>
    <n v="3119"/>
    <x v="485"/>
    <x v="13"/>
    <s v="Cathy Kelley"/>
    <x v="1"/>
    <s v="North America"/>
    <s v="Printer"/>
    <x v="0"/>
    <n v="199.57"/>
    <n v="882.81"/>
    <x v="1"/>
    <s v="NULL"/>
    <s v="0"/>
    <x v="8"/>
    <x v="0"/>
  </r>
  <r>
    <n v="3120"/>
    <x v="116"/>
    <x v="10"/>
    <s v="Michale Cole"/>
    <x v="6"/>
    <s v="Europe"/>
    <s v="Laptop"/>
    <x v="2"/>
    <n v="415.78"/>
    <n v="952.31"/>
    <x v="0"/>
    <d v="2023-07-24T00:00:00"/>
    <n v="6"/>
    <x v="2"/>
    <x v="1"/>
  </r>
  <r>
    <n v="3121"/>
    <x v="208"/>
    <x v="2"/>
    <s v="Cathy Kelley"/>
    <x v="2"/>
    <s v="Asia"/>
    <s v="Mouse"/>
    <x v="1"/>
    <n v="282.79000000000002"/>
    <n v="425.76"/>
    <x v="1"/>
    <s v="NULL"/>
    <s v="0"/>
    <x v="11"/>
    <x v="1"/>
  </r>
  <r>
    <n v="3122"/>
    <x v="488"/>
    <x v="5"/>
    <s v="Samantha Irvin"/>
    <x v="1"/>
    <s v="North America"/>
    <s v="Laptop"/>
    <x v="2"/>
    <n v="415.78"/>
    <n v="757.84"/>
    <x v="1"/>
    <s v="NULL"/>
    <s v="0"/>
    <x v="9"/>
    <x v="1"/>
  </r>
  <r>
    <n v="3123"/>
    <x v="245"/>
    <x v="9"/>
    <s v="Cathy Kelley"/>
    <x v="5"/>
    <s v="Oceania"/>
    <s v="Laptop"/>
    <x v="2"/>
    <n v="415.78"/>
    <n v="953.36"/>
    <x v="1"/>
    <s v="NULL"/>
    <s v="0"/>
    <x v="2"/>
    <x v="1"/>
  </r>
  <r>
    <n v="3124"/>
    <x v="574"/>
    <x v="17"/>
    <s v="Cathy Kelley"/>
    <x v="0"/>
    <s v="Europe"/>
    <s v="Monitor"/>
    <x v="1"/>
    <n v="263.2"/>
    <n v="349.14"/>
    <x v="1"/>
    <s v="NULL"/>
    <s v="0"/>
    <x v="1"/>
    <x v="0"/>
  </r>
  <r>
    <n v="3125"/>
    <x v="583"/>
    <x v="3"/>
    <s v="Michale Cole"/>
    <x v="2"/>
    <s v="Asia"/>
    <s v="Laptop"/>
    <x v="2"/>
    <n v="415.78"/>
    <n v="842.37"/>
    <x v="0"/>
    <d v="2023-11-29T00:00:00"/>
    <n v="18"/>
    <x v="9"/>
    <x v="1"/>
  </r>
  <r>
    <n v="3126"/>
    <x v="624"/>
    <x v="19"/>
    <s v="Samantha Irvin"/>
    <x v="6"/>
    <s v="Europe"/>
    <s v="Mouse"/>
    <x v="1"/>
    <n v="282.79000000000002"/>
    <n v="949.99"/>
    <x v="1"/>
    <s v="NULL"/>
    <s v="0"/>
    <x v="0"/>
    <x v="0"/>
  </r>
  <r>
    <n v="3127"/>
    <x v="53"/>
    <x v="15"/>
    <s v="Michale Cole"/>
    <x v="6"/>
    <s v="Europe"/>
    <s v="Keyboard"/>
    <x v="2"/>
    <n v="104.6"/>
    <n v="990.57"/>
    <x v="0"/>
    <d v="2024-08-31T00:00:00"/>
    <n v="6"/>
    <x v="3"/>
    <x v="0"/>
  </r>
  <r>
    <n v="3128"/>
    <x v="696"/>
    <x v="19"/>
    <s v="Samantha Irvin"/>
    <x v="7"/>
    <s v="North America"/>
    <s v="Webcam"/>
    <x v="1"/>
    <n v="71.97"/>
    <n v="769.03"/>
    <x v="1"/>
    <s v="NULL"/>
    <s v="0"/>
    <x v="1"/>
    <x v="1"/>
  </r>
  <r>
    <n v="3129"/>
    <x v="612"/>
    <x v="5"/>
    <s v="Samantha Irvin"/>
    <x v="5"/>
    <s v="Oceania"/>
    <s v="Printer"/>
    <x v="0"/>
    <n v="199.57"/>
    <n v="151.49"/>
    <x v="1"/>
    <s v="NULL"/>
    <s v="0"/>
    <x v="9"/>
    <x v="1"/>
  </r>
  <r>
    <n v="3130"/>
    <x v="393"/>
    <x v="2"/>
    <s v="Cathy Kelley"/>
    <x v="7"/>
    <s v="North America"/>
    <s v="Tablet"/>
    <x v="0"/>
    <n v="195.62"/>
    <n v="944.06"/>
    <x v="0"/>
    <d v="2023-10-08T00:00:00"/>
    <n v="1"/>
    <x v="11"/>
    <x v="1"/>
  </r>
  <r>
    <n v="3131"/>
    <x v="533"/>
    <x v="10"/>
    <s v="Michale Cole"/>
    <x v="4"/>
    <s v="Asia"/>
    <s v="Headphones"/>
    <x v="0"/>
    <n v="143.09"/>
    <n v="301.25"/>
    <x v="0"/>
    <d v="2023-07-01T00:00:00"/>
    <n v="12"/>
    <x v="8"/>
    <x v="1"/>
  </r>
  <r>
    <n v="3132"/>
    <x v="17"/>
    <x v="5"/>
    <s v="Samantha Irvin"/>
    <x v="4"/>
    <s v="Asia"/>
    <s v="Webcam"/>
    <x v="1"/>
    <n v="71.97"/>
    <n v="614.89"/>
    <x v="0"/>
    <d v="2024-12-08T00:00:00"/>
    <n v="12"/>
    <x v="9"/>
    <x v="0"/>
  </r>
  <r>
    <n v="3133"/>
    <x v="241"/>
    <x v="18"/>
    <s v="Nick Patrick"/>
    <x v="9"/>
    <s v="South America"/>
    <s v="Monitor"/>
    <x v="1"/>
    <n v="263.2"/>
    <n v="169.72"/>
    <x v="0"/>
    <d v="2023-02-28T00:00:00"/>
    <n v="4"/>
    <x v="4"/>
    <x v="1"/>
  </r>
  <r>
    <n v="3134"/>
    <x v="252"/>
    <x v="11"/>
    <s v="Cathy Kelley"/>
    <x v="4"/>
    <s v="Asia"/>
    <s v="Smartphone"/>
    <x v="3"/>
    <n v="350.59"/>
    <n v="755.73"/>
    <x v="0"/>
    <d v="2024-12-04T00:00:00"/>
    <n v="12"/>
    <x v="9"/>
    <x v="0"/>
  </r>
  <r>
    <n v="3135"/>
    <x v="377"/>
    <x v="11"/>
    <s v="Cathy Kelley"/>
    <x v="9"/>
    <s v="South America"/>
    <s v="Keyboard"/>
    <x v="2"/>
    <n v="104.6"/>
    <n v="822.22"/>
    <x v="0"/>
    <d v="2023-03-12T00:00:00"/>
    <n v="4"/>
    <x v="1"/>
    <x v="1"/>
  </r>
  <r>
    <n v="3136"/>
    <x v="213"/>
    <x v="13"/>
    <s v="Cathy Kelley"/>
    <x v="2"/>
    <s v="Asia"/>
    <s v="Laptop"/>
    <x v="2"/>
    <n v="415.78"/>
    <n v="279.11"/>
    <x v="0"/>
    <d v="2024-09-04T00:00:00"/>
    <n v="18"/>
    <x v="3"/>
    <x v="0"/>
  </r>
  <r>
    <n v="3137"/>
    <x v="72"/>
    <x v="11"/>
    <s v="Cathy Kelley"/>
    <x v="7"/>
    <s v="North America"/>
    <s v="Mouse"/>
    <x v="1"/>
    <n v="282.79000000000002"/>
    <n v="471.1"/>
    <x v="0"/>
    <d v="2024-05-30T00:00:00"/>
    <n v="1"/>
    <x v="10"/>
    <x v="0"/>
  </r>
  <r>
    <n v="3138"/>
    <x v="20"/>
    <x v="2"/>
    <s v="Cathy Kelley"/>
    <x v="3"/>
    <s v="Asia"/>
    <s v="Headphones"/>
    <x v="0"/>
    <n v="143.09"/>
    <n v="447.14"/>
    <x v="0"/>
    <d v="2023-05-01T00:00:00"/>
    <n v="15"/>
    <x v="7"/>
    <x v="1"/>
  </r>
  <r>
    <n v="3139"/>
    <x v="106"/>
    <x v="1"/>
    <s v="Cathy Kelley"/>
    <x v="8"/>
    <s v="Europe"/>
    <s v="Smartphone"/>
    <x v="3"/>
    <n v="350.59"/>
    <n v="979.52"/>
    <x v="0"/>
    <d v="2024-10-21T00:00:00"/>
    <n v="8"/>
    <x v="11"/>
    <x v="0"/>
  </r>
  <r>
    <n v="3140"/>
    <x v="285"/>
    <x v="10"/>
    <s v="Michale Cole"/>
    <x v="2"/>
    <s v="Asia"/>
    <s v="Printer"/>
    <x v="0"/>
    <n v="199.57"/>
    <n v="439.27"/>
    <x v="0"/>
    <d v="2024-02-23T00:00:00"/>
    <n v="18"/>
    <x v="4"/>
    <x v="0"/>
  </r>
  <r>
    <n v="3141"/>
    <x v="528"/>
    <x v="4"/>
    <s v="Michale Cole"/>
    <x v="7"/>
    <s v="North America"/>
    <s v="Webcam"/>
    <x v="1"/>
    <n v="71.97"/>
    <n v="778.79"/>
    <x v="0"/>
    <d v="2024-05-06T00:00:00"/>
    <n v="1"/>
    <x v="10"/>
    <x v="0"/>
  </r>
  <r>
    <n v="3142"/>
    <x v="202"/>
    <x v="17"/>
    <s v="Cathy Kelley"/>
    <x v="0"/>
    <s v="Europe"/>
    <s v="Printer"/>
    <x v="0"/>
    <n v="199.57"/>
    <n v="511.02"/>
    <x v="0"/>
    <d v="2023-11-15T00:00:00"/>
    <n v="10"/>
    <x v="9"/>
    <x v="1"/>
  </r>
  <r>
    <n v="3143"/>
    <x v="430"/>
    <x v="9"/>
    <s v="Cathy Kelley"/>
    <x v="3"/>
    <s v="Asia"/>
    <s v="Mouse"/>
    <x v="1"/>
    <n v="282.79000000000002"/>
    <n v="685.21"/>
    <x v="0"/>
    <d v="2024-04-08T00:00:00"/>
    <n v="15"/>
    <x v="1"/>
    <x v="0"/>
  </r>
  <r>
    <n v="3144"/>
    <x v="525"/>
    <x v="2"/>
    <s v="Cathy Kelley"/>
    <x v="2"/>
    <s v="Asia"/>
    <s v="Webcam"/>
    <x v="1"/>
    <n v="71.97"/>
    <n v="791.03"/>
    <x v="0"/>
    <d v="2024-05-01T00:00:00"/>
    <n v="18"/>
    <x v="7"/>
    <x v="0"/>
  </r>
  <r>
    <n v="3145"/>
    <x v="488"/>
    <x v="11"/>
    <s v="Cathy Kelley"/>
    <x v="9"/>
    <s v="South America"/>
    <s v="Keyboard"/>
    <x v="2"/>
    <n v="104.6"/>
    <n v="260.04000000000002"/>
    <x v="1"/>
    <s v="NULL"/>
    <s v="0"/>
    <x v="9"/>
    <x v="1"/>
  </r>
  <r>
    <n v="3146"/>
    <x v="714"/>
    <x v="6"/>
    <s v="Michale Cole"/>
    <x v="4"/>
    <s v="Asia"/>
    <s v="Monitor"/>
    <x v="1"/>
    <n v="263.2"/>
    <n v="419.71"/>
    <x v="0"/>
    <d v="2024-05-09T00:00:00"/>
    <n v="12"/>
    <x v="7"/>
    <x v="0"/>
  </r>
  <r>
    <n v="3147"/>
    <x v="16"/>
    <x v="7"/>
    <s v="Samantha Irvin"/>
    <x v="0"/>
    <s v="Europe"/>
    <s v="Smartphone"/>
    <x v="3"/>
    <n v="350.59"/>
    <n v="324.77999999999997"/>
    <x v="0"/>
    <d v="2024-05-21T00:00:00"/>
    <n v="10"/>
    <x v="10"/>
    <x v="0"/>
  </r>
  <r>
    <n v="3148"/>
    <x v="707"/>
    <x v="7"/>
    <s v="Samantha Irvin"/>
    <x v="1"/>
    <s v="North America"/>
    <s v="Tablet"/>
    <x v="0"/>
    <n v="195.62"/>
    <n v="662"/>
    <x v="1"/>
    <s v="NULL"/>
    <s v="0"/>
    <x v="1"/>
    <x v="0"/>
  </r>
  <r>
    <n v="3149"/>
    <x v="370"/>
    <x v="15"/>
    <s v="Michale Cole"/>
    <x v="7"/>
    <s v="North America"/>
    <s v="Smartphone"/>
    <x v="3"/>
    <n v="350.59"/>
    <n v="330.97"/>
    <x v="0"/>
    <d v="2023-12-26T00:00:00"/>
    <n v="1"/>
    <x v="5"/>
    <x v="1"/>
  </r>
  <r>
    <n v="3150"/>
    <x v="210"/>
    <x v="9"/>
    <s v="Cathy Kelley"/>
    <x v="0"/>
    <s v="Europe"/>
    <s v="Tablet"/>
    <x v="0"/>
    <n v="195.62"/>
    <n v="624.61"/>
    <x v="0"/>
    <d v="2023-01-31T00:00:00"/>
    <n v="10"/>
    <x v="6"/>
    <x v="1"/>
  </r>
  <r>
    <n v="3151"/>
    <x v="414"/>
    <x v="5"/>
    <s v="Samantha Irvin"/>
    <x v="5"/>
    <s v="Oceania"/>
    <s v="Mouse"/>
    <x v="1"/>
    <n v="282.79000000000002"/>
    <n v="762.89"/>
    <x v="0"/>
    <d v="2024-09-18T00:00:00"/>
    <n v="20"/>
    <x v="3"/>
    <x v="0"/>
  </r>
  <r>
    <n v="3152"/>
    <x v="465"/>
    <x v="18"/>
    <s v="Nick Patrick"/>
    <x v="5"/>
    <s v="Oceania"/>
    <s v="Monitor"/>
    <x v="1"/>
    <n v="263.2"/>
    <n v="136.96"/>
    <x v="0"/>
    <d v="2024-10-31T00:00:00"/>
    <n v="20"/>
    <x v="11"/>
    <x v="0"/>
  </r>
  <r>
    <n v="3153"/>
    <x v="235"/>
    <x v="1"/>
    <s v="Cathy Kelley"/>
    <x v="6"/>
    <s v="Europe"/>
    <s v="Laptop"/>
    <x v="2"/>
    <n v="415.78"/>
    <n v="337.76"/>
    <x v="0"/>
    <d v="2024-09-20T00:00:00"/>
    <n v="6"/>
    <x v="0"/>
    <x v="0"/>
  </r>
  <r>
    <n v="3154"/>
    <x v="652"/>
    <x v="17"/>
    <s v="Cathy Kelley"/>
    <x v="8"/>
    <s v="Europe"/>
    <s v="Tablet"/>
    <x v="0"/>
    <n v="195.62"/>
    <n v="213.53"/>
    <x v="1"/>
    <s v="NULL"/>
    <s v="0"/>
    <x v="3"/>
    <x v="1"/>
  </r>
  <r>
    <n v="3155"/>
    <x v="489"/>
    <x v="4"/>
    <s v="Michale Cole"/>
    <x v="8"/>
    <s v="Europe"/>
    <s v="Webcam"/>
    <x v="1"/>
    <n v="71.97"/>
    <n v="498.38"/>
    <x v="0"/>
    <d v="2023-10-09T00:00:00"/>
    <n v="8"/>
    <x v="11"/>
    <x v="1"/>
  </r>
  <r>
    <n v="3156"/>
    <x v="559"/>
    <x v="10"/>
    <s v="Michale Cole"/>
    <x v="4"/>
    <s v="Asia"/>
    <s v="Webcam"/>
    <x v="1"/>
    <n v="71.97"/>
    <n v="866.11"/>
    <x v="1"/>
    <s v="NULL"/>
    <s v="0"/>
    <x v="8"/>
    <x v="0"/>
  </r>
  <r>
    <n v="3157"/>
    <x v="289"/>
    <x v="19"/>
    <s v="Samantha Irvin"/>
    <x v="3"/>
    <s v="Asia"/>
    <s v="Speaker"/>
    <x v="1"/>
    <n v="381.62"/>
    <n v="694.2"/>
    <x v="0"/>
    <d v="2024-06-06T00:00:00"/>
    <n v="15"/>
    <x v="10"/>
    <x v="0"/>
  </r>
  <r>
    <n v="3158"/>
    <x v="507"/>
    <x v="19"/>
    <s v="Samantha Irvin"/>
    <x v="5"/>
    <s v="Oceania"/>
    <s v="Monitor"/>
    <x v="1"/>
    <n v="263.2"/>
    <n v="773.97"/>
    <x v="0"/>
    <d v="2024-05-01T00:00:00"/>
    <n v="20"/>
    <x v="7"/>
    <x v="0"/>
  </r>
  <r>
    <n v="3159"/>
    <x v="313"/>
    <x v="12"/>
    <s v="Michale Cole"/>
    <x v="3"/>
    <s v="Asia"/>
    <s v="Smartphone"/>
    <x v="3"/>
    <n v="350.59"/>
    <n v="629.35"/>
    <x v="1"/>
    <s v="NULL"/>
    <s v="0"/>
    <x v="2"/>
    <x v="1"/>
  </r>
  <r>
    <n v="3160"/>
    <x v="628"/>
    <x v="14"/>
    <s v="Nick Patrick"/>
    <x v="2"/>
    <s v="Asia"/>
    <s v="Printer"/>
    <x v="0"/>
    <n v="199.57"/>
    <n v="189"/>
    <x v="0"/>
    <d v="2024-06-15T00:00:00"/>
    <n v="18"/>
    <x v="10"/>
    <x v="0"/>
  </r>
  <r>
    <n v="3161"/>
    <x v="441"/>
    <x v="11"/>
    <s v="Cathy Kelley"/>
    <x v="2"/>
    <s v="Asia"/>
    <s v="Smartphone"/>
    <x v="3"/>
    <n v="350.59"/>
    <n v="407.44"/>
    <x v="1"/>
    <s v="NULL"/>
    <s v="0"/>
    <x v="6"/>
    <x v="0"/>
  </r>
  <r>
    <n v="3162"/>
    <x v="316"/>
    <x v="7"/>
    <s v="Samantha Irvin"/>
    <x v="0"/>
    <s v="Europe"/>
    <s v="Tablet"/>
    <x v="0"/>
    <n v="195.62"/>
    <n v="814.24"/>
    <x v="0"/>
    <d v="2023-09-04T00:00:00"/>
    <n v="10"/>
    <x v="3"/>
    <x v="1"/>
  </r>
  <r>
    <n v="3163"/>
    <x v="691"/>
    <x v="0"/>
    <s v="Nick Patrick"/>
    <x v="4"/>
    <s v="Asia"/>
    <s v="Mouse"/>
    <x v="1"/>
    <n v="282.79000000000002"/>
    <n v="296.18"/>
    <x v="0"/>
    <d v="2023-01-30T00:00:00"/>
    <n v="12"/>
    <x v="6"/>
    <x v="1"/>
  </r>
  <r>
    <n v="3164"/>
    <x v="274"/>
    <x v="2"/>
    <s v="Cathy Kelley"/>
    <x v="5"/>
    <s v="Oceania"/>
    <s v="Speaker"/>
    <x v="1"/>
    <n v="381.62"/>
    <n v="179.87"/>
    <x v="0"/>
    <d v="2023-06-13T00:00:00"/>
    <n v="20"/>
    <x v="10"/>
    <x v="1"/>
  </r>
  <r>
    <n v="3165"/>
    <x v="40"/>
    <x v="12"/>
    <s v="Michale Cole"/>
    <x v="1"/>
    <s v="North America"/>
    <s v="Keyboard"/>
    <x v="2"/>
    <n v="104.6"/>
    <n v="548.85"/>
    <x v="0"/>
    <d v="2024-04-22T00:00:00"/>
    <n v="2"/>
    <x v="7"/>
    <x v="0"/>
  </r>
  <r>
    <n v="3166"/>
    <x v="165"/>
    <x v="0"/>
    <s v="Nick Patrick"/>
    <x v="7"/>
    <s v="North America"/>
    <s v="Speaker"/>
    <x v="1"/>
    <n v="381.62"/>
    <n v="701.46"/>
    <x v="0"/>
    <d v="2024-04-23T00:00:00"/>
    <n v="1"/>
    <x v="7"/>
    <x v="0"/>
  </r>
  <r>
    <n v="3167"/>
    <x v="532"/>
    <x v="18"/>
    <s v="Nick Patrick"/>
    <x v="4"/>
    <s v="Asia"/>
    <s v="Laptop"/>
    <x v="2"/>
    <n v="415.78"/>
    <n v="581.47"/>
    <x v="0"/>
    <d v="2023-12-27T00:00:00"/>
    <n v="12"/>
    <x v="5"/>
    <x v="1"/>
  </r>
  <r>
    <n v="3168"/>
    <x v="534"/>
    <x v="2"/>
    <s v="Cathy Kelley"/>
    <x v="1"/>
    <s v="North America"/>
    <s v="Tablet"/>
    <x v="0"/>
    <n v="195.62"/>
    <n v="144.47"/>
    <x v="0"/>
    <d v="2024-06-03T00:00:00"/>
    <n v="2"/>
    <x v="8"/>
    <x v="0"/>
  </r>
  <r>
    <n v="3169"/>
    <x v="340"/>
    <x v="10"/>
    <s v="Michale Cole"/>
    <x v="2"/>
    <s v="Asia"/>
    <s v="Smartphone"/>
    <x v="3"/>
    <n v="350.59"/>
    <n v="119.36"/>
    <x v="0"/>
    <d v="2023-04-09T00:00:00"/>
    <n v="18"/>
    <x v="1"/>
    <x v="1"/>
  </r>
  <r>
    <n v="3170"/>
    <x v="379"/>
    <x v="8"/>
    <s v="Cathy Kelley"/>
    <x v="2"/>
    <s v="Asia"/>
    <s v="Mouse"/>
    <x v="1"/>
    <n v="282.79000000000002"/>
    <n v="681.37"/>
    <x v="0"/>
    <d v="2024-11-09T00:00:00"/>
    <n v="18"/>
    <x v="11"/>
    <x v="0"/>
  </r>
  <r>
    <n v="3171"/>
    <x v="286"/>
    <x v="19"/>
    <s v="Samantha Irvin"/>
    <x v="2"/>
    <s v="Asia"/>
    <s v="Mouse"/>
    <x v="1"/>
    <n v="282.79000000000002"/>
    <n v="894.64"/>
    <x v="1"/>
    <s v="NULL"/>
    <s v="0"/>
    <x v="3"/>
    <x v="0"/>
  </r>
  <r>
    <n v="3172"/>
    <x v="319"/>
    <x v="2"/>
    <s v="Cathy Kelley"/>
    <x v="9"/>
    <s v="South America"/>
    <s v="Mouse"/>
    <x v="1"/>
    <n v="282.79000000000002"/>
    <n v="235.77"/>
    <x v="1"/>
    <s v="NULL"/>
    <s v="0"/>
    <x v="9"/>
    <x v="0"/>
  </r>
  <r>
    <n v="3173"/>
    <x v="227"/>
    <x v="1"/>
    <s v="Cathy Kelley"/>
    <x v="6"/>
    <s v="Europe"/>
    <s v="Printer"/>
    <x v="0"/>
    <n v="199.57"/>
    <n v="756.11"/>
    <x v="0"/>
    <d v="2023-11-30T00:00:00"/>
    <n v="6"/>
    <x v="9"/>
    <x v="1"/>
  </r>
  <r>
    <n v="3174"/>
    <x v="332"/>
    <x v="8"/>
    <s v="Cathy Kelley"/>
    <x v="5"/>
    <s v="Oceania"/>
    <s v="Printer"/>
    <x v="0"/>
    <n v="199.57"/>
    <n v="978.16"/>
    <x v="0"/>
    <d v="2023-06-14T00:00:00"/>
    <n v="20"/>
    <x v="10"/>
    <x v="1"/>
  </r>
  <r>
    <n v="3175"/>
    <x v="540"/>
    <x v="4"/>
    <s v="Michale Cole"/>
    <x v="1"/>
    <s v="North America"/>
    <s v="Speaker"/>
    <x v="1"/>
    <n v="381.62"/>
    <n v="278.52"/>
    <x v="0"/>
    <d v="2024-05-05T00:00:00"/>
    <n v="2"/>
    <x v="10"/>
    <x v="0"/>
  </r>
  <r>
    <n v="3176"/>
    <x v="161"/>
    <x v="18"/>
    <s v="Nick Patrick"/>
    <x v="7"/>
    <s v="North America"/>
    <s v="Printer"/>
    <x v="0"/>
    <n v="199.57"/>
    <n v="550.47"/>
    <x v="0"/>
    <d v="2023-07-28T00:00:00"/>
    <n v="1"/>
    <x v="2"/>
    <x v="1"/>
  </r>
  <r>
    <n v="3177"/>
    <x v="516"/>
    <x v="0"/>
    <s v="Nick Patrick"/>
    <x v="8"/>
    <s v="Europe"/>
    <s v="Monitor"/>
    <x v="1"/>
    <n v="263.2"/>
    <n v="834.33"/>
    <x v="0"/>
    <d v="2024-11-22T00:00:00"/>
    <n v="8"/>
    <x v="9"/>
    <x v="0"/>
  </r>
  <r>
    <n v="3178"/>
    <x v="85"/>
    <x v="2"/>
    <s v="Cathy Kelley"/>
    <x v="7"/>
    <s v="North America"/>
    <s v="Laptop"/>
    <x v="2"/>
    <n v="415.78"/>
    <n v="344.05"/>
    <x v="0"/>
    <d v="2023-04-09T00:00:00"/>
    <n v="1"/>
    <x v="7"/>
    <x v="1"/>
  </r>
  <r>
    <n v="3179"/>
    <x v="535"/>
    <x v="0"/>
    <s v="Nick Patrick"/>
    <x v="2"/>
    <s v="Asia"/>
    <s v="Mouse"/>
    <x v="1"/>
    <n v="282.79000000000002"/>
    <n v="517.54"/>
    <x v="0"/>
    <d v="2023-12-25T00:00:00"/>
    <n v="18"/>
    <x v="5"/>
    <x v="1"/>
  </r>
  <r>
    <n v="3180"/>
    <x v="112"/>
    <x v="17"/>
    <s v="Cathy Kelley"/>
    <x v="4"/>
    <s v="Asia"/>
    <s v="Laptop"/>
    <x v="2"/>
    <n v="415.78"/>
    <n v="277.67"/>
    <x v="0"/>
    <d v="2024-02-11T00:00:00"/>
    <n v="12"/>
    <x v="6"/>
    <x v="0"/>
  </r>
  <r>
    <n v="3181"/>
    <x v="398"/>
    <x v="9"/>
    <s v="Cathy Kelley"/>
    <x v="6"/>
    <s v="Europe"/>
    <s v="Speaker"/>
    <x v="1"/>
    <n v="381.62"/>
    <n v="119.23"/>
    <x v="0"/>
    <d v="2024-01-18T00:00:00"/>
    <n v="6"/>
    <x v="6"/>
    <x v="0"/>
  </r>
  <r>
    <n v="3182"/>
    <x v="707"/>
    <x v="10"/>
    <s v="Michale Cole"/>
    <x v="8"/>
    <s v="Europe"/>
    <s v="Tablet"/>
    <x v="0"/>
    <n v="195.62"/>
    <n v="370.7"/>
    <x v="0"/>
    <d v="2024-04-04T00:00:00"/>
    <n v="8"/>
    <x v="1"/>
    <x v="0"/>
  </r>
  <r>
    <n v="3183"/>
    <x v="652"/>
    <x v="2"/>
    <s v="Cathy Kelley"/>
    <x v="9"/>
    <s v="South America"/>
    <s v="Keyboard"/>
    <x v="2"/>
    <n v="104.6"/>
    <n v="777.12"/>
    <x v="0"/>
    <d v="2023-08-16T00:00:00"/>
    <n v="4"/>
    <x v="3"/>
    <x v="1"/>
  </r>
  <r>
    <n v="3184"/>
    <x v="301"/>
    <x v="17"/>
    <s v="Cathy Kelley"/>
    <x v="6"/>
    <s v="Europe"/>
    <s v="Keyboard"/>
    <x v="2"/>
    <n v="104.6"/>
    <n v="653.75"/>
    <x v="0"/>
    <d v="2024-04-23T00:00:00"/>
    <n v="6"/>
    <x v="7"/>
    <x v="0"/>
  </r>
  <r>
    <n v="3185"/>
    <x v="679"/>
    <x v="4"/>
    <s v="Michale Cole"/>
    <x v="2"/>
    <s v="Asia"/>
    <s v="Laptop"/>
    <x v="2"/>
    <n v="415.78"/>
    <n v="212.34"/>
    <x v="0"/>
    <d v="2024-02-26T00:00:00"/>
    <n v="18"/>
    <x v="4"/>
    <x v="0"/>
  </r>
  <r>
    <n v="3186"/>
    <x v="593"/>
    <x v="12"/>
    <s v="Michale Cole"/>
    <x v="3"/>
    <s v="Asia"/>
    <s v="Tablet"/>
    <x v="0"/>
    <n v="195.62"/>
    <n v="574.74"/>
    <x v="0"/>
    <d v="2024-11-09T00:00:00"/>
    <n v="15"/>
    <x v="11"/>
    <x v="0"/>
  </r>
  <r>
    <n v="3187"/>
    <x v="581"/>
    <x v="11"/>
    <s v="Cathy Kelley"/>
    <x v="2"/>
    <s v="Asia"/>
    <s v="Laptop"/>
    <x v="2"/>
    <n v="415.78"/>
    <n v="895.76"/>
    <x v="1"/>
    <s v="NULL"/>
    <s v="0"/>
    <x v="2"/>
    <x v="1"/>
  </r>
  <r>
    <n v="3188"/>
    <x v="357"/>
    <x v="3"/>
    <s v="Michale Cole"/>
    <x v="9"/>
    <s v="South America"/>
    <s v="Speaker"/>
    <x v="1"/>
    <n v="381.62"/>
    <n v="929.14"/>
    <x v="0"/>
    <d v="2023-12-31T00:00:00"/>
    <n v="4"/>
    <x v="5"/>
    <x v="1"/>
  </r>
  <r>
    <n v="3189"/>
    <x v="445"/>
    <x v="16"/>
    <s v="Nick Patrick"/>
    <x v="0"/>
    <s v="Europe"/>
    <s v="Webcam"/>
    <x v="1"/>
    <n v="71.97"/>
    <n v="128.04"/>
    <x v="0"/>
    <d v="2024-01-05T00:00:00"/>
    <n v="10"/>
    <x v="5"/>
    <x v="1"/>
  </r>
  <r>
    <n v="3190"/>
    <x v="405"/>
    <x v="9"/>
    <s v="Cathy Kelley"/>
    <x v="4"/>
    <s v="Asia"/>
    <s v="Printer"/>
    <x v="0"/>
    <n v="199.57"/>
    <n v="464.87"/>
    <x v="0"/>
    <d v="2024-10-21T00:00:00"/>
    <n v="12"/>
    <x v="11"/>
    <x v="0"/>
  </r>
  <r>
    <n v="3191"/>
    <x v="358"/>
    <x v="3"/>
    <s v="Michale Cole"/>
    <x v="0"/>
    <s v="Europe"/>
    <s v="Keyboard"/>
    <x v="2"/>
    <n v="104.6"/>
    <n v="802.47"/>
    <x v="0"/>
    <d v="2024-01-07T00:00:00"/>
    <n v="10"/>
    <x v="5"/>
    <x v="1"/>
  </r>
  <r>
    <n v="3192"/>
    <x v="292"/>
    <x v="5"/>
    <s v="Samantha Irvin"/>
    <x v="6"/>
    <s v="Europe"/>
    <s v="Mouse"/>
    <x v="1"/>
    <n v="282.79000000000002"/>
    <n v="208.59"/>
    <x v="0"/>
    <d v="2024-08-20T00:00:00"/>
    <n v="6"/>
    <x v="3"/>
    <x v="0"/>
  </r>
  <r>
    <n v="3193"/>
    <x v="683"/>
    <x v="11"/>
    <s v="Cathy Kelley"/>
    <x v="7"/>
    <s v="North America"/>
    <s v="Monitor"/>
    <x v="1"/>
    <n v="263.2"/>
    <n v="144.41999999999999"/>
    <x v="0"/>
    <d v="2023-07-13T00:00:00"/>
    <n v="1"/>
    <x v="2"/>
    <x v="1"/>
  </r>
  <r>
    <n v="3194"/>
    <x v="721"/>
    <x v="14"/>
    <s v="Nick Patrick"/>
    <x v="7"/>
    <s v="North America"/>
    <s v="Printer"/>
    <x v="0"/>
    <n v="199.57"/>
    <n v="331.36"/>
    <x v="0"/>
    <d v="2024-07-06T00:00:00"/>
    <n v="1"/>
    <x v="2"/>
    <x v="0"/>
  </r>
  <r>
    <n v="3195"/>
    <x v="133"/>
    <x v="6"/>
    <s v="Michale Cole"/>
    <x v="8"/>
    <s v="Europe"/>
    <s v="Speaker"/>
    <x v="1"/>
    <n v="381.62"/>
    <n v="462.65"/>
    <x v="0"/>
    <d v="2023-01-01T00:00:00"/>
    <n v="-723"/>
    <x v="5"/>
    <x v="0"/>
  </r>
  <r>
    <n v="3196"/>
    <x v="265"/>
    <x v="17"/>
    <s v="Cathy Kelley"/>
    <x v="9"/>
    <s v="South America"/>
    <s v="Monitor"/>
    <x v="1"/>
    <n v="263.2"/>
    <n v="837.74"/>
    <x v="0"/>
    <d v="2023-06-20T00:00:00"/>
    <n v="4"/>
    <x v="8"/>
    <x v="1"/>
  </r>
  <r>
    <n v="3197"/>
    <x v="10"/>
    <x v="2"/>
    <s v="Cathy Kelley"/>
    <x v="6"/>
    <s v="Europe"/>
    <s v="Speaker"/>
    <x v="1"/>
    <n v="381.62"/>
    <n v="478.38"/>
    <x v="0"/>
    <d v="2023-04-27T00:00:00"/>
    <n v="6"/>
    <x v="7"/>
    <x v="1"/>
  </r>
  <r>
    <n v="3198"/>
    <x v="301"/>
    <x v="3"/>
    <s v="Michale Cole"/>
    <x v="8"/>
    <s v="Europe"/>
    <s v="Tablet"/>
    <x v="0"/>
    <n v="195.62"/>
    <n v="481.53"/>
    <x v="1"/>
    <s v="NULL"/>
    <s v="0"/>
    <x v="7"/>
    <x v="0"/>
  </r>
  <r>
    <n v="3199"/>
    <x v="116"/>
    <x v="18"/>
    <s v="Nick Patrick"/>
    <x v="3"/>
    <s v="Asia"/>
    <s v="Smartphone"/>
    <x v="3"/>
    <n v="350.59"/>
    <n v="200"/>
    <x v="0"/>
    <d v="2023-08-02T00:00:00"/>
    <n v="15"/>
    <x v="2"/>
    <x v="1"/>
  </r>
  <r>
    <n v="3200"/>
    <x v="534"/>
    <x v="1"/>
    <s v="Cathy Kelley"/>
    <x v="6"/>
    <s v="Europe"/>
    <s v="Webcam"/>
    <x v="1"/>
    <n v="71.97"/>
    <n v="342.98"/>
    <x v="1"/>
    <s v="NULL"/>
    <s v="0"/>
    <x v="8"/>
    <x v="0"/>
  </r>
  <r>
    <n v="3201"/>
    <x v="240"/>
    <x v="10"/>
    <s v="Michale Cole"/>
    <x v="8"/>
    <s v="Europe"/>
    <s v="Laptop"/>
    <x v="2"/>
    <n v="415.78"/>
    <n v="803.6"/>
    <x v="1"/>
    <s v="NULL"/>
    <s v="0"/>
    <x v="5"/>
    <x v="0"/>
  </r>
  <r>
    <n v="3202"/>
    <x v="426"/>
    <x v="18"/>
    <s v="Nick Patrick"/>
    <x v="5"/>
    <s v="Oceania"/>
    <s v="Laptop"/>
    <x v="2"/>
    <n v="415.78"/>
    <n v="298.51"/>
    <x v="1"/>
    <s v="NULL"/>
    <s v="0"/>
    <x v="8"/>
    <x v="0"/>
  </r>
  <r>
    <n v="3203"/>
    <x v="480"/>
    <x v="4"/>
    <s v="Michale Cole"/>
    <x v="0"/>
    <s v="Europe"/>
    <s v="Headphones"/>
    <x v="0"/>
    <n v="143.09"/>
    <n v="158.96"/>
    <x v="0"/>
    <d v="2023-04-04T00:00:00"/>
    <n v="10"/>
    <x v="1"/>
    <x v="1"/>
  </r>
  <r>
    <n v="3204"/>
    <x v="77"/>
    <x v="4"/>
    <s v="Michale Cole"/>
    <x v="9"/>
    <s v="South America"/>
    <s v="Tablet"/>
    <x v="0"/>
    <n v="195.62"/>
    <n v="732.69"/>
    <x v="0"/>
    <d v="2023-08-31T00:00:00"/>
    <n v="4"/>
    <x v="3"/>
    <x v="1"/>
  </r>
  <r>
    <n v="3205"/>
    <x v="216"/>
    <x v="1"/>
    <s v="Cathy Kelley"/>
    <x v="1"/>
    <s v="North America"/>
    <s v="Tablet"/>
    <x v="0"/>
    <n v="195.62"/>
    <n v="390.51"/>
    <x v="0"/>
    <d v="2024-11-18T00:00:00"/>
    <n v="2"/>
    <x v="9"/>
    <x v="0"/>
  </r>
  <r>
    <n v="3206"/>
    <x v="388"/>
    <x v="9"/>
    <s v="Cathy Kelley"/>
    <x v="0"/>
    <s v="Europe"/>
    <s v="Smartphone"/>
    <x v="3"/>
    <n v="350.59"/>
    <n v="434.1"/>
    <x v="0"/>
    <d v="2024-07-23T00:00:00"/>
    <n v="10"/>
    <x v="2"/>
    <x v="0"/>
  </r>
  <r>
    <n v="3207"/>
    <x v="645"/>
    <x v="8"/>
    <s v="Cathy Kelley"/>
    <x v="2"/>
    <s v="Asia"/>
    <s v="Headphones"/>
    <x v="0"/>
    <n v="143.09"/>
    <n v="948.19"/>
    <x v="0"/>
    <d v="2024-07-18T00:00:00"/>
    <n v="18"/>
    <x v="8"/>
    <x v="0"/>
  </r>
  <r>
    <n v="3208"/>
    <x v="34"/>
    <x v="2"/>
    <s v="Cathy Kelley"/>
    <x v="3"/>
    <s v="Asia"/>
    <s v="Monitor"/>
    <x v="1"/>
    <n v="263.2"/>
    <n v="912.05"/>
    <x v="1"/>
    <s v="NULL"/>
    <s v="0"/>
    <x v="2"/>
    <x v="0"/>
  </r>
  <r>
    <n v="3209"/>
    <x v="173"/>
    <x v="17"/>
    <s v="Cathy Kelley"/>
    <x v="9"/>
    <s v="South America"/>
    <s v="Keyboard"/>
    <x v="2"/>
    <n v="104.6"/>
    <n v="737.92"/>
    <x v="1"/>
    <s v="NULL"/>
    <s v="0"/>
    <x v="11"/>
    <x v="1"/>
  </r>
  <r>
    <n v="3210"/>
    <x v="289"/>
    <x v="13"/>
    <s v="Cathy Kelley"/>
    <x v="8"/>
    <s v="Europe"/>
    <s v="Speaker"/>
    <x v="1"/>
    <n v="381.62"/>
    <n v="834.92"/>
    <x v="1"/>
    <s v="NULL"/>
    <s v="0"/>
    <x v="10"/>
    <x v="0"/>
  </r>
  <r>
    <n v="3211"/>
    <x v="226"/>
    <x v="9"/>
    <s v="Cathy Kelley"/>
    <x v="7"/>
    <s v="North America"/>
    <s v="Smartphone"/>
    <x v="3"/>
    <n v="350.59"/>
    <n v="643.37"/>
    <x v="0"/>
    <d v="2023-11-30T00:00:00"/>
    <n v="1"/>
    <x v="9"/>
    <x v="1"/>
  </r>
  <r>
    <n v="3212"/>
    <x v="380"/>
    <x v="17"/>
    <s v="Cathy Kelley"/>
    <x v="8"/>
    <s v="Europe"/>
    <s v="Webcam"/>
    <x v="1"/>
    <n v="71.97"/>
    <n v="970.58"/>
    <x v="0"/>
    <d v="2024-05-15T00:00:00"/>
    <n v="8"/>
    <x v="10"/>
    <x v="0"/>
  </r>
  <r>
    <n v="3213"/>
    <x v="667"/>
    <x v="11"/>
    <s v="Cathy Kelley"/>
    <x v="8"/>
    <s v="Europe"/>
    <s v="Tablet"/>
    <x v="0"/>
    <n v="195.62"/>
    <n v="111.29"/>
    <x v="0"/>
    <d v="2024-07-22T00:00:00"/>
    <n v="8"/>
    <x v="2"/>
    <x v="0"/>
  </r>
  <r>
    <n v="3214"/>
    <x v="545"/>
    <x v="15"/>
    <s v="Michale Cole"/>
    <x v="9"/>
    <s v="South America"/>
    <s v="Tablet"/>
    <x v="0"/>
    <n v="195.62"/>
    <n v="272.49"/>
    <x v="0"/>
    <d v="2024-03-20T00:00:00"/>
    <n v="4"/>
    <x v="1"/>
    <x v="0"/>
  </r>
  <r>
    <n v="3215"/>
    <x v="258"/>
    <x v="9"/>
    <s v="Cathy Kelley"/>
    <x v="9"/>
    <s v="South America"/>
    <s v="Headphones"/>
    <x v="0"/>
    <n v="143.09"/>
    <n v="558.71"/>
    <x v="1"/>
    <s v="NULL"/>
    <s v="0"/>
    <x v="8"/>
    <x v="0"/>
  </r>
  <r>
    <n v="3216"/>
    <x v="230"/>
    <x v="9"/>
    <s v="Cathy Kelley"/>
    <x v="5"/>
    <s v="Oceania"/>
    <s v="Webcam"/>
    <x v="1"/>
    <n v="71.97"/>
    <n v="695.68"/>
    <x v="0"/>
    <d v="2024-03-15T00:00:00"/>
    <n v="20"/>
    <x v="4"/>
    <x v="0"/>
  </r>
  <r>
    <n v="3217"/>
    <x v="140"/>
    <x v="17"/>
    <s v="Cathy Kelley"/>
    <x v="5"/>
    <s v="Oceania"/>
    <s v="Keyboard"/>
    <x v="2"/>
    <n v="104.6"/>
    <n v="514.91"/>
    <x v="1"/>
    <s v="NULL"/>
    <s v="0"/>
    <x v="4"/>
    <x v="0"/>
  </r>
  <r>
    <n v="3218"/>
    <x v="599"/>
    <x v="10"/>
    <s v="Michale Cole"/>
    <x v="1"/>
    <s v="North America"/>
    <s v="Webcam"/>
    <x v="1"/>
    <n v="71.97"/>
    <n v="897.73"/>
    <x v="0"/>
    <d v="2024-05-01T00:00:00"/>
    <n v="2"/>
    <x v="7"/>
    <x v="0"/>
  </r>
  <r>
    <n v="3219"/>
    <x v="215"/>
    <x v="14"/>
    <s v="Nick Patrick"/>
    <x v="0"/>
    <s v="Europe"/>
    <s v="Monitor"/>
    <x v="1"/>
    <n v="263.2"/>
    <n v="881.16"/>
    <x v="0"/>
    <d v="2023-09-22T00:00:00"/>
    <n v="10"/>
    <x v="0"/>
    <x v="1"/>
  </r>
  <r>
    <n v="3220"/>
    <x v="628"/>
    <x v="16"/>
    <s v="Nick Patrick"/>
    <x v="8"/>
    <s v="Europe"/>
    <s v="Headphones"/>
    <x v="0"/>
    <n v="143.09"/>
    <n v="272.18"/>
    <x v="0"/>
    <d v="2024-06-05T00:00:00"/>
    <n v="8"/>
    <x v="10"/>
    <x v="0"/>
  </r>
  <r>
    <n v="3221"/>
    <x v="33"/>
    <x v="6"/>
    <s v="Michale Cole"/>
    <x v="6"/>
    <s v="Europe"/>
    <s v="Monitor"/>
    <x v="1"/>
    <n v="263.2"/>
    <n v="609.24"/>
    <x v="0"/>
    <d v="2023-04-11T00:00:00"/>
    <n v="6"/>
    <x v="7"/>
    <x v="1"/>
  </r>
  <r>
    <n v="3222"/>
    <x v="617"/>
    <x v="17"/>
    <s v="Cathy Kelley"/>
    <x v="6"/>
    <s v="Europe"/>
    <s v="Tablet"/>
    <x v="0"/>
    <n v="195.62"/>
    <n v="937.06"/>
    <x v="0"/>
    <d v="2024-04-13T00:00:00"/>
    <n v="6"/>
    <x v="7"/>
    <x v="0"/>
  </r>
  <r>
    <n v="3223"/>
    <x v="309"/>
    <x v="13"/>
    <s v="Cathy Kelley"/>
    <x v="8"/>
    <s v="Europe"/>
    <s v="Headphones"/>
    <x v="0"/>
    <n v="143.09"/>
    <n v="150.58000000000001"/>
    <x v="0"/>
    <d v="2023-01-16T00:00:00"/>
    <n v="8"/>
    <x v="6"/>
    <x v="1"/>
  </r>
  <r>
    <n v="3224"/>
    <x v="639"/>
    <x v="18"/>
    <s v="Nick Patrick"/>
    <x v="7"/>
    <s v="North America"/>
    <s v="Keyboard"/>
    <x v="2"/>
    <n v="104.6"/>
    <n v="582.36"/>
    <x v="0"/>
    <d v="2024-12-03T00:00:00"/>
    <n v="1"/>
    <x v="5"/>
    <x v="0"/>
  </r>
  <r>
    <n v="3225"/>
    <x v="717"/>
    <x v="2"/>
    <s v="Cathy Kelley"/>
    <x v="5"/>
    <s v="Oceania"/>
    <s v="Mouse"/>
    <x v="1"/>
    <n v="282.79000000000002"/>
    <n v="970.88"/>
    <x v="1"/>
    <s v="NULL"/>
    <s v="0"/>
    <x v="8"/>
    <x v="0"/>
  </r>
  <r>
    <n v="3226"/>
    <x v="719"/>
    <x v="15"/>
    <s v="Michale Cole"/>
    <x v="7"/>
    <s v="North America"/>
    <s v="Monitor"/>
    <x v="1"/>
    <n v="263.2"/>
    <n v="952.29"/>
    <x v="0"/>
    <d v="2023-08-16T00:00:00"/>
    <n v="1"/>
    <x v="3"/>
    <x v="1"/>
  </r>
  <r>
    <n v="3227"/>
    <x v="322"/>
    <x v="5"/>
    <s v="Samantha Irvin"/>
    <x v="9"/>
    <s v="South America"/>
    <s v="Keyboard"/>
    <x v="2"/>
    <n v="104.6"/>
    <n v="426.63"/>
    <x v="1"/>
    <s v="NULL"/>
    <s v="0"/>
    <x v="11"/>
    <x v="1"/>
  </r>
  <r>
    <n v="3228"/>
    <x v="147"/>
    <x v="8"/>
    <s v="Cathy Kelley"/>
    <x v="1"/>
    <s v="North America"/>
    <s v="Keyboard"/>
    <x v="2"/>
    <n v="104.6"/>
    <n v="230.53"/>
    <x v="1"/>
    <s v="NULL"/>
    <s v="0"/>
    <x v="8"/>
    <x v="0"/>
  </r>
  <r>
    <n v="3229"/>
    <x v="157"/>
    <x v="13"/>
    <s v="Cathy Kelley"/>
    <x v="0"/>
    <s v="Europe"/>
    <s v="Tablet"/>
    <x v="0"/>
    <n v="195.62"/>
    <n v="951.17"/>
    <x v="0"/>
    <d v="2024-12-19T00:00:00"/>
    <n v="10"/>
    <x v="5"/>
    <x v="0"/>
  </r>
  <r>
    <n v="3230"/>
    <x v="490"/>
    <x v="16"/>
    <s v="Nick Patrick"/>
    <x v="7"/>
    <s v="North America"/>
    <s v="Mouse"/>
    <x v="1"/>
    <n v="282.79000000000002"/>
    <n v="865.85"/>
    <x v="0"/>
    <d v="2023-05-27T00:00:00"/>
    <n v="1"/>
    <x v="10"/>
    <x v="1"/>
  </r>
  <r>
    <n v="3231"/>
    <x v="215"/>
    <x v="2"/>
    <s v="Cathy Kelley"/>
    <x v="4"/>
    <s v="Asia"/>
    <s v="Webcam"/>
    <x v="1"/>
    <n v="71.97"/>
    <n v="399.69"/>
    <x v="0"/>
    <d v="2023-09-24T00:00:00"/>
    <n v="12"/>
    <x v="0"/>
    <x v="1"/>
  </r>
  <r>
    <n v="3232"/>
    <x v="613"/>
    <x v="10"/>
    <s v="Michale Cole"/>
    <x v="8"/>
    <s v="Europe"/>
    <s v="Mouse"/>
    <x v="1"/>
    <n v="282.79000000000002"/>
    <n v="571.05999999999995"/>
    <x v="1"/>
    <s v="NULL"/>
    <s v="0"/>
    <x v="5"/>
    <x v="0"/>
  </r>
  <r>
    <n v="3233"/>
    <x v="222"/>
    <x v="1"/>
    <s v="Cathy Kelley"/>
    <x v="4"/>
    <s v="Asia"/>
    <s v="Speaker"/>
    <x v="1"/>
    <n v="381.62"/>
    <n v="477.83"/>
    <x v="1"/>
    <s v="NULL"/>
    <s v="0"/>
    <x v="11"/>
    <x v="1"/>
  </r>
  <r>
    <n v="3234"/>
    <x v="253"/>
    <x v="8"/>
    <s v="Cathy Kelley"/>
    <x v="8"/>
    <s v="Europe"/>
    <s v="Tablet"/>
    <x v="0"/>
    <n v="195.62"/>
    <n v="913.85"/>
    <x v="1"/>
    <s v="NULL"/>
    <s v="0"/>
    <x v="9"/>
    <x v="0"/>
  </r>
  <r>
    <n v="3235"/>
    <x v="443"/>
    <x v="13"/>
    <s v="Cathy Kelley"/>
    <x v="6"/>
    <s v="Europe"/>
    <s v="Headphones"/>
    <x v="0"/>
    <n v="143.09"/>
    <n v="452.89"/>
    <x v="1"/>
    <s v="NULL"/>
    <s v="0"/>
    <x v="3"/>
    <x v="1"/>
  </r>
  <r>
    <n v="3236"/>
    <x v="537"/>
    <x v="8"/>
    <s v="Cathy Kelley"/>
    <x v="9"/>
    <s v="South America"/>
    <s v="Webcam"/>
    <x v="1"/>
    <n v="71.97"/>
    <n v="811.63"/>
    <x v="0"/>
    <d v="2024-05-12T00:00:00"/>
    <n v="4"/>
    <x v="10"/>
    <x v="0"/>
  </r>
  <r>
    <n v="3237"/>
    <x v="515"/>
    <x v="14"/>
    <s v="Nick Patrick"/>
    <x v="8"/>
    <s v="Europe"/>
    <s v="Mouse"/>
    <x v="1"/>
    <n v="282.79000000000002"/>
    <n v="513.78"/>
    <x v="0"/>
    <d v="2023-02-21T00:00:00"/>
    <n v="8"/>
    <x v="4"/>
    <x v="1"/>
  </r>
  <r>
    <n v="3238"/>
    <x v="552"/>
    <x v="12"/>
    <s v="Michale Cole"/>
    <x v="0"/>
    <s v="Europe"/>
    <s v="Headphones"/>
    <x v="0"/>
    <n v="143.09"/>
    <n v="344.27"/>
    <x v="1"/>
    <s v="NULL"/>
    <s v="0"/>
    <x v="8"/>
    <x v="1"/>
  </r>
  <r>
    <n v="3239"/>
    <x v="612"/>
    <x v="15"/>
    <s v="Michale Cole"/>
    <x v="2"/>
    <s v="Asia"/>
    <s v="Webcam"/>
    <x v="1"/>
    <n v="71.97"/>
    <n v="738.38"/>
    <x v="0"/>
    <d v="2023-12-18T00:00:00"/>
    <n v="18"/>
    <x v="9"/>
    <x v="1"/>
  </r>
  <r>
    <n v="3240"/>
    <x v="153"/>
    <x v="9"/>
    <s v="Cathy Kelley"/>
    <x v="2"/>
    <s v="Asia"/>
    <s v="Headphones"/>
    <x v="0"/>
    <n v="143.09"/>
    <n v="915.48"/>
    <x v="1"/>
    <s v="NULL"/>
    <s v="0"/>
    <x v="3"/>
    <x v="0"/>
  </r>
  <r>
    <n v="3241"/>
    <x v="138"/>
    <x v="13"/>
    <s v="Cathy Kelley"/>
    <x v="9"/>
    <s v="South America"/>
    <s v="Smartphone"/>
    <x v="3"/>
    <n v="350.59"/>
    <n v="117.86"/>
    <x v="0"/>
    <d v="2023-12-07T00:00:00"/>
    <n v="4"/>
    <x v="5"/>
    <x v="1"/>
  </r>
  <r>
    <n v="3242"/>
    <x v="674"/>
    <x v="4"/>
    <s v="Michale Cole"/>
    <x v="6"/>
    <s v="Europe"/>
    <s v="Laptop"/>
    <x v="2"/>
    <n v="415.78"/>
    <n v="720.8"/>
    <x v="1"/>
    <s v="NULL"/>
    <s v="0"/>
    <x v="5"/>
    <x v="0"/>
  </r>
  <r>
    <n v="3243"/>
    <x v="35"/>
    <x v="18"/>
    <s v="Nick Patrick"/>
    <x v="5"/>
    <s v="Oceania"/>
    <s v="Webcam"/>
    <x v="1"/>
    <n v="71.97"/>
    <n v="730.48"/>
    <x v="0"/>
    <d v="2023-08-27T00:00:00"/>
    <n v="20"/>
    <x v="3"/>
    <x v="1"/>
  </r>
  <r>
    <n v="3244"/>
    <x v="585"/>
    <x v="4"/>
    <s v="Michale Cole"/>
    <x v="3"/>
    <s v="Asia"/>
    <s v="Laptop"/>
    <x v="2"/>
    <n v="415.78"/>
    <n v="867.03"/>
    <x v="0"/>
    <d v="2023-08-06T00:00:00"/>
    <n v="15"/>
    <x v="2"/>
    <x v="1"/>
  </r>
  <r>
    <n v="3245"/>
    <x v="317"/>
    <x v="2"/>
    <s v="Cathy Kelley"/>
    <x v="0"/>
    <s v="Europe"/>
    <s v="Monitor"/>
    <x v="1"/>
    <n v="263.2"/>
    <n v="491.18"/>
    <x v="0"/>
    <d v="2023-05-06T00:00:00"/>
    <n v="10"/>
    <x v="7"/>
    <x v="1"/>
  </r>
  <r>
    <n v="3246"/>
    <x v="499"/>
    <x v="4"/>
    <s v="Michale Cole"/>
    <x v="0"/>
    <s v="Europe"/>
    <s v="Keyboard"/>
    <x v="2"/>
    <n v="104.6"/>
    <n v="627.87"/>
    <x v="1"/>
    <s v="NULL"/>
    <s v="0"/>
    <x v="4"/>
    <x v="0"/>
  </r>
  <r>
    <n v="3247"/>
    <x v="130"/>
    <x v="16"/>
    <s v="Nick Patrick"/>
    <x v="2"/>
    <s v="Asia"/>
    <s v="Webcam"/>
    <x v="1"/>
    <n v="71.97"/>
    <n v="647.20000000000005"/>
    <x v="1"/>
    <s v="NULL"/>
    <s v="0"/>
    <x v="2"/>
    <x v="0"/>
  </r>
  <r>
    <n v="3248"/>
    <x v="604"/>
    <x v="19"/>
    <s v="Samantha Irvin"/>
    <x v="0"/>
    <s v="Europe"/>
    <s v="Webcam"/>
    <x v="1"/>
    <n v="71.97"/>
    <n v="790.37"/>
    <x v="0"/>
    <d v="2024-12-13T00:00:00"/>
    <n v="10"/>
    <x v="5"/>
    <x v="0"/>
  </r>
  <r>
    <n v="3249"/>
    <x v="499"/>
    <x v="18"/>
    <s v="Nick Patrick"/>
    <x v="1"/>
    <s v="North America"/>
    <s v="Mouse"/>
    <x v="1"/>
    <n v="282.79000000000002"/>
    <n v="120.56"/>
    <x v="1"/>
    <s v="NULL"/>
    <s v="0"/>
    <x v="4"/>
    <x v="0"/>
  </r>
  <r>
    <n v="3250"/>
    <x v="434"/>
    <x v="0"/>
    <s v="Nick Patrick"/>
    <x v="1"/>
    <s v="North America"/>
    <s v="Headphones"/>
    <x v="0"/>
    <n v="143.09"/>
    <n v="253.24"/>
    <x v="0"/>
    <d v="2023-06-09T00:00:00"/>
    <n v="2"/>
    <x v="8"/>
    <x v="1"/>
  </r>
  <r>
    <n v="3251"/>
    <x v="565"/>
    <x v="10"/>
    <s v="Michale Cole"/>
    <x v="5"/>
    <s v="Oceania"/>
    <s v="Smartphone"/>
    <x v="3"/>
    <n v="350.59"/>
    <n v="308.11"/>
    <x v="0"/>
    <d v="2023-02-12T00:00:00"/>
    <n v="20"/>
    <x v="6"/>
    <x v="1"/>
  </r>
  <r>
    <n v="3252"/>
    <x v="543"/>
    <x v="1"/>
    <s v="Cathy Kelley"/>
    <x v="3"/>
    <s v="Asia"/>
    <s v="Webcam"/>
    <x v="1"/>
    <n v="71.97"/>
    <n v="804.05"/>
    <x v="0"/>
    <d v="2024-04-20T00:00:00"/>
    <n v="15"/>
    <x v="7"/>
    <x v="0"/>
  </r>
  <r>
    <n v="3253"/>
    <x v="315"/>
    <x v="12"/>
    <s v="Michale Cole"/>
    <x v="3"/>
    <s v="Asia"/>
    <s v="Laptop"/>
    <x v="2"/>
    <n v="415.78"/>
    <n v="689.98"/>
    <x v="0"/>
    <d v="2024-11-26T00:00:00"/>
    <n v="15"/>
    <x v="9"/>
    <x v="0"/>
  </r>
  <r>
    <n v="3254"/>
    <x v="240"/>
    <x v="5"/>
    <s v="Samantha Irvin"/>
    <x v="9"/>
    <s v="South America"/>
    <s v="Keyboard"/>
    <x v="2"/>
    <n v="104.6"/>
    <n v="339.99"/>
    <x v="0"/>
    <d v="2024-12-16T00:00:00"/>
    <n v="4"/>
    <x v="5"/>
    <x v="0"/>
  </r>
  <r>
    <n v="3255"/>
    <x v="647"/>
    <x v="14"/>
    <s v="Nick Patrick"/>
    <x v="8"/>
    <s v="Europe"/>
    <s v="Headphones"/>
    <x v="0"/>
    <n v="143.09"/>
    <n v="872.06"/>
    <x v="0"/>
    <d v="2023-02-06T00:00:00"/>
    <n v="8"/>
    <x v="6"/>
    <x v="1"/>
  </r>
  <r>
    <n v="3256"/>
    <x v="43"/>
    <x v="19"/>
    <s v="Samantha Irvin"/>
    <x v="1"/>
    <s v="North America"/>
    <s v="Webcam"/>
    <x v="1"/>
    <n v="71.97"/>
    <n v="295.60000000000002"/>
    <x v="0"/>
    <d v="2023-02-21T00:00:00"/>
    <n v="2"/>
    <x v="4"/>
    <x v="1"/>
  </r>
  <r>
    <n v="3257"/>
    <x v="506"/>
    <x v="4"/>
    <s v="Michale Cole"/>
    <x v="2"/>
    <s v="Asia"/>
    <s v="Tablet"/>
    <x v="0"/>
    <n v="195.62"/>
    <n v="141.47999999999999"/>
    <x v="1"/>
    <s v="NULL"/>
    <s v="0"/>
    <x v="4"/>
    <x v="1"/>
  </r>
  <r>
    <n v="3258"/>
    <x v="698"/>
    <x v="15"/>
    <s v="Michale Cole"/>
    <x v="9"/>
    <s v="South America"/>
    <s v="Laptop"/>
    <x v="2"/>
    <n v="415.78"/>
    <n v="369.75"/>
    <x v="0"/>
    <d v="2023-04-03T00:00:00"/>
    <n v="4"/>
    <x v="1"/>
    <x v="1"/>
  </r>
  <r>
    <n v="3259"/>
    <x v="363"/>
    <x v="3"/>
    <s v="Michale Cole"/>
    <x v="5"/>
    <s v="Oceania"/>
    <s v="Laptop"/>
    <x v="2"/>
    <n v="415.78"/>
    <n v="175.78"/>
    <x v="0"/>
    <d v="2023-10-31T00:00:00"/>
    <n v="20"/>
    <x v="11"/>
    <x v="1"/>
  </r>
  <r>
    <n v="3260"/>
    <x v="480"/>
    <x v="16"/>
    <s v="Nick Patrick"/>
    <x v="5"/>
    <s v="Oceania"/>
    <s v="Monitor"/>
    <x v="1"/>
    <n v="263.2"/>
    <n v="967.31"/>
    <x v="0"/>
    <d v="2023-04-14T00:00:00"/>
    <n v="20"/>
    <x v="1"/>
    <x v="1"/>
  </r>
  <r>
    <n v="3261"/>
    <x v="402"/>
    <x v="3"/>
    <s v="Michale Cole"/>
    <x v="8"/>
    <s v="Europe"/>
    <s v="Headphones"/>
    <x v="0"/>
    <n v="143.09"/>
    <n v="446.36"/>
    <x v="1"/>
    <s v="NULL"/>
    <s v="0"/>
    <x v="11"/>
    <x v="0"/>
  </r>
  <r>
    <n v="3262"/>
    <x v="38"/>
    <x v="17"/>
    <s v="Cathy Kelley"/>
    <x v="7"/>
    <s v="North America"/>
    <s v="Mouse"/>
    <x v="1"/>
    <n v="282.79000000000002"/>
    <n v="506.94"/>
    <x v="1"/>
    <s v="NULL"/>
    <s v="0"/>
    <x v="0"/>
    <x v="0"/>
  </r>
  <r>
    <n v="3263"/>
    <x v="456"/>
    <x v="3"/>
    <s v="Michale Cole"/>
    <x v="2"/>
    <s v="Asia"/>
    <s v="Speaker"/>
    <x v="1"/>
    <n v="381.62"/>
    <n v="575.51"/>
    <x v="0"/>
    <d v="2024-10-15T00:00:00"/>
    <n v="18"/>
    <x v="0"/>
    <x v="0"/>
  </r>
  <r>
    <n v="3264"/>
    <x v="110"/>
    <x v="12"/>
    <s v="Michale Cole"/>
    <x v="7"/>
    <s v="North America"/>
    <s v="Monitor"/>
    <x v="1"/>
    <n v="263.2"/>
    <n v="697.66"/>
    <x v="0"/>
    <d v="2024-01-09T00:00:00"/>
    <n v="1"/>
    <x v="6"/>
    <x v="0"/>
  </r>
  <r>
    <n v="3265"/>
    <x v="560"/>
    <x v="19"/>
    <s v="Samantha Irvin"/>
    <x v="4"/>
    <s v="Asia"/>
    <s v="Monitor"/>
    <x v="1"/>
    <n v="263.2"/>
    <n v="185.1"/>
    <x v="0"/>
    <d v="2024-08-01T00:00:00"/>
    <n v="12"/>
    <x v="2"/>
    <x v="0"/>
  </r>
  <r>
    <n v="3266"/>
    <x v="614"/>
    <x v="1"/>
    <s v="Cathy Kelley"/>
    <x v="5"/>
    <s v="Oceania"/>
    <s v="Smartphone"/>
    <x v="3"/>
    <n v="350.59"/>
    <n v="866.07"/>
    <x v="0"/>
    <d v="2023-12-28T00:00:00"/>
    <n v="20"/>
    <x v="5"/>
    <x v="1"/>
  </r>
  <r>
    <n v="3267"/>
    <x v="502"/>
    <x v="12"/>
    <s v="Michale Cole"/>
    <x v="1"/>
    <s v="North America"/>
    <s v="Webcam"/>
    <x v="1"/>
    <n v="71.97"/>
    <n v="668.06"/>
    <x v="0"/>
    <d v="2024-07-06T00:00:00"/>
    <n v="2"/>
    <x v="2"/>
    <x v="0"/>
  </r>
  <r>
    <n v="3268"/>
    <x v="239"/>
    <x v="2"/>
    <s v="Cathy Kelley"/>
    <x v="9"/>
    <s v="South America"/>
    <s v="Smartphone"/>
    <x v="3"/>
    <n v="350.59"/>
    <n v="786.89"/>
    <x v="0"/>
    <d v="2024-08-30T00:00:00"/>
    <n v="4"/>
    <x v="3"/>
    <x v="0"/>
  </r>
  <r>
    <n v="3269"/>
    <x v="289"/>
    <x v="17"/>
    <s v="Cathy Kelley"/>
    <x v="8"/>
    <s v="Europe"/>
    <s v="Monitor"/>
    <x v="1"/>
    <n v="263.2"/>
    <n v="754.32"/>
    <x v="1"/>
    <s v="NULL"/>
    <s v="0"/>
    <x v="10"/>
    <x v="0"/>
  </r>
  <r>
    <n v="3270"/>
    <x v="186"/>
    <x v="5"/>
    <s v="Samantha Irvin"/>
    <x v="5"/>
    <s v="Oceania"/>
    <s v="Printer"/>
    <x v="0"/>
    <n v="199.57"/>
    <n v="162.75"/>
    <x v="0"/>
    <d v="2024-09-12T00:00:00"/>
    <n v="20"/>
    <x v="3"/>
    <x v="0"/>
  </r>
  <r>
    <n v="3271"/>
    <x v="315"/>
    <x v="6"/>
    <s v="Michale Cole"/>
    <x v="4"/>
    <s v="Asia"/>
    <s v="Tablet"/>
    <x v="0"/>
    <n v="195.62"/>
    <n v="226.63"/>
    <x v="0"/>
    <d v="2024-11-23T00:00:00"/>
    <n v="12"/>
    <x v="9"/>
    <x v="0"/>
  </r>
  <r>
    <n v="3272"/>
    <x v="438"/>
    <x v="9"/>
    <s v="Cathy Kelley"/>
    <x v="6"/>
    <s v="Europe"/>
    <s v="Headphones"/>
    <x v="0"/>
    <n v="143.09"/>
    <n v="975.85"/>
    <x v="0"/>
    <d v="2024-09-27T00:00:00"/>
    <n v="6"/>
    <x v="0"/>
    <x v="0"/>
  </r>
  <r>
    <n v="3273"/>
    <x v="681"/>
    <x v="5"/>
    <s v="Samantha Irvin"/>
    <x v="3"/>
    <s v="Asia"/>
    <s v="Tablet"/>
    <x v="0"/>
    <n v="195.62"/>
    <n v="962.28"/>
    <x v="0"/>
    <d v="2024-03-16T00:00:00"/>
    <n v="15"/>
    <x v="1"/>
    <x v="0"/>
  </r>
  <r>
    <n v="3274"/>
    <x v="395"/>
    <x v="18"/>
    <s v="Nick Patrick"/>
    <x v="9"/>
    <s v="South America"/>
    <s v="Speaker"/>
    <x v="1"/>
    <n v="381.62"/>
    <n v="179.84"/>
    <x v="0"/>
    <d v="2023-12-28T00:00:00"/>
    <n v="4"/>
    <x v="5"/>
    <x v="1"/>
  </r>
  <r>
    <n v="3275"/>
    <x v="213"/>
    <x v="11"/>
    <s v="Cathy Kelley"/>
    <x v="0"/>
    <s v="Europe"/>
    <s v="Laptop"/>
    <x v="2"/>
    <n v="415.78"/>
    <n v="177.68"/>
    <x v="0"/>
    <d v="2024-08-27T00:00:00"/>
    <n v="10"/>
    <x v="3"/>
    <x v="0"/>
  </r>
  <r>
    <n v="3276"/>
    <x v="467"/>
    <x v="3"/>
    <s v="Michale Cole"/>
    <x v="1"/>
    <s v="North America"/>
    <s v="Headphones"/>
    <x v="0"/>
    <n v="143.09"/>
    <n v="146.76"/>
    <x v="1"/>
    <s v="NULL"/>
    <s v="0"/>
    <x v="1"/>
    <x v="1"/>
  </r>
  <r>
    <n v="3277"/>
    <x v="394"/>
    <x v="2"/>
    <s v="Cathy Kelley"/>
    <x v="4"/>
    <s v="Asia"/>
    <s v="Laptop"/>
    <x v="2"/>
    <n v="415.78"/>
    <n v="180.93"/>
    <x v="1"/>
    <s v="NULL"/>
    <s v="0"/>
    <x v="4"/>
    <x v="1"/>
  </r>
  <r>
    <n v="3278"/>
    <x v="579"/>
    <x v="10"/>
    <s v="Michale Cole"/>
    <x v="7"/>
    <s v="North America"/>
    <s v="Printer"/>
    <x v="0"/>
    <n v="199.57"/>
    <n v="767.15"/>
    <x v="0"/>
    <d v="2023-05-23T00:00:00"/>
    <n v="1"/>
    <x v="10"/>
    <x v="1"/>
  </r>
  <r>
    <n v="3279"/>
    <x v="586"/>
    <x v="0"/>
    <s v="Nick Patrick"/>
    <x v="4"/>
    <s v="Asia"/>
    <s v="Mouse"/>
    <x v="1"/>
    <n v="282.79000000000002"/>
    <n v="503.04"/>
    <x v="1"/>
    <s v="NULL"/>
    <s v="0"/>
    <x v="0"/>
    <x v="0"/>
  </r>
  <r>
    <n v="3280"/>
    <x v="634"/>
    <x v="8"/>
    <s v="Cathy Kelley"/>
    <x v="0"/>
    <s v="Europe"/>
    <s v="Printer"/>
    <x v="0"/>
    <n v="199.57"/>
    <n v="942.17"/>
    <x v="1"/>
    <s v="NULL"/>
    <s v="0"/>
    <x v="7"/>
    <x v="1"/>
  </r>
  <r>
    <n v="3281"/>
    <x v="649"/>
    <x v="13"/>
    <s v="Cathy Kelley"/>
    <x v="8"/>
    <s v="Europe"/>
    <s v="Speaker"/>
    <x v="1"/>
    <n v="381.62"/>
    <n v="673.39"/>
    <x v="0"/>
    <d v="2024-05-04T00:00:00"/>
    <n v="8"/>
    <x v="7"/>
    <x v="0"/>
  </r>
  <r>
    <n v="3282"/>
    <x v="629"/>
    <x v="5"/>
    <s v="Samantha Irvin"/>
    <x v="3"/>
    <s v="Asia"/>
    <s v="Headphones"/>
    <x v="0"/>
    <n v="143.09"/>
    <n v="295.83"/>
    <x v="0"/>
    <d v="2024-11-22T00:00:00"/>
    <n v="15"/>
    <x v="9"/>
    <x v="0"/>
  </r>
  <r>
    <n v="3283"/>
    <x v="572"/>
    <x v="12"/>
    <s v="Michale Cole"/>
    <x v="7"/>
    <s v="North America"/>
    <s v="Laptop"/>
    <x v="2"/>
    <n v="415.78"/>
    <n v="162.47999999999999"/>
    <x v="0"/>
    <d v="2023-09-05T00:00:00"/>
    <n v="1"/>
    <x v="0"/>
    <x v="1"/>
  </r>
  <r>
    <n v="3284"/>
    <x v="541"/>
    <x v="10"/>
    <s v="Michale Cole"/>
    <x v="9"/>
    <s v="South America"/>
    <s v="Laptop"/>
    <x v="2"/>
    <n v="415.78"/>
    <n v="933.18"/>
    <x v="0"/>
    <d v="2024-11-13T00:00:00"/>
    <n v="4"/>
    <x v="9"/>
    <x v="0"/>
  </r>
  <r>
    <n v="3285"/>
    <x v="356"/>
    <x v="1"/>
    <s v="Cathy Kelley"/>
    <x v="4"/>
    <s v="Asia"/>
    <s v="Laptop"/>
    <x v="2"/>
    <n v="415.78"/>
    <n v="264.77"/>
    <x v="1"/>
    <s v="NULL"/>
    <s v="0"/>
    <x v="7"/>
    <x v="0"/>
  </r>
  <r>
    <n v="3286"/>
    <x v="570"/>
    <x v="8"/>
    <s v="Cathy Kelley"/>
    <x v="2"/>
    <s v="Asia"/>
    <s v="Mouse"/>
    <x v="1"/>
    <n v="282.79000000000002"/>
    <n v="540.5"/>
    <x v="0"/>
    <d v="2023-11-12T00:00:00"/>
    <n v="18"/>
    <x v="11"/>
    <x v="1"/>
  </r>
  <r>
    <n v="3287"/>
    <x v="367"/>
    <x v="8"/>
    <s v="Cathy Kelley"/>
    <x v="6"/>
    <s v="Europe"/>
    <s v="Printer"/>
    <x v="0"/>
    <n v="199.57"/>
    <n v="826.1"/>
    <x v="0"/>
    <d v="2023-08-23T00:00:00"/>
    <n v="6"/>
    <x v="3"/>
    <x v="1"/>
  </r>
  <r>
    <n v="3288"/>
    <x v="4"/>
    <x v="5"/>
    <s v="Samantha Irvin"/>
    <x v="0"/>
    <s v="Europe"/>
    <s v="Smartphone"/>
    <x v="3"/>
    <n v="350.59"/>
    <n v="812.62"/>
    <x v="1"/>
    <s v="NULL"/>
    <s v="0"/>
    <x v="3"/>
    <x v="1"/>
  </r>
  <r>
    <n v="3289"/>
    <x v="517"/>
    <x v="13"/>
    <s v="Cathy Kelley"/>
    <x v="5"/>
    <s v="Oceania"/>
    <s v="Laptop"/>
    <x v="2"/>
    <n v="415.78"/>
    <n v="686.28"/>
    <x v="0"/>
    <d v="2024-04-24T00:00:00"/>
    <n v="20"/>
    <x v="7"/>
    <x v="0"/>
  </r>
  <r>
    <n v="3290"/>
    <x v="479"/>
    <x v="16"/>
    <s v="Nick Patrick"/>
    <x v="5"/>
    <s v="Oceania"/>
    <s v="Mouse"/>
    <x v="1"/>
    <n v="282.79000000000002"/>
    <n v="861.46"/>
    <x v="0"/>
    <d v="2024-05-21T00:00:00"/>
    <n v="20"/>
    <x v="10"/>
    <x v="0"/>
  </r>
  <r>
    <n v="3291"/>
    <x v="399"/>
    <x v="11"/>
    <s v="Cathy Kelley"/>
    <x v="1"/>
    <s v="North America"/>
    <s v="Laptop"/>
    <x v="2"/>
    <n v="415.78"/>
    <n v="460.39"/>
    <x v="0"/>
    <d v="2023-03-19T00:00:00"/>
    <n v="2"/>
    <x v="1"/>
    <x v="1"/>
  </r>
  <r>
    <n v="3292"/>
    <x v="222"/>
    <x v="4"/>
    <s v="Michale Cole"/>
    <x v="6"/>
    <s v="Europe"/>
    <s v="Laptop"/>
    <x v="2"/>
    <n v="415.78"/>
    <n v="575.54"/>
    <x v="0"/>
    <d v="2023-10-21T00:00:00"/>
    <n v="6"/>
    <x v="11"/>
    <x v="1"/>
  </r>
  <r>
    <n v="3293"/>
    <x v="53"/>
    <x v="18"/>
    <s v="Nick Patrick"/>
    <x v="7"/>
    <s v="North America"/>
    <s v="Smartphone"/>
    <x v="3"/>
    <n v="350.59"/>
    <n v="795.88"/>
    <x v="0"/>
    <d v="2024-08-26T00:00:00"/>
    <n v="1"/>
    <x v="3"/>
    <x v="0"/>
  </r>
  <r>
    <n v="3294"/>
    <x v="457"/>
    <x v="2"/>
    <s v="Cathy Kelley"/>
    <x v="5"/>
    <s v="Oceania"/>
    <s v="Laptop"/>
    <x v="2"/>
    <n v="415.78"/>
    <n v="261.14"/>
    <x v="0"/>
    <d v="2023-09-25T00:00:00"/>
    <n v="20"/>
    <x v="0"/>
    <x v="1"/>
  </r>
  <r>
    <n v="3295"/>
    <x v="317"/>
    <x v="19"/>
    <s v="Samantha Irvin"/>
    <x v="1"/>
    <s v="North America"/>
    <s v="Speaker"/>
    <x v="1"/>
    <n v="381.62"/>
    <n v="353.51"/>
    <x v="1"/>
    <s v="NULL"/>
    <s v="0"/>
    <x v="7"/>
    <x v="1"/>
  </r>
  <r>
    <n v="3296"/>
    <x v="208"/>
    <x v="4"/>
    <s v="Michale Cole"/>
    <x v="6"/>
    <s v="Europe"/>
    <s v="Headphones"/>
    <x v="0"/>
    <n v="143.09"/>
    <n v="718.54"/>
    <x v="1"/>
    <s v="NULL"/>
    <s v="0"/>
    <x v="11"/>
    <x v="1"/>
  </r>
  <r>
    <n v="3297"/>
    <x v="466"/>
    <x v="18"/>
    <s v="Nick Patrick"/>
    <x v="9"/>
    <s v="South America"/>
    <s v="Keyboard"/>
    <x v="2"/>
    <n v="104.6"/>
    <n v="822.59"/>
    <x v="1"/>
    <s v="NULL"/>
    <s v="0"/>
    <x v="11"/>
    <x v="0"/>
  </r>
  <r>
    <n v="3298"/>
    <x v="477"/>
    <x v="17"/>
    <s v="Cathy Kelley"/>
    <x v="3"/>
    <s v="Asia"/>
    <s v="Laptop"/>
    <x v="2"/>
    <n v="415.78"/>
    <n v="556.54"/>
    <x v="0"/>
    <d v="2023-05-23T00:00:00"/>
    <n v="15"/>
    <x v="10"/>
    <x v="1"/>
  </r>
  <r>
    <n v="3299"/>
    <x v="546"/>
    <x v="17"/>
    <s v="Cathy Kelley"/>
    <x v="6"/>
    <s v="Europe"/>
    <s v="Tablet"/>
    <x v="0"/>
    <n v="195.62"/>
    <n v="251.25"/>
    <x v="0"/>
    <d v="2024-11-27T00:00:00"/>
    <n v="6"/>
    <x v="9"/>
    <x v="0"/>
  </r>
  <r>
    <n v="3300"/>
    <x v="627"/>
    <x v="17"/>
    <s v="Cathy Kelley"/>
    <x v="2"/>
    <s v="Asia"/>
    <s v="Headphones"/>
    <x v="0"/>
    <n v="143.09"/>
    <n v="837.79"/>
    <x v="0"/>
    <d v="2024-12-17T00:00:00"/>
    <n v="18"/>
    <x v="9"/>
    <x v="0"/>
  </r>
  <r>
    <n v="3301"/>
    <x v="176"/>
    <x v="5"/>
    <s v="Samantha Irvin"/>
    <x v="2"/>
    <s v="Asia"/>
    <s v="Tablet"/>
    <x v="0"/>
    <n v="195.62"/>
    <n v="229.77"/>
    <x v="0"/>
    <d v="2023-07-20T00:00:00"/>
    <n v="18"/>
    <x v="2"/>
    <x v="1"/>
  </r>
  <r>
    <n v="3302"/>
    <x v="405"/>
    <x v="14"/>
    <s v="Nick Patrick"/>
    <x v="3"/>
    <s v="Asia"/>
    <s v="Headphones"/>
    <x v="0"/>
    <n v="143.09"/>
    <n v="485.32"/>
    <x v="1"/>
    <s v="NULL"/>
    <s v="0"/>
    <x v="11"/>
    <x v="0"/>
  </r>
  <r>
    <n v="3303"/>
    <x v="545"/>
    <x v="8"/>
    <s v="Cathy Kelley"/>
    <x v="0"/>
    <s v="Europe"/>
    <s v="Headphones"/>
    <x v="0"/>
    <n v="143.09"/>
    <n v="521.77"/>
    <x v="1"/>
    <s v="NULL"/>
    <s v="0"/>
    <x v="1"/>
    <x v="0"/>
  </r>
  <r>
    <n v="3304"/>
    <x v="393"/>
    <x v="8"/>
    <s v="Cathy Kelley"/>
    <x v="6"/>
    <s v="Europe"/>
    <s v="Monitor"/>
    <x v="1"/>
    <n v="263.2"/>
    <n v="962.41"/>
    <x v="0"/>
    <d v="2023-10-13T00:00:00"/>
    <n v="6"/>
    <x v="11"/>
    <x v="1"/>
  </r>
  <r>
    <n v="3305"/>
    <x v="31"/>
    <x v="16"/>
    <s v="Nick Patrick"/>
    <x v="0"/>
    <s v="Europe"/>
    <s v="Keyboard"/>
    <x v="2"/>
    <n v="104.6"/>
    <n v="582.92999999999995"/>
    <x v="0"/>
    <d v="2023-05-28T00:00:00"/>
    <n v="10"/>
    <x v="10"/>
    <x v="1"/>
  </r>
  <r>
    <n v="3306"/>
    <x v="391"/>
    <x v="16"/>
    <s v="Nick Patrick"/>
    <x v="6"/>
    <s v="Europe"/>
    <s v="Speaker"/>
    <x v="1"/>
    <n v="381.62"/>
    <n v="345.48"/>
    <x v="0"/>
    <d v="2023-06-10T00:00:00"/>
    <n v="6"/>
    <x v="8"/>
    <x v="1"/>
  </r>
  <r>
    <n v="3307"/>
    <x v="174"/>
    <x v="14"/>
    <s v="Nick Patrick"/>
    <x v="7"/>
    <s v="North America"/>
    <s v="Laptop"/>
    <x v="2"/>
    <n v="415.78"/>
    <n v="878.14"/>
    <x v="1"/>
    <s v="NULL"/>
    <s v="0"/>
    <x v="1"/>
    <x v="1"/>
  </r>
  <r>
    <n v="3308"/>
    <x v="227"/>
    <x v="8"/>
    <s v="Cathy Kelley"/>
    <x v="6"/>
    <s v="Europe"/>
    <s v="Smartphone"/>
    <x v="3"/>
    <n v="350.59"/>
    <n v="950.22"/>
    <x v="0"/>
    <d v="2023-11-30T00:00:00"/>
    <n v="6"/>
    <x v="9"/>
    <x v="1"/>
  </r>
  <r>
    <n v="3309"/>
    <x v="176"/>
    <x v="9"/>
    <s v="Cathy Kelley"/>
    <x v="0"/>
    <s v="Europe"/>
    <s v="Monitor"/>
    <x v="1"/>
    <n v="263.2"/>
    <n v="398.52"/>
    <x v="0"/>
    <d v="2023-07-12T00:00:00"/>
    <n v="10"/>
    <x v="2"/>
    <x v="1"/>
  </r>
  <r>
    <n v="3310"/>
    <x v="569"/>
    <x v="8"/>
    <s v="Cathy Kelley"/>
    <x v="2"/>
    <s v="Asia"/>
    <s v="Printer"/>
    <x v="0"/>
    <n v="199.57"/>
    <n v="345.24"/>
    <x v="1"/>
    <s v="NULL"/>
    <s v="0"/>
    <x v="6"/>
    <x v="1"/>
  </r>
  <r>
    <n v="3311"/>
    <x v="181"/>
    <x v="1"/>
    <s v="Cathy Kelley"/>
    <x v="4"/>
    <s v="Asia"/>
    <s v="Mouse"/>
    <x v="1"/>
    <n v="282.79000000000002"/>
    <n v="352.7"/>
    <x v="0"/>
    <d v="2024-04-09T00:00:00"/>
    <n v="12"/>
    <x v="1"/>
    <x v="0"/>
  </r>
  <r>
    <n v="3312"/>
    <x v="14"/>
    <x v="19"/>
    <s v="Samantha Irvin"/>
    <x v="0"/>
    <s v="Europe"/>
    <s v="Printer"/>
    <x v="0"/>
    <n v="199.57"/>
    <n v="113.83"/>
    <x v="0"/>
    <d v="2023-06-30T00:00:00"/>
    <n v="10"/>
    <x v="8"/>
    <x v="1"/>
  </r>
  <r>
    <n v="3313"/>
    <x v="315"/>
    <x v="15"/>
    <s v="Michale Cole"/>
    <x v="2"/>
    <s v="Asia"/>
    <s v="Keyboard"/>
    <x v="2"/>
    <n v="104.6"/>
    <n v="784.96"/>
    <x v="0"/>
    <d v="2024-11-29T00:00:00"/>
    <n v="18"/>
    <x v="9"/>
    <x v="0"/>
  </r>
  <r>
    <n v="3314"/>
    <x v="207"/>
    <x v="12"/>
    <s v="Michale Cole"/>
    <x v="1"/>
    <s v="North America"/>
    <s v="Laptop"/>
    <x v="2"/>
    <n v="415.78"/>
    <n v="166.89"/>
    <x v="0"/>
    <d v="2023-11-06T00:00:00"/>
    <n v="2"/>
    <x v="9"/>
    <x v="1"/>
  </r>
  <r>
    <n v="3315"/>
    <x v="503"/>
    <x v="11"/>
    <s v="Cathy Kelley"/>
    <x v="3"/>
    <s v="Asia"/>
    <s v="Mouse"/>
    <x v="1"/>
    <n v="282.79000000000002"/>
    <n v="838.84"/>
    <x v="0"/>
    <d v="2023-12-02T00:00:00"/>
    <n v="15"/>
    <x v="9"/>
    <x v="1"/>
  </r>
  <r>
    <n v="3316"/>
    <x v="494"/>
    <x v="16"/>
    <s v="Nick Patrick"/>
    <x v="0"/>
    <s v="Europe"/>
    <s v="Keyboard"/>
    <x v="2"/>
    <n v="104.6"/>
    <n v="444.6"/>
    <x v="1"/>
    <s v="NULL"/>
    <s v="0"/>
    <x v="7"/>
    <x v="0"/>
  </r>
  <r>
    <n v="3317"/>
    <x v="382"/>
    <x v="0"/>
    <s v="Nick Patrick"/>
    <x v="9"/>
    <s v="South America"/>
    <s v="Headphones"/>
    <x v="0"/>
    <n v="143.09"/>
    <n v="439.44"/>
    <x v="0"/>
    <d v="2024-04-23T00:00:00"/>
    <n v="4"/>
    <x v="7"/>
    <x v="0"/>
  </r>
  <r>
    <n v="3318"/>
    <x v="410"/>
    <x v="1"/>
    <s v="Cathy Kelley"/>
    <x v="4"/>
    <s v="Asia"/>
    <s v="Monitor"/>
    <x v="1"/>
    <n v="263.2"/>
    <n v="877.51"/>
    <x v="0"/>
    <d v="2023-08-14T00:00:00"/>
    <n v="12"/>
    <x v="3"/>
    <x v="1"/>
  </r>
  <r>
    <n v="3319"/>
    <x v="551"/>
    <x v="17"/>
    <s v="Cathy Kelley"/>
    <x v="3"/>
    <s v="Asia"/>
    <s v="Smartphone"/>
    <x v="3"/>
    <n v="350.59"/>
    <n v="939.72"/>
    <x v="0"/>
    <d v="2024-06-21T00:00:00"/>
    <n v="15"/>
    <x v="8"/>
    <x v="0"/>
  </r>
  <r>
    <n v="3320"/>
    <x v="125"/>
    <x v="14"/>
    <s v="Nick Patrick"/>
    <x v="4"/>
    <s v="Asia"/>
    <s v="Keyboard"/>
    <x v="2"/>
    <n v="104.6"/>
    <n v="442.24"/>
    <x v="1"/>
    <s v="NULL"/>
    <s v="0"/>
    <x v="7"/>
    <x v="1"/>
  </r>
  <r>
    <n v="3321"/>
    <x v="291"/>
    <x v="9"/>
    <s v="Cathy Kelley"/>
    <x v="8"/>
    <s v="Europe"/>
    <s v="Printer"/>
    <x v="0"/>
    <n v="199.57"/>
    <n v="552.39"/>
    <x v="0"/>
    <d v="2023-03-21T00:00:00"/>
    <n v="8"/>
    <x v="1"/>
    <x v="1"/>
  </r>
  <r>
    <n v="3322"/>
    <x v="43"/>
    <x v="16"/>
    <s v="Nick Patrick"/>
    <x v="1"/>
    <s v="North America"/>
    <s v="Headphones"/>
    <x v="0"/>
    <n v="143.09"/>
    <n v="118.11"/>
    <x v="0"/>
    <d v="2023-02-21T00:00:00"/>
    <n v="2"/>
    <x v="4"/>
    <x v="1"/>
  </r>
  <r>
    <n v="3323"/>
    <x v="265"/>
    <x v="10"/>
    <s v="Michale Cole"/>
    <x v="1"/>
    <s v="North America"/>
    <s v="Speaker"/>
    <x v="1"/>
    <n v="381.62"/>
    <n v="246.39"/>
    <x v="0"/>
    <d v="2023-06-18T00:00:00"/>
    <n v="2"/>
    <x v="8"/>
    <x v="1"/>
  </r>
  <r>
    <n v="3324"/>
    <x v="396"/>
    <x v="16"/>
    <s v="Nick Patrick"/>
    <x v="8"/>
    <s v="Europe"/>
    <s v="Tablet"/>
    <x v="0"/>
    <n v="195.62"/>
    <n v="338.77"/>
    <x v="0"/>
    <d v="2024-04-29T00:00:00"/>
    <n v="8"/>
    <x v="7"/>
    <x v="0"/>
  </r>
  <r>
    <n v="3325"/>
    <x v="112"/>
    <x v="2"/>
    <s v="Cathy Kelley"/>
    <x v="8"/>
    <s v="Europe"/>
    <s v="Headphones"/>
    <x v="0"/>
    <n v="143.09"/>
    <n v="877.08"/>
    <x v="0"/>
    <d v="2024-02-07T00:00:00"/>
    <n v="8"/>
    <x v="6"/>
    <x v="0"/>
  </r>
  <r>
    <n v="3326"/>
    <x v="18"/>
    <x v="0"/>
    <s v="Nick Patrick"/>
    <x v="2"/>
    <s v="Asia"/>
    <s v="Keyboard"/>
    <x v="2"/>
    <n v="104.6"/>
    <n v="894.39"/>
    <x v="1"/>
    <s v="NULL"/>
    <s v="0"/>
    <x v="11"/>
    <x v="1"/>
  </r>
  <r>
    <n v="3327"/>
    <x v="512"/>
    <x v="17"/>
    <s v="Cathy Kelley"/>
    <x v="8"/>
    <s v="Europe"/>
    <s v="Webcam"/>
    <x v="1"/>
    <n v="71.97"/>
    <n v="675.67"/>
    <x v="0"/>
    <d v="2023-08-18T00:00:00"/>
    <n v="8"/>
    <x v="3"/>
    <x v="1"/>
  </r>
  <r>
    <n v="3328"/>
    <x v="39"/>
    <x v="13"/>
    <s v="Cathy Kelley"/>
    <x v="6"/>
    <s v="Europe"/>
    <s v="Tablet"/>
    <x v="0"/>
    <n v="195.62"/>
    <n v="420.7"/>
    <x v="1"/>
    <s v="NULL"/>
    <s v="0"/>
    <x v="7"/>
    <x v="0"/>
  </r>
  <r>
    <n v="3329"/>
    <x v="572"/>
    <x v="14"/>
    <s v="Nick Patrick"/>
    <x v="5"/>
    <s v="Oceania"/>
    <s v="Tablet"/>
    <x v="0"/>
    <n v="195.62"/>
    <n v="656.76"/>
    <x v="0"/>
    <d v="2023-09-24T00:00:00"/>
    <n v="20"/>
    <x v="0"/>
    <x v="1"/>
  </r>
  <r>
    <n v="3330"/>
    <x v="284"/>
    <x v="10"/>
    <s v="Michale Cole"/>
    <x v="3"/>
    <s v="Asia"/>
    <s v="Monitor"/>
    <x v="1"/>
    <n v="263.2"/>
    <n v="383.38"/>
    <x v="0"/>
    <d v="2024-02-04T00:00:00"/>
    <n v="15"/>
    <x v="6"/>
    <x v="0"/>
  </r>
  <r>
    <n v="3331"/>
    <x v="247"/>
    <x v="16"/>
    <s v="Nick Patrick"/>
    <x v="8"/>
    <s v="Europe"/>
    <s v="Tablet"/>
    <x v="0"/>
    <n v="195.62"/>
    <n v="863.29"/>
    <x v="1"/>
    <s v="NULL"/>
    <s v="0"/>
    <x v="8"/>
    <x v="1"/>
  </r>
  <r>
    <n v="3332"/>
    <x v="472"/>
    <x v="8"/>
    <s v="Cathy Kelley"/>
    <x v="9"/>
    <s v="South America"/>
    <s v="Webcam"/>
    <x v="1"/>
    <n v="71.97"/>
    <n v="737.23"/>
    <x v="1"/>
    <s v="NULL"/>
    <s v="0"/>
    <x v="4"/>
    <x v="1"/>
  </r>
  <r>
    <n v="3333"/>
    <x v="708"/>
    <x v="3"/>
    <s v="Michale Cole"/>
    <x v="6"/>
    <s v="Europe"/>
    <s v="Webcam"/>
    <x v="1"/>
    <n v="71.97"/>
    <n v="232.99"/>
    <x v="0"/>
    <d v="2024-06-17T00:00:00"/>
    <n v="6"/>
    <x v="8"/>
    <x v="0"/>
  </r>
  <r>
    <n v="3334"/>
    <x v="510"/>
    <x v="9"/>
    <s v="Cathy Kelley"/>
    <x v="0"/>
    <s v="Europe"/>
    <s v="Webcam"/>
    <x v="1"/>
    <n v="71.97"/>
    <n v="495.66"/>
    <x v="1"/>
    <s v="NULL"/>
    <s v="0"/>
    <x v="4"/>
    <x v="0"/>
  </r>
  <r>
    <n v="3335"/>
    <x v="175"/>
    <x v="1"/>
    <s v="Cathy Kelley"/>
    <x v="5"/>
    <s v="Oceania"/>
    <s v="Smartphone"/>
    <x v="3"/>
    <n v="350.59"/>
    <n v="763.12"/>
    <x v="1"/>
    <s v="NULL"/>
    <s v="0"/>
    <x v="0"/>
    <x v="0"/>
  </r>
  <r>
    <n v="3336"/>
    <x v="662"/>
    <x v="14"/>
    <s v="Nick Patrick"/>
    <x v="9"/>
    <s v="South America"/>
    <s v="Webcam"/>
    <x v="1"/>
    <n v="71.97"/>
    <n v="895.51"/>
    <x v="0"/>
    <d v="2024-10-18T00:00:00"/>
    <n v="4"/>
    <x v="11"/>
    <x v="0"/>
  </r>
  <r>
    <n v="3337"/>
    <x v="647"/>
    <x v="11"/>
    <s v="Cathy Kelley"/>
    <x v="4"/>
    <s v="Asia"/>
    <s v="Tablet"/>
    <x v="0"/>
    <n v="195.62"/>
    <n v="885.89"/>
    <x v="0"/>
    <d v="2023-02-10T00:00:00"/>
    <n v="12"/>
    <x v="6"/>
    <x v="1"/>
  </r>
  <r>
    <n v="3338"/>
    <x v="207"/>
    <x v="10"/>
    <s v="Michale Cole"/>
    <x v="9"/>
    <s v="South America"/>
    <s v="Monitor"/>
    <x v="1"/>
    <n v="263.2"/>
    <n v="135.05000000000001"/>
    <x v="0"/>
    <d v="2023-11-08T00:00:00"/>
    <n v="4"/>
    <x v="9"/>
    <x v="1"/>
  </r>
  <r>
    <n v="3339"/>
    <x v="102"/>
    <x v="5"/>
    <s v="Samantha Irvin"/>
    <x v="4"/>
    <s v="Asia"/>
    <s v="Printer"/>
    <x v="0"/>
    <n v="199.57"/>
    <n v="780.79"/>
    <x v="0"/>
    <d v="2023-12-08T00:00:00"/>
    <n v="12"/>
    <x v="9"/>
    <x v="1"/>
  </r>
  <r>
    <n v="3340"/>
    <x v="397"/>
    <x v="6"/>
    <s v="Michale Cole"/>
    <x v="6"/>
    <s v="Europe"/>
    <s v="Monitor"/>
    <x v="1"/>
    <n v="263.2"/>
    <n v="716.14"/>
    <x v="1"/>
    <s v="NULL"/>
    <s v="0"/>
    <x v="5"/>
    <x v="1"/>
  </r>
  <r>
    <n v="3341"/>
    <x v="619"/>
    <x v="19"/>
    <s v="Samantha Irvin"/>
    <x v="4"/>
    <s v="Asia"/>
    <s v="Keyboard"/>
    <x v="2"/>
    <n v="104.6"/>
    <n v="729.41"/>
    <x v="0"/>
    <d v="2024-04-30T00:00:00"/>
    <n v="12"/>
    <x v="7"/>
    <x v="0"/>
  </r>
  <r>
    <n v="3342"/>
    <x v="75"/>
    <x v="0"/>
    <s v="Nick Patrick"/>
    <x v="3"/>
    <s v="Asia"/>
    <s v="Laptop"/>
    <x v="2"/>
    <n v="415.78"/>
    <n v="205.78"/>
    <x v="1"/>
    <s v="NULL"/>
    <s v="0"/>
    <x v="0"/>
    <x v="0"/>
  </r>
  <r>
    <n v="3343"/>
    <x v="190"/>
    <x v="10"/>
    <s v="Michale Cole"/>
    <x v="2"/>
    <s v="Asia"/>
    <s v="Tablet"/>
    <x v="0"/>
    <n v="195.62"/>
    <n v="195.41"/>
    <x v="1"/>
    <s v="NULL"/>
    <s v="0"/>
    <x v="6"/>
    <x v="0"/>
  </r>
  <r>
    <n v="3344"/>
    <x v="365"/>
    <x v="5"/>
    <s v="Samantha Irvin"/>
    <x v="7"/>
    <s v="North America"/>
    <s v="Webcam"/>
    <x v="1"/>
    <n v="71.97"/>
    <n v="171.74"/>
    <x v="0"/>
    <d v="2023-09-10T00:00:00"/>
    <n v="1"/>
    <x v="0"/>
    <x v="1"/>
  </r>
  <r>
    <n v="3345"/>
    <x v="69"/>
    <x v="5"/>
    <s v="Samantha Irvin"/>
    <x v="7"/>
    <s v="North America"/>
    <s v="Speaker"/>
    <x v="1"/>
    <n v="381.62"/>
    <n v="992.55"/>
    <x v="0"/>
    <d v="2024-12-27T00:00:00"/>
    <n v="1"/>
    <x v="5"/>
    <x v="0"/>
  </r>
  <r>
    <n v="3346"/>
    <x v="47"/>
    <x v="0"/>
    <s v="Nick Patrick"/>
    <x v="6"/>
    <s v="Europe"/>
    <s v="Mouse"/>
    <x v="1"/>
    <n v="282.79000000000002"/>
    <n v="982.7"/>
    <x v="0"/>
    <d v="2023-04-04T00:00:00"/>
    <n v="6"/>
    <x v="1"/>
    <x v="1"/>
  </r>
  <r>
    <n v="3347"/>
    <x v="345"/>
    <x v="18"/>
    <s v="Nick Patrick"/>
    <x v="7"/>
    <s v="North America"/>
    <s v="Tablet"/>
    <x v="0"/>
    <n v="195.62"/>
    <n v="716.28"/>
    <x v="1"/>
    <s v="NULL"/>
    <s v="0"/>
    <x v="4"/>
    <x v="0"/>
  </r>
  <r>
    <n v="3348"/>
    <x v="376"/>
    <x v="8"/>
    <s v="Cathy Kelley"/>
    <x v="6"/>
    <s v="Europe"/>
    <s v="Speaker"/>
    <x v="1"/>
    <n v="381.62"/>
    <n v="574.71"/>
    <x v="0"/>
    <d v="2023-05-18T00:00:00"/>
    <n v="6"/>
    <x v="10"/>
    <x v="1"/>
  </r>
  <r>
    <n v="3349"/>
    <x v="497"/>
    <x v="2"/>
    <s v="Cathy Kelley"/>
    <x v="3"/>
    <s v="Asia"/>
    <s v="Tablet"/>
    <x v="0"/>
    <n v="195.62"/>
    <n v="955.36"/>
    <x v="0"/>
    <d v="2023-05-22T00:00:00"/>
    <n v="15"/>
    <x v="10"/>
    <x v="1"/>
  </r>
  <r>
    <n v="3350"/>
    <x v="194"/>
    <x v="14"/>
    <s v="Nick Patrick"/>
    <x v="5"/>
    <s v="Oceania"/>
    <s v="Keyboard"/>
    <x v="2"/>
    <n v="104.6"/>
    <n v="954.35"/>
    <x v="1"/>
    <s v="NULL"/>
    <s v="0"/>
    <x v="3"/>
    <x v="0"/>
  </r>
  <r>
    <n v="3351"/>
    <x v="145"/>
    <x v="7"/>
    <s v="Samantha Irvin"/>
    <x v="3"/>
    <s v="Asia"/>
    <s v="Headphones"/>
    <x v="0"/>
    <n v="143.09"/>
    <n v="910.52"/>
    <x v="0"/>
    <d v="2023-10-27T00:00:00"/>
    <n v="15"/>
    <x v="11"/>
    <x v="1"/>
  </r>
  <r>
    <n v="3352"/>
    <x v="646"/>
    <x v="4"/>
    <s v="Michale Cole"/>
    <x v="3"/>
    <s v="Asia"/>
    <s v="Printer"/>
    <x v="0"/>
    <n v="199.57"/>
    <n v="557.9"/>
    <x v="0"/>
    <d v="2023-10-13T00:00:00"/>
    <n v="15"/>
    <x v="0"/>
    <x v="1"/>
  </r>
  <r>
    <n v="3353"/>
    <x v="335"/>
    <x v="11"/>
    <s v="Cathy Kelley"/>
    <x v="5"/>
    <s v="Oceania"/>
    <s v="Headphones"/>
    <x v="0"/>
    <n v="143.09"/>
    <n v="678.78"/>
    <x v="0"/>
    <d v="2024-09-23T00:00:00"/>
    <n v="20"/>
    <x v="0"/>
    <x v="0"/>
  </r>
  <r>
    <n v="3354"/>
    <x v="264"/>
    <x v="1"/>
    <s v="Cathy Kelley"/>
    <x v="4"/>
    <s v="Asia"/>
    <s v="Monitor"/>
    <x v="1"/>
    <n v="263.2"/>
    <n v="628.70000000000005"/>
    <x v="1"/>
    <s v="NULL"/>
    <s v="0"/>
    <x v="0"/>
    <x v="0"/>
  </r>
  <r>
    <n v="3355"/>
    <x v="248"/>
    <x v="0"/>
    <s v="Nick Patrick"/>
    <x v="5"/>
    <s v="Oceania"/>
    <s v="Headphones"/>
    <x v="0"/>
    <n v="143.09"/>
    <n v="147.63999999999999"/>
    <x v="0"/>
    <d v="2023-11-02T00:00:00"/>
    <n v="20"/>
    <x v="11"/>
    <x v="1"/>
  </r>
  <r>
    <n v="3356"/>
    <x v="210"/>
    <x v="8"/>
    <s v="Cathy Kelley"/>
    <x v="6"/>
    <s v="Europe"/>
    <s v="Tablet"/>
    <x v="0"/>
    <n v="195.62"/>
    <n v="294.44"/>
    <x v="0"/>
    <d v="2023-01-27T00:00:00"/>
    <n v="6"/>
    <x v="6"/>
    <x v="1"/>
  </r>
  <r>
    <n v="3357"/>
    <x v="407"/>
    <x v="6"/>
    <s v="Michale Cole"/>
    <x v="9"/>
    <s v="South America"/>
    <s v="Mouse"/>
    <x v="1"/>
    <n v="282.79000000000002"/>
    <n v="782.38"/>
    <x v="0"/>
    <d v="2024-03-03T00:00:00"/>
    <n v="4"/>
    <x v="4"/>
    <x v="0"/>
  </r>
  <r>
    <n v="3358"/>
    <x v="405"/>
    <x v="6"/>
    <s v="Michale Cole"/>
    <x v="0"/>
    <s v="Europe"/>
    <s v="Monitor"/>
    <x v="1"/>
    <n v="263.2"/>
    <n v="445.05"/>
    <x v="0"/>
    <d v="2024-10-19T00:00:00"/>
    <n v="10"/>
    <x v="11"/>
    <x v="0"/>
  </r>
  <r>
    <n v="3359"/>
    <x v="494"/>
    <x v="7"/>
    <s v="Samantha Irvin"/>
    <x v="2"/>
    <s v="Asia"/>
    <s v="Mouse"/>
    <x v="1"/>
    <n v="282.79000000000002"/>
    <n v="111.66"/>
    <x v="0"/>
    <d v="2024-04-20T00:00:00"/>
    <n v="18"/>
    <x v="7"/>
    <x v="0"/>
  </r>
  <r>
    <n v="3360"/>
    <x v="105"/>
    <x v="12"/>
    <s v="Michale Cole"/>
    <x v="3"/>
    <s v="Asia"/>
    <s v="Monitor"/>
    <x v="1"/>
    <n v="263.2"/>
    <n v="848.41"/>
    <x v="0"/>
    <d v="2024-06-04T00:00:00"/>
    <n v="15"/>
    <x v="10"/>
    <x v="0"/>
  </r>
  <r>
    <n v="3361"/>
    <x v="424"/>
    <x v="2"/>
    <s v="Cathy Kelley"/>
    <x v="3"/>
    <s v="Asia"/>
    <s v="Printer"/>
    <x v="0"/>
    <n v="199.57"/>
    <n v="335.32"/>
    <x v="0"/>
    <d v="2024-04-15T00:00:00"/>
    <n v="15"/>
    <x v="1"/>
    <x v="0"/>
  </r>
  <r>
    <n v="3362"/>
    <x v="269"/>
    <x v="0"/>
    <s v="Nick Patrick"/>
    <x v="3"/>
    <s v="Asia"/>
    <s v="Webcam"/>
    <x v="1"/>
    <n v="71.97"/>
    <n v="936.59"/>
    <x v="1"/>
    <s v="NULL"/>
    <s v="0"/>
    <x v="8"/>
    <x v="1"/>
  </r>
  <r>
    <n v="3363"/>
    <x v="597"/>
    <x v="19"/>
    <s v="Samantha Irvin"/>
    <x v="0"/>
    <s v="Europe"/>
    <s v="Tablet"/>
    <x v="0"/>
    <n v="195.62"/>
    <n v="898.21"/>
    <x v="1"/>
    <s v="NULL"/>
    <s v="0"/>
    <x v="9"/>
    <x v="1"/>
  </r>
  <r>
    <n v="3364"/>
    <x v="265"/>
    <x v="14"/>
    <s v="Nick Patrick"/>
    <x v="6"/>
    <s v="Europe"/>
    <s v="Headphones"/>
    <x v="0"/>
    <n v="143.09"/>
    <n v="785.09"/>
    <x v="1"/>
    <s v="NULL"/>
    <s v="0"/>
    <x v="8"/>
    <x v="1"/>
  </r>
  <r>
    <n v="3365"/>
    <x v="324"/>
    <x v="13"/>
    <s v="Cathy Kelley"/>
    <x v="3"/>
    <s v="Asia"/>
    <s v="Speaker"/>
    <x v="1"/>
    <n v="381.62"/>
    <n v="532.61"/>
    <x v="1"/>
    <s v="NULL"/>
    <s v="0"/>
    <x v="6"/>
    <x v="1"/>
  </r>
  <r>
    <n v="3366"/>
    <x v="88"/>
    <x v="0"/>
    <s v="Nick Patrick"/>
    <x v="5"/>
    <s v="Oceania"/>
    <s v="Laptop"/>
    <x v="2"/>
    <n v="415.78"/>
    <n v="784.47"/>
    <x v="1"/>
    <s v="NULL"/>
    <s v="0"/>
    <x v="4"/>
    <x v="1"/>
  </r>
  <r>
    <n v="3367"/>
    <x v="488"/>
    <x v="3"/>
    <s v="Michale Cole"/>
    <x v="0"/>
    <s v="Europe"/>
    <s v="Keyboard"/>
    <x v="2"/>
    <n v="104.6"/>
    <n v="893.71"/>
    <x v="0"/>
    <d v="2023-11-30T00:00:00"/>
    <n v="10"/>
    <x v="9"/>
    <x v="1"/>
  </r>
  <r>
    <n v="3368"/>
    <x v="672"/>
    <x v="12"/>
    <s v="Michale Cole"/>
    <x v="8"/>
    <s v="Europe"/>
    <s v="Printer"/>
    <x v="0"/>
    <n v="199.57"/>
    <n v="833.08"/>
    <x v="1"/>
    <s v="NULL"/>
    <s v="0"/>
    <x v="1"/>
    <x v="0"/>
  </r>
  <r>
    <n v="3369"/>
    <x v="722"/>
    <x v="9"/>
    <s v="Cathy Kelley"/>
    <x v="9"/>
    <s v="South America"/>
    <s v="Monitor"/>
    <x v="1"/>
    <n v="263.2"/>
    <n v="888.26"/>
    <x v="1"/>
    <s v="NULL"/>
    <s v="0"/>
    <x v="6"/>
    <x v="0"/>
  </r>
  <r>
    <n v="3370"/>
    <x v="396"/>
    <x v="0"/>
    <s v="Nick Patrick"/>
    <x v="1"/>
    <s v="North America"/>
    <s v="Laptop"/>
    <x v="2"/>
    <n v="415.78"/>
    <n v="649.97"/>
    <x v="0"/>
    <d v="2024-04-23T00:00:00"/>
    <n v="2"/>
    <x v="7"/>
    <x v="0"/>
  </r>
  <r>
    <n v="3371"/>
    <x v="151"/>
    <x v="0"/>
    <s v="Nick Patrick"/>
    <x v="4"/>
    <s v="Asia"/>
    <s v="Printer"/>
    <x v="0"/>
    <n v="199.57"/>
    <n v="382.54"/>
    <x v="0"/>
    <d v="2023-08-07T00:00:00"/>
    <n v="12"/>
    <x v="2"/>
    <x v="1"/>
  </r>
  <r>
    <n v="3372"/>
    <x v="667"/>
    <x v="16"/>
    <s v="Nick Patrick"/>
    <x v="3"/>
    <s v="Asia"/>
    <s v="Laptop"/>
    <x v="2"/>
    <n v="415.78"/>
    <n v="361.36"/>
    <x v="0"/>
    <d v="2024-07-29T00:00:00"/>
    <n v="15"/>
    <x v="2"/>
    <x v="0"/>
  </r>
  <r>
    <n v="3373"/>
    <x v="509"/>
    <x v="12"/>
    <s v="Michale Cole"/>
    <x v="4"/>
    <s v="Asia"/>
    <s v="Tablet"/>
    <x v="0"/>
    <n v="195.62"/>
    <n v="366.25"/>
    <x v="0"/>
    <d v="2023-02-05T00:00:00"/>
    <n v="12"/>
    <x v="6"/>
    <x v="1"/>
  </r>
  <r>
    <n v="3374"/>
    <x v="81"/>
    <x v="17"/>
    <s v="Cathy Kelley"/>
    <x v="0"/>
    <s v="Europe"/>
    <s v="Smartphone"/>
    <x v="3"/>
    <n v="350.59"/>
    <n v="343.41"/>
    <x v="1"/>
    <s v="NULL"/>
    <s v="0"/>
    <x v="2"/>
    <x v="1"/>
  </r>
  <r>
    <n v="3375"/>
    <x v="135"/>
    <x v="6"/>
    <s v="Michale Cole"/>
    <x v="9"/>
    <s v="South America"/>
    <s v="Webcam"/>
    <x v="1"/>
    <n v="71.97"/>
    <n v="856.94"/>
    <x v="0"/>
    <d v="2023-08-01T00:00:00"/>
    <n v="4"/>
    <x v="2"/>
    <x v="1"/>
  </r>
  <r>
    <n v="3376"/>
    <x v="126"/>
    <x v="7"/>
    <s v="Samantha Irvin"/>
    <x v="5"/>
    <s v="Oceania"/>
    <s v="Tablet"/>
    <x v="0"/>
    <n v="195.62"/>
    <n v="800.09"/>
    <x v="1"/>
    <s v="NULL"/>
    <s v="0"/>
    <x v="3"/>
    <x v="0"/>
  </r>
  <r>
    <n v="3377"/>
    <x v="455"/>
    <x v="15"/>
    <s v="Michale Cole"/>
    <x v="1"/>
    <s v="North America"/>
    <s v="Smartphone"/>
    <x v="3"/>
    <n v="350.59"/>
    <n v="886.72"/>
    <x v="0"/>
    <d v="2024-04-27T00:00:00"/>
    <n v="2"/>
    <x v="7"/>
    <x v="0"/>
  </r>
  <r>
    <n v="3378"/>
    <x v="349"/>
    <x v="13"/>
    <s v="Cathy Kelley"/>
    <x v="0"/>
    <s v="Europe"/>
    <s v="Keyboard"/>
    <x v="2"/>
    <n v="104.6"/>
    <n v="566.04"/>
    <x v="0"/>
    <d v="2023-08-28T00:00:00"/>
    <n v="10"/>
    <x v="3"/>
    <x v="1"/>
  </r>
  <r>
    <n v="3379"/>
    <x v="329"/>
    <x v="6"/>
    <s v="Michale Cole"/>
    <x v="4"/>
    <s v="Asia"/>
    <s v="Speaker"/>
    <x v="1"/>
    <n v="381.62"/>
    <n v="784.26"/>
    <x v="0"/>
    <d v="2024-05-31T00:00:00"/>
    <n v="12"/>
    <x v="10"/>
    <x v="0"/>
  </r>
  <r>
    <n v="3380"/>
    <x v="374"/>
    <x v="6"/>
    <s v="Michale Cole"/>
    <x v="3"/>
    <s v="Asia"/>
    <s v="Tablet"/>
    <x v="0"/>
    <n v="195.62"/>
    <n v="944.34"/>
    <x v="0"/>
    <d v="2023-09-22T00:00:00"/>
    <n v="15"/>
    <x v="0"/>
    <x v="1"/>
  </r>
  <r>
    <n v="3381"/>
    <x v="441"/>
    <x v="11"/>
    <s v="Cathy Kelley"/>
    <x v="8"/>
    <s v="Europe"/>
    <s v="Keyboard"/>
    <x v="2"/>
    <n v="104.6"/>
    <n v="636.59"/>
    <x v="0"/>
    <d v="2024-01-24T00:00:00"/>
    <n v="8"/>
    <x v="6"/>
    <x v="0"/>
  </r>
  <r>
    <n v="3382"/>
    <x v="187"/>
    <x v="14"/>
    <s v="Nick Patrick"/>
    <x v="9"/>
    <s v="South America"/>
    <s v="Printer"/>
    <x v="0"/>
    <n v="199.57"/>
    <n v="339.34"/>
    <x v="0"/>
    <d v="2023-04-29T00:00:00"/>
    <n v="4"/>
    <x v="7"/>
    <x v="1"/>
  </r>
  <r>
    <n v="3383"/>
    <x v="635"/>
    <x v="16"/>
    <s v="Nick Patrick"/>
    <x v="9"/>
    <s v="South America"/>
    <s v="Speaker"/>
    <x v="1"/>
    <n v="381.62"/>
    <n v="875.58"/>
    <x v="1"/>
    <s v="NULL"/>
    <s v="0"/>
    <x v="9"/>
    <x v="1"/>
  </r>
  <r>
    <n v="3384"/>
    <x v="461"/>
    <x v="2"/>
    <s v="Cathy Kelley"/>
    <x v="4"/>
    <s v="Asia"/>
    <s v="Smartphone"/>
    <x v="3"/>
    <n v="350.59"/>
    <n v="746.21"/>
    <x v="0"/>
    <d v="2024-01-29T00:00:00"/>
    <n v="12"/>
    <x v="6"/>
    <x v="0"/>
  </r>
  <r>
    <n v="3385"/>
    <x v="504"/>
    <x v="1"/>
    <s v="Cathy Kelley"/>
    <x v="1"/>
    <s v="North America"/>
    <s v="Mouse"/>
    <x v="1"/>
    <n v="282.79000000000002"/>
    <n v="871.78"/>
    <x v="0"/>
    <d v="2024-03-04T00:00:00"/>
    <n v="2"/>
    <x v="1"/>
    <x v="0"/>
  </r>
  <r>
    <n v="3386"/>
    <x v="117"/>
    <x v="4"/>
    <s v="Michale Cole"/>
    <x v="3"/>
    <s v="Asia"/>
    <s v="Tablet"/>
    <x v="0"/>
    <n v="195.62"/>
    <n v="535.26"/>
    <x v="0"/>
    <d v="2023-09-04T00:00:00"/>
    <n v="15"/>
    <x v="3"/>
    <x v="1"/>
  </r>
  <r>
    <n v="3387"/>
    <x v="607"/>
    <x v="18"/>
    <s v="Nick Patrick"/>
    <x v="5"/>
    <s v="Oceania"/>
    <s v="Headphones"/>
    <x v="0"/>
    <n v="143.09"/>
    <n v="578.25"/>
    <x v="1"/>
    <s v="NULL"/>
    <s v="0"/>
    <x v="2"/>
    <x v="0"/>
  </r>
  <r>
    <n v="3388"/>
    <x v="353"/>
    <x v="1"/>
    <s v="Cathy Kelley"/>
    <x v="3"/>
    <s v="Asia"/>
    <s v="Keyboard"/>
    <x v="2"/>
    <n v="104.6"/>
    <n v="172.36"/>
    <x v="0"/>
    <d v="2023-12-08T00:00:00"/>
    <n v="15"/>
    <x v="9"/>
    <x v="1"/>
  </r>
  <r>
    <n v="3389"/>
    <x v="38"/>
    <x v="19"/>
    <s v="Samantha Irvin"/>
    <x v="4"/>
    <s v="Asia"/>
    <s v="Webcam"/>
    <x v="1"/>
    <n v="71.97"/>
    <n v="119.65"/>
    <x v="1"/>
    <s v="NULL"/>
    <s v="0"/>
    <x v="0"/>
    <x v="0"/>
  </r>
  <r>
    <n v="3390"/>
    <x v="544"/>
    <x v="12"/>
    <s v="Michale Cole"/>
    <x v="2"/>
    <s v="Asia"/>
    <s v="Mouse"/>
    <x v="1"/>
    <n v="282.79000000000002"/>
    <n v="209.42"/>
    <x v="0"/>
    <d v="2023-03-10T00:00:00"/>
    <n v="18"/>
    <x v="4"/>
    <x v="1"/>
  </r>
  <r>
    <n v="3391"/>
    <x v="86"/>
    <x v="1"/>
    <s v="Cathy Kelley"/>
    <x v="1"/>
    <s v="North America"/>
    <s v="Tablet"/>
    <x v="0"/>
    <n v="195.62"/>
    <n v="405.47"/>
    <x v="0"/>
    <d v="2024-08-06T00:00:00"/>
    <n v="2"/>
    <x v="3"/>
    <x v="0"/>
  </r>
  <r>
    <n v="3392"/>
    <x v="168"/>
    <x v="9"/>
    <s v="Cathy Kelley"/>
    <x v="4"/>
    <s v="Asia"/>
    <s v="Smartphone"/>
    <x v="3"/>
    <n v="350.59"/>
    <n v="749.08"/>
    <x v="1"/>
    <s v="NULL"/>
    <s v="0"/>
    <x v="7"/>
    <x v="0"/>
  </r>
  <r>
    <n v="3393"/>
    <x v="501"/>
    <x v="10"/>
    <s v="Michale Cole"/>
    <x v="5"/>
    <s v="Oceania"/>
    <s v="Smartphone"/>
    <x v="3"/>
    <n v="350.59"/>
    <n v="253.85"/>
    <x v="0"/>
    <d v="2023-08-25T00:00:00"/>
    <n v="20"/>
    <x v="3"/>
    <x v="1"/>
  </r>
  <r>
    <n v="3394"/>
    <x v="679"/>
    <x v="16"/>
    <s v="Nick Patrick"/>
    <x v="3"/>
    <s v="Asia"/>
    <s v="Smartphone"/>
    <x v="3"/>
    <n v="350.59"/>
    <n v="987.84"/>
    <x v="0"/>
    <d v="2024-02-23T00:00:00"/>
    <n v="15"/>
    <x v="4"/>
    <x v="0"/>
  </r>
  <r>
    <n v="3395"/>
    <x v="95"/>
    <x v="11"/>
    <s v="Cathy Kelley"/>
    <x v="9"/>
    <s v="South America"/>
    <s v="Tablet"/>
    <x v="0"/>
    <n v="195.62"/>
    <n v="180.83"/>
    <x v="0"/>
    <d v="2024-05-28T00:00:00"/>
    <n v="4"/>
    <x v="10"/>
    <x v="0"/>
  </r>
  <r>
    <n v="3396"/>
    <x v="683"/>
    <x v="13"/>
    <s v="Cathy Kelley"/>
    <x v="0"/>
    <s v="Europe"/>
    <s v="Speaker"/>
    <x v="1"/>
    <n v="381.62"/>
    <n v="979.79"/>
    <x v="1"/>
    <s v="NULL"/>
    <s v="0"/>
    <x v="2"/>
    <x v="1"/>
  </r>
  <r>
    <n v="3397"/>
    <x v="625"/>
    <x v="6"/>
    <s v="Michale Cole"/>
    <x v="5"/>
    <s v="Oceania"/>
    <s v="Tablet"/>
    <x v="0"/>
    <n v="195.62"/>
    <n v="409.28"/>
    <x v="0"/>
    <d v="2023-07-13T00:00:00"/>
    <n v="20"/>
    <x v="8"/>
    <x v="1"/>
  </r>
  <r>
    <n v="3398"/>
    <x v="603"/>
    <x v="1"/>
    <s v="Cathy Kelley"/>
    <x v="5"/>
    <s v="Oceania"/>
    <s v="Monitor"/>
    <x v="1"/>
    <n v="263.2"/>
    <n v="362.98"/>
    <x v="0"/>
    <d v="2024-09-28T00:00:00"/>
    <n v="20"/>
    <x v="0"/>
    <x v="0"/>
  </r>
  <r>
    <n v="3399"/>
    <x v="153"/>
    <x v="9"/>
    <s v="Cathy Kelley"/>
    <x v="9"/>
    <s v="South America"/>
    <s v="Headphones"/>
    <x v="0"/>
    <n v="143.09"/>
    <n v="911.85"/>
    <x v="1"/>
    <s v="NULL"/>
    <s v="0"/>
    <x v="3"/>
    <x v="0"/>
  </r>
  <r>
    <n v="3400"/>
    <x v="191"/>
    <x v="4"/>
    <s v="Michale Cole"/>
    <x v="8"/>
    <s v="Europe"/>
    <s v="Tablet"/>
    <x v="0"/>
    <n v="195.62"/>
    <n v="914.82"/>
    <x v="0"/>
    <d v="2024-10-04T00:00:00"/>
    <n v="8"/>
    <x v="0"/>
    <x v="0"/>
  </r>
  <r>
    <n v="3401"/>
    <x v="390"/>
    <x v="2"/>
    <s v="Cathy Kelley"/>
    <x v="2"/>
    <s v="Asia"/>
    <s v="Webcam"/>
    <x v="1"/>
    <n v="71.97"/>
    <n v="391.42"/>
    <x v="0"/>
    <d v="2023-02-12T00:00:00"/>
    <n v="18"/>
    <x v="6"/>
    <x v="1"/>
  </r>
  <r>
    <n v="3402"/>
    <x v="664"/>
    <x v="15"/>
    <s v="Michale Cole"/>
    <x v="4"/>
    <s v="Asia"/>
    <s v="Webcam"/>
    <x v="1"/>
    <n v="71.97"/>
    <n v="489.95"/>
    <x v="1"/>
    <s v="NULL"/>
    <s v="0"/>
    <x v="6"/>
    <x v="0"/>
  </r>
  <r>
    <n v="3403"/>
    <x v="132"/>
    <x v="14"/>
    <s v="Nick Patrick"/>
    <x v="1"/>
    <s v="North America"/>
    <s v="Mouse"/>
    <x v="1"/>
    <n v="282.79000000000002"/>
    <n v="629.76"/>
    <x v="0"/>
    <d v="2023-04-17T00:00:00"/>
    <n v="2"/>
    <x v="7"/>
    <x v="1"/>
  </r>
  <r>
    <n v="3404"/>
    <x v="107"/>
    <x v="13"/>
    <s v="Cathy Kelley"/>
    <x v="7"/>
    <s v="North America"/>
    <s v="Smartphone"/>
    <x v="3"/>
    <n v="350.59"/>
    <n v="630.57000000000005"/>
    <x v="0"/>
    <d v="2023-01-07T00:00:00"/>
    <n v="1"/>
    <x v="6"/>
    <x v="1"/>
  </r>
  <r>
    <n v="3405"/>
    <x v="555"/>
    <x v="9"/>
    <s v="Cathy Kelley"/>
    <x v="7"/>
    <s v="North America"/>
    <s v="Laptop"/>
    <x v="2"/>
    <n v="415.78"/>
    <n v="211.17"/>
    <x v="0"/>
    <d v="2024-04-16T00:00:00"/>
    <n v="1"/>
    <x v="7"/>
    <x v="0"/>
  </r>
  <r>
    <n v="3406"/>
    <x v="169"/>
    <x v="15"/>
    <s v="Michale Cole"/>
    <x v="7"/>
    <s v="North America"/>
    <s v="Speaker"/>
    <x v="1"/>
    <n v="381.62"/>
    <n v="108.28"/>
    <x v="0"/>
    <d v="2023-04-01T00:00:00"/>
    <n v="1"/>
    <x v="1"/>
    <x v="1"/>
  </r>
  <r>
    <n v="3407"/>
    <x v="449"/>
    <x v="14"/>
    <s v="Nick Patrick"/>
    <x v="9"/>
    <s v="South America"/>
    <s v="Printer"/>
    <x v="0"/>
    <n v="199.57"/>
    <n v="672.2"/>
    <x v="0"/>
    <d v="2024-12-27T00:00:00"/>
    <n v="4"/>
    <x v="5"/>
    <x v="0"/>
  </r>
  <r>
    <n v="3408"/>
    <x v="550"/>
    <x v="18"/>
    <s v="Nick Patrick"/>
    <x v="4"/>
    <s v="Asia"/>
    <s v="Laptop"/>
    <x v="2"/>
    <n v="415.78"/>
    <n v="713.99"/>
    <x v="0"/>
    <d v="2024-01-12T00:00:00"/>
    <n v="12"/>
    <x v="5"/>
    <x v="1"/>
  </r>
  <r>
    <n v="3409"/>
    <x v="78"/>
    <x v="19"/>
    <s v="Samantha Irvin"/>
    <x v="2"/>
    <s v="Asia"/>
    <s v="Printer"/>
    <x v="0"/>
    <n v="199.57"/>
    <n v="736.09"/>
    <x v="0"/>
    <d v="2023-06-10T00:00:00"/>
    <n v="18"/>
    <x v="10"/>
    <x v="1"/>
  </r>
  <r>
    <n v="3410"/>
    <x v="429"/>
    <x v="6"/>
    <s v="Michale Cole"/>
    <x v="2"/>
    <s v="Asia"/>
    <s v="Smartphone"/>
    <x v="3"/>
    <n v="350.59"/>
    <n v="354.8"/>
    <x v="1"/>
    <s v="NULL"/>
    <s v="0"/>
    <x v="9"/>
    <x v="0"/>
  </r>
  <r>
    <n v="3411"/>
    <x v="155"/>
    <x v="0"/>
    <s v="Nick Patrick"/>
    <x v="1"/>
    <s v="North America"/>
    <s v="Monitor"/>
    <x v="1"/>
    <n v="263.2"/>
    <n v="688.09"/>
    <x v="1"/>
    <s v="NULL"/>
    <s v="0"/>
    <x v="1"/>
    <x v="0"/>
  </r>
  <r>
    <n v="3412"/>
    <x v="275"/>
    <x v="17"/>
    <s v="Cathy Kelley"/>
    <x v="0"/>
    <s v="Europe"/>
    <s v="Keyboard"/>
    <x v="2"/>
    <n v="104.6"/>
    <n v="573.20000000000005"/>
    <x v="0"/>
    <d v="2023-10-28T00:00:00"/>
    <n v="10"/>
    <x v="11"/>
    <x v="1"/>
  </r>
  <r>
    <n v="3413"/>
    <x v="322"/>
    <x v="3"/>
    <s v="Michale Cole"/>
    <x v="3"/>
    <s v="Asia"/>
    <s v="Speaker"/>
    <x v="1"/>
    <n v="381.62"/>
    <n v="186.75"/>
    <x v="0"/>
    <d v="2023-11-08T00:00:00"/>
    <n v="15"/>
    <x v="11"/>
    <x v="1"/>
  </r>
  <r>
    <n v="3414"/>
    <x v="186"/>
    <x v="10"/>
    <s v="Michale Cole"/>
    <x v="4"/>
    <s v="Asia"/>
    <s v="Mouse"/>
    <x v="1"/>
    <n v="282.79000000000002"/>
    <n v="882.14"/>
    <x v="0"/>
    <d v="2024-09-04T00:00:00"/>
    <n v="12"/>
    <x v="3"/>
    <x v="0"/>
  </r>
  <r>
    <n v="3415"/>
    <x v="127"/>
    <x v="9"/>
    <s v="Cathy Kelley"/>
    <x v="2"/>
    <s v="Asia"/>
    <s v="Smartphone"/>
    <x v="3"/>
    <n v="350.59"/>
    <n v="161.54"/>
    <x v="1"/>
    <s v="NULL"/>
    <s v="0"/>
    <x v="5"/>
    <x v="0"/>
  </r>
  <r>
    <n v="3416"/>
    <x v="62"/>
    <x v="5"/>
    <s v="Samantha Irvin"/>
    <x v="3"/>
    <s v="Asia"/>
    <s v="Laptop"/>
    <x v="2"/>
    <n v="415.78"/>
    <n v="569.76"/>
    <x v="1"/>
    <s v="NULL"/>
    <s v="0"/>
    <x v="0"/>
    <x v="0"/>
  </r>
  <r>
    <n v="3417"/>
    <x v="147"/>
    <x v="19"/>
    <s v="Samantha Irvin"/>
    <x v="8"/>
    <s v="Europe"/>
    <s v="Printer"/>
    <x v="0"/>
    <n v="199.57"/>
    <n v="203.01"/>
    <x v="0"/>
    <d v="2024-06-11T00:00:00"/>
    <n v="8"/>
    <x v="8"/>
    <x v="0"/>
  </r>
  <r>
    <n v="3418"/>
    <x v="81"/>
    <x v="2"/>
    <s v="Cathy Kelley"/>
    <x v="7"/>
    <s v="North America"/>
    <s v="Webcam"/>
    <x v="1"/>
    <n v="71.97"/>
    <n v="622.72"/>
    <x v="1"/>
    <s v="NULL"/>
    <s v="0"/>
    <x v="2"/>
    <x v="1"/>
  </r>
  <r>
    <n v="3419"/>
    <x v="561"/>
    <x v="16"/>
    <s v="Nick Patrick"/>
    <x v="8"/>
    <s v="Europe"/>
    <s v="Monitor"/>
    <x v="1"/>
    <n v="263.2"/>
    <n v="831.39"/>
    <x v="0"/>
    <d v="2024-01-15T00:00:00"/>
    <n v="8"/>
    <x v="6"/>
    <x v="0"/>
  </r>
  <r>
    <n v="3420"/>
    <x v="131"/>
    <x v="9"/>
    <s v="Cathy Kelley"/>
    <x v="8"/>
    <s v="Europe"/>
    <s v="Headphones"/>
    <x v="0"/>
    <n v="143.09"/>
    <n v="591.47"/>
    <x v="0"/>
    <d v="2024-02-23T00:00:00"/>
    <n v="8"/>
    <x v="4"/>
    <x v="0"/>
  </r>
  <r>
    <n v="3421"/>
    <x v="79"/>
    <x v="12"/>
    <s v="Michale Cole"/>
    <x v="0"/>
    <s v="Europe"/>
    <s v="Laptop"/>
    <x v="2"/>
    <n v="415.78"/>
    <n v="950.58"/>
    <x v="0"/>
    <d v="2023-03-05T00:00:00"/>
    <n v="10"/>
    <x v="4"/>
    <x v="1"/>
  </r>
  <r>
    <n v="3422"/>
    <x v="371"/>
    <x v="4"/>
    <s v="Michale Cole"/>
    <x v="1"/>
    <s v="North America"/>
    <s v="Keyboard"/>
    <x v="2"/>
    <n v="104.6"/>
    <n v="995.95"/>
    <x v="1"/>
    <s v="NULL"/>
    <s v="0"/>
    <x v="4"/>
    <x v="1"/>
  </r>
  <r>
    <n v="3423"/>
    <x v="712"/>
    <x v="2"/>
    <s v="Cathy Kelley"/>
    <x v="5"/>
    <s v="Oceania"/>
    <s v="Printer"/>
    <x v="0"/>
    <n v="199.57"/>
    <n v="991.99"/>
    <x v="0"/>
    <d v="2023-11-19T00:00:00"/>
    <n v="20"/>
    <x v="11"/>
    <x v="1"/>
  </r>
  <r>
    <n v="3424"/>
    <x v="547"/>
    <x v="10"/>
    <s v="Michale Cole"/>
    <x v="8"/>
    <s v="Europe"/>
    <s v="Tablet"/>
    <x v="0"/>
    <n v="195.62"/>
    <n v="110.67"/>
    <x v="0"/>
    <d v="2023-06-30T00:00:00"/>
    <n v="8"/>
    <x v="8"/>
    <x v="1"/>
  </r>
  <r>
    <n v="3425"/>
    <x v="272"/>
    <x v="12"/>
    <s v="Michale Cole"/>
    <x v="0"/>
    <s v="Europe"/>
    <s v="Printer"/>
    <x v="0"/>
    <n v="199.57"/>
    <n v="216.2"/>
    <x v="1"/>
    <s v="NULL"/>
    <s v="0"/>
    <x v="0"/>
    <x v="1"/>
  </r>
  <r>
    <n v="3426"/>
    <x v="489"/>
    <x v="14"/>
    <s v="Nick Patrick"/>
    <x v="1"/>
    <s v="North America"/>
    <s v="Mouse"/>
    <x v="1"/>
    <n v="282.79000000000002"/>
    <n v="574.22"/>
    <x v="1"/>
    <s v="NULL"/>
    <s v="0"/>
    <x v="11"/>
    <x v="1"/>
  </r>
  <r>
    <n v="3427"/>
    <x v="109"/>
    <x v="8"/>
    <s v="Cathy Kelley"/>
    <x v="9"/>
    <s v="South America"/>
    <s v="Monitor"/>
    <x v="1"/>
    <n v="263.2"/>
    <n v="372.56"/>
    <x v="0"/>
    <d v="2023-04-01T00:00:00"/>
    <n v="4"/>
    <x v="1"/>
    <x v="1"/>
  </r>
  <r>
    <n v="3428"/>
    <x v="332"/>
    <x v="8"/>
    <s v="Cathy Kelley"/>
    <x v="2"/>
    <s v="Asia"/>
    <s v="Laptop"/>
    <x v="2"/>
    <n v="415.78"/>
    <n v="944.63"/>
    <x v="0"/>
    <d v="2023-06-12T00:00:00"/>
    <n v="18"/>
    <x v="10"/>
    <x v="1"/>
  </r>
  <r>
    <n v="3429"/>
    <x v="149"/>
    <x v="4"/>
    <s v="Michale Cole"/>
    <x v="3"/>
    <s v="Asia"/>
    <s v="Mouse"/>
    <x v="1"/>
    <n v="282.79000000000002"/>
    <n v="492.99"/>
    <x v="0"/>
    <d v="2023-11-24T00:00:00"/>
    <n v="15"/>
    <x v="9"/>
    <x v="1"/>
  </r>
  <r>
    <n v="3430"/>
    <x v="467"/>
    <x v="0"/>
    <s v="Nick Patrick"/>
    <x v="6"/>
    <s v="Europe"/>
    <s v="Speaker"/>
    <x v="1"/>
    <n v="381.62"/>
    <n v="268.75"/>
    <x v="0"/>
    <d v="2023-03-30T00:00:00"/>
    <n v="6"/>
    <x v="1"/>
    <x v="1"/>
  </r>
  <r>
    <n v="3431"/>
    <x v="432"/>
    <x v="10"/>
    <s v="Michale Cole"/>
    <x v="9"/>
    <s v="South America"/>
    <s v="Smartphone"/>
    <x v="3"/>
    <n v="350.59"/>
    <n v="903.55"/>
    <x v="0"/>
    <d v="2023-07-08T00:00:00"/>
    <n v="4"/>
    <x v="2"/>
    <x v="1"/>
  </r>
  <r>
    <n v="3432"/>
    <x v="506"/>
    <x v="0"/>
    <s v="Nick Patrick"/>
    <x v="5"/>
    <s v="Oceania"/>
    <s v="Printer"/>
    <x v="0"/>
    <n v="199.57"/>
    <n v="888.1"/>
    <x v="1"/>
    <s v="NULL"/>
    <s v="0"/>
    <x v="4"/>
    <x v="1"/>
  </r>
  <r>
    <n v="3433"/>
    <x v="462"/>
    <x v="13"/>
    <s v="Cathy Kelley"/>
    <x v="2"/>
    <s v="Asia"/>
    <s v="Speaker"/>
    <x v="1"/>
    <n v="381.62"/>
    <n v="270.97000000000003"/>
    <x v="0"/>
    <d v="2024-04-21T00:00:00"/>
    <n v="18"/>
    <x v="7"/>
    <x v="0"/>
  </r>
  <r>
    <n v="3434"/>
    <x v="415"/>
    <x v="15"/>
    <s v="Michale Cole"/>
    <x v="0"/>
    <s v="Europe"/>
    <s v="Smartphone"/>
    <x v="3"/>
    <n v="350.59"/>
    <n v="385.18"/>
    <x v="0"/>
    <d v="2024-07-08T00:00:00"/>
    <n v="10"/>
    <x v="8"/>
    <x v="0"/>
  </r>
  <r>
    <n v="3435"/>
    <x v="505"/>
    <x v="11"/>
    <s v="Cathy Kelley"/>
    <x v="0"/>
    <s v="Europe"/>
    <s v="Printer"/>
    <x v="0"/>
    <n v="199.57"/>
    <n v="274.75"/>
    <x v="0"/>
    <d v="2024-08-22T00:00:00"/>
    <n v="10"/>
    <x v="3"/>
    <x v="0"/>
  </r>
  <r>
    <n v="3436"/>
    <x v="318"/>
    <x v="11"/>
    <s v="Cathy Kelley"/>
    <x v="1"/>
    <s v="North America"/>
    <s v="Speaker"/>
    <x v="1"/>
    <n v="381.62"/>
    <n v="792.62"/>
    <x v="1"/>
    <s v="NULL"/>
    <s v="0"/>
    <x v="8"/>
    <x v="1"/>
  </r>
  <r>
    <n v="3437"/>
    <x v="316"/>
    <x v="8"/>
    <s v="Cathy Kelley"/>
    <x v="4"/>
    <s v="Asia"/>
    <s v="Headphones"/>
    <x v="0"/>
    <n v="143.09"/>
    <n v="763.53"/>
    <x v="0"/>
    <d v="2023-09-06T00:00:00"/>
    <n v="12"/>
    <x v="3"/>
    <x v="1"/>
  </r>
  <r>
    <n v="3438"/>
    <x v="254"/>
    <x v="5"/>
    <s v="Samantha Irvin"/>
    <x v="5"/>
    <s v="Oceania"/>
    <s v="Tablet"/>
    <x v="0"/>
    <n v="195.62"/>
    <n v="426.94"/>
    <x v="0"/>
    <d v="2023-07-31T00:00:00"/>
    <n v="20"/>
    <x v="2"/>
    <x v="1"/>
  </r>
  <r>
    <n v="3439"/>
    <x v="131"/>
    <x v="8"/>
    <s v="Cathy Kelley"/>
    <x v="2"/>
    <s v="Asia"/>
    <s v="Keyboard"/>
    <x v="2"/>
    <n v="104.6"/>
    <n v="497.77"/>
    <x v="1"/>
    <s v="NULL"/>
    <s v="0"/>
    <x v="4"/>
    <x v="0"/>
  </r>
  <r>
    <n v="3440"/>
    <x v="327"/>
    <x v="16"/>
    <s v="Nick Patrick"/>
    <x v="1"/>
    <s v="North America"/>
    <s v="Laptop"/>
    <x v="2"/>
    <n v="415.78"/>
    <n v="940.45"/>
    <x v="1"/>
    <s v="NULL"/>
    <s v="0"/>
    <x v="9"/>
    <x v="1"/>
  </r>
  <r>
    <n v="3441"/>
    <x v="676"/>
    <x v="4"/>
    <s v="Michale Cole"/>
    <x v="0"/>
    <s v="Europe"/>
    <s v="Smartphone"/>
    <x v="3"/>
    <n v="350.59"/>
    <n v="770.86"/>
    <x v="1"/>
    <s v="NULL"/>
    <s v="0"/>
    <x v="2"/>
    <x v="0"/>
  </r>
  <r>
    <n v="3442"/>
    <x v="187"/>
    <x v="10"/>
    <s v="Michale Cole"/>
    <x v="0"/>
    <s v="Europe"/>
    <s v="Tablet"/>
    <x v="0"/>
    <n v="195.62"/>
    <n v="279.5"/>
    <x v="0"/>
    <d v="2023-05-05T00:00:00"/>
    <n v="10"/>
    <x v="7"/>
    <x v="1"/>
  </r>
  <r>
    <n v="3443"/>
    <x v="488"/>
    <x v="19"/>
    <s v="Samantha Irvin"/>
    <x v="7"/>
    <s v="North America"/>
    <s v="Laptop"/>
    <x v="2"/>
    <n v="415.78"/>
    <n v="245.58"/>
    <x v="0"/>
    <d v="2023-11-21T00:00:00"/>
    <n v="1"/>
    <x v="9"/>
    <x v="1"/>
  </r>
  <r>
    <n v="3444"/>
    <x v="316"/>
    <x v="2"/>
    <s v="Cathy Kelley"/>
    <x v="8"/>
    <s v="Europe"/>
    <s v="Smartphone"/>
    <x v="3"/>
    <n v="350.59"/>
    <n v="879.61"/>
    <x v="0"/>
    <d v="2023-09-02T00:00:00"/>
    <n v="8"/>
    <x v="3"/>
    <x v="1"/>
  </r>
  <r>
    <n v="3445"/>
    <x v="167"/>
    <x v="10"/>
    <s v="Michale Cole"/>
    <x v="7"/>
    <s v="North America"/>
    <s v="Webcam"/>
    <x v="1"/>
    <n v="71.97"/>
    <n v="976.2"/>
    <x v="0"/>
    <d v="2024-06-17T00:00:00"/>
    <n v="1"/>
    <x v="8"/>
    <x v="0"/>
  </r>
  <r>
    <n v="3446"/>
    <x v="82"/>
    <x v="4"/>
    <s v="Michale Cole"/>
    <x v="2"/>
    <s v="Asia"/>
    <s v="Printer"/>
    <x v="0"/>
    <n v="199.57"/>
    <n v="653.91999999999996"/>
    <x v="0"/>
    <d v="2024-08-25T00:00:00"/>
    <n v="18"/>
    <x v="3"/>
    <x v="0"/>
  </r>
  <r>
    <n v="3447"/>
    <x v="618"/>
    <x v="2"/>
    <s v="Cathy Kelley"/>
    <x v="0"/>
    <s v="Europe"/>
    <s v="Keyboard"/>
    <x v="2"/>
    <n v="104.6"/>
    <n v="923.15"/>
    <x v="0"/>
    <d v="2024-05-14T00:00:00"/>
    <n v="10"/>
    <x v="10"/>
    <x v="0"/>
  </r>
  <r>
    <n v="3448"/>
    <x v="699"/>
    <x v="5"/>
    <s v="Samantha Irvin"/>
    <x v="3"/>
    <s v="Asia"/>
    <s v="Keyboard"/>
    <x v="2"/>
    <n v="104.6"/>
    <n v="273.33999999999997"/>
    <x v="0"/>
    <d v="2023-12-01T00:00:00"/>
    <n v="15"/>
    <x v="9"/>
    <x v="1"/>
  </r>
  <r>
    <n v="3449"/>
    <x v="149"/>
    <x v="19"/>
    <s v="Samantha Irvin"/>
    <x v="5"/>
    <s v="Oceania"/>
    <s v="Webcam"/>
    <x v="1"/>
    <n v="71.97"/>
    <n v="369.67"/>
    <x v="1"/>
    <s v="NULL"/>
    <s v="0"/>
    <x v="9"/>
    <x v="1"/>
  </r>
  <r>
    <n v="3450"/>
    <x v="480"/>
    <x v="9"/>
    <s v="Cathy Kelley"/>
    <x v="4"/>
    <s v="Asia"/>
    <s v="Laptop"/>
    <x v="2"/>
    <n v="415.78"/>
    <n v="971.22"/>
    <x v="0"/>
    <d v="2023-04-06T00:00:00"/>
    <n v="12"/>
    <x v="1"/>
    <x v="1"/>
  </r>
  <r>
    <n v="3451"/>
    <x v="376"/>
    <x v="2"/>
    <s v="Cathy Kelley"/>
    <x v="8"/>
    <s v="Europe"/>
    <s v="Monitor"/>
    <x v="1"/>
    <n v="263.2"/>
    <n v="601.9"/>
    <x v="0"/>
    <d v="2023-05-20T00:00:00"/>
    <n v="8"/>
    <x v="10"/>
    <x v="1"/>
  </r>
  <r>
    <n v="3452"/>
    <x v="632"/>
    <x v="17"/>
    <s v="Cathy Kelley"/>
    <x v="4"/>
    <s v="Asia"/>
    <s v="Speaker"/>
    <x v="1"/>
    <n v="381.62"/>
    <n v="680.23"/>
    <x v="0"/>
    <d v="2024-11-17T00:00:00"/>
    <n v="12"/>
    <x v="9"/>
    <x v="0"/>
  </r>
  <r>
    <n v="3453"/>
    <x v="73"/>
    <x v="19"/>
    <s v="Samantha Irvin"/>
    <x v="0"/>
    <s v="Europe"/>
    <s v="Headphones"/>
    <x v="0"/>
    <n v="143.09"/>
    <n v="722.79"/>
    <x v="0"/>
    <d v="2024-11-06T00:00:00"/>
    <n v="10"/>
    <x v="11"/>
    <x v="0"/>
  </r>
  <r>
    <n v="3454"/>
    <x v="213"/>
    <x v="18"/>
    <s v="Nick Patrick"/>
    <x v="8"/>
    <s v="Europe"/>
    <s v="Mouse"/>
    <x v="1"/>
    <n v="282.79000000000002"/>
    <n v="986.14"/>
    <x v="0"/>
    <d v="2024-08-25T00:00:00"/>
    <n v="8"/>
    <x v="3"/>
    <x v="0"/>
  </r>
  <r>
    <n v="3455"/>
    <x v="443"/>
    <x v="18"/>
    <s v="Nick Patrick"/>
    <x v="4"/>
    <s v="Asia"/>
    <s v="Speaker"/>
    <x v="1"/>
    <n v="381.62"/>
    <n v="692.24"/>
    <x v="1"/>
    <s v="NULL"/>
    <s v="0"/>
    <x v="3"/>
    <x v="1"/>
  </r>
  <r>
    <n v="3456"/>
    <x v="300"/>
    <x v="9"/>
    <s v="Cathy Kelley"/>
    <x v="0"/>
    <s v="Europe"/>
    <s v="Printer"/>
    <x v="0"/>
    <n v="199.57"/>
    <n v="748.36"/>
    <x v="0"/>
    <d v="2024-05-23T00:00:00"/>
    <n v="10"/>
    <x v="10"/>
    <x v="0"/>
  </r>
  <r>
    <n v="3457"/>
    <x v="362"/>
    <x v="12"/>
    <s v="Michale Cole"/>
    <x v="1"/>
    <s v="North America"/>
    <s v="Speaker"/>
    <x v="1"/>
    <n v="381.62"/>
    <n v="630.08000000000004"/>
    <x v="0"/>
    <d v="2024-02-29T00:00:00"/>
    <n v="2"/>
    <x v="4"/>
    <x v="0"/>
  </r>
  <r>
    <n v="3458"/>
    <x v="518"/>
    <x v="2"/>
    <s v="Cathy Kelley"/>
    <x v="5"/>
    <s v="Oceania"/>
    <s v="Speaker"/>
    <x v="1"/>
    <n v="381.62"/>
    <n v="367.94"/>
    <x v="1"/>
    <s v="NULL"/>
    <s v="0"/>
    <x v="11"/>
    <x v="1"/>
  </r>
  <r>
    <n v="3459"/>
    <x v="5"/>
    <x v="15"/>
    <s v="Michale Cole"/>
    <x v="0"/>
    <s v="Europe"/>
    <s v="Speaker"/>
    <x v="1"/>
    <n v="381.62"/>
    <n v="650.05999999999995"/>
    <x v="0"/>
    <d v="2024-08-19T00:00:00"/>
    <n v="10"/>
    <x v="3"/>
    <x v="0"/>
  </r>
  <r>
    <n v="3460"/>
    <x v="646"/>
    <x v="13"/>
    <s v="Cathy Kelley"/>
    <x v="1"/>
    <s v="North America"/>
    <s v="Laptop"/>
    <x v="2"/>
    <n v="415.78"/>
    <n v="295.57"/>
    <x v="1"/>
    <s v="NULL"/>
    <s v="0"/>
    <x v="0"/>
    <x v="1"/>
  </r>
  <r>
    <n v="3461"/>
    <x v="386"/>
    <x v="9"/>
    <s v="Cathy Kelley"/>
    <x v="9"/>
    <s v="South America"/>
    <s v="Smartphone"/>
    <x v="3"/>
    <n v="350.59"/>
    <n v="424.11"/>
    <x v="0"/>
    <d v="2024-02-25T00:00:00"/>
    <n v="4"/>
    <x v="4"/>
    <x v="0"/>
  </r>
  <r>
    <n v="3462"/>
    <x v="710"/>
    <x v="19"/>
    <s v="Samantha Irvin"/>
    <x v="9"/>
    <s v="South America"/>
    <s v="Printer"/>
    <x v="0"/>
    <n v="199.57"/>
    <n v="339.53"/>
    <x v="0"/>
    <d v="2024-11-28T00:00:00"/>
    <n v="4"/>
    <x v="9"/>
    <x v="0"/>
  </r>
  <r>
    <n v="3463"/>
    <x v="136"/>
    <x v="1"/>
    <s v="Cathy Kelley"/>
    <x v="6"/>
    <s v="Europe"/>
    <s v="Headphones"/>
    <x v="0"/>
    <n v="143.09"/>
    <n v="499.76"/>
    <x v="0"/>
    <d v="2024-01-27T00:00:00"/>
    <n v="6"/>
    <x v="6"/>
    <x v="0"/>
  </r>
  <r>
    <n v="3464"/>
    <x v="313"/>
    <x v="1"/>
    <s v="Cathy Kelley"/>
    <x v="4"/>
    <s v="Asia"/>
    <s v="Laptop"/>
    <x v="2"/>
    <n v="415.78"/>
    <n v="512.98"/>
    <x v="1"/>
    <s v="NULL"/>
    <s v="0"/>
    <x v="2"/>
    <x v="1"/>
  </r>
  <r>
    <n v="3465"/>
    <x v="582"/>
    <x v="8"/>
    <s v="Cathy Kelley"/>
    <x v="2"/>
    <s v="Asia"/>
    <s v="Laptop"/>
    <x v="2"/>
    <n v="415.78"/>
    <n v="745.68"/>
    <x v="0"/>
    <d v="2024-11-07T00:00:00"/>
    <n v="18"/>
    <x v="11"/>
    <x v="0"/>
  </r>
  <r>
    <n v="3466"/>
    <x v="21"/>
    <x v="18"/>
    <s v="Nick Patrick"/>
    <x v="7"/>
    <s v="North America"/>
    <s v="Laptop"/>
    <x v="2"/>
    <n v="415.78"/>
    <n v="211.09"/>
    <x v="1"/>
    <s v="NULL"/>
    <s v="0"/>
    <x v="2"/>
    <x v="0"/>
  </r>
  <r>
    <n v="3467"/>
    <x v="325"/>
    <x v="2"/>
    <s v="Cathy Kelley"/>
    <x v="3"/>
    <s v="Asia"/>
    <s v="Mouse"/>
    <x v="1"/>
    <n v="282.79000000000002"/>
    <n v="100.5"/>
    <x v="0"/>
    <d v="2024-01-17T00:00:00"/>
    <n v="15"/>
    <x v="6"/>
    <x v="0"/>
  </r>
  <r>
    <n v="3468"/>
    <x v="262"/>
    <x v="2"/>
    <s v="Cathy Kelley"/>
    <x v="0"/>
    <s v="Europe"/>
    <s v="Tablet"/>
    <x v="0"/>
    <n v="195.62"/>
    <n v="478.82"/>
    <x v="0"/>
    <d v="2023-04-30T00:00:00"/>
    <n v="10"/>
    <x v="7"/>
    <x v="1"/>
  </r>
  <r>
    <n v="3469"/>
    <x v="522"/>
    <x v="16"/>
    <s v="Nick Patrick"/>
    <x v="0"/>
    <s v="Europe"/>
    <s v="Smartphone"/>
    <x v="3"/>
    <n v="350.59"/>
    <n v="346.03"/>
    <x v="0"/>
    <d v="2023-12-15T00:00:00"/>
    <n v="10"/>
    <x v="5"/>
    <x v="1"/>
  </r>
  <r>
    <n v="3470"/>
    <x v="602"/>
    <x v="3"/>
    <s v="Michale Cole"/>
    <x v="6"/>
    <s v="Europe"/>
    <s v="Headphones"/>
    <x v="0"/>
    <n v="143.09"/>
    <n v="378.68"/>
    <x v="1"/>
    <s v="NULL"/>
    <s v="0"/>
    <x v="9"/>
    <x v="0"/>
  </r>
  <r>
    <n v="3471"/>
    <x v="403"/>
    <x v="8"/>
    <s v="Cathy Kelley"/>
    <x v="3"/>
    <s v="Asia"/>
    <s v="Speaker"/>
    <x v="1"/>
    <n v="381.62"/>
    <n v="667.85"/>
    <x v="0"/>
    <d v="2023-02-27T00:00:00"/>
    <n v="15"/>
    <x v="4"/>
    <x v="1"/>
  </r>
  <r>
    <n v="3472"/>
    <x v="694"/>
    <x v="18"/>
    <s v="Nick Patrick"/>
    <x v="9"/>
    <s v="South America"/>
    <s v="Printer"/>
    <x v="0"/>
    <n v="199.57"/>
    <n v="522.32000000000005"/>
    <x v="0"/>
    <d v="2023-05-31T00:00:00"/>
    <n v="4"/>
    <x v="10"/>
    <x v="1"/>
  </r>
  <r>
    <n v="3473"/>
    <x v="618"/>
    <x v="8"/>
    <s v="Cathy Kelley"/>
    <x v="0"/>
    <s v="Europe"/>
    <s v="Mouse"/>
    <x v="1"/>
    <n v="282.79000000000002"/>
    <n v="814.9"/>
    <x v="0"/>
    <d v="2024-05-14T00:00:00"/>
    <n v="10"/>
    <x v="10"/>
    <x v="0"/>
  </r>
  <r>
    <n v="3474"/>
    <x v="116"/>
    <x v="19"/>
    <s v="Samantha Irvin"/>
    <x v="7"/>
    <s v="North America"/>
    <s v="Keyboard"/>
    <x v="2"/>
    <n v="104.6"/>
    <n v="454.92"/>
    <x v="1"/>
    <s v="NULL"/>
    <s v="0"/>
    <x v="2"/>
    <x v="1"/>
  </r>
  <r>
    <n v="3475"/>
    <x v="706"/>
    <x v="15"/>
    <s v="Michale Cole"/>
    <x v="1"/>
    <s v="North America"/>
    <s v="Mouse"/>
    <x v="1"/>
    <n v="282.79000000000002"/>
    <n v="592.85"/>
    <x v="0"/>
    <d v="2023-01-04T00:00:00"/>
    <n v="2"/>
    <x v="6"/>
    <x v="1"/>
  </r>
  <r>
    <n v="3476"/>
    <x v="196"/>
    <x v="2"/>
    <s v="Cathy Kelley"/>
    <x v="1"/>
    <s v="North America"/>
    <s v="Printer"/>
    <x v="0"/>
    <n v="199.57"/>
    <n v="973.32"/>
    <x v="0"/>
    <d v="2024-07-26T00:00:00"/>
    <n v="2"/>
    <x v="2"/>
    <x v="0"/>
  </r>
  <r>
    <n v="3477"/>
    <x v="722"/>
    <x v="16"/>
    <s v="Nick Patrick"/>
    <x v="0"/>
    <s v="Europe"/>
    <s v="Smartphone"/>
    <x v="3"/>
    <n v="350.59"/>
    <n v="363.91"/>
    <x v="0"/>
    <d v="2024-02-07T00:00:00"/>
    <n v="10"/>
    <x v="6"/>
    <x v="0"/>
  </r>
  <r>
    <n v="3478"/>
    <x v="406"/>
    <x v="2"/>
    <s v="Cathy Kelley"/>
    <x v="2"/>
    <s v="Asia"/>
    <s v="Keyboard"/>
    <x v="2"/>
    <n v="104.6"/>
    <n v="167.46"/>
    <x v="1"/>
    <s v="NULL"/>
    <s v="0"/>
    <x v="2"/>
    <x v="0"/>
  </r>
  <r>
    <n v="3479"/>
    <x v="556"/>
    <x v="14"/>
    <s v="Nick Patrick"/>
    <x v="5"/>
    <s v="Oceania"/>
    <s v="Laptop"/>
    <x v="2"/>
    <n v="415.78"/>
    <n v="614.16"/>
    <x v="1"/>
    <s v="NULL"/>
    <s v="0"/>
    <x v="10"/>
    <x v="1"/>
  </r>
  <r>
    <n v="3480"/>
    <x v="449"/>
    <x v="0"/>
    <s v="Nick Patrick"/>
    <x v="5"/>
    <s v="Oceania"/>
    <s v="Keyboard"/>
    <x v="2"/>
    <n v="104.6"/>
    <n v="541.78"/>
    <x v="1"/>
    <s v="NULL"/>
    <s v="0"/>
    <x v="5"/>
    <x v="0"/>
  </r>
  <r>
    <n v="3481"/>
    <x v="696"/>
    <x v="17"/>
    <s v="Cathy Kelley"/>
    <x v="0"/>
    <s v="Europe"/>
    <s v="Monitor"/>
    <x v="1"/>
    <n v="263.2"/>
    <n v="361.29"/>
    <x v="0"/>
    <d v="2023-03-19T00:00:00"/>
    <n v="10"/>
    <x v="1"/>
    <x v="1"/>
  </r>
  <r>
    <n v="3482"/>
    <x v="231"/>
    <x v="15"/>
    <s v="Michale Cole"/>
    <x v="6"/>
    <s v="Europe"/>
    <s v="Laptop"/>
    <x v="2"/>
    <n v="415.78"/>
    <n v="188.36"/>
    <x v="0"/>
    <d v="2024-08-03T00:00:00"/>
    <n v="6"/>
    <x v="2"/>
    <x v="0"/>
  </r>
  <r>
    <n v="3483"/>
    <x v="78"/>
    <x v="18"/>
    <s v="Nick Patrick"/>
    <x v="6"/>
    <s v="Europe"/>
    <s v="Keyboard"/>
    <x v="2"/>
    <n v="104.6"/>
    <n v="874.89"/>
    <x v="0"/>
    <d v="2023-05-29T00:00:00"/>
    <n v="6"/>
    <x v="10"/>
    <x v="1"/>
  </r>
  <r>
    <n v="3484"/>
    <x v="100"/>
    <x v="3"/>
    <s v="Michale Cole"/>
    <x v="6"/>
    <s v="Europe"/>
    <s v="Tablet"/>
    <x v="0"/>
    <n v="195.62"/>
    <n v="429.54"/>
    <x v="0"/>
    <d v="2024-01-12T00:00:00"/>
    <n v="6"/>
    <x v="6"/>
    <x v="0"/>
  </r>
  <r>
    <n v="3485"/>
    <x v="704"/>
    <x v="6"/>
    <s v="Michale Cole"/>
    <x v="7"/>
    <s v="North America"/>
    <s v="Headphones"/>
    <x v="0"/>
    <n v="143.09"/>
    <n v="464.01"/>
    <x v="1"/>
    <s v="NULL"/>
    <s v="0"/>
    <x v="11"/>
    <x v="0"/>
  </r>
  <r>
    <n v="3486"/>
    <x v="31"/>
    <x v="7"/>
    <s v="Samantha Irvin"/>
    <x v="4"/>
    <s v="Asia"/>
    <s v="Webcam"/>
    <x v="1"/>
    <n v="71.97"/>
    <n v="601.85"/>
    <x v="0"/>
    <d v="2023-05-30T00:00:00"/>
    <n v="12"/>
    <x v="10"/>
    <x v="1"/>
  </r>
  <r>
    <n v="3487"/>
    <x v="155"/>
    <x v="12"/>
    <s v="Michale Cole"/>
    <x v="3"/>
    <s v="Asia"/>
    <s v="Keyboard"/>
    <x v="2"/>
    <n v="104.6"/>
    <n v="342.77"/>
    <x v="1"/>
    <s v="NULL"/>
    <s v="0"/>
    <x v="1"/>
    <x v="0"/>
  </r>
  <r>
    <n v="3488"/>
    <x v="692"/>
    <x v="5"/>
    <s v="Samantha Irvin"/>
    <x v="4"/>
    <s v="Asia"/>
    <s v="Keyboard"/>
    <x v="2"/>
    <n v="104.6"/>
    <n v="575.92999999999995"/>
    <x v="0"/>
    <d v="2023-03-01T00:00:00"/>
    <n v="12"/>
    <x v="4"/>
    <x v="1"/>
  </r>
  <r>
    <n v="3489"/>
    <x v="575"/>
    <x v="7"/>
    <s v="Samantha Irvin"/>
    <x v="6"/>
    <s v="Europe"/>
    <s v="Webcam"/>
    <x v="1"/>
    <n v="71.97"/>
    <n v="796.03"/>
    <x v="1"/>
    <s v="NULL"/>
    <s v="0"/>
    <x v="8"/>
    <x v="1"/>
  </r>
  <r>
    <n v="3490"/>
    <x v="552"/>
    <x v="8"/>
    <s v="Cathy Kelley"/>
    <x v="8"/>
    <s v="Europe"/>
    <s v="Laptop"/>
    <x v="2"/>
    <n v="415.78"/>
    <n v="603.9"/>
    <x v="0"/>
    <d v="2023-06-10T00:00:00"/>
    <n v="8"/>
    <x v="8"/>
    <x v="1"/>
  </r>
  <r>
    <n v="3491"/>
    <x v="486"/>
    <x v="15"/>
    <s v="Michale Cole"/>
    <x v="3"/>
    <s v="Asia"/>
    <s v="Mouse"/>
    <x v="1"/>
    <n v="282.79000000000002"/>
    <n v="434.96"/>
    <x v="0"/>
    <d v="2023-01-25T00:00:00"/>
    <n v="15"/>
    <x v="6"/>
    <x v="1"/>
  </r>
  <r>
    <n v="3492"/>
    <x v="361"/>
    <x v="13"/>
    <s v="Cathy Kelley"/>
    <x v="2"/>
    <s v="Asia"/>
    <s v="Monitor"/>
    <x v="1"/>
    <n v="263.2"/>
    <n v="374.89"/>
    <x v="0"/>
    <d v="2024-10-07T00:00:00"/>
    <n v="18"/>
    <x v="0"/>
    <x v="0"/>
  </r>
  <r>
    <n v="3493"/>
    <x v="141"/>
    <x v="4"/>
    <s v="Michale Cole"/>
    <x v="6"/>
    <s v="Europe"/>
    <s v="Mouse"/>
    <x v="1"/>
    <n v="282.79000000000002"/>
    <n v="322.95999999999998"/>
    <x v="0"/>
    <d v="2023-02-03T00:00:00"/>
    <n v="6"/>
    <x v="6"/>
    <x v="1"/>
  </r>
  <r>
    <n v="3494"/>
    <x v="170"/>
    <x v="15"/>
    <s v="Michale Cole"/>
    <x v="9"/>
    <s v="South America"/>
    <s v="Webcam"/>
    <x v="1"/>
    <n v="71.97"/>
    <n v="846.36"/>
    <x v="1"/>
    <s v="NULL"/>
    <s v="0"/>
    <x v="7"/>
    <x v="0"/>
  </r>
  <r>
    <n v="3495"/>
    <x v="393"/>
    <x v="1"/>
    <s v="Cathy Kelley"/>
    <x v="7"/>
    <s v="North America"/>
    <s v="Printer"/>
    <x v="0"/>
    <n v="199.57"/>
    <n v="902.27"/>
    <x v="1"/>
    <s v="NULL"/>
    <s v="0"/>
    <x v="11"/>
    <x v="1"/>
  </r>
  <r>
    <n v="3496"/>
    <x v="491"/>
    <x v="15"/>
    <s v="Michale Cole"/>
    <x v="9"/>
    <s v="South America"/>
    <s v="Tablet"/>
    <x v="0"/>
    <n v="195.62"/>
    <n v="897.2"/>
    <x v="0"/>
    <d v="2023-05-07T00:00:00"/>
    <n v="4"/>
    <x v="10"/>
    <x v="1"/>
  </r>
  <r>
    <n v="3497"/>
    <x v="704"/>
    <x v="15"/>
    <s v="Michale Cole"/>
    <x v="2"/>
    <s v="Asia"/>
    <s v="Laptop"/>
    <x v="2"/>
    <n v="415.78"/>
    <n v="645.33000000000004"/>
    <x v="0"/>
    <d v="2024-10-26T00:00:00"/>
    <n v="18"/>
    <x v="11"/>
    <x v="0"/>
  </r>
  <r>
    <n v="3498"/>
    <x v="714"/>
    <x v="19"/>
    <s v="Samantha Irvin"/>
    <x v="7"/>
    <s v="North America"/>
    <s v="Tablet"/>
    <x v="0"/>
    <n v="195.62"/>
    <n v="540.91"/>
    <x v="0"/>
    <d v="2024-04-28T00:00:00"/>
    <n v="1"/>
    <x v="7"/>
    <x v="0"/>
  </r>
  <r>
    <n v="3499"/>
    <x v="413"/>
    <x v="14"/>
    <s v="Nick Patrick"/>
    <x v="6"/>
    <s v="Europe"/>
    <s v="Webcam"/>
    <x v="1"/>
    <n v="71.97"/>
    <n v="260.06"/>
    <x v="0"/>
    <d v="2023-03-11T00:00:00"/>
    <n v="6"/>
    <x v="1"/>
    <x v="1"/>
  </r>
  <r>
    <n v="3500"/>
    <x v="440"/>
    <x v="19"/>
    <s v="Samantha Irvin"/>
    <x v="2"/>
    <s v="Asia"/>
    <s v="Webcam"/>
    <x v="1"/>
    <n v="71.97"/>
    <n v="393.83"/>
    <x v="1"/>
    <s v="NULL"/>
    <s v="0"/>
    <x v="10"/>
    <x v="1"/>
  </r>
  <r>
    <n v="3501"/>
    <x v="680"/>
    <x v="18"/>
    <s v="Nick Patrick"/>
    <x v="9"/>
    <s v="South America"/>
    <s v="Speaker"/>
    <x v="1"/>
    <n v="381.62"/>
    <n v="954.76"/>
    <x v="0"/>
    <d v="2023-07-13T00:00:00"/>
    <n v="4"/>
    <x v="2"/>
    <x v="1"/>
  </r>
  <r>
    <n v="3502"/>
    <x v="143"/>
    <x v="6"/>
    <s v="Michale Cole"/>
    <x v="5"/>
    <s v="Oceania"/>
    <s v="Smartphone"/>
    <x v="3"/>
    <n v="350.59"/>
    <n v="921.16"/>
    <x v="0"/>
    <d v="2023-11-18T00:00:00"/>
    <n v="20"/>
    <x v="11"/>
    <x v="1"/>
  </r>
  <r>
    <n v="3503"/>
    <x v="194"/>
    <x v="1"/>
    <s v="Cathy Kelley"/>
    <x v="2"/>
    <s v="Asia"/>
    <s v="Headphones"/>
    <x v="0"/>
    <n v="143.09"/>
    <n v="135.69"/>
    <x v="0"/>
    <d v="2024-09-07T00:00:00"/>
    <n v="18"/>
    <x v="3"/>
    <x v="0"/>
  </r>
  <r>
    <n v="3504"/>
    <x v="142"/>
    <x v="3"/>
    <s v="Michale Cole"/>
    <x v="2"/>
    <s v="Asia"/>
    <s v="Laptop"/>
    <x v="2"/>
    <n v="415.78"/>
    <n v="648.65"/>
    <x v="1"/>
    <s v="NULL"/>
    <s v="0"/>
    <x v="3"/>
    <x v="1"/>
  </r>
  <r>
    <n v="3505"/>
    <x v="186"/>
    <x v="11"/>
    <s v="Cathy Kelley"/>
    <x v="0"/>
    <s v="Europe"/>
    <s v="Headphones"/>
    <x v="0"/>
    <n v="143.09"/>
    <n v="579.71"/>
    <x v="0"/>
    <d v="2024-09-02T00:00:00"/>
    <n v="10"/>
    <x v="3"/>
    <x v="0"/>
  </r>
  <r>
    <n v="3506"/>
    <x v="471"/>
    <x v="5"/>
    <s v="Samantha Irvin"/>
    <x v="7"/>
    <s v="North America"/>
    <s v="Speaker"/>
    <x v="1"/>
    <n v="381.62"/>
    <n v="752.17"/>
    <x v="0"/>
    <d v="2024-12-09T00:00:00"/>
    <n v="1"/>
    <x v="5"/>
    <x v="0"/>
  </r>
  <r>
    <n v="3507"/>
    <x v="77"/>
    <x v="3"/>
    <s v="Michale Cole"/>
    <x v="8"/>
    <s v="Europe"/>
    <s v="Laptop"/>
    <x v="2"/>
    <n v="415.78"/>
    <n v="941.16"/>
    <x v="1"/>
    <s v="NULL"/>
    <s v="0"/>
    <x v="3"/>
    <x v="1"/>
  </r>
  <r>
    <n v="3508"/>
    <x v="145"/>
    <x v="11"/>
    <s v="Cathy Kelley"/>
    <x v="3"/>
    <s v="Asia"/>
    <s v="Printer"/>
    <x v="0"/>
    <n v="199.57"/>
    <n v="260.14999999999998"/>
    <x v="0"/>
    <d v="2023-10-27T00:00:00"/>
    <n v="15"/>
    <x v="11"/>
    <x v="1"/>
  </r>
  <r>
    <n v="3509"/>
    <x v="527"/>
    <x v="15"/>
    <s v="Michale Cole"/>
    <x v="3"/>
    <s v="Asia"/>
    <s v="Keyboard"/>
    <x v="2"/>
    <n v="104.6"/>
    <n v="574.24"/>
    <x v="1"/>
    <s v="NULL"/>
    <s v="0"/>
    <x v="0"/>
    <x v="1"/>
  </r>
  <r>
    <n v="3510"/>
    <x v="483"/>
    <x v="2"/>
    <s v="Cathy Kelley"/>
    <x v="2"/>
    <s v="Asia"/>
    <s v="Webcam"/>
    <x v="1"/>
    <n v="71.97"/>
    <n v="132.49"/>
    <x v="0"/>
    <d v="2023-12-03T00:00:00"/>
    <n v="18"/>
    <x v="9"/>
    <x v="1"/>
  </r>
  <r>
    <n v="3511"/>
    <x v="419"/>
    <x v="15"/>
    <s v="Michale Cole"/>
    <x v="9"/>
    <s v="South America"/>
    <s v="Mouse"/>
    <x v="1"/>
    <n v="282.79000000000002"/>
    <n v="130.69999999999999"/>
    <x v="0"/>
    <d v="2023-07-25T00:00:00"/>
    <n v="4"/>
    <x v="2"/>
    <x v="1"/>
  </r>
  <r>
    <n v="3512"/>
    <x v="237"/>
    <x v="0"/>
    <s v="Nick Patrick"/>
    <x v="5"/>
    <s v="Oceania"/>
    <s v="Headphones"/>
    <x v="0"/>
    <n v="143.09"/>
    <n v="786"/>
    <x v="0"/>
    <d v="2023-02-08T00:00:00"/>
    <n v="20"/>
    <x v="6"/>
    <x v="1"/>
  </r>
  <r>
    <n v="3513"/>
    <x v="23"/>
    <x v="12"/>
    <s v="Michale Cole"/>
    <x v="3"/>
    <s v="Asia"/>
    <s v="Mouse"/>
    <x v="1"/>
    <n v="282.79000000000002"/>
    <n v="448.68"/>
    <x v="1"/>
    <s v="NULL"/>
    <s v="0"/>
    <x v="4"/>
    <x v="0"/>
  </r>
  <r>
    <n v="3514"/>
    <x v="188"/>
    <x v="10"/>
    <s v="Michale Cole"/>
    <x v="8"/>
    <s v="Europe"/>
    <s v="Monitor"/>
    <x v="1"/>
    <n v="263.2"/>
    <n v="561.52"/>
    <x v="0"/>
    <d v="2023-10-24T00:00:00"/>
    <n v="8"/>
    <x v="11"/>
    <x v="1"/>
  </r>
  <r>
    <n v="3515"/>
    <x v="470"/>
    <x v="11"/>
    <s v="Cathy Kelley"/>
    <x v="6"/>
    <s v="Europe"/>
    <s v="Keyboard"/>
    <x v="2"/>
    <n v="104.6"/>
    <n v="493.06"/>
    <x v="1"/>
    <s v="NULL"/>
    <s v="0"/>
    <x v="5"/>
    <x v="0"/>
  </r>
  <r>
    <n v="3516"/>
    <x v="104"/>
    <x v="19"/>
    <s v="Samantha Irvin"/>
    <x v="0"/>
    <s v="Europe"/>
    <s v="Headphones"/>
    <x v="0"/>
    <n v="143.09"/>
    <n v="794.52"/>
    <x v="0"/>
    <d v="2023-12-05T00:00:00"/>
    <n v="10"/>
    <x v="9"/>
    <x v="1"/>
  </r>
  <r>
    <n v="3517"/>
    <x v="623"/>
    <x v="6"/>
    <s v="Michale Cole"/>
    <x v="3"/>
    <s v="Asia"/>
    <s v="Smartphone"/>
    <x v="3"/>
    <n v="350.59"/>
    <n v="939.8"/>
    <x v="1"/>
    <s v="NULL"/>
    <s v="0"/>
    <x v="9"/>
    <x v="0"/>
  </r>
  <r>
    <n v="3518"/>
    <x v="275"/>
    <x v="2"/>
    <s v="Cathy Kelley"/>
    <x v="0"/>
    <s v="Europe"/>
    <s v="Tablet"/>
    <x v="0"/>
    <n v="195.62"/>
    <n v="200.68"/>
    <x v="0"/>
    <d v="2023-10-28T00:00:00"/>
    <n v="10"/>
    <x v="11"/>
    <x v="1"/>
  </r>
  <r>
    <n v="3519"/>
    <x v="387"/>
    <x v="10"/>
    <s v="Michale Cole"/>
    <x v="4"/>
    <s v="Asia"/>
    <s v="Printer"/>
    <x v="0"/>
    <n v="199.57"/>
    <n v="888.87"/>
    <x v="1"/>
    <s v="NULL"/>
    <s v="0"/>
    <x v="11"/>
    <x v="0"/>
  </r>
  <r>
    <n v="3520"/>
    <x v="712"/>
    <x v="9"/>
    <s v="Cathy Kelley"/>
    <x v="3"/>
    <s v="Asia"/>
    <s v="Webcam"/>
    <x v="1"/>
    <n v="71.97"/>
    <n v="463.32"/>
    <x v="0"/>
    <d v="2023-11-14T00:00:00"/>
    <n v="15"/>
    <x v="11"/>
    <x v="1"/>
  </r>
  <r>
    <n v="3521"/>
    <x v="687"/>
    <x v="10"/>
    <s v="Michale Cole"/>
    <x v="0"/>
    <s v="Europe"/>
    <s v="Tablet"/>
    <x v="0"/>
    <n v="195.62"/>
    <n v="483.19"/>
    <x v="0"/>
    <d v="2024-01-02T00:00:00"/>
    <n v="10"/>
    <x v="5"/>
    <x v="1"/>
  </r>
  <r>
    <n v="3522"/>
    <x v="349"/>
    <x v="15"/>
    <s v="Michale Cole"/>
    <x v="9"/>
    <s v="South America"/>
    <s v="Keyboard"/>
    <x v="2"/>
    <n v="104.6"/>
    <n v="812.88"/>
    <x v="0"/>
    <d v="2023-08-22T00:00:00"/>
    <n v="4"/>
    <x v="3"/>
    <x v="1"/>
  </r>
  <r>
    <n v="3523"/>
    <x v="615"/>
    <x v="11"/>
    <s v="Cathy Kelley"/>
    <x v="4"/>
    <s v="Asia"/>
    <s v="Mouse"/>
    <x v="1"/>
    <n v="282.79000000000002"/>
    <n v="593.63"/>
    <x v="0"/>
    <d v="2024-09-19T00:00:00"/>
    <n v="12"/>
    <x v="0"/>
    <x v="0"/>
  </r>
  <r>
    <n v="3524"/>
    <x v="300"/>
    <x v="5"/>
    <s v="Samantha Irvin"/>
    <x v="3"/>
    <s v="Asia"/>
    <s v="Headphones"/>
    <x v="0"/>
    <n v="143.09"/>
    <n v="791.42"/>
    <x v="0"/>
    <d v="2024-05-28T00:00:00"/>
    <n v="15"/>
    <x v="10"/>
    <x v="0"/>
  </r>
  <r>
    <n v="3525"/>
    <x v="400"/>
    <x v="2"/>
    <s v="Cathy Kelley"/>
    <x v="2"/>
    <s v="Asia"/>
    <s v="Webcam"/>
    <x v="1"/>
    <n v="71.97"/>
    <n v="995.54"/>
    <x v="0"/>
    <d v="2024-03-08T00:00:00"/>
    <n v="18"/>
    <x v="4"/>
    <x v="0"/>
  </r>
  <r>
    <n v="3526"/>
    <x v="465"/>
    <x v="4"/>
    <s v="Michale Cole"/>
    <x v="3"/>
    <s v="Asia"/>
    <s v="Mouse"/>
    <x v="1"/>
    <n v="282.79000000000002"/>
    <n v="688.73"/>
    <x v="0"/>
    <d v="2024-10-26T00:00:00"/>
    <n v="15"/>
    <x v="11"/>
    <x v="0"/>
  </r>
  <r>
    <n v="3527"/>
    <x v="670"/>
    <x v="18"/>
    <s v="Nick Patrick"/>
    <x v="4"/>
    <s v="Asia"/>
    <s v="Mouse"/>
    <x v="1"/>
    <n v="282.79000000000002"/>
    <n v="397.18"/>
    <x v="0"/>
    <d v="2023-12-23T00:00:00"/>
    <n v="12"/>
    <x v="5"/>
    <x v="1"/>
  </r>
  <r>
    <n v="3528"/>
    <x v="90"/>
    <x v="4"/>
    <s v="Michale Cole"/>
    <x v="0"/>
    <s v="Europe"/>
    <s v="Headphones"/>
    <x v="0"/>
    <n v="143.09"/>
    <n v="784.39"/>
    <x v="1"/>
    <s v="NULL"/>
    <s v="0"/>
    <x v="1"/>
    <x v="0"/>
  </r>
  <r>
    <n v="3529"/>
    <x v="399"/>
    <x v="1"/>
    <s v="Cathy Kelley"/>
    <x v="6"/>
    <s v="Europe"/>
    <s v="Tablet"/>
    <x v="0"/>
    <n v="195.62"/>
    <n v="790.87"/>
    <x v="0"/>
    <d v="2023-03-23T00:00:00"/>
    <n v="6"/>
    <x v="1"/>
    <x v="1"/>
  </r>
  <r>
    <n v="3530"/>
    <x v="326"/>
    <x v="3"/>
    <s v="Michale Cole"/>
    <x v="0"/>
    <s v="Europe"/>
    <s v="Speaker"/>
    <x v="1"/>
    <n v="381.62"/>
    <n v="576.17999999999995"/>
    <x v="0"/>
    <d v="2023-03-10T00:00:00"/>
    <n v="10"/>
    <x v="4"/>
    <x v="1"/>
  </r>
  <r>
    <n v="3531"/>
    <x v="58"/>
    <x v="6"/>
    <s v="Michale Cole"/>
    <x v="5"/>
    <s v="Oceania"/>
    <s v="Headphones"/>
    <x v="0"/>
    <n v="143.09"/>
    <n v="100.52"/>
    <x v="1"/>
    <s v="NULL"/>
    <s v="0"/>
    <x v="1"/>
    <x v="1"/>
  </r>
  <r>
    <n v="3532"/>
    <x v="537"/>
    <x v="13"/>
    <s v="Cathy Kelley"/>
    <x v="9"/>
    <s v="South America"/>
    <s v="Tablet"/>
    <x v="0"/>
    <n v="195.62"/>
    <n v="790.87"/>
    <x v="1"/>
    <s v="NULL"/>
    <s v="0"/>
    <x v="10"/>
    <x v="0"/>
  </r>
  <r>
    <n v="3533"/>
    <x v="674"/>
    <x v="4"/>
    <s v="Michale Cole"/>
    <x v="5"/>
    <s v="Oceania"/>
    <s v="Tablet"/>
    <x v="0"/>
    <n v="195.62"/>
    <n v="466.01"/>
    <x v="0"/>
    <d v="2024-12-25T00:00:00"/>
    <n v="20"/>
    <x v="5"/>
    <x v="0"/>
  </r>
  <r>
    <n v="3534"/>
    <x v="501"/>
    <x v="1"/>
    <s v="Cathy Kelley"/>
    <x v="6"/>
    <s v="Europe"/>
    <s v="Tablet"/>
    <x v="0"/>
    <n v="195.62"/>
    <n v="928.31"/>
    <x v="0"/>
    <d v="2023-08-11T00:00:00"/>
    <n v="6"/>
    <x v="3"/>
    <x v="1"/>
  </r>
  <r>
    <n v="3535"/>
    <x v="562"/>
    <x v="3"/>
    <s v="Michale Cole"/>
    <x v="0"/>
    <s v="Europe"/>
    <s v="Keyboard"/>
    <x v="2"/>
    <n v="104.6"/>
    <n v="410.35"/>
    <x v="1"/>
    <s v="NULL"/>
    <s v="0"/>
    <x v="10"/>
    <x v="1"/>
  </r>
  <r>
    <n v="3536"/>
    <x v="75"/>
    <x v="17"/>
    <s v="Cathy Kelley"/>
    <x v="9"/>
    <s v="South America"/>
    <s v="Keyboard"/>
    <x v="2"/>
    <n v="104.6"/>
    <n v="123.2"/>
    <x v="1"/>
    <s v="NULL"/>
    <s v="0"/>
    <x v="0"/>
    <x v="0"/>
  </r>
  <r>
    <n v="3537"/>
    <x v="185"/>
    <x v="15"/>
    <s v="Michale Cole"/>
    <x v="7"/>
    <s v="North America"/>
    <s v="Monitor"/>
    <x v="1"/>
    <n v="263.2"/>
    <n v="517.62"/>
    <x v="0"/>
    <d v="2024-01-27T00:00:00"/>
    <n v="1"/>
    <x v="6"/>
    <x v="0"/>
  </r>
  <r>
    <n v="3538"/>
    <x v="400"/>
    <x v="10"/>
    <s v="Michale Cole"/>
    <x v="7"/>
    <s v="North America"/>
    <s v="Smartphone"/>
    <x v="3"/>
    <n v="350.59"/>
    <n v="638.17999999999995"/>
    <x v="0"/>
    <d v="2024-02-20T00:00:00"/>
    <n v="1"/>
    <x v="4"/>
    <x v="0"/>
  </r>
  <r>
    <n v="3539"/>
    <x v="583"/>
    <x v="7"/>
    <s v="Samantha Irvin"/>
    <x v="8"/>
    <s v="Europe"/>
    <s v="Monitor"/>
    <x v="1"/>
    <n v="263.2"/>
    <n v="331.42"/>
    <x v="0"/>
    <d v="2023-11-19T00:00:00"/>
    <n v="8"/>
    <x v="9"/>
    <x v="1"/>
  </r>
  <r>
    <n v="3540"/>
    <x v="423"/>
    <x v="9"/>
    <s v="Cathy Kelley"/>
    <x v="5"/>
    <s v="Oceania"/>
    <s v="Laptop"/>
    <x v="2"/>
    <n v="415.78"/>
    <n v="125"/>
    <x v="0"/>
    <d v="2024-01-19T00:00:00"/>
    <n v="20"/>
    <x v="5"/>
    <x v="1"/>
  </r>
  <r>
    <n v="3541"/>
    <x v="88"/>
    <x v="14"/>
    <s v="Nick Patrick"/>
    <x v="5"/>
    <s v="Oceania"/>
    <s v="Mouse"/>
    <x v="1"/>
    <n v="282.79000000000002"/>
    <n v="192.77"/>
    <x v="0"/>
    <d v="2023-03-06T00:00:00"/>
    <n v="20"/>
    <x v="4"/>
    <x v="1"/>
  </r>
  <r>
    <n v="3542"/>
    <x v="503"/>
    <x v="19"/>
    <s v="Samantha Irvin"/>
    <x v="3"/>
    <s v="Asia"/>
    <s v="Smartphone"/>
    <x v="3"/>
    <n v="350.59"/>
    <n v="465.98"/>
    <x v="0"/>
    <d v="2023-12-02T00:00:00"/>
    <n v="15"/>
    <x v="9"/>
    <x v="1"/>
  </r>
  <r>
    <n v="3543"/>
    <x v="585"/>
    <x v="8"/>
    <s v="Cathy Kelley"/>
    <x v="3"/>
    <s v="Asia"/>
    <s v="Keyboard"/>
    <x v="2"/>
    <n v="104.6"/>
    <n v="881.96"/>
    <x v="0"/>
    <d v="2023-08-06T00:00:00"/>
    <n v="15"/>
    <x v="2"/>
    <x v="1"/>
  </r>
  <r>
    <n v="3544"/>
    <x v="620"/>
    <x v="14"/>
    <s v="Nick Patrick"/>
    <x v="2"/>
    <s v="Asia"/>
    <s v="Tablet"/>
    <x v="0"/>
    <n v="195.62"/>
    <n v="867.83"/>
    <x v="0"/>
    <d v="2023-06-17T00:00:00"/>
    <n v="18"/>
    <x v="10"/>
    <x v="1"/>
  </r>
  <r>
    <n v="3545"/>
    <x v="65"/>
    <x v="16"/>
    <s v="Nick Patrick"/>
    <x v="8"/>
    <s v="Europe"/>
    <s v="Smartphone"/>
    <x v="3"/>
    <n v="350.59"/>
    <n v="495.19"/>
    <x v="0"/>
    <d v="2024-01-21T00:00:00"/>
    <n v="8"/>
    <x v="6"/>
    <x v="0"/>
  </r>
  <r>
    <n v="3546"/>
    <x v="694"/>
    <x v="4"/>
    <s v="Michale Cole"/>
    <x v="3"/>
    <s v="Asia"/>
    <s v="Monitor"/>
    <x v="1"/>
    <n v="263.2"/>
    <n v="398.89"/>
    <x v="0"/>
    <d v="2023-06-11T00:00:00"/>
    <n v="15"/>
    <x v="10"/>
    <x v="1"/>
  </r>
  <r>
    <n v="3547"/>
    <x v="92"/>
    <x v="2"/>
    <s v="Cathy Kelley"/>
    <x v="1"/>
    <s v="North America"/>
    <s v="Headphones"/>
    <x v="0"/>
    <n v="143.09"/>
    <n v="848.9"/>
    <x v="1"/>
    <s v="NULL"/>
    <s v="0"/>
    <x v="4"/>
    <x v="0"/>
  </r>
  <r>
    <n v="3548"/>
    <x v="202"/>
    <x v="8"/>
    <s v="Cathy Kelley"/>
    <x v="4"/>
    <s v="Asia"/>
    <s v="Monitor"/>
    <x v="1"/>
    <n v="263.2"/>
    <n v="253.62"/>
    <x v="0"/>
    <d v="2023-11-17T00:00:00"/>
    <n v="12"/>
    <x v="9"/>
    <x v="1"/>
  </r>
  <r>
    <n v="3549"/>
    <x v="163"/>
    <x v="18"/>
    <s v="Nick Patrick"/>
    <x v="6"/>
    <s v="Europe"/>
    <s v="Smartphone"/>
    <x v="3"/>
    <n v="350.59"/>
    <n v="967.47"/>
    <x v="0"/>
    <d v="2023-11-08T00:00:00"/>
    <n v="6"/>
    <x v="9"/>
    <x v="1"/>
  </r>
  <r>
    <n v="3550"/>
    <x v="222"/>
    <x v="3"/>
    <s v="Michale Cole"/>
    <x v="8"/>
    <s v="Europe"/>
    <s v="Mouse"/>
    <x v="1"/>
    <n v="282.79000000000002"/>
    <n v="303.37"/>
    <x v="0"/>
    <d v="2023-10-23T00:00:00"/>
    <n v="8"/>
    <x v="11"/>
    <x v="1"/>
  </r>
  <r>
    <n v="3551"/>
    <x v="562"/>
    <x v="0"/>
    <s v="Nick Patrick"/>
    <x v="2"/>
    <s v="Asia"/>
    <s v="Laptop"/>
    <x v="2"/>
    <n v="415.78"/>
    <n v="260.02999999999997"/>
    <x v="1"/>
    <s v="NULL"/>
    <s v="0"/>
    <x v="10"/>
    <x v="1"/>
  </r>
  <r>
    <n v="3552"/>
    <x v="514"/>
    <x v="4"/>
    <s v="Michale Cole"/>
    <x v="9"/>
    <s v="South America"/>
    <s v="Printer"/>
    <x v="0"/>
    <n v="199.57"/>
    <n v="247.5"/>
    <x v="0"/>
    <d v="2023-11-04T00:00:00"/>
    <n v="4"/>
    <x v="11"/>
    <x v="1"/>
  </r>
  <r>
    <n v="3553"/>
    <x v="418"/>
    <x v="10"/>
    <s v="Michale Cole"/>
    <x v="7"/>
    <s v="North America"/>
    <s v="Headphones"/>
    <x v="0"/>
    <n v="143.09"/>
    <n v="350.31"/>
    <x v="1"/>
    <s v="NULL"/>
    <s v="0"/>
    <x v="0"/>
    <x v="1"/>
  </r>
  <r>
    <n v="3554"/>
    <x v="580"/>
    <x v="9"/>
    <s v="Cathy Kelley"/>
    <x v="2"/>
    <s v="Asia"/>
    <s v="Laptop"/>
    <x v="2"/>
    <n v="415.78"/>
    <n v="352.8"/>
    <x v="1"/>
    <s v="NULL"/>
    <s v="0"/>
    <x v="11"/>
    <x v="0"/>
  </r>
  <r>
    <n v="3555"/>
    <x v="452"/>
    <x v="6"/>
    <s v="Michale Cole"/>
    <x v="8"/>
    <s v="Europe"/>
    <s v="Tablet"/>
    <x v="0"/>
    <n v="195.62"/>
    <n v="228.9"/>
    <x v="1"/>
    <s v="NULL"/>
    <s v="0"/>
    <x v="8"/>
    <x v="1"/>
  </r>
  <r>
    <n v="3556"/>
    <x v="697"/>
    <x v="18"/>
    <s v="Nick Patrick"/>
    <x v="9"/>
    <s v="South America"/>
    <s v="Smartphone"/>
    <x v="3"/>
    <n v="350.59"/>
    <n v="977.26"/>
    <x v="1"/>
    <s v="NULL"/>
    <s v="0"/>
    <x v="10"/>
    <x v="0"/>
  </r>
  <r>
    <n v="3557"/>
    <x v="10"/>
    <x v="7"/>
    <s v="Samantha Irvin"/>
    <x v="0"/>
    <s v="Europe"/>
    <s v="Keyboard"/>
    <x v="2"/>
    <n v="104.6"/>
    <n v="812.9"/>
    <x v="0"/>
    <d v="2023-05-01T00:00:00"/>
    <n v="10"/>
    <x v="7"/>
    <x v="1"/>
  </r>
  <r>
    <n v="3558"/>
    <x v="271"/>
    <x v="18"/>
    <s v="Nick Patrick"/>
    <x v="5"/>
    <s v="Oceania"/>
    <s v="Mouse"/>
    <x v="1"/>
    <n v="282.79000000000002"/>
    <n v="498"/>
    <x v="0"/>
    <d v="2023-07-07T00:00:00"/>
    <n v="20"/>
    <x v="8"/>
    <x v="1"/>
  </r>
  <r>
    <n v="3559"/>
    <x v="579"/>
    <x v="4"/>
    <s v="Michale Cole"/>
    <x v="3"/>
    <s v="Asia"/>
    <s v="Webcam"/>
    <x v="1"/>
    <n v="71.97"/>
    <n v="667.38"/>
    <x v="0"/>
    <d v="2023-06-06T00:00:00"/>
    <n v="15"/>
    <x v="10"/>
    <x v="1"/>
  </r>
  <r>
    <n v="3560"/>
    <x v="307"/>
    <x v="0"/>
    <s v="Nick Patrick"/>
    <x v="7"/>
    <s v="North America"/>
    <s v="Laptop"/>
    <x v="2"/>
    <n v="415.78"/>
    <n v="925.64"/>
    <x v="1"/>
    <s v="NULL"/>
    <s v="0"/>
    <x v="2"/>
    <x v="1"/>
  </r>
  <r>
    <n v="3561"/>
    <x v="226"/>
    <x v="10"/>
    <s v="Michale Cole"/>
    <x v="3"/>
    <s v="Asia"/>
    <s v="Laptop"/>
    <x v="2"/>
    <n v="415.78"/>
    <n v="421.6"/>
    <x v="0"/>
    <d v="2023-12-14T00:00:00"/>
    <n v="15"/>
    <x v="9"/>
    <x v="1"/>
  </r>
  <r>
    <n v="3562"/>
    <x v="274"/>
    <x v="14"/>
    <s v="Nick Patrick"/>
    <x v="2"/>
    <s v="Asia"/>
    <s v="Smartphone"/>
    <x v="3"/>
    <n v="350.59"/>
    <n v="143.91"/>
    <x v="0"/>
    <d v="2023-06-11T00:00:00"/>
    <n v="18"/>
    <x v="10"/>
    <x v="1"/>
  </r>
  <r>
    <n v="3563"/>
    <x v="590"/>
    <x v="9"/>
    <s v="Cathy Kelley"/>
    <x v="0"/>
    <s v="Europe"/>
    <s v="Mouse"/>
    <x v="1"/>
    <n v="282.79000000000002"/>
    <n v="617.96"/>
    <x v="1"/>
    <s v="NULL"/>
    <s v="0"/>
    <x v="3"/>
    <x v="0"/>
  </r>
  <r>
    <n v="3564"/>
    <x v="160"/>
    <x v="5"/>
    <s v="Samantha Irvin"/>
    <x v="2"/>
    <s v="Asia"/>
    <s v="Webcam"/>
    <x v="1"/>
    <n v="71.97"/>
    <n v="342.94"/>
    <x v="0"/>
    <d v="2023-02-02T00:00:00"/>
    <n v="18"/>
    <x v="6"/>
    <x v="1"/>
  </r>
  <r>
    <n v="3565"/>
    <x v="579"/>
    <x v="5"/>
    <s v="Samantha Irvin"/>
    <x v="8"/>
    <s v="Europe"/>
    <s v="Speaker"/>
    <x v="1"/>
    <n v="381.62"/>
    <n v="967.46"/>
    <x v="0"/>
    <d v="2023-05-30T00:00:00"/>
    <n v="8"/>
    <x v="10"/>
    <x v="1"/>
  </r>
  <r>
    <n v="3566"/>
    <x v="472"/>
    <x v="0"/>
    <s v="Nick Patrick"/>
    <x v="5"/>
    <s v="Oceania"/>
    <s v="Webcam"/>
    <x v="1"/>
    <n v="71.97"/>
    <n v="884.52"/>
    <x v="0"/>
    <d v="2023-03-02T00:00:00"/>
    <n v="20"/>
    <x v="4"/>
    <x v="1"/>
  </r>
  <r>
    <n v="3567"/>
    <x v="291"/>
    <x v="15"/>
    <s v="Michale Cole"/>
    <x v="4"/>
    <s v="Asia"/>
    <s v="Keyboard"/>
    <x v="2"/>
    <n v="104.6"/>
    <n v="961.2"/>
    <x v="0"/>
    <d v="2023-03-25T00:00:00"/>
    <n v="12"/>
    <x v="1"/>
    <x v="1"/>
  </r>
  <r>
    <n v="3568"/>
    <x v="424"/>
    <x v="10"/>
    <s v="Michale Cole"/>
    <x v="1"/>
    <s v="North America"/>
    <s v="Keyboard"/>
    <x v="2"/>
    <n v="104.6"/>
    <n v="804.83"/>
    <x v="0"/>
    <d v="2024-04-02T00:00:00"/>
    <n v="2"/>
    <x v="1"/>
    <x v="0"/>
  </r>
  <r>
    <n v="3569"/>
    <x v="516"/>
    <x v="15"/>
    <s v="Michale Cole"/>
    <x v="2"/>
    <s v="Asia"/>
    <s v="Laptop"/>
    <x v="2"/>
    <n v="415.78"/>
    <n v="948.54"/>
    <x v="1"/>
    <s v="NULL"/>
    <s v="0"/>
    <x v="9"/>
    <x v="0"/>
  </r>
  <r>
    <n v="3570"/>
    <x v="284"/>
    <x v="9"/>
    <s v="Cathy Kelley"/>
    <x v="3"/>
    <s v="Asia"/>
    <s v="Tablet"/>
    <x v="0"/>
    <n v="195.62"/>
    <n v="341.27"/>
    <x v="1"/>
    <s v="NULL"/>
    <s v="0"/>
    <x v="6"/>
    <x v="0"/>
  </r>
  <r>
    <n v="3571"/>
    <x v="187"/>
    <x v="13"/>
    <s v="Cathy Kelley"/>
    <x v="9"/>
    <s v="South America"/>
    <s v="Mouse"/>
    <x v="1"/>
    <n v="282.79000000000002"/>
    <n v="800.25"/>
    <x v="1"/>
    <s v="NULL"/>
    <s v="0"/>
    <x v="7"/>
    <x v="1"/>
  </r>
  <r>
    <n v="3572"/>
    <x v="524"/>
    <x v="7"/>
    <s v="Samantha Irvin"/>
    <x v="7"/>
    <s v="North America"/>
    <s v="Headphones"/>
    <x v="0"/>
    <n v="143.09"/>
    <n v="194.78"/>
    <x v="0"/>
    <d v="2023-03-19T00:00:00"/>
    <n v="1"/>
    <x v="1"/>
    <x v="1"/>
  </r>
  <r>
    <n v="3573"/>
    <x v="252"/>
    <x v="1"/>
    <s v="Cathy Kelley"/>
    <x v="9"/>
    <s v="South America"/>
    <s v="Speaker"/>
    <x v="1"/>
    <n v="381.62"/>
    <n v="974.34"/>
    <x v="1"/>
    <s v="NULL"/>
    <s v="0"/>
    <x v="9"/>
    <x v="0"/>
  </r>
  <r>
    <n v="3574"/>
    <x v="335"/>
    <x v="9"/>
    <s v="Cathy Kelley"/>
    <x v="7"/>
    <s v="North America"/>
    <s v="Keyboard"/>
    <x v="2"/>
    <n v="104.6"/>
    <n v="176.53"/>
    <x v="0"/>
    <d v="2024-09-04T00:00:00"/>
    <n v="1"/>
    <x v="0"/>
    <x v="0"/>
  </r>
  <r>
    <n v="3575"/>
    <x v="687"/>
    <x v="2"/>
    <s v="Cathy Kelley"/>
    <x v="8"/>
    <s v="Europe"/>
    <s v="Headphones"/>
    <x v="0"/>
    <n v="143.09"/>
    <n v="328.3"/>
    <x v="0"/>
    <d v="2023-12-31T00:00:00"/>
    <n v="8"/>
    <x v="5"/>
    <x v="1"/>
  </r>
  <r>
    <n v="3576"/>
    <x v="167"/>
    <x v="3"/>
    <s v="Michale Cole"/>
    <x v="1"/>
    <s v="North America"/>
    <s v="Mouse"/>
    <x v="1"/>
    <n v="282.79000000000002"/>
    <n v="347.84"/>
    <x v="1"/>
    <s v="NULL"/>
    <s v="0"/>
    <x v="8"/>
    <x v="0"/>
  </r>
  <r>
    <n v="3577"/>
    <x v="191"/>
    <x v="13"/>
    <s v="Cathy Kelley"/>
    <x v="6"/>
    <s v="Europe"/>
    <s v="Keyboard"/>
    <x v="2"/>
    <n v="104.6"/>
    <n v="769"/>
    <x v="1"/>
    <s v="NULL"/>
    <s v="0"/>
    <x v="0"/>
    <x v="0"/>
  </r>
  <r>
    <n v="3578"/>
    <x v="711"/>
    <x v="7"/>
    <s v="Samantha Irvin"/>
    <x v="8"/>
    <s v="Europe"/>
    <s v="Tablet"/>
    <x v="0"/>
    <n v="195.62"/>
    <n v="746.37"/>
    <x v="1"/>
    <s v="NULL"/>
    <s v="0"/>
    <x v="1"/>
    <x v="1"/>
  </r>
  <r>
    <n v="3579"/>
    <x v="299"/>
    <x v="9"/>
    <s v="Cathy Kelley"/>
    <x v="1"/>
    <s v="North America"/>
    <s v="Speaker"/>
    <x v="1"/>
    <n v="381.62"/>
    <n v="192.89"/>
    <x v="0"/>
    <d v="2023-10-10T00:00:00"/>
    <n v="2"/>
    <x v="11"/>
    <x v="1"/>
  </r>
  <r>
    <n v="3580"/>
    <x v="531"/>
    <x v="12"/>
    <s v="Michale Cole"/>
    <x v="2"/>
    <s v="Asia"/>
    <s v="Speaker"/>
    <x v="1"/>
    <n v="381.62"/>
    <n v="554.5"/>
    <x v="1"/>
    <s v="NULL"/>
    <s v="0"/>
    <x v="8"/>
    <x v="0"/>
  </r>
  <r>
    <n v="3581"/>
    <x v="488"/>
    <x v="12"/>
    <s v="Michale Cole"/>
    <x v="3"/>
    <s v="Asia"/>
    <s v="Laptop"/>
    <x v="2"/>
    <n v="415.78"/>
    <n v="851.81"/>
    <x v="0"/>
    <d v="2023-12-05T00:00:00"/>
    <n v="15"/>
    <x v="9"/>
    <x v="1"/>
  </r>
  <r>
    <n v="3582"/>
    <x v="179"/>
    <x v="4"/>
    <s v="Michale Cole"/>
    <x v="8"/>
    <s v="Europe"/>
    <s v="Monitor"/>
    <x v="1"/>
    <n v="263.2"/>
    <n v="844.89"/>
    <x v="0"/>
    <d v="2024-09-28T00:00:00"/>
    <n v="8"/>
    <x v="0"/>
    <x v="0"/>
  </r>
  <r>
    <n v="3583"/>
    <x v="526"/>
    <x v="10"/>
    <s v="Michale Cole"/>
    <x v="7"/>
    <s v="North America"/>
    <s v="Smartphone"/>
    <x v="3"/>
    <n v="350.59"/>
    <n v="335.78"/>
    <x v="0"/>
    <d v="2024-10-19T00:00:00"/>
    <n v="1"/>
    <x v="11"/>
    <x v="0"/>
  </r>
  <r>
    <n v="3584"/>
    <x v="682"/>
    <x v="5"/>
    <s v="Samantha Irvin"/>
    <x v="9"/>
    <s v="South America"/>
    <s v="Headphones"/>
    <x v="0"/>
    <n v="143.09"/>
    <n v="756.45"/>
    <x v="0"/>
    <d v="2023-09-30T00:00:00"/>
    <n v="4"/>
    <x v="0"/>
    <x v="1"/>
  </r>
  <r>
    <n v="3585"/>
    <x v="667"/>
    <x v="12"/>
    <s v="Michale Cole"/>
    <x v="5"/>
    <s v="Oceania"/>
    <s v="Tablet"/>
    <x v="0"/>
    <n v="195.62"/>
    <n v="967.68"/>
    <x v="0"/>
    <d v="2024-08-03T00:00:00"/>
    <n v="20"/>
    <x v="2"/>
    <x v="0"/>
  </r>
  <r>
    <n v="3586"/>
    <x v="723"/>
    <x v="19"/>
    <s v="Samantha Irvin"/>
    <x v="2"/>
    <s v="Asia"/>
    <s v="Mouse"/>
    <x v="1"/>
    <n v="282.79000000000002"/>
    <n v="103.64"/>
    <x v="0"/>
    <d v="2024-09-15T00:00:00"/>
    <n v="18"/>
    <x v="3"/>
    <x v="0"/>
  </r>
  <r>
    <n v="3587"/>
    <x v="95"/>
    <x v="3"/>
    <s v="Michale Cole"/>
    <x v="0"/>
    <s v="Europe"/>
    <s v="Laptop"/>
    <x v="2"/>
    <n v="415.78"/>
    <n v="873.44"/>
    <x v="1"/>
    <s v="NULL"/>
    <s v="0"/>
    <x v="10"/>
    <x v="0"/>
  </r>
  <r>
    <n v="3588"/>
    <x v="398"/>
    <x v="13"/>
    <s v="Cathy Kelley"/>
    <x v="3"/>
    <s v="Asia"/>
    <s v="Monitor"/>
    <x v="1"/>
    <n v="263.2"/>
    <n v="274.2"/>
    <x v="0"/>
    <d v="2024-01-27T00:00:00"/>
    <n v="15"/>
    <x v="6"/>
    <x v="0"/>
  </r>
  <r>
    <n v="3589"/>
    <x v="281"/>
    <x v="15"/>
    <s v="Michale Cole"/>
    <x v="5"/>
    <s v="Oceania"/>
    <s v="Mouse"/>
    <x v="1"/>
    <n v="282.79000000000002"/>
    <n v="949.87"/>
    <x v="1"/>
    <s v="NULL"/>
    <s v="0"/>
    <x v="8"/>
    <x v="0"/>
  </r>
  <r>
    <n v="3590"/>
    <x v="282"/>
    <x v="10"/>
    <s v="Michale Cole"/>
    <x v="2"/>
    <s v="Asia"/>
    <s v="Keyboard"/>
    <x v="2"/>
    <n v="104.6"/>
    <n v="504.51"/>
    <x v="1"/>
    <s v="NULL"/>
    <s v="0"/>
    <x v="7"/>
    <x v="0"/>
  </r>
  <r>
    <n v="3591"/>
    <x v="436"/>
    <x v="10"/>
    <s v="Michale Cole"/>
    <x v="1"/>
    <s v="North America"/>
    <s v="Webcam"/>
    <x v="1"/>
    <n v="71.97"/>
    <n v="188.6"/>
    <x v="0"/>
    <d v="2024-03-16T00:00:00"/>
    <n v="2"/>
    <x v="1"/>
    <x v="0"/>
  </r>
  <r>
    <n v="3592"/>
    <x v="538"/>
    <x v="0"/>
    <s v="Nick Patrick"/>
    <x v="0"/>
    <s v="Europe"/>
    <s v="Smartphone"/>
    <x v="3"/>
    <n v="350.59"/>
    <n v="616.79999999999995"/>
    <x v="0"/>
    <d v="2023-05-27T00:00:00"/>
    <n v="10"/>
    <x v="10"/>
    <x v="1"/>
  </r>
  <r>
    <n v="3593"/>
    <x v="463"/>
    <x v="15"/>
    <s v="Michale Cole"/>
    <x v="1"/>
    <s v="North America"/>
    <s v="Tablet"/>
    <x v="0"/>
    <n v="195.62"/>
    <n v="986.23"/>
    <x v="0"/>
    <d v="2024-11-30T00:00:00"/>
    <n v="2"/>
    <x v="9"/>
    <x v="0"/>
  </r>
  <r>
    <n v="3594"/>
    <x v="152"/>
    <x v="3"/>
    <s v="Michale Cole"/>
    <x v="4"/>
    <s v="Asia"/>
    <s v="Monitor"/>
    <x v="1"/>
    <n v="263.2"/>
    <n v="696.08"/>
    <x v="0"/>
    <d v="2023-09-20T00:00:00"/>
    <n v="12"/>
    <x v="0"/>
    <x v="1"/>
  </r>
  <r>
    <n v="3595"/>
    <x v="492"/>
    <x v="12"/>
    <s v="Michale Cole"/>
    <x v="5"/>
    <s v="Oceania"/>
    <s v="Monitor"/>
    <x v="1"/>
    <n v="263.2"/>
    <n v="346.51"/>
    <x v="1"/>
    <s v="NULL"/>
    <s v="0"/>
    <x v="0"/>
    <x v="0"/>
  </r>
  <r>
    <n v="3596"/>
    <x v="329"/>
    <x v="11"/>
    <s v="Cathy Kelley"/>
    <x v="8"/>
    <s v="Europe"/>
    <s v="Printer"/>
    <x v="0"/>
    <n v="199.57"/>
    <n v="431.29"/>
    <x v="1"/>
    <s v="NULL"/>
    <s v="0"/>
    <x v="10"/>
    <x v="0"/>
  </r>
  <r>
    <n v="3597"/>
    <x v="426"/>
    <x v="14"/>
    <s v="Nick Patrick"/>
    <x v="5"/>
    <s v="Oceania"/>
    <s v="Keyboard"/>
    <x v="2"/>
    <n v="104.6"/>
    <n v="637.17999999999995"/>
    <x v="1"/>
    <s v="NULL"/>
    <s v="0"/>
    <x v="8"/>
    <x v="0"/>
  </r>
  <r>
    <n v="3598"/>
    <x v="356"/>
    <x v="13"/>
    <s v="Cathy Kelley"/>
    <x v="0"/>
    <s v="Europe"/>
    <s v="Smartphone"/>
    <x v="3"/>
    <n v="350.59"/>
    <n v="458.61"/>
    <x v="0"/>
    <d v="2024-05-04T00:00:00"/>
    <n v="10"/>
    <x v="7"/>
    <x v="0"/>
  </r>
  <r>
    <n v="3599"/>
    <x v="278"/>
    <x v="4"/>
    <s v="Michale Cole"/>
    <x v="9"/>
    <s v="South America"/>
    <s v="Monitor"/>
    <x v="1"/>
    <n v="263.2"/>
    <n v="543.88"/>
    <x v="0"/>
    <d v="2023-05-14T00:00:00"/>
    <n v="4"/>
    <x v="10"/>
    <x v="1"/>
  </r>
  <r>
    <n v="3600"/>
    <x v="650"/>
    <x v="15"/>
    <s v="Michale Cole"/>
    <x v="6"/>
    <s v="Europe"/>
    <s v="Laptop"/>
    <x v="2"/>
    <n v="415.78"/>
    <n v="529.70000000000005"/>
    <x v="0"/>
    <d v="2024-06-28T00:00:00"/>
    <n v="6"/>
    <x v="8"/>
    <x v="0"/>
  </r>
  <r>
    <n v="3601"/>
    <x v="607"/>
    <x v="14"/>
    <s v="Nick Patrick"/>
    <x v="9"/>
    <s v="South America"/>
    <s v="Monitor"/>
    <x v="1"/>
    <n v="263.2"/>
    <n v="307.83999999999997"/>
    <x v="1"/>
    <s v="NULL"/>
    <s v="0"/>
    <x v="2"/>
    <x v="0"/>
  </r>
  <r>
    <n v="3602"/>
    <x v="327"/>
    <x v="10"/>
    <s v="Michale Cole"/>
    <x v="8"/>
    <s v="Europe"/>
    <s v="Headphones"/>
    <x v="0"/>
    <n v="143.09"/>
    <n v="628.1"/>
    <x v="0"/>
    <d v="2023-11-16T00:00:00"/>
    <n v="8"/>
    <x v="9"/>
    <x v="1"/>
  </r>
  <r>
    <n v="3603"/>
    <x v="544"/>
    <x v="17"/>
    <s v="Cathy Kelley"/>
    <x v="4"/>
    <s v="Asia"/>
    <s v="Headphones"/>
    <x v="0"/>
    <n v="143.09"/>
    <n v="656.75"/>
    <x v="0"/>
    <d v="2023-03-04T00:00:00"/>
    <n v="12"/>
    <x v="4"/>
    <x v="1"/>
  </r>
  <r>
    <n v="3604"/>
    <x v="400"/>
    <x v="2"/>
    <s v="Cathy Kelley"/>
    <x v="7"/>
    <s v="North America"/>
    <s v="Laptop"/>
    <x v="2"/>
    <n v="415.78"/>
    <n v="504.15"/>
    <x v="1"/>
    <s v="NULL"/>
    <s v="0"/>
    <x v="4"/>
    <x v="0"/>
  </r>
  <r>
    <n v="3605"/>
    <x v="377"/>
    <x v="8"/>
    <s v="Cathy Kelley"/>
    <x v="7"/>
    <s v="North America"/>
    <s v="Smartphone"/>
    <x v="3"/>
    <n v="350.59"/>
    <n v="410.65"/>
    <x v="0"/>
    <d v="2023-03-09T00:00:00"/>
    <n v="1"/>
    <x v="1"/>
    <x v="1"/>
  </r>
  <r>
    <n v="3606"/>
    <x v="688"/>
    <x v="17"/>
    <s v="Cathy Kelley"/>
    <x v="3"/>
    <s v="Asia"/>
    <s v="Printer"/>
    <x v="0"/>
    <n v="199.57"/>
    <n v="591.41999999999996"/>
    <x v="1"/>
    <s v="NULL"/>
    <s v="0"/>
    <x v="11"/>
    <x v="0"/>
  </r>
  <r>
    <n v="3607"/>
    <x v="160"/>
    <x v="5"/>
    <s v="Samantha Irvin"/>
    <x v="3"/>
    <s v="Asia"/>
    <s v="Speaker"/>
    <x v="1"/>
    <n v="381.62"/>
    <n v="582.84"/>
    <x v="0"/>
    <d v="2023-01-30T00:00:00"/>
    <n v="15"/>
    <x v="6"/>
    <x v="1"/>
  </r>
  <r>
    <n v="3608"/>
    <x v="289"/>
    <x v="0"/>
    <s v="Nick Patrick"/>
    <x v="4"/>
    <s v="Asia"/>
    <s v="Mouse"/>
    <x v="1"/>
    <n v="282.79000000000002"/>
    <n v="650.4"/>
    <x v="1"/>
    <s v="NULL"/>
    <s v="0"/>
    <x v="10"/>
    <x v="0"/>
  </r>
  <r>
    <n v="3609"/>
    <x v="587"/>
    <x v="18"/>
    <s v="Nick Patrick"/>
    <x v="4"/>
    <s v="Asia"/>
    <s v="Headphones"/>
    <x v="0"/>
    <n v="143.09"/>
    <n v="982.25"/>
    <x v="0"/>
    <d v="2024-05-14T00:00:00"/>
    <n v="12"/>
    <x v="10"/>
    <x v="0"/>
  </r>
  <r>
    <n v="3610"/>
    <x v="502"/>
    <x v="13"/>
    <s v="Cathy Kelley"/>
    <x v="3"/>
    <s v="Asia"/>
    <s v="Laptop"/>
    <x v="2"/>
    <n v="415.78"/>
    <n v="801.83"/>
    <x v="0"/>
    <d v="2024-07-19T00:00:00"/>
    <n v="15"/>
    <x v="2"/>
    <x v="0"/>
  </r>
  <r>
    <n v="3611"/>
    <x v="183"/>
    <x v="1"/>
    <s v="Cathy Kelley"/>
    <x v="1"/>
    <s v="North America"/>
    <s v="Speaker"/>
    <x v="1"/>
    <n v="381.62"/>
    <n v="161.37"/>
    <x v="1"/>
    <s v="NULL"/>
    <s v="0"/>
    <x v="10"/>
    <x v="1"/>
  </r>
  <r>
    <n v="3612"/>
    <x v="424"/>
    <x v="5"/>
    <s v="Samantha Irvin"/>
    <x v="5"/>
    <s v="Oceania"/>
    <s v="Keyboard"/>
    <x v="2"/>
    <n v="104.6"/>
    <n v="101.94"/>
    <x v="0"/>
    <d v="2024-04-20T00:00:00"/>
    <n v="20"/>
    <x v="1"/>
    <x v="0"/>
  </r>
  <r>
    <n v="3613"/>
    <x v="404"/>
    <x v="0"/>
    <s v="Nick Patrick"/>
    <x v="1"/>
    <s v="North America"/>
    <s v="Headphones"/>
    <x v="0"/>
    <n v="143.09"/>
    <n v="415.52"/>
    <x v="1"/>
    <s v="NULL"/>
    <s v="0"/>
    <x v="1"/>
    <x v="1"/>
  </r>
  <r>
    <n v="3614"/>
    <x v="168"/>
    <x v="16"/>
    <s v="Nick Patrick"/>
    <x v="6"/>
    <s v="Europe"/>
    <s v="Smartphone"/>
    <x v="3"/>
    <n v="350.59"/>
    <n v="774.59"/>
    <x v="0"/>
    <d v="2024-04-12T00:00:00"/>
    <n v="6"/>
    <x v="7"/>
    <x v="0"/>
  </r>
  <r>
    <n v="3615"/>
    <x v="698"/>
    <x v="2"/>
    <s v="Cathy Kelley"/>
    <x v="4"/>
    <s v="Asia"/>
    <s v="Printer"/>
    <x v="0"/>
    <n v="199.57"/>
    <n v="882.86"/>
    <x v="1"/>
    <s v="NULL"/>
    <s v="0"/>
    <x v="1"/>
    <x v="1"/>
  </r>
  <r>
    <n v="3616"/>
    <x v="164"/>
    <x v="16"/>
    <s v="Nick Patrick"/>
    <x v="0"/>
    <s v="Europe"/>
    <s v="Mouse"/>
    <x v="1"/>
    <n v="282.79000000000002"/>
    <n v="479.39"/>
    <x v="1"/>
    <s v="NULL"/>
    <s v="0"/>
    <x v="0"/>
    <x v="1"/>
  </r>
  <r>
    <n v="3617"/>
    <x v="387"/>
    <x v="19"/>
    <s v="Samantha Irvin"/>
    <x v="5"/>
    <s v="Oceania"/>
    <s v="Webcam"/>
    <x v="1"/>
    <n v="71.97"/>
    <n v="989.91"/>
    <x v="1"/>
    <s v="NULL"/>
    <s v="0"/>
    <x v="11"/>
    <x v="0"/>
  </r>
  <r>
    <n v="3618"/>
    <x v="123"/>
    <x v="9"/>
    <s v="Cathy Kelley"/>
    <x v="6"/>
    <s v="Europe"/>
    <s v="Mouse"/>
    <x v="1"/>
    <n v="282.79000000000002"/>
    <n v="505.66"/>
    <x v="0"/>
    <d v="2024-11-26T00:00:00"/>
    <n v="6"/>
    <x v="9"/>
    <x v="0"/>
  </r>
  <r>
    <n v="3619"/>
    <x v="376"/>
    <x v="4"/>
    <s v="Michale Cole"/>
    <x v="1"/>
    <s v="North America"/>
    <s v="Smartphone"/>
    <x v="3"/>
    <n v="350.59"/>
    <n v="346.93"/>
    <x v="1"/>
    <s v="NULL"/>
    <s v="0"/>
    <x v="10"/>
    <x v="1"/>
  </r>
  <r>
    <n v="3620"/>
    <x v="199"/>
    <x v="9"/>
    <s v="Cathy Kelley"/>
    <x v="2"/>
    <s v="Asia"/>
    <s v="Tablet"/>
    <x v="0"/>
    <n v="195.62"/>
    <n v="402.55"/>
    <x v="0"/>
    <d v="2024-07-12T00:00:00"/>
    <n v="18"/>
    <x v="8"/>
    <x v="0"/>
  </r>
  <r>
    <n v="3621"/>
    <x v="552"/>
    <x v="17"/>
    <s v="Cathy Kelley"/>
    <x v="6"/>
    <s v="Europe"/>
    <s v="Printer"/>
    <x v="0"/>
    <n v="199.57"/>
    <n v="314.22000000000003"/>
    <x v="1"/>
    <s v="NULL"/>
    <s v="0"/>
    <x v="8"/>
    <x v="1"/>
  </r>
  <r>
    <n v="3622"/>
    <x v="544"/>
    <x v="19"/>
    <s v="Samantha Irvin"/>
    <x v="6"/>
    <s v="Europe"/>
    <s v="Monitor"/>
    <x v="1"/>
    <n v="263.2"/>
    <n v="993.57"/>
    <x v="0"/>
    <d v="2023-02-26T00:00:00"/>
    <n v="6"/>
    <x v="4"/>
    <x v="1"/>
  </r>
  <r>
    <n v="3623"/>
    <x v="327"/>
    <x v="12"/>
    <s v="Michale Cole"/>
    <x v="0"/>
    <s v="Europe"/>
    <s v="Laptop"/>
    <x v="2"/>
    <n v="415.78"/>
    <n v="748.75"/>
    <x v="0"/>
    <d v="2023-11-18T00:00:00"/>
    <n v="10"/>
    <x v="9"/>
    <x v="1"/>
  </r>
  <r>
    <n v="3624"/>
    <x v="634"/>
    <x v="8"/>
    <s v="Cathy Kelley"/>
    <x v="2"/>
    <s v="Asia"/>
    <s v="Laptop"/>
    <x v="2"/>
    <n v="415.78"/>
    <n v="940.02"/>
    <x v="1"/>
    <s v="NULL"/>
    <s v="0"/>
    <x v="7"/>
    <x v="1"/>
  </r>
  <r>
    <n v="3625"/>
    <x v="183"/>
    <x v="9"/>
    <s v="Cathy Kelley"/>
    <x v="8"/>
    <s v="Europe"/>
    <s v="Laptop"/>
    <x v="2"/>
    <n v="415.78"/>
    <n v="979.3"/>
    <x v="0"/>
    <d v="2023-06-05T00:00:00"/>
    <n v="8"/>
    <x v="10"/>
    <x v="1"/>
  </r>
  <r>
    <n v="3626"/>
    <x v="137"/>
    <x v="12"/>
    <s v="Michale Cole"/>
    <x v="2"/>
    <s v="Asia"/>
    <s v="Mouse"/>
    <x v="1"/>
    <n v="282.79000000000002"/>
    <n v="857.85"/>
    <x v="0"/>
    <d v="2023-04-13T00:00:00"/>
    <n v="18"/>
    <x v="1"/>
    <x v="1"/>
  </r>
  <r>
    <n v="3627"/>
    <x v="67"/>
    <x v="13"/>
    <s v="Cathy Kelley"/>
    <x v="2"/>
    <s v="Asia"/>
    <s v="Keyboard"/>
    <x v="2"/>
    <n v="104.6"/>
    <n v="478.67"/>
    <x v="1"/>
    <s v="NULL"/>
    <s v="0"/>
    <x v="6"/>
    <x v="1"/>
  </r>
  <r>
    <n v="3628"/>
    <x v="697"/>
    <x v="1"/>
    <s v="Cathy Kelley"/>
    <x v="9"/>
    <s v="South America"/>
    <s v="Monitor"/>
    <x v="1"/>
    <n v="263.2"/>
    <n v="490.92"/>
    <x v="1"/>
    <s v="NULL"/>
    <s v="0"/>
    <x v="10"/>
    <x v="0"/>
  </r>
  <r>
    <n v="3629"/>
    <x v="516"/>
    <x v="5"/>
    <s v="Samantha Irvin"/>
    <x v="4"/>
    <s v="Asia"/>
    <s v="Keyboard"/>
    <x v="2"/>
    <n v="104.6"/>
    <n v="356.26"/>
    <x v="1"/>
    <s v="NULL"/>
    <s v="0"/>
    <x v="9"/>
    <x v="0"/>
  </r>
  <r>
    <n v="3630"/>
    <x v="649"/>
    <x v="10"/>
    <s v="Michale Cole"/>
    <x v="2"/>
    <s v="Asia"/>
    <s v="Laptop"/>
    <x v="2"/>
    <n v="415.78"/>
    <n v="228.98"/>
    <x v="0"/>
    <d v="2024-05-14T00:00:00"/>
    <n v="18"/>
    <x v="7"/>
    <x v="0"/>
  </r>
  <r>
    <n v="3631"/>
    <x v="298"/>
    <x v="4"/>
    <s v="Michale Cole"/>
    <x v="1"/>
    <s v="North America"/>
    <s v="Smartphone"/>
    <x v="3"/>
    <n v="350.59"/>
    <n v="366.15"/>
    <x v="0"/>
    <d v="2023-09-15T00:00:00"/>
    <n v="2"/>
    <x v="0"/>
    <x v="1"/>
  </r>
  <r>
    <n v="3632"/>
    <x v="713"/>
    <x v="10"/>
    <s v="Michale Cole"/>
    <x v="4"/>
    <s v="Asia"/>
    <s v="Laptop"/>
    <x v="2"/>
    <n v="415.78"/>
    <n v="499.48"/>
    <x v="0"/>
    <d v="2023-08-10T00:00:00"/>
    <n v="12"/>
    <x v="2"/>
    <x v="1"/>
  </r>
  <r>
    <n v="3633"/>
    <x v="341"/>
    <x v="5"/>
    <s v="Samantha Irvin"/>
    <x v="0"/>
    <s v="Europe"/>
    <s v="Keyboard"/>
    <x v="2"/>
    <n v="104.6"/>
    <n v="173.77"/>
    <x v="0"/>
    <d v="2024-05-08T00:00:00"/>
    <n v="10"/>
    <x v="7"/>
    <x v="0"/>
  </r>
  <r>
    <n v="3634"/>
    <x v="157"/>
    <x v="12"/>
    <s v="Michale Cole"/>
    <x v="7"/>
    <s v="North America"/>
    <s v="Monitor"/>
    <x v="1"/>
    <n v="263.2"/>
    <n v="169.37"/>
    <x v="0"/>
    <d v="2024-12-10T00:00:00"/>
    <n v="1"/>
    <x v="5"/>
    <x v="0"/>
  </r>
  <r>
    <n v="3635"/>
    <x v="73"/>
    <x v="10"/>
    <s v="Michale Cole"/>
    <x v="3"/>
    <s v="Asia"/>
    <s v="Printer"/>
    <x v="0"/>
    <n v="199.57"/>
    <n v="147.72"/>
    <x v="0"/>
    <d v="2024-11-11T00:00:00"/>
    <n v="15"/>
    <x v="11"/>
    <x v="0"/>
  </r>
  <r>
    <n v="3636"/>
    <x v="345"/>
    <x v="19"/>
    <s v="Samantha Irvin"/>
    <x v="8"/>
    <s v="Europe"/>
    <s v="Smartphone"/>
    <x v="3"/>
    <n v="350.59"/>
    <n v="136.37"/>
    <x v="0"/>
    <d v="2024-02-12T00:00:00"/>
    <n v="8"/>
    <x v="4"/>
    <x v="0"/>
  </r>
  <r>
    <n v="3637"/>
    <x v="597"/>
    <x v="15"/>
    <s v="Michale Cole"/>
    <x v="9"/>
    <s v="South America"/>
    <s v="Speaker"/>
    <x v="1"/>
    <n v="381.62"/>
    <n v="119.71"/>
    <x v="0"/>
    <d v="2023-11-10T00:00:00"/>
    <n v="4"/>
    <x v="9"/>
    <x v="1"/>
  </r>
  <r>
    <n v="3638"/>
    <x v="440"/>
    <x v="3"/>
    <s v="Michale Cole"/>
    <x v="7"/>
    <s v="North America"/>
    <s v="Webcam"/>
    <x v="1"/>
    <n v="71.97"/>
    <n v="994.35"/>
    <x v="0"/>
    <d v="2023-05-07T00:00:00"/>
    <n v="1"/>
    <x v="10"/>
    <x v="1"/>
  </r>
  <r>
    <n v="3639"/>
    <x v="466"/>
    <x v="8"/>
    <s v="Cathy Kelley"/>
    <x v="7"/>
    <s v="North America"/>
    <s v="Keyboard"/>
    <x v="2"/>
    <n v="104.6"/>
    <n v="867.69"/>
    <x v="0"/>
    <d v="2024-10-29T00:00:00"/>
    <n v="1"/>
    <x v="11"/>
    <x v="0"/>
  </r>
  <r>
    <n v="3640"/>
    <x v="563"/>
    <x v="3"/>
    <s v="Michale Cole"/>
    <x v="5"/>
    <s v="Oceania"/>
    <s v="Printer"/>
    <x v="0"/>
    <n v="199.57"/>
    <n v="528.1"/>
    <x v="0"/>
    <d v="2023-05-29T00:00:00"/>
    <n v="20"/>
    <x v="10"/>
    <x v="1"/>
  </r>
  <r>
    <n v="3641"/>
    <x v="376"/>
    <x v="11"/>
    <s v="Cathy Kelley"/>
    <x v="5"/>
    <s v="Oceania"/>
    <s v="Mouse"/>
    <x v="1"/>
    <n v="282.79000000000002"/>
    <n v="276.11"/>
    <x v="1"/>
    <s v="NULL"/>
    <s v="0"/>
    <x v="10"/>
    <x v="1"/>
  </r>
  <r>
    <n v="3642"/>
    <x v="27"/>
    <x v="1"/>
    <s v="Cathy Kelley"/>
    <x v="6"/>
    <s v="Europe"/>
    <s v="Headphones"/>
    <x v="0"/>
    <n v="143.09"/>
    <n v="829.13"/>
    <x v="0"/>
    <d v="2024-01-17T00:00:00"/>
    <n v="6"/>
    <x v="6"/>
    <x v="0"/>
  </r>
  <r>
    <n v="3643"/>
    <x v="301"/>
    <x v="3"/>
    <s v="Michale Cole"/>
    <x v="4"/>
    <s v="Asia"/>
    <s v="Laptop"/>
    <x v="2"/>
    <n v="415.78"/>
    <n v="956.94"/>
    <x v="0"/>
    <d v="2024-04-29T00:00:00"/>
    <n v="12"/>
    <x v="7"/>
    <x v="0"/>
  </r>
  <r>
    <n v="3644"/>
    <x v="629"/>
    <x v="18"/>
    <s v="Nick Patrick"/>
    <x v="8"/>
    <s v="Europe"/>
    <s v="Mouse"/>
    <x v="1"/>
    <n v="282.79000000000002"/>
    <n v="193.2"/>
    <x v="0"/>
    <d v="2024-11-15T00:00:00"/>
    <n v="8"/>
    <x v="9"/>
    <x v="0"/>
  </r>
  <r>
    <n v="3645"/>
    <x v="264"/>
    <x v="7"/>
    <s v="Samantha Irvin"/>
    <x v="0"/>
    <s v="Europe"/>
    <s v="Speaker"/>
    <x v="1"/>
    <n v="381.62"/>
    <n v="977.99"/>
    <x v="0"/>
    <d v="2024-10-04T00:00:00"/>
    <n v="10"/>
    <x v="0"/>
    <x v="0"/>
  </r>
  <r>
    <n v="3646"/>
    <x v="625"/>
    <x v="7"/>
    <s v="Samantha Irvin"/>
    <x v="4"/>
    <s v="Asia"/>
    <s v="Laptop"/>
    <x v="2"/>
    <n v="415.78"/>
    <n v="452.97"/>
    <x v="0"/>
    <d v="2023-07-05T00:00:00"/>
    <n v="12"/>
    <x v="8"/>
    <x v="1"/>
  </r>
  <r>
    <n v="3647"/>
    <x v="449"/>
    <x v="15"/>
    <s v="Michale Cole"/>
    <x v="5"/>
    <s v="Oceania"/>
    <s v="Laptop"/>
    <x v="2"/>
    <n v="415.78"/>
    <n v="478.3"/>
    <x v="0"/>
    <d v="2023-01-12T00:00:00"/>
    <n v="-711"/>
    <x v="5"/>
    <x v="0"/>
  </r>
  <r>
    <n v="3648"/>
    <x v="568"/>
    <x v="7"/>
    <s v="Samantha Irvin"/>
    <x v="2"/>
    <s v="Asia"/>
    <s v="Tablet"/>
    <x v="0"/>
    <n v="195.62"/>
    <n v="979.68"/>
    <x v="0"/>
    <d v="2024-06-04T00:00:00"/>
    <n v="18"/>
    <x v="10"/>
    <x v="0"/>
  </r>
  <r>
    <n v="3649"/>
    <x v="66"/>
    <x v="3"/>
    <s v="Michale Cole"/>
    <x v="4"/>
    <s v="Asia"/>
    <s v="Speaker"/>
    <x v="1"/>
    <n v="381.62"/>
    <n v="423.1"/>
    <x v="0"/>
    <d v="2024-04-22T00:00:00"/>
    <n v="12"/>
    <x v="7"/>
    <x v="0"/>
  </r>
  <r>
    <n v="3650"/>
    <x v="670"/>
    <x v="7"/>
    <s v="Samantha Irvin"/>
    <x v="6"/>
    <s v="Europe"/>
    <s v="Webcam"/>
    <x v="1"/>
    <n v="71.97"/>
    <n v="224.74"/>
    <x v="1"/>
    <s v="NULL"/>
    <s v="0"/>
    <x v="5"/>
    <x v="1"/>
  </r>
  <r>
    <n v="3651"/>
    <x v="484"/>
    <x v="9"/>
    <s v="Cathy Kelley"/>
    <x v="3"/>
    <s v="Asia"/>
    <s v="Webcam"/>
    <x v="1"/>
    <n v="71.97"/>
    <n v="780.38"/>
    <x v="0"/>
    <d v="2024-02-06T00:00:00"/>
    <n v="15"/>
    <x v="6"/>
    <x v="0"/>
  </r>
  <r>
    <n v="3652"/>
    <x v="549"/>
    <x v="4"/>
    <s v="Michale Cole"/>
    <x v="5"/>
    <s v="Oceania"/>
    <s v="Smartphone"/>
    <x v="3"/>
    <n v="350.59"/>
    <n v="242.65"/>
    <x v="1"/>
    <s v="NULL"/>
    <s v="0"/>
    <x v="4"/>
    <x v="1"/>
  </r>
  <r>
    <n v="3653"/>
    <x v="572"/>
    <x v="2"/>
    <s v="Cathy Kelley"/>
    <x v="5"/>
    <s v="Oceania"/>
    <s v="Laptop"/>
    <x v="2"/>
    <n v="415.78"/>
    <n v="199.96"/>
    <x v="0"/>
    <d v="2023-09-24T00:00:00"/>
    <n v="20"/>
    <x v="0"/>
    <x v="1"/>
  </r>
  <r>
    <n v="3654"/>
    <x v="7"/>
    <x v="18"/>
    <s v="Nick Patrick"/>
    <x v="9"/>
    <s v="South America"/>
    <s v="Webcam"/>
    <x v="1"/>
    <n v="71.97"/>
    <n v="910.2"/>
    <x v="0"/>
    <d v="2023-02-07T00:00:00"/>
    <n v="4"/>
    <x v="4"/>
    <x v="1"/>
  </r>
  <r>
    <n v="3655"/>
    <x v="169"/>
    <x v="18"/>
    <s v="Nick Patrick"/>
    <x v="2"/>
    <s v="Asia"/>
    <s v="Smartphone"/>
    <x v="3"/>
    <n v="350.59"/>
    <n v="400.26"/>
    <x v="0"/>
    <d v="2023-04-18T00:00:00"/>
    <n v="18"/>
    <x v="1"/>
    <x v="1"/>
  </r>
  <r>
    <n v="3656"/>
    <x v="291"/>
    <x v="19"/>
    <s v="Samantha Irvin"/>
    <x v="0"/>
    <s v="Europe"/>
    <s v="Headphones"/>
    <x v="0"/>
    <n v="143.09"/>
    <n v="936.92"/>
    <x v="1"/>
    <s v="NULL"/>
    <s v="0"/>
    <x v="1"/>
    <x v="1"/>
  </r>
  <r>
    <n v="3657"/>
    <x v="685"/>
    <x v="12"/>
    <s v="Michale Cole"/>
    <x v="1"/>
    <s v="North America"/>
    <s v="Smartphone"/>
    <x v="3"/>
    <n v="350.59"/>
    <n v="378.97"/>
    <x v="0"/>
    <d v="2023-02-23T00:00:00"/>
    <n v="2"/>
    <x v="4"/>
    <x v="1"/>
  </r>
  <r>
    <n v="3658"/>
    <x v="586"/>
    <x v="15"/>
    <s v="Michale Cole"/>
    <x v="7"/>
    <s v="North America"/>
    <s v="Speaker"/>
    <x v="1"/>
    <n v="381.62"/>
    <n v="467.87"/>
    <x v="0"/>
    <d v="2024-09-12T00:00:00"/>
    <n v="1"/>
    <x v="0"/>
    <x v="0"/>
  </r>
  <r>
    <n v="3659"/>
    <x v="248"/>
    <x v="16"/>
    <s v="Nick Patrick"/>
    <x v="9"/>
    <s v="South America"/>
    <s v="Monitor"/>
    <x v="1"/>
    <n v="263.2"/>
    <n v="805.66"/>
    <x v="1"/>
    <s v="NULL"/>
    <s v="0"/>
    <x v="11"/>
    <x v="1"/>
  </r>
  <r>
    <n v="3660"/>
    <x v="625"/>
    <x v="15"/>
    <s v="Michale Cole"/>
    <x v="0"/>
    <s v="Europe"/>
    <s v="Keyboard"/>
    <x v="2"/>
    <n v="104.6"/>
    <n v="233.44"/>
    <x v="1"/>
    <s v="NULL"/>
    <s v="0"/>
    <x v="8"/>
    <x v="1"/>
  </r>
  <r>
    <n v="3661"/>
    <x v="21"/>
    <x v="4"/>
    <s v="Michale Cole"/>
    <x v="7"/>
    <s v="North America"/>
    <s v="Webcam"/>
    <x v="1"/>
    <n v="71.97"/>
    <n v="397.48"/>
    <x v="0"/>
    <d v="2024-07-23T00:00:00"/>
    <n v="1"/>
    <x v="2"/>
    <x v="0"/>
  </r>
  <r>
    <n v="3662"/>
    <x v="39"/>
    <x v="3"/>
    <s v="Michale Cole"/>
    <x v="2"/>
    <s v="Asia"/>
    <s v="Smartphone"/>
    <x v="3"/>
    <n v="350.59"/>
    <n v="532.84"/>
    <x v="1"/>
    <s v="NULL"/>
    <s v="0"/>
    <x v="7"/>
    <x v="0"/>
  </r>
  <r>
    <n v="3663"/>
    <x v="344"/>
    <x v="16"/>
    <s v="Nick Patrick"/>
    <x v="3"/>
    <s v="Asia"/>
    <s v="Printer"/>
    <x v="0"/>
    <n v="199.57"/>
    <n v="217.84"/>
    <x v="0"/>
    <d v="2024-04-03T00:00:00"/>
    <n v="15"/>
    <x v="1"/>
    <x v="0"/>
  </r>
  <r>
    <n v="3664"/>
    <x v="81"/>
    <x v="12"/>
    <s v="Michale Cole"/>
    <x v="1"/>
    <s v="North America"/>
    <s v="Smartphone"/>
    <x v="3"/>
    <n v="350.59"/>
    <n v="277.89999999999998"/>
    <x v="1"/>
    <s v="NULL"/>
    <s v="0"/>
    <x v="2"/>
    <x v="1"/>
  </r>
  <r>
    <n v="3665"/>
    <x v="309"/>
    <x v="0"/>
    <s v="Nick Patrick"/>
    <x v="7"/>
    <s v="North America"/>
    <s v="Mouse"/>
    <x v="1"/>
    <n v="282.79000000000002"/>
    <n v="333.31"/>
    <x v="1"/>
    <s v="NULL"/>
    <s v="0"/>
    <x v="6"/>
    <x v="1"/>
  </r>
  <r>
    <n v="3666"/>
    <x v="361"/>
    <x v="18"/>
    <s v="Nick Patrick"/>
    <x v="6"/>
    <s v="Europe"/>
    <s v="Printer"/>
    <x v="0"/>
    <n v="199.57"/>
    <n v="935.65"/>
    <x v="1"/>
    <s v="NULL"/>
    <s v="0"/>
    <x v="0"/>
    <x v="0"/>
  </r>
  <r>
    <n v="3667"/>
    <x v="625"/>
    <x v="6"/>
    <s v="Michale Cole"/>
    <x v="1"/>
    <s v="North America"/>
    <s v="Headphones"/>
    <x v="0"/>
    <n v="143.09"/>
    <n v="275.83"/>
    <x v="0"/>
    <d v="2023-06-25T00:00:00"/>
    <n v="2"/>
    <x v="8"/>
    <x v="1"/>
  </r>
  <r>
    <n v="3668"/>
    <x v="525"/>
    <x v="2"/>
    <s v="Cathy Kelley"/>
    <x v="6"/>
    <s v="Europe"/>
    <s v="Tablet"/>
    <x v="0"/>
    <n v="195.62"/>
    <n v="112.12"/>
    <x v="1"/>
    <s v="NULL"/>
    <s v="0"/>
    <x v="7"/>
    <x v="0"/>
  </r>
  <r>
    <n v="3669"/>
    <x v="397"/>
    <x v="3"/>
    <s v="Michale Cole"/>
    <x v="4"/>
    <s v="Asia"/>
    <s v="Speaker"/>
    <x v="1"/>
    <n v="381.62"/>
    <n v="674.52"/>
    <x v="0"/>
    <d v="2023-12-16T00:00:00"/>
    <n v="12"/>
    <x v="5"/>
    <x v="1"/>
  </r>
  <r>
    <n v="3670"/>
    <x v="394"/>
    <x v="14"/>
    <s v="Nick Patrick"/>
    <x v="2"/>
    <s v="Asia"/>
    <s v="Keyboard"/>
    <x v="2"/>
    <n v="104.6"/>
    <n v="589.75"/>
    <x v="1"/>
    <s v="NULL"/>
    <s v="0"/>
    <x v="4"/>
    <x v="1"/>
  </r>
  <r>
    <n v="3671"/>
    <x v="326"/>
    <x v="15"/>
    <s v="Michale Cole"/>
    <x v="5"/>
    <s v="Oceania"/>
    <s v="Smartphone"/>
    <x v="3"/>
    <n v="350.59"/>
    <n v="208.66"/>
    <x v="0"/>
    <d v="2023-03-20T00:00:00"/>
    <n v="20"/>
    <x v="4"/>
    <x v="1"/>
  </r>
  <r>
    <n v="3672"/>
    <x v="22"/>
    <x v="15"/>
    <s v="Michale Cole"/>
    <x v="5"/>
    <s v="Oceania"/>
    <s v="Tablet"/>
    <x v="0"/>
    <n v="195.62"/>
    <n v="129.18"/>
    <x v="0"/>
    <d v="2024-11-06T00:00:00"/>
    <n v="20"/>
    <x v="11"/>
    <x v="0"/>
  </r>
  <r>
    <n v="3673"/>
    <x v="708"/>
    <x v="4"/>
    <s v="Michale Cole"/>
    <x v="1"/>
    <s v="North America"/>
    <s v="Monitor"/>
    <x v="1"/>
    <n v="263.2"/>
    <n v="110.41"/>
    <x v="1"/>
    <s v="NULL"/>
    <s v="0"/>
    <x v="8"/>
    <x v="0"/>
  </r>
  <r>
    <n v="3674"/>
    <x v="569"/>
    <x v="18"/>
    <s v="Nick Patrick"/>
    <x v="2"/>
    <s v="Asia"/>
    <s v="Mouse"/>
    <x v="1"/>
    <n v="282.79000000000002"/>
    <n v="853.65"/>
    <x v="0"/>
    <d v="2023-02-04T00:00:00"/>
    <n v="18"/>
    <x v="6"/>
    <x v="1"/>
  </r>
  <r>
    <n v="3675"/>
    <x v="458"/>
    <x v="3"/>
    <s v="Michale Cole"/>
    <x v="4"/>
    <s v="Asia"/>
    <s v="Speaker"/>
    <x v="1"/>
    <n v="381.62"/>
    <n v="402.03"/>
    <x v="0"/>
    <d v="2023-08-05T00:00:00"/>
    <n v="12"/>
    <x v="2"/>
    <x v="1"/>
  </r>
  <r>
    <n v="3676"/>
    <x v="522"/>
    <x v="19"/>
    <s v="Samantha Irvin"/>
    <x v="2"/>
    <s v="Asia"/>
    <s v="Keyboard"/>
    <x v="2"/>
    <n v="104.6"/>
    <n v="787.37"/>
    <x v="1"/>
    <s v="NULL"/>
    <s v="0"/>
    <x v="5"/>
    <x v="1"/>
  </r>
  <r>
    <n v="3677"/>
    <x v="353"/>
    <x v="3"/>
    <s v="Michale Cole"/>
    <x v="7"/>
    <s v="North America"/>
    <s v="Tablet"/>
    <x v="0"/>
    <n v="195.62"/>
    <n v="253.29"/>
    <x v="0"/>
    <d v="2023-11-24T00:00:00"/>
    <n v="1"/>
    <x v="9"/>
    <x v="1"/>
  </r>
  <r>
    <n v="3678"/>
    <x v="559"/>
    <x v="1"/>
    <s v="Cathy Kelley"/>
    <x v="7"/>
    <s v="North America"/>
    <s v="Tablet"/>
    <x v="0"/>
    <n v="195.62"/>
    <n v="865.46"/>
    <x v="1"/>
    <s v="NULL"/>
    <s v="0"/>
    <x v="8"/>
    <x v="0"/>
  </r>
  <r>
    <n v="3679"/>
    <x v="21"/>
    <x v="7"/>
    <s v="Samantha Irvin"/>
    <x v="8"/>
    <s v="Europe"/>
    <s v="Laptop"/>
    <x v="2"/>
    <n v="415.78"/>
    <n v="211.77"/>
    <x v="0"/>
    <d v="2024-07-30T00:00:00"/>
    <n v="8"/>
    <x v="2"/>
    <x v="0"/>
  </r>
  <r>
    <n v="3680"/>
    <x v="718"/>
    <x v="8"/>
    <s v="Cathy Kelley"/>
    <x v="3"/>
    <s v="Asia"/>
    <s v="Tablet"/>
    <x v="0"/>
    <n v="195.62"/>
    <n v="752.38"/>
    <x v="0"/>
    <d v="2024-03-04T00:00:00"/>
    <n v="15"/>
    <x v="4"/>
    <x v="0"/>
  </r>
  <r>
    <n v="3681"/>
    <x v="568"/>
    <x v="9"/>
    <s v="Cathy Kelley"/>
    <x v="4"/>
    <s v="Asia"/>
    <s v="Tablet"/>
    <x v="0"/>
    <n v="195.62"/>
    <n v="174.91"/>
    <x v="0"/>
    <d v="2024-05-29T00:00:00"/>
    <n v="12"/>
    <x v="10"/>
    <x v="0"/>
  </r>
  <r>
    <n v="3682"/>
    <x v="332"/>
    <x v="13"/>
    <s v="Cathy Kelley"/>
    <x v="1"/>
    <s v="North America"/>
    <s v="Printer"/>
    <x v="0"/>
    <n v="199.57"/>
    <n v="437.51"/>
    <x v="1"/>
    <s v="NULL"/>
    <s v="0"/>
    <x v="10"/>
    <x v="1"/>
  </r>
  <r>
    <n v="3683"/>
    <x v="496"/>
    <x v="6"/>
    <s v="Michale Cole"/>
    <x v="8"/>
    <s v="Europe"/>
    <s v="Speaker"/>
    <x v="1"/>
    <n v="381.62"/>
    <n v="569.4"/>
    <x v="1"/>
    <s v="NULL"/>
    <s v="0"/>
    <x v="5"/>
    <x v="1"/>
  </r>
  <r>
    <n v="3684"/>
    <x v="477"/>
    <x v="9"/>
    <s v="Cathy Kelley"/>
    <x v="2"/>
    <s v="Asia"/>
    <s v="Laptop"/>
    <x v="2"/>
    <n v="415.78"/>
    <n v="429.85"/>
    <x v="1"/>
    <s v="NULL"/>
    <s v="0"/>
    <x v="10"/>
    <x v="1"/>
  </r>
  <r>
    <n v="3685"/>
    <x v="646"/>
    <x v="17"/>
    <s v="Cathy Kelley"/>
    <x v="8"/>
    <s v="Europe"/>
    <s v="Webcam"/>
    <x v="1"/>
    <n v="71.97"/>
    <n v="943.03"/>
    <x v="1"/>
    <s v="NULL"/>
    <s v="0"/>
    <x v="0"/>
    <x v="1"/>
  </r>
  <r>
    <n v="3686"/>
    <x v="626"/>
    <x v="1"/>
    <s v="Cathy Kelley"/>
    <x v="3"/>
    <s v="Asia"/>
    <s v="Mouse"/>
    <x v="1"/>
    <n v="282.79000000000002"/>
    <n v="593.71"/>
    <x v="1"/>
    <s v="NULL"/>
    <s v="0"/>
    <x v="5"/>
    <x v="1"/>
  </r>
  <r>
    <n v="3687"/>
    <x v="102"/>
    <x v="15"/>
    <s v="Michale Cole"/>
    <x v="8"/>
    <s v="Europe"/>
    <s v="Webcam"/>
    <x v="1"/>
    <n v="71.97"/>
    <n v="707.22"/>
    <x v="0"/>
    <d v="2023-12-04T00:00:00"/>
    <n v="8"/>
    <x v="9"/>
    <x v="1"/>
  </r>
  <r>
    <n v="3688"/>
    <x v="163"/>
    <x v="13"/>
    <s v="Cathy Kelley"/>
    <x v="9"/>
    <s v="South America"/>
    <s v="Tablet"/>
    <x v="0"/>
    <n v="195.62"/>
    <n v="225.55"/>
    <x v="1"/>
    <s v="NULL"/>
    <s v="0"/>
    <x v="9"/>
    <x v="1"/>
  </r>
  <r>
    <n v="3689"/>
    <x v="182"/>
    <x v="10"/>
    <s v="Michale Cole"/>
    <x v="3"/>
    <s v="Asia"/>
    <s v="Webcam"/>
    <x v="1"/>
    <n v="71.97"/>
    <n v="406.02"/>
    <x v="0"/>
    <d v="2024-05-31T00:00:00"/>
    <n v="15"/>
    <x v="10"/>
    <x v="0"/>
  </r>
  <r>
    <n v="3690"/>
    <x v="377"/>
    <x v="11"/>
    <s v="Cathy Kelley"/>
    <x v="3"/>
    <s v="Asia"/>
    <s v="Printer"/>
    <x v="0"/>
    <n v="199.57"/>
    <n v="422.3"/>
    <x v="0"/>
    <d v="2023-03-23T00:00:00"/>
    <n v="15"/>
    <x v="1"/>
    <x v="1"/>
  </r>
  <r>
    <n v="3691"/>
    <x v="422"/>
    <x v="18"/>
    <s v="Nick Patrick"/>
    <x v="4"/>
    <s v="Asia"/>
    <s v="Webcam"/>
    <x v="1"/>
    <n v="71.97"/>
    <n v="890.77"/>
    <x v="0"/>
    <d v="2024-07-21T00:00:00"/>
    <n v="12"/>
    <x v="2"/>
    <x v="0"/>
  </r>
  <r>
    <n v="3692"/>
    <x v="622"/>
    <x v="2"/>
    <s v="Cathy Kelley"/>
    <x v="2"/>
    <s v="Asia"/>
    <s v="Speaker"/>
    <x v="1"/>
    <n v="381.62"/>
    <n v="334.97"/>
    <x v="0"/>
    <d v="2023-10-09T00:00:00"/>
    <n v="18"/>
    <x v="0"/>
    <x v="1"/>
  </r>
  <r>
    <n v="3693"/>
    <x v="671"/>
    <x v="13"/>
    <s v="Cathy Kelley"/>
    <x v="3"/>
    <s v="Asia"/>
    <s v="Speaker"/>
    <x v="1"/>
    <n v="381.62"/>
    <n v="735.27"/>
    <x v="0"/>
    <d v="2023-12-21T00:00:00"/>
    <n v="15"/>
    <x v="5"/>
    <x v="1"/>
  </r>
  <r>
    <n v="3694"/>
    <x v="185"/>
    <x v="1"/>
    <s v="Cathy Kelley"/>
    <x v="5"/>
    <s v="Oceania"/>
    <s v="Printer"/>
    <x v="0"/>
    <n v="199.57"/>
    <n v="277.97000000000003"/>
    <x v="1"/>
    <s v="NULL"/>
    <s v="0"/>
    <x v="6"/>
    <x v="0"/>
  </r>
  <r>
    <n v="3695"/>
    <x v="48"/>
    <x v="16"/>
    <s v="Nick Patrick"/>
    <x v="1"/>
    <s v="North America"/>
    <s v="Smartphone"/>
    <x v="3"/>
    <n v="350.59"/>
    <n v="416.66"/>
    <x v="0"/>
    <d v="2023-03-16T00:00:00"/>
    <n v="2"/>
    <x v="1"/>
    <x v="1"/>
  </r>
  <r>
    <n v="3696"/>
    <x v="321"/>
    <x v="18"/>
    <s v="Nick Patrick"/>
    <x v="7"/>
    <s v="North America"/>
    <s v="Webcam"/>
    <x v="1"/>
    <n v="71.97"/>
    <n v="398.25"/>
    <x v="0"/>
    <d v="2024-11-20T00:00:00"/>
    <n v="1"/>
    <x v="9"/>
    <x v="0"/>
  </r>
  <r>
    <n v="3697"/>
    <x v="500"/>
    <x v="8"/>
    <s v="Cathy Kelley"/>
    <x v="4"/>
    <s v="Asia"/>
    <s v="Tablet"/>
    <x v="0"/>
    <n v="195.62"/>
    <n v="815.98"/>
    <x v="0"/>
    <d v="2023-04-25T00:00:00"/>
    <n v="12"/>
    <x v="7"/>
    <x v="1"/>
  </r>
  <r>
    <n v="3698"/>
    <x v="203"/>
    <x v="17"/>
    <s v="Cathy Kelley"/>
    <x v="2"/>
    <s v="Asia"/>
    <s v="Headphones"/>
    <x v="0"/>
    <n v="143.09"/>
    <n v="759.4"/>
    <x v="0"/>
    <d v="2023-02-27T00:00:00"/>
    <n v="18"/>
    <x v="4"/>
    <x v="1"/>
  </r>
  <r>
    <n v="3699"/>
    <x v="659"/>
    <x v="15"/>
    <s v="Michale Cole"/>
    <x v="5"/>
    <s v="Oceania"/>
    <s v="Keyboard"/>
    <x v="2"/>
    <n v="104.6"/>
    <n v="871.06"/>
    <x v="0"/>
    <d v="2023-09-11T00:00:00"/>
    <n v="20"/>
    <x v="3"/>
    <x v="1"/>
  </r>
  <r>
    <n v="3700"/>
    <x v="114"/>
    <x v="14"/>
    <s v="Nick Patrick"/>
    <x v="7"/>
    <s v="North America"/>
    <s v="Laptop"/>
    <x v="2"/>
    <n v="415.78"/>
    <n v="518.42999999999995"/>
    <x v="0"/>
    <d v="2023-12-03T00:00:00"/>
    <n v="1"/>
    <x v="5"/>
    <x v="1"/>
  </r>
  <r>
    <n v="3701"/>
    <x v="337"/>
    <x v="8"/>
    <s v="Cathy Kelley"/>
    <x v="8"/>
    <s v="Europe"/>
    <s v="Tablet"/>
    <x v="0"/>
    <n v="195.62"/>
    <n v="677.09"/>
    <x v="0"/>
    <d v="2023-10-02T00:00:00"/>
    <n v="8"/>
    <x v="0"/>
    <x v="1"/>
  </r>
  <r>
    <n v="3702"/>
    <x v="717"/>
    <x v="0"/>
    <s v="Nick Patrick"/>
    <x v="3"/>
    <s v="Asia"/>
    <s v="Printer"/>
    <x v="0"/>
    <n v="199.57"/>
    <n v="509.92"/>
    <x v="1"/>
    <s v="NULL"/>
    <s v="0"/>
    <x v="8"/>
    <x v="0"/>
  </r>
  <r>
    <n v="3703"/>
    <x v="334"/>
    <x v="18"/>
    <s v="Nick Patrick"/>
    <x v="5"/>
    <s v="Oceania"/>
    <s v="Smartphone"/>
    <x v="3"/>
    <n v="350.59"/>
    <n v="613.15"/>
    <x v="0"/>
    <d v="2023-07-05T00:00:00"/>
    <n v="20"/>
    <x v="8"/>
    <x v="1"/>
  </r>
  <r>
    <n v="3704"/>
    <x v="580"/>
    <x v="5"/>
    <s v="Samantha Irvin"/>
    <x v="8"/>
    <s v="Europe"/>
    <s v="Laptop"/>
    <x v="2"/>
    <n v="415.78"/>
    <n v="793.22"/>
    <x v="0"/>
    <d v="2024-10-31T00:00:00"/>
    <n v="8"/>
    <x v="11"/>
    <x v="0"/>
  </r>
  <r>
    <n v="3705"/>
    <x v="365"/>
    <x v="12"/>
    <s v="Michale Cole"/>
    <x v="5"/>
    <s v="Oceania"/>
    <s v="Keyboard"/>
    <x v="2"/>
    <n v="104.6"/>
    <n v="477.05"/>
    <x v="0"/>
    <d v="2023-09-29T00:00:00"/>
    <n v="20"/>
    <x v="0"/>
    <x v="1"/>
  </r>
  <r>
    <n v="3706"/>
    <x v="199"/>
    <x v="0"/>
    <s v="Nick Patrick"/>
    <x v="7"/>
    <s v="North America"/>
    <s v="Mouse"/>
    <x v="1"/>
    <n v="282.79000000000002"/>
    <n v="388.55"/>
    <x v="1"/>
    <s v="NULL"/>
    <s v="0"/>
    <x v="8"/>
    <x v="0"/>
  </r>
  <r>
    <n v="3707"/>
    <x v="107"/>
    <x v="11"/>
    <s v="Cathy Kelley"/>
    <x v="9"/>
    <s v="South America"/>
    <s v="Smartphone"/>
    <x v="3"/>
    <n v="350.59"/>
    <n v="136.31"/>
    <x v="0"/>
    <d v="2023-01-10T00:00:00"/>
    <n v="4"/>
    <x v="6"/>
    <x v="1"/>
  </r>
  <r>
    <n v="3708"/>
    <x v="585"/>
    <x v="18"/>
    <s v="Nick Patrick"/>
    <x v="9"/>
    <s v="South America"/>
    <s v="Monitor"/>
    <x v="1"/>
    <n v="263.2"/>
    <n v="930.63"/>
    <x v="0"/>
    <d v="2023-07-26T00:00:00"/>
    <n v="4"/>
    <x v="2"/>
    <x v="1"/>
  </r>
  <r>
    <n v="3709"/>
    <x v="510"/>
    <x v="14"/>
    <s v="Nick Patrick"/>
    <x v="0"/>
    <s v="Europe"/>
    <s v="Tablet"/>
    <x v="0"/>
    <n v="195.62"/>
    <n v="367.62"/>
    <x v="0"/>
    <d v="2024-02-11T00:00:00"/>
    <n v="10"/>
    <x v="4"/>
    <x v="0"/>
  </r>
  <r>
    <n v="3710"/>
    <x v="625"/>
    <x v="11"/>
    <s v="Cathy Kelley"/>
    <x v="6"/>
    <s v="Europe"/>
    <s v="Smartphone"/>
    <x v="3"/>
    <n v="350.59"/>
    <n v="298"/>
    <x v="0"/>
    <d v="2023-06-29T00:00:00"/>
    <n v="6"/>
    <x v="8"/>
    <x v="1"/>
  </r>
  <r>
    <n v="3711"/>
    <x v="307"/>
    <x v="6"/>
    <s v="Michale Cole"/>
    <x v="4"/>
    <s v="Asia"/>
    <s v="Laptop"/>
    <x v="2"/>
    <n v="415.78"/>
    <n v="619.94000000000005"/>
    <x v="0"/>
    <d v="2023-08-12T00:00:00"/>
    <n v="12"/>
    <x v="2"/>
    <x v="1"/>
  </r>
  <r>
    <n v="3712"/>
    <x v="5"/>
    <x v="4"/>
    <s v="Michale Cole"/>
    <x v="8"/>
    <s v="Europe"/>
    <s v="Webcam"/>
    <x v="1"/>
    <n v="71.97"/>
    <n v="742.1"/>
    <x v="1"/>
    <s v="NULL"/>
    <s v="0"/>
    <x v="3"/>
    <x v="0"/>
  </r>
  <r>
    <n v="3713"/>
    <x v="14"/>
    <x v="12"/>
    <s v="Michale Cole"/>
    <x v="0"/>
    <s v="Europe"/>
    <s v="Speaker"/>
    <x v="1"/>
    <n v="381.62"/>
    <n v="234.03"/>
    <x v="0"/>
    <d v="2023-06-30T00:00:00"/>
    <n v="10"/>
    <x v="8"/>
    <x v="1"/>
  </r>
  <r>
    <n v="3714"/>
    <x v="298"/>
    <x v="4"/>
    <s v="Michale Cole"/>
    <x v="2"/>
    <s v="Asia"/>
    <s v="Keyboard"/>
    <x v="2"/>
    <n v="104.6"/>
    <n v="508.41"/>
    <x v="0"/>
    <d v="2023-10-01T00:00:00"/>
    <n v="18"/>
    <x v="0"/>
    <x v="1"/>
  </r>
  <r>
    <n v="3715"/>
    <x v="263"/>
    <x v="1"/>
    <s v="Cathy Kelley"/>
    <x v="7"/>
    <s v="North America"/>
    <s v="Speaker"/>
    <x v="1"/>
    <n v="381.62"/>
    <n v="231.58"/>
    <x v="1"/>
    <s v="NULL"/>
    <s v="0"/>
    <x v="1"/>
    <x v="0"/>
  </r>
  <r>
    <n v="3716"/>
    <x v="619"/>
    <x v="15"/>
    <s v="Michale Cole"/>
    <x v="7"/>
    <s v="North America"/>
    <s v="Monitor"/>
    <x v="1"/>
    <n v="263.2"/>
    <n v="525.48"/>
    <x v="0"/>
    <d v="2024-04-19T00:00:00"/>
    <n v="1"/>
    <x v="7"/>
    <x v="0"/>
  </r>
  <r>
    <n v="3717"/>
    <x v="724"/>
    <x v="9"/>
    <s v="Cathy Kelley"/>
    <x v="2"/>
    <s v="Asia"/>
    <s v="Printer"/>
    <x v="0"/>
    <n v="199.57"/>
    <n v="492.71"/>
    <x v="1"/>
    <s v="NULL"/>
    <s v="0"/>
    <x v="8"/>
    <x v="0"/>
  </r>
  <r>
    <n v="3718"/>
    <x v="284"/>
    <x v="0"/>
    <s v="Nick Patrick"/>
    <x v="1"/>
    <s v="North America"/>
    <s v="Printer"/>
    <x v="0"/>
    <n v="199.57"/>
    <n v="554.4"/>
    <x v="0"/>
    <d v="2024-01-22T00:00:00"/>
    <n v="2"/>
    <x v="6"/>
    <x v="0"/>
  </r>
  <r>
    <n v="3719"/>
    <x v="141"/>
    <x v="16"/>
    <s v="Nick Patrick"/>
    <x v="1"/>
    <s v="North America"/>
    <s v="Speaker"/>
    <x v="1"/>
    <n v="381.62"/>
    <n v="161.57"/>
    <x v="0"/>
    <d v="2023-01-30T00:00:00"/>
    <n v="2"/>
    <x v="6"/>
    <x v="1"/>
  </r>
  <r>
    <n v="3720"/>
    <x v="621"/>
    <x v="2"/>
    <s v="Cathy Kelley"/>
    <x v="9"/>
    <s v="South America"/>
    <s v="Webcam"/>
    <x v="1"/>
    <n v="71.97"/>
    <n v="128.03"/>
    <x v="0"/>
    <d v="2024-10-11T00:00:00"/>
    <n v="4"/>
    <x v="11"/>
    <x v="0"/>
  </r>
  <r>
    <n v="3721"/>
    <x v="518"/>
    <x v="15"/>
    <s v="Michale Cole"/>
    <x v="3"/>
    <s v="Asia"/>
    <s v="Keyboard"/>
    <x v="2"/>
    <n v="104.6"/>
    <n v="201.73"/>
    <x v="1"/>
    <s v="NULL"/>
    <s v="0"/>
    <x v="11"/>
    <x v="1"/>
  </r>
  <r>
    <n v="3722"/>
    <x v="41"/>
    <x v="17"/>
    <s v="Cathy Kelley"/>
    <x v="1"/>
    <s v="North America"/>
    <s v="Smartphone"/>
    <x v="3"/>
    <n v="350.59"/>
    <n v="372.56"/>
    <x v="1"/>
    <s v="NULL"/>
    <s v="0"/>
    <x v="0"/>
    <x v="0"/>
  </r>
  <r>
    <n v="3723"/>
    <x v="482"/>
    <x v="18"/>
    <s v="Nick Patrick"/>
    <x v="1"/>
    <s v="North America"/>
    <s v="Laptop"/>
    <x v="2"/>
    <n v="415.78"/>
    <n v="558.62"/>
    <x v="0"/>
    <d v="2023-05-16T00:00:00"/>
    <n v="2"/>
    <x v="10"/>
    <x v="1"/>
  </r>
  <r>
    <n v="3724"/>
    <x v="690"/>
    <x v="19"/>
    <s v="Samantha Irvin"/>
    <x v="4"/>
    <s v="Asia"/>
    <s v="Printer"/>
    <x v="0"/>
    <n v="199.57"/>
    <n v="573.66999999999996"/>
    <x v="0"/>
    <d v="2023-03-28T00:00:00"/>
    <n v="12"/>
    <x v="1"/>
    <x v="1"/>
  </r>
  <r>
    <n v="3725"/>
    <x v="194"/>
    <x v="4"/>
    <s v="Michale Cole"/>
    <x v="4"/>
    <s v="Asia"/>
    <s v="Monitor"/>
    <x v="1"/>
    <n v="263.2"/>
    <n v="721.55"/>
    <x v="1"/>
    <s v="NULL"/>
    <s v="0"/>
    <x v="3"/>
    <x v="0"/>
  </r>
  <r>
    <n v="3726"/>
    <x v="401"/>
    <x v="6"/>
    <s v="Michale Cole"/>
    <x v="3"/>
    <s v="Asia"/>
    <s v="Mouse"/>
    <x v="1"/>
    <n v="282.79000000000002"/>
    <n v="956.81"/>
    <x v="1"/>
    <s v="NULL"/>
    <s v="0"/>
    <x v="9"/>
    <x v="0"/>
  </r>
  <r>
    <n v="3727"/>
    <x v="233"/>
    <x v="18"/>
    <s v="Nick Patrick"/>
    <x v="5"/>
    <s v="Oceania"/>
    <s v="Laptop"/>
    <x v="2"/>
    <n v="415.78"/>
    <n v="827.46"/>
    <x v="1"/>
    <s v="NULL"/>
    <s v="0"/>
    <x v="2"/>
    <x v="0"/>
  </r>
  <r>
    <n v="3728"/>
    <x v="188"/>
    <x v="10"/>
    <s v="Michale Cole"/>
    <x v="6"/>
    <s v="Europe"/>
    <s v="Monitor"/>
    <x v="1"/>
    <n v="263.2"/>
    <n v="600.74"/>
    <x v="0"/>
    <d v="2023-10-22T00:00:00"/>
    <n v="6"/>
    <x v="11"/>
    <x v="1"/>
  </r>
  <r>
    <n v="3729"/>
    <x v="443"/>
    <x v="4"/>
    <s v="Michale Cole"/>
    <x v="7"/>
    <s v="North America"/>
    <s v="Tablet"/>
    <x v="0"/>
    <n v="195.62"/>
    <n v="908.87"/>
    <x v="1"/>
    <s v="NULL"/>
    <s v="0"/>
    <x v="3"/>
    <x v="1"/>
  </r>
  <r>
    <n v="3730"/>
    <x v="383"/>
    <x v="13"/>
    <s v="Cathy Kelley"/>
    <x v="4"/>
    <s v="Asia"/>
    <s v="Printer"/>
    <x v="0"/>
    <n v="199.57"/>
    <n v="750.15"/>
    <x v="0"/>
    <d v="2023-03-02T00:00:00"/>
    <n v="12"/>
    <x v="4"/>
    <x v="1"/>
  </r>
  <r>
    <n v="3731"/>
    <x v="243"/>
    <x v="16"/>
    <s v="Nick Patrick"/>
    <x v="3"/>
    <s v="Asia"/>
    <s v="Smartphone"/>
    <x v="3"/>
    <n v="350.59"/>
    <n v="443.74"/>
    <x v="0"/>
    <d v="2024-10-07T00:00:00"/>
    <n v="15"/>
    <x v="0"/>
    <x v="0"/>
  </r>
  <r>
    <n v="3732"/>
    <x v="501"/>
    <x v="4"/>
    <s v="Michale Cole"/>
    <x v="0"/>
    <s v="Europe"/>
    <s v="Webcam"/>
    <x v="1"/>
    <n v="71.97"/>
    <n v="103.32"/>
    <x v="0"/>
    <d v="2023-08-15T00:00:00"/>
    <n v="10"/>
    <x v="3"/>
    <x v="1"/>
  </r>
  <r>
    <n v="3733"/>
    <x v="625"/>
    <x v="17"/>
    <s v="Cathy Kelley"/>
    <x v="1"/>
    <s v="North America"/>
    <s v="Speaker"/>
    <x v="1"/>
    <n v="381.62"/>
    <n v="114.82"/>
    <x v="0"/>
    <d v="2023-06-25T00:00:00"/>
    <n v="2"/>
    <x v="8"/>
    <x v="1"/>
  </r>
  <r>
    <n v="3734"/>
    <x v="19"/>
    <x v="5"/>
    <s v="Samantha Irvin"/>
    <x v="6"/>
    <s v="Europe"/>
    <s v="Mouse"/>
    <x v="1"/>
    <n v="282.79000000000002"/>
    <n v="890.88"/>
    <x v="0"/>
    <d v="2024-07-23T00:00:00"/>
    <n v="6"/>
    <x v="2"/>
    <x v="0"/>
  </r>
  <r>
    <n v="3735"/>
    <x v="618"/>
    <x v="17"/>
    <s v="Cathy Kelley"/>
    <x v="8"/>
    <s v="Europe"/>
    <s v="Webcam"/>
    <x v="1"/>
    <n v="71.97"/>
    <n v="365.59"/>
    <x v="0"/>
    <d v="2024-05-12T00:00:00"/>
    <n v="8"/>
    <x v="10"/>
    <x v="0"/>
  </r>
  <r>
    <n v="3736"/>
    <x v="0"/>
    <x v="17"/>
    <s v="Cathy Kelley"/>
    <x v="2"/>
    <s v="Asia"/>
    <s v="Mouse"/>
    <x v="1"/>
    <n v="282.79000000000002"/>
    <n v="710.47"/>
    <x v="0"/>
    <d v="2024-09-22T00:00:00"/>
    <n v="18"/>
    <x v="0"/>
    <x v="0"/>
  </r>
  <r>
    <n v="3737"/>
    <x v="458"/>
    <x v="1"/>
    <s v="Cathy Kelley"/>
    <x v="0"/>
    <s v="Europe"/>
    <s v="Monitor"/>
    <x v="1"/>
    <n v="263.2"/>
    <n v="535.19000000000005"/>
    <x v="0"/>
    <d v="2023-08-03T00:00:00"/>
    <n v="10"/>
    <x v="2"/>
    <x v="1"/>
  </r>
  <r>
    <n v="3738"/>
    <x v="64"/>
    <x v="10"/>
    <s v="Michale Cole"/>
    <x v="3"/>
    <s v="Asia"/>
    <s v="Laptop"/>
    <x v="2"/>
    <n v="415.78"/>
    <n v="275.85000000000002"/>
    <x v="0"/>
    <d v="2024-08-17T00:00:00"/>
    <n v="15"/>
    <x v="3"/>
    <x v="0"/>
  </r>
  <r>
    <n v="3739"/>
    <x v="178"/>
    <x v="1"/>
    <s v="Cathy Kelley"/>
    <x v="9"/>
    <s v="South America"/>
    <s v="Smartphone"/>
    <x v="3"/>
    <n v="350.59"/>
    <n v="929.16"/>
    <x v="0"/>
    <d v="2023-06-10T00:00:00"/>
    <n v="4"/>
    <x v="8"/>
    <x v="1"/>
  </r>
  <r>
    <n v="3740"/>
    <x v="705"/>
    <x v="1"/>
    <s v="Cathy Kelley"/>
    <x v="5"/>
    <s v="Oceania"/>
    <s v="Tablet"/>
    <x v="0"/>
    <n v="195.62"/>
    <n v="240.47"/>
    <x v="0"/>
    <d v="2024-02-29T00:00:00"/>
    <n v="20"/>
    <x v="4"/>
    <x v="0"/>
  </r>
  <r>
    <n v="3741"/>
    <x v="128"/>
    <x v="1"/>
    <s v="Cathy Kelley"/>
    <x v="2"/>
    <s v="Asia"/>
    <s v="Printer"/>
    <x v="0"/>
    <n v="199.57"/>
    <n v="205.76"/>
    <x v="0"/>
    <d v="2024-08-26T00:00:00"/>
    <n v="18"/>
    <x v="3"/>
    <x v="0"/>
  </r>
  <r>
    <n v="3742"/>
    <x v="633"/>
    <x v="19"/>
    <s v="Samantha Irvin"/>
    <x v="7"/>
    <s v="North America"/>
    <s v="Printer"/>
    <x v="0"/>
    <n v="199.57"/>
    <n v="548.25"/>
    <x v="1"/>
    <s v="NULL"/>
    <s v="0"/>
    <x v="5"/>
    <x v="1"/>
  </r>
  <r>
    <n v="3743"/>
    <x v="12"/>
    <x v="5"/>
    <s v="Samantha Irvin"/>
    <x v="8"/>
    <s v="Europe"/>
    <s v="Monitor"/>
    <x v="1"/>
    <n v="263.2"/>
    <n v="107.75"/>
    <x v="1"/>
    <s v="NULL"/>
    <s v="0"/>
    <x v="8"/>
    <x v="1"/>
  </r>
  <r>
    <n v="3744"/>
    <x v="251"/>
    <x v="7"/>
    <s v="Samantha Irvin"/>
    <x v="2"/>
    <s v="Asia"/>
    <s v="Printer"/>
    <x v="0"/>
    <n v="199.57"/>
    <n v="523.69000000000005"/>
    <x v="0"/>
    <d v="2024-01-22T00:00:00"/>
    <n v="18"/>
    <x v="6"/>
    <x v="0"/>
  </r>
  <r>
    <n v="3745"/>
    <x v="61"/>
    <x v="10"/>
    <s v="Michale Cole"/>
    <x v="0"/>
    <s v="Europe"/>
    <s v="Headphones"/>
    <x v="0"/>
    <n v="143.09"/>
    <n v="215.18"/>
    <x v="0"/>
    <d v="2023-07-20T00:00:00"/>
    <n v="10"/>
    <x v="2"/>
    <x v="1"/>
  </r>
  <r>
    <n v="3746"/>
    <x v="238"/>
    <x v="19"/>
    <s v="Samantha Irvin"/>
    <x v="5"/>
    <s v="Oceania"/>
    <s v="Keyboard"/>
    <x v="2"/>
    <n v="104.6"/>
    <n v="607.92999999999995"/>
    <x v="1"/>
    <s v="NULL"/>
    <s v="0"/>
    <x v="8"/>
    <x v="1"/>
  </r>
  <r>
    <n v="3747"/>
    <x v="216"/>
    <x v="19"/>
    <s v="Samantha Irvin"/>
    <x v="4"/>
    <s v="Asia"/>
    <s v="Headphones"/>
    <x v="0"/>
    <n v="143.09"/>
    <n v="768.85"/>
    <x v="1"/>
    <s v="NULL"/>
    <s v="0"/>
    <x v="9"/>
    <x v="0"/>
  </r>
  <r>
    <n v="3748"/>
    <x v="273"/>
    <x v="19"/>
    <s v="Samantha Irvin"/>
    <x v="9"/>
    <s v="South America"/>
    <s v="Laptop"/>
    <x v="2"/>
    <n v="415.78"/>
    <n v="985.77"/>
    <x v="1"/>
    <s v="NULL"/>
    <s v="0"/>
    <x v="5"/>
    <x v="0"/>
  </r>
  <r>
    <n v="3749"/>
    <x v="699"/>
    <x v="3"/>
    <s v="Michale Cole"/>
    <x v="6"/>
    <s v="Europe"/>
    <s v="Keyboard"/>
    <x v="2"/>
    <n v="104.6"/>
    <n v="947.43"/>
    <x v="1"/>
    <s v="NULL"/>
    <s v="0"/>
    <x v="9"/>
    <x v="1"/>
  </r>
  <r>
    <n v="3750"/>
    <x v="161"/>
    <x v="11"/>
    <s v="Cathy Kelley"/>
    <x v="6"/>
    <s v="Europe"/>
    <s v="Speaker"/>
    <x v="1"/>
    <n v="381.62"/>
    <n v="791.37"/>
    <x v="1"/>
    <s v="NULL"/>
    <s v="0"/>
    <x v="2"/>
    <x v="1"/>
  </r>
  <r>
    <n v="3751"/>
    <x v="437"/>
    <x v="19"/>
    <s v="Samantha Irvin"/>
    <x v="4"/>
    <s v="Asia"/>
    <s v="Laptop"/>
    <x v="2"/>
    <n v="415.78"/>
    <n v="943.37"/>
    <x v="1"/>
    <s v="NULL"/>
    <s v="0"/>
    <x v="11"/>
    <x v="0"/>
  </r>
  <r>
    <n v="3752"/>
    <x v="121"/>
    <x v="13"/>
    <s v="Cathy Kelley"/>
    <x v="5"/>
    <s v="Oceania"/>
    <s v="Laptop"/>
    <x v="2"/>
    <n v="415.78"/>
    <n v="589.94000000000005"/>
    <x v="1"/>
    <s v="NULL"/>
    <s v="0"/>
    <x v="1"/>
    <x v="1"/>
  </r>
  <r>
    <n v="3753"/>
    <x v="643"/>
    <x v="12"/>
    <s v="Michale Cole"/>
    <x v="6"/>
    <s v="Europe"/>
    <s v="Webcam"/>
    <x v="1"/>
    <n v="71.97"/>
    <n v="344.8"/>
    <x v="1"/>
    <s v="NULL"/>
    <s v="0"/>
    <x v="11"/>
    <x v="1"/>
  </r>
  <r>
    <n v="3754"/>
    <x v="121"/>
    <x v="10"/>
    <s v="Michale Cole"/>
    <x v="0"/>
    <s v="Europe"/>
    <s v="Smartphone"/>
    <x v="3"/>
    <n v="350.59"/>
    <n v="822.92"/>
    <x v="1"/>
    <s v="NULL"/>
    <s v="0"/>
    <x v="1"/>
    <x v="1"/>
  </r>
  <r>
    <n v="3755"/>
    <x v="711"/>
    <x v="17"/>
    <s v="Cathy Kelley"/>
    <x v="1"/>
    <s v="North America"/>
    <s v="Mouse"/>
    <x v="1"/>
    <n v="282.79000000000002"/>
    <n v="251.93"/>
    <x v="1"/>
    <s v="NULL"/>
    <s v="0"/>
    <x v="1"/>
    <x v="1"/>
  </r>
  <r>
    <n v="3756"/>
    <x v="671"/>
    <x v="14"/>
    <s v="Nick Patrick"/>
    <x v="0"/>
    <s v="Europe"/>
    <s v="Monitor"/>
    <x v="1"/>
    <n v="263.2"/>
    <n v="193.15"/>
    <x v="1"/>
    <s v="NULL"/>
    <s v="0"/>
    <x v="5"/>
    <x v="1"/>
  </r>
  <r>
    <n v="3757"/>
    <x v="162"/>
    <x v="12"/>
    <s v="Michale Cole"/>
    <x v="5"/>
    <s v="Oceania"/>
    <s v="Printer"/>
    <x v="0"/>
    <n v="199.57"/>
    <n v="418.99"/>
    <x v="0"/>
    <d v="2024-01-30T00:00:00"/>
    <n v="20"/>
    <x v="6"/>
    <x v="0"/>
  </r>
  <r>
    <n v="3758"/>
    <x v="530"/>
    <x v="0"/>
    <s v="Nick Patrick"/>
    <x v="5"/>
    <s v="Oceania"/>
    <s v="Headphones"/>
    <x v="0"/>
    <n v="143.09"/>
    <n v="437.58"/>
    <x v="0"/>
    <d v="2024-08-26T00:00:00"/>
    <n v="20"/>
    <x v="3"/>
    <x v="0"/>
  </r>
  <r>
    <n v="3759"/>
    <x v="422"/>
    <x v="18"/>
    <s v="Nick Patrick"/>
    <x v="3"/>
    <s v="Asia"/>
    <s v="Mouse"/>
    <x v="1"/>
    <n v="282.79000000000002"/>
    <n v="565.6"/>
    <x v="0"/>
    <d v="2024-07-24T00:00:00"/>
    <n v="15"/>
    <x v="2"/>
    <x v="0"/>
  </r>
  <r>
    <n v="3760"/>
    <x v="28"/>
    <x v="18"/>
    <s v="Nick Patrick"/>
    <x v="2"/>
    <s v="Asia"/>
    <s v="Mouse"/>
    <x v="1"/>
    <n v="282.79000000000002"/>
    <n v="651.21"/>
    <x v="0"/>
    <d v="2023-04-28T00:00:00"/>
    <n v="18"/>
    <x v="7"/>
    <x v="1"/>
  </r>
  <r>
    <n v="3761"/>
    <x v="58"/>
    <x v="16"/>
    <s v="Nick Patrick"/>
    <x v="5"/>
    <s v="Oceania"/>
    <s v="Keyboard"/>
    <x v="2"/>
    <n v="104.6"/>
    <n v="591.49"/>
    <x v="0"/>
    <d v="2023-04-16T00:00:00"/>
    <n v="20"/>
    <x v="1"/>
    <x v="1"/>
  </r>
  <r>
    <n v="3762"/>
    <x v="694"/>
    <x v="12"/>
    <s v="Michale Cole"/>
    <x v="7"/>
    <s v="North America"/>
    <s v="Laptop"/>
    <x v="2"/>
    <n v="415.78"/>
    <n v="244.39"/>
    <x v="0"/>
    <d v="2023-05-28T00:00:00"/>
    <n v="1"/>
    <x v="10"/>
    <x v="1"/>
  </r>
  <r>
    <n v="3763"/>
    <x v="588"/>
    <x v="4"/>
    <s v="Michale Cole"/>
    <x v="4"/>
    <s v="Asia"/>
    <s v="Mouse"/>
    <x v="1"/>
    <n v="282.79000000000002"/>
    <n v="453.54"/>
    <x v="0"/>
    <d v="2024-10-10T00:00:00"/>
    <n v="12"/>
    <x v="0"/>
    <x v="0"/>
  </r>
  <r>
    <n v="3764"/>
    <x v="381"/>
    <x v="19"/>
    <s v="Samantha Irvin"/>
    <x v="1"/>
    <s v="North America"/>
    <s v="Laptop"/>
    <x v="2"/>
    <n v="415.78"/>
    <n v="877.81"/>
    <x v="0"/>
    <d v="2023-09-02T00:00:00"/>
    <n v="2"/>
    <x v="3"/>
    <x v="1"/>
  </r>
  <r>
    <n v="3765"/>
    <x v="677"/>
    <x v="16"/>
    <s v="Nick Patrick"/>
    <x v="7"/>
    <s v="North America"/>
    <s v="Webcam"/>
    <x v="1"/>
    <n v="71.97"/>
    <n v="885.91"/>
    <x v="0"/>
    <d v="2024-06-06T00:00:00"/>
    <n v="1"/>
    <x v="8"/>
    <x v="0"/>
  </r>
  <r>
    <n v="3766"/>
    <x v="517"/>
    <x v="7"/>
    <s v="Samantha Irvin"/>
    <x v="1"/>
    <s v="North America"/>
    <s v="Printer"/>
    <x v="0"/>
    <n v="199.57"/>
    <n v="591.58000000000004"/>
    <x v="1"/>
    <s v="NULL"/>
    <s v="0"/>
    <x v="7"/>
    <x v="0"/>
  </r>
  <r>
    <n v="3767"/>
    <x v="376"/>
    <x v="15"/>
    <s v="Michale Cole"/>
    <x v="8"/>
    <s v="Europe"/>
    <s v="Speaker"/>
    <x v="1"/>
    <n v="381.62"/>
    <n v="174.1"/>
    <x v="0"/>
    <d v="2023-05-20T00:00:00"/>
    <n v="8"/>
    <x v="10"/>
    <x v="1"/>
  </r>
  <r>
    <n v="3768"/>
    <x v="421"/>
    <x v="19"/>
    <s v="Samantha Irvin"/>
    <x v="5"/>
    <s v="Oceania"/>
    <s v="Smartphone"/>
    <x v="3"/>
    <n v="350.59"/>
    <n v="537.04"/>
    <x v="0"/>
    <d v="2024-07-04T00:00:00"/>
    <n v="20"/>
    <x v="8"/>
    <x v="0"/>
  </r>
  <r>
    <n v="3769"/>
    <x v="688"/>
    <x v="5"/>
    <s v="Samantha Irvin"/>
    <x v="0"/>
    <s v="Europe"/>
    <s v="Monitor"/>
    <x v="1"/>
    <n v="263.2"/>
    <n v="459.94"/>
    <x v="1"/>
    <s v="NULL"/>
    <s v="0"/>
    <x v="11"/>
    <x v="0"/>
  </r>
  <r>
    <n v="3770"/>
    <x v="135"/>
    <x v="9"/>
    <s v="Cathy Kelley"/>
    <x v="9"/>
    <s v="South America"/>
    <s v="Monitor"/>
    <x v="1"/>
    <n v="263.2"/>
    <n v="618.64"/>
    <x v="0"/>
    <d v="2023-08-01T00:00:00"/>
    <n v="4"/>
    <x v="2"/>
    <x v="1"/>
  </r>
  <r>
    <n v="3771"/>
    <x v="134"/>
    <x v="17"/>
    <s v="Cathy Kelley"/>
    <x v="7"/>
    <s v="North America"/>
    <s v="Tablet"/>
    <x v="0"/>
    <n v="195.62"/>
    <n v="151.59"/>
    <x v="0"/>
    <d v="2023-03-22T00:00:00"/>
    <n v="1"/>
    <x v="1"/>
    <x v="1"/>
  </r>
  <r>
    <n v="3772"/>
    <x v="343"/>
    <x v="10"/>
    <s v="Michale Cole"/>
    <x v="6"/>
    <s v="Europe"/>
    <s v="Tablet"/>
    <x v="0"/>
    <n v="195.62"/>
    <n v="192.25"/>
    <x v="0"/>
    <d v="2023-10-26T00:00:00"/>
    <n v="6"/>
    <x v="11"/>
    <x v="1"/>
  </r>
  <r>
    <n v="3773"/>
    <x v="375"/>
    <x v="10"/>
    <s v="Michale Cole"/>
    <x v="0"/>
    <s v="Europe"/>
    <s v="Monitor"/>
    <x v="1"/>
    <n v="263.2"/>
    <n v="922.03"/>
    <x v="1"/>
    <s v="NULL"/>
    <s v="0"/>
    <x v="11"/>
    <x v="0"/>
  </r>
  <r>
    <n v="3774"/>
    <x v="390"/>
    <x v="2"/>
    <s v="Cathy Kelley"/>
    <x v="0"/>
    <s v="Europe"/>
    <s v="Keyboard"/>
    <x v="2"/>
    <n v="104.6"/>
    <n v="860.03"/>
    <x v="1"/>
    <s v="NULL"/>
    <s v="0"/>
    <x v="6"/>
    <x v="1"/>
  </r>
  <r>
    <n v="3775"/>
    <x v="155"/>
    <x v="10"/>
    <s v="Michale Cole"/>
    <x v="8"/>
    <s v="Europe"/>
    <s v="Printer"/>
    <x v="0"/>
    <n v="199.57"/>
    <n v="917.27"/>
    <x v="0"/>
    <d v="2024-03-26T00:00:00"/>
    <n v="8"/>
    <x v="1"/>
    <x v="0"/>
  </r>
  <r>
    <n v="3776"/>
    <x v="242"/>
    <x v="5"/>
    <s v="Samantha Irvin"/>
    <x v="6"/>
    <s v="Europe"/>
    <s v="Smartphone"/>
    <x v="3"/>
    <n v="350.59"/>
    <n v="181.11"/>
    <x v="0"/>
    <d v="2023-01-10T00:00:00"/>
    <n v="6"/>
    <x v="6"/>
    <x v="1"/>
  </r>
  <r>
    <n v="3777"/>
    <x v="362"/>
    <x v="6"/>
    <s v="Michale Cole"/>
    <x v="2"/>
    <s v="Asia"/>
    <s v="Printer"/>
    <x v="0"/>
    <n v="199.57"/>
    <n v="201.28"/>
    <x v="1"/>
    <s v="NULL"/>
    <s v="0"/>
    <x v="4"/>
    <x v="0"/>
  </r>
  <r>
    <n v="3778"/>
    <x v="386"/>
    <x v="7"/>
    <s v="Samantha Irvin"/>
    <x v="0"/>
    <s v="Europe"/>
    <s v="Keyboard"/>
    <x v="2"/>
    <n v="104.6"/>
    <n v="639.59"/>
    <x v="1"/>
    <s v="NULL"/>
    <s v="0"/>
    <x v="4"/>
    <x v="0"/>
  </r>
  <r>
    <n v="3779"/>
    <x v="580"/>
    <x v="16"/>
    <s v="Nick Patrick"/>
    <x v="9"/>
    <s v="South America"/>
    <s v="Laptop"/>
    <x v="2"/>
    <n v="415.78"/>
    <n v="516.71"/>
    <x v="0"/>
    <d v="2024-10-27T00:00:00"/>
    <n v="4"/>
    <x v="11"/>
    <x v="0"/>
  </r>
  <r>
    <n v="3780"/>
    <x v="633"/>
    <x v="1"/>
    <s v="Cathy Kelley"/>
    <x v="4"/>
    <s v="Asia"/>
    <s v="Monitor"/>
    <x v="1"/>
    <n v="263.2"/>
    <n v="416.22"/>
    <x v="0"/>
    <d v="2024-01-10T00:00:00"/>
    <n v="12"/>
    <x v="5"/>
    <x v="1"/>
  </r>
  <r>
    <n v="3781"/>
    <x v="160"/>
    <x v="16"/>
    <s v="Nick Patrick"/>
    <x v="5"/>
    <s v="Oceania"/>
    <s v="Tablet"/>
    <x v="0"/>
    <n v="195.62"/>
    <n v="959.99"/>
    <x v="0"/>
    <d v="2023-02-04T00:00:00"/>
    <n v="20"/>
    <x v="6"/>
    <x v="1"/>
  </r>
  <r>
    <n v="3782"/>
    <x v="237"/>
    <x v="6"/>
    <s v="Michale Cole"/>
    <x v="3"/>
    <s v="Asia"/>
    <s v="Laptop"/>
    <x v="2"/>
    <n v="415.78"/>
    <n v="797.55"/>
    <x v="1"/>
    <s v="NULL"/>
    <s v="0"/>
    <x v="6"/>
    <x v="1"/>
  </r>
  <r>
    <n v="3783"/>
    <x v="76"/>
    <x v="16"/>
    <s v="Nick Patrick"/>
    <x v="5"/>
    <s v="Oceania"/>
    <s v="Tablet"/>
    <x v="0"/>
    <n v="195.62"/>
    <n v="227.28"/>
    <x v="0"/>
    <d v="2023-08-23T00:00:00"/>
    <n v="20"/>
    <x v="3"/>
    <x v="1"/>
  </r>
  <r>
    <n v="3784"/>
    <x v="174"/>
    <x v="17"/>
    <s v="Cathy Kelley"/>
    <x v="5"/>
    <s v="Oceania"/>
    <s v="Monitor"/>
    <x v="1"/>
    <n v="263.2"/>
    <n v="675.12"/>
    <x v="0"/>
    <d v="2023-04-09T00:00:00"/>
    <n v="20"/>
    <x v="1"/>
    <x v="1"/>
  </r>
  <r>
    <n v="3785"/>
    <x v="543"/>
    <x v="5"/>
    <s v="Samantha Irvin"/>
    <x v="1"/>
    <s v="North America"/>
    <s v="Keyboard"/>
    <x v="2"/>
    <n v="104.6"/>
    <n v="396.95"/>
    <x v="0"/>
    <d v="2024-04-07T00:00:00"/>
    <n v="2"/>
    <x v="7"/>
    <x v="0"/>
  </r>
  <r>
    <n v="3786"/>
    <x v="515"/>
    <x v="6"/>
    <s v="Michale Cole"/>
    <x v="2"/>
    <s v="Asia"/>
    <s v="Printer"/>
    <x v="0"/>
    <n v="199.57"/>
    <n v="439.61"/>
    <x v="0"/>
    <d v="2023-03-03T00:00:00"/>
    <n v="18"/>
    <x v="4"/>
    <x v="1"/>
  </r>
  <r>
    <n v="3787"/>
    <x v="261"/>
    <x v="9"/>
    <s v="Cathy Kelley"/>
    <x v="9"/>
    <s v="South America"/>
    <s v="Mouse"/>
    <x v="1"/>
    <n v="282.79000000000002"/>
    <n v="214.34"/>
    <x v="0"/>
    <d v="2024-01-05T00:00:00"/>
    <n v="4"/>
    <x v="6"/>
    <x v="0"/>
  </r>
  <r>
    <n v="3788"/>
    <x v="647"/>
    <x v="10"/>
    <s v="Michale Cole"/>
    <x v="8"/>
    <s v="Europe"/>
    <s v="Webcam"/>
    <x v="1"/>
    <n v="71.97"/>
    <n v="303.07"/>
    <x v="0"/>
    <d v="2023-02-06T00:00:00"/>
    <n v="8"/>
    <x v="6"/>
    <x v="1"/>
  </r>
  <r>
    <n v="3789"/>
    <x v="168"/>
    <x v="10"/>
    <s v="Michale Cole"/>
    <x v="6"/>
    <s v="Europe"/>
    <s v="Keyboard"/>
    <x v="2"/>
    <n v="104.6"/>
    <n v="618.85"/>
    <x v="1"/>
    <s v="NULL"/>
    <s v="0"/>
    <x v="7"/>
    <x v="0"/>
  </r>
  <r>
    <n v="3790"/>
    <x v="137"/>
    <x v="2"/>
    <s v="Cathy Kelley"/>
    <x v="5"/>
    <s v="Oceania"/>
    <s v="Smartphone"/>
    <x v="3"/>
    <n v="350.59"/>
    <n v="867.05"/>
    <x v="0"/>
    <d v="2023-04-15T00:00:00"/>
    <n v="20"/>
    <x v="1"/>
    <x v="1"/>
  </r>
  <r>
    <n v="3791"/>
    <x v="0"/>
    <x v="13"/>
    <s v="Cathy Kelley"/>
    <x v="2"/>
    <s v="Asia"/>
    <s v="Smartphone"/>
    <x v="3"/>
    <n v="350.59"/>
    <n v="237.89"/>
    <x v="1"/>
    <s v="NULL"/>
    <s v="0"/>
    <x v="0"/>
    <x v="0"/>
  </r>
  <r>
    <n v="3792"/>
    <x v="613"/>
    <x v="14"/>
    <s v="Nick Patrick"/>
    <x v="3"/>
    <s v="Asia"/>
    <s v="Mouse"/>
    <x v="1"/>
    <n v="282.79000000000002"/>
    <n v="309.77999999999997"/>
    <x v="1"/>
    <s v="NULL"/>
    <s v="0"/>
    <x v="5"/>
    <x v="0"/>
  </r>
  <r>
    <n v="3793"/>
    <x v="529"/>
    <x v="12"/>
    <s v="Michale Cole"/>
    <x v="5"/>
    <s v="Oceania"/>
    <s v="Laptop"/>
    <x v="2"/>
    <n v="415.78"/>
    <n v="774.04"/>
    <x v="0"/>
    <d v="2023-08-28T00:00:00"/>
    <n v="20"/>
    <x v="3"/>
    <x v="1"/>
  </r>
  <r>
    <n v="3794"/>
    <x v="415"/>
    <x v="5"/>
    <s v="Samantha Irvin"/>
    <x v="4"/>
    <s v="Asia"/>
    <s v="Keyboard"/>
    <x v="2"/>
    <n v="104.6"/>
    <n v="980.89"/>
    <x v="0"/>
    <d v="2024-07-10T00:00:00"/>
    <n v="12"/>
    <x v="8"/>
    <x v="0"/>
  </r>
  <r>
    <n v="3795"/>
    <x v="479"/>
    <x v="9"/>
    <s v="Cathy Kelley"/>
    <x v="7"/>
    <s v="North America"/>
    <s v="Smartphone"/>
    <x v="3"/>
    <n v="350.59"/>
    <n v="313.77999999999997"/>
    <x v="0"/>
    <d v="2024-05-02T00:00:00"/>
    <n v="1"/>
    <x v="10"/>
    <x v="0"/>
  </r>
  <r>
    <n v="3796"/>
    <x v="564"/>
    <x v="8"/>
    <s v="Cathy Kelley"/>
    <x v="4"/>
    <s v="Asia"/>
    <s v="Smartphone"/>
    <x v="3"/>
    <n v="350.59"/>
    <n v="942.83"/>
    <x v="0"/>
    <d v="2024-06-25T00:00:00"/>
    <n v="12"/>
    <x v="8"/>
    <x v="0"/>
  </r>
  <r>
    <n v="3797"/>
    <x v="669"/>
    <x v="5"/>
    <s v="Samantha Irvin"/>
    <x v="0"/>
    <s v="Europe"/>
    <s v="Monitor"/>
    <x v="1"/>
    <n v="263.2"/>
    <n v="543.55999999999995"/>
    <x v="0"/>
    <d v="2023-04-16T00:00:00"/>
    <n v="10"/>
    <x v="7"/>
    <x v="1"/>
  </r>
  <r>
    <n v="3798"/>
    <x v="214"/>
    <x v="15"/>
    <s v="Michale Cole"/>
    <x v="4"/>
    <s v="Asia"/>
    <s v="Speaker"/>
    <x v="1"/>
    <n v="381.62"/>
    <n v="215.9"/>
    <x v="0"/>
    <d v="2024-01-02T00:00:00"/>
    <n v="12"/>
    <x v="5"/>
    <x v="1"/>
  </r>
  <r>
    <n v="3799"/>
    <x v="557"/>
    <x v="8"/>
    <s v="Cathy Kelley"/>
    <x v="1"/>
    <s v="North America"/>
    <s v="Tablet"/>
    <x v="0"/>
    <n v="195.62"/>
    <n v="719.73"/>
    <x v="1"/>
    <s v="NULL"/>
    <s v="0"/>
    <x v="6"/>
    <x v="1"/>
  </r>
  <r>
    <n v="3800"/>
    <x v="576"/>
    <x v="11"/>
    <s v="Cathy Kelley"/>
    <x v="1"/>
    <s v="North America"/>
    <s v="Mouse"/>
    <x v="1"/>
    <n v="282.79000000000002"/>
    <n v="832.64"/>
    <x v="0"/>
    <d v="2024-01-20T00:00:00"/>
    <n v="2"/>
    <x v="6"/>
    <x v="0"/>
  </r>
  <r>
    <n v="3801"/>
    <x v="718"/>
    <x v="11"/>
    <s v="Cathy Kelley"/>
    <x v="8"/>
    <s v="Europe"/>
    <s v="Keyboard"/>
    <x v="2"/>
    <n v="104.6"/>
    <n v="115.45"/>
    <x v="1"/>
    <s v="NULL"/>
    <s v="0"/>
    <x v="4"/>
    <x v="0"/>
  </r>
  <r>
    <n v="3802"/>
    <x v="360"/>
    <x v="5"/>
    <s v="Samantha Irvin"/>
    <x v="6"/>
    <s v="Europe"/>
    <s v="Printer"/>
    <x v="0"/>
    <n v="199.57"/>
    <n v="746.53"/>
    <x v="0"/>
    <d v="2024-06-16T00:00:00"/>
    <n v="6"/>
    <x v="8"/>
    <x v="0"/>
  </r>
  <r>
    <n v="3803"/>
    <x v="685"/>
    <x v="16"/>
    <s v="Nick Patrick"/>
    <x v="0"/>
    <s v="Europe"/>
    <s v="Smartphone"/>
    <x v="3"/>
    <n v="350.59"/>
    <n v="383.12"/>
    <x v="1"/>
    <s v="NULL"/>
    <s v="0"/>
    <x v="4"/>
    <x v="1"/>
  </r>
  <r>
    <n v="3804"/>
    <x v="496"/>
    <x v="1"/>
    <s v="Cathy Kelley"/>
    <x v="4"/>
    <s v="Asia"/>
    <s v="Webcam"/>
    <x v="1"/>
    <n v="71.97"/>
    <n v="296.29000000000002"/>
    <x v="0"/>
    <d v="2024-01-03T00:00:00"/>
    <n v="12"/>
    <x v="5"/>
    <x v="1"/>
  </r>
  <r>
    <n v="3805"/>
    <x v="422"/>
    <x v="16"/>
    <s v="Nick Patrick"/>
    <x v="0"/>
    <s v="Europe"/>
    <s v="Laptop"/>
    <x v="2"/>
    <n v="415.78"/>
    <n v="814.76"/>
    <x v="0"/>
    <d v="2024-07-19T00:00:00"/>
    <n v="10"/>
    <x v="2"/>
    <x v="0"/>
  </r>
  <r>
    <n v="3806"/>
    <x v="290"/>
    <x v="19"/>
    <s v="Samantha Irvin"/>
    <x v="0"/>
    <s v="Europe"/>
    <s v="Laptop"/>
    <x v="2"/>
    <n v="415.78"/>
    <n v="404.78"/>
    <x v="0"/>
    <d v="2023-03-16T00:00:00"/>
    <n v="10"/>
    <x v="1"/>
    <x v="1"/>
  </r>
  <r>
    <n v="3807"/>
    <x v="543"/>
    <x v="19"/>
    <s v="Samantha Irvin"/>
    <x v="5"/>
    <s v="Oceania"/>
    <s v="Monitor"/>
    <x v="1"/>
    <n v="263.2"/>
    <n v="935.23"/>
    <x v="0"/>
    <d v="2024-04-25T00:00:00"/>
    <n v="20"/>
    <x v="7"/>
    <x v="0"/>
  </r>
  <r>
    <n v="3808"/>
    <x v="580"/>
    <x v="10"/>
    <s v="Michale Cole"/>
    <x v="1"/>
    <s v="North America"/>
    <s v="Mouse"/>
    <x v="1"/>
    <n v="282.79000000000002"/>
    <n v="735.76"/>
    <x v="1"/>
    <s v="NULL"/>
    <s v="0"/>
    <x v="11"/>
    <x v="0"/>
  </r>
  <r>
    <n v="3809"/>
    <x v="725"/>
    <x v="9"/>
    <s v="Cathy Kelley"/>
    <x v="2"/>
    <s v="Asia"/>
    <s v="Smartphone"/>
    <x v="3"/>
    <n v="350.59"/>
    <n v="450.8"/>
    <x v="1"/>
    <s v="NULL"/>
    <s v="0"/>
    <x v="1"/>
    <x v="0"/>
  </r>
  <r>
    <n v="3810"/>
    <x v="669"/>
    <x v="7"/>
    <s v="Samantha Irvin"/>
    <x v="9"/>
    <s v="South America"/>
    <s v="Mouse"/>
    <x v="1"/>
    <n v="282.79000000000002"/>
    <n v="456.56"/>
    <x v="0"/>
    <d v="2023-04-10T00:00:00"/>
    <n v="4"/>
    <x v="7"/>
    <x v="1"/>
  </r>
  <r>
    <n v="3811"/>
    <x v="366"/>
    <x v="12"/>
    <s v="Michale Cole"/>
    <x v="8"/>
    <s v="Europe"/>
    <s v="Headphones"/>
    <x v="0"/>
    <n v="143.09"/>
    <n v="124.88"/>
    <x v="0"/>
    <d v="2024-10-29T00:00:00"/>
    <n v="8"/>
    <x v="11"/>
    <x v="0"/>
  </r>
  <r>
    <n v="3812"/>
    <x v="587"/>
    <x v="8"/>
    <s v="Cathy Kelley"/>
    <x v="1"/>
    <s v="North America"/>
    <s v="Keyboard"/>
    <x v="2"/>
    <n v="104.6"/>
    <n v="915.94"/>
    <x v="0"/>
    <d v="2024-05-04T00:00:00"/>
    <n v="2"/>
    <x v="10"/>
    <x v="0"/>
  </r>
  <r>
    <n v="3813"/>
    <x v="702"/>
    <x v="2"/>
    <s v="Cathy Kelley"/>
    <x v="7"/>
    <s v="North America"/>
    <s v="Speaker"/>
    <x v="1"/>
    <n v="381.62"/>
    <n v="438.33"/>
    <x v="0"/>
    <d v="2024-12-23T00:00:00"/>
    <n v="1"/>
    <x v="5"/>
    <x v="0"/>
  </r>
  <r>
    <n v="3814"/>
    <x v="75"/>
    <x v="4"/>
    <s v="Michale Cole"/>
    <x v="3"/>
    <s v="Asia"/>
    <s v="Smartphone"/>
    <x v="3"/>
    <n v="350.59"/>
    <n v="894.16"/>
    <x v="1"/>
    <s v="NULL"/>
    <s v="0"/>
    <x v="0"/>
    <x v="0"/>
  </r>
  <r>
    <n v="3815"/>
    <x v="469"/>
    <x v="19"/>
    <s v="Samantha Irvin"/>
    <x v="2"/>
    <s v="Asia"/>
    <s v="Monitor"/>
    <x v="1"/>
    <n v="263.2"/>
    <n v="766.02"/>
    <x v="0"/>
    <d v="2023-05-10T00:00:00"/>
    <n v="18"/>
    <x v="7"/>
    <x v="1"/>
  </r>
  <r>
    <n v="3816"/>
    <x v="689"/>
    <x v="11"/>
    <s v="Cathy Kelley"/>
    <x v="1"/>
    <s v="North America"/>
    <s v="Webcam"/>
    <x v="1"/>
    <n v="71.97"/>
    <n v="584.87"/>
    <x v="0"/>
    <d v="2023-01-29T00:00:00"/>
    <n v="2"/>
    <x v="6"/>
    <x v="1"/>
  </r>
  <r>
    <n v="3817"/>
    <x v="270"/>
    <x v="6"/>
    <s v="Michale Cole"/>
    <x v="3"/>
    <s v="Asia"/>
    <s v="Laptop"/>
    <x v="2"/>
    <n v="415.78"/>
    <n v="752.47"/>
    <x v="0"/>
    <d v="2023-08-29T00:00:00"/>
    <n v="15"/>
    <x v="3"/>
    <x v="1"/>
  </r>
  <r>
    <n v="3818"/>
    <x v="66"/>
    <x v="7"/>
    <s v="Samantha Irvin"/>
    <x v="7"/>
    <s v="North America"/>
    <s v="Tablet"/>
    <x v="0"/>
    <n v="195.62"/>
    <n v="661.63"/>
    <x v="1"/>
    <s v="NULL"/>
    <s v="0"/>
    <x v="7"/>
    <x v="0"/>
  </r>
  <r>
    <n v="3819"/>
    <x v="558"/>
    <x v="17"/>
    <s v="Cathy Kelley"/>
    <x v="6"/>
    <s v="Europe"/>
    <s v="Mouse"/>
    <x v="1"/>
    <n v="282.79000000000002"/>
    <n v="321.51"/>
    <x v="0"/>
    <d v="2024-10-10T00:00:00"/>
    <n v="6"/>
    <x v="11"/>
    <x v="0"/>
  </r>
  <r>
    <n v="3820"/>
    <x v="243"/>
    <x v="0"/>
    <s v="Nick Patrick"/>
    <x v="0"/>
    <s v="Europe"/>
    <s v="Laptop"/>
    <x v="2"/>
    <n v="415.78"/>
    <n v="940.69"/>
    <x v="0"/>
    <d v="2024-10-02T00:00:00"/>
    <n v="10"/>
    <x v="0"/>
    <x v="0"/>
  </r>
  <r>
    <n v="3821"/>
    <x v="631"/>
    <x v="13"/>
    <s v="Cathy Kelley"/>
    <x v="1"/>
    <s v="North America"/>
    <s v="Printer"/>
    <x v="0"/>
    <n v="199.57"/>
    <n v="687.22"/>
    <x v="0"/>
    <d v="2024-12-21T00:00:00"/>
    <n v="2"/>
    <x v="5"/>
    <x v="0"/>
  </r>
  <r>
    <n v="3822"/>
    <x v="456"/>
    <x v="17"/>
    <s v="Cathy Kelley"/>
    <x v="4"/>
    <s v="Asia"/>
    <s v="Mouse"/>
    <x v="1"/>
    <n v="282.79000000000002"/>
    <n v="360.68"/>
    <x v="1"/>
    <s v="NULL"/>
    <s v="0"/>
    <x v="0"/>
    <x v="0"/>
  </r>
  <r>
    <n v="3823"/>
    <x v="377"/>
    <x v="16"/>
    <s v="Nick Patrick"/>
    <x v="0"/>
    <s v="Europe"/>
    <s v="Smartphone"/>
    <x v="3"/>
    <n v="350.59"/>
    <n v="756.9"/>
    <x v="0"/>
    <d v="2023-03-18T00:00:00"/>
    <n v="10"/>
    <x v="1"/>
    <x v="1"/>
  </r>
  <r>
    <n v="3824"/>
    <x v="39"/>
    <x v="4"/>
    <s v="Michale Cole"/>
    <x v="5"/>
    <s v="Oceania"/>
    <s v="Tablet"/>
    <x v="0"/>
    <n v="195.62"/>
    <n v="740.23"/>
    <x v="1"/>
    <s v="NULL"/>
    <s v="0"/>
    <x v="7"/>
    <x v="0"/>
  </r>
  <r>
    <n v="3825"/>
    <x v="640"/>
    <x v="8"/>
    <s v="Cathy Kelley"/>
    <x v="2"/>
    <s v="Asia"/>
    <s v="Keyboard"/>
    <x v="2"/>
    <n v="104.6"/>
    <n v="865.19"/>
    <x v="0"/>
    <d v="2024-11-13T00:00:00"/>
    <n v="18"/>
    <x v="11"/>
    <x v="0"/>
  </r>
  <r>
    <n v="3826"/>
    <x v="447"/>
    <x v="4"/>
    <s v="Michale Cole"/>
    <x v="2"/>
    <s v="Asia"/>
    <s v="Smartphone"/>
    <x v="3"/>
    <n v="350.59"/>
    <n v="618.08000000000004"/>
    <x v="0"/>
    <d v="2023-10-06T00:00:00"/>
    <n v="18"/>
    <x v="0"/>
    <x v="1"/>
  </r>
  <r>
    <n v="3827"/>
    <x v="701"/>
    <x v="10"/>
    <s v="Michale Cole"/>
    <x v="9"/>
    <s v="South America"/>
    <s v="Mouse"/>
    <x v="1"/>
    <n v="282.79000000000002"/>
    <n v="736.65"/>
    <x v="0"/>
    <d v="2024-09-05T00:00:00"/>
    <n v="4"/>
    <x v="0"/>
    <x v="0"/>
  </r>
  <r>
    <n v="3828"/>
    <x v="96"/>
    <x v="11"/>
    <s v="Cathy Kelley"/>
    <x v="7"/>
    <s v="North America"/>
    <s v="Laptop"/>
    <x v="2"/>
    <n v="415.78"/>
    <n v="554.13"/>
    <x v="0"/>
    <d v="2024-07-16T00:00:00"/>
    <n v="1"/>
    <x v="2"/>
    <x v="0"/>
  </r>
  <r>
    <n v="3829"/>
    <x v="585"/>
    <x v="12"/>
    <s v="Michale Cole"/>
    <x v="1"/>
    <s v="North America"/>
    <s v="Headphones"/>
    <x v="0"/>
    <n v="143.09"/>
    <n v="652.59"/>
    <x v="1"/>
    <s v="NULL"/>
    <s v="0"/>
    <x v="2"/>
    <x v="1"/>
  </r>
  <r>
    <n v="3830"/>
    <x v="427"/>
    <x v="8"/>
    <s v="Cathy Kelley"/>
    <x v="8"/>
    <s v="Europe"/>
    <s v="Tablet"/>
    <x v="0"/>
    <n v="195.62"/>
    <n v="262.31"/>
    <x v="0"/>
    <d v="2023-11-18T00:00:00"/>
    <n v="8"/>
    <x v="9"/>
    <x v="1"/>
  </r>
  <r>
    <n v="3831"/>
    <x v="604"/>
    <x v="5"/>
    <s v="Samantha Irvin"/>
    <x v="5"/>
    <s v="Oceania"/>
    <s v="Monitor"/>
    <x v="1"/>
    <n v="263.2"/>
    <n v="842.01"/>
    <x v="0"/>
    <d v="2024-12-23T00:00:00"/>
    <n v="20"/>
    <x v="5"/>
    <x v="0"/>
  </r>
  <r>
    <n v="3832"/>
    <x v="73"/>
    <x v="11"/>
    <s v="Cathy Kelley"/>
    <x v="7"/>
    <s v="North America"/>
    <s v="Mouse"/>
    <x v="1"/>
    <n v="282.79000000000002"/>
    <n v="937.2"/>
    <x v="1"/>
    <s v="NULL"/>
    <s v="0"/>
    <x v="11"/>
    <x v="0"/>
  </r>
  <r>
    <n v="3833"/>
    <x v="470"/>
    <x v="12"/>
    <s v="Michale Cole"/>
    <x v="5"/>
    <s v="Oceania"/>
    <s v="Smartphone"/>
    <x v="3"/>
    <n v="350.59"/>
    <n v="212.15"/>
    <x v="0"/>
    <d v="2023-01-02T00:00:00"/>
    <n v="-711"/>
    <x v="5"/>
    <x v="0"/>
  </r>
  <r>
    <n v="3834"/>
    <x v="108"/>
    <x v="14"/>
    <s v="Nick Patrick"/>
    <x v="4"/>
    <s v="Asia"/>
    <s v="Speaker"/>
    <x v="1"/>
    <n v="381.62"/>
    <n v="755.03"/>
    <x v="0"/>
    <d v="2024-07-28T00:00:00"/>
    <n v="12"/>
    <x v="2"/>
    <x v="0"/>
  </r>
  <r>
    <n v="3835"/>
    <x v="299"/>
    <x v="12"/>
    <s v="Michale Cole"/>
    <x v="1"/>
    <s v="North America"/>
    <s v="Printer"/>
    <x v="0"/>
    <n v="199.57"/>
    <n v="108.06"/>
    <x v="0"/>
    <d v="2023-10-10T00:00:00"/>
    <n v="2"/>
    <x v="11"/>
    <x v="1"/>
  </r>
  <r>
    <n v="3836"/>
    <x v="247"/>
    <x v="15"/>
    <s v="Michale Cole"/>
    <x v="6"/>
    <s v="Europe"/>
    <s v="Smartphone"/>
    <x v="3"/>
    <n v="350.59"/>
    <n v="982.34"/>
    <x v="1"/>
    <s v="NULL"/>
    <s v="0"/>
    <x v="8"/>
    <x v="1"/>
  </r>
  <r>
    <n v="3837"/>
    <x v="418"/>
    <x v="6"/>
    <s v="Michale Cole"/>
    <x v="6"/>
    <s v="Europe"/>
    <s v="Keyboard"/>
    <x v="2"/>
    <n v="104.6"/>
    <n v="388.1"/>
    <x v="1"/>
    <s v="NULL"/>
    <s v="0"/>
    <x v="0"/>
    <x v="1"/>
  </r>
  <r>
    <n v="3838"/>
    <x v="682"/>
    <x v="4"/>
    <s v="Michale Cole"/>
    <x v="8"/>
    <s v="Europe"/>
    <s v="Webcam"/>
    <x v="1"/>
    <n v="71.97"/>
    <n v="268"/>
    <x v="0"/>
    <d v="2023-10-04T00:00:00"/>
    <n v="8"/>
    <x v="0"/>
    <x v="1"/>
  </r>
  <r>
    <n v="3839"/>
    <x v="1"/>
    <x v="15"/>
    <s v="Michale Cole"/>
    <x v="8"/>
    <s v="Europe"/>
    <s v="Mouse"/>
    <x v="1"/>
    <n v="282.79000000000002"/>
    <n v="230.85"/>
    <x v="0"/>
    <d v="2024-04-07T00:00:00"/>
    <n v="8"/>
    <x v="1"/>
    <x v="0"/>
  </r>
  <r>
    <n v="3840"/>
    <x v="260"/>
    <x v="11"/>
    <s v="Cathy Kelley"/>
    <x v="0"/>
    <s v="Europe"/>
    <s v="Printer"/>
    <x v="0"/>
    <n v="199.57"/>
    <n v="426.1"/>
    <x v="1"/>
    <s v="NULL"/>
    <s v="0"/>
    <x v="2"/>
    <x v="1"/>
  </r>
  <r>
    <n v="3841"/>
    <x v="511"/>
    <x v="10"/>
    <s v="Michale Cole"/>
    <x v="5"/>
    <s v="Oceania"/>
    <s v="Headphones"/>
    <x v="0"/>
    <n v="143.09"/>
    <n v="260.83"/>
    <x v="0"/>
    <d v="2023-01-29T00:00:00"/>
    <n v="20"/>
    <x v="6"/>
    <x v="1"/>
  </r>
  <r>
    <n v="3842"/>
    <x v="62"/>
    <x v="4"/>
    <s v="Michale Cole"/>
    <x v="7"/>
    <s v="North America"/>
    <s v="Printer"/>
    <x v="0"/>
    <n v="199.57"/>
    <n v="859.51"/>
    <x v="0"/>
    <d v="2024-09-11T00:00:00"/>
    <n v="1"/>
    <x v="0"/>
    <x v="0"/>
  </r>
  <r>
    <n v="3843"/>
    <x v="344"/>
    <x v="10"/>
    <s v="Michale Cole"/>
    <x v="1"/>
    <s v="North America"/>
    <s v="Webcam"/>
    <x v="1"/>
    <n v="71.97"/>
    <n v="103.6"/>
    <x v="0"/>
    <d v="2024-03-21T00:00:00"/>
    <n v="2"/>
    <x v="1"/>
    <x v="0"/>
  </r>
  <r>
    <n v="3844"/>
    <x v="587"/>
    <x v="10"/>
    <s v="Michale Cole"/>
    <x v="2"/>
    <s v="Asia"/>
    <s v="Monitor"/>
    <x v="1"/>
    <n v="263.2"/>
    <n v="417.91"/>
    <x v="0"/>
    <d v="2024-05-20T00:00:00"/>
    <n v="18"/>
    <x v="10"/>
    <x v="0"/>
  </r>
  <r>
    <n v="3845"/>
    <x v="348"/>
    <x v="12"/>
    <s v="Michale Cole"/>
    <x v="5"/>
    <s v="Oceania"/>
    <s v="Headphones"/>
    <x v="0"/>
    <n v="143.09"/>
    <n v="491.13"/>
    <x v="0"/>
    <d v="2023-07-23T00:00:00"/>
    <n v="20"/>
    <x v="2"/>
    <x v="1"/>
  </r>
  <r>
    <n v="3846"/>
    <x v="220"/>
    <x v="19"/>
    <s v="Samantha Irvin"/>
    <x v="9"/>
    <s v="South America"/>
    <s v="Tablet"/>
    <x v="0"/>
    <n v="195.62"/>
    <n v="205.13"/>
    <x v="0"/>
    <d v="2024-01-29T00:00:00"/>
    <n v="4"/>
    <x v="6"/>
    <x v="0"/>
  </r>
  <r>
    <n v="3847"/>
    <x v="674"/>
    <x v="6"/>
    <s v="Michale Cole"/>
    <x v="0"/>
    <s v="Europe"/>
    <s v="Laptop"/>
    <x v="2"/>
    <n v="415.78"/>
    <n v="266.94"/>
    <x v="0"/>
    <d v="2024-12-15T00:00:00"/>
    <n v="10"/>
    <x v="5"/>
    <x v="0"/>
  </r>
  <r>
    <n v="3848"/>
    <x v="523"/>
    <x v="8"/>
    <s v="Cathy Kelley"/>
    <x v="8"/>
    <s v="Europe"/>
    <s v="Smartphone"/>
    <x v="3"/>
    <n v="350.59"/>
    <n v="257.56"/>
    <x v="0"/>
    <d v="2023-11-20T00:00:00"/>
    <n v="8"/>
    <x v="9"/>
    <x v="1"/>
  </r>
  <r>
    <n v="3849"/>
    <x v="11"/>
    <x v="3"/>
    <s v="Michale Cole"/>
    <x v="9"/>
    <s v="South America"/>
    <s v="Printer"/>
    <x v="0"/>
    <n v="199.57"/>
    <n v="701.55"/>
    <x v="0"/>
    <d v="2023-07-23T00:00:00"/>
    <n v="4"/>
    <x v="2"/>
    <x v="1"/>
  </r>
  <r>
    <n v="3850"/>
    <x v="445"/>
    <x v="5"/>
    <s v="Samantha Irvin"/>
    <x v="0"/>
    <s v="Europe"/>
    <s v="Tablet"/>
    <x v="0"/>
    <n v="195.62"/>
    <n v="161.33000000000001"/>
    <x v="1"/>
    <s v="NULL"/>
    <s v="0"/>
    <x v="5"/>
    <x v="1"/>
  </r>
  <r>
    <n v="3851"/>
    <x v="400"/>
    <x v="1"/>
    <s v="Cathy Kelley"/>
    <x v="6"/>
    <s v="Europe"/>
    <s v="Printer"/>
    <x v="0"/>
    <n v="199.57"/>
    <n v="594.14"/>
    <x v="0"/>
    <d v="2024-02-25T00:00:00"/>
    <n v="6"/>
    <x v="4"/>
    <x v="0"/>
  </r>
  <r>
    <n v="3852"/>
    <x v="59"/>
    <x v="4"/>
    <s v="Michale Cole"/>
    <x v="3"/>
    <s v="Asia"/>
    <s v="Headphones"/>
    <x v="0"/>
    <n v="143.09"/>
    <n v="559.97"/>
    <x v="0"/>
    <d v="2023-01-14T00:00:00"/>
    <n v="-716"/>
    <x v="5"/>
    <x v="0"/>
  </r>
  <r>
    <n v="3853"/>
    <x v="37"/>
    <x v="4"/>
    <s v="Michale Cole"/>
    <x v="2"/>
    <s v="Asia"/>
    <s v="Printer"/>
    <x v="0"/>
    <n v="199.57"/>
    <n v="897.12"/>
    <x v="0"/>
    <d v="2024-10-03T00:00:00"/>
    <n v="18"/>
    <x v="0"/>
    <x v="0"/>
  </r>
  <r>
    <n v="3854"/>
    <x v="43"/>
    <x v="19"/>
    <s v="Samantha Irvin"/>
    <x v="6"/>
    <s v="Europe"/>
    <s v="Headphones"/>
    <x v="0"/>
    <n v="143.09"/>
    <n v="933.5"/>
    <x v="0"/>
    <d v="2023-02-25T00:00:00"/>
    <n v="6"/>
    <x v="4"/>
    <x v="1"/>
  </r>
  <r>
    <n v="3855"/>
    <x v="239"/>
    <x v="7"/>
    <s v="Samantha Irvin"/>
    <x v="5"/>
    <s v="Oceania"/>
    <s v="Keyboard"/>
    <x v="2"/>
    <n v="104.6"/>
    <n v="662.64"/>
    <x v="0"/>
    <d v="2024-09-15T00:00:00"/>
    <n v="20"/>
    <x v="3"/>
    <x v="0"/>
  </r>
  <r>
    <n v="3856"/>
    <x v="415"/>
    <x v="18"/>
    <s v="Nick Patrick"/>
    <x v="3"/>
    <s v="Asia"/>
    <s v="Keyboard"/>
    <x v="2"/>
    <n v="104.6"/>
    <n v="203.16"/>
    <x v="0"/>
    <d v="2024-07-13T00:00:00"/>
    <n v="15"/>
    <x v="8"/>
    <x v="0"/>
  </r>
  <r>
    <n v="3857"/>
    <x v="190"/>
    <x v="13"/>
    <s v="Cathy Kelley"/>
    <x v="7"/>
    <s v="North America"/>
    <s v="Mouse"/>
    <x v="1"/>
    <n v="282.79000000000002"/>
    <n v="978.89"/>
    <x v="1"/>
    <s v="NULL"/>
    <s v="0"/>
    <x v="6"/>
    <x v="0"/>
  </r>
  <r>
    <n v="3858"/>
    <x v="351"/>
    <x v="11"/>
    <s v="Cathy Kelley"/>
    <x v="1"/>
    <s v="North America"/>
    <s v="Mouse"/>
    <x v="1"/>
    <n v="282.79000000000002"/>
    <n v="103.37"/>
    <x v="1"/>
    <s v="NULL"/>
    <s v="0"/>
    <x v="8"/>
    <x v="1"/>
  </r>
  <r>
    <n v="3859"/>
    <x v="335"/>
    <x v="5"/>
    <s v="Samantha Irvin"/>
    <x v="8"/>
    <s v="Europe"/>
    <s v="Smartphone"/>
    <x v="3"/>
    <n v="350.59"/>
    <n v="318.24"/>
    <x v="1"/>
    <s v="NULL"/>
    <s v="0"/>
    <x v="0"/>
    <x v="0"/>
  </r>
  <r>
    <n v="3860"/>
    <x v="659"/>
    <x v="9"/>
    <s v="Cathy Kelley"/>
    <x v="1"/>
    <s v="North America"/>
    <s v="Smartphone"/>
    <x v="3"/>
    <n v="350.59"/>
    <n v="367.04"/>
    <x v="0"/>
    <d v="2023-08-24T00:00:00"/>
    <n v="2"/>
    <x v="3"/>
    <x v="1"/>
  </r>
  <r>
    <n v="3861"/>
    <x v="439"/>
    <x v="1"/>
    <s v="Cathy Kelley"/>
    <x v="7"/>
    <s v="North America"/>
    <s v="Headphones"/>
    <x v="0"/>
    <n v="143.09"/>
    <n v="359.87"/>
    <x v="0"/>
    <d v="2023-12-18T00:00:00"/>
    <n v="1"/>
    <x v="5"/>
    <x v="1"/>
  </r>
  <r>
    <n v="3862"/>
    <x v="611"/>
    <x v="5"/>
    <s v="Samantha Irvin"/>
    <x v="7"/>
    <s v="North America"/>
    <s v="Webcam"/>
    <x v="1"/>
    <n v="71.97"/>
    <n v="673.83"/>
    <x v="0"/>
    <d v="2024-03-16T00:00:00"/>
    <n v="1"/>
    <x v="1"/>
    <x v="0"/>
  </r>
  <r>
    <n v="3863"/>
    <x v="298"/>
    <x v="2"/>
    <s v="Cathy Kelley"/>
    <x v="6"/>
    <s v="Europe"/>
    <s v="Printer"/>
    <x v="0"/>
    <n v="199.57"/>
    <n v="581.64"/>
    <x v="0"/>
    <d v="2023-09-19T00:00:00"/>
    <n v="6"/>
    <x v="0"/>
    <x v="1"/>
  </r>
  <r>
    <n v="3864"/>
    <x v="48"/>
    <x v="1"/>
    <s v="Cathy Kelley"/>
    <x v="7"/>
    <s v="North America"/>
    <s v="Mouse"/>
    <x v="1"/>
    <n v="282.79000000000002"/>
    <n v="808.92"/>
    <x v="1"/>
    <s v="NULL"/>
    <s v="0"/>
    <x v="1"/>
    <x v="1"/>
  </r>
  <r>
    <n v="3865"/>
    <x v="191"/>
    <x v="7"/>
    <s v="Samantha Irvin"/>
    <x v="5"/>
    <s v="Oceania"/>
    <s v="Webcam"/>
    <x v="1"/>
    <n v="71.97"/>
    <n v="872.96"/>
    <x v="0"/>
    <d v="2024-10-16T00:00:00"/>
    <n v="20"/>
    <x v="0"/>
    <x v="0"/>
  </r>
  <r>
    <n v="3866"/>
    <x v="488"/>
    <x v="2"/>
    <s v="Cathy Kelley"/>
    <x v="9"/>
    <s v="South America"/>
    <s v="Tablet"/>
    <x v="0"/>
    <n v="195.62"/>
    <n v="574.01"/>
    <x v="0"/>
    <d v="2023-11-24T00:00:00"/>
    <n v="4"/>
    <x v="9"/>
    <x v="1"/>
  </r>
  <r>
    <n v="3867"/>
    <x v="115"/>
    <x v="2"/>
    <s v="Cathy Kelley"/>
    <x v="1"/>
    <s v="North America"/>
    <s v="Tablet"/>
    <x v="0"/>
    <n v="195.62"/>
    <n v="149.84"/>
    <x v="0"/>
    <d v="2024-11-01T00:00:00"/>
    <n v="2"/>
    <x v="11"/>
    <x v="0"/>
  </r>
  <r>
    <n v="3868"/>
    <x v="115"/>
    <x v="13"/>
    <s v="Cathy Kelley"/>
    <x v="4"/>
    <s v="Asia"/>
    <s v="Tablet"/>
    <x v="0"/>
    <n v="195.62"/>
    <n v="700.55"/>
    <x v="0"/>
    <d v="2024-11-11T00:00:00"/>
    <n v="12"/>
    <x v="11"/>
    <x v="0"/>
  </r>
  <r>
    <n v="3869"/>
    <x v="695"/>
    <x v="4"/>
    <s v="Michale Cole"/>
    <x v="0"/>
    <s v="Europe"/>
    <s v="Printer"/>
    <x v="0"/>
    <n v="199.57"/>
    <n v="766.66"/>
    <x v="0"/>
    <d v="2023-03-20T00:00:00"/>
    <n v="10"/>
    <x v="1"/>
    <x v="1"/>
  </r>
  <r>
    <n v="3870"/>
    <x v="257"/>
    <x v="3"/>
    <s v="Michale Cole"/>
    <x v="7"/>
    <s v="North America"/>
    <s v="Printer"/>
    <x v="0"/>
    <n v="199.57"/>
    <n v="186.42"/>
    <x v="0"/>
    <d v="2023-10-06T00:00:00"/>
    <n v="1"/>
    <x v="11"/>
    <x v="1"/>
  </r>
  <r>
    <n v="3871"/>
    <x v="142"/>
    <x v="7"/>
    <s v="Samantha Irvin"/>
    <x v="2"/>
    <s v="Asia"/>
    <s v="Webcam"/>
    <x v="1"/>
    <n v="71.97"/>
    <n v="442.19"/>
    <x v="0"/>
    <d v="2023-09-17T00:00:00"/>
    <n v="18"/>
    <x v="3"/>
    <x v="1"/>
  </r>
  <r>
    <n v="3872"/>
    <x v="659"/>
    <x v="5"/>
    <s v="Samantha Irvin"/>
    <x v="6"/>
    <s v="Europe"/>
    <s v="Monitor"/>
    <x v="1"/>
    <n v="263.2"/>
    <n v="141.57"/>
    <x v="0"/>
    <d v="2023-08-28T00:00:00"/>
    <n v="6"/>
    <x v="3"/>
    <x v="1"/>
  </r>
  <r>
    <n v="3873"/>
    <x v="294"/>
    <x v="6"/>
    <s v="Michale Cole"/>
    <x v="5"/>
    <s v="Oceania"/>
    <s v="Laptop"/>
    <x v="2"/>
    <n v="415.78"/>
    <n v="818.67"/>
    <x v="1"/>
    <s v="NULL"/>
    <s v="0"/>
    <x v="6"/>
    <x v="1"/>
  </r>
  <r>
    <n v="3874"/>
    <x v="175"/>
    <x v="1"/>
    <s v="Cathy Kelley"/>
    <x v="2"/>
    <s v="Asia"/>
    <s v="Headphones"/>
    <x v="0"/>
    <n v="143.09"/>
    <n v="626.70000000000005"/>
    <x v="0"/>
    <d v="2024-10-13T00:00:00"/>
    <n v="18"/>
    <x v="0"/>
    <x v="0"/>
  </r>
  <r>
    <n v="3875"/>
    <x v="82"/>
    <x v="17"/>
    <s v="Cathy Kelley"/>
    <x v="6"/>
    <s v="Europe"/>
    <s v="Speaker"/>
    <x v="1"/>
    <n v="381.62"/>
    <n v="336.04"/>
    <x v="0"/>
    <d v="2024-08-13T00:00:00"/>
    <n v="6"/>
    <x v="3"/>
    <x v="0"/>
  </r>
  <r>
    <n v="3876"/>
    <x v="520"/>
    <x v="19"/>
    <s v="Samantha Irvin"/>
    <x v="5"/>
    <s v="Oceania"/>
    <s v="Headphones"/>
    <x v="0"/>
    <n v="143.09"/>
    <n v="945.96"/>
    <x v="0"/>
    <d v="2024-06-15T00:00:00"/>
    <n v="20"/>
    <x v="10"/>
    <x v="0"/>
  </r>
  <r>
    <n v="3877"/>
    <x v="494"/>
    <x v="12"/>
    <s v="Michale Cole"/>
    <x v="7"/>
    <s v="North America"/>
    <s v="Mouse"/>
    <x v="1"/>
    <n v="282.79000000000002"/>
    <n v="803.19"/>
    <x v="1"/>
    <s v="NULL"/>
    <s v="0"/>
    <x v="7"/>
    <x v="0"/>
  </r>
  <r>
    <n v="3878"/>
    <x v="354"/>
    <x v="19"/>
    <s v="Samantha Irvin"/>
    <x v="8"/>
    <s v="Europe"/>
    <s v="Webcam"/>
    <x v="1"/>
    <n v="71.97"/>
    <n v="882.9"/>
    <x v="0"/>
    <d v="2023-12-26T00:00:00"/>
    <n v="8"/>
    <x v="5"/>
    <x v="1"/>
  </r>
  <r>
    <n v="3879"/>
    <x v="82"/>
    <x v="8"/>
    <s v="Cathy Kelley"/>
    <x v="3"/>
    <s v="Asia"/>
    <s v="Speaker"/>
    <x v="1"/>
    <n v="381.62"/>
    <n v="767.21"/>
    <x v="0"/>
    <d v="2024-08-22T00:00:00"/>
    <n v="15"/>
    <x v="3"/>
    <x v="0"/>
  </r>
  <r>
    <n v="3880"/>
    <x v="116"/>
    <x v="6"/>
    <s v="Michale Cole"/>
    <x v="6"/>
    <s v="Europe"/>
    <s v="Keyboard"/>
    <x v="2"/>
    <n v="104.6"/>
    <n v="452.36"/>
    <x v="0"/>
    <d v="2023-07-24T00:00:00"/>
    <n v="6"/>
    <x v="2"/>
    <x v="1"/>
  </r>
  <r>
    <n v="3881"/>
    <x v="718"/>
    <x v="17"/>
    <s v="Cathy Kelley"/>
    <x v="0"/>
    <s v="Europe"/>
    <s v="Speaker"/>
    <x v="1"/>
    <n v="381.62"/>
    <n v="857.16"/>
    <x v="1"/>
    <s v="NULL"/>
    <s v="0"/>
    <x v="4"/>
    <x v="0"/>
  </r>
  <r>
    <n v="3882"/>
    <x v="699"/>
    <x v="16"/>
    <s v="Nick Patrick"/>
    <x v="4"/>
    <s v="Asia"/>
    <s v="Monitor"/>
    <x v="1"/>
    <n v="263.2"/>
    <n v="988.03"/>
    <x v="0"/>
    <d v="2023-11-28T00:00:00"/>
    <n v="12"/>
    <x v="9"/>
    <x v="1"/>
  </r>
  <r>
    <n v="3883"/>
    <x v="71"/>
    <x v="18"/>
    <s v="Nick Patrick"/>
    <x v="3"/>
    <s v="Asia"/>
    <s v="Headphones"/>
    <x v="0"/>
    <n v="143.09"/>
    <n v="612.46"/>
    <x v="0"/>
    <d v="2024-03-21T00:00:00"/>
    <n v="15"/>
    <x v="1"/>
    <x v="0"/>
  </r>
  <r>
    <n v="3884"/>
    <x v="355"/>
    <x v="15"/>
    <s v="Michale Cole"/>
    <x v="7"/>
    <s v="North America"/>
    <s v="Monitor"/>
    <x v="1"/>
    <n v="263.2"/>
    <n v="308.81"/>
    <x v="0"/>
    <d v="2024-04-02T00:00:00"/>
    <n v="1"/>
    <x v="7"/>
    <x v="0"/>
  </r>
  <r>
    <n v="3885"/>
    <x v="489"/>
    <x v="13"/>
    <s v="Cathy Kelley"/>
    <x v="4"/>
    <s v="Asia"/>
    <s v="Keyboard"/>
    <x v="2"/>
    <n v="104.6"/>
    <n v="461.38"/>
    <x v="1"/>
    <s v="NULL"/>
    <s v="0"/>
    <x v="11"/>
    <x v="1"/>
  </r>
  <r>
    <n v="3886"/>
    <x v="170"/>
    <x v="14"/>
    <s v="Nick Patrick"/>
    <x v="7"/>
    <s v="North America"/>
    <s v="Monitor"/>
    <x v="1"/>
    <n v="263.2"/>
    <n v="975.38"/>
    <x v="0"/>
    <d v="2024-04-15T00:00:00"/>
    <n v="1"/>
    <x v="7"/>
    <x v="0"/>
  </r>
  <r>
    <n v="3887"/>
    <x v="457"/>
    <x v="17"/>
    <s v="Cathy Kelley"/>
    <x v="6"/>
    <s v="Europe"/>
    <s v="Tablet"/>
    <x v="0"/>
    <n v="195.62"/>
    <n v="311.61"/>
    <x v="0"/>
    <d v="2023-09-11T00:00:00"/>
    <n v="6"/>
    <x v="0"/>
    <x v="1"/>
  </r>
  <r>
    <n v="3888"/>
    <x v="516"/>
    <x v="15"/>
    <s v="Michale Cole"/>
    <x v="0"/>
    <s v="Europe"/>
    <s v="Monitor"/>
    <x v="1"/>
    <n v="263.2"/>
    <n v="801.2"/>
    <x v="0"/>
    <d v="2024-11-24T00:00:00"/>
    <n v="10"/>
    <x v="9"/>
    <x v="0"/>
  </r>
  <r>
    <n v="3889"/>
    <x v="65"/>
    <x v="12"/>
    <s v="Michale Cole"/>
    <x v="3"/>
    <s v="Asia"/>
    <s v="Monitor"/>
    <x v="1"/>
    <n v="263.2"/>
    <n v="156.80000000000001"/>
    <x v="0"/>
    <d v="2024-01-28T00:00:00"/>
    <n v="15"/>
    <x v="6"/>
    <x v="0"/>
  </r>
  <r>
    <n v="3890"/>
    <x v="644"/>
    <x v="9"/>
    <s v="Cathy Kelley"/>
    <x v="6"/>
    <s v="Europe"/>
    <s v="Tablet"/>
    <x v="0"/>
    <n v="195.62"/>
    <n v="110.4"/>
    <x v="0"/>
    <d v="2023-08-12T00:00:00"/>
    <n v="6"/>
    <x v="3"/>
    <x v="1"/>
  </r>
  <r>
    <n v="3891"/>
    <x v="665"/>
    <x v="17"/>
    <s v="Cathy Kelley"/>
    <x v="4"/>
    <s v="Asia"/>
    <s v="Headphones"/>
    <x v="0"/>
    <n v="143.09"/>
    <n v="985.68"/>
    <x v="1"/>
    <s v="NULL"/>
    <s v="0"/>
    <x v="10"/>
    <x v="1"/>
  </r>
  <r>
    <n v="3892"/>
    <x v="550"/>
    <x v="10"/>
    <s v="Michale Cole"/>
    <x v="2"/>
    <s v="Asia"/>
    <s v="Smartphone"/>
    <x v="3"/>
    <n v="350.59"/>
    <n v="422.4"/>
    <x v="0"/>
    <d v="2024-01-18T00:00:00"/>
    <n v="18"/>
    <x v="5"/>
    <x v="1"/>
  </r>
  <r>
    <n v="3893"/>
    <x v="361"/>
    <x v="12"/>
    <s v="Michale Cole"/>
    <x v="1"/>
    <s v="North America"/>
    <s v="Webcam"/>
    <x v="1"/>
    <n v="71.97"/>
    <n v="354.83"/>
    <x v="0"/>
    <d v="2024-09-21T00:00:00"/>
    <n v="2"/>
    <x v="0"/>
    <x v="0"/>
  </r>
  <r>
    <n v="3894"/>
    <x v="697"/>
    <x v="7"/>
    <s v="Samantha Irvin"/>
    <x v="5"/>
    <s v="Oceania"/>
    <s v="Tablet"/>
    <x v="0"/>
    <n v="195.62"/>
    <n v="688.33"/>
    <x v="0"/>
    <d v="2024-05-26T00:00:00"/>
    <n v="20"/>
    <x v="10"/>
    <x v="0"/>
  </r>
  <r>
    <n v="3895"/>
    <x v="203"/>
    <x v="3"/>
    <s v="Michale Cole"/>
    <x v="9"/>
    <s v="South America"/>
    <s v="Tablet"/>
    <x v="0"/>
    <n v="195.62"/>
    <n v="309.08"/>
    <x v="0"/>
    <d v="2023-02-13T00:00:00"/>
    <n v="4"/>
    <x v="4"/>
    <x v="1"/>
  </r>
  <r>
    <n v="3896"/>
    <x v="390"/>
    <x v="9"/>
    <s v="Cathy Kelley"/>
    <x v="5"/>
    <s v="Oceania"/>
    <s v="Headphones"/>
    <x v="0"/>
    <n v="143.09"/>
    <n v="993.99"/>
    <x v="0"/>
    <d v="2023-02-14T00:00:00"/>
    <n v="20"/>
    <x v="6"/>
    <x v="1"/>
  </r>
  <r>
    <n v="3897"/>
    <x v="275"/>
    <x v="9"/>
    <s v="Cathy Kelley"/>
    <x v="9"/>
    <s v="South America"/>
    <s v="Keyboard"/>
    <x v="2"/>
    <n v="104.6"/>
    <n v="340.82"/>
    <x v="0"/>
    <d v="2023-10-22T00:00:00"/>
    <n v="4"/>
    <x v="11"/>
    <x v="1"/>
  </r>
  <r>
    <n v="3898"/>
    <x v="494"/>
    <x v="7"/>
    <s v="Samantha Irvin"/>
    <x v="0"/>
    <s v="Europe"/>
    <s v="Printer"/>
    <x v="0"/>
    <n v="199.57"/>
    <n v="269.42"/>
    <x v="0"/>
    <d v="2024-04-12T00:00:00"/>
    <n v="10"/>
    <x v="7"/>
    <x v="0"/>
  </r>
  <r>
    <n v="3899"/>
    <x v="29"/>
    <x v="2"/>
    <s v="Cathy Kelley"/>
    <x v="7"/>
    <s v="North America"/>
    <s v="Headphones"/>
    <x v="0"/>
    <n v="143.09"/>
    <n v="317.20999999999998"/>
    <x v="0"/>
    <d v="2024-05-10T00:00:00"/>
    <n v="1"/>
    <x v="10"/>
    <x v="0"/>
  </r>
  <r>
    <n v="3900"/>
    <x v="429"/>
    <x v="15"/>
    <s v="Michale Cole"/>
    <x v="5"/>
    <s v="Oceania"/>
    <s v="Printer"/>
    <x v="0"/>
    <n v="199.57"/>
    <n v="905.37"/>
    <x v="0"/>
    <d v="2024-12-07T00:00:00"/>
    <n v="20"/>
    <x v="9"/>
    <x v="0"/>
  </r>
  <r>
    <n v="3901"/>
    <x v="220"/>
    <x v="12"/>
    <s v="Michale Cole"/>
    <x v="3"/>
    <s v="Asia"/>
    <s v="Smartphone"/>
    <x v="3"/>
    <n v="350.59"/>
    <n v="769.1"/>
    <x v="0"/>
    <d v="2024-02-09T00:00:00"/>
    <n v="15"/>
    <x v="6"/>
    <x v="0"/>
  </r>
  <r>
    <n v="3902"/>
    <x v="603"/>
    <x v="19"/>
    <s v="Samantha Irvin"/>
    <x v="5"/>
    <s v="Oceania"/>
    <s v="Monitor"/>
    <x v="1"/>
    <n v="263.2"/>
    <n v="194.55"/>
    <x v="0"/>
    <d v="2024-09-28T00:00:00"/>
    <n v="20"/>
    <x v="0"/>
    <x v="0"/>
  </r>
  <r>
    <n v="3903"/>
    <x v="452"/>
    <x v="14"/>
    <s v="Nick Patrick"/>
    <x v="5"/>
    <s v="Oceania"/>
    <s v="Speaker"/>
    <x v="1"/>
    <n v="381.62"/>
    <n v="472.26"/>
    <x v="0"/>
    <d v="2023-06-25T00:00:00"/>
    <n v="20"/>
    <x v="8"/>
    <x v="1"/>
  </r>
  <r>
    <n v="3904"/>
    <x v="312"/>
    <x v="17"/>
    <s v="Cathy Kelley"/>
    <x v="4"/>
    <s v="Asia"/>
    <s v="Webcam"/>
    <x v="1"/>
    <n v="71.97"/>
    <n v="730.49"/>
    <x v="1"/>
    <s v="NULL"/>
    <s v="0"/>
    <x v="9"/>
    <x v="1"/>
  </r>
  <r>
    <n v="3905"/>
    <x v="156"/>
    <x v="11"/>
    <s v="Cathy Kelley"/>
    <x v="9"/>
    <s v="South America"/>
    <s v="Webcam"/>
    <x v="1"/>
    <n v="71.97"/>
    <n v="148.11000000000001"/>
    <x v="0"/>
    <d v="2024-04-02T00:00:00"/>
    <n v="4"/>
    <x v="1"/>
    <x v="0"/>
  </r>
  <r>
    <n v="3906"/>
    <x v="456"/>
    <x v="19"/>
    <s v="Samantha Irvin"/>
    <x v="9"/>
    <s v="South America"/>
    <s v="Monitor"/>
    <x v="1"/>
    <n v="263.2"/>
    <n v="815.9"/>
    <x v="1"/>
    <s v="NULL"/>
    <s v="0"/>
    <x v="0"/>
    <x v="0"/>
  </r>
  <r>
    <n v="3907"/>
    <x v="142"/>
    <x v="10"/>
    <s v="Michale Cole"/>
    <x v="6"/>
    <s v="Europe"/>
    <s v="Monitor"/>
    <x v="1"/>
    <n v="263.2"/>
    <n v="374.82"/>
    <x v="1"/>
    <s v="NULL"/>
    <s v="0"/>
    <x v="3"/>
    <x v="1"/>
  </r>
  <r>
    <n v="3908"/>
    <x v="726"/>
    <x v="6"/>
    <s v="Michale Cole"/>
    <x v="2"/>
    <s v="Asia"/>
    <s v="Speaker"/>
    <x v="1"/>
    <n v="381.62"/>
    <n v="890.05"/>
    <x v="0"/>
    <d v="2024-11-18T00:00:00"/>
    <n v="18"/>
    <x v="11"/>
    <x v="0"/>
  </r>
  <r>
    <n v="3909"/>
    <x v="174"/>
    <x v="4"/>
    <s v="Michale Cole"/>
    <x v="8"/>
    <s v="Europe"/>
    <s v="Headphones"/>
    <x v="0"/>
    <n v="143.09"/>
    <n v="966.99"/>
    <x v="0"/>
    <d v="2023-03-28T00:00:00"/>
    <n v="8"/>
    <x v="1"/>
    <x v="1"/>
  </r>
  <r>
    <n v="3910"/>
    <x v="94"/>
    <x v="1"/>
    <s v="Cathy Kelley"/>
    <x v="0"/>
    <s v="Europe"/>
    <s v="Speaker"/>
    <x v="1"/>
    <n v="381.62"/>
    <n v="749.45"/>
    <x v="0"/>
    <d v="2024-12-17T00:00:00"/>
    <n v="10"/>
    <x v="5"/>
    <x v="0"/>
  </r>
  <r>
    <n v="3911"/>
    <x v="189"/>
    <x v="9"/>
    <s v="Cathy Kelley"/>
    <x v="6"/>
    <s v="Europe"/>
    <s v="Printer"/>
    <x v="0"/>
    <n v="199.57"/>
    <n v="984.96"/>
    <x v="0"/>
    <d v="2024-09-05T00:00:00"/>
    <n v="6"/>
    <x v="3"/>
    <x v="0"/>
  </r>
  <r>
    <n v="3912"/>
    <x v="617"/>
    <x v="7"/>
    <s v="Samantha Irvin"/>
    <x v="3"/>
    <s v="Asia"/>
    <s v="Laptop"/>
    <x v="2"/>
    <n v="415.78"/>
    <n v="193.05"/>
    <x v="1"/>
    <s v="NULL"/>
    <s v="0"/>
    <x v="7"/>
    <x v="0"/>
  </r>
  <r>
    <n v="3913"/>
    <x v="143"/>
    <x v="5"/>
    <s v="Samantha Irvin"/>
    <x v="0"/>
    <s v="Europe"/>
    <s v="Tablet"/>
    <x v="0"/>
    <n v="195.62"/>
    <n v="859.36"/>
    <x v="0"/>
    <d v="2023-11-08T00:00:00"/>
    <n v="10"/>
    <x v="11"/>
    <x v="1"/>
  </r>
  <r>
    <n v="3914"/>
    <x v="697"/>
    <x v="5"/>
    <s v="Samantha Irvin"/>
    <x v="4"/>
    <s v="Asia"/>
    <s v="Webcam"/>
    <x v="1"/>
    <n v="71.97"/>
    <n v="332.42"/>
    <x v="0"/>
    <d v="2024-05-18T00:00:00"/>
    <n v="12"/>
    <x v="10"/>
    <x v="0"/>
  </r>
  <r>
    <n v="3915"/>
    <x v="116"/>
    <x v="11"/>
    <s v="Cathy Kelley"/>
    <x v="6"/>
    <s v="Europe"/>
    <s v="Headphones"/>
    <x v="0"/>
    <n v="143.09"/>
    <n v="835.2"/>
    <x v="1"/>
    <s v="NULL"/>
    <s v="0"/>
    <x v="2"/>
    <x v="1"/>
  </r>
  <r>
    <n v="3916"/>
    <x v="426"/>
    <x v="18"/>
    <s v="Nick Patrick"/>
    <x v="0"/>
    <s v="Europe"/>
    <s v="Webcam"/>
    <x v="1"/>
    <n v="71.97"/>
    <n v="397.26"/>
    <x v="0"/>
    <d v="2024-07-01T00:00:00"/>
    <n v="10"/>
    <x v="8"/>
    <x v="0"/>
  </r>
  <r>
    <n v="3917"/>
    <x v="103"/>
    <x v="19"/>
    <s v="Samantha Irvin"/>
    <x v="0"/>
    <s v="Europe"/>
    <s v="Laptop"/>
    <x v="2"/>
    <n v="415.78"/>
    <n v="229.36"/>
    <x v="1"/>
    <s v="NULL"/>
    <s v="0"/>
    <x v="9"/>
    <x v="0"/>
  </r>
  <r>
    <n v="3918"/>
    <x v="689"/>
    <x v="19"/>
    <s v="Samantha Irvin"/>
    <x v="6"/>
    <s v="Europe"/>
    <s v="Mouse"/>
    <x v="1"/>
    <n v="282.79000000000002"/>
    <n v="261.98"/>
    <x v="0"/>
    <d v="2023-02-02T00:00:00"/>
    <n v="6"/>
    <x v="6"/>
    <x v="1"/>
  </r>
  <r>
    <n v="3919"/>
    <x v="72"/>
    <x v="8"/>
    <s v="Cathy Kelley"/>
    <x v="0"/>
    <s v="Europe"/>
    <s v="Printer"/>
    <x v="0"/>
    <n v="199.57"/>
    <n v="639.48"/>
    <x v="1"/>
    <s v="NULL"/>
    <s v="0"/>
    <x v="10"/>
    <x v="0"/>
  </r>
  <r>
    <n v="3920"/>
    <x v="322"/>
    <x v="4"/>
    <s v="Michale Cole"/>
    <x v="0"/>
    <s v="Europe"/>
    <s v="Speaker"/>
    <x v="1"/>
    <n v="381.62"/>
    <n v="704.31"/>
    <x v="0"/>
    <d v="2023-11-03T00:00:00"/>
    <n v="10"/>
    <x v="11"/>
    <x v="1"/>
  </r>
  <r>
    <n v="3921"/>
    <x v="293"/>
    <x v="13"/>
    <s v="Cathy Kelley"/>
    <x v="4"/>
    <s v="Asia"/>
    <s v="Printer"/>
    <x v="0"/>
    <n v="199.57"/>
    <n v="267.63"/>
    <x v="0"/>
    <d v="2024-03-24T00:00:00"/>
    <n v="12"/>
    <x v="1"/>
    <x v="0"/>
  </r>
  <r>
    <n v="3922"/>
    <x v="716"/>
    <x v="7"/>
    <s v="Samantha Irvin"/>
    <x v="7"/>
    <s v="North America"/>
    <s v="Tablet"/>
    <x v="0"/>
    <n v="195.62"/>
    <n v="405.78"/>
    <x v="0"/>
    <d v="2023-07-01T00:00:00"/>
    <n v="1"/>
    <x v="8"/>
    <x v="1"/>
  </r>
  <r>
    <n v="3923"/>
    <x v="490"/>
    <x v="8"/>
    <s v="Cathy Kelley"/>
    <x v="5"/>
    <s v="Oceania"/>
    <s v="Smartphone"/>
    <x v="3"/>
    <n v="350.59"/>
    <n v="616.15"/>
    <x v="0"/>
    <d v="2023-06-15T00:00:00"/>
    <n v="20"/>
    <x v="10"/>
    <x v="1"/>
  </r>
  <r>
    <n v="3924"/>
    <x v="120"/>
    <x v="3"/>
    <s v="Michale Cole"/>
    <x v="8"/>
    <s v="Europe"/>
    <s v="Laptop"/>
    <x v="2"/>
    <n v="415.78"/>
    <n v="499.16"/>
    <x v="1"/>
    <s v="NULL"/>
    <s v="0"/>
    <x v="8"/>
    <x v="1"/>
  </r>
  <r>
    <n v="3925"/>
    <x v="240"/>
    <x v="17"/>
    <s v="Cathy Kelley"/>
    <x v="4"/>
    <s v="Asia"/>
    <s v="Webcam"/>
    <x v="1"/>
    <n v="71.97"/>
    <n v="569.29"/>
    <x v="1"/>
    <s v="NULL"/>
    <s v="0"/>
    <x v="5"/>
    <x v="0"/>
  </r>
  <r>
    <n v="3926"/>
    <x v="672"/>
    <x v="3"/>
    <s v="Michale Cole"/>
    <x v="0"/>
    <s v="Europe"/>
    <s v="Monitor"/>
    <x v="1"/>
    <n v="263.2"/>
    <n v="404.1"/>
    <x v="0"/>
    <d v="2024-03-13T00:00:00"/>
    <n v="10"/>
    <x v="1"/>
    <x v="0"/>
  </r>
  <r>
    <n v="3927"/>
    <x v="528"/>
    <x v="2"/>
    <s v="Cathy Kelley"/>
    <x v="5"/>
    <s v="Oceania"/>
    <s v="Smartphone"/>
    <x v="3"/>
    <n v="350.59"/>
    <n v="920.91"/>
    <x v="0"/>
    <d v="2024-05-25T00:00:00"/>
    <n v="20"/>
    <x v="10"/>
    <x v="0"/>
  </r>
  <r>
    <n v="3928"/>
    <x v="499"/>
    <x v="7"/>
    <s v="Samantha Irvin"/>
    <x v="6"/>
    <s v="Europe"/>
    <s v="Webcam"/>
    <x v="1"/>
    <n v="71.97"/>
    <n v="778.57"/>
    <x v="0"/>
    <d v="2024-03-02T00:00:00"/>
    <n v="6"/>
    <x v="4"/>
    <x v="0"/>
  </r>
  <r>
    <n v="3929"/>
    <x v="370"/>
    <x v="9"/>
    <s v="Cathy Kelley"/>
    <x v="7"/>
    <s v="North America"/>
    <s v="Printer"/>
    <x v="0"/>
    <n v="199.57"/>
    <n v="642.35"/>
    <x v="0"/>
    <d v="2023-12-26T00:00:00"/>
    <n v="1"/>
    <x v="5"/>
    <x v="1"/>
  </r>
  <r>
    <n v="3930"/>
    <x v="167"/>
    <x v="6"/>
    <s v="Michale Cole"/>
    <x v="0"/>
    <s v="Europe"/>
    <s v="Printer"/>
    <x v="0"/>
    <n v="199.57"/>
    <n v="813.4"/>
    <x v="1"/>
    <s v="NULL"/>
    <s v="0"/>
    <x v="8"/>
    <x v="0"/>
  </r>
  <r>
    <n v="3931"/>
    <x v="96"/>
    <x v="0"/>
    <s v="Nick Patrick"/>
    <x v="5"/>
    <s v="Oceania"/>
    <s v="Laptop"/>
    <x v="2"/>
    <n v="415.78"/>
    <n v="309.81"/>
    <x v="1"/>
    <s v="NULL"/>
    <s v="0"/>
    <x v="2"/>
    <x v="0"/>
  </r>
  <r>
    <n v="3932"/>
    <x v="145"/>
    <x v="2"/>
    <s v="Cathy Kelley"/>
    <x v="7"/>
    <s v="North America"/>
    <s v="Smartphone"/>
    <x v="3"/>
    <n v="350.59"/>
    <n v="228.77"/>
    <x v="1"/>
    <s v="NULL"/>
    <s v="0"/>
    <x v="11"/>
    <x v="1"/>
  </r>
  <r>
    <n v="3933"/>
    <x v="423"/>
    <x v="4"/>
    <s v="Michale Cole"/>
    <x v="1"/>
    <s v="North America"/>
    <s v="Printer"/>
    <x v="0"/>
    <n v="199.57"/>
    <n v="407.04"/>
    <x v="1"/>
    <s v="NULL"/>
    <s v="0"/>
    <x v="5"/>
    <x v="1"/>
  </r>
  <r>
    <n v="3934"/>
    <x v="432"/>
    <x v="6"/>
    <s v="Michale Cole"/>
    <x v="0"/>
    <s v="Europe"/>
    <s v="Printer"/>
    <x v="0"/>
    <n v="199.57"/>
    <n v="270.29000000000002"/>
    <x v="0"/>
    <d v="2023-07-14T00:00:00"/>
    <n v="10"/>
    <x v="2"/>
    <x v="1"/>
  </r>
  <r>
    <n v="3935"/>
    <x v="714"/>
    <x v="9"/>
    <s v="Cathy Kelley"/>
    <x v="9"/>
    <s v="South America"/>
    <s v="Printer"/>
    <x v="0"/>
    <n v="199.57"/>
    <n v="454.92"/>
    <x v="0"/>
    <d v="2024-05-01T00:00:00"/>
    <n v="4"/>
    <x v="7"/>
    <x v="0"/>
  </r>
  <r>
    <n v="3936"/>
    <x v="289"/>
    <x v="15"/>
    <s v="Michale Cole"/>
    <x v="3"/>
    <s v="Asia"/>
    <s v="Laptop"/>
    <x v="2"/>
    <n v="415.78"/>
    <n v="744.83"/>
    <x v="0"/>
    <d v="2024-06-06T00:00:00"/>
    <n v="15"/>
    <x v="10"/>
    <x v="0"/>
  </r>
  <r>
    <n v="3937"/>
    <x v="718"/>
    <x v="0"/>
    <s v="Nick Patrick"/>
    <x v="3"/>
    <s v="Asia"/>
    <s v="Tablet"/>
    <x v="0"/>
    <n v="195.62"/>
    <n v="212.38"/>
    <x v="0"/>
    <d v="2024-03-04T00:00:00"/>
    <n v="15"/>
    <x v="4"/>
    <x v="0"/>
  </r>
  <r>
    <n v="3938"/>
    <x v="376"/>
    <x v="6"/>
    <s v="Michale Cole"/>
    <x v="9"/>
    <s v="South America"/>
    <s v="Laptop"/>
    <x v="2"/>
    <n v="415.78"/>
    <n v="490.05"/>
    <x v="0"/>
    <d v="2023-05-16T00:00:00"/>
    <n v="4"/>
    <x v="10"/>
    <x v="1"/>
  </r>
  <r>
    <n v="3939"/>
    <x v="209"/>
    <x v="10"/>
    <s v="Michale Cole"/>
    <x v="2"/>
    <s v="Asia"/>
    <s v="Mouse"/>
    <x v="1"/>
    <n v="282.79000000000002"/>
    <n v="800.42"/>
    <x v="0"/>
    <d v="2024-08-08T00:00:00"/>
    <n v="18"/>
    <x v="2"/>
    <x v="0"/>
  </r>
  <r>
    <n v="3940"/>
    <x v="522"/>
    <x v="8"/>
    <s v="Cathy Kelley"/>
    <x v="0"/>
    <s v="Europe"/>
    <s v="Webcam"/>
    <x v="1"/>
    <n v="71.97"/>
    <n v="439.44"/>
    <x v="0"/>
    <d v="2023-12-15T00:00:00"/>
    <n v="10"/>
    <x v="5"/>
    <x v="1"/>
  </r>
  <r>
    <n v="3941"/>
    <x v="579"/>
    <x v="8"/>
    <s v="Cathy Kelley"/>
    <x v="7"/>
    <s v="North America"/>
    <s v="Speaker"/>
    <x v="1"/>
    <n v="381.62"/>
    <n v="738.67"/>
    <x v="0"/>
    <d v="2023-05-23T00:00:00"/>
    <n v="1"/>
    <x v="10"/>
    <x v="1"/>
  </r>
  <r>
    <n v="3942"/>
    <x v="693"/>
    <x v="15"/>
    <s v="Michale Cole"/>
    <x v="2"/>
    <s v="Asia"/>
    <s v="Speaker"/>
    <x v="1"/>
    <n v="381.62"/>
    <n v="200.73"/>
    <x v="1"/>
    <s v="NULL"/>
    <s v="0"/>
    <x v="2"/>
    <x v="0"/>
  </r>
  <r>
    <n v="3943"/>
    <x v="621"/>
    <x v="18"/>
    <s v="Nick Patrick"/>
    <x v="3"/>
    <s v="Asia"/>
    <s v="Laptop"/>
    <x v="2"/>
    <n v="415.78"/>
    <n v="533.57000000000005"/>
    <x v="0"/>
    <d v="2024-10-22T00:00:00"/>
    <n v="15"/>
    <x v="11"/>
    <x v="0"/>
  </r>
  <r>
    <n v="3944"/>
    <x v="680"/>
    <x v="5"/>
    <s v="Samantha Irvin"/>
    <x v="7"/>
    <s v="North America"/>
    <s v="Speaker"/>
    <x v="1"/>
    <n v="381.62"/>
    <n v="688.92"/>
    <x v="1"/>
    <s v="NULL"/>
    <s v="0"/>
    <x v="2"/>
    <x v="1"/>
  </r>
  <r>
    <n v="3945"/>
    <x v="275"/>
    <x v="17"/>
    <s v="Cathy Kelley"/>
    <x v="9"/>
    <s v="South America"/>
    <s v="Keyboard"/>
    <x v="2"/>
    <n v="104.6"/>
    <n v="525.36"/>
    <x v="0"/>
    <d v="2023-10-22T00:00:00"/>
    <n v="4"/>
    <x v="11"/>
    <x v="1"/>
  </r>
  <r>
    <n v="3946"/>
    <x v="428"/>
    <x v="13"/>
    <s v="Cathy Kelley"/>
    <x v="7"/>
    <s v="North America"/>
    <s v="Tablet"/>
    <x v="0"/>
    <n v="195.62"/>
    <n v="825.11"/>
    <x v="1"/>
    <s v="NULL"/>
    <s v="0"/>
    <x v="10"/>
    <x v="1"/>
  </r>
  <r>
    <n v="3947"/>
    <x v="421"/>
    <x v="16"/>
    <s v="Nick Patrick"/>
    <x v="1"/>
    <s v="North America"/>
    <s v="Mouse"/>
    <x v="1"/>
    <n v="282.79000000000002"/>
    <n v="497.52"/>
    <x v="0"/>
    <d v="2024-06-16T00:00:00"/>
    <n v="2"/>
    <x v="8"/>
    <x v="0"/>
  </r>
  <r>
    <n v="3948"/>
    <x v="94"/>
    <x v="6"/>
    <s v="Michale Cole"/>
    <x v="3"/>
    <s v="Asia"/>
    <s v="Webcam"/>
    <x v="1"/>
    <n v="71.97"/>
    <n v="613.19000000000005"/>
    <x v="0"/>
    <d v="2024-12-22T00:00:00"/>
    <n v="15"/>
    <x v="5"/>
    <x v="0"/>
  </r>
  <r>
    <n v="3949"/>
    <x v="512"/>
    <x v="17"/>
    <s v="Cathy Kelley"/>
    <x v="4"/>
    <s v="Asia"/>
    <s v="Tablet"/>
    <x v="0"/>
    <n v="195.62"/>
    <n v="801.4"/>
    <x v="0"/>
    <d v="2023-08-22T00:00:00"/>
    <n v="12"/>
    <x v="3"/>
    <x v="1"/>
  </r>
  <r>
    <n v="3950"/>
    <x v="133"/>
    <x v="3"/>
    <s v="Michale Cole"/>
    <x v="3"/>
    <s v="Asia"/>
    <s v="Smartphone"/>
    <x v="3"/>
    <n v="350.59"/>
    <n v="883.43"/>
    <x v="0"/>
    <d v="2023-01-08T00:00:00"/>
    <n v="-716"/>
    <x v="5"/>
    <x v="0"/>
  </r>
  <r>
    <n v="3951"/>
    <x v="691"/>
    <x v="5"/>
    <s v="Samantha Irvin"/>
    <x v="8"/>
    <s v="Europe"/>
    <s v="Keyboard"/>
    <x v="2"/>
    <n v="104.6"/>
    <n v="937.19"/>
    <x v="0"/>
    <d v="2023-01-26T00:00:00"/>
    <n v="8"/>
    <x v="6"/>
    <x v="1"/>
  </r>
  <r>
    <n v="3952"/>
    <x v="553"/>
    <x v="7"/>
    <s v="Samantha Irvin"/>
    <x v="0"/>
    <s v="Europe"/>
    <s v="Speaker"/>
    <x v="1"/>
    <n v="381.62"/>
    <n v="967.05"/>
    <x v="1"/>
    <s v="NULL"/>
    <s v="0"/>
    <x v="5"/>
    <x v="1"/>
  </r>
  <r>
    <n v="3953"/>
    <x v="257"/>
    <x v="3"/>
    <s v="Michale Cole"/>
    <x v="9"/>
    <s v="South America"/>
    <s v="Keyboard"/>
    <x v="2"/>
    <n v="104.6"/>
    <n v="594.05999999999995"/>
    <x v="1"/>
    <s v="NULL"/>
    <s v="0"/>
    <x v="11"/>
    <x v="1"/>
  </r>
  <r>
    <n v="3954"/>
    <x v="582"/>
    <x v="0"/>
    <s v="Nick Patrick"/>
    <x v="8"/>
    <s v="Europe"/>
    <s v="Webcam"/>
    <x v="1"/>
    <n v="71.97"/>
    <n v="660.02"/>
    <x v="0"/>
    <d v="2024-10-28T00:00:00"/>
    <n v="8"/>
    <x v="11"/>
    <x v="0"/>
  </r>
  <r>
    <n v="3955"/>
    <x v="699"/>
    <x v="4"/>
    <s v="Michale Cole"/>
    <x v="2"/>
    <s v="Asia"/>
    <s v="Speaker"/>
    <x v="1"/>
    <n v="381.62"/>
    <n v="126.01"/>
    <x v="0"/>
    <d v="2023-12-04T00:00:00"/>
    <n v="18"/>
    <x v="9"/>
    <x v="1"/>
  </r>
  <r>
    <n v="3956"/>
    <x v="721"/>
    <x v="6"/>
    <s v="Michale Cole"/>
    <x v="0"/>
    <s v="Europe"/>
    <s v="Monitor"/>
    <x v="1"/>
    <n v="263.2"/>
    <n v="268.55"/>
    <x v="0"/>
    <d v="2024-07-15T00:00:00"/>
    <n v="10"/>
    <x v="2"/>
    <x v="0"/>
  </r>
  <r>
    <n v="3957"/>
    <x v="572"/>
    <x v="7"/>
    <s v="Samantha Irvin"/>
    <x v="9"/>
    <s v="South America"/>
    <s v="Monitor"/>
    <x v="1"/>
    <n v="263.2"/>
    <n v="847.22"/>
    <x v="1"/>
    <s v="NULL"/>
    <s v="0"/>
    <x v="0"/>
    <x v="1"/>
  </r>
  <r>
    <n v="3958"/>
    <x v="164"/>
    <x v="3"/>
    <s v="Michale Cole"/>
    <x v="9"/>
    <s v="South America"/>
    <s v="Tablet"/>
    <x v="0"/>
    <n v="195.62"/>
    <n v="516.82000000000005"/>
    <x v="1"/>
    <s v="NULL"/>
    <s v="0"/>
    <x v="0"/>
    <x v="1"/>
  </r>
  <r>
    <n v="3959"/>
    <x v="60"/>
    <x v="1"/>
    <s v="Cathy Kelley"/>
    <x v="8"/>
    <s v="Europe"/>
    <s v="Tablet"/>
    <x v="0"/>
    <n v="195.62"/>
    <n v="463.51"/>
    <x v="1"/>
    <s v="NULL"/>
    <s v="0"/>
    <x v="8"/>
    <x v="0"/>
  </r>
  <r>
    <n v="3960"/>
    <x v="2"/>
    <x v="12"/>
    <s v="Michale Cole"/>
    <x v="3"/>
    <s v="Asia"/>
    <s v="Speaker"/>
    <x v="1"/>
    <n v="381.62"/>
    <n v="222.1"/>
    <x v="0"/>
    <d v="2023-10-07T00:00:00"/>
    <n v="15"/>
    <x v="0"/>
    <x v="1"/>
  </r>
  <r>
    <n v="3961"/>
    <x v="92"/>
    <x v="16"/>
    <s v="Nick Patrick"/>
    <x v="7"/>
    <s v="North America"/>
    <s v="Webcam"/>
    <x v="1"/>
    <n v="71.97"/>
    <n v="654.73"/>
    <x v="1"/>
    <s v="NULL"/>
    <s v="0"/>
    <x v="4"/>
    <x v="0"/>
  </r>
  <r>
    <n v="3962"/>
    <x v="639"/>
    <x v="11"/>
    <s v="Cathy Kelley"/>
    <x v="7"/>
    <s v="North America"/>
    <s v="Laptop"/>
    <x v="2"/>
    <n v="415.78"/>
    <n v="852.31"/>
    <x v="0"/>
    <d v="2024-12-03T00:00:00"/>
    <n v="1"/>
    <x v="5"/>
    <x v="0"/>
  </r>
  <r>
    <n v="3963"/>
    <x v="1"/>
    <x v="13"/>
    <s v="Cathy Kelley"/>
    <x v="7"/>
    <s v="North America"/>
    <s v="Monitor"/>
    <x v="1"/>
    <n v="263.2"/>
    <n v="773.1"/>
    <x v="0"/>
    <d v="2024-03-31T00:00:00"/>
    <n v="1"/>
    <x v="1"/>
    <x v="0"/>
  </r>
  <r>
    <n v="3964"/>
    <x v="483"/>
    <x v="7"/>
    <s v="Samantha Irvin"/>
    <x v="3"/>
    <s v="Asia"/>
    <s v="Monitor"/>
    <x v="1"/>
    <n v="263.2"/>
    <n v="438.52"/>
    <x v="0"/>
    <d v="2023-11-30T00:00:00"/>
    <n v="15"/>
    <x v="9"/>
    <x v="1"/>
  </r>
  <r>
    <n v="3965"/>
    <x v="620"/>
    <x v="7"/>
    <s v="Samantha Irvin"/>
    <x v="7"/>
    <s v="North America"/>
    <s v="Keyboard"/>
    <x v="2"/>
    <n v="104.6"/>
    <n v="975.36"/>
    <x v="0"/>
    <d v="2023-05-31T00:00:00"/>
    <n v="1"/>
    <x v="10"/>
    <x v="1"/>
  </r>
  <r>
    <n v="3966"/>
    <x v="418"/>
    <x v="8"/>
    <s v="Cathy Kelley"/>
    <x v="8"/>
    <s v="Europe"/>
    <s v="Speaker"/>
    <x v="1"/>
    <n v="381.62"/>
    <n v="718.26"/>
    <x v="1"/>
    <s v="NULL"/>
    <s v="0"/>
    <x v="0"/>
    <x v="1"/>
  </r>
  <r>
    <n v="3967"/>
    <x v="376"/>
    <x v="9"/>
    <s v="Cathy Kelley"/>
    <x v="8"/>
    <s v="Europe"/>
    <s v="Speaker"/>
    <x v="1"/>
    <n v="381.62"/>
    <n v="513.84"/>
    <x v="1"/>
    <s v="NULL"/>
    <s v="0"/>
    <x v="10"/>
    <x v="1"/>
  </r>
  <r>
    <n v="3968"/>
    <x v="531"/>
    <x v="1"/>
    <s v="Cathy Kelley"/>
    <x v="9"/>
    <s v="South America"/>
    <s v="Tablet"/>
    <x v="0"/>
    <n v="195.62"/>
    <n v="302.14999999999998"/>
    <x v="0"/>
    <d v="2024-06-30T00:00:00"/>
    <n v="4"/>
    <x v="8"/>
    <x v="0"/>
  </r>
  <r>
    <n v="3969"/>
    <x v="577"/>
    <x v="11"/>
    <s v="Cathy Kelley"/>
    <x v="3"/>
    <s v="Asia"/>
    <s v="Monitor"/>
    <x v="1"/>
    <n v="263.2"/>
    <n v="943.81"/>
    <x v="0"/>
    <d v="2023-12-24T00:00:00"/>
    <n v="15"/>
    <x v="5"/>
    <x v="1"/>
  </r>
  <r>
    <n v="3970"/>
    <x v="647"/>
    <x v="10"/>
    <s v="Michale Cole"/>
    <x v="7"/>
    <s v="North America"/>
    <s v="Mouse"/>
    <x v="1"/>
    <n v="282.79000000000002"/>
    <n v="549.11"/>
    <x v="1"/>
    <s v="NULL"/>
    <s v="0"/>
    <x v="6"/>
    <x v="1"/>
  </r>
  <r>
    <n v="3971"/>
    <x v="533"/>
    <x v="8"/>
    <s v="Cathy Kelley"/>
    <x v="4"/>
    <s v="Asia"/>
    <s v="Mouse"/>
    <x v="1"/>
    <n v="282.79000000000002"/>
    <n v="712.6"/>
    <x v="0"/>
    <d v="2023-07-01T00:00:00"/>
    <n v="12"/>
    <x v="8"/>
    <x v="1"/>
  </r>
  <r>
    <n v="3972"/>
    <x v="229"/>
    <x v="5"/>
    <s v="Samantha Irvin"/>
    <x v="9"/>
    <s v="South America"/>
    <s v="Mouse"/>
    <x v="1"/>
    <n v="282.79000000000002"/>
    <n v="662.07"/>
    <x v="0"/>
    <d v="2024-05-18T00:00:00"/>
    <n v="4"/>
    <x v="10"/>
    <x v="0"/>
  </r>
  <r>
    <n v="3973"/>
    <x v="157"/>
    <x v="19"/>
    <s v="Samantha Irvin"/>
    <x v="5"/>
    <s v="Oceania"/>
    <s v="Laptop"/>
    <x v="2"/>
    <n v="415.78"/>
    <n v="666.22"/>
    <x v="0"/>
    <d v="2024-12-29T00:00:00"/>
    <n v="20"/>
    <x v="5"/>
    <x v="0"/>
  </r>
  <r>
    <n v="3974"/>
    <x v="511"/>
    <x v="2"/>
    <s v="Cathy Kelley"/>
    <x v="4"/>
    <s v="Asia"/>
    <s v="Webcam"/>
    <x v="1"/>
    <n v="71.97"/>
    <n v="414.48"/>
    <x v="0"/>
    <d v="2023-01-21T00:00:00"/>
    <n v="12"/>
    <x v="6"/>
    <x v="1"/>
  </r>
  <r>
    <n v="3975"/>
    <x v="498"/>
    <x v="17"/>
    <s v="Cathy Kelley"/>
    <x v="4"/>
    <s v="Asia"/>
    <s v="Speaker"/>
    <x v="1"/>
    <n v="381.62"/>
    <n v="457.9"/>
    <x v="0"/>
    <d v="2023-03-19T00:00:00"/>
    <n v="12"/>
    <x v="1"/>
    <x v="1"/>
  </r>
  <r>
    <n v="3976"/>
    <x v="687"/>
    <x v="18"/>
    <s v="Nick Patrick"/>
    <x v="2"/>
    <s v="Asia"/>
    <s v="Headphones"/>
    <x v="0"/>
    <n v="143.09"/>
    <n v="281.27999999999997"/>
    <x v="0"/>
    <d v="2024-01-10T00:00:00"/>
    <n v="18"/>
    <x v="5"/>
    <x v="1"/>
  </r>
  <r>
    <n v="3977"/>
    <x v="447"/>
    <x v="13"/>
    <s v="Cathy Kelley"/>
    <x v="6"/>
    <s v="Europe"/>
    <s v="Laptop"/>
    <x v="2"/>
    <n v="415.78"/>
    <n v="235.98"/>
    <x v="0"/>
    <d v="2023-09-24T00:00:00"/>
    <n v="6"/>
    <x v="0"/>
    <x v="1"/>
  </r>
  <r>
    <n v="3978"/>
    <x v="524"/>
    <x v="3"/>
    <s v="Michale Cole"/>
    <x v="2"/>
    <s v="Asia"/>
    <s v="Mouse"/>
    <x v="1"/>
    <n v="282.79000000000002"/>
    <n v="240.12"/>
    <x v="0"/>
    <d v="2023-04-05T00:00:00"/>
    <n v="18"/>
    <x v="1"/>
    <x v="1"/>
  </r>
  <r>
    <n v="3979"/>
    <x v="581"/>
    <x v="12"/>
    <s v="Michale Cole"/>
    <x v="8"/>
    <s v="Europe"/>
    <s v="Mouse"/>
    <x v="1"/>
    <n v="282.79000000000002"/>
    <n v="564.35"/>
    <x v="0"/>
    <d v="2023-07-31T00:00:00"/>
    <n v="8"/>
    <x v="2"/>
    <x v="1"/>
  </r>
  <r>
    <n v="3980"/>
    <x v="669"/>
    <x v="17"/>
    <s v="Cathy Kelley"/>
    <x v="6"/>
    <s v="Europe"/>
    <s v="Mouse"/>
    <x v="1"/>
    <n v="282.79000000000002"/>
    <n v="195.79"/>
    <x v="0"/>
    <d v="2023-04-12T00:00:00"/>
    <n v="6"/>
    <x v="7"/>
    <x v="1"/>
  </r>
  <r>
    <n v="3981"/>
    <x v="450"/>
    <x v="12"/>
    <s v="Michale Cole"/>
    <x v="2"/>
    <s v="Asia"/>
    <s v="Speaker"/>
    <x v="1"/>
    <n v="381.62"/>
    <n v="673.67"/>
    <x v="0"/>
    <d v="2024-03-02T00:00:00"/>
    <n v="18"/>
    <x v="4"/>
    <x v="0"/>
  </r>
  <r>
    <n v="3982"/>
    <x v="440"/>
    <x v="17"/>
    <s v="Cathy Kelley"/>
    <x v="4"/>
    <s v="Asia"/>
    <s v="Smartphone"/>
    <x v="3"/>
    <n v="350.59"/>
    <n v="407.74"/>
    <x v="1"/>
    <s v="NULL"/>
    <s v="0"/>
    <x v="10"/>
    <x v="1"/>
  </r>
  <r>
    <n v="3983"/>
    <x v="311"/>
    <x v="19"/>
    <s v="Samantha Irvin"/>
    <x v="6"/>
    <s v="Europe"/>
    <s v="Laptop"/>
    <x v="2"/>
    <n v="415.78"/>
    <n v="359.96"/>
    <x v="0"/>
    <d v="2023-09-08T00:00:00"/>
    <n v="6"/>
    <x v="0"/>
    <x v="1"/>
  </r>
  <r>
    <n v="3984"/>
    <x v="97"/>
    <x v="16"/>
    <s v="Nick Patrick"/>
    <x v="5"/>
    <s v="Oceania"/>
    <s v="Webcam"/>
    <x v="1"/>
    <n v="71.97"/>
    <n v="371.88"/>
    <x v="0"/>
    <d v="2023-01-14T00:00:00"/>
    <n v="-711"/>
    <x v="5"/>
    <x v="0"/>
  </r>
  <r>
    <n v="3985"/>
    <x v="233"/>
    <x v="13"/>
    <s v="Cathy Kelley"/>
    <x v="3"/>
    <s v="Asia"/>
    <s v="Keyboard"/>
    <x v="2"/>
    <n v="104.6"/>
    <n v="195.44"/>
    <x v="0"/>
    <d v="2024-08-10T00:00:00"/>
    <n v="15"/>
    <x v="2"/>
    <x v="0"/>
  </r>
  <r>
    <n v="3986"/>
    <x v="651"/>
    <x v="7"/>
    <s v="Samantha Irvin"/>
    <x v="5"/>
    <s v="Oceania"/>
    <s v="Headphones"/>
    <x v="0"/>
    <n v="143.09"/>
    <n v="260.27"/>
    <x v="0"/>
    <d v="2023-07-28T00:00:00"/>
    <n v="20"/>
    <x v="2"/>
    <x v="1"/>
  </r>
  <r>
    <n v="3987"/>
    <x v="611"/>
    <x v="2"/>
    <s v="Cathy Kelley"/>
    <x v="4"/>
    <s v="Asia"/>
    <s v="Headphones"/>
    <x v="0"/>
    <n v="143.09"/>
    <n v="617.12"/>
    <x v="0"/>
    <d v="2024-03-27T00:00:00"/>
    <n v="12"/>
    <x v="1"/>
    <x v="0"/>
  </r>
  <r>
    <n v="3988"/>
    <x v="556"/>
    <x v="6"/>
    <s v="Michale Cole"/>
    <x v="4"/>
    <s v="Asia"/>
    <s v="Printer"/>
    <x v="0"/>
    <n v="199.57"/>
    <n v="647.38"/>
    <x v="0"/>
    <d v="2023-05-27T00:00:00"/>
    <n v="12"/>
    <x v="10"/>
    <x v="1"/>
  </r>
  <r>
    <n v="3989"/>
    <x v="478"/>
    <x v="1"/>
    <s v="Cathy Kelley"/>
    <x v="8"/>
    <s v="Europe"/>
    <s v="Monitor"/>
    <x v="1"/>
    <n v="263.2"/>
    <n v="681.56"/>
    <x v="1"/>
    <s v="NULL"/>
    <s v="0"/>
    <x v="10"/>
    <x v="1"/>
  </r>
  <r>
    <n v="3990"/>
    <x v="605"/>
    <x v="6"/>
    <s v="Michale Cole"/>
    <x v="3"/>
    <s v="Asia"/>
    <s v="Mouse"/>
    <x v="1"/>
    <n v="282.79000000000002"/>
    <n v="226.95"/>
    <x v="0"/>
    <d v="2023-05-26T00:00:00"/>
    <n v="15"/>
    <x v="10"/>
    <x v="1"/>
  </r>
  <r>
    <n v="3991"/>
    <x v="420"/>
    <x v="7"/>
    <s v="Samantha Irvin"/>
    <x v="8"/>
    <s v="Europe"/>
    <s v="Smartphone"/>
    <x v="3"/>
    <n v="350.59"/>
    <n v="572.47"/>
    <x v="0"/>
    <d v="2024-06-04T00:00:00"/>
    <n v="8"/>
    <x v="10"/>
    <x v="0"/>
  </r>
  <r>
    <n v="3992"/>
    <x v="70"/>
    <x v="16"/>
    <s v="Nick Patrick"/>
    <x v="0"/>
    <s v="Europe"/>
    <s v="Monitor"/>
    <x v="1"/>
    <n v="263.2"/>
    <n v="476.95"/>
    <x v="1"/>
    <s v="NULL"/>
    <s v="0"/>
    <x v="10"/>
    <x v="0"/>
  </r>
  <r>
    <n v="3993"/>
    <x v="101"/>
    <x v="9"/>
    <s v="Cathy Kelley"/>
    <x v="9"/>
    <s v="South America"/>
    <s v="Printer"/>
    <x v="0"/>
    <n v="199.57"/>
    <n v="563.26"/>
    <x v="0"/>
    <d v="2023-03-27T00:00:00"/>
    <n v="4"/>
    <x v="1"/>
    <x v="1"/>
  </r>
  <r>
    <n v="3994"/>
    <x v="9"/>
    <x v="3"/>
    <s v="Michale Cole"/>
    <x v="9"/>
    <s v="South America"/>
    <s v="Laptop"/>
    <x v="2"/>
    <n v="415.78"/>
    <n v="438.26"/>
    <x v="1"/>
    <s v="NULL"/>
    <s v="0"/>
    <x v="6"/>
    <x v="1"/>
  </r>
  <r>
    <n v="3995"/>
    <x v="639"/>
    <x v="18"/>
    <s v="Nick Patrick"/>
    <x v="3"/>
    <s v="Asia"/>
    <s v="Smartphone"/>
    <x v="3"/>
    <n v="350.59"/>
    <n v="374.48"/>
    <x v="0"/>
    <d v="2024-12-17T00:00:00"/>
    <n v="15"/>
    <x v="5"/>
    <x v="0"/>
  </r>
  <r>
    <n v="3996"/>
    <x v="372"/>
    <x v="7"/>
    <s v="Samantha Irvin"/>
    <x v="4"/>
    <s v="Asia"/>
    <s v="Laptop"/>
    <x v="2"/>
    <n v="415.78"/>
    <n v="590.66999999999996"/>
    <x v="0"/>
    <d v="2024-07-18T00:00:00"/>
    <n v="12"/>
    <x v="2"/>
    <x v="0"/>
  </r>
  <r>
    <n v="3997"/>
    <x v="455"/>
    <x v="16"/>
    <s v="Nick Patrick"/>
    <x v="7"/>
    <s v="North America"/>
    <s v="Laptop"/>
    <x v="2"/>
    <n v="415.78"/>
    <n v="232.86"/>
    <x v="0"/>
    <d v="2024-04-26T00:00:00"/>
    <n v="1"/>
    <x v="7"/>
    <x v="0"/>
  </r>
  <r>
    <n v="3998"/>
    <x v="686"/>
    <x v="3"/>
    <s v="Michale Cole"/>
    <x v="8"/>
    <s v="Europe"/>
    <s v="Smartphone"/>
    <x v="3"/>
    <n v="350.59"/>
    <n v="342.51"/>
    <x v="0"/>
    <d v="2024-06-23T00:00:00"/>
    <n v="8"/>
    <x v="8"/>
    <x v="0"/>
  </r>
  <r>
    <n v="3999"/>
    <x v="68"/>
    <x v="0"/>
    <s v="Nick Patrick"/>
    <x v="5"/>
    <s v="Oceania"/>
    <s v="Laptop"/>
    <x v="2"/>
    <n v="415.78"/>
    <n v="262.58999999999997"/>
    <x v="0"/>
    <d v="2024-09-04T00:00:00"/>
    <n v="20"/>
    <x v="3"/>
    <x v="0"/>
  </r>
  <r>
    <n v="4000"/>
    <x v="554"/>
    <x v="5"/>
    <s v="Samantha Irvin"/>
    <x v="6"/>
    <s v="Europe"/>
    <s v="Tablet"/>
    <x v="0"/>
    <n v="195.62"/>
    <n v="585.1"/>
    <x v="0"/>
    <d v="2024-12-12T00:00:00"/>
    <n v="6"/>
    <x v="5"/>
    <x v="0"/>
  </r>
  <r>
    <n v="4001"/>
    <x v="617"/>
    <x v="10"/>
    <s v="Michale Cole"/>
    <x v="7"/>
    <s v="North America"/>
    <s v="Monitor"/>
    <x v="1"/>
    <n v="263.2"/>
    <n v="156.68"/>
    <x v="0"/>
    <d v="2024-04-08T00:00:00"/>
    <n v="1"/>
    <x v="7"/>
    <x v="0"/>
  </r>
  <r>
    <n v="4002"/>
    <x v="673"/>
    <x v="19"/>
    <s v="Samantha Irvin"/>
    <x v="0"/>
    <s v="Europe"/>
    <s v="Speaker"/>
    <x v="1"/>
    <n v="381.62"/>
    <n v="424.14"/>
    <x v="0"/>
    <d v="2023-06-23T00:00:00"/>
    <n v="10"/>
    <x v="8"/>
    <x v="1"/>
  </r>
  <r>
    <n v="4003"/>
    <x v="244"/>
    <x v="7"/>
    <s v="Samantha Irvin"/>
    <x v="4"/>
    <s v="Asia"/>
    <s v="Keyboard"/>
    <x v="2"/>
    <n v="104.6"/>
    <n v="457.81"/>
    <x v="0"/>
    <d v="2023-05-01T00:00:00"/>
    <n v="12"/>
    <x v="7"/>
    <x v="1"/>
  </r>
  <r>
    <n v="4004"/>
    <x v="472"/>
    <x v="16"/>
    <s v="Nick Patrick"/>
    <x v="3"/>
    <s v="Asia"/>
    <s v="Monitor"/>
    <x v="1"/>
    <n v="263.2"/>
    <n v="141.82"/>
    <x v="1"/>
    <s v="NULL"/>
    <s v="0"/>
    <x v="4"/>
    <x v="1"/>
  </r>
  <r>
    <n v="4005"/>
    <x v="336"/>
    <x v="11"/>
    <s v="Cathy Kelley"/>
    <x v="9"/>
    <s v="South America"/>
    <s v="Mouse"/>
    <x v="1"/>
    <n v="282.79000000000002"/>
    <n v="204.12"/>
    <x v="1"/>
    <s v="NULL"/>
    <s v="0"/>
    <x v="10"/>
    <x v="0"/>
  </r>
  <r>
    <n v="4006"/>
    <x v="343"/>
    <x v="14"/>
    <s v="Nick Patrick"/>
    <x v="5"/>
    <s v="Oceania"/>
    <s v="Keyboard"/>
    <x v="2"/>
    <n v="104.6"/>
    <n v="891.97"/>
    <x v="1"/>
    <s v="NULL"/>
    <s v="0"/>
    <x v="11"/>
    <x v="1"/>
  </r>
  <r>
    <n v="4007"/>
    <x v="54"/>
    <x v="16"/>
    <s v="Nick Patrick"/>
    <x v="0"/>
    <s v="Europe"/>
    <s v="Keyboard"/>
    <x v="2"/>
    <n v="104.6"/>
    <n v="487.62"/>
    <x v="0"/>
    <d v="2023-08-23T00:00:00"/>
    <n v="10"/>
    <x v="3"/>
    <x v="1"/>
  </r>
  <r>
    <n v="4008"/>
    <x v="73"/>
    <x v="10"/>
    <s v="Michale Cole"/>
    <x v="1"/>
    <s v="North America"/>
    <s v="Speaker"/>
    <x v="1"/>
    <n v="381.62"/>
    <n v="179.49"/>
    <x v="1"/>
    <s v="NULL"/>
    <s v="0"/>
    <x v="11"/>
    <x v="0"/>
  </r>
  <r>
    <n v="4009"/>
    <x v="54"/>
    <x v="17"/>
    <s v="Cathy Kelley"/>
    <x v="5"/>
    <s v="Oceania"/>
    <s v="Keyboard"/>
    <x v="2"/>
    <n v="104.6"/>
    <n v="522.84"/>
    <x v="0"/>
    <d v="2023-09-02T00:00:00"/>
    <n v="20"/>
    <x v="3"/>
    <x v="1"/>
  </r>
  <r>
    <n v="4010"/>
    <x v="601"/>
    <x v="3"/>
    <s v="Michale Cole"/>
    <x v="6"/>
    <s v="Europe"/>
    <s v="Mouse"/>
    <x v="1"/>
    <n v="282.79000000000002"/>
    <n v="464.99"/>
    <x v="0"/>
    <d v="2024-02-09T00:00:00"/>
    <n v="6"/>
    <x v="4"/>
    <x v="0"/>
  </r>
  <r>
    <n v="4011"/>
    <x v="552"/>
    <x v="12"/>
    <s v="Michale Cole"/>
    <x v="3"/>
    <s v="Asia"/>
    <s v="Keyboard"/>
    <x v="2"/>
    <n v="104.6"/>
    <n v="270.43"/>
    <x v="1"/>
    <s v="NULL"/>
    <s v="0"/>
    <x v="8"/>
    <x v="1"/>
  </r>
  <r>
    <n v="4012"/>
    <x v="540"/>
    <x v="11"/>
    <s v="Cathy Kelley"/>
    <x v="9"/>
    <s v="South America"/>
    <s v="Speaker"/>
    <x v="1"/>
    <n v="381.62"/>
    <n v="708.74"/>
    <x v="1"/>
    <s v="NULL"/>
    <s v="0"/>
    <x v="10"/>
    <x v="0"/>
  </r>
  <r>
    <n v="4013"/>
    <x v="676"/>
    <x v="4"/>
    <s v="Michale Cole"/>
    <x v="2"/>
    <s v="Asia"/>
    <s v="Speaker"/>
    <x v="1"/>
    <n v="381.62"/>
    <n v="303.51"/>
    <x v="0"/>
    <d v="2024-07-19T00:00:00"/>
    <n v="18"/>
    <x v="2"/>
    <x v="0"/>
  </r>
  <r>
    <n v="4014"/>
    <x v="663"/>
    <x v="1"/>
    <s v="Cathy Kelley"/>
    <x v="1"/>
    <s v="North America"/>
    <s v="Speaker"/>
    <x v="1"/>
    <n v="381.62"/>
    <n v="921.15"/>
    <x v="1"/>
    <s v="NULL"/>
    <s v="0"/>
    <x v="7"/>
    <x v="0"/>
  </r>
  <r>
    <n v="4015"/>
    <x v="155"/>
    <x v="18"/>
    <s v="Nick Patrick"/>
    <x v="9"/>
    <s v="South America"/>
    <s v="Mouse"/>
    <x v="1"/>
    <n v="282.79000000000002"/>
    <n v="621.73"/>
    <x v="0"/>
    <d v="2024-03-22T00:00:00"/>
    <n v="4"/>
    <x v="1"/>
    <x v="0"/>
  </r>
  <r>
    <n v="4016"/>
    <x v="35"/>
    <x v="12"/>
    <s v="Michale Cole"/>
    <x v="8"/>
    <s v="Europe"/>
    <s v="Monitor"/>
    <x v="1"/>
    <n v="263.2"/>
    <n v="599.04"/>
    <x v="1"/>
    <s v="NULL"/>
    <s v="0"/>
    <x v="3"/>
    <x v="1"/>
  </r>
  <r>
    <n v="4017"/>
    <x v="429"/>
    <x v="4"/>
    <s v="Michale Cole"/>
    <x v="0"/>
    <s v="Europe"/>
    <s v="Tablet"/>
    <x v="0"/>
    <n v="195.62"/>
    <n v="914.88"/>
    <x v="1"/>
    <s v="NULL"/>
    <s v="0"/>
    <x v="9"/>
    <x v="0"/>
  </r>
  <r>
    <n v="4018"/>
    <x v="115"/>
    <x v="10"/>
    <s v="Michale Cole"/>
    <x v="2"/>
    <s v="Asia"/>
    <s v="Printer"/>
    <x v="0"/>
    <n v="199.57"/>
    <n v="591.01"/>
    <x v="0"/>
    <d v="2024-11-17T00:00:00"/>
    <n v="18"/>
    <x v="11"/>
    <x v="0"/>
  </r>
  <r>
    <n v="4019"/>
    <x v="649"/>
    <x v="3"/>
    <s v="Michale Cole"/>
    <x v="7"/>
    <s v="North America"/>
    <s v="Speaker"/>
    <x v="1"/>
    <n v="381.62"/>
    <n v="769.19"/>
    <x v="1"/>
    <s v="NULL"/>
    <s v="0"/>
    <x v="7"/>
    <x v="0"/>
  </r>
  <r>
    <n v="4020"/>
    <x v="608"/>
    <x v="10"/>
    <s v="Michale Cole"/>
    <x v="2"/>
    <s v="Asia"/>
    <s v="Laptop"/>
    <x v="2"/>
    <n v="415.78"/>
    <n v="445.9"/>
    <x v="0"/>
    <d v="2023-03-20T00:00:00"/>
    <n v="18"/>
    <x v="1"/>
    <x v="1"/>
  </r>
  <r>
    <n v="4021"/>
    <x v="52"/>
    <x v="17"/>
    <s v="Cathy Kelley"/>
    <x v="2"/>
    <s v="Asia"/>
    <s v="Laptop"/>
    <x v="2"/>
    <n v="415.78"/>
    <n v="935.29"/>
    <x v="0"/>
    <d v="2023-11-04T00:00:00"/>
    <n v="18"/>
    <x v="11"/>
    <x v="1"/>
  </r>
  <r>
    <n v="4022"/>
    <x v="91"/>
    <x v="18"/>
    <s v="Nick Patrick"/>
    <x v="4"/>
    <s v="Asia"/>
    <s v="Laptop"/>
    <x v="2"/>
    <n v="415.78"/>
    <n v="438.5"/>
    <x v="1"/>
    <s v="NULL"/>
    <s v="0"/>
    <x v="3"/>
    <x v="0"/>
  </r>
  <r>
    <n v="4023"/>
    <x v="669"/>
    <x v="16"/>
    <s v="Nick Patrick"/>
    <x v="5"/>
    <s v="Oceania"/>
    <s v="Monitor"/>
    <x v="1"/>
    <n v="263.2"/>
    <n v="386.36"/>
    <x v="0"/>
    <d v="2023-04-26T00:00:00"/>
    <n v="20"/>
    <x v="7"/>
    <x v="1"/>
  </r>
  <r>
    <n v="4024"/>
    <x v="540"/>
    <x v="8"/>
    <s v="Cathy Kelley"/>
    <x v="6"/>
    <s v="Europe"/>
    <s v="Webcam"/>
    <x v="1"/>
    <n v="71.97"/>
    <n v="877.86"/>
    <x v="0"/>
    <d v="2024-05-09T00:00:00"/>
    <n v="6"/>
    <x v="10"/>
    <x v="0"/>
  </r>
  <r>
    <n v="4025"/>
    <x v="207"/>
    <x v="6"/>
    <s v="Michale Cole"/>
    <x v="8"/>
    <s v="Europe"/>
    <s v="Headphones"/>
    <x v="0"/>
    <n v="143.09"/>
    <n v="428.25"/>
    <x v="1"/>
    <s v="NULL"/>
    <s v="0"/>
    <x v="9"/>
    <x v="1"/>
  </r>
  <r>
    <n v="4026"/>
    <x v="20"/>
    <x v="0"/>
    <s v="Nick Patrick"/>
    <x v="0"/>
    <s v="Europe"/>
    <s v="Laptop"/>
    <x v="2"/>
    <n v="415.78"/>
    <n v="777.77"/>
    <x v="0"/>
    <d v="2023-04-26T00:00:00"/>
    <n v="10"/>
    <x v="7"/>
    <x v="1"/>
  </r>
  <r>
    <n v="4027"/>
    <x v="640"/>
    <x v="7"/>
    <s v="Samantha Irvin"/>
    <x v="0"/>
    <s v="Europe"/>
    <s v="Printer"/>
    <x v="0"/>
    <n v="199.57"/>
    <n v="506.63"/>
    <x v="0"/>
    <d v="2024-11-05T00:00:00"/>
    <n v="10"/>
    <x v="11"/>
    <x v="0"/>
  </r>
  <r>
    <n v="4028"/>
    <x v="685"/>
    <x v="16"/>
    <s v="Nick Patrick"/>
    <x v="3"/>
    <s v="Asia"/>
    <s v="Printer"/>
    <x v="0"/>
    <n v="199.57"/>
    <n v="935.33"/>
    <x v="1"/>
    <s v="NULL"/>
    <s v="0"/>
    <x v="4"/>
    <x v="1"/>
  </r>
  <r>
    <n v="4029"/>
    <x v="405"/>
    <x v="15"/>
    <s v="Michale Cole"/>
    <x v="1"/>
    <s v="North America"/>
    <s v="Mouse"/>
    <x v="1"/>
    <n v="282.79000000000002"/>
    <n v="545.86"/>
    <x v="0"/>
    <d v="2024-10-11T00:00:00"/>
    <n v="2"/>
    <x v="11"/>
    <x v="0"/>
  </r>
  <r>
    <n v="4030"/>
    <x v="409"/>
    <x v="7"/>
    <s v="Samantha Irvin"/>
    <x v="9"/>
    <s v="South America"/>
    <s v="Webcam"/>
    <x v="1"/>
    <n v="71.97"/>
    <n v="980.7"/>
    <x v="1"/>
    <s v="NULL"/>
    <s v="0"/>
    <x v="4"/>
    <x v="0"/>
  </r>
  <r>
    <n v="4031"/>
    <x v="249"/>
    <x v="18"/>
    <s v="Nick Patrick"/>
    <x v="8"/>
    <s v="Europe"/>
    <s v="Smartphone"/>
    <x v="3"/>
    <n v="350.59"/>
    <n v="114.09"/>
    <x v="1"/>
    <s v="NULL"/>
    <s v="0"/>
    <x v="7"/>
    <x v="1"/>
  </r>
  <r>
    <n v="4032"/>
    <x v="371"/>
    <x v="2"/>
    <s v="Cathy Kelley"/>
    <x v="6"/>
    <s v="Europe"/>
    <s v="Webcam"/>
    <x v="1"/>
    <n v="71.97"/>
    <n v="512.83000000000004"/>
    <x v="0"/>
    <d v="2023-02-12T00:00:00"/>
    <n v="6"/>
    <x v="4"/>
    <x v="1"/>
  </r>
  <r>
    <n v="4033"/>
    <x v="665"/>
    <x v="17"/>
    <s v="Cathy Kelley"/>
    <x v="3"/>
    <s v="Asia"/>
    <s v="Smartphone"/>
    <x v="3"/>
    <n v="350.59"/>
    <n v="688.85"/>
    <x v="0"/>
    <d v="2023-05-19T00:00:00"/>
    <n v="15"/>
    <x v="10"/>
    <x v="1"/>
  </r>
  <r>
    <n v="4034"/>
    <x v="38"/>
    <x v="19"/>
    <s v="Samantha Irvin"/>
    <x v="2"/>
    <s v="Asia"/>
    <s v="Speaker"/>
    <x v="1"/>
    <n v="381.62"/>
    <n v="185.86"/>
    <x v="0"/>
    <d v="2024-10-11T00:00:00"/>
    <n v="18"/>
    <x v="0"/>
    <x v="0"/>
  </r>
  <r>
    <n v="4035"/>
    <x v="220"/>
    <x v="9"/>
    <s v="Cathy Kelley"/>
    <x v="6"/>
    <s v="Europe"/>
    <s v="Laptop"/>
    <x v="2"/>
    <n v="415.78"/>
    <n v="143.22"/>
    <x v="1"/>
    <s v="NULL"/>
    <s v="0"/>
    <x v="6"/>
    <x v="0"/>
  </r>
  <r>
    <n v="4036"/>
    <x v="115"/>
    <x v="2"/>
    <s v="Cathy Kelley"/>
    <x v="8"/>
    <s v="Europe"/>
    <s v="Keyboard"/>
    <x v="2"/>
    <n v="104.6"/>
    <n v="390.59"/>
    <x v="1"/>
    <s v="NULL"/>
    <s v="0"/>
    <x v="11"/>
    <x v="0"/>
  </r>
  <r>
    <n v="4037"/>
    <x v="172"/>
    <x v="18"/>
    <s v="Nick Patrick"/>
    <x v="4"/>
    <s v="Asia"/>
    <s v="Monitor"/>
    <x v="1"/>
    <n v="263.2"/>
    <n v="400.78"/>
    <x v="0"/>
    <d v="2023-03-23T00:00:00"/>
    <n v="12"/>
    <x v="1"/>
    <x v="1"/>
  </r>
  <r>
    <n v="4038"/>
    <x v="319"/>
    <x v="9"/>
    <s v="Cathy Kelley"/>
    <x v="7"/>
    <s v="North America"/>
    <s v="Speaker"/>
    <x v="1"/>
    <n v="381.62"/>
    <n v="558.66999999999996"/>
    <x v="1"/>
    <s v="NULL"/>
    <s v="0"/>
    <x v="9"/>
    <x v="0"/>
  </r>
  <r>
    <n v="4039"/>
    <x v="255"/>
    <x v="14"/>
    <s v="Nick Patrick"/>
    <x v="4"/>
    <s v="Asia"/>
    <s v="Headphones"/>
    <x v="0"/>
    <n v="143.09"/>
    <n v="236.41"/>
    <x v="0"/>
    <d v="2024-12-13T00:00:00"/>
    <n v="12"/>
    <x v="5"/>
    <x v="0"/>
  </r>
  <r>
    <n v="4040"/>
    <x v="19"/>
    <x v="10"/>
    <s v="Michale Cole"/>
    <x v="1"/>
    <s v="North America"/>
    <s v="Tablet"/>
    <x v="0"/>
    <n v="195.62"/>
    <n v="908.84"/>
    <x v="0"/>
    <d v="2024-07-19T00:00:00"/>
    <n v="2"/>
    <x v="2"/>
    <x v="0"/>
  </r>
  <r>
    <n v="4041"/>
    <x v="699"/>
    <x v="3"/>
    <s v="Michale Cole"/>
    <x v="5"/>
    <s v="Oceania"/>
    <s v="Smartphone"/>
    <x v="3"/>
    <n v="350.59"/>
    <n v="103.17"/>
    <x v="1"/>
    <s v="NULL"/>
    <s v="0"/>
    <x v="9"/>
    <x v="1"/>
  </r>
  <r>
    <n v="4042"/>
    <x v="346"/>
    <x v="6"/>
    <s v="Michale Cole"/>
    <x v="5"/>
    <s v="Oceania"/>
    <s v="Tablet"/>
    <x v="0"/>
    <n v="195.62"/>
    <n v="881.57"/>
    <x v="1"/>
    <s v="NULL"/>
    <s v="0"/>
    <x v="3"/>
    <x v="0"/>
  </r>
  <r>
    <n v="4043"/>
    <x v="423"/>
    <x v="8"/>
    <s v="Cathy Kelley"/>
    <x v="8"/>
    <s v="Europe"/>
    <s v="Headphones"/>
    <x v="0"/>
    <n v="143.09"/>
    <n v="765.96"/>
    <x v="0"/>
    <d v="2024-01-07T00:00:00"/>
    <n v="8"/>
    <x v="5"/>
    <x v="1"/>
  </r>
  <r>
    <n v="4044"/>
    <x v="312"/>
    <x v="17"/>
    <s v="Cathy Kelley"/>
    <x v="1"/>
    <s v="North America"/>
    <s v="Keyboard"/>
    <x v="2"/>
    <n v="104.6"/>
    <n v="864.36"/>
    <x v="1"/>
    <s v="NULL"/>
    <s v="0"/>
    <x v="9"/>
    <x v="1"/>
  </r>
  <r>
    <n v="4045"/>
    <x v="31"/>
    <x v="2"/>
    <s v="Cathy Kelley"/>
    <x v="5"/>
    <s v="Oceania"/>
    <s v="Smartphone"/>
    <x v="3"/>
    <n v="350.59"/>
    <n v="837.1"/>
    <x v="0"/>
    <d v="2023-06-07T00:00:00"/>
    <n v="20"/>
    <x v="10"/>
    <x v="1"/>
  </r>
  <r>
    <n v="4046"/>
    <x v="331"/>
    <x v="6"/>
    <s v="Michale Cole"/>
    <x v="1"/>
    <s v="North America"/>
    <s v="Tablet"/>
    <x v="0"/>
    <n v="195.62"/>
    <n v="309.92"/>
    <x v="0"/>
    <d v="2024-07-04T00:00:00"/>
    <n v="2"/>
    <x v="2"/>
    <x v="0"/>
  </r>
  <r>
    <n v="4047"/>
    <x v="702"/>
    <x v="0"/>
    <s v="Nick Patrick"/>
    <x v="1"/>
    <s v="North America"/>
    <s v="Speaker"/>
    <x v="1"/>
    <n v="381.62"/>
    <n v="842.65"/>
    <x v="0"/>
    <d v="2024-12-24T00:00:00"/>
    <n v="2"/>
    <x v="5"/>
    <x v="0"/>
  </r>
  <r>
    <n v="4048"/>
    <x v="421"/>
    <x v="10"/>
    <s v="Michale Cole"/>
    <x v="7"/>
    <s v="North America"/>
    <s v="Keyboard"/>
    <x v="2"/>
    <n v="104.6"/>
    <n v="538.17999999999995"/>
    <x v="0"/>
    <d v="2024-06-15T00:00:00"/>
    <n v="1"/>
    <x v="8"/>
    <x v="0"/>
  </r>
  <r>
    <n v="4049"/>
    <x v="361"/>
    <x v="13"/>
    <s v="Cathy Kelley"/>
    <x v="2"/>
    <s v="Asia"/>
    <s v="Printer"/>
    <x v="0"/>
    <n v="199.57"/>
    <n v="867.38"/>
    <x v="1"/>
    <s v="NULL"/>
    <s v="0"/>
    <x v="0"/>
    <x v="0"/>
  </r>
  <r>
    <n v="4050"/>
    <x v="309"/>
    <x v="1"/>
    <s v="Cathy Kelley"/>
    <x v="0"/>
    <s v="Europe"/>
    <s v="Keyboard"/>
    <x v="2"/>
    <n v="104.6"/>
    <n v="527.88"/>
    <x v="0"/>
    <d v="2023-01-18T00:00:00"/>
    <n v="10"/>
    <x v="6"/>
    <x v="1"/>
  </r>
  <r>
    <n v="4051"/>
    <x v="595"/>
    <x v="17"/>
    <s v="Cathy Kelley"/>
    <x v="6"/>
    <s v="Europe"/>
    <s v="Monitor"/>
    <x v="1"/>
    <n v="263.2"/>
    <n v="951.83"/>
    <x v="0"/>
    <d v="2024-03-03T00:00:00"/>
    <n v="6"/>
    <x v="4"/>
    <x v="0"/>
  </r>
  <r>
    <n v="4052"/>
    <x v="672"/>
    <x v="17"/>
    <s v="Cathy Kelley"/>
    <x v="7"/>
    <s v="North America"/>
    <s v="Keyboard"/>
    <x v="2"/>
    <n v="104.6"/>
    <n v="803.88"/>
    <x v="0"/>
    <d v="2024-03-04T00:00:00"/>
    <n v="1"/>
    <x v="1"/>
    <x v="0"/>
  </r>
  <r>
    <n v="4053"/>
    <x v="699"/>
    <x v="9"/>
    <s v="Cathy Kelley"/>
    <x v="9"/>
    <s v="South America"/>
    <s v="Keyboard"/>
    <x v="2"/>
    <n v="104.6"/>
    <n v="242.25"/>
    <x v="1"/>
    <s v="NULL"/>
    <s v="0"/>
    <x v="9"/>
    <x v="1"/>
  </r>
  <r>
    <n v="4054"/>
    <x v="451"/>
    <x v="6"/>
    <s v="Michale Cole"/>
    <x v="2"/>
    <s v="Asia"/>
    <s v="Webcam"/>
    <x v="1"/>
    <n v="71.97"/>
    <n v="495.24"/>
    <x v="0"/>
    <d v="2023-01-01T00:00:00"/>
    <n v="-713"/>
    <x v="5"/>
    <x v="0"/>
  </r>
  <r>
    <n v="4055"/>
    <x v="448"/>
    <x v="11"/>
    <s v="Cathy Kelley"/>
    <x v="2"/>
    <s v="Asia"/>
    <s v="Webcam"/>
    <x v="1"/>
    <n v="71.97"/>
    <n v="821.58"/>
    <x v="1"/>
    <s v="NULL"/>
    <s v="0"/>
    <x v="5"/>
    <x v="0"/>
  </r>
  <r>
    <n v="4056"/>
    <x v="49"/>
    <x v="14"/>
    <s v="Nick Patrick"/>
    <x v="1"/>
    <s v="North America"/>
    <s v="Tablet"/>
    <x v="0"/>
    <n v="195.62"/>
    <n v="495.67"/>
    <x v="0"/>
    <d v="2024-09-07T00:00:00"/>
    <n v="2"/>
    <x v="0"/>
    <x v="0"/>
  </r>
  <r>
    <n v="4057"/>
    <x v="219"/>
    <x v="2"/>
    <s v="Cathy Kelley"/>
    <x v="9"/>
    <s v="South America"/>
    <s v="Printer"/>
    <x v="0"/>
    <n v="199.57"/>
    <n v="297.92"/>
    <x v="1"/>
    <s v="NULL"/>
    <s v="0"/>
    <x v="2"/>
    <x v="0"/>
  </r>
  <r>
    <n v="4058"/>
    <x v="23"/>
    <x v="19"/>
    <s v="Samantha Irvin"/>
    <x v="2"/>
    <s v="Asia"/>
    <s v="Mouse"/>
    <x v="1"/>
    <n v="282.79000000000002"/>
    <n v="798.11"/>
    <x v="0"/>
    <d v="2024-02-24T00:00:00"/>
    <n v="18"/>
    <x v="4"/>
    <x v="0"/>
  </r>
  <r>
    <n v="4059"/>
    <x v="176"/>
    <x v="15"/>
    <s v="Michale Cole"/>
    <x v="5"/>
    <s v="Oceania"/>
    <s v="Speaker"/>
    <x v="1"/>
    <n v="381.62"/>
    <n v="917.43"/>
    <x v="0"/>
    <d v="2023-07-22T00:00:00"/>
    <n v="20"/>
    <x v="2"/>
    <x v="1"/>
  </r>
  <r>
    <n v="4060"/>
    <x v="343"/>
    <x v="3"/>
    <s v="Michale Cole"/>
    <x v="0"/>
    <s v="Europe"/>
    <s v="Speaker"/>
    <x v="1"/>
    <n v="381.62"/>
    <n v="931.4"/>
    <x v="0"/>
    <d v="2023-10-30T00:00:00"/>
    <n v="10"/>
    <x v="11"/>
    <x v="1"/>
  </r>
  <r>
    <n v="4061"/>
    <x v="548"/>
    <x v="16"/>
    <s v="Nick Patrick"/>
    <x v="6"/>
    <s v="Europe"/>
    <s v="Webcam"/>
    <x v="1"/>
    <n v="71.97"/>
    <n v="275.8"/>
    <x v="1"/>
    <s v="NULL"/>
    <s v="0"/>
    <x v="0"/>
    <x v="1"/>
  </r>
  <r>
    <n v="4062"/>
    <x v="180"/>
    <x v="6"/>
    <s v="Michale Cole"/>
    <x v="3"/>
    <s v="Asia"/>
    <s v="Headphones"/>
    <x v="0"/>
    <n v="143.09"/>
    <n v="445.32"/>
    <x v="0"/>
    <d v="2023-09-05T00:00:00"/>
    <n v="15"/>
    <x v="3"/>
    <x v="1"/>
  </r>
  <r>
    <n v="4063"/>
    <x v="45"/>
    <x v="0"/>
    <s v="Nick Patrick"/>
    <x v="4"/>
    <s v="Asia"/>
    <s v="Speaker"/>
    <x v="1"/>
    <n v="381.62"/>
    <n v="133.47999999999999"/>
    <x v="1"/>
    <s v="NULL"/>
    <s v="0"/>
    <x v="4"/>
    <x v="0"/>
  </r>
  <r>
    <n v="4064"/>
    <x v="429"/>
    <x v="13"/>
    <s v="Cathy Kelley"/>
    <x v="5"/>
    <s v="Oceania"/>
    <s v="Laptop"/>
    <x v="2"/>
    <n v="415.78"/>
    <n v="830.7"/>
    <x v="1"/>
    <s v="NULL"/>
    <s v="0"/>
    <x v="9"/>
    <x v="0"/>
  </r>
  <r>
    <n v="4065"/>
    <x v="89"/>
    <x v="18"/>
    <s v="Nick Patrick"/>
    <x v="6"/>
    <s v="Europe"/>
    <s v="Mouse"/>
    <x v="1"/>
    <n v="282.79000000000002"/>
    <n v="471.76"/>
    <x v="0"/>
    <d v="2023-04-18T00:00:00"/>
    <n v="6"/>
    <x v="7"/>
    <x v="1"/>
  </r>
  <r>
    <n v="4066"/>
    <x v="677"/>
    <x v="16"/>
    <s v="Nick Patrick"/>
    <x v="3"/>
    <s v="Asia"/>
    <s v="Mouse"/>
    <x v="1"/>
    <n v="282.79000000000002"/>
    <n v="158.05000000000001"/>
    <x v="0"/>
    <d v="2024-06-20T00:00:00"/>
    <n v="15"/>
    <x v="8"/>
    <x v="0"/>
  </r>
  <r>
    <n v="4067"/>
    <x v="77"/>
    <x v="18"/>
    <s v="Nick Patrick"/>
    <x v="0"/>
    <s v="Europe"/>
    <s v="Laptop"/>
    <x v="2"/>
    <n v="415.78"/>
    <n v="870.94"/>
    <x v="0"/>
    <d v="2023-09-06T00:00:00"/>
    <n v="10"/>
    <x v="3"/>
    <x v="1"/>
  </r>
  <r>
    <n v="4068"/>
    <x v="138"/>
    <x v="14"/>
    <s v="Nick Patrick"/>
    <x v="1"/>
    <s v="North America"/>
    <s v="Smartphone"/>
    <x v="3"/>
    <n v="350.59"/>
    <n v="996.1"/>
    <x v="0"/>
    <d v="2023-12-05T00:00:00"/>
    <n v="2"/>
    <x v="5"/>
    <x v="1"/>
  </r>
  <r>
    <n v="4069"/>
    <x v="627"/>
    <x v="10"/>
    <s v="Michale Cole"/>
    <x v="6"/>
    <s v="Europe"/>
    <s v="Webcam"/>
    <x v="1"/>
    <n v="71.97"/>
    <n v="934.17"/>
    <x v="0"/>
    <d v="2024-12-05T00:00:00"/>
    <n v="6"/>
    <x v="9"/>
    <x v="0"/>
  </r>
  <r>
    <n v="4070"/>
    <x v="117"/>
    <x v="13"/>
    <s v="Cathy Kelley"/>
    <x v="9"/>
    <s v="South America"/>
    <s v="Tablet"/>
    <x v="0"/>
    <n v="195.62"/>
    <n v="253.84"/>
    <x v="0"/>
    <d v="2023-08-24T00:00:00"/>
    <n v="4"/>
    <x v="3"/>
    <x v="1"/>
  </r>
  <r>
    <n v="4071"/>
    <x v="572"/>
    <x v="18"/>
    <s v="Nick Patrick"/>
    <x v="0"/>
    <s v="Europe"/>
    <s v="Keyboard"/>
    <x v="2"/>
    <n v="104.6"/>
    <n v="365.81"/>
    <x v="0"/>
    <d v="2023-09-14T00:00:00"/>
    <n v="10"/>
    <x v="0"/>
    <x v="1"/>
  </r>
  <r>
    <n v="4072"/>
    <x v="519"/>
    <x v="6"/>
    <s v="Michale Cole"/>
    <x v="1"/>
    <s v="North America"/>
    <s v="Speaker"/>
    <x v="1"/>
    <n v="381.62"/>
    <n v="556.51"/>
    <x v="0"/>
    <d v="2023-12-14T00:00:00"/>
    <n v="2"/>
    <x v="5"/>
    <x v="1"/>
  </r>
  <r>
    <n v="4073"/>
    <x v="167"/>
    <x v="10"/>
    <s v="Michale Cole"/>
    <x v="8"/>
    <s v="Europe"/>
    <s v="Keyboard"/>
    <x v="2"/>
    <n v="104.6"/>
    <n v="298.02"/>
    <x v="0"/>
    <d v="2024-06-24T00:00:00"/>
    <n v="8"/>
    <x v="8"/>
    <x v="0"/>
  </r>
  <r>
    <n v="4074"/>
    <x v="343"/>
    <x v="11"/>
    <s v="Cathy Kelley"/>
    <x v="1"/>
    <s v="North America"/>
    <s v="Webcam"/>
    <x v="1"/>
    <n v="71.97"/>
    <n v="566.36"/>
    <x v="0"/>
    <d v="2023-10-22T00:00:00"/>
    <n v="2"/>
    <x v="11"/>
    <x v="1"/>
  </r>
  <r>
    <n v="4075"/>
    <x v="28"/>
    <x v="17"/>
    <s v="Cathy Kelley"/>
    <x v="3"/>
    <s v="Asia"/>
    <s v="Monitor"/>
    <x v="1"/>
    <n v="263.2"/>
    <n v="539.64"/>
    <x v="0"/>
    <d v="2023-04-25T00:00:00"/>
    <n v="15"/>
    <x v="7"/>
    <x v="1"/>
  </r>
  <r>
    <n v="4076"/>
    <x v="459"/>
    <x v="0"/>
    <s v="Nick Patrick"/>
    <x v="9"/>
    <s v="South America"/>
    <s v="Keyboard"/>
    <x v="2"/>
    <n v="104.6"/>
    <n v="761.01"/>
    <x v="1"/>
    <s v="NULL"/>
    <s v="0"/>
    <x v="6"/>
    <x v="0"/>
  </r>
  <r>
    <n v="4077"/>
    <x v="481"/>
    <x v="11"/>
    <s v="Cathy Kelley"/>
    <x v="7"/>
    <s v="North America"/>
    <s v="Headphones"/>
    <x v="0"/>
    <n v="143.09"/>
    <n v="208.42"/>
    <x v="1"/>
    <s v="NULL"/>
    <s v="0"/>
    <x v="8"/>
    <x v="1"/>
  </r>
  <r>
    <n v="4078"/>
    <x v="511"/>
    <x v="10"/>
    <s v="Michale Cole"/>
    <x v="2"/>
    <s v="Asia"/>
    <s v="Keyboard"/>
    <x v="2"/>
    <n v="104.6"/>
    <n v="337.41"/>
    <x v="0"/>
    <d v="2023-01-27T00:00:00"/>
    <n v="18"/>
    <x v="6"/>
    <x v="1"/>
  </r>
  <r>
    <n v="4079"/>
    <x v="545"/>
    <x v="15"/>
    <s v="Michale Cole"/>
    <x v="2"/>
    <s v="Asia"/>
    <s v="Tablet"/>
    <x v="0"/>
    <n v="195.62"/>
    <n v="923.87"/>
    <x v="0"/>
    <d v="2024-04-03T00:00:00"/>
    <n v="18"/>
    <x v="1"/>
    <x v="0"/>
  </r>
  <r>
    <n v="4080"/>
    <x v="636"/>
    <x v="16"/>
    <s v="Nick Patrick"/>
    <x v="3"/>
    <s v="Asia"/>
    <s v="Webcam"/>
    <x v="1"/>
    <n v="71.97"/>
    <n v="613.08000000000004"/>
    <x v="0"/>
    <d v="2024-02-11T00:00:00"/>
    <n v="15"/>
    <x v="6"/>
    <x v="0"/>
  </r>
  <r>
    <n v="4081"/>
    <x v="621"/>
    <x v="12"/>
    <s v="Michale Cole"/>
    <x v="6"/>
    <s v="Europe"/>
    <s v="Mouse"/>
    <x v="1"/>
    <n v="282.79000000000002"/>
    <n v="797.85"/>
    <x v="1"/>
    <s v="NULL"/>
    <s v="0"/>
    <x v="11"/>
    <x v="0"/>
  </r>
  <r>
    <n v="4082"/>
    <x v="486"/>
    <x v="17"/>
    <s v="Cathy Kelley"/>
    <x v="7"/>
    <s v="North America"/>
    <s v="Mouse"/>
    <x v="1"/>
    <n v="282.79000000000002"/>
    <n v="744.77"/>
    <x v="1"/>
    <s v="NULL"/>
    <s v="0"/>
    <x v="6"/>
    <x v="1"/>
  </r>
  <r>
    <n v="4083"/>
    <x v="199"/>
    <x v="17"/>
    <s v="Cathy Kelley"/>
    <x v="4"/>
    <s v="Asia"/>
    <s v="Mouse"/>
    <x v="1"/>
    <n v="282.79000000000002"/>
    <n v="782.31"/>
    <x v="0"/>
    <d v="2024-07-06T00:00:00"/>
    <n v="12"/>
    <x v="8"/>
    <x v="0"/>
  </r>
  <r>
    <n v="4084"/>
    <x v="200"/>
    <x v="5"/>
    <s v="Samantha Irvin"/>
    <x v="9"/>
    <s v="South America"/>
    <s v="Speaker"/>
    <x v="1"/>
    <n v="381.62"/>
    <n v="462.12"/>
    <x v="0"/>
    <d v="2024-07-01T00:00:00"/>
    <n v="4"/>
    <x v="8"/>
    <x v="0"/>
  </r>
  <r>
    <n v="4085"/>
    <x v="534"/>
    <x v="2"/>
    <s v="Cathy Kelley"/>
    <x v="3"/>
    <s v="Asia"/>
    <s v="Keyboard"/>
    <x v="2"/>
    <n v="104.6"/>
    <n v="566.14"/>
    <x v="1"/>
    <s v="NULL"/>
    <s v="0"/>
    <x v="8"/>
    <x v="0"/>
  </r>
  <r>
    <n v="4086"/>
    <x v="187"/>
    <x v="8"/>
    <s v="Cathy Kelley"/>
    <x v="8"/>
    <s v="Europe"/>
    <s v="Headphones"/>
    <x v="0"/>
    <n v="143.09"/>
    <n v="259.23"/>
    <x v="0"/>
    <d v="2023-05-03T00:00:00"/>
    <n v="8"/>
    <x v="7"/>
    <x v="1"/>
  </r>
  <r>
    <n v="4087"/>
    <x v="280"/>
    <x v="10"/>
    <s v="Michale Cole"/>
    <x v="6"/>
    <s v="Europe"/>
    <s v="Mouse"/>
    <x v="1"/>
    <n v="282.79000000000002"/>
    <n v="523.20000000000005"/>
    <x v="0"/>
    <d v="2024-06-05T00:00:00"/>
    <n v="6"/>
    <x v="10"/>
    <x v="0"/>
  </r>
  <r>
    <n v="4088"/>
    <x v="202"/>
    <x v="10"/>
    <s v="Michale Cole"/>
    <x v="2"/>
    <s v="Asia"/>
    <s v="Mouse"/>
    <x v="1"/>
    <n v="282.79000000000002"/>
    <n v="596.09"/>
    <x v="0"/>
    <d v="2023-11-23T00:00:00"/>
    <n v="18"/>
    <x v="9"/>
    <x v="1"/>
  </r>
  <r>
    <n v="4089"/>
    <x v="570"/>
    <x v="5"/>
    <s v="Samantha Irvin"/>
    <x v="5"/>
    <s v="Oceania"/>
    <s v="Printer"/>
    <x v="0"/>
    <n v="199.57"/>
    <n v="340.35"/>
    <x v="0"/>
    <d v="2023-11-14T00:00:00"/>
    <n v="20"/>
    <x v="11"/>
    <x v="1"/>
  </r>
  <r>
    <n v="4090"/>
    <x v="195"/>
    <x v="9"/>
    <s v="Cathy Kelley"/>
    <x v="0"/>
    <s v="Europe"/>
    <s v="Laptop"/>
    <x v="2"/>
    <n v="415.78"/>
    <n v="427.01"/>
    <x v="0"/>
    <d v="2023-10-12T00:00:00"/>
    <n v="10"/>
    <x v="11"/>
    <x v="1"/>
  </r>
  <r>
    <n v="4091"/>
    <x v="208"/>
    <x v="10"/>
    <s v="Michale Cole"/>
    <x v="1"/>
    <s v="North America"/>
    <s v="Smartphone"/>
    <x v="3"/>
    <n v="350.59"/>
    <n v="724.14"/>
    <x v="0"/>
    <d v="2023-10-05T00:00:00"/>
    <n v="2"/>
    <x v="11"/>
    <x v="1"/>
  </r>
  <r>
    <n v="4092"/>
    <x v="416"/>
    <x v="4"/>
    <s v="Michale Cole"/>
    <x v="5"/>
    <s v="Oceania"/>
    <s v="Mouse"/>
    <x v="1"/>
    <n v="282.79000000000002"/>
    <n v="370.6"/>
    <x v="1"/>
    <s v="NULL"/>
    <s v="0"/>
    <x v="0"/>
    <x v="1"/>
  </r>
  <r>
    <n v="4093"/>
    <x v="233"/>
    <x v="17"/>
    <s v="Cathy Kelley"/>
    <x v="7"/>
    <s v="North America"/>
    <s v="Monitor"/>
    <x v="1"/>
    <n v="263.2"/>
    <n v="237.51"/>
    <x v="0"/>
    <d v="2024-07-27T00:00:00"/>
    <n v="1"/>
    <x v="2"/>
    <x v="0"/>
  </r>
  <r>
    <n v="4094"/>
    <x v="597"/>
    <x v="14"/>
    <s v="Nick Patrick"/>
    <x v="5"/>
    <s v="Oceania"/>
    <s v="Smartphone"/>
    <x v="3"/>
    <n v="350.59"/>
    <n v="329.05"/>
    <x v="0"/>
    <d v="2023-11-26T00:00:00"/>
    <n v="20"/>
    <x v="9"/>
    <x v="1"/>
  </r>
  <r>
    <n v="4095"/>
    <x v="10"/>
    <x v="16"/>
    <s v="Nick Patrick"/>
    <x v="4"/>
    <s v="Asia"/>
    <s v="Headphones"/>
    <x v="0"/>
    <n v="143.09"/>
    <n v="152.94999999999999"/>
    <x v="0"/>
    <d v="2023-05-03T00:00:00"/>
    <n v="12"/>
    <x v="7"/>
    <x v="1"/>
  </r>
  <r>
    <n v="4096"/>
    <x v="441"/>
    <x v="0"/>
    <s v="Nick Patrick"/>
    <x v="1"/>
    <s v="North America"/>
    <s v="Mouse"/>
    <x v="1"/>
    <n v="282.79000000000002"/>
    <n v="499.01"/>
    <x v="0"/>
    <d v="2024-01-18T00:00:00"/>
    <n v="2"/>
    <x v="6"/>
    <x v="0"/>
  </r>
  <r>
    <n v="4097"/>
    <x v="347"/>
    <x v="16"/>
    <s v="Nick Patrick"/>
    <x v="4"/>
    <s v="Asia"/>
    <s v="Speaker"/>
    <x v="1"/>
    <n v="381.62"/>
    <n v="720.83"/>
    <x v="0"/>
    <d v="2024-11-30T00:00:00"/>
    <n v="12"/>
    <x v="9"/>
    <x v="0"/>
  </r>
  <r>
    <n v="4098"/>
    <x v="682"/>
    <x v="19"/>
    <s v="Samantha Irvin"/>
    <x v="5"/>
    <s v="Oceania"/>
    <s v="Smartphone"/>
    <x v="3"/>
    <n v="350.59"/>
    <n v="168.05"/>
    <x v="1"/>
    <s v="NULL"/>
    <s v="0"/>
    <x v="0"/>
    <x v="1"/>
  </r>
  <r>
    <n v="4099"/>
    <x v="125"/>
    <x v="16"/>
    <s v="Nick Patrick"/>
    <x v="8"/>
    <s v="Europe"/>
    <s v="Speaker"/>
    <x v="1"/>
    <n v="381.62"/>
    <n v="805.85"/>
    <x v="0"/>
    <d v="2023-04-25T00:00:00"/>
    <n v="8"/>
    <x v="7"/>
    <x v="1"/>
  </r>
  <r>
    <n v="4100"/>
    <x v="597"/>
    <x v="9"/>
    <s v="Cathy Kelley"/>
    <x v="0"/>
    <s v="Europe"/>
    <s v="Speaker"/>
    <x v="1"/>
    <n v="381.62"/>
    <n v="539.59"/>
    <x v="0"/>
    <d v="2023-11-16T00:00:00"/>
    <n v="10"/>
    <x v="9"/>
    <x v="1"/>
  </r>
  <r>
    <n v="4101"/>
    <x v="460"/>
    <x v="15"/>
    <s v="Michale Cole"/>
    <x v="2"/>
    <s v="Asia"/>
    <s v="Laptop"/>
    <x v="2"/>
    <n v="415.78"/>
    <n v="167.67"/>
    <x v="0"/>
    <d v="2023-08-12T00:00:00"/>
    <n v="18"/>
    <x v="2"/>
    <x v="1"/>
  </r>
  <r>
    <n v="4102"/>
    <x v="678"/>
    <x v="9"/>
    <s v="Cathy Kelley"/>
    <x v="4"/>
    <s v="Asia"/>
    <s v="Mouse"/>
    <x v="1"/>
    <n v="282.79000000000002"/>
    <n v="452.46"/>
    <x v="0"/>
    <d v="2023-07-19T00:00:00"/>
    <n v="12"/>
    <x v="2"/>
    <x v="1"/>
  </r>
  <r>
    <n v="4103"/>
    <x v="276"/>
    <x v="14"/>
    <s v="Nick Patrick"/>
    <x v="7"/>
    <s v="North America"/>
    <s v="Speaker"/>
    <x v="1"/>
    <n v="381.62"/>
    <n v="744.54"/>
    <x v="0"/>
    <d v="2024-04-13T00:00:00"/>
    <n v="1"/>
    <x v="7"/>
    <x v="0"/>
  </r>
  <r>
    <n v="4104"/>
    <x v="654"/>
    <x v="12"/>
    <s v="Michale Cole"/>
    <x v="0"/>
    <s v="Europe"/>
    <s v="Speaker"/>
    <x v="1"/>
    <n v="381.62"/>
    <n v="815.6"/>
    <x v="0"/>
    <d v="2023-02-09T00:00:00"/>
    <n v="10"/>
    <x v="6"/>
    <x v="1"/>
  </r>
  <r>
    <n v="4105"/>
    <x v="342"/>
    <x v="10"/>
    <s v="Michale Cole"/>
    <x v="6"/>
    <s v="Europe"/>
    <s v="Speaker"/>
    <x v="1"/>
    <n v="381.62"/>
    <n v="370.65"/>
    <x v="0"/>
    <d v="2024-03-28T00:00:00"/>
    <n v="6"/>
    <x v="1"/>
    <x v="0"/>
  </r>
  <r>
    <n v="4106"/>
    <x v="493"/>
    <x v="17"/>
    <s v="Cathy Kelley"/>
    <x v="7"/>
    <s v="North America"/>
    <s v="Smartphone"/>
    <x v="3"/>
    <n v="350.59"/>
    <n v="733.57"/>
    <x v="1"/>
    <s v="NULL"/>
    <s v="0"/>
    <x v="9"/>
    <x v="1"/>
  </r>
  <r>
    <n v="4107"/>
    <x v="548"/>
    <x v="18"/>
    <s v="Nick Patrick"/>
    <x v="9"/>
    <s v="South America"/>
    <s v="Webcam"/>
    <x v="1"/>
    <n v="71.97"/>
    <n v="416.49"/>
    <x v="1"/>
    <s v="NULL"/>
    <s v="0"/>
    <x v="0"/>
    <x v="1"/>
  </r>
  <r>
    <n v="4108"/>
    <x v="379"/>
    <x v="19"/>
    <s v="Samantha Irvin"/>
    <x v="5"/>
    <s v="Oceania"/>
    <s v="Smartphone"/>
    <x v="3"/>
    <n v="350.59"/>
    <n v="357.91"/>
    <x v="1"/>
    <s v="NULL"/>
    <s v="0"/>
    <x v="11"/>
    <x v="0"/>
  </r>
  <r>
    <n v="4109"/>
    <x v="300"/>
    <x v="7"/>
    <s v="Samantha Irvin"/>
    <x v="9"/>
    <s v="South America"/>
    <s v="Speaker"/>
    <x v="1"/>
    <n v="381.62"/>
    <n v="765.56"/>
    <x v="0"/>
    <d v="2024-05-17T00:00:00"/>
    <n v="4"/>
    <x v="10"/>
    <x v="0"/>
  </r>
  <r>
    <n v="4110"/>
    <x v="29"/>
    <x v="11"/>
    <s v="Cathy Kelley"/>
    <x v="0"/>
    <s v="Europe"/>
    <s v="Speaker"/>
    <x v="1"/>
    <n v="381.62"/>
    <n v="277.67"/>
    <x v="0"/>
    <d v="2024-05-19T00:00:00"/>
    <n v="10"/>
    <x v="10"/>
    <x v="0"/>
  </r>
  <r>
    <n v="4111"/>
    <x v="174"/>
    <x v="7"/>
    <s v="Samantha Irvin"/>
    <x v="3"/>
    <s v="Asia"/>
    <s v="Webcam"/>
    <x v="1"/>
    <n v="71.97"/>
    <n v="289.39999999999998"/>
    <x v="0"/>
    <d v="2023-04-04T00:00:00"/>
    <n v="15"/>
    <x v="1"/>
    <x v="1"/>
  </r>
  <r>
    <n v="4112"/>
    <x v="180"/>
    <x v="13"/>
    <s v="Cathy Kelley"/>
    <x v="8"/>
    <s v="Europe"/>
    <s v="Laptop"/>
    <x v="2"/>
    <n v="415.78"/>
    <n v="702.86"/>
    <x v="0"/>
    <d v="2023-08-29T00:00:00"/>
    <n v="8"/>
    <x v="3"/>
    <x v="1"/>
  </r>
  <r>
    <n v="4113"/>
    <x v="0"/>
    <x v="3"/>
    <s v="Michale Cole"/>
    <x v="3"/>
    <s v="Asia"/>
    <s v="Headphones"/>
    <x v="0"/>
    <n v="143.09"/>
    <n v="968.36"/>
    <x v="1"/>
    <s v="NULL"/>
    <s v="0"/>
    <x v="0"/>
    <x v="0"/>
  </r>
  <r>
    <n v="4114"/>
    <x v="447"/>
    <x v="14"/>
    <s v="Nick Patrick"/>
    <x v="5"/>
    <s v="Oceania"/>
    <s v="Printer"/>
    <x v="0"/>
    <n v="199.57"/>
    <n v="338.36"/>
    <x v="1"/>
    <s v="NULL"/>
    <s v="0"/>
    <x v="0"/>
    <x v="1"/>
  </r>
  <r>
    <n v="4115"/>
    <x v="727"/>
    <x v="4"/>
    <s v="Michale Cole"/>
    <x v="0"/>
    <s v="Europe"/>
    <s v="Tablet"/>
    <x v="0"/>
    <n v="195.62"/>
    <n v="821.66"/>
    <x v="0"/>
    <d v="2023-04-17T00:00:00"/>
    <n v="10"/>
    <x v="7"/>
    <x v="1"/>
  </r>
  <r>
    <n v="4116"/>
    <x v="307"/>
    <x v="9"/>
    <s v="Cathy Kelley"/>
    <x v="0"/>
    <s v="Europe"/>
    <s v="Mouse"/>
    <x v="1"/>
    <n v="282.79000000000002"/>
    <n v="969.96"/>
    <x v="0"/>
    <d v="2023-08-10T00:00:00"/>
    <n v="10"/>
    <x v="2"/>
    <x v="1"/>
  </r>
  <r>
    <n v="4117"/>
    <x v="287"/>
    <x v="8"/>
    <s v="Cathy Kelley"/>
    <x v="3"/>
    <s v="Asia"/>
    <s v="Laptop"/>
    <x v="2"/>
    <n v="415.78"/>
    <n v="846.91"/>
    <x v="1"/>
    <s v="NULL"/>
    <s v="0"/>
    <x v="7"/>
    <x v="1"/>
  </r>
  <r>
    <n v="4118"/>
    <x v="583"/>
    <x v="9"/>
    <s v="Cathy Kelley"/>
    <x v="5"/>
    <s v="Oceania"/>
    <s v="Smartphone"/>
    <x v="3"/>
    <n v="350.59"/>
    <n v="670.9"/>
    <x v="0"/>
    <d v="2023-12-01T00:00:00"/>
    <n v="20"/>
    <x v="9"/>
    <x v="1"/>
  </r>
  <r>
    <n v="4119"/>
    <x v="126"/>
    <x v="8"/>
    <s v="Cathy Kelley"/>
    <x v="1"/>
    <s v="North America"/>
    <s v="Webcam"/>
    <x v="1"/>
    <n v="71.97"/>
    <n v="413.8"/>
    <x v="0"/>
    <d v="2024-08-20T00:00:00"/>
    <n v="2"/>
    <x v="3"/>
    <x v="0"/>
  </r>
  <r>
    <n v="4120"/>
    <x v="366"/>
    <x v="11"/>
    <s v="Cathy Kelley"/>
    <x v="6"/>
    <s v="Europe"/>
    <s v="Webcam"/>
    <x v="1"/>
    <n v="71.97"/>
    <n v="918.96"/>
    <x v="0"/>
    <d v="2024-10-27T00:00:00"/>
    <n v="6"/>
    <x v="11"/>
    <x v="0"/>
  </r>
  <r>
    <n v="4121"/>
    <x v="426"/>
    <x v="5"/>
    <s v="Samantha Irvin"/>
    <x v="3"/>
    <s v="Asia"/>
    <s v="Mouse"/>
    <x v="1"/>
    <n v="282.79000000000002"/>
    <n v="846.66"/>
    <x v="0"/>
    <d v="2024-07-06T00:00:00"/>
    <n v="15"/>
    <x v="8"/>
    <x v="0"/>
  </r>
  <r>
    <n v="4122"/>
    <x v="661"/>
    <x v="16"/>
    <s v="Nick Patrick"/>
    <x v="1"/>
    <s v="North America"/>
    <s v="Headphones"/>
    <x v="0"/>
    <n v="143.09"/>
    <n v="524.66"/>
    <x v="1"/>
    <s v="NULL"/>
    <s v="0"/>
    <x v="1"/>
    <x v="1"/>
  </r>
  <r>
    <n v="4123"/>
    <x v="219"/>
    <x v="1"/>
    <s v="Cathy Kelley"/>
    <x v="2"/>
    <s v="Asia"/>
    <s v="Tablet"/>
    <x v="0"/>
    <n v="195.62"/>
    <n v="882"/>
    <x v="0"/>
    <d v="2024-07-21T00:00:00"/>
    <n v="18"/>
    <x v="2"/>
    <x v="0"/>
  </r>
  <r>
    <n v="4124"/>
    <x v="557"/>
    <x v="15"/>
    <s v="Michale Cole"/>
    <x v="6"/>
    <s v="Europe"/>
    <s v="Headphones"/>
    <x v="0"/>
    <n v="143.09"/>
    <n v="663.86"/>
    <x v="0"/>
    <d v="2023-01-11T00:00:00"/>
    <n v="6"/>
    <x v="6"/>
    <x v="1"/>
  </r>
  <r>
    <n v="4125"/>
    <x v="18"/>
    <x v="5"/>
    <s v="Samantha Irvin"/>
    <x v="8"/>
    <s v="Europe"/>
    <s v="Printer"/>
    <x v="0"/>
    <n v="199.57"/>
    <n v="278.97000000000003"/>
    <x v="0"/>
    <d v="2023-10-17T00:00:00"/>
    <n v="8"/>
    <x v="11"/>
    <x v="1"/>
  </r>
  <r>
    <n v="4126"/>
    <x v="224"/>
    <x v="7"/>
    <s v="Samantha Irvin"/>
    <x v="3"/>
    <s v="Asia"/>
    <s v="Mouse"/>
    <x v="1"/>
    <n v="282.79000000000002"/>
    <n v="378.78"/>
    <x v="0"/>
    <d v="2024-12-19T00:00:00"/>
    <n v="15"/>
    <x v="5"/>
    <x v="0"/>
  </r>
  <r>
    <n v="4127"/>
    <x v="413"/>
    <x v="1"/>
    <s v="Cathy Kelley"/>
    <x v="7"/>
    <s v="North America"/>
    <s v="Smartphone"/>
    <x v="3"/>
    <n v="350.59"/>
    <n v="800.91"/>
    <x v="0"/>
    <d v="2023-03-06T00:00:00"/>
    <n v="1"/>
    <x v="1"/>
    <x v="1"/>
  </r>
  <r>
    <n v="4128"/>
    <x v="299"/>
    <x v="17"/>
    <s v="Cathy Kelley"/>
    <x v="9"/>
    <s v="South America"/>
    <s v="Monitor"/>
    <x v="1"/>
    <n v="263.2"/>
    <n v="924.83"/>
    <x v="0"/>
    <d v="2023-10-12T00:00:00"/>
    <n v="4"/>
    <x v="11"/>
    <x v="1"/>
  </r>
  <r>
    <n v="4129"/>
    <x v="87"/>
    <x v="0"/>
    <s v="Nick Patrick"/>
    <x v="0"/>
    <s v="Europe"/>
    <s v="Mouse"/>
    <x v="1"/>
    <n v="282.79000000000002"/>
    <n v="905.73"/>
    <x v="1"/>
    <s v="NULL"/>
    <s v="0"/>
    <x v="0"/>
    <x v="1"/>
  </r>
  <r>
    <n v="4130"/>
    <x v="194"/>
    <x v="13"/>
    <s v="Cathy Kelley"/>
    <x v="4"/>
    <s v="Asia"/>
    <s v="Headphones"/>
    <x v="0"/>
    <n v="143.09"/>
    <n v="348.38"/>
    <x v="1"/>
    <s v="NULL"/>
    <s v="0"/>
    <x v="3"/>
    <x v="0"/>
  </r>
  <r>
    <n v="4131"/>
    <x v="603"/>
    <x v="18"/>
    <s v="Nick Patrick"/>
    <x v="0"/>
    <s v="Europe"/>
    <s v="Smartphone"/>
    <x v="3"/>
    <n v="350.59"/>
    <n v="814.42"/>
    <x v="1"/>
    <s v="NULL"/>
    <s v="0"/>
    <x v="0"/>
    <x v="0"/>
  </r>
  <r>
    <n v="4132"/>
    <x v="677"/>
    <x v="5"/>
    <s v="Samantha Irvin"/>
    <x v="7"/>
    <s v="North America"/>
    <s v="Tablet"/>
    <x v="0"/>
    <n v="195.62"/>
    <n v="222.09"/>
    <x v="0"/>
    <d v="2024-06-06T00:00:00"/>
    <n v="1"/>
    <x v="8"/>
    <x v="0"/>
  </r>
  <r>
    <n v="4133"/>
    <x v="338"/>
    <x v="16"/>
    <s v="Nick Patrick"/>
    <x v="9"/>
    <s v="South America"/>
    <s v="Smartphone"/>
    <x v="3"/>
    <n v="350.59"/>
    <n v="251.74"/>
    <x v="0"/>
    <d v="2024-02-16T00:00:00"/>
    <n v="4"/>
    <x v="4"/>
    <x v="0"/>
  </r>
  <r>
    <n v="4134"/>
    <x v="242"/>
    <x v="14"/>
    <s v="Nick Patrick"/>
    <x v="3"/>
    <s v="Asia"/>
    <s v="Monitor"/>
    <x v="1"/>
    <n v="263.2"/>
    <n v="568.24"/>
    <x v="1"/>
    <s v="NULL"/>
    <s v="0"/>
    <x v="6"/>
    <x v="1"/>
  </r>
  <r>
    <n v="4135"/>
    <x v="198"/>
    <x v="1"/>
    <s v="Cathy Kelley"/>
    <x v="8"/>
    <s v="Europe"/>
    <s v="Mouse"/>
    <x v="1"/>
    <n v="282.79000000000002"/>
    <n v="474.44"/>
    <x v="1"/>
    <s v="NULL"/>
    <s v="0"/>
    <x v="3"/>
    <x v="1"/>
  </r>
  <r>
    <n v="4136"/>
    <x v="581"/>
    <x v="1"/>
    <s v="Cathy Kelley"/>
    <x v="7"/>
    <s v="North America"/>
    <s v="Laptop"/>
    <x v="2"/>
    <n v="415.78"/>
    <n v="765.31"/>
    <x v="0"/>
    <d v="2023-07-24T00:00:00"/>
    <n v="1"/>
    <x v="2"/>
    <x v="1"/>
  </r>
  <r>
    <n v="4137"/>
    <x v="670"/>
    <x v="9"/>
    <s v="Cathy Kelley"/>
    <x v="7"/>
    <s v="North America"/>
    <s v="Mouse"/>
    <x v="1"/>
    <n v="282.79000000000002"/>
    <n v="294.79000000000002"/>
    <x v="1"/>
    <s v="NULL"/>
    <s v="0"/>
    <x v="5"/>
    <x v="1"/>
  </r>
  <r>
    <n v="4138"/>
    <x v="350"/>
    <x v="0"/>
    <s v="Nick Patrick"/>
    <x v="0"/>
    <s v="Europe"/>
    <s v="Tablet"/>
    <x v="0"/>
    <n v="195.62"/>
    <n v="113.98"/>
    <x v="0"/>
    <d v="2023-09-26T00:00:00"/>
    <n v="10"/>
    <x v="0"/>
    <x v="1"/>
  </r>
  <r>
    <n v="4139"/>
    <x v="22"/>
    <x v="3"/>
    <s v="Michale Cole"/>
    <x v="5"/>
    <s v="Oceania"/>
    <s v="Smartphone"/>
    <x v="3"/>
    <n v="350.59"/>
    <n v="876.44"/>
    <x v="0"/>
    <d v="2024-11-06T00:00:00"/>
    <n v="20"/>
    <x v="11"/>
    <x v="0"/>
  </r>
  <r>
    <n v="4140"/>
    <x v="525"/>
    <x v="15"/>
    <s v="Michale Cole"/>
    <x v="2"/>
    <s v="Asia"/>
    <s v="Smartphone"/>
    <x v="3"/>
    <n v="350.59"/>
    <n v="111.18"/>
    <x v="1"/>
    <s v="NULL"/>
    <s v="0"/>
    <x v="7"/>
    <x v="0"/>
  </r>
  <r>
    <n v="4141"/>
    <x v="157"/>
    <x v="6"/>
    <s v="Michale Cole"/>
    <x v="5"/>
    <s v="Oceania"/>
    <s v="Printer"/>
    <x v="0"/>
    <n v="199.57"/>
    <n v="767.17"/>
    <x v="1"/>
    <s v="NULL"/>
    <s v="0"/>
    <x v="5"/>
    <x v="0"/>
  </r>
  <r>
    <n v="4142"/>
    <x v="387"/>
    <x v="10"/>
    <s v="Michale Cole"/>
    <x v="2"/>
    <s v="Asia"/>
    <s v="Printer"/>
    <x v="0"/>
    <n v="199.57"/>
    <n v="888.01"/>
    <x v="1"/>
    <s v="NULL"/>
    <s v="0"/>
    <x v="11"/>
    <x v="0"/>
  </r>
  <r>
    <n v="4143"/>
    <x v="207"/>
    <x v="14"/>
    <s v="Nick Patrick"/>
    <x v="7"/>
    <s v="North America"/>
    <s v="Webcam"/>
    <x v="1"/>
    <n v="71.97"/>
    <n v="734.52"/>
    <x v="0"/>
    <d v="2023-11-05T00:00:00"/>
    <n v="1"/>
    <x v="9"/>
    <x v="1"/>
  </r>
  <r>
    <n v="4144"/>
    <x v="391"/>
    <x v="17"/>
    <s v="Cathy Kelley"/>
    <x v="1"/>
    <s v="North America"/>
    <s v="Smartphone"/>
    <x v="3"/>
    <n v="350.59"/>
    <n v="665.07"/>
    <x v="0"/>
    <d v="2023-06-06T00:00:00"/>
    <n v="2"/>
    <x v="8"/>
    <x v="1"/>
  </r>
  <r>
    <n v="4145"/>
    <x v="161"/>
    <x v="2"/>
    <s v="Cathy Kelley"/>
    <x v="0"/>
    <s v="Europe"/>
    <s v="Laptop"/>
    <x v="2"/>
    <n v="415.78"/>
    <n v="893.65"/>
    <x v="0"/>
    <d v="2023-08-06T00:00:00"/>
    <n v="10"/>
    <x v="2"/>
    <x v="1"/>
  </r>
  <r>
    <n v="4146"/>
    <x v="82"/>
    <x v="0"/>
    <s v="Nick Patrick"/>
    <x v="2"/>
    <s v="Asia"/>
    <s v="Tablet"/>
    <x v="0"/>
    <n v="195.62"/>
    <n v="609.38"/>
    <x v="1"/>
    <s v="NULL"/>
    <s v="0"/>
    <x v="3"/>
    <x v="0"/>
  </r>
  <r>
    <n v="4147"/>
    <x v="644"/>
    <x v="16"/>
    <s v="Nick Patrick"/>
    <x v="2"/>
    <s v="Asia"/>
    <s v="Printer"/>
    <x v="0"/>
    <n v="199.57"/>
    <n v="262.24"/>
    <x v="1"/>
    <s v="NULL"/>
    <s v="0"/>
    <x v="3"/>
    <x v="1"/>
  </r>
  <r>
    <n v="4148"/>
    <x v="90"/>
    <x v="18"/>
    <s v="Nick Patrick"/>
    <x v="6"/>
    <s v="Europe"/>
    <s v="Webcam"/>
    <x v="1"/>
    <n v="71.97"/>
    <n v="508.34"/>
    <x v="0"/>
    <d v="2024-03-19T00:00:00"/>
    <n v="6"/>
    <x v="1"/>
    <x v="0"/>
  </r>
  <r>
    <n v="4149"/>
    <x v="559"/>
    <x v="7"/>
    <s v="Samantha Irvin"/>
    <x v="5"/>
    <s v="Oceania"/>
    <s v="Webcam"/>
    <x v="1"/>
    <n v="71.97"/>
    <n v="678.88"/>
    <x v="0"/>
    <d v="2024-06-27T00:00:00"/>
    <n v="20"/>
    <x v="8"/>
    <x v="0"/>
  </r>
  <r>
    <n v="4150"/>
    <x v="257"/>
    <x v="14"/>
    <s v="Nick Patrick"/>
    <x v="6"/>
    <s v="Europe"/>
    <s v="Keyboard"/>
    <x v="2"/>
    <n v="104.6"/>
    <n v="120.01"/>
    <x v="1"/>
    <s v="NULL"/>
    <s v="0"/>
    <x v="11"/>
    <x v="1"/>
  </r>
  <r>
    <n v="4151"/>
    <x v="366"/>
    <x v="12"/>
    <s v="Michale Cole"/>
    <x v="9"/>
    <s v="South America"/>
    <s v="Speaker"/>
    <x v="1"/>
    <n v="381.62"/>
    <n v="708.57"/>
    <x v="1"/>
    <s v="NULL"/>
    <s v="0"/>
    <x v="11"/>
    <x v="0"/>
  </r>
  <r>
    <n v="4152"/>
    <x v="647"/>
    <x v="11"/>
    <s v="Cathy Kelley"/>
    <x v="7"/>
    <s v="North America"/>
    <s v="Headphones"/>
    <x v="0"/>
    <n v="143.09"/>
    <n v="375.31"/>
    <x v="1"/>
    <s v="NULL"/>
    <s v="0"/>
    <x v="6"/>
    <x v="1"/>
  </r>
  <r>
    <n v="4153"/>
    <x v="324"/>
    <x v="18"/>
    <s v="Nick Patrick"/>
    <x v="5"/>
    <s v="Oceania"/>
    <s v="Tablet"/>
    <x v="0"/>
    <n v="195.62"/>
    <n v="628"/>
    <x v="0"/>
    <d v="2023-02-11T00:00:00"/>
    <n v="20"/>
    <x v="6"/>
    <x v="1"/>
  </r>
  <r>
    <n v="4154"/>
    <x v="480"/>
    <x v="4"/>
    <s v="Michale Cole"/>
    <x v="8"/>
    <s v="Europe"/>
    <s v="Smartphone"/>
    <x v="3"/>
    <n v="350.59"/>
    <n v="194.55"/>
    <x v="0"/>
    <d v="2023-04-02T00:00:00"/>
    <n v="8"/>
    <x v="1"/>
    <x v="1"/>
  </r>
  <r>
    <n v="4155"/>
    <x v="328"/>
    <x v="5"/>
    <s v="Samantha Irvin"/>
    <x v="6"/>
    <s v="Europe"/>
    <s v="Headphones"/>
    <x v="0"/>
    <n v="143.09"/>
    <n v="959.3"/>
    <x v="1"/>
    <s v="NULL"/>
    <s v="0"/>
    <x v="8"/>
    <x v="0"/>
  </r>
  <r>
    <n v="4156"/>
    <x v="28"/>
    <x v="2"/>
    <s v="Cathy Kelley"/>
    <x v="4"/>
    <s v="Asia"/>
    <s v="Headphones"/>
    <x v="0"/>
    <n v="143.09"/>
    <n v="991.64"/>
    <x v="1"/>
    <s v="NULL"/>
    <s v="0"/>
    <x v="7"/>
    <x v="1"/>
  </r>
  <r>
    <n v="4157"/>
    <x v="538"/>
    <x v="6"/>
    <s v="Michale Cole"/>
    <x v="3"/>
    <s v="Asia"/>
    <s v="Tablet"/>
    <x v="0"/>
    <n v="195.62"/>
    <n v="136.91"/>
    <x v="0"/>
    <d v="2023-06-01T00:00:00"/>
    <n v="15"/>
    <x v="10"/>
    <x v="1"/>
  </r>
  <r>
    <n v="4158"/>
    <x v="342"/>
    <x v="9"/>
    <s v="Cathy Kelley"/>
    <x v="6"/>
    <s v="Europe"/>
    <s v="Monitor"/>
    <x v="1"/>
    <n v="263.2"/>
    <n v="894.05"/>
    <x v="0"/>
    <d v="2024-03-28T00:00:00"/>
    <n v="6"/>
    <x v="1"/>
    <x v="0"/>
  </r>
  <r>
    <n v="4159"/>
    <x v="657"/>
    <x v="14"/>
    <s v="Nick Patrick"/>
    <x v="5"/>
    <s v="Oceania"/>
    <s v="Printer"/>
    <x v="0"/>
    <n v="199.57"/>
    <n v="709.39"/>
    <x v="0"/>
    <d v="2024-04-06T00:00:00"/>
    <n v="20"/>
    <x v="1"/>
    <x v="0"/>
  </r>
  <r>
    <n v="4160"/>
    <x v="225"/>
    <x v="13"/>
    <s v="Cathy Kelley"/>
    <x v="7"/>
    <s v="North America"/>
    <s v="Monitor"/>
    <x v="1"/>
    <n v="263.2"/>
    <n v="325.49"/>
    <x v="0"/>
    <d v="2023-04-12T00:00:00"/>
    <n v="1"/>
    <x v="7"/>
    <x v="1"/>
  </r>
  <r>
    <n v="4161"/>
    <x v="608"/>
    <x v="15"/>
    <s v="Michale Cole"/>
    <x v="9"/>
    <s v="South America"/>
    <s v="Monitor"/>
    <x v="1"/>
    <n v="263.2"/>
    <n v="354.77"/>
    <x v="0"/>
    <d v="2023-03-06T00:00:00"/>
    <n v="4"/>
    <x v="1"/>
    <x v="1"/>
  </r>
  <r>
    <n v="4162"/>
    <x v="638"/>
    <x v="0"/>
    <s v="Nick Patrick"/>
    <x v="8"/>
    <s v="Europe"/>
    <s v="Webcam"/>
    <x v="1"/>
    <n v="71.97"/>
    <n v="746.93"/>
    <x v="1"/>
    <s v="NULL"/>
    <s v="0"/>
    <x v="4"/>
    <x v="0"/>
  </r>
  <r>
    <n v="4163"/>
    <x v="397"/>
    <x v="18"/>
    <s v="Nick Patrick"/>
    <x v="2"/>
    <s v="Asia"/>
    <s v="Smartphone"/>
    <x v="3"/>
    <n v="350.59"/>
    <n v="700.14"/>
    <x v="0"/>
    <d v="2023-12-22T00:00:00"/>
    <n v="18"/>
    <x v="5"/>
    <x v="1"/>
  </r>
  <r>
    <n v="4164"/>
    <x v="364"/>
    <x v="3"/>
    <s v="Michale Cole"/>
    <x v="6"/>
    <s v="Europe"/>
    <s v="Monitor"/>
    <x v="1"/>
    <n v="263.2"/>
    <n v="673.19"/>
    <x v="0"/>
    <d v="2023-02-10T00:00:00"/>
    <n v="6"/>
    <x v="4"/>
    <x v="1"/>
  </r>
  <r>
    <n v="4165"/>
    <x v="290"/>
    <x v="2"/>
    <s v="Cathy Kelley"/>
    <x v="9"/>
    <s v="South America"/>
    <s v="Headphones"/>
    <x v="0"/>
    <n v="143.09"/>
    <n v="439.92"/>
    <x v="0"/>
    <d v="2023-03-10T00:00:00"/>
    <n v="4"/>
    <x v="1"/>
    <x v="1"/>
  </r>
  <r>
    <n v="4166"/>
    <x v="482"/>
    <x v="10"/>
    <s v="Michale Cole"/>
    <x v="3"/>
    <s v="Asia"/>
    <s v="Laptop"/>
    <x v="2"/>
    <n v="415.78"/>
    <n v="287.17"/>
    <x v="1"/>
    <s v="NULL"/>
    <s v="0"/>
    <x v="10"/>
    <x v="1"/>
  </r>
  <r>
    <n v="4167"/>
    <x v="483"/>
    <x v="3"/>
    <s v="Michale Cole"/>
    <x v="1"/>
    <s v="North America"/>
    <s v="Monitor"/>
    <x v="1"/>
    <n v="263.2"/>
    <n v="989.79"/>
    <x v="0"/>
    <d v="2023-11-17T00:00:00"/>
    <n v="2"/>
    <x v="9"/>
    <x v="1"/>
  </r>
  <r>
    <n v="4168"/>
    <x v="644"/>
    <x v="0"/>
    <s v="Nick Patrick"/>
    <x v="7"/>
    <s v="North America"/>
    <s v="Tablet"/>
    <x v="0"/>
    <n v="195.62"/>
    <n v="181.98"/>
    <x v="1"/>
    <s v="NULL"/>
    <s v="0"/>
    <x v="3"/>
    <x v="1"/>
  </r>
  <r>
    <n v="4169"/>
    <x v="69"/>
    <x v="3"/>
    <s v="Michale Cole"/>
    <x v="2"/>
    <s v="Asia"/>
    <s v="Keyboard"/>
    <x v="2"/>
    <n v="104.6"/>
    <n v="370.38"/>
    <x v="1"/>
    <s v="NULL"/>
    <s v="0"/>
    <x v="5"/>
    <x v="0"/>
  </r>
  <r>
    <n v="4170"/>
    <x v="449"/>
    <x v="12"/>
    <s v="Michale Cole"/>
    <x v="1"/>
    <s v="North America"/>
    <s v="Speaker"/>
    <x v="1"/>
    <n v="381.62"/>
    <n v="450.29"/>
    <x v="0"/>
    <d v="2024-12-25T00:00:00"/>
    <n v="2"/>
    <x v="5"/>
    <x v="0"/>
  </r>
  <r>
    <n v="4171"/>
    <x v="201"/>
    <x v="4"/>
    <s v="Michale Cole"/>
    <x v="9"/>
    <s v="South America"/>
    <s v="Laptop"/>
    <x v="2"/>
    <n v="415.78"/>
    <n v="155.01"/>
    <x v="1"/>
    <s v="NULL"/>
    <s v="0"/>
    <x v="4"/>
    <x v="1"/>
  </r>
  <r>
    <n v="4172"/>
    <x v="461"/>
    <x v="15"/>
    <s v="Michale Cole"/>
    <x v="4"/>
    <s v="Asia"/>
    <s v="Monitor"/>
    <x v="1"/>
    <n v="263.2"/>
    <n v="720.9"/>
    <x v="0"/>
    <d v="2024-01-29T00:00:00"/>
    <n v="12"/>
    <x v="6"/>
    <x v="0"/>
  </r>
  <r>
    <n v="4173"/>
    <x v="647"/>
    <x v="16"/>
    <s v="Nick Patrick"/>
    <x v="3"/>
    <s v="Asia"/>
    <s v="Tablet"/>
    <x v="0"/>
    <n v="195.62"/>
    <n v="486.08"/>
    <x v="0"/>
    <d v="2023-02-13T00:00:00"/>
    <n v="15"/>
    <x v="6"/>
    <x v="1"/>
  </r>
  <r>
    <n v="4174"/>
    <x v="91"/>
    <x v="18"/>
    <s v="Nick Patrick"/>
    <x v="5"/>
    <s v="Oceania"/>
    <s v="Mouse"/>
    <x v="1"/>
    <n v="282.79000000000002"/>
    <n v="628.34"/>
    <x v="0"/>
    <d v="2024-09-08T00:00:00"/>
    <n v="20"/>
    <x v="3"/>
    <x v="0"/>
  </r>
  <r>
    <n v="4175"/>
    <x v="377"/>
    <x v="12"/>
    <s v="Michale Cole"/>
    <x v="3"/>
    <s v="Asia"/>
    <s v="Smartphone"/>
    <x v="3"/>
    <n v="350.59"/>
    <n v="113.67"/>
    <x v="0"/>
    <d v="2023-03-23T00:00:00"/>
    <n v="15"/>
    <x v="1"/>
    <x v="1"/>
  </r>
  <r>
    <n v="4176"/>
    <x v="663"/>
    <x v="7"/>
    <s v="Samantha Irvin"/>
    <x v="5"/>
    <s v="Oceania"/>
    <s v="Speaker"/>
    <x v="1"/>
    <n v="381.62"/>
    <n v="890.28"/>
    <x v="0"/>
    <d v="2024-04-28T00:00:00"/>
    <n v="20"/>
    <x v="7"/>
    <x v="0"/>
  </r>
  <r>
    <n v="4177"/>
    <x v="487"/>
    <x v="19"/>
    <s v="Samantha Irvin"/>
    <x v="9"/>
    <s v="South America"/>
    <s v="Monitor"/>
    <x v="1"/>
    <n v="263.2"/>
    <n v="944.82"/>
    <x v="1"/>
    <s v="NULL"/>
    <s v="0"/>
    <x v="2"/>
    <x v="1"/>
  </r>
  <r>
    <n v="4178"/>
    <x v="498"/>
    <x v="8"/>
    <s v="Cathy Kelley"/>
    <x v="2"/>
    <s v="Asia"/>
    <s v="Headphones"/>
    <x v="0"/>
    <n v="143.09"/>
    <n v="896.46"/>
    <x v="2"/>
    <s v="NULL"/>
    <s v="0"/>
    <x v="1"/>
    <x v="1"/>
  </r>
  <r>
    <n v="4179"/>
    <x v="367"/>
    <x v="17"/>
    <s v="Cathy Kelley"/>
    <x v="0"/>
    <s v="Europe"/>
    <s v="Monitor"/>
    <x v="1"/>
    <n v="263.2"/>
    <n v="601.1"/>
    <x v="1"/>
    <s v="NULL"/>
    <s v="0"/>
    <x v="3"/>
    <x v="1"/>
  </r>
  <r>
    <n v="4180"/>
    <x v="375"/>
    <x v="4"/>
    <s v="Michale Cole"/>
    <x v="0"/>
    <s v="Europe"/>
    <s v="Tablet"/>
    <x v="0"/>
    <n v="195.62"/>
    <n v="890.86"/>
    <x v="0"/>
    <d v="2024-11-08T00:00:00"/>
    <n v="10"/>
    <x v="11"/>
    <x v="0"/>
  </r>
  <r>
    <n v="4181"/>
    <x v="271"/>
    <x v="2"/>
    <s v="Cathy Kelley"/>
    <x v="5"/>
    <s v="Oceania"/>
    <s v="Keyboard"/>
    <x v="2"/>
    <n v="104.6"/>
    <n v="755.45"/>
    <x v="2"/>
    <s v="NULL"/>
    <s v="0"/>
    <x v="8"/>
    <x v="1"/>
  </r>
  <r>
    <n v="4182"/>
    <x v="117"/>
    <x v="18"/>
    <s v="Nick Patrick"/>
    <x v="0"/>
    <s v="Europe"/>
    <s v="Smartphone"/>
    <x v="3"/>
    <n v="350.59"/>
    <n v="428.92"/>
    <x v="0"/>
    <d v="2023-08-30T00:00:00"/>
    <n v="10"/>
    <x v="3"/>
    <x v="1"/>
  </r>
  <r>
    <n v="4183"/>
    <x v="250"/>
    <x v="12"/>
    <s v="Michale Cole"/>
    <x v="2"/>
    <s v="Asia"/>
    <s v="Webcam"/>
    <x v="1"/>
    <n v="71.97"/>
    <n v="407.07"/>
    <x v="0"/>
    <d v="2024-06-18T00:00:00"/>
    <n v="18"/>
    <x v="10"/>
    <x v="0"/>
  </r>
  <r>
    <n v="4184"/>
    <x v="481"/>
    <x v="8"/>
    <s v="Cathy Kelley"/>
    <x v="3"/>
    <s v="Asia"/>
    <s v="Webcam"/>
    <x v="1"/>
    <n v="71.97"/>
    <n v="435.64"/>
    <x v="2"/>
    <s v="NULL"/>
    <s v="0"/>
    <x v="8"/>
    <x v="1"/>
  </r>
  <r>
    <n v="4185"/>
    <x v="63"/>
    <x v="7"/>
    <s v="Samantha Irvin"/>
    <x v="9"/>
    <s v="South America"/>
    <s v="Speaker"/>
    <x v="1"/>
    <n v="381.62"/>
    <n v="555.66999999999996"/>
    <x v="0"/>
    <d v="2023-08-27T00:00:00"/>
    <n v="4"/>
    <x v="3"/>
    <x v="1"/>
  </r>
  <r>
    <n v="4186"/>
    <x v="270"/>
    <x v="1"/>
    <s v="Cathy Kelley"/>
    <x v="7"/>
    <s v="North America"/>
    <s v="Speaker"/>
    <x v="1"/>
    <n v="381.62"/>
    <n v="737.22"/>
    <x v="1"/>
    <s v="NULL"/>
    <s v="0"/>
    <x v="3"/>
    <x v="1"/>
  </r>
  <r>
    <n v="4187"/>
    <x v="333"/>
    <x v="8"/>
    <s v="Cathy Kelley"/>
    <x v="4"/>
    <s v="Asia"/>
    <s v="Tablet"/>
    <x v="0"/>
    <n v="195.62"/>
    <n v="234.73"/>
    <x v="0"/>
    <d v="2023-08-16T00:00:00"/>
    <n v="12"/>
    <x v="3"/>
    <x v="1"/>
  </r>
  <r>
    <n v="4188"/>
    <x v="594"/>
    <x v="4"/>
    <s v="Michale Cole"/>
    <x v="8"/>
    <s v="Europe"/>
    <s v="Headphones"/>
    <x v="0"/>
    <n v="143.09"/>
    <n v="521.11"/>
    <x v="0"/>
    <d v="2023-01-08T00:00:00"/>
    <n v="-723"/>
    <x v="5"/>
    <x v="0"/>
  </r>
  <r>
    <n v="4189"/>
    <x v="381"/>
    <x v="18"/>
    <s v="Nick Patrick"/>
    <x v="7"/>
    <s v="North America"/>
    <s v="Printer"/>
    <x v="0"/>
    <n v="199.57"/>
    <n v="836.9"/>
    <x v="2"/>
    <s v="NULL"/>
    <s v="0"/>
    <x v="3"/>
    <x v="1"/>
  </r>
  <r>
    <n v="4190"/>
    <x v="99"/>
    <x v="10"/>
    <s v="Michale Cole"/>
    <x v="4"/>
    <s v="Asia"/>
    <s v="Smartphone"/>
    <x v="3"/>
    <n v="350.59"/>
    <n v="906.72"/>
    <x v="0"/>
    <d v="2024-09-12T00:00:00"/>
    <n v="12"/>
    <x v="3"/>
    <x v="0"/>
  </r>
  <r>
    <n v="4191"/>
    <x v="506"/>
    <x v="4"/>
    <s v="Michale Cole"/>
    <x v="5"/>
    <s v="Oceania"/>
    <s v="Printer"/>
    <x v="0"/>
    <n v="199.57"/>
    <n v="246.18"/>
    <x v="1"/>
    <s v="NULL"/>
    <s v="0"/>
    <x v="4"/>
    <x v="1"/>
  </r>
  <r>
    <n v="4192"/>
    <x v="108"/>
    <x v="17"/>
    <s v="Cathy Kelley"/>
    <x v="0"/>
    <s v="Europe"/>
    <s v="Laptop"/>
    <x v="2"/>
    <n v="415.78"/>
    <n v="696.07"/>
    <x v="0"/>
    <d v="2024-07-26T00:00:00"/>
    <n v="10"/>
    <x v="2"/>
    <x v="0"/>
  </r>
  <r>
    <n v="4193"/>
    <x v="591"/>
    <x v="18"/>
    <s v="Nick Patrick"/>
    <x v="6"/>
    <s v="Europe"/>
    <s v="Tablet"/>
    <x v="0"/>
    <n v="195.62"/>
    <n v="488.03"/>
    <x v="0"/>
    <d v="2023-09-16T00:00:00"/>
    <n v="6"/>
    <x v="0"/>
    <x v="1"/>
  </r>
  <r>
    <n v="4194"/>
    <x v="23"/>
    <x v="18"/>
    <s v="Nick Patrick"/>
    <x v="3"/>
    <s v="Asia"/>
    <s v="Speaker"/>
    <x v="1"/>
    <n v="381.62"/>
    <n v="425.69"/>
    <x v="0"/>
    <d v="2024-02-21T00:00:00"/>
    <n v="15"/>
    <x v="4"/>
    <x v="0"/>
  </r>
  <r>
    <n v="4195"/>
    <x v="493"/>
    <x v="15"/>
    <s v="Michale Cole"/>
    <x v="8"/>
    <s v="Europe"/>
    <s v="Mouse"/>
    <x v="1"/>
    <n v="282.79000000000002"/>
    <n v="816.81"/>
    <x v="0"/>
    <d v="2023-11-09T00:00:00"/>
    <n v="8"/>
    <x v="9"/>
    <x v="1"/>
  </r>
  <r>
    <n v="4196"/>
    <x v="292"/>
    <x v="8"/>
    <s v="Cathy Kelley"/>
    <x v="0"/>
    <s v="Europe"/>
    <s v="Tablet"/>
    <x v="0"/>
    <n v="195.62"/>
    <n v="270.79000000000002"/>
    <x v="2"/>
    <s v="NULL"/>
    <s v="0"/>
    <x v="3"/>
    <x v="0"/>
  </r>
  <r>
    <n v="4197"/>
    <x v="451"/>
    <x v="9"/>
    <s v="Cathy Kelley"/>
    <x v="2"/>
    <s v="Asia"/>
    <s v="Tablet"/>
    <x v="0"/>
    <n v="195.62"/>
    <n v="708.14"/>
    <x v="2"/>
    <s v="NULL"/>
    <s v="0"/>
    <x v="5"/>
    <x v="0"/>
  </r>
  <r>
    <n v="4198"/>
    <x v="725"/>
    <x v="14"/>
    <s v="Nick Patrick"/>
    <x v="2"/>
    <s v="Asia"/>
    <s v="Webcam"/>
    <x v="1"/>
    <n v="71.97"/>
    <n v="360.67"/>
    <x v="1"/>
    <s v="NULL"/>
    <s v="0"/>
    <x v="1"/>
    <x v="0"/>
  </r>
  <r>
    <n v="4199"/>
    <x v="427"/>
    <x v="3"/>
    <s v="Michale Cole"/>
    <x v="8"/>
    <s v="Europe"/>
    <s v="Monitor"/>
    <x v="1"/>
    <n v="263.2"/>
    <n v="114.76"/>
    <x v="2"/>
    <s v="NULL"/>
    <s v="0"/>
    <x v="9"/>
    <x v="1"/>
  </r>
  <r>
    <n v="4200"/>
    <x v="547"/>
    <x v="5"/>
    <s v="Samantha Irvin"/>
    <x v="5"/>
    <s v="Oceania"/>
    <s v="Monitor"/>
    <x v="1"/>
    <n v="263.2"/>
    <n v="306.63"/>
    <x v="2"/>
    <s v="NULL"/>
    <s v="0"/>
    <x v="8"/>
    <x v="1"/>
  </r>
  <r>
    <n v="4201"/>
    <x v="389"/>
    <x v="16"/>
    <s v="Nick Patrick"/>
    <x v="5"/>
    <s v="Oceania"/>
    <s v="Tablet"/>
    <x v="0"/>
    <n v="195.62"/>
    <n v="218.01"/>
    <x v="1"/>
    <s v="NULL"/>
    <s v="0"/>
    <x v="3"/>
    <x v="1"/>
  </r>
  <r>
    <n v="4202"/>
    <x v="507"/>
    <x v="10"/>
    <s v="Michale Cole"/>
    <x v="7"/>
    <s v="North America"/>
    <s v="Monitor"/>
    <x v="1"/>
    <n v="263.2"/>
    <n v="833.12"/>
    <x v="0"/>
    <d v="2024-04-12T00:00:00"/>
    <n v="1"/>
    <x v="7"/>
    <x v="0"/>
  </r>
  <r>
    <n v="4203"/>
    <x v="0"/>
    <x v="18"/>
    <s v="Nick Patrick"/>
    <x v="9"/>
    <s v="South America"/>
    <s v="Smartphone"/>
    <x v="3"/>
    <n v="350.59"/>
    <n v="278.39"/>
    <x v="0"/>
    <d v="2024-09-08T00:00:00"/>
    <n v="4"/>
    <x v="0"/>
    <x v="0"/>
  </r>
  <r>
    <n v="4204"/>
    <x v="67"/>
    <x v="16"/>
    <s v="Nick Patrick"/>
    <x v="7"/>
    <s v="North America"/>
    <s v="Printer"/>
    <x v="0"/>
    <n v="199.57"/>
    <n v="109"/>
    <x v="2"/>
    <s v="NULL"/>
    <s v="0"/>
    <x v="6"/>
    <x v="1"/>
  </r>
  <r>
    <n v="4205"/>
    <x v="519"/>
    <x v="4"/>
    <s v="Michale Cole"/>
    <x v="2"/>
    <s v="Asia"/>
    <s v="Monitor"/>
    <x v="1"/>
    <n v="263.2"/>
    <n v="134.31"/>
    <x v="1"/>
    <s v="NULL"/>
    <s v="0"/>
    <x v="5"/>
    <x v="1"/>
  </r>
  <r>
    <n v="4206"/>
    <x v="416"/>
    <x v="0"/>
    <s v="Nick Patrick"/>
    <x v="8"/>
    <s v="Europe"/>
    <s v="Printer"/>
    <x v="0"/>
    <n v="199.57"/>
    <n v="475.44"/>
    <x v="2"/>
    <s v="NULL"/>
    <s v="0"/>
    <x v="0"/>
    <x v="1"/>
  </r>
  <r>
    <n v="4207"/>
    <x v="473"/>
    <x v="2"/>
    <s v="Cathy Kelley"/>
    <x v="2"/>
    <s v="Asia"/>
    <s v="Printer"/>
    <x v="0"/>
    <n v="199.57"/>
    <n v="637.47"/>
    <x v="1"/>
    <s v="NULL"/>
    <s v="0"/>
    <x v="6"/>
    <x v="0"/>
  </r>
  <r>
    <n v="4208"/>
    <x v="254"/>
    <x v="17"/>
    <s v="Cathy Kelley"/>
    <x v="2"/>
    <s v="Asia"/>
    <s v="Tablet"/>
    <x v="0"/>
    <n v="195.62"/>
    <n v="750.43"/>
    <x v="2"/>
    <s v="NULL"/>
    <s v="0"/>
    <x v="2"/>
    <x v="1"/>
  </r>
  <r>
    <n v="4209"/>
    <x v="584"/>
    <x v="5"/>
    <s v="Samantha Irvin"/>
    <x v="1"/>
    <s v="North America"/>
    <s v="Printer"/>
    <x v="0"/>
    <n v="199.57"/>
    <n v="489.73"/>
    <x v="0"/>
    <d v="2024-03-28T00:00:00"/>
    <n v="2"/>
    <x v="1"/>
    <x v="0"/>
  </r>
  <r>
    <n v="4210"/>
    <x v="110"/>
    <x v="5"/>
    <s v="Samantha Irvin"/>
    <x v="9"/>
    <s v="South America"/>
    <s v="Tablet"/>
    <x v="0"/>
    <n v="195.62"/>
    <n v="112.95"/>
    <x v="2"/>
    <s v="NULL"/>
    <s v="0"/>
    <x v="6"/>
    <x v="0"/>
  </r>
  <r>
    <n v="4211"/>
    <x v="89"/>
    <x v="10"/>
    <s v="Michale Cole"/>
    <x v="4"/>
    <s v="Asia"/>
    <s v="Speaker"/>
    <x v="1"/>
    <n v="381.62"/>
    <n v="471.96"/>
    <x v="0"/>
    <d v="2023-04-24T00:00:00"/>
    <n v="12"/>
    <x v="7"/>
    <x v="1"/>
  </r>
  <r>
    <n v="4212"/>
    <x v="377"/>
    <x v="0"/>
    <s v="Nick Patrick"/>
    <x v="3"/>
    <s v="Asia"/>
    <s v="Laptop"/>
    <x v="2"/>
    <n v="415.78"/>
    <n v="443.73"/>
    <x v="2"/>
    <s v="NULL"/>
    <s v="0"/>
    <x v="1"/>
    <x v="1"/>
  </r>
  <r>
    <n v="4213"/>
    <x v="633"/>
    <x v="8"/>
    <s v="Cathy Kelley"/>
    <x v="0"/>
    <s v="Europe"/>
    <s v="Monitor"/>
    <x v="1"/>
    <n v="263.2"/>
    <n v="431.02"/>
    <x v="0"/>
    <d v="2024-01-08T00:00:00"/>
    <n v="10"/>
    <x v="5"/>
    <x v="1"/>
  </r>
  <r>
    <n v="4214"/>
    <x v="725"/>
    <x v="19"/>
    <s v="Samantha Irvin"/>
    <x v="7"/>
    <s v="North America"/>
    <s v="Speaker"/>
    <x v="1"/>
    <n v="381.62"/>
    <n v="781.03"/>
    <x v="1"/>
    <s v="NULL"/>
    <s v="0"/>
    <x v="1"/>
    <x v="0"/>
  </r>
  <r>
    <n v="4215"/>
    <x v="170"/>
    <x v="10"/>
    <s v="Michale Cole"/>
    <x v="3"/>
    <s v="Asia"/>
    <s v="Webcam"/>
    <x v="1"/>
    <n v="71.97"/>
    <n v="584.54"/>
    <x v="2"/>
    <s v="NULL"/>
    <s v="0"/>
    <x v="7"/>
    <x v="0"/>
  </r>
  <r>
    <n v="4216"/>
    <x v="105"/>
    <x v="17"/>
    <s v="Cathy Kelley"/>
    <x v="0"/>
    <s v="Europe"/>
    <s v="Headphones"/>
    <x v="0"/>
    <n v="143.09"/>
    <n v="863.47"/>
    <x v="1"/>
    <s v="NULL"/>
    <s v="0"/>
    <x v="10"/>
    <x v="0"/>
  </r>
  <r>
    <n v="4217"/>
    <x v="278"/>
    <x v="1"/>
    <s v="Cathy Kelley"/>
    <x v="3"/>
    <s v="Asia"/>
    <s v="Tablet"/>
    <x v="0"/>
    <n v="195.62"/>
    <n v="114.63"/>
    <x v="2"/>
    <s v="NULL"/>
    <s v="0"/>
    <x v="10"/>
    <x v="1"/>
  </r>
  <r>
    <n v="4218"/>
    <x v="66"/>
    <x v="14"/>
    <s v="Nick Patrick"/>
    <x v="5"/>
    <s v="Oceania"/>
    <s v="Speaker"/>
    <x v="1"/>
    <n v="381.62"/>
    <n v="860.6"/>
    <x v="2"/>
    <s v="NULL"/>
    <s v="0"/>
    <x v="7"/>
    <x v="0"/>
  </r>
  <r>
    <n v="4219"/>
    <x v="1"/>
    <x v="15"/>
    <s v="Michale Cole"/>
    <x v="8"/>
    <s v="Europe"/>
    <s v="Mouse"/>
    <x v="1"/>
    <n v="282.79000000000002"/>
    <n v="504.83"/>
    <x v="1"/>
    <s v="NULL"/>
    <s v="0"/>
    <x v="1"/>
    <x v="0"/>
  </r>
  <r>
    <n v="4220"/>
    <x v="500"/>
    <x v="3"/>
    <s v="Michale Cole"/>
    <x v="5"/>
    <s v="Oceania"/>
    <s v="Headphones"/>
    <x v="0"/>
    <n v="143.09"/>
    <n v="158.19"/>
    <x v="2"/>
    <s v="NULL"/>
    <s v="0"/>
    <x v="7"/>
    <x v="1"/>
  </r>
  <r>
    <n v="4221"/>
    <x v="658"/>
    <x v="0"/>
    <s v="Nick Patrick"/>
    <x v="7"/>
    <s v="North America"/>
    <s v="Monitor"/>
    <x v="1"/>
    <n v="263.2"/>
    <n v="204.88"/>
    <x v="1"/>
    <s v="NULL"/>
    <s v="0"/>
    <x v="8"/>
    <x v="0"/>
  </r>
  <r>
    <n v="4222"/>
    <x v="84"/>
    <x v="18"/>
    <s v="Nick Patrick"/>
    <x v="5"/>
    <s v="Oceania"/>
    <s v="Laptop"/>
    <x v="2"/>
    <n v="415.78"/>
    <n v="789.37"/>
    <x v="2"/>
    <s v="NULL"/>
    <s v="0"/>
    <x v="4"/>
    <x v="0"/>
  </r>
  <r>
    <n v="4223"/>
    <x v="657"/>
    <x v="4"/>
    <s v="Michale Cole"/>
    <x v="0"/>
    <s v="Europe"/>
    <s v="Tablet"/>
    <x v="0"/>
    <n v="195.62"/>
    <n v="750.42"/>
    <x v="0"/>
    <d v="2024-03-27T00:00:00"/>
    <n v="10"/>
    <x v="1"/>
    <x v="0"/>
  </r>
  <r>
    <n v="4224"/>
    <x v="271"/>
    <x v="2"/>
    <s v="Cathy Kelley"/>
    <x v="7"/>
    <s v="North America"/>
    <s v="Speaker"/>
    <x v="1"/>
    <n v="381.62"/>
    <n v="363.87"/>
    <x v="1"/>
    <s v="NULL"/>
    <s v="0"/>
    <x v="8"/>
    <x v="1"/>
  </r>
  <r>
    <n v="4225"/>
    <x v="40"/>
    <x v="1"/>
    <s v="Cathy Kelley"/>
    <x v="9"/>
    <s v="South America"/>
    <s v="Keyboard"/>
    <x v="2"/>
    <n v="104.6"/>
    <n v="184.57"/>
    <x v="2"/>
    <s v="NULL"/>
    <s v="0"/>
    <x v="7"/>
    <x v="0"/>
  </r>
  <r>
    <n v="4226"/>
    <x v="618"/>
    <x v="3"/>
    <s v="Michale Cole"/>
    <x v="3"/>
    <s v="Asia"/>
    <s v="Mouse"/>
    <x v="1"/>
    <n v="282.79000000000002"/>
    <n v="659.78"/>
    <x v="1"/>
    <s v="NULL"/>
    <s v="0"/>
    <x v="10"/>
    <x v="0"/>
  </r>
  <r>
    <n v="4227"/>
    <x v="361"/>
    <x v="4"/>
    <s v="Michale Cole"/>
    <x v="9"/>
    <s v="South America"/>
    <s v="Webcam"/>
    <x v="1"/>
    <n v="71.97"/>
    <n v="654.25"/>
    <x v="0"/>
    <d v="2024-09-23T00:00:00"/>
    <n v="4"/>
    <x v="0"/>
    <x v="0"/>
  </r>
  <r>
    <n v="4228"/>
    <x v="461"/>
    <x v="3"/>
    <s v="Michale Cole"/>
    <x v="0"/>
    <s v="Europe"/>
    <s v="Laptop"/>
    <x v="2"/>
    <n v="415.78"/>
    <n v="556.08000000000004"/>
    <x v="2"/>
    <s v="NULL"/>
    <s v="0"/>
    <x v="6"/>
    <x v="0"/>
  </r>
  <r>
    <n v="4229"/>
    <x v="89"/>
    <x v="16"/>
    <s v="Nick Patrick"/>
    <x v="0"/>
    <s v="Europe"/>
    <s v="Smartphone"/>
    <x v="3"/>
    <n v="350.59"/>
    <n v="829.88"/>
    <x v="0"/>
    <d v="2023-04-22T00:00:00"/>
    <n v="10"/>
    <x v="7"/>
    <x v="1"/>
  </r>
  <r>
    <n v="4230"/>
    <x v="608"/>
    <x v="18"/>
    <s v="Nick Patrick"/>
    <x v="5"/>
    <s v="Oceania"/>
    <s v="Tablet"/>
    <x v="0"/>
    <n v="195.62"/>
    <n v="753.79"/>
    <x v="0"/>
    <d v="2023-03-22T00:00:00"/>
    <n v="20"/>
    <x v="1"/>
    <x v="1"/>
  </r>
  <r>
    <n v="4231"/>
    <x v="691"/>
    <x v="3"/>
    <s v="Michale Cole"/>
    <x v="2"/>
    <s v="Asia"/>
    <s v="Printer"/>
    <x v="0"/>
    <n v="199.57"/>
    <n v="409.86"/>
    <x v="0"/>
    <d v="2023-02-05T00:00:00"/>
    <n v="18"/>
    <x v="6"/>
    <x v="1"/>
  </r>
  <r>
    <n v="4232"/>
    <x v="381"/>
    <x v="19"/>
    <s v="Samantha Irvin"/>
    <x v="4"/>
    <s v="Asia"/>
    <s v="Tablet"/>
    <x v="0"/>
    <n v="195.62"/>
    <n v="479.42"/>
    <x v="0"/>
    <d v="2023-09-12T00:00:00"/>
    <n v="12"/>
    <x v="3"/>
    <x v="1"/>
  </r>
  <r>
    <n v="4233"/>
    <x v="626"/>
    <x v="15"/>
    <s v="Michale Cole"/>
    <x v="5"/>
    <s v="Oceania"/>
    <s v="Keyboard"/>
    <x v="2"/>
    <n v="104.6"/>
    <n v="766.2"/>
    <x v="0"/>
    <d v="2023-12-21T00:00:00"/>
    <n v="20"/>
    <x v="5"/>
    <x v="1"/>
  </r>
  <r>
    <n v="4234"/>
    <x v="682"/>
    <x v="13"/>
    <s v="Cathy Kelley"/>
    <x v="7"/>
    <s v="North America"/>
    <s v="Keyboard"/>
    <x v="2"/>
    <n v="104.6"/>
    <n v="544.47"/>
    <x v="2"/>
    <s v="NULL"/>
    <s v="0"/>
    <x v="0"/>
    <x v="1"/>
  </r>
  <r>
    <n v="4235"/>
    <x v="220"/>
    <x v="5"/>
    <s v="Samantha Irvin"/>
    <x v="2"/>
    <s v="Asia"/>
    <s v="Tablet"/>
    <x v="0"/>
    <n v="195.62"/>
    <n v="766.66"/>
    <x v="2"/>
    <s v="NULL"/>
    <s v="0"/>
    <x v="6"/>
    <x v="0"/>
  </r>
  <r>
    <n v="4236"/>
    <x v="360"/>
    <x v="15"/>
    <s v="Michale Cole"/>
    <x v="4"/>
    <s v="Asia"/>
    <s v="Keyboard"/>
    <x v="2"/>
    <n v="104.6"/>
    <n v="460.61"/>
    <x v="0"/>
    <d v="2024-06-22T00:00:00"/>
    <n v="12"/>
    <x v="8"/>
    <x v="0"/>
  </r>
  <r>
    <n v="4237"/>
    <x v="287"/>
    <x v="17"/>
    <s v="Cathy Kelley"/>
    <x v="1"/>
    <s v="North America"/>
    <s v="Speaker"/>
    <x v="1"/>
    <n v="381.62"/>
    <n v="767.86"/>
    <x v="0"/>
    <d v="2023-04-06T00:00:00"/>
    <n v="2"/>
    <x v="7"/>
    <x v="1"/>
  </r>
  <r>
    <n v="4238"/>
    <x v="459"/>
    <x v="3"/>
    <s v="Michale Cole"/>
    <x v="6"/>
    <s v="Europe"/>
    <s v="Headphones"/>
    <x v="0"/>
    <n v="143.09"/>
    <n v="291.04000000000002"/>
    <x v="1"/>
    <s v="NULL"/>
    <s v="0"/>
    <x v="6"/>
    <x v="0"/>
  </r>
  <r>
    <n v="4239"/>
    <x v="169"/>
    <x v="13"/>
    <s v="Cathy Kelley"/>
    <x v="1"/>
    <s v="North America"/>
    <s v="Tablet"/>
    <x v="0"/>
    <n v="195.62"/>
    <n v="354.81"/>
    <x v="0"/>
    <d v="2023-04-02T00:00:00"/>
    <n v="2"/>
    <x v="1"/>
    <x v="1"/>
  </r>
  <r>
    <n v="4240"/>
    <x v="242"/>
    <x v="7"/>
    <s v="Samantha Irvin"/>
    <x v="1"/>
    <s v="North America"/>
    <s v="Mouse"/>
    <x v="1"/>
    <n v="282.79000000000002"/>
    <n v="166.92"/>
    <x v="1"/>
    <s v="NULL"/>
    <s v="0"/>
    <x v="6"/>
    <x v="1"/>
  </r>
  <r>
    <n v="4241"/>
    <x v="638"/>
    <x v="2"/>
    <s v="Cathy Kelley"/>
    <x v="7"/>
    <s v="North America"/>
    <s v="Monitor"/>
    <x v="1"/>
    <n v="263.2"/>
    <n v="525.9"/>
    <x v="2"/>
    <s v="NULL"/>
    <s v="0"/>
    <x v="4"/>
    <x v="0"/>
  </r>
  <r>
    <n v="4242"/>
    <x v="63"/>
    <x v="14"/>
    <s v="Nick Patrick"/>
    <x v="7"/>
    <s v="North America"/>
    <s v="Webcam"/>
    <x v="1"/>
    <n v="71.97"/>
    <n v="336.13"/>
    <x v="2"/>
    <s v="NULL"/>
    <s v="0"/>
    <x v="3"/>
    <x v="1"/>
  </r>
  <r>
    <n v="4243"/>
    <x v="526"/>
    <x v="10"/>
    <s v="Michale Cole"/>
    <x v="1"/>
    <s v="North America"/>
    <s v="Smartphone"/>
    <x v="3"/>
    <n v="350.59"/>
    <n v="479.52"/>
    <x v="0"/>
    <d v="2024-10-20T00:00:00"/>
    <n v="2"/>
    <x v="11"/>
    <x v="0"/>
  </r>
  <r>
    <n v="4244"/>
    <x v="533"/>
    <x v="14"/>
    <s v="Nick Patrick"/>
    <x v="2"/>
    <s v="Asia"/>
    <s v="Laptop"/>
    <x v="2"/>
    <n v="415.78"/>
    <n v="127.18"/>
    <x v="2"/>
    <s v="NULL"/>
    <s v="0"/>
    <x v="8"/>
    <x v="1"/>
  </r>
  <r>
    <n v="4245"/>
    <x v="677"/>
    <x v="2"/>
    <s v="Cathy Kelley"/>
    <x v="8"/>
    <s v="Europe"/>
    <s v="Tablet"/>
    <x v="0"/>
    <n v="195.62"/>
    <n v="875.97"/>
    <x v="1"/>
    <s v="NULL"/>
    <s v="0"/>
    <x v="8"/>
    <x v="0"/>
  </r>
  <r>
    <n v="4246"/>
    <x v="187"/>
    <x v="5"/>
    <s v="Samantha Irvin"/>
    <x v="7"/>
    <s v="North America"/>
    <s v="Printer"/>
    <x v="0"/>
    <n v="199.57"/>
    <n v="799.91"/>
    <x v="1"/>
    <s v="NULL"/>
    <s v="0"/>
    <x v="7"/>
    <x v="1"/>
  </r>
  <r>
    <n v="4247"/>
    <x v="164"/>
    <x v="4"/>
    <s v="Michale Cole"/>
    <x v="5"/>
    <s v="Oceania"/>
    <s v="Keyboard"/>
    <x v="2"/>
    <n v="104.6"/>
    <n v="759.33"/>
    <x v="1"/>
    <s v="NULL"/>
    <s v="0"/>
    <x v="0"/>
    <x v="1"/>
  </r>
  <r>
    <n v="4248"/>
    <x v="641"/>
    <x v="13"/>
    <s v="Cathy Kelley"/>
    <x v="6"/>
    <s v="Europe"/>
    <s v="Monitor"/>
    <x v="1"/>
    <n v="263.2"/>
    <n v="246.85"/>
    <x v="0"/>
    <d v="2024-07-01T00:00:00"/>
    <n v="6"/>
    <x v="8"/>
    <x v="0"/>
  </r>
  <r>
    <n v="4249"/>
    <x v="537"/>
    <x v="4"/>
    <s v="Michale Cole"/>
    <x v="3"/>
    <s v="Asia"/>
    <s v="Speaker"/>
    <x v="1"/>
    <n v="381.62"/>
    <n v="305.91000000000003"/>
    <x v="0"/>
    <d v="2024-05-23T00:00:00"/>
    <n v="15"/>
    <x v="10"/>
    <x v="0"/>
  </r>
  <r>
    <n v="4250"/>
    <x v="581"/>
    <x v="8"/>
    <s v="Cathy Kelley"/>
    <x v="4"/>
    <s v="Asia"/>
    <s v="Webcam"/>
    <x v="1"/>
    <n v="71.97"/>
    <n v="694.44"/>
    <x v="2"/>
    <s v="NULL"/>
    <s v="0"/>
    <x v="2"/>
    <x v="1"/>
  </r>
  <r>
    <n v="4251"/>
    <x v="214"/>
    <x v="4"/>
    <s v="Michale Cole"/>
    <x v="9"/>
    <s v="South America"/>
    <s v="Webcam"/>
    <x v="1"/>
    <n v="71.97"/>
    <n v="889.9"/>
    <x v="2"/>
    <s v="NULL"/>
    <s v="0"/>
    <x v="5"/>
    <x v="1"/>
  </r>
  <r>
    <n v="4252"/>
    <x v="632"/>
    <x v="14"/>
    <s v="Nick Patrick"/>
    <x v="5"/>
    <s v="Oceania"/>
    <s v="Keyboard"/>
    <x v="2"/>
    <n v="104.6"/>
    <n v="304.58"/>
    <x v="1"/>
    <s v="NULL"/>
    <s v="0"/>
    <x v="9"/>
    <x v="0"/>
  </r>
  <r>
    <n v="4253"/>
    <x v="593"/>
    <x v="1"/>
    <s v="Cathy Kelley"/>
    <x v="8"/>
    <s v="Europe"/>
    <s v="Keyboard"/>
    <x v="2"/>
    <n v="104.6"/>
    <n v="679.89"/>
    <x v="1"/>
    <s v="NULL"/>
    <s v="0"/>
    <x v="11"/>
    <x v="0"/>
  </r>
  <r>
    <n v="4254"/>
    <x v="228"/>
    <x v="18"/>
    <s v="Nick Patrick"/>
    <x v="4"/>
    <s v="Asia"/>
    <s v="Printer"/>
    <x v="0"/>
    <n v="199.57"/>
    <n v="386.3"/>
    <x v="2"/>
    <s v="NULL"/>
    <s v="0"/>
    <x v="3"/>
    <x v="1"/>
  </r>
  <r>
    <n v="4255"/>
    <x v="195"/>
    <x v="16"/>
    <s v="Nick Patrick"/>
    <x v="7"/>
    <s v="North America"/>
    <s v="Tablet"/>
    <x v="0"/>
    <n v="195.62"/>
    <n v="418.6"/>
    <x v="0"/>
    <d v="2023-10-03T00:00:00"/>
    <n v="1"/>
    <x v="11"/>
    <x v="1"/>
  </r>
  <r>
    <n v="4256"/>
    <x v="452"/>
    <x v="16"/>
    <s v="Nick Patrick"/>
    <x v="7"/>
    <s v="North America"/>
    <s v="Smartphone"/>
    <x v="3"/>
    <n v="350.59"/>
    <n v="533.53"/>
    <x v="2"/>
    <s v="NULL"/>
    <s v="0"/>
    <x v="8"/>
    <x v="1"/>
  </r>
  <r>
    <n v="4257"/>
    <x v="53"/>
    <x v="8"/>
    <s v="Cathy Kelley"/>
    <x v="8"/>
    <s v="Europe"/>
    <s v="Webcam"/>
    <x v="1"/>
    <n v="71.97"/>
    <n v="508.05"/>
    <x v="2"/>
    <s v="NULL"/>
    <s v="0"/>
    <x v="3"/>
    <x v="0"/>
  </r>
  <r>
    <n v="4258"/>
    <x v="424"/>
    <x v="17"/>
    <s v="Cathy Kelley"/>
    <x v="0"/>
    <s v="Europe"/>
    <s v="Headphones"/>
    <x v="0"/>
    <n v="143.09"/>
    <n v="812.34"/>
    <x v="2"/>
    <s v="NULL"/>
    <s v="0"/>
    <x v="1"/>
    <x v="0"/>
  </r>
  <r>
    <n v="4259"/>
    <x v="326"/>
    <x v="17"/>
    <s v="Cathy Kelley"/>
    <x v="5"/>
    <s v="Oceania"/>
    <s v="Tablet"/>
    <x v="0"/>
    <n v="195.62"/>
    <n v="707.24"/>
    <x v="2"/>
    <s v="NULL"/>
    <s v="0"/>
    <x v="4"/>
    <x v="1"/>
  </r>
  <r>
    <n v="4260"/>
    <x v="306"/>
    <x v="1"/>
    <s v="Cathy Kelley"/>
    <x v="6"/>
    <s v="Europe"/>
    <s v="Headphones"/>
    <x v="0"/>
    <n v="143.09"/>
    <n v="615.33000000000004"/>
    <x v="1"/>
    <s v="NULL"/>
    <s v="0"/>
    <x v="10"/>
    <x v="1"/>
  </r>
  <r>
    <n v="4261"/>
    <x v="446"/>
    <x v="16"/>
    <s v="Nick Patrick"/>
    <x v="9"/>
    <s v="South America"/>
    <s v="Laptop"/>
    <x v="2"/>
    <n v="415.78"/>
    <n v="302.11"/>
    <x v="1"/>
    <s v="NULL"/>
    <s v="0"/>
    <x v="5"/>
    <x v="0"/>
  </r>
  <r>
    <n v="4262"/>
    <x v="350"/>
    <x v="18"/>
    <s v="Nick Patrick"/>
    <x v="7"/>
    <s v="North America"/>
    <s v="Smartphone"/>
    <x v="3"/>
    <n v="350.59"/>
    <n v="520.34"/>
    <x v="1"/>
    <s v="NULL"/>
    <s v="0"/>
    <x v="0"/>
    <x v="1"/>
  </r>
  <r>
    <n v="4263"/>
    <x v="494"/>
    <x v="3"/>
    <s v="Michale Cole"/>
    <x v="8"/>
    <s v="Europe"/>
    <s v="Monitor"/>
    <x v="1"/>
    <n v="263.2"/>
    <n v="995.72"/>
    <x v="1"/>
    <s v="NULL"/>
    <s v="0"/>
    <x v="7"/>
    <x v="0"/>
  </r>
  <r>
    <n v="4264"/>
    <x v="361"/>
    <x v="14"/>
    <s v="Nick Patrick"/>
    <x v="5"/>
    <s v="Oceania"/>
    <s v="Webcam"/>
    <x v="1"/>
    <n v="71.97"/>
    <n v="863.43"/>
    <x v="2"/>
    <s v="NULL"/>
    <s v="0"/>
    <x v="0"/>
    <x v="0"/>
  </r>
  <r>
    <n v="4265"/>
    <x v="467"/>
    <x v="14"/>
    <s v="Nick Patrick"/>
    <x v="2"/>
    <s v="Asia"/>
    <s v="Mouse"/>
    <x v="1"/>
    <n v="282.79000000000002"/>
    <n v="936.48"/>
    <x v="2"/>
    <s v="NULL"/>
    <s v="0"/>
    <x v="1"/>
    <x v="1"/>
  </r>
  <r>
    <n v="4266"/>
    <x v="541"/>
    <x v="10"/>
    <s v="Michale Cole"/>
    <x v="9"/>
    <s v="South America"/>
    <s v="Smartphone"/>
    <x v="3"/>
    <n v="350.59"/>
    <n v="385.89"/>
    <x v="2"/>
    <s v="NULL"/>
    <s v="0"/>
    <x v="9"/>
    <x v="0"/>
  </r>
  <r>
    <n v="4267"/>
    <x v="571"/>
    <x v="6"/>
    <s v="Michale Cole"/>
    <x v="3"/>
    <s v="Asia"/>
    <s v="Tablet"/>
    <x v="0"/>
    <n v="195.62"/>
    <n v="209.48"/>
    <x v="2"/>
    <s v="NULL"/>
    <s v="0"/>
    <x v="11"/>
    <x v="0"/>
  </r>
  <r>
    <n v="4268"/>
    <x v="105"/>
    <x v="2"/>
    <s v="Cathy Kelley"/>
    <x v="8"/>
    <s v="Europe"/>
    <s v="Webcam"/>
    <x v="1"/>
    <n v="71.97"/>
    <n v="310.68"/>
    <x v="1"/>
    <s v="NULL"/>
    <s v="0"/>
    <x v="10"/>
    <x v="0"/>
  </r>
  <r>
    <n v="4269"/>
    <x v="493"/>
    <x v="14"/>
    <s v="Nick Patrick"/>
    <x v="3"/>
    <s v="Asia"/>
    <s v="Printer"/>
    <x v="0"/>
    <n v="199.57"/>
    <n v="689.25"/>
    <x v="2"/>
    <s v="NULL"/>
    <s v="0"/>
    <x v="9"/>
    <x v="1"/>
  </r>
  <r>
    <n v="4270"/>
    <x v="218"/>
    <x v="15"/>
    <s v="Michale Cole"/>
    <x v="6"/>
    <s v="Europe"/>
    <s v="Tablet"/>
    <x v="0"/>
    <n v="195.62"/>
    <n v="303.77"/>
    <x v="0"/>
    <d v="2023-09-07T00:00:00"/>
    <n v="6"/>
    <x v="0"/>
    <x v="1"/>
  </r>
  <r>
    <n v="4271"/>
    <x v="519"/>
    <x v="1"/>
    <s v="Cathy Kelley"/>
    <x v="3"/>
    <s v="Asia"/>
    <s v="Printer"/>
    <x v="0"/>
    <n v="199.57"/>
    <n v="660.62"/>
    <x v="1"/>
    <s v="NULL"/>
    <s v="0"/>
    <x v="5"/>
    <x v="1"/>
  </r>
  <r>
    <n v="4272"/>
    <x v="672"/>
    <x v="11"/>
    <s v="Cathy Kelley"/>
    <x v="4"/>
    <s v="Asia"/>
    <s v="Keyboard"/>
    <x v="2"/>
    <n v="104.6"/>
    <n v="780.38"/>
    <x v="2"/>
    <s v="NULL"/>
    <s v="0"/>
    <x v="1"/>
    <x v="0"/>
  </r>
  <r>
    <n v="4273"/>
    <x v="90"/>
    <x v="7"/>
    <s v="Samantha Irvin"/>
    <x v="5"/>
    <s v="Oceania"/>
    <s v="Mouse"/>
    <x v="1"/>
    <n v="282.79000000000002"/>
    <n v="886.22"/>
    <x v="0"/>
    <d v="2024-04-02T00:00:00"/>
    <n v="20"/>
    <x v="1"/>
    <x v="0"/>
  </r>
  <r>
    <n v="4274"/>
    <x v="62"/>
    <x v="19"/>
    <s v="Samantha Irvin"/>
    <x v="7"/>
    <s v="North America"/>
    <s v="Printer"/>
    <x v="0"/>
    <n v="199.57"/>
    <n v="310.06"/>
    <x v="1"/>
    <s v="NULL"/>
    <s v="0"/>
    <x v="0"/>
    <x v="0"/>
  </r>
  <r>
    <n v="4275"/>
    <x v="593"/>
    <x v="17"/>
    <s v="Cathy Kelley"/>
    <x v="7"/>
    <s v="North America"/>
    <s v="Printer"/>
    <x v="0"/>
    <n v="199.57"/>
    <n v="179.13"/>
    <x v="1"/>
    <s v="NULL"/>
    <s v="0"/>
    <x v="11"/>
    <x v="0"/>
  </r>
  <r>
    <n v="4276"/>
    <x v="633"/>
    <x v="15"/>
    <s v="Michale Cole"/>
    <x v="2"/>
    <s v="Asia"/>
    <s v="Monitor"/>
    <x v="1"/>
    <n v="263.2"/>
    <n v="935.97"/>
    <x v="0"/>
    <d v="2024-01-16T00:00:00"/>
    <n v="18"/>
    <x v="5"/>
    <x v="1"/>
  </r>
  <r>
    <n v="4277"/>
    <x v="550"/>
    <x v="4"/>
    <s v="Michale Cole"/>
    <x v="4"/>
    <s v="Asia"/>
    <s v="Printer"/>
    <x v="0"/>
    <n v="199.57"/>
    <n v="472.36"/>
    <x v="1"/>
    <s v="NULL"/>
    <s v="0"/>
    <x v="5"/>
    <x v="1"/>
  </r>
  <r>
    <n v="4278"/>
    <x v="105"/>
    <x v="17"/>
    <s v="Cathy Kelley"/>
    <x v="0"/>
    <s v="Europe"/>
    <s v="Headphones"/>
    <x v="0"/>
    <n v="143.09"/>
    <n v="479.18"/>
    <x v="2"/>
    <s v="NULL"/>
    <s v="0"/>
    <x v="10"/>
    <x v="0"/>
  </r>
  <r>
    <n v="4279"/>
    <x v="714"/>
    <x v="18"/>
    <s v="Nick Patrick"/>
    <x v="7"/>
    <s v="North America"/>
    <s v="Keyboard"/>
    <x v="2"/>
    <n v="104.6"/>
    <n v="441.41"/>
    <x v="1"/>
    <s v="NULL"/>
    <s v="0"/>
    <x v="7"/>
    <x v="0"/>
  </r>
  <r>
    <n v="4280"/>
    <x v="286"/>
    <x v="18"/>
    <s v="Nick Patrick"/>
    <x v="6"/>
    <s v="Europe"/>
    <s v="Headphones"/>
    <x v="0"/>
    <n v="143.09"/>
    <n v="531.34"/>
    <x v="1"/>
    <s v="NULL"/>
    <s v="0"/>
    <x v="3"/>
    <x v="0"/>
  </r>
  <r>
    <n v="4281"/>
    <x v="683"/>
    <x v="4"/>
    <s v="Michale Cole"/>
    <x v="7"/>
    <s v="North America"/>
    <s v="Speaker"/>
    <x v="1"/>
    <n v="381.62"/>
    <n v="279.55"/>
    <x v="1"/>
    <s v="NULL"/>
    <s v="0"/>
    <x v="2"/>
    <x v="1"/>
  </r>
  <r>
    <n v="4282"/>
    <x v="318"/>
    <x v="2"/>
    <s v="Cathy Kelley"/>
    <x v="7"/>
    <s v="North America"/>
    <s v="Speaker"/>
    <x v="1"/>
    <n v="381.62"/>
    <n v="513.75"/>
    <x v="1"/>
    <s v="NULL"/>
    <s v="0"/>
    <x v="8"/>
    <x v="1"/>
  </r>
  <r>
    <n v="4283"/>
    <x v="563"/>
    <x v="11"/>
    <s v="Cathy Kelley"/>
    <x v="7"/>
    <s v="North America"/>
    <s v="Headphones"/>
    <x v="0"/>
    <n v="143.09"/>
    <n v="873.51"/>
    <x v="0"/>
    <d v="2023-05-10T00:00:00"/>
    <n v="1"/>
    <x v="10"/>
    <x v="1"/>
  </r>
  <r>
    <n v="4284"/>
    <x v="698"/>
    <x v="11"/>
    <s v="Cathy Kelley"/>
    <x v="0"/>
    <s v="Europe"/>
    <s v="Keyboard"/>
    <x v="2"/>
    <n v="104.6"/>
    <n v="823.55"/>
    <x v="2"/>
    <s v="NULL"/>
    <s v="0"/>
    <x v="1"/>
    <x v="1"/>
  </r>
  <r>
    <n v="4285"/>
    <x v="6"/>
    <x v="3"/>
    <s v="Michale Cole"/>
    <x v="7"/>
    <s v="North America"/>
    <s v="Smartphone"/>
    <x v="3"/>
    <n v="350.59"/>
    <n v="370.18"/>
    <x v="2"/>
    <s v="NULL"/>
    <s v="0"/>
    <x v="1"/>
    <x v="0"/>
  </r>
  <r>
    <n v="4286"/>
    <x v="2"/>
    <x v="4"/>
    <s v="Michale Cole"/>
    <x v="5"/>
    <s v="Oceania"/>
    <s v="Printer"/>
    <x v="0"/>
    <n v="199.57"/>
    <n v="166.37"/>
    <x v="0"/>
    <d v="2023-10-12T00:00:00"/>
    <n v="20"/>
    <x v="0"/>
    <x v="1"/>
  </r>
  <r>
    <n v="4287"/>
    <x v="659"/>
    <x v="9"/>
    <s v="Cathy Kelley"/>
    <x v="2"/>
    <s v="Asia"/>
    <s v="Keyboard"/>
    <x v="2"/>
    <n v="104.6"/>
    <n v="905.44"/>
    <x v="2"/>
    <s v="NULL"/>
    <s v="0"/>
    <x v="3"/>
    <x v="1"/>
  </r>
  <r>
    <n v="4288"/>
    <x v="547"/>
    <x v="13"/>
    <s v="Cathy Kelley"/>
    <x v="7"/>
    <s v="North America"/>
    <s v="Monitor"/>
    <x v="1"/>
    <n v="263.2"/>
    <n v="406.36"/>
    <x v="0"/>
    <d v="2023-06-23T00:00:00"/>
    <n v="1"/>
    <x v="8"/>
    <x v="1"/>
  </r>
  <r>
    <n v="4289"/>
    <x v="323"/>
    <x v="5"/>
    <s v="Samantha Irvin"/>
    <x v="2"/>
    <s v="Asia"/>
    <s v="Headphones"/>
    <x v="0"/>
    <n v="143.09"/>
    <n v="584.54999999999995"/>
    <x v="1"/>
    <s v="NULL"/>
    <s v="0"/>
    <x v="3"/>
    <x v="0"/>
  </r>
  <r>
    <n v="4290"/>
    <x v="99"/>
    <x v="18"/>
    <s v="Nick Patrick"/>
    <x v="5"/>
    <s v="Oceania"/>
    <s v="Printer"/>
    <x v="0"/>
    <n v="199.57"/>
    <n v="363.23"/>
    <x v="1"/>
    <s v="NULL"/>
    <s v="0"/>
    <x v="3"/>
    <x v="0"/>
  </r>
  <r>
    <n v="4291"/>
    <x v="639"/>
    <x v="19"/>
    <s v="Samantha Irvin"/>
    <x v="9"/>
    <s v="South America"/>
    <s v="Keyboard"/>
    <x v="2"/>
    <n v="104.6"/>
    <n v="150.47"/>
    <x v="1"/>
    <s v="NULL"/>
    <s v="0"/>
    <x v="5"/>
    <x v="0"/>
  </r>
  <r>
    <n v="4292"/>
    <x v="10"/>
    <x v="17"/>
    <s v="Cathy Kelley"/>
    <x v="0"/>
    <s v="Europe"/>
    <s v="Laptop"/>
    <x v="2"/>
    <n v="415.78"/>
    <n v="222.06"/>
    <x v="2"/>
    <s v="NULL"/>
    <s v="0"/>
    <x v="7"/>
    <x v="1"/>
  </r>
  <r>
    <n v="4293"/>
    <x v="138"/>
    <x v="0"/>
    <s v="Nick Patrick"/>
    <x v="8"/>
    <s v="Europe"/>
    <s v="Printer"/>
    <x v="0"/>
    <n v="199.57"/>
    <n v="814.88"/>
    <x v="1"/>
    <s v="NULL"/>
    <s v="0"/>
    <x v="5"/>
    <x v="1"/>
  </r>
  <r>
    <n v="4294"/>
    <x v="80"/>
    <x v="15"/>
    <s v="Michale Cole"/>
    <x v="4"/>
    <s v="Asia"/>
    <s v="Tablet"/>
    <x v="0"/>
    <n v="195.62"/>
    <n v="694.15"/>
    <x v="1"/>
    <s v="NULL"/>
    <s v="0"/>
    <x v="6"/>
    <x v="1"/>
  </r>
  <r>
    <n v="4295"/>
    <x v="401"/>
    <x v="4"/>
    <s v="Michale Cole"/>
    <x v="3"/>
    <s v="Asia"/>
    <s v="Speaker"/>
    <x v="1"/>
    <n v="381.62"/>
    <n v="715.79"/>
    <x v="0"/>
    <d v="2024-11-27T00:00:00"/>
    <n v="15"/>
    <x v="9"/>
    <x v="0"/>
  </r>
  <r>
    <n v="4296"/>
    <x v="57"/>
    <x v="8"/>
    <s v="Cathy Kelley"/>
    <x v="3"/>
    <s v="Asia"/>
    <s v="Laptop"/>
    <x v="2"/>
    <n v="415.78"/>
    <n v="332.34"/>
    <x v="0"/>
    <d v="2023-06-16T00:00:00"/>
    <n v="15"/>
    <x v="8"/>
    <x v="1"/>
  </r>
  <r>
    <n v="4297"/>
    <x v="288"/>
    <x v="18"/>
    <s v="Nick Patrick"/>
    <x v="1"/>
    <s v="North America"/>
    <s v="Laptop"/>
    <x v="2"/>
    <n v="415.78"/>
    <n v="687.33"/>
    <x v="2"/>
    <s v="NULL"/>
    <s v="0"/>
    <x v="11"/>
    <x v="1"/>
  </r>
  <r>
    <n v="4298"/>
    <x v="284"/>
    <x v="14"/>
    <s v="Nick Patrick"/>
    <x v="4"/>
    <s v="Asia"/>
    <s v="Tablet"/>
    <x v="0"/>
    <n v="195.62"/>
    <n v="373.69"/>
    <x v="1"/>
    <s v="NULL"/>
    <s v="0"/>
    <x v="6"/>
    <x v="0"/>
  </r>
  <r>
    <n v="4299"/>
    <x v="225"/>
    <x v="1"/>
    <s v="Cathy Kelley"/>
    <x v="5"/>
    <s v="Oceania"/>
    <s v="Mouse"/>
    <x v="1"/>
    <n v="282.79000000000002"/>
    <n v="729.57"/>
    <x v="2"/>
    <s v="NULL"/>
    <s v="0"/>
    <x v="7"/>
    <x v="1"/>
  </r>
  <r>
    <n v="4300"/>
    <x v="61"/>
    <x v="2"/>
    <s v="Cathy Kelley"/>
    <x v="8"/>
    <s v="Europe"/>
    <s v="Printer"/>
    <x v="0"/>
    <n v="199.57"/>
    <n v="208.6"/>
    <x v="1"/>
    <s v="NULL"/>
    <s v="0"/>
    <x v="2"/>
    <x v="1"/>
  </r>
  <r>
    <n v="4301"/>
    <x v="300"/>
    <x v="7"/>
    <s v="Samantha Irvin"/>
    <x v="4"/>
    <s v="Asia"/>
    <s v="Tablet"/>
    <x v="0"/>
    <n v="195.62"/>
    <n v="970.6"/>
    <x v="1"/>
    <s v="NULL"/>
    <s v="0"/>
    <x v="10"/>
    <x v="0"/>
  </r>
  <r>
    <n v="4302"/>
    <x v="439"/>
    <x v="15"/>
    <s v="Michale Cole"/>
    <x v="0"/>
    <s v="Europe"/>
    <s v="Tablet"/>
    <x v="0"/>
    <n v="195.62"/>
    <n v="350.36"/>
    <x v="2"/>
    <s v="NULL"/>
    <s v="0"/>
    <x v="5"/>
    <x v="1"/>
  </r>
  <r>
    <n v="4303"/>
    <x v="41"/>
    <x v="11"/>
    <s v="Cathy Kelley"/>
    <x v="3"/>
    <s v="Asia"/>
    <s v="Laptop"/>
    <x v="2"/>
    <n v="415.78"/>
    <n v="346.65"/>
    <x v="1"/>
    <s v="NULL"/>
    <s v="0"/>
    <x v="0"/>
    <x v="0"/>
  </r>
  <r>
    <n v="4304"/>
    <x v="178"/>
    <x v="14"/>
    <s v="Nick Patrick"/>
    <x v="9"/>
    <s v="South America"/>
    <s v="Smartphone"/>
    <x v="3"/>
    <n v="350.59"/>
    <n v="380.69"/>
    <x v="2"/>
    <s v="NULL"/>
    <s v="0"/>
    <x v="8"/>
    <x v="1"/>
  </r>
  <r>
    <n v="4305"/>
    <x v="292"/>
    <x v="18"/>
    <s v="Nick Patrick"/>
    <x v="1"/>
    <s v="North America"/>
    <s v="Smartphone"/>
    <x v="3"/>
    <n v="350.59"/>
    <n v="102.52"/>
    <x v="1"/>
    <s v="NULL"/>
    <s v="0"/>
    <x v="3"/>
    <x v="0"/>
  </r>
  <r>
    <n v="4306"/>
    <x v="24"/>
    <x v="9"/>
    <s v="Cathy Kelley"/>
    <x v="7"/>
    <s v="North America"/>
    <s v="Webcam"/>
    <x v="1"/>
    <n v="71.97"/>
    <n v="593.02"/>
    <x v="2"/>
    <s v="NULL"/>
    <s v="0"/>
    <x v="11"/>
    <x v="0"/>
  </r>
  <r>
    <n v="4307"/>
    <x v="640"/>
    <x v="13"/>
    <s v="Cathy Kelley"/>
    <x v="1"/>
    <s v="North America"/>
    <s v="Webcam"/>
    <x v="1"/>
    <n v="71.97"/>
    <n v="928.41"/>
    <x v="2"/>
    <s v="NULL"/>
    <s v="0"/>
    <x v="11"/>
    <x v="0"/>
  </r>
  <r>
    <n v="4308"/>
    <x v="78"/>
    <x v="2"/>
    <s v="Cathy Kelley"/>
    <x v="4"/>
    <s v="Asia"/>
    <s v="Webcam"/>
    <x v="1"/>
    <n v="71.97"/>
    <n v="770.69"/>
    <x v="2"/>
    <s v="NULL"/>
    <s v="0"/>
    <x v="10"/>
    <x v="1"/>
  </r>
  <r>
    <n v="4309"/>
    <x v="329"/>
    <x v="16"/>
    <s v="Nick Patrick"/>
    <x v="7"/>
    <s v="North America"/>
    <s v="Keyboard"/>
    <x v="2"/>
    <n v="104.6"/>
    <n v="567.65"/>
    <x v="2"/>
    <s v="NULL"/>
    <s v="0"/>
    <x v="10"/>
    <x v="0"/>
  </r>
  <r>
    <n v="4310"/>
    <x v="521"/>
    <x v="3"/>
    <s v="Michale Cole"/>
    <x v="6"/>
    <s v="Europe"/>
    <s v="Laptop"/>
    <x v="2"/>
    <n v="415.78"/>
    <n v="680.7"/>
    <x v="1"/>
    <s v="NULL"/>
    <s v="0"/>
    <x v="9"/>
    <x v="0"/>
  </r>
  <r>
    <n v="4311"/>
    <x v="388"/>
    <x v="14"/>
    <s v="Nick Patrick"/>
    <x v="3"/>
    <s v="Asia"/>
    <s v="Tablet"/>
    <x v="0"/>
    <n v="195.62"/>
    <n v="697.76"/>
    <x v="1"/>
    <s v="NULL"/>
    <s v="0"/>
    <x v="2"/>
    <x v="0"/>
  </r>
  <r>
    <n v="4312"/>
    <x v="705"/>
    <x v="7"/>
    <s v="Samantha Irvin"/>
    <x v="0"/>
    <s v="Europe"/>
    <s v="Tablet"/>
    <x v="0"/>
    <n v="195.62"/>
    <n v="205.52"/>
    <x v="2"/>
    <s v="NULL"/>
    <s v="0"/>
    <x v="4"/>
    <x v="0"/>
  </r>
  <r>
    <n v="4313"/>
    <x v="265"/>
    <x v="17"/>
    <s v="Cathy Kelley"/>
    <x v="3"/>
    <s v="Asia"/>
    <s v="Laptop"/>
    <x v="2"/>
    <n v="415.78"/>
    <n v="733.98"/>
    <x v="2"/>
    <s v="NULL"/>
    <s v="0"/>
    <x v="8"/>
    <x v="1"/>
  </r>
  <r>
    <n v="4314"/>
    <x v="227"/>
    <x v="10"/>
    <s v="Michale Cole"/>
    <x v="9"/>
    <s v="South America"/>
    <s v="Tablet"/>
    <x v="0"/>
    <n v="195.62"/>
    <n v="319.67"/>
    <x v="0"/>
    <d v="2023-11-28T00:00:00"/>
    <n v="4"/>
    <x v="9"/>
    <x v="1"/>
  </r>
  <r>
    <n v="4315"/>
    <x v="41"/>
    <x v="2"/>
    <s v="Cathy Kelley"/>
    <x v="2"/>
    <s v="Asia"/>
    <s v="Mouse"/>
    <x v="1"/>
    <n v="282.79000000000002"/>
    <n v="956.16"/>
    <x v="1"/>
    <s v="NULL"/>
    <s v="0"/>
    <x v="0"/>
    <x v="0"/>
  </r>
  <r>
    <n v="4316"/>
    <x v="170"/>
    <x v="9"/>
    <s v="Cathy Kelley"/>
    <x v="0"/>
    <s v="Europe"/>
    <s v="Printer"/>
    <x v="0"/>
    <n v="199.57"/>
    <n v="307.68"/>
    <x v="2"/>
    <s v="NULL"/>
    <s v="0"/>
    <x v="7"/>
    <x v="0"/>
  </r>
  <r>
    <n v="4317"/>
    <x v="0"/>
    <x v="15"/>
    <s v="Michale Cole"/>
    <x v="6"/>
    <s v="Europe"/>
    <s v="Monitor"/>
    <x v="1"/>
    <n v="263.2"/>
    <n v="772.68"/>
    <x v="2"/>
    <s v="NULL"/>
    <s v="0"/>
    <x v="0"/>
    <x v="0"/>
  </r>
  <r>
    <n v="4318"/>
    <x v="656"/>
    <x v="6"/>
    <s v="Michale Cole"/>
    <x v="8"/>
    <s v="Europe"/>
    <s v="Monitor"/>
    <x v="1"/>
    <n v="263.2"/>
    <n v="510.06"/>
    <x v="1"/>
    <s v="NULL"/>
    <s v="0"/>
    <x v="10"/>
    <x v="0"/>
  </r>
  <r>
    <n v="4319"/>
    <x v="322"/>
    <x v="19"/>
    <s v="Samantha Irvin"/>
    <x v="7"/>
    <s v="North America"/>
    <s v="Keyboard"/>
    <x v="2"/>
    <n v="104.6"/>
    <n v="849.43"/>
    <x v="1"/>
    <s v="NULL"/>
    <s v="0"/>
    <x v="11"/>
    <x v="1"/>
  </r>
  <r>
    <n v="4320"/>
    <x v="449"/>
    <x v="11"/>
    <s v="Cathy Kelley"/>
    <x v="1"/>
    <s v="North America"/>
    <s v="Keyboard"/>
    <x v="2"/>
    <n v="104.6"/>
    <n v="770.25"/>
    <x v="0"/>
    <d v="2024-12-25T00:00:00"/>
    <n v="2"/>
    <x v="5"/>
    <x v="0"/>
  </r>
  <r>
    <n v="4321"/>
    <x v="696"/>
    <x v="7"/>
    <s v="Samantha Irvin"/>
    <x v="4"/>
    <s v="Asia"/>
    <s v="Headphones"/>
    <x v="0"/>
    <n v="143.09"/>
    <n v="230.32"/>
    <x v="2"/>
    <s v="NULL"/>
    <s v="0"/>
    <x v="1"/>
    <x v="1"/>
  </r>
  <r>
    <n v="4322"/>
    <x v="625"/>
    <x v="2"/>
    <s v="Cathy Kelley"/>
    <x v="0"/>
    <s v="Europe"/>
    <s v="Monitor"/>
    <x v="1"/>
    <n v="263.2"/>
    <n v="347.67"/>
    <x v="2"/>
    <s v="NULL"/>
    <s v="0"/>
    <x v="8"/>
    <x v="1"/>
  </r>
  <r>
    <n v="4323"/>
    <x v="598"/>
    <x v="12"/>
    <s v="Michale Cole"/>
    <x v="3"/>
    <s v="Asia"/>
    <s v="Tablet"/>
    <x v="0"/>
    <n v="195.62"/>
    <n v="160.78"/>
    <x v="1"/>
    <s v="NULL"/>
    <s v="0"/>
    <x v="2"/>
    <x v="0"/>
  </r>
  <r>
    <n v="4324"/>
    <x v="728"/>
    <x v="8"/>
    <s v="Cathy Kelley"/>
    <x v="5"/>
    <s v="Oceania"/>
    <s v="Webcam"/>
    <x v="1"/>
    <n v="71.97"/>
    <n v="773.54"/>
    <x v="0"/>
    <d v="2024-09-11T00:00:00"/>
    <n v="20"/>
    <x v="3"/>
    <x v="0"/>
  </r>
  <r>
    <n v="4325"/>
    <x v="188"/>
    <x v="0"/>
    <s v="Nick Patrick"/>
    <x v="5"/>
    <s v="Oceania"/>
    <s v="Mouse"/>
    <x v="1"/>
    <n v="282.79000000000002"/>
    <n v="269.20999999999998"/>
    <x v="2"/>
    <s v="NULL"/>
    <s v="0"/>
    <x v="11"/>
    <x v="1"/>
  </r>
  <r>
    <n v="4326"/>
    <x v="302"/>
    <x v="8"/>
    <s v="Cathy Kelley"/>
    <x v="2"/>
    <s v="Asia"/>
    <s v="Webcam"/>
    <x v="1"/>
    <n v="71.97"/>
    <n v="380.82"/>
    <x v="0"/>
    <d v="2023-10-17T00:00:00"/>
    <n v="18"/>
    <x v="0"/>
    <x v="1"/>
  </r>
  <r>
    <n v="4327"/>
    <x v="328"/>
    <x v="12"/>
    <s v="Michale Cole"/>
    <x v="7"/>
    <s v="North America"/>
    <s v="Speaker"/>
    <x v="1"/>
    <n v="381.62"/>
    <n v="476.66"/>
    <x v="2"/>
    <s v="NULL"/>
    <s v="0"/>
    <x v="8"/>
    <x v="0"/>
  </r>
  <r>
    <n v="4328"/>
    <x v="170"/>
    <x v="10"/>
    <s v="Michale Cole"/>
    <x v="2"/>
    <s v="Asia"/>
    <s v="Smartphone"/>
    <x v="3"/>
    <n v="350.59"/>
    <n v="371.86"/>
    <x v="0"/>
    <d v="2024-05-02T00:00:00"/>
    <n v="18"/>
    <x v="7"/>
    <x v="0"/>
  </r>
  <r>
    <n v="4329"/>
    <x v="644"/>
    <x v="1"/>
    <s v="Cathy Kelley"/>
    <x v="9"/>
    <s v="South America"/>
    <s v="Laptop"/>
    <x v="2"/>
    <n v="415.78"/>
    <n v="426.95"/>
    <x v="1"/>
    <s v="NULL"/>
    <s v="0"/>
    <x v="3"/>
    <x v="1"/>
  </r>
  <r>
    <n v="4330"/>
    <x v="165"/>
    <x v="17"/>
    <s v="Cathy Kelley"/>
    <x v="0"/>
    <s v="Europe"/>
    <s v="Laptop"/>
    <x v="2"/>
    <n v="415.78"/>
    <n v="345.43"/>
    <x v="0"/>
    <d v="2024-05-02T00:00:00"/>
    <n v="10"/>
    <x v="7"/>
    <x v="0"/>
  </r>
  <r>
    <n v="4331"/>
    <x v="614"/>
    <x v="19"/>
    <s v="Samantha Irvin"/>
    <x v="8"/>
    <s v="Europe"/>
    <s v="Headphones"/>
    <x v="0"/>
    <n v="143.09"/>
    <n v="708.17"/>
    <x v="1"/>
    <s v="NULL"/>
    <s v="0"/>
    <x v="5"/>
    <x v="1"/>
  </r>
  <r>
    <n v="4332"/>
    <x v="519"/>
    <x v="14"/>
    <s v="Nick Patrick"/>
    <x v="8"/>
    <s v="Europe"/>
    <s v="Webcam"/>
    <x v="1"/>
    <n v="71.97"/>
    <n v="503.14"/>
    <x v="2"/>
    <s v="NULL"/>
    <s v="0"/>
    <x v="5"/>
    <x v="1"/>
  </r>
  <r>
    <n v="4333"/>
    <x v="564"/>
    <x v="6"/>
    <s v="Michale Cole"/>
    <x v="8"/>
    <s v="Europe"/>
    <s v="Webcam"/>
    <x v="1"/>
    <n v="71.97"/>
    <n v="936.16"/>
    <x v="0"/>
    <d v="2024-06-21T00:00:00"/>
    <n v="8"/>
    <x v="8"/>
    <x v="0"/>
  </r>
  <r>
    <n v="4334"/>
    <x v="537"/>
    <x v="19"/>
    <s v="Samantha Irvin"/>
    <x v="0"/>
    <s v="Europe"/>
    <s v="Smartphone"/>
    <x v="3"/>
    <n v="350.59"/>
    <n v="591.84"/>
    <x v="1"/>
    <s v="NULL"/>
    <s v="0"/>
    <x v="10"/>
    <x v="0"/>
  </r>
  <r>
    <n v="4335"/>
    <x v="676"/>
    <x v="13"/>
    <s v="Cathy Kelley"/>
    <x v="6"/>
    <s v="Europe"/>
    <s v="Mouse"/>
    <x v="1"/>
    <n v="282.79000000000002"/>
    <n v="527.27"/>
    <x v="0"/>
    <d v="2024-07-07T00:00:00"/>
    <n v="6"/>
    <x v="2"/>
    <x v="0"/>
  </r>
  <r>
    <n v="4336"/>
    <x v="68"/>
    <x v="17"/>
    <s v="Cathy Kelley"/>
    <x v="6"/>
    <s v="Europe"/>
    <s v="Mouse"/>
    <x v="1"/>
    <n v="282.79000000000002"/>
    <n v="996.93"/>
    <x v="1"/>
    <s v="NULL"/>
    <s v="0"/>
    <x v="3"/>
    <x v="0"/>
  </r>
  <r>
    <n v="4337"/>
    <x v="582"/>
    <x v="10"/>
    <s v="Michale Cole"/>
    <x v="3"/>
    <s v="Asia"/>
    <s v="Tablet"/>
    <x v="0"/>
    <n v="195.62"/>
    <n v="271.7"/>
    <x v="0"/>
    <d v="2024-11-04T00:00:00"/>
    <n v="15"/>
    <x v="11"/>
    <x v="0"/>
  </r>
  <r>
    <n v="4338"/>
    <x v="69"/>
    <x v="4"/>
    <s v="Michale Cole"/>
    <x v="9"/>
    <s v="South America"/>
    <s v="Mouse"/>
    <x v="1"/>
    <n v="282.79000000000002"/>
    <n v="864.5"/>
    <x v="0"/>
    <d v="2024-12-30T00:00:00"/>
    <n v="4"/>
    <x v="5"/>
    <x v="0"/>
  </r>
  <r>
    <n v="4339"/>
    <x v="292"/>
    <x v="3"/>
    <s v="Michale Cole"/>
    <x v="7"/>
    <s v="North America"/>
    <s v="Monitor"/>
    <x v="1"/>
    <n v="263.2"/>
    <n v="353.2"/>
    <x v="2"/>
    <s v="NULL"/>
    <s v="0"/>
    <x v="3"/>
    <x v="0"/>
  </r>
  <r>
    <n v="4340"/>
    <x v="598"/>
    <x v="4"/>
    <s v="Michale Cole"/>
    <x v="0"/>
    <s v="Europe"/>
    <s v="Monitor"/>
    <x v="1"/>
    <n v="263.2"/>
    <n v="277.92"/>
    <x v="1"/>
    <s v="NULL"/>
    <s v="0"/>
    <x v="2"/>
    <x v="0"/>
  </r>
  <r>
    <n v="4341"/>
    <x v="424"/>
    <x v="0"/>
    <s v="Nick Patrick"/>
    <x v="0"/>
    <s v="Europe"/>
    <s v="Headphones"/>
    <x v="0"/>
    <n v="143.09"/>
    <n v="215.6"/>
    <x v="0"/>
    <d v="2024-04-10T00:00:00"/>
    <n v="10"/>
    <x v="1"/>
    <x v="0"/>
  </r>
  <r>
    <n v="4342"/>
    <x v="57"/>
    <x v="10"/>
    <s v="Michale Cole"/>
    <x v="0"/>
    <s v="Europe"/>
    <s v="Monitor"/>
    <x v="1"/>
    <n v="263.2"/>
    <n v="938.62"/>
    <x v="0"/>
    <d v="2023-06-11T00:00:00"/>
    <n v="10"/>
    <x v="8"/>
    <x v="1"/>
  </r>
  <r>
    <n v="4343"/>
    <x v="440"/>
    <x v="18"/>
    <s v="Nick Patrick"/>
    <x v="1"/>
    <s v="North America"/>
    <s v="Keyboard"/>
    <x v="2"/>
    <n v="104.6"/>
    <n v="235.71"/>
    <x v="1"/>
    <s v="NULL"/>
    <s v="0"/>
    <x v="10"/>
    <x v="1"/>
  </r>
  <r>
    <n v="4344"/>
    <x v="694"/>
    <x v="4"/>
    <s v="Michale Cole"/>
    <x v="3"/>
    <s v="Asia"/>
    <s v="Headphones"/>
    <x v="0"/>
    <n v="143.09"/>
    <n v="795.45"/>
    <x v="2"/>
    <s v="NULL"/>
    <s v="0"/>
    <x v="10"/>
    <x v="1"/>
  </r>
  <r>
    <n v="4345"/>
    <x v="465"/>
    <x v="2"/>
    <s v="Cathy Kelley"/>
    <x v="9"/>
    <s v="South America"/>
    <s v="Speaker"/>
    <x v="1"/>
    <n v="381.62"/>
    <n v="498.66"/>
    <x v="1"/>
    <s v="NULL"/>
    <s v="0"/>
    <x v="11"/>
    <x v="0"/>
  </r>
  <r>
    <n v="4346"/>
    <x v="359"/>
    <x v="17"/>
    <s v="Cathy Kelley"/>
    <x v="7"/>
    <s v="North America"/>
    <s v="Laptop"/>
    <x v="2"/>
    <n v="415.78"/>
    <n v="736.23"/>
    <x v="2"/>
    <s v="NULL"/>
    <s v="0"/>
    <x v="4"/>
    <x v="1"/>
  </r>
  <r>
    <n v="4347"/>
    <x v="170"/>
    <x v="18"/>
    <s v="Nick Patrick"/>
    <x v="8"/>
    <s v="Europe"/>
    <s v="Speaker"/>
    <x v="1"/>
    <n v="381.62"/>
    <n v="691.9"/>
    <x v="1"/>
    <s v="NULL"/>
    <s v="0"/>
    <x v="7"/>
    <x v="0"/>
  </r>
  <r>
    <n v="4348"/>
    <x v="677"/>
    <x v="10"/>
    <s v="Michale Cole"/>
    <x v="0"/>
    <s v="Europe"/>
    <s v="Monitor"/>
    <x v="1"/>
    <n v="263.2"/>
    <n v="651.25"/>
    <x v="2"/>
    <s v="NULL"/>
    <s v="0"/>
    <x v="8"/>
    <x v="0"/>
  </r>
  <r>
    <n v="4349"/>
    <x v="469"/>
    <x v="4"/>
    <s v="Michale Cole"/>
    <x v="3"/>
    <s v="Asia"/>
    <s v="Tablet"/>
    <x v="0"/>
    <n v="195.62"/>
    <n v="597.71"/>
    <x v="0"/>
    <d v="2023-05-07T00:00:00"/>
    <n v="15"/>
    <x v="7"/>
    <x v="1"/>
  </r>
  <r>
    <n v="4350"/>
    <x v="684"/>
    <x v="6"/>
    <s v="Michale Cole"/>
    <x v="8"/>
    <s v="Europe"/>
    <s v="Headphones"/>
    <x v="0"/>
    <n v="143.09"/>
    <n v="271.26"/>
    <x v="0"/>
    <d v="2023-03-23T00:00:00"/>
    <n v="8"/>
    <x v="1"/>
    <x v="1"/>
  </r>
  <r>
    <n v="4351"/>
    <x v="446"/>
    <x v="17"/>
    <s v="Cathy Kelley"/>
    <x v="2"/>
    <s v="Asia"/>
    <s v="Webcam"/>
    <x v="1"/>
    <n v="71.97"/>
    <n v="415.89"/>
    <x v="0"/>
    <d v="2023-01-15T00:00:00"/>
    <n v="-713"/>
    <x v="5"/>
    <x v="0"/>
  </r>
  <r>
    <n v="4352"/>
    <x v="657"/>
    <x v="2"/>
    <s v="Cathy Kelley"/>
    <x v="0"/>
    <s v="Europe"/>
    <s v="Monitor"/>
    <x v="1"/>
    <n v="263.2"/>
    <n v="146.79"/>
    <x v="2"/>
    <s v="NULL"/>
    <s v="0"/>
    <x v="1"/>
    <x v="0"/>
  </r>
  <r>
    <n v="4353"/>
    <x v="213"/>
    <x v="0"/>
    <s v="Nick Patrick"/>
    <x v="4"/>
    <s v="Asia"/>
    <s v="Keyboard"/>
    <x v="2"/>
    <n v="104.6"/>
    <n v="225.7"/>
    <x v="2"/>
    <s v="NULL"/>
    <s v="0"/>
    <x v="3"/>
    <x v="0"/>
  </r>
  <r>
    <n v="4354"/>
    <x v="339"/>
    <x v="7"/>
    <s v="Samantha Irvin"/>
    <x v="9"/>
    <s v="South America"/>
    <s v="Headphones"/>
    <x v="0"/>
    <n v="143.09"/>
    <n v="268.89999999999998"/>
    <x v="1"/>
    <s v="NULL"/>
    <s v="0"/>
    <x v="2"/>
    <x v="1"/>
  </r>
  <r>
    <n v="4355"/>
    <x v="482"/>
    <x v="10"/>
    <s v="Michale Cole"/>
    <x v="7"/>
    <s v="North America"/>
    <s v="Tablet"/>
    <x v="0"/>
    <n v="195.62"/>
    <n v="430.83"/>
    <x v="2"/>
    <s v="NULL"/>
    <s v="0"/>
    <x v="10"/>
    <x v="1"/>
  </r>
  <r>
    <n v="4356"/>
    <x v="107"/>
    <x v="15"/>
    <s v="Michale Cole"/>
    <x v="0"/>
    <s v="Europe"/>
    <s v="Headphones"/>
    <x v="0"/>
    <n v="143.09"/>
    <n v="533.13"/>
    <x v="0"/>
    <d v="2023-01-16T00:00:00"/>
    <n v="10"/>
    <x v="6"/>
    <x v="1"/>
  </r>
  <r>
    <n v="4357"/>
    <x v="80"/>
    <x v="11"/>
    <s v="Cathy Kelley"/>
    <x v="7"/>
    <s v="North America"/>
    <s v="Printer"/>
    <x v="0"/>
    <n v="199.57"/>
    <n v="859.49"/>
    <x v="0"/>
    <d v="2023-01-21T00:00:00"/>
    <n v="1"/>
    <x v="6"/>
    <x v="1"/>
  </r>
  <r>
    <n v="4358"/>
    <x v="304"/>
    <x v="8"/>
    <s v="Cathy Kelley"/>
    <x v="7"/>
    <s v="North America"/>
    <s v="Mouse"/>
    <x v="1"/>
    <n v="282.79000000000002"/>
    <n v="307.83"/>
    <x v="0"/>
    <d v="2024-02-21T00:00:00"/>
    <n v="1"/>
    <x v="4"/>
    <x v="0"/>
  </r>
  <r>
    <n v="4359"/>
    <x v="278"/>
    <x v="13"/>
    <s v="Cathy Kelley"/>
    <x v="2"/>
    <s v="Asia"/>
    <s v="Monitor"/>
    <x v="1"/>
    <n v="263.2"/>
    <n v="291.7"/>
    <x v="1"/>
    <s v="NULL"/>
    <s v="0"/>
    <x v="10"/>
    <x v="1"/>
  </r>
  <r>
    <n v="4360"/>
    <x v="636"/>
    <x v="13"/>
    <s v="Cathy Kelley"/>
    <x v="1"/>
    <s v="North America"/>
    <s v="Headphones"/>
    <x v="0"/>
    <n v="143.09"/>
    <n v="667.51"/>
    <x v="1"/>
    <s v="NULL"/>
    <s v="0"/>
    <x v="6"/>
    <x v="0"/>
  </r>
  <r>
    <n v="4361"/>
    <x v="664"/>
    <x v="19"/>
    <s v="Samantha Irvin"/>
    <x v="1"/>
    <s v="North America"/>
    <s v="Keyboard"/>
    <x v="2"/>
    <n v="104.6"/>
    <n v="159.86000000000001"/>
    <x v="2"/>
    <s v="NULL"/>
    <s v="0"/>
    <x v="6"/>
    <x v="0"/>
  </r>
  <r>
    <n v="4362"/>
    <x v="149"/>
    <x v="18"/>
    <s v="Nick Patrick"/>
    <x v="5"/>
    <s v="Oceania"/>
    <s v="Keyboard"/>
    <x v="2"/>
    <n v="104.6"/>
    <n v="249.71"/>
    <x v="2"/>
    <s v="NULL"/>
    <s v="0"/>
    <x v="9"/>
    <x v="1"/>
  </r>
  <r>
    <n v="4363"/>
    <x v="465"/>
    <x v="5"/>
    <s v="Samantha Irvin"/>
    <x v="7"/>
    <s v="North America"/>
    <s v="Keyboard"/>
    <x v="2"/>
    <n v="104.6"/>
    <n v="781.86"/>
    <x v="0"/>
    <d v="2024-10-12T00:00:00"/>
    <n v="1"/>
    <x v="11"/>
    <x v="0"/>
  </r>
  <r>
    <n v="4364"/>
    <x v="568"/>
    <x v="13"/>
    <s v="Cathy Kelley"/>
    <x v="7"/>
    <s v="North America"/>
    <s v="Mouse"/>
    <x v="1"/>
    <n v="282.79000000000002"/>
    <n v="764.71"/>
    <x v="2"/>
    <s v="NULL"/>
    <s v="0"/>
    <x v="10"/>
    <x v="0"/>
  </r>
  <r>
    <n v="4365"/>
    <x v="527"/>
    <x v="12"/>
    <s v="Michale Cole"/>
    <x v="3"/>
    <s v="Asia"/>
    <s v="Smartphone"/>
    <x v="3"/>
    <n v="350.59"/>
    <n v="357.91"/>
    <x v="2"/>
    <s v="NULL"/>
    <s v="0"/>
    <x v="0"/>
    <x v="1"/>
  </r>
  <r>
    <n v="4366"/>
    <x v="723"/>
    <x v="0"/>
    <s v="Nick Patrick"/>
    <x v="5"/>
    <s v="Oceania"/>
    <s v="Keyboard"/>
    <x v="2"/>
    <n v="104.6"/>
    <n v="795.81"/>
    <x v="1"/>
    <s v="NULL"/>
    <s v="0"/>
    <x v="3"/>
    <x v="0"/>
  </r>
  <r>
    <n v="4367"/>
    <x v="12"/>
    <x v="10"/>
    <s v="Michale Cole"/>
    <x v="9"/>
    <s v="South America"/>
    <s v="Mouse"/>
    <x v="1"/>
    <n v="282.79000000000002"/>
    <n v="293.32"/>
    <x v="2"/>
    <s v="NULL"/>
    <s v="0"/>
    <x v="8"/>
    <x v="1"/>
  </r>
  <r>
    <n v="4368"/>
    <x v="659"/>
    <x v="9"/>
    <s v="Cathy Kelley"/>
    <x v="3"/>
    <s v="Asia"/>
    <s v="Tablet"/>
    <x v="0"/>
    <n v="195.62"/>
    <n v="205.74"/>
    <x v="2"/>
    <s v="NULL"/>
    <s v="0"/>
    <x v="3"/>
    <x v="1"/>
  </r>
  <r>
    <n v="4369"/>
    <x v="315"/>
    <x v="0"/>
    <s v="Nick Patrick"/>
    <x v="3"/>
    <s v="Asia"/>
    <s v="Tablet"/>
    <x v="0"/>
    <n v="195.62"/>
    <n v="834.83"/>
    <x v="0"/>
    <d v="2024-11-26T00:00:00"/>
    <n v="15"/>
    <x v="9"/>
    <x v="0"/>
  </r>
  <r>
    <n v="4370"/>
    <x v="137"/>
    <x v="11"/>
    <s v="Cathy Kelley"/>
    <x v="2"/>
    <s v="Asia"/>
    <s v="Webcam"/>
    <x v="1"/>
    <n v="71.97"/>
    <n v="288.74"/>
    <x v="0"/>
    <d v="2023-04-13T00:00:00"/>
    <n v="18"/>
    <x v="1"/>
    <x v="1"/>
  </r>
  <r>
    <n v="4371"/>
    <x v="403"/>
    <x v="11"/>
    <s v="Cathy Kelley"/>
    <x v="4"/>
    <s v="Asia"/>
    <s v="Webcam"/>
    <x v="1"/>
    <n v="71.97"/>
    <n v="155.19"/>
    <x v="1"/>
    <s v="NULL"/>
    <s v="0"/>
    <x v="4"/>
    <x v="1"/>
  </r>
  <r>
    <n v="4372"/>
    <x v="466"/>
    <x v="14"/>
    <s v="Nick Patrick"/>
    <x v="8"/>
    <s v="Europe"/>
    <s v="Printer"/>
    <x v="0"/>
    <n v="199.57"/>
    <n v="595.84"/>
    <x v="1"/>
    <s v="NULL"/>
    <s v="0"/>
    <x v="11"/>
    <x v="0"/>
  </r>
  <r>
    <n v="4373"/>
    <x v="606"/>
    <x v="12"/>
    <s v="Michale Cole"/>
    <x v="1"/>
    <s v="North America"/>
    <s v="Speaker"/>
    <x v="1"/>
    <n v="381.62"/>
    <n v="383.92"/>
    <x v="1"/>
    <s v="NULL"/>
    <s v="0"/>
    <x v="9"/>
    <x v="1"/>
  </r>
  <r>
    <n v="4374"/>
    <x v="711"/>
    <x v="12"/>
    <s v="Michale Cole"/>
    <x v="0"/>
    <s v="Europe"/>
    <s v="Webcam"/>
    <x v="1"/>
    <n v="71.97"/>
    <n v="137.72999999999999"/>
    <x v="1"/>
    <s v="NULL"/>
    <s v="0"/>
    <x v="1"/>
    <x v="1"/>
  </r>
  <r>
    <n v="4375"/>
    <x v="336"/>
    <x v="0"/>
    <s v="Nick Patrick"/>
    <x v="3"/>
    <s v="Asia"/>
    <s v="Tablet"/>
    <x v="0"/>
    <n v="195.62"/>
    <n v="151.78"/>
    <x v="0"/>
    <d v="2024-06-09T00:00:00"/>
    <n v="15"/>
    <x v="10"/>
    <x v="0"/>
  </r>
  <r>
    <n v="4376"/>
    <x v="45"/>
    <x v="12"/>
    <s v="Michale Cole"/>
    <x v="8"/>
    <s v="Europe"/>
    <s v="Smartphone"/>
    <x v="3"/>
    <n v="350.59"/>
    <n v="711.11"/>
    <x v="2"/>
    <s v="NULL"/>
    <s v="0"/>
    <x v="4"/>
    <x v="0"/>
  </r>
  <r>
    <n v="4377"/>
    <x v="150"/>
    <x v="13"/>
    <s v="Cathy Kelley"/>
    <x v="0"/>
    <s v="Europe"/>
    <s v="Laptop"/>
    <x v="2"/>
    <n v="415.78"/>
    <n v="845.19"/>
    <x v="0"/>
    <d v="2024-12-30T00:00:00"/>
    <n v="10"/>
    <x v="5"/>
    <x v="0"/>
  </r>
  <r>
    <n v="4378"/>
    <x v="252"/>
    <x v="12"/>
    <s v="Michale Cole"/>
    <x v="1"/>
    <s v="North America"/>
    <s v="Speaker"/>
    <x v="1"/>
    <n v="381.62"/>
    <n v="618.08000000000004"/>
    <x v="1"/>
    <s v="NULL"/>
    <s v="0"/>
    <x v="9"/>
    <x v="0"/>
  </r>
  <r>
    <n v="4379"/>
    <x v="716"/>
    <x v="2"/>
    <s v="Cathy Kelley"/>
    <x v="0"/>
    <s v="Europe"/>
    <s v="Mouse"/>
    <x v="1"/>
    <n v="282.79000000000002"/>
    <n v="674.34"/>
    <x v="1"/>
    <s v="NULL"/>
    <s v="0"/>
    <x v="8"/>
    <x v="1"/>
  </r>
  <r>
    <n v="4380"/>
    <x v="3"/>
    <x v="3"/>
    <s v="Michale Cole"/>
    <x v="3"/>
    <s v="Asia"/>
    <s v="Laptop"/>
    <x v="2"/>
    <n v="415.78"/>
    <n v="326.13"/>
    <x v="0"/>
    <d v="2023-07-28T00:00:00"/>
    <n v="15"/>
    <x v="2"/>
    <x v="1"/>
  </r>
  <r>
    <n v="4381"/>
    <x v="337"/>
    <x v="6"/>
    <s v="Michale Cole"/>
    <x v="6"/>
    <s v="Europe"/>
    <s v="Laptop"/>
    <x v="2"/>
    <n v="415.78"/>
    <n v="692.28"/>
    <x v="0"/>
    <d v="2023-09-30T00:00:00"/>
    <n v="6"/>
    <x v="0"/>
    <x v="1"/>
  </r>
  <r>
    <n v="4382"/>
    <x v="699"/>
    <x v="19"/>
    <s v="Samantha Irvin"/>
    <x v="1"/>
    <s v="North America"/>
    <s v="Laptop"/>
    <x v="2"/>
    <n v="415.78"/>
    <n v="831.72"/>
    <x v="1"/>
    <s v="NULL"/>
    <s v="0"/>
    <x v="9"/>
    <x v="1"/>
  </r>
  <r>
    <n v="4383"/>
    <x v="575"/>
    <x v="19"/>
    <s v="Samantha Irvin"/>
    <x v="9"/>
    <s v="South America"/>
    <s v="Smartphone"/>
    <x v="3"/>
    <n v="350.59"/>
    <n v="157.66"/>
    <x v="2"/>
    <s v="NULL"/>
    <s v="0"/>
    <x v="8"/>
    <x v="1"/>
  </r>
  <r>
    <n v="4384"/>
    <x v="120"/>
    <x v="5"/>
    <s v="Samantha Irvin"/>
    <x v="4"/>
    <s v="Asia"/>
    <s v="Webcam"/>
    <x v="1"/>
    <n v="71.97"/>
    <n v="496.03"/>
    <x v="1"/>
    <s v="NULL"/>
    <s v="0"/>
    <x v="8"/>
    <x v="1"/>
  </r>
  <r>
    <n v="4385"/>
    <x v="307"/>
    <x v="18"/>
    <s v="Nick Patrick"/>
    <x v="3"/>
    <s v="Asia"/>
    <s v="Webcam"/>
    <x v="1"/>
    <n v="71.97"/>
    <n v="342.16"/>
    <x v="0"/>
    <d v="2023-08-15T00:00:00"/>
    <n v="15"/>
    <x v="2"/>
    <x v="1"/>
  </r>
  <r>
    <n v="4386"/>
    <x v="415"/>
    <x v="13"/>
    <s v="Cathy Kelley"/>
    <x v="9"/>
    <s v="South America"/>
    <s v="Printer"/>
    <x v="0"/>
    <n v="199.57"/>
    <n v="218.87"/>
    <x v="0"/>
    <d v="2024-07-02T00:00:00"/>
    <n v="4"/>
    <x v="8"/>
    <x v="0"/>
  </r>
  <r>
    <n v="4387"/>
    <x v="654"/>
    <x v="19"/>
    <s v="Samantha Irvin"/>
    <x v="2"/>
    <s v="Asia"/>
    <s v="Laptop"/>
    <x v="2"/>
    <n v="415.78"/>
    <n v="967.25"/>
    <x v="0"/>
    <d v="2023-02-17T00:00:00"/>
    <n v="18"/>
    <x v="6"/>
    <x v="1"/>
  </r>
  <r>
    <n v="4388"/>
    <x v="212"/>
    <x v="0"/>
    <s v="Nick Patrick"/>
    <x v="2"/>
    <s v="Asia"/>
    <s v="Laptop"/>
    <x v="2"/>
    <n v="415.78"/>
    <n v="480.45"/>
    <x v="1"/>
    <s v="NULL"/>
    <s v="0"/>
    <x v="8"/>
    <x v="1"/>
  </r>
  <r>
    <n v="4389"/>
    <x v="285"/>
    <x v="9"/>
    <s v="Cathy Kelley"/>
    <x v="4"/>
    <s v="Asia"/>
    <s v="Tablet"/>
    <x v="0"/>
    <n v="195.62"/>
    <n v="281.76"/>
    <x v="1"/>
    <s v="NULL"/>
    <s v="0"/>
    <x v="4"/>
    <x v="0"/>
  </r>
  <r>
    <n v="4390"/>
    <x v="709"/>
    <x v="5"/>
    <s v="Samantha Irvin"/>
    <x v="4"/>
    <s v="Asia"/>
    <s v="Mouse"/>
    <x v="1"/>
    <n v="282.79000000000002"/>
    <n v="903.05"/>
    <x v="2"/>
    <s v="NULL"/>
    <s v="0"/>
    <x v="9"/>
    <x v="0"/>
  </r>
  <r>
    <n v="4391"/>
    <x v="496"/>
    <x v="4"/>
    <s v="Michale Cole"/>
    <x v="0"/>
    <s v="Europe"/>
    <s v="Monitor"/>
    <x v="1"/>
    <n v="263.2"/>
    <n v="964.66"/>
    <x v="1"/>
    <s v="NULL"/>
    <s v="0"/>
    <x v="5"/>
    <x v="1"/>
  </r>
  <r>
    <n v="4392"/>
    <x v="363"/>
    <x v="13"/>
    <s v="Cathy Kelley"/>
    <x v="4"/>
    <s v="Asia"/>
    <s v="Printer"/>
    <x v="0"/>
    <n v="199.57"/>
    <n v="720.51"/>
    <x v="1"/>
    <s v="NULL"/>
    <s v="0"/>
    <x v="11"/>
    <x v="1"/>
  </r>
  <r>
    <n v="4393"/>
    <x v="172"/>
    <x v="6"/>
    <s v="Michale Cole"/>
    <x v="2"/>
    <s v="Asia"/>
    <s v="Monitor"/>
    <x v="1"/>
    <n v="263.2"/>
    <n v="404.85"/>
    <x v="2"/>
    <s v="NULL"/>
    <s v="0"/>
    <x v="1"/>
    <x v="1"/>
  </r>
  <r>
    <n v="4394"/>
    <x v="579"/>
    <x v="0"/>
    <s v="Nick Patrick"/>
    <x v="0"/>
    <s v="Europe"/>
    <s v="Laptop"/>
    <x v="2"/>
    <n v="415.78"/>
    <n v="478.61"/>
    <x v="2"/>
    <s v="NULL"/>
    <s v="0"/>
    <x v="10"/>
    <x v="1"/>
  </r>
  <r>
    <n v="4395"/>
    <x v="496"/>
    <x v="1"/>
    <s v="Cathy Kelley"/>
    <x v="6"/>
    <s v="Europe"/>
    <s v="Monitor"/>
    <x v="1"/>
    <n v="263.2"/>
    <n v="646.45000000000005"/>
    <x v="2"/>
    <s v="NULL"/>
    <s v="0"/>
    <x v="5"/>
    <x v="1"/>
  </r>
  <r>
    <n v="4396"/>
    <x v="114"/>
    <x v="11"/>
    <s v="Cathy Kelley"/>
    <x v="2"/>
    <s v="Asia"/>
    <s v="Smartphone"/>
    <x v="3"/>
    <n v="350.59"/>
    <n v="756.84"/>
    <x v="2"/>
    <s v="NULL"/>
    <s v="0"/>
    <x v="5"/>
    <x v="1"/>
  </r>
  <r>
    <n v="4397"/>
    <x v="16"/>
    <x v="16"/>
    <s v="Nick Patrick"/>
    <x v="2"/>
    <s v="Asia"/>
    <s v="Webcam"/>
    <x v="1"/>
    <n v="71.97"/>
    <n v="479.61"/>
    <x v="2"/>
    <s v="NULL"/>
    <s v="0"/>
    <x v="10"/>
    <x v="0"/>
  </r>
  <r>
    <n v="4398"/>
    <x v="633"/>
    <x v="1"/>
    <s v="Cathy Kelley"/>
    <x v="8"/>
    <s v="Europe"/>
    <s v="Headphones"/>
    <x v="0"/>
    <n v="143.09"/>
    <n v="250.57"/>
    <x v="0"/>
    <d v="2024-01-06T00:00:00"/>
    <n v="8"/>
    <x v="5"/>
    <x v="1"/>
  </r>
  <r>
    <n v="4399"/>
    <x v="611"/>
    <x v="2"/>
    <s v="Cathy Kelley"/>
    <x v="9"/>
    <s v="South America"/>
    <s v="Mouse"/>
    <x v="1"/>
    <n v="282.79000000000002"/>
    <n v="113.62"/>
    <x v="1"/>
    <s v="NULL"/>
    <s v="0"/>
    <x v="1"/>
    <x v="0"/>
  </r>
  <r>
    <n v="4400"/>
    <x v="385"/>
    <x v="7"/>
    <s v="Samantha Irvin"/>
    <x v="0"/>
    <s v="Europe"/>
    <s v="Headphones"/>
    <x v="0"/>
    <n v="143.09"/>
    <n v="913.04"/>
    <x v="0"/>
    <d v="2023-02-05T00:00:00"/>
    <n v="10"/>
    <x v="6"/>
    <x v="1"/>
  </r>
  <r>
    <n v="4401"/>
    <x v="323"/>
    <x v="9"/>
    <s v="Cathy Kelley"/>
    <x v="6"/>
    <s v="Europe"/>
    <s v="Webcam"/>
    <x v="1"/>
    <n v="71.97"/>
    <n v="675.81"/>
    <x v="0"/>
    <d v="2024-08-30T00:00:00"/>
    <n v="6"/>
    <x v="3"/>
    <x v="0"/>
  </r>
  <r>
    <n v="4402"/>
    <x v="545"/>
    <x v="2"/>
    <s v="Cathy Kelley"/>
    <x v="1"/>
    <s v="North America"/>
    <s v="Printer"/>
    <x v="0"/>
    <n v="199.57"/>
    <n v="862.03"/>
    <x v="0"/>
    <d v="2024-03-18T00:00:00"/>
    <n v="2"/>
    <x v="1"/>
    <x v="0"/>
  </r>
  <r>
    <n v="4403"/>
    <x v="692"/>
    <x v="5"/>
    <s v="Samantha Irvin"/>
    <x v="0"/>
    <s v="Europe"/>
    <s v="Headphones"/>
    <x v="0"/>
    <n v="143.09"/>
    <n v="554.86"/>
    <x v="0"/>
    <d v="2023-02-27T00:00:00"/>
    <n v="10"/>
    <x v="4"/>
    <x v="1"/>
  </r>
  <r>
    <n v="4404"/>
    <x v="172"/>
    <x v="4"/>
    <s v="Michale Cole"/>
    <x v="6"/>
    <s v="Europe"/>
    <s v="Smartphone"/>
    <x v="3"/>
    <n v="350.59"/>
    <n v="235.72"/>
    <x v="0"/>
    <d v="2023-03-17T00:00:00"/>
    <n v="6"/>
    <x v="1"/>
    <x v="1"/>
  </r>
  <r>
    <n v="4405"/>
    <x v="613"/>
    <x v="9"/>
    <s v="Cathy Kelley"/>
    <x v="5"/>
    <s v="Oceania"/>
    <s v="Monitor"/>
    <x v="1"/>
    <n v="263.2"/>
    <n v="685.5"/>
    <x v="1"/>
    <s v="NULL"/>
    <s v="0"/>
    <x v="5"/>
    <x v="0"/>
  </r>
  <r>
    <n v="4406"/>
    <x v="291"/>
    <x v="7"/>
    <s v="Samantha Irvin"/>
    <x v="5"/>
    <s v="Oceania"/>
    <s v="Printer"/>
    <x v="0"/>
    <n v="199.57"/>
    <n v="861.57"/>
    <x v="0"/>
    <d v="2023-04-02T00:00:00"/>
    <n v="20"/>
    <x v="1"/>
    <x v="1"/>
  </r>
  <r>
    <n v="4407"/>
    <x v="516"/>
    <x v="17"/>
    <s v="Cathy Kelley"/>
    <x v="6"/>
    <s v="Europe"/>
    <s v="Monitor"/>
    <x v="1"/>
    <n v="263.2"/>
    <n v="330.42"/>
    <x v="0"/>
    <d v="2024-11-20T00:00:00"/>
    <n v="6"/>
    <x v="9"/>
    <x v="0"/>
  </r>
  <r>
    <n v="4408"/>
    <x v="114"/>
    <x v="5"/>
    <s v="Samantha Irvin"/>
    <x v="0"/>
    <s v="Europe"/>
    <s v="Monitor"/>
    <x v="1"/>
    <n v="263.2"/>
    <n v="446.79"/>
    <x v="2"/>
    <s v="NULL"/>
    <s v="0"/>
    <x v="5"/>
    <x v="1"/>
  </r>
  <r>
    <n v="4409"/>
    <x v="723"/>
    <x v="13"/>
    <s v="Cathy Kelley"/>
    <x v="4"/>
    <s v="Asia"/>
    <s v="Mouse"/>
    <x v="1"/>
    <n v="282.79000000000002"/>
    <n v="642.67999999999995"/>
    <x v="1"/>
    <s v="NULL"/>
    <s v="0"/>
    <x v="3"/>
    <x v="0"/>
  </r>
  <r>
    <n v="4410"/>
    <x v="459"/>
    <x v="18"/>
    <s v="Nick Patrick"/>
    <x v="7"/>
    <s v="North America"/>
    <s v="Headphones"/>
    <x v="0"/>
    <n v="143.09"/>
    <n v="164.61"/>
    <x v="0"/>
    <d v="2024-01-16T00:00:00"/>
    <n v="1"/>
    <x v="6"/>
    <x v="0"/>
  </r>
  <r>
    <n v="4411"/>
    <x v="136"/>
    <x v="11"/>
    <s v="Cathy Kelley"/>
    <x v="6"/>
    <s v="Europe"/>
    <s v="Monitor"/>
    <x v="1"/>
    <n v="263.2"/>
    <n v="485.93"/>
    <x v="0"/>
    <d v="2024-01-27T00:00:00"/>
    <n v="6"/>
    <x v="6"/>
    <x v="0"/>
  </r>
  <r>
    <n v="4412"/>
    <x v="687"/>
    <x v="16"/>
    <s v="Nick Patrick"/>
    <x v="8"/>
    <s v="Europe"/>
    <s v="Monitor"/>
    <x v="1"/>
    <n v="263.2"/>
    <n v="184.3"/>
    <x v="0"/>
    <d v="2023-12-31T00:00:00"/>
    <n v="8"/>
    <x v="5"/>
    <x v="1"/>
  </r>
  <r>
    <n v="4413"/>
    <x v="608"/>
    <x v="15"/>
    <s v="Michale Cole"/>
    <x v="3"/>
    <s v="Asia"/>
    <s v="Webcam"/>
    <x v="1"/>
    <n v="71.97"/>
    <n v="423.75"/>
    <x v="0"/>
    <d v="2023-03-17T00:00:00"/>
    <n v="15"/>
    <x v="1"/>
    <x v="1"/>
  </r>
  <r>
    <n v="4414"/>
    <x v="53"/>
    <x v="18"/>
    <s v="Nick Patrick"/>
    <x v="2"/>
    <s v="Asia"/>
    <s v="Monitor"/>
    <x v="1"/>
    <n v="263.2"/>
    <n v="493.63"/>
    <x v="2"/>
    <s v="NULL"/>
    <s v="0"/>
    <x v="3"/>
    <x v="0"/>
  </r>
  <r>
    <n v="4415"/>
    <x v="89"/>
    <x v="8"/>
    <s v="Cathy Kelley"/>
    <x v="8"/>
    <s v="Europe"/>
    <s v="Keyboard"/>
    <x v="2"/>
    <n v="104.6"/>
    <n v="109.54"/>
    <x v="1"/>
    <s v="NULL"/>
    <s v="0"/>
    <x v="7"/>
    <x v="1"/>
  </r>
  <r>
    <n v="4416"/>
    <x v="491"/>
    <x v="15"/>
    <s v="Michale Cole"/>
    <x v="4"/>
    <s v="Asia"/>
    <s v="Tablet"/>
    <x v="0"/>
    <n v="195.62"/>
    <n v="992.32"/>
    <x v="0"/>
    <d v="2023-05-15T00:00:00"/>
    <n v="12"/>
    <x v="10"/>
    <x v="1"/>
  </r>
  <r>
    <n v="4417"/>
    <x v="99"/>
    <x v="2"/>
    <s v="Cathy Kelley"/>
    <x v="5"/>
    <s v="Oceania"/>
    <s v="Mouse"/>
    <x v="1"/>
    <n v="282.79000000000002"/>
    <n v="931.32"/>
    <x v="2"/>
    <s v="NULL"/>
    <s v="0"/>
    <x v="3"/>
    <x v="0"/>
  </r>
  <r>
    <n v="4418"/>
    <x v="537"/>
    <x v="18"/>
    <s v="Nick Patrick"/>
    <x v="7"/>
    <s v="North America"/>
    <s v="Tablet"/>
    <x v="0"/>
    <n v="195.62"/>
    <n v="352.19"/>
    <x v="0"/>
    <d v="2024-05-09T00:00:00"/>
    <n v="1"/>
    <x v="10"/>
    <x v="0"/>
  </r>
  <r>
    <n v="4419"/>
    <x v="59"/>
    <x v="11"/>
    <s v="Cathy Kelley"/>
    <x v="9"/>
    <s v="South America"/>
    <s v="Speaker"/>
    <x v="1"/>
    <n v="381.62"/>
    <n v="323.22000000000003"/>
    <x v="2"/>
    <s v="NULL"/>
    <s v="0"/>
    <x v="5"/>
    <x v="0"/>
  </r>
  <r>
    <n v="4420"/>
    <x v="203"/>
    <x v="16"/>
    <s v="Nick Patrick"/>
    <x v="6"/>
    <s v="Europe"/>
    <s v="Keyboard"/>
    <x v="2"/>
    <n v="104.6"/>
    <n v="892.17"/>
    <x v="2"/>
    <s v="NULL"/>
    <s v="0"/>
    <x v="4"/>
    <x v="1"/>
  </r>
  <r>
    <n v="4421"/>
    <x v="116"/>
    <x v="17"/>
    <s v="Cathy Kelley"/>
    <x v="2"/>
    <s v="Asia"/>
    <s v="Smartphone"/>
    <x v="3"/>
    <n v="350.59"/>
    <n v="716.91"/>
    <x v="1"/>
    <s v="NULL"/>
    <s v="0"/>
    <x v="2"/>
    <x v="1"/>
  </r>
  <r>
    <n v="4422"/>
    <x v="543"/>
    <x v="9"/>
    <s v="Cathy Kelley"/>
    <x v="2"/>
    <s v="Asia"/>
    <s v="Monitor"/>
    <x v="1"/>
    <n v="263.2"/>
    <n v="625.24"/>
    <x v="0"/>
    <d v="2024-04-23T00:00:00"/>
    <n v="18"/>
    <x v="7"/>
    <x v="0"/>
  </r>
  <r>
    <n v="4423"/>
    <x v="275"/>
    <x v="3"/>
    <s v="Michale Cole"/>
    <x v="1"/>
    <s v="North America"/>
    <s v="Mouse"/>
    <x v="1"/>
    <n v="282.79000000000002"/>
    <n v="398.76"/>
    <x v="1"/>
    <s v="NULL"/>
    <s v="0"/>
    <x v="11"/>
    <x v="1"/>
  </r>
  <r>
    <n v="4424"/>
    <x v="207"/>
    <x v="2"/>
    <s v="Cathy Kelley"/>
    <x v="1"/>
    <s v="North America"/>
    <s v="Webcam"/>
    <x v="1"/>
    <n v="71.97"/>
    <n v="680.2"/>
    <x v="0"/>
    <d v="2023-11-06T00:00:00"/>
    <n v="2"/>
    <x v="9"/>
    <x v="1"/>
  </r>
  <r>
    <n v="4425"/>
    <x v="570"/>
    <x v="3"/>
    <s v="Michale Cole"/>
    <x v="8"/>
    <s v="Europe"/>
    <s v="Printer"/>
    <x v="0"/>
    <n v="199.57"/>
    <n v="668.77"/>
    <x v="0"/>
    <d v="2023-11-02T00:00:00"/>
    <n v="8"/>
    <x v="11"/>
    <x v="1"/>
  </r>
  <r>
    <n v="4426"/>
    <x v="305"/>
    <x v="19"/>
    <s v="Samantha Irvin"/>
    <x v="7"/>
    <s v="North America"/>
    <s v="Speaker"/>
    <x v="1"/>
    <n v="381.62"/>
    <n v="715.35"/>
    <x v="2"/>
    <s v="NULL"/>
    <s v="0"/>
    <x v="2"/>
    <x v="1"/>
  </r>
  <r>
    <n v="4427"/>
    <x v="248"/>
    <x v="4"/>
    <s v="Michale Cole"/>
    <x v="3"/>
    <s v="Asia"/>
    <s v="Mouse"/>
    <x v="1"/>
    <n v="282.79000000000002"/>
    <n v="149.12"/>
    <x v="0"/>
    <d v="2023-10-28T00:00:00"/>
    <n v="15"/>
    <x v="11"/>
    <x v="1"/>
  </r>
  <r>
    <n v="4428"/>
    <x v="292"/>
    <x v="7"/>
    <s v="Samantha Irvin"/>
    <x v="6"/>
    <s v="Europe"/>
    <s v="Headphones"/>
    <x v="0"/>
    <n v="143.09"/>
    <n v="970.45"/>
    <x v="2"/>
    <s v="NULL"/>
    <s v="0"/>
    <x v="3"/>
    <x v="0"/>
  </r>
  <r>
    <n v="4429"/>
    <x v="462"/>
    <x v="10"/>
    <s v="Michale Cole"/>
    <x v="1"/>
    <s v="North America"/>
    <s v="Headphones"/>
    <x v="0"/>
    <n v="143.09"/>
    <n v="435.17"/>
    <x v="0"/>
    <d v="2024-04-05T00:00:00"/>
    <n v="2"/>
    <x v="7"/>
    <x v="0"/>
  </r>
  <r>
    <n v="4430"/>
    <x v="62"/>
    <x v="19"/>
    <s v="Samantha Irvin"/>
    <x v="7"/>
    <s v="North America"/>
    <s v="Tablet"/>
    <x v="0"/>
    <n v="195.62"/>
    <n v="955.23"/>
    <x v="0"/>
    <d v="2024-09-11T00:00:00"/>
    <n v="1"/>
    <x v="0"/>
    <x v="0"/>
  </r>
  <r>
    <n v="4431"/>
    <x v="39"/>
    <x v="15"/>
    <s v="Michale Cole"/>
    <x v="7"/>
    <s v="North America"/>
    <s v="Laptop"/>
    <x v="2"/>
    <n v="415.78"/>
    <n v="705.63"/>
    <x v="1"/>
    <s v="NULL"/>
    <s v="0"/>
    <x v="7"/>
    <x v="0"/>
  </r>
  <r>
    <n v="4432"/>
    <x v="328"/>
    <x v="16"/>
    <s v="Nick Patrick"/>
    <x v="0"/>
    <s v="Europe"/>
    <s v="Webcam"/>
    <x v="1"/>
    <n v="71.97"/>
    <n v="548.94000000000005"/>
    <x v="0"/>
    <d v="2024-06-18T00:00:00"/>
    <n v="10"/>
    <x v="8"/>
    <x v="0"/>
  </r>
  <r>
    <n v="4433"/>
    <x v="101"/>
    <x v="18"/>
    <s v="Nick Patrick"/>
    <x v="1"/>
    <s v="North America"/>
    <s v="Mouse"/>
    <x v="1"/>
    <n v="282.79000000000002"/>
    <n v="247.16"/>
    <x v="1"/>
    <s v="NULL"/>
    <s v="0"/>
    <x v="1"/>
    <x v="1"/>
  </r>
  <r>
    <n v="4434"/>
    <x v="18"/>
    <x v="19"/>
    <s v="Samantha Irvin"/>
    <x v="0"/>
    <s v="Europe"/>
    <s v="Smartphone"/>
    <x v="3"/>
    <n v="350.59"/>
    <n v="686.05"/>
    <x v="2"/>
    <s v="NULL"/>
    <s v="0"/>
    <x v="11"/>
    <x v="1"/>
  </r>
  <r>
    <n v="4435"/>
    <x v="134"/>
    <x v="10"/>
    <s v="Michale Cole"/>
    <x v="5"/>
    <s v="Oceania"/>
    <s v="Webcam"/>
    <x v="1"/>
    <n v="71.97"/>
    <n v="210.14"/>
    <x v="2"/>
    <s v="NULL"/>
    <s v="0"/>
    <x v="1"/>
    <x v="1"/>
  </r>
  <r>
    <n v="4436"/>
    <x v="105"/>
    <x v="16"/>
    <s v="Nick Patrick"/>
    <x v="8"/>
    <s v="Europe"/>
    <s v="Smartphone"/>
    <x v="3"/>
    <n v="350.59"/>
    <n v="125.41"/>
    <x v="0"/>
    <d v="2024-05-28T00:00:00"/>
    <n v="8"/>
    <x v="10"/>
    <x v="0"/>
  </r>
  <r>
    <n v="4437"/>
    <x v="172"/>
    <x v="0"/>
    <s v="Nick Patrick"/>
    <x v="7"/>
    <s v="North America"/>
    <s v="Tablet"/>
    <x v="0"/>
    <n v="195.62"/>
    <n v="266.60000000000002"/>
    <x v="0"/>
    <d v="2023-03-12T00:00:00"/>
    <n v="1"/>
    <x v="1"/>
    <x v="1"/>
  </r>
  <r>
    <n v="4438"/>
    <x v="41"/>
    <x v="0"/>
    <s v="Nick Patrick"/>
    <x v="1"/>
    <s v="North America"/>
    <s v="Printer"/>
    <x v="0"/>
    <n v="199.57"/>
    <n v="333.98"/>
    <x v="0"/>
    <d v="2024-09-19T00:00:00"/>
    <n v="2"/>
    <x v="0"/>
    <x v="0"/>
  </r>
  <r>
    <n v="4439"/>
    <x v="478"/>
    <x v="0"/>
    <s v="Nick Patrick"/>
    <x v="2"/>
    <s v="Asia"/>
    <s v="Laptop"/>
    <x v="2"/>
    <n v="415.78"/>
    <n v="466.88"/>
    <x v="2"/>
    <s v="NULL"/>
    <s v="0"/>
    <x v="10"/>
    <x v="1"/>
  </r>
  <r>
    <n v="4440"/>
    <x v="593"/>
    <x v="15"/>
    <s v="Michale Cole"/>
    <x v="3"/>
    <s v="Asia"/>
    <s v="Printer"/>
    <x v="0"/>
    <n v="199.57"/>
    <n v="738.12"/>
    <x v="0"/>
    <d v="2024-11-09T00:00:00"/>
    <n v="15"/>
    <x v="11"/>
    <x v="0"/>
  </r>
  <r>
    <n v="4441"/>
    <x v="334"/>
    <x v="12"/>
    <s v="Michale Cole"/>
    <x v="7"/>
    <s v="North America"/>
    <s v="Webcam"/>
    <x v="1"/>
    <n v="71.97"/>
    <n v="436.73"/>
    <x v="0"/>
    <d v="2023-06-16T00:00:00"/>
    <n v="1"/>
    <x v="8"/>
    <x v="1"/>
  </r>
  <r>
    <n v="4442"/>
    <x v="267"/>
    <x v="19"/>
    <s v="Samantha Irvin"/>
    <x v="5"/>
    <s v="Oceania"/>
    <s v="Monitor"/>
    <x v="1"/>
    <n v="263.2"/>
    <n v="789.82"/>
    <x v="0"/>
    <d v="2023-02-03T00:00:00"/>
    <n v="20"/>
    <x v="6"/>
    <x v="1"/>
  </r>
  <r>
    <n v="4443"/>
    <x v="381"/>
    <x v="7"/>
    <s v="Samantha Irvin"/>
    <x v="1"/>
    <s v="North America"/>
    <s v="Tablet"/>
    <x v="0"/>
    <n v="195.62"/>
    <n v="561.55999999999995"/>
    <x v="2"/>
    <s v="NULL"/>
    <s v="0"/>
    <x v="3"/>
    <x v="1"/>
  </r>
  <r>
    <n v="4444"/>
    <x v="85"/>
    <x v="17"/>
    <s v="Cathy Kelley"/>
    <x v="0"/>
    <s v="Europe"/>
    <s v="Printer"/>
    <x v="0"/>
    <n v="199.57"/>
    <n v="880.1"/>
    <x v="0"/>
    <d v="2023-04-18T00:00:00"/>
    <n v="10"/>
    <x v="7"/>
    <x v="1"/>
  </r>
  <r>
    <n v="4445"/>
    <x v="376"/>
    <x v="2"/>
    <s v="Cathy Kelley"/>
    <x v="2"/>
    <s v="Asia"/>
    <s v="Smartphone"/>
    <x v="3"/>
    <n v="350.59"/>
    <n v="917.32"/>
    <x v="2"/>
    <s v="NULL"/>
    <s v="0"/>
    <x v="10"/>
    <x v="1"/>
  </r>
  <r>
    <n v="4446"/>
    <x v="479"/>
    <x v="13"/>
    <s v="Cathy Kelley"/>
    <x v="2"/>
    <s v="Asia"/>
    <s v="Mouse"/>
    <x v="1"/>
    <n v="282.79000000000002"/>
    <n v="345.95"/>
    <x v="2"/>
    <s v="NULL"/>
    <s v="0"/>
    <x v="10"/>
    <x v="0"/>
  </r>
  <r>
    <n v="4447"/>
    <x v="674"/>
    <x v="15"/>
    <s v="Michale Cole"/>
    <x v="5"/>
    <s v="Oceania"/>
    <s v="Mouse"/>
    <x v="1"/>
    <n v="282.79000000000002"/>
    <n v="466.56"/>
    <x v="0"/>
    <d v="2024-12-25T00:00:00"/>
    <n v="20"/>
    <x v="5"/>
    <x v="0"/>
  </r>
  <r>
    <n v="4448"/>
    <x v="654"/>
    <x v="14"/>
    <s v="Nick Patrick"/>
    <x v="4"/>
    <s v="Asia"/>
    <s v="Printer"/>
    <x v="0"/>
    <n v="199.57"/>
    <n v="491.52"/>
    <x v="0"/>
    <d v="2023-02-11T00:00:00"/>
    <n v="12"/>
    <x v="6"/>
    <x v="1"/>
  </r>
  <r>
    <n v="4449"/>
    <x v="311"/>
    <x v="8"/>
    <s v="Cathy Kelley"/>
    <x v="2"/>
    <s v="Asia"/>
    <s v="Speaker"/>
    <x v="1"/>
    <n v="381.62"/>
    <n v="489.4"/>
    <x v="0"/>
    <d v="2023-09-20T00:00:00"/>
    <n v="18"/>
    <x v="0"/>
    <x v="1"/>
  </r>
  <r>
    <n v="4450"/>
    <x v="54"/>
    <x v="1"/>
    <s v="Cathy Kelley"/>
    <x v="2"/>
    <s v="Asia"/>
    <s v="Headphones"/>
    <x v="0"/>
    <n v="143.09"/>
    <n v="782.07"/>
    <x v="0"/>
    <d v="2023-08-31T00:00:00"/>
    <n v="18"/>
    <x v="3"/>
    <x v="1"/>
  </r>
  <r>
    <n v="4451"/>
    <x v="176"/>
    <x v="18"/>
    <s v="Nick Patrick"/>
    <x v="7"/>
    <s v="North America"/>
    <s v="Mouse"/>
    <x v="1"/>
    <n v="282.79000000000002"/>
    <n v="945.5"/>
    <x v="2"/>
    <s v="NULL"/>
    <s v="0"/>
    <x v="2"/>
    <x v="1"/>
  </r>
  <r>
    <n v="4452"/>
    <x v="124"/>
    <x v="9"/>
    <s v="Cathy Kelley"/>
    <x v="5"/>
    <s v="Oceania"/>
    <s v="Keyboard"/>
    <x v="2"/>
    <n v="104.6"/>
    <n v="382.44"/>
    <x v="2"/>
    <s v="NULL"/>
    <s v="0"/>
    <x v="4"/>
    <x v="1"/>
  </r>
  <r>
    <n v="4453"/>
    <x v="227"/>
    <x v="11"/>
    <s v="Cathy Kelley"/>
    <x v="2"/>
    <s v="Asia"/>
    <s v="Printer"/>
    <x v="0"/>
    <n v="199.57"/>
    <n v="898.74"/>
    <x v="0"/>
    <d v="2023-12-12T00:00:00"/>
    <n v="18"/>
    <x v="9"/>
    <x v="1"/>
  </r>
  <r>
    <n v="4454"/>
    <x v="435"/>
    <x v="9"/>
    <s v="Cathy Kelley"/>
    <x v="6"/>
    <s v="Europe"/>
    <s v="Printer"/>
    <x v="0"/>
    <n v="199.57"/>
    <n v="818.66"/>
    <x v="2"/>
    <s v="NULL"/>
    <s v="0"/>
    <x v="9"/>
    <x v="1"/>
  </r>
  <r>
    <n v="4455"/>
    <x v="521"/>
    <x v="8"/>
    <s v="Cathy Kelley"/>
    <x v="1"/>
    <s v="North America"/>
    <s v="Printer"/>
    <x v="0"/>
    <n v="199.57"/>
    <n v="351.95"/>
    <x v="0"/>
    <d v="2024-11-17T00:00:00"/>
    <n v="2"/>
    <x v="9"/>
    <x v="0"/>
  </r>
  <r>
    <n v="4456"/>
    <x v="434"/>
    <x v="5"/>
    <s v="Samantha Irvin"/>
    <x v="4"/>
    <s v="Asia"/>
    <s v="Webcam"/>
    <x v="1"/>
    <n v="71.97"/>
    <n v="427.81"/>
    <x v="2"/>
    <s v="NULL"/>
    <s v="0"/>
    <x v="8"/>
    <x v="1"/>
  </r>
  <r>
    <n v="4457"/>
    <x v="415"/>
    <x v="11"/>
    <s v="Cathy Kelley"/>
    <x v="1"/>
    <s v="North America"/>
    <s v="Headphones"/>
    <x v="0"/>
    <n v="143.09"/>
    <n v="283.95999999999998"/>
    <x v="1"/>
    <s v="NULL"/>
    <s v="0"/>
    <x v="8"/>
    <x v="0"/>
  </r>
  <r>
    <n v="4458"/>
    <x v="634"/>
    <x v="15"/>
    <s v="Michale Cole"/>
    <x v="9"/>
    <s v="South America"/>
    <s v="Smartphone"/>
    <x v="3"/>
    <n v="350.59"/>
    <n v="463.72"/>
    <x v="1"/>
    <s v="NULL"/>
    <s v="0"/>
    <x v="7"/>
    <x v="1"/>
  </r>
  <r>
    <n v="4459"/>
    <x v="676"/>
    <x v="7"/>
    <s v="Samantha Irvin"/>
    <x v="8"/>
    <s v="Europe"/>
    <s v="Speaker"/>
    <x v="1"/>
    <n v="381.62"/>
    <n v="923.49"/>
    <x v="2"/>
    <s v="NULL"/>
    <s v="0"/>
    <x v="2"/>
    <x v="0"/>
  </r>
  <r>
    <n v="4460"/>
    <x v="102"/>
    <x v="13"/>
    <s v="Cathy Kelley"/>
    <x v="5"/>
    <s v="Oceania"/>
    <s v="Smartphone"/>
    <x v="3"/>
    <n v="350.59"/>
    <n v="150.52000000000001"/>
    <x v="1"/>
    <s v="NULL"/>
    <s v="0"/>
    <x v="9"/>
    <x v="1"/>
  </r>
  <r>
    <n v="4461"/>
    <x v="55"/>
    <x v="6"/>
    <s v="Michale Cole"/>
    <x v="2"/>
    <s v="Asia"/>
    <s v="Monitor"/>
    <x v="1"/>
    <n v="263.2"/>
    <n v="766.18"/>
    <x v="2"/>
    <s v="NULL"/>
    <s v="0"/>
    <x v="5"/>
    <x v="1"/>
  </r>
  <r>
    <n v="4462"/>
    <x v="74"/>
    <x v="9"/>
    <s v="Cathy Kelley"/>
    <x v="8"/>
    <s v="Europe"/>
    <s v="Tablet"/>
    <x v="0"/>
    <n v="195.62"/>
    <n v="999.07"/>
    <x v="2"/>
    <s v="NULL"/>
    <s v="0"/>
    <x v="3"/>
    <x v="1"/>
  </r>
  <r>
    <n v="4463"/>
    <x v="167"/>
    <x v="17"/>
    <s v="Cathy Kelley"/>
    <x v="0"/>
    <s v="Europe"/>
    <s v="Headphones"/>
    <x v="0"/>
    <n v="143.09"/>
    <n v="277.83999999999997"/>
    <x v="1"/>
    <s v="NULL"/>
    <s v="0"/>
    <x v="8"/>
    <x v="0"/>
  </r>
  <r>
    <n v="4464"/>
    <x v="544"/>
    <x v="8"/>
    <s v="Cathy Kelley"/>
    <x v="9"/>
    <s v="South America"/>
    <s v="Mouse"/>
    <x v="1"/>
    <n v="282.79000000000002"/>
    <n v="305.27"/>
    <x v="2"/>
    <s v="NULL"/>
    <s v="0"/>
    <x v="4"/>
    <x v="1"/>
  </r>
  <r>
    <n v="4465"/>
    <x v="63"/>
    <x v="5"/>
    <s v="Samantha Irvin"/>
    <x v="9"/>
    <s v="South America"/>
    <s v="Laptop"/>
    <x v="2"/>
    <n v="415.78"/>
    <n v="545.36"/>
    <x v="1"/>
    <s v="NULL"/>
    <s v="0"/>
    <x v="3"/>
    <x v="1"/>
  </r>
  <r>
    <n v="4466"/>
    <x v="665"/>
    <x v="12"/>
    <s v="Michale Cole"/>
    <x v="9"/>
    <s v="South America"/>
    <s v="Mouse"/>
    <x v="1"/>
    <n v="282.79000000000002"/>
    <n v="960.13"/>
    <x v="2"/>
    <s v="NULL"/>
    <s v="0"/>
    <x v="10"/>
    <x v="1"/>
  </r>
  <r>
    <n v="4467"/>
    <x v="299"/>
    <x v="1"/>
    <s v="Cathy Kelley"/>
    <x v="8"/>
    <s v="Europe"/>
    <s v="Keyboard"/>
    <x v="2"/>
    <n v="104.6"/>
    <n v="135.94999999999999"/>
    <x v="1"/>
    <s v="NULL"/>
    <s v="0"/>
    <x v="11"/>
    <x v="1"/>
  </r>
  <r>
    <n v="4468"/>
    <x v="370"/>
    <x v="9"/>
    <s v="Cathy Kelley"/>
    <x v="7"/>
    <s v="North America"/>
    <s v="Keyboard"/>
    <x v="2"/>
    <n v="104.6"/>
    <n v="121.1"/>
    <x v="1"/>
    <s v="NULL"/>
    <s v="0"/>
    <x v="5"/>
    <x v="1"/>
  </r>
  <r>
    <n v="4469"/>
    <x v="475"/>
    <x v="15"/>
    <s v="Michale Cole"/>
    <x v="5"/>
    <s v="Oceania"/>
    <s v="Monitor"/>
    <x v="1"/>
    <n v="263.2"/>
    <n v="388.35"/>
    <x v="0"/>
    <d v="2024-08-01T00:00:00"/>
    <n v="20"/>
    <x v="2"/>
    <x v="0"/>
  </r>
  <r>
    <n v="4470"/>
    <x v="126"/>
    <x v="6"/>
    <s v="Michale Cole"/>
    <x v="6"/>
    <s v="Europe"/>
    <s v="Printer"/>
    <x v="0"/>
    <n v="199.57"/>
    <n v="994.9"/>
    <x v="0"/>
    <d v="2024-08-24T00:00:00"/>
    <n v="6"/>
    <x v="3"/>
    <x v="0"/>
  </r>
  <r>
    <n v="4471"/>
    <x v="405"/>
    <x v="18"/>
    <s v="Nick Patrick"/>
    <x v="7"/>
    <s v="North America"/>
    <s v="Laptop"/>
    <x v="2"/>
    <n v="415.78"/>
    <n v="197.56"/>
    <x v="2"/>
    <s v="NULL"/>
    <s v="0"/>
    <x v="11"/>
    <x v="0"/>
  </r>
  <r>
    <n v="4472"/>
    <x v="29"/>
    <x v="5"/>
    <s v="Samantha Irvin"/>
    <x v="4"/>
    <s v="Asia"/>
    <s v="Monitor"/>
    <x v="1"/>
    <n v="263.2"/>
    <n v="313.32"/>
    <x v="2"/>
    <s v="NULL"/>
    <s v="0"/>
    <x v="10"/>
    <x v="0"/>
  </r>
  <r>
    <n v="4473"/>
    <x v="331"/>
    <x v="18"/>
    <s v="Nick Patrick"/>
    <x v="6"/>
    <s v="Europe"/>
    <s v="Webcam"/>
    <x v="1"/>
    <n v="71.97"/>
    <n v="324.33"/>
    <x v="2"/>
    <s v="NULL"/>
    <s v="0"/>
    <x v="2"/>
    <x v="0"/>
  </r>
  <r>
    <n v="4474"/>
    <x v="547"/>
    <x v="18"/>
    <s v="Nick Patrick"/>
    <x v="5"/>
    <s v="Oceania"/>
    <s v="Speaker"/>
    <x v="1"/>
    <n v="381.62"/>
    <n v="641.51"/>
    <x v="0"/>
    <d v="2023-07-12T00:00:00"/>
    <n v="20"/>
    <x v="8"/>
    <x v="1"/>
  </r>
  <r>
    <n v="4475"/>
    <x v="413"/>
    <x v="17"/>
    <s v="Cathy Kelley"/>
    <x v="3"/>
    <s v="Asia"/>
    <s v="Mouse"/>
    <x v="1"/>
    <n v="282.79000000000002"/>
    <n v="363.71"/>
    <x v="1"/>
    <s v="NULL"/>
    <s v="0"/>
    <x v="1"/>
    <x v="1"/>
  </r>
  <r>
    <n v="4476"/>
    <x v="540"/>
    <x v="2"/>
    <s v="Cathy Kelley"/>
    <x v="5"/>
    <s v="Oceania"/>
    <s v="Mouse"/>
    <x v="1"/>
    <n v="282.79000000000002"/>
    <n v="828.69"/>
    <x v="0"/>
    <d v="2024-05-23T00:00:00"/>
    <n v="20"/>
    <x v="10"/>
    <x v="0"/>
  </r>
  <r>
    <n v="4477"/>
    <x v="515"/>
    <x v="2"/>
    <s v="Cathy Kelley"/>
    <x v="8"/>
    <s v="Europe"/>
    <s v="Laptop"/>
    <x v="2"/>
    <n v="415.78"/>
    <n v="655.1"/>
    <x v="0"/>
    <d v="2023-02-21T00:00:00"/>
    <n v="8"/>
    <x v="4"/>
    <x v="1"/>
  </r>
  <r>
    <n v="4478"/>
    <x v="93"/>
    <x v="16"/>
    <s v="Nick Patrick"/>
    <x v="5"/>
    <s v="Oceania"/>
    <s v="Mouse"/>
    <x v="1"/>
    <n v="282.79000000000002"/>
    <n v="661.34"/>
    <x v="2"/>
    <s v="NULL"/>
    <s v="0"/>
    <x v="11"/>
    <x v="0"/>
  </r>
  <r>
    <n v="4479"/>
    <x v="199"/>
    <x v="18"/>
    <s v="Nick Patrick"/>
    <x v="8"/>
    <s v="Europe"/>
    <s v="Smartphone"/>
    <x v="3"/>
    <n v="350.59"/>
    <n v="662.96"/>
    <x v="2"/>
    <s v="NULL"/>
    <s v="0"/>
    <x v="8"/>
    <x v="0"/>
  </r>
  <r>
    <n v="4480"/>
    <x v="4"/>
    <x v="9"/>
    <s v="Cathy Kelley"/>
    <x v="8"/>
    <s v="Europe"/>
    <s v="Printer"/>
    <x v="0"/>
    <n v="199.57"/>
    <n v="620.04"/>
    <x v="0"/>
    <d v="2023-08-27T00:00:00"/>
    <n v="8"/>
    <x v="3"/>
    <x v="1"/>
  </r>
  <r>
    <n v="4481"/>
    <x v="625"/>
    <x v="1"/>
    <s v="Cathy Kelley"/>
    <x v="6"/>
    <s v="Europe"/>
    <s v="Monitor"/>
    <x v="1"/>
    <n v="263.2"/>
    <n v="708.99"/>
    <x v="2"/>
    <s v="NULL"/>
    <s v="0"/>
    <x v="8"/>
    <x v="1"/>
  </r>
  <r>
    <n v="4482"/>
    <x v="35"/>
    <x v="6"/>
    <s v="Michale Cole"/>
    <x v="8"/>
    <s v="Europe"/>
    <s v="Mouse"/>
    <x v="1"/>
    <n v="282.79000000000002"/>
    <n v="343.46"/>
    <x v="0"/>
    <d v="2023-08-15T00:00:00"/>
    <n v="8"/>
    <x v="3"/>
    <x v="1"/>
  </r>
  <r>
    <n v="4483"/>
    <x v="406"/>
    <x v="10"/>
    <s v="Michale Cole"/>
    <x v="0"/>
    <s v="Europe"/>
    <s v="Laptop"/>
    <x v="2"/>
    <n v="415.78"/>
    <n v="837.05"/>
    <x v="0"/>
    <d v="2024-08-06T00:00:00"/>
    <n v="10"/>
    <x v="2"/>
    <x v="0"/>
  </r>
  <r>
    <n v="4484"/>
    <x v="107"/>
    <x v="9"/>
    <s v="Cathy Kelley"/>
    <x v="4"/>
    <s v="Asia"/>
    <s v="Tablet"/>
    <x v="0"/>
    <n v="195.62"/>
    <n v="522.51"/>
    <x v="1"/>
    <s v="NULL"/>
    <s v="0"/>
    <x v="6"/>
    <x v="1"/>
  </r>
  <r>
    <n v="4485"/>
    <x v="387"/>
    <x v="9"/>
    <s v="Cathy Kelley"/>
    <x v="2"/>
    <s v="Asia"/>
    <s v="Printer"/>
    <x v="0"/>
    <n v="199.57"/>
    <n v="945.84"/>
    <x v="0"/>
    <d v="2024-10-30T00:00:00"/>
    <n v="18"/>
    <x v="11"/>
    <x v="0"/>
  </r>
  <r>
    <n v="4486"/>
    <x v="53"/>
    <x v="1"/>
    <s v="Cathy Kelley"/>
    <x v="7"/>
    <s v="North America"/>
    <s v="Tablet"/>
    <x v="0"/>
    <n v="195.62"/>
    <n v="100.98"/>
    <x v="0"/>
    <d v="2024-08-26T00:00:00"/>
    <n v="1"/>
    <x v="3"/>
    <x v="0"/>
  </r>
  <r>
    <n v="4487"/>
    <x v="485"/>
    <x v="19"/>
    <s v="Samantha Irvin"/>
    <x v="9"/>
    <s v="South America"/>
    <s v="Mouse"/>
    <x v="1"/>
    <n v="282.79000000000002"/>
    <n v="406.6"/>
    <x v="2"/>
    <s v="NULL"/>
    <s v="0"/>
    <x v="8"/>
    <x v="0"/>
  </r>
  <r>
    <n v="4488"/>
    <x v="358"/>
    <x v="7"/>
    <s v="Samantha Irvin"/>
    <x v="9"/>
    <s v="South America"/>
    <s v="Webcam"/>
    <x v="1"/>
    <n v="71.97"/>
    <n v="328.19"/>
    <x v="1"/>
    <s v="NULL"/>
    <s v="0"/>
    <x v="5"/>
    <x v="1"/>
  </r>
  <r>
    <n v="4489"/>
    <x v="332"/>
    <x v="18"/>
    <s v="Nick Patrick"/>
    <x v="6"/>
    <s v="Europe"/>
    <s v="Monitor"/>
    <x v="1"/>
    <n v="263.2"/>
    <n v="352.18"/>
    <x v="0"/>
    <d v="2023-05-31T00:00:00"/>
    <n v="6"/>
    <x v="10"/>
    <x v="1"/>
  </r>
  <r>
    <n v="4490"/>
    <x v="595"/>
    <x v="17"/>
    <s v="Cathy Kelley"/>
    <x v="7"/>
    <s v="North America"/>
    <s v="Monitor"/>
    <x v="1"/>
    <n v="263.2"/>
    <n v="456.22"/>
    <x v="1"/>
    <s v="NULL"/>
    <s v="0"/>
    <x v="4"/>
    <x v="0"/>
  </r>
  <r>
    <n v="4491"/>
    <x v="461"/>
    <x v="2"/>
    <s v="Cathy Kelley"/>
    <x v="9"/>
    <s v="South America"/>
    <s v="Printer"/>
    <x v="0"/>
    <n v="199.57"/>
    <n v="969.29"/>
    <x v="1"/>
    <s v="NULL"/>
    <s v="0"/>
    <x v="6"/>
    <x v="0"/>
  </r>
  <r>
    <n v="4492"/>
    <x v="665"/>
    <x v="2"/>
    <s v="Cathy Kelley"/>
    <x v="2"/>
    <s v="Asia"/>
    <s v="Printer"/>
    <x v="0"/>
    <n v="199.57"/>
    <n v="160.27000000000001"/>
    <x v="2"/>
    <s v="NULL"/>
    <s v="0"/>
    <x v="10"/>
    <x v="1"/>
  </r>
  <r>
    <n v="4493"/>
    <x v="703"/>
    <x v="12"/>
    <s v="Michale Cole"/>
    <x v="1"/>
    <s v="North America"/>
    <s v="Mouse"/>
    <x v="1"/>
    <n v="282.79000000000002"/>
    <n v="226.38"/>
    <x v="0"/>
    <d v="2023-01-14T00:00:00"/>
    <n v="2"/>
    <x v="6"/>
    <x v="1"/>
  </r>
  <r>
    <n v="4494"/>
    <x v="574"/>
    <x v="15"/>
    <s v="Michale Cole"/>
    <x v="8"/>
    <s v="Europe"/>
    <s v="Printer"/>
    <x v="0"/>
    <n v="199.57"/>
    <n v="231.97"/>
    <x v="2"/>
    <s v="NULL"/>
    <s v="0"/>
    <x v="1"/>
    <x v="0"/>
  </r>
  <r>
    <n v="4495"/>
    <x v="14"/>
    <x v="10"/>
    <s v="Michale Cole"/>
    <x v="0"/>
    <s v="Europe"/>
    <s v="Monitor"/>
    <x v="1"/>
    <n v="263.2"/>
    <n v="464.19"/>
    <x v="2"/>
    <s v="NULL"/>
    <s v="0"/>
    <x v="8"/>
    <x v="1"/>
  </r>
  <r>
    <n v="4496"/>
    <x v="147"/>
    <x v="8"/>
    <s v="Cathy Kelley"/>
    <x v="5"/>
    <s v="Oceania"/>
    <s v="Speaker"/>
    <x v="1"/>
    <n v="381.62"/>
    <n v="852.65"/>
    <x v="2"/>
    <s v="NULL"/>
    <s v="0"/>
    <x v="8"/>
    <x v="0"/>
  </r>
  <r>
    <n v="4497"/>
    <x v="313"/>
    <x v="8"/>
    <s v="Cathy Kelley"/>
    <x v="3"/>
    <s v="Asia"/>
    <s v="Speaker"/>
    <x v="1"/>
    <n v="381.62"/>
    <n v="429.92"/>
    <x v="1"/>
    <s v="NULL"/>
    <s v="0"/>
    <x v="2"/>
    <x v="1"/>
  </r>
  <r>
    <n v="4498"/>
    <x v="92"/>
    <x v="0"/>
    <s v="Nick Patrick"/>
    <x v="3"/>
    <s v="Asia"/>
    <s v="Webcam"/>
    <x v="1"/>
    <n v="71.97"/>
    <n v="662.57"/>
    <x v="2"/>
    <s v="NULL"/>
    <s v="0"/>
    <x v="4"/>
    <x v="0"/>
  </r>
  <r>
    <n v="4499"/>
    <x v="492"/>
    <x v="14"/>
    <s v="Nick Patrick"/>
    <x v="5"/>
    <s v="Oceania"/>
    <s v="Webcam"/>
    <x v="1"/>
    <n v="71.97"/>
    <n v="854.07"/>
    <x v="1"/>
    <s v="NULL"/>
    <s v="0"/>
    <x v="0"/>
    <x v="0"/>
  </r>
  <r>
    <n v="4500"/>
    <x v="298"/>
    <x v="18"/>
    <s v="Nick Patrick"/>
    <x v="5"/>
    <s v="Oceania"/>
    <s v="Smartphone"/>
    <x v="3"/>
    <n v="350.59"/>
    <n v="240.53"/>
    <x v="2"/>
    <s v="NULL"/>
    <s v="0"/>
    <x v="0"/>
    <x v="1"/>
  </r>
  <r>
    <n v="4501"/>
    <x v="179"/>
    <x v="17"/>
    <s v="Cathy Kelley"/>
    <x v="6"/>
    <s v="Europe"/>
    <s v="Mouse"/>
    <x v="1"/>
    <n v="282.79000000000002"/>
    <n v="548.83000000000004"/>
    <x v="1"/>
    <s v="NULL"/>
    <s v="0"/>
    <x v="0"/>
    <x v="0"/>
  </r>
  <r>
    <n v="4502"/>
    <x v="267"/>
    <x v="19"/>
    <s v="Samantha Irvin"/>
    <x v="9"/>
    <s v="South America"/>
    <s v="Printer"/>
    <x v="0"/>
    <n v="199.57"/>
    <n v="567.46"/>
    <x v="2"/>
    <s v="NULL"/>
    <s v="0"/>
    <x v="6"/>
    <x v="1"/>
  </r>
  <r>
    <n v="4503"/>
    <x v="691"/>
    <x v="2"/>
    <s v="Cathy Kelley"/>
    <x v="7"/>
    <s v="North America"/>
    <s v="Printer"/>
    <x v="0"/>
    <n v="199.57"/>
    <n v="158.93"/>
    <x v="2"/>
    <s v="NULL"/>
    <s v="0"/>
    <x v="6"/>
    <x v="1"/>
  </r>
  <r>
    <n v="4504"/>
    <x v="344"/>
    <x v="19"/>
    <s v="Samantha Irvin"/>
    <x v="6"/>
    <s v="Europe"/>
    <s v="Laptop"/>
    <x v="2"/>
    <n v="415.78"/>
    <n v="731.79"/>
    <x v="1"/>
    <s v="NULL"/>
    <s v="0"/>
    <x v="1"/>
    <x v="0"/>
  </r>
  <r>
    <n v="4505"/>
    <x v="707"/>
    <x v="18"/>
    <s v="Nick Patrick"/>
    <x v="0"/>
    <s v="Europe"/>
    <s v="Webcam"/>
    <x v="1"/>
    <n v="71.97"/>
    <n v="185.42"/>
    <x v="1"/>
    <s v="NULL"/>
    <s v="0"/>
    <x v="1"/>
    <x v="0"/>
  </r>
  <r>
    <n v="4506"/>
    <x v="285"/>
    <x v="0"/>
    <s v="Nick Patrick"/>
    <x v="8"/>
    <s v="Europe"/>
    <s v="Mouse"/>
    <x v="1"/>
    <n v="282.79000000000002"/>
    <n v="281.36"/>
    <x v="2"/>
    <s v="NULL"/>
    <s v="0"/>
    <x v="4"/>
    <x v="0"/>
  </r>
  <r>
    <n v="4507"/>
    <x v="131"/>
    <x v="17"/>
    <s v="Cathy Kelley"/>
    <x v="7"/>
    <s v="North America"/>
    <s v="Tablet"/>
    <x v="0"/>
    <n v="195.62"/>
    <n v="193.64"/>
    <x v="1"/>
    <s v="NULL"/>
    <s v="0"/>
    <x v="4"/>
    <x v="0"/>
  </r>
  <r>
    <n v="4508"/>
    <x v="560"/>
    <x v="19"/>
    <s v="Samantha Irvin"/>
    <x v="4"/>
    <s v="Asia"/>
    <s v="Tablet"/>
    <x v="0"/>
    <n v="195.62"/>
    <n v="794.02"/>
    <x v="2"/>
    <s v="NULL"/>
    <s v="0"/>
    <x v="2"/>
    <x v="0"/>
  </r>
  <r>
    <n v="4509"/>
    <x v="391"/>
    <x v="16"/>
    <s v="Nick Patrick"/>
    <x v="7"/>
    <s v="North America"/>
    <s v="Headphones"/>
    <x v="0"/>
    <n v="143.09"/>
    <n v="822.8"/>
    <x v="2"/>
    <s v="NULL"/>
    <s v="0"/>
    <x v="8"/>
    <x v="1"/>
  </r>
  <r>
    <n v="4510"/>
    <x v="405"/>
    <x v="4"/>
    <s v="Michale Cole"/>
    <x v="9"/>
    <s v="South America"/>
    <s v="Speaker"/>
    <x v="1"/>
    <n v="381.62"/>
    <n v="280.66000000000003"/>
    <x v="0"/>
    <d v="2024-10-13T00:00:00"/>
    <n v="4"/>
    <x v="11"/>
    <x v="0"/>
  </r>
  <r>
    <n v="4511"/>
    <x v="722"/>
    <x v="5"/>
    <s v="Samantha Irvin"/>
    <x v="8"/>
    <s v="Europe"/>
    <s v="Speaker"/>
    <x v="1"/>
    <n v="381.62"/>
    <n v="115.32"/>
    <x v="0"/>
    <d v="2024-02-05T00:00:00"/>
    <n v="8"/>
    <x v="6"/>
    <x v="0"/>
  </r>
  <r>
    <n v="4512"/>
    <x v="477"/>
    <x v="6"/>
    <s v="Michale Cole"/>
    <x v="9"/>
    <s v="South America"/>
    <s v="Keyboard"/>
    <x v="2"/>
    <n v="104.6"/>
    <n v="643.04"/>
    <x v="0"/>
    <d v="2023-05-12T00:00:00"/>
    <n v="4"/>
    <x v="10"/>
    <x v="1"/>
  </r>
  <r>
    <n v="4513"/>
    <x v="629"/>
    <x v="14"/>
    <s v="Nick Patrick"/>
    <x v="6"/>
    <s v="Europe"/>
    <s v="Keyboard"/>
    <x v="2"/>
    <n v="104.6"/>
    <n v="879.05"/>
    <x v="0"/>
    <d v="2024-11-13T00:00:00"/>
    <n v="6"/>
    <x v="9"/>
    <x v="0"/>
  </r>
  <r>
    <n v="4514"/>
    <x v="610"/>
    <x v="1"/>
    <s v="Cathy Kelley"/>
    <x v="7"/>
    <s v="North America"/>
    <s v="Speaker"/>
    <x v="1"/>
    <n v="381.62"/>
    <n v="834.78"/>
    <x v="1"/>
    <s v="NULL"/>
    <s v="0"/>
    <x v="11"/>
    <x v="1"/>
  </r>
  <r>
    <n v="4515"/>
    <x v="593"/>
    <x v="6"/>
    <s v="Michale Cole"/>
    <x v="1"/>
    <s v="North America"/>
    <s v="Mouse"/>
    <x v="1"/>
    <n v="282.79000000000002"/>
    <n v="759.07"/>
    <x v="0"/>
    <d v="2024-10-27T00:00:00"/>
    <n v="2"/>
    <x v="11"/>
    <x v="0"/>
  </r>
  <r>
    <n v="4516"/>
    <x v="76"/>
    <x v="9"/>
    <s v="Cathy Kelley"/>
    <x v="2"/>
    <s v="Asia"/>
    <s v="Headphones"/>
    <x v="0"/>
    <n v="143.09"/>
    <n v="714.64"/>
    <x v="1"/>
    <s v="NULL"/>
    <s v="0"/>
    <x v="3"/>
    <x v="1"/>
  </r>
  <r>
    <n v="4517"/>
    <x v="73"/>
    <x v="3"/>
    <s v="Michale Cole"/>
    <x v="5"/>
    <s v="Oceania"/>
    <s v="Keyboard"/>
    <x v="2"/>
    <n v="104.6"/>
    <n v="859.49"/>
    <x v="1"/>
    <s v="NULL"/>
    <s v="0"/>
    <x v="11"/>
    <x v="0"/>
  </r>
  <r>
    <n v="4518"/>
    <x v="434"/>
    <x v="9"/>
    <s v="Cathy Kelley"/>
    <x v="5"/>
    <s v="Oceania"/>
    <s v="Tablet"/>
    <x v="0"/>
    <n v="195.62"/>
    <n v="990.53"/>
    <x v="0"/>
    <d v="2023-06-27T00:00:00"/>
    <n v="20"/>
    <x v="8"/>
    <x v="1"/>
  </r>
  <r>
    <n v="4519"/>
    <x v="677"/>
    <x v="7"/>
    <s v="Samantha Irvin"/>
    <x v="1"/>
    <s v="North America"/>
    <s v="Laptop"/>
    <x v="2"/>
    <n v="415.78"/>
    <n v="529.34"/>
    <x v="0"/>
    <d v="2024-06-07T00:00:00"/>
    <n v="2"/>
    <x v="8"/>
    <x v="0"/>
  </r>
  <r>
    <n v="4520"/>
    <x v="612"/>
    <x v="10"/>
    <s v="Michale Cole"/>
    <x v="9"/>
    <s v="South America"/>
    <s v="Printer"/>
    <x v="0"/>
    <n v="199.57"/>
    <n v="526.51"/>
    <x v="1"/>
    <s v="NULL"/>
    <s v="0"/>
    <x v="9"/>
    <x v="1"/>
  </r>
  <r>
    <n v="4521"/>
    <x v="195"/>
    <x v="15"/>
    <s v="Michale Cole"/>
    <x v="5"/>
    <s v="Oceania"/>
    <s v="Mouse"/>
    <x v="1"/>
    <n v="282.79000000000002"/>
    <n v="268.55"/>
    <x v="2"/>
    <s v="NULL"/>
    <s v="0"/>
    <x v="11"/>
    <x v="1"/>
  </r>
  <r>
    <n v="4522"/>
    <x v="368"/>
    <x v="9"/>
    <s v="Cathy Kelley"/>
    <x v="4"/>
    <s v="Asia"/>
    <s v="Webcam"/>
    <x v="1"/>
    <n v="71.97"/>
    <n v="210.16"/>
    <x v="2"/>
    <s v="NULL"/>
    <s v="0"/>
    <x v="2"/>
    <x v="1"/>
  </r>
  <r>
    <n v="4523"/>
    <x v="286"/>
    <x v="9"/>
    <s v="Cathy Kelley"/>
    <x v="8"/>
    <s v="Europe"/>
    <s v="Smartphone"/>
    <x v="3"/>
    <n v="350.59"/>
    <n v="214.29"/>
    <x v="0"/>
    <d v="2024-09-04T00:00:00"/>
    <n v="8"/>
    <x v="3"/>
    <x v="0"/>
  </r>
  <r>
    <n v="4524"/>
    <x v="556"/>
    <x v="8"/>
    <s v="Cathy Kelley"/>
    <x v="6"/>
    <s v="Europe"/>
    <s v="Keyboard"/>
    <x v="2"/>
    <n v="104.6"/>
    <n v="254.24"/>
    <x v="2"/>
    <s v="NULL"/>
    <s v="0"/>
    <x v="10"/>
    <x v="1"/>
  </r>
  <r>
    <n v="4525"/>
    <x v="583"/>
    <x v="12"/>
    <s v="Michale Cole"/>
    <x v="3"/>
    <s v="Asia"/>
    <s v="Printer"/>
    <x v="0"/>
    <n v="199.57"/>
    <n v="733.72"/>
    <x v="2"/>
    <s v="NULL"/>
    <s v="0"/>
    <x v="9"/>
    <x v="1"/>
  </r>
  <r>
    <n v="4526"/>
    <x v="170"/>
    <x v="6"/>
    <s v="Michale Cole"/>
    <x v="2"/>
    <s v="Asia"/>
    <s v="Webcam"/>
    <x v="1"/>
    <n v="71.97"/>
    <n v="297.17"/>
    <x v="0"/>
    <d v="2024-05-02T00:00:00"/>
    <n v="18"/>
    <x v="7"/>
    <x v="0"/>
  </r>
  <r>
    <n v="4527"/>
    <x v="237"/>
    <x v="7"/>
    <s v="Samantha Irvin"/>
    <x v="9"/>
    <s v="South America"/>
    <s v="Tablet"/>
    <x v="0"/>
    <n v="195.62"/>
    <n v="394.6"/>
    <x v="2"/>
    <s v="NULL"/>
    <s v="0"/>
    <x v="6"/>
    <x v="1"/>
  </r>
  <r>
    <n v="4528"/>
    <x v="114"/>
    <x v="18"/>
    <s v="Nick Patrick"/>
    <x v="0"/>
    <s v="Europe"/>
    <s v="Mouse"/>
    <x v="1"/>
    <n v="282.79000000000002"/>
    <n v="709.78"/>
    <x v="0"/>
    <d v="2023-12-12T00:00:00"/>
    <n v="10"/>
    <x v="5"/>
    <x v="1"/>
  </r>
  <r>
    <n v="4529"/>
    <x v="428"/>
    <x v="10"/>
    <s v="Michale Cole"/>
    <x v="2"/>
    <s v="Asia"/>
    <s v="Headphones"/>
    <x v="0"/>
    <n v="143.09"/>
    <n v="474.62"/>
    <x v="1"/>
    <s v="NULL"/>
    <s v="0"/>
    <x v="10"/>
    <x v="1"/>
  </r>
  <r>
    <n v="4530"/>
    <x v="368"/>
    <x v="4"/>
    <s v="Michale Cole"/>
    <x v="5"/>
    <s v="Oceania"/>
    <s v="Webcam"/>
    <x v="1"/>
    <n v="71.97"/>
    <n v="839.63"/>
    <x v="0"/>
    <d v="2023-08-09T00:00:00"/>
    <n v="20"/>
    <x v="2"/>
    <x v="1"/>
  </r>
  <r>
    <n v="4531"/>
    <x v="260"/>
    <x v="5"/>
    <s v="Samantha Irvin"/>
    <x v="7"/>
    <s v="North America"/>
    <s v="Headphones"/>
    <x v="0"/>
    <n v="143.09"/>
    <n v="724.42"/>
    <x v="0"/>
    <d v="2023-07-16T00:00:00"/>
    <n v="1"/>
    <x v="2"/>
    <x v="1"/>
  </r>
  <r>
    <n v="4532"/>
    <x v="661"/>
    <x v="12"/>
    <s v="Michale Cole"/>
    <x v="8"/>
    <s v="Europe"/>
    <s v="Keyboard"/>
    <x v="2"/>
    <n v="104.6"/>
    <n v="780.29"/>
    <x v="0"/>
    <d v="2023-03-09T00:00:00"/>
    <n v="8"/>
    <x v="1"/>
    <x v="1"/>
  </r>
  <r>
    <n v="4533"/>
    <x v="258"/>
    <x v="16"/>
    <s v="Nick Patrick"/>
    <x v="7"/>
    <s v="North America"/>
    <s v="Mouse"/>
    <x v="1"/>
    <n v="282.79000000000002"/>
    <n v="585.75"/>
    <x v="1"/>
    <s v="NULL"/>
    <s v="0"/>
    <x v="8"/>
    <x v="0"/>
  </r>
  <r>
    <n v="4534"/>
    <x v="384"/>
    <x v="5"/>
    <s v="Samantha Irvin"/>
    <x v="8"/>
    <s v="Europe"/>
    <s v="Webcam"/>
    <x v="1"/>
    <n v="71.97"/>
    <n v="851.18"/>
    <x v="1"/>
    <s v="NULL"/>
    <s v="0"/>
    <x v="9"/>
    <x v="0"/>
  </r>
  <r>
    <n v="4535"/>
    <x v="117"/>
    <x v="17"/>
    <s v="Cathy Kelley"/>
    <x v="8"/>
    <s v="Europe"/>
    <s v="Mouse"/>
    <x v="1"/>
    <n v="282.79000000000002"/>
    <n v="837.73"/>
    <x v="0"/>
    <d v="2023-08-28T00:00:00"/>
    <n v="8"/>
    <x v="3"/>
    <x v="1"/>
  </r>
  <r>
    <n v="4536"/>
    <x v="583"/>
    <x v="18"/>
    <s v="Nick Patrick"/>
    <x v="4"/>
    <s v="Asia"/>
    <s v="Laptop"/>
    <x v="2"/>
    <n v="415.78"/>
    <n v="417.19"/>
    <x v="2"/>
    <s v="NULL"/>
    <s v="0"/>
    <x v="9"/>
    <x v="1"/>
  </r>
  <r>
    <n v="4537"/>
    <x v="127"/>
    <x v="14"/>
    <s v="Nick Patrick"/>
    <x v="7"/>
    <s v="North America"/>
    <s v="Keyboard"/>
    <x v="2"/>
    <n v="104.6"/>
    <n v="392.88"/>
    <x v="2"/>
    <s v="NULL"/>
    <s v="0"/>
    <x v="5"/>
    <x v="0"/>
  </r>
  <r>
    <n v="4538"/>
    <x v="466"/>
    <x v="1"/>
    <s v="Cathy Kelley"/>
    <x v="4"/>
    <s v="Asia"/>
    <s v="Printer"/>
    <x v="0"/>
    <n v="199.57"/>
    <n v="389.88"/>
    <x v="1"/>
    <s v="NULL"/>
    <s v="0"/>
    <x v="11"/>
    <x v="0"/>
  </r>
  <r>
    <n v="4539"/>
    <x v="116"/>
    <x v="18"/>
    <s v="Nick Patrick"/>
    <x v="4"/>
    <s v="Asia"/>
    <s v="Tablet"/>
    <x v="0"/>
    <n v="195.62"/>
    <n v="488.11"/>
    <x v="2"/>
    <s v="NULL"/>
    <s v="0"/>
    <x v="2"/>
    <x v="1"/>
  </r>
  <r>
    <n v="4540"/>
    <x v="289"/>
    <x v="9"/>
    <s v="Cathy Kelley"/>
    <x v="3"/>
    <s v="Asia"/>
    <s v="Laptop"/>
    <x v="2"/>
    <n v="415.78"/>
    <n v="804.85"/>
    <x v="2"/>
    <s v="NULL"/>
    <s v="0"/>
    <x v="10"/>
    <x v="0"/>
  </r>
  <r>
    <n v="4541"/>
    <x v="329"/>
    <x v="3"/>
    <s v="Michale Cole"/>
    <x v="8"/>
    <s v="Europe"/>
    <s v="Mouse"/>
    <x v="1"/>
    <n v="282.79000000000002"/>
    <n v="915.66"/>
    <x v="0"/>
    <d v="2024-05-27T00:00:00"/>
    <n v="8"/>
    <x v="10"/>
    <x v="0"/>
  </r>
  <r>
    <n v="4542"/>
    <x v="549"/>
    <x v="8"/>
    <s v="Cathy Kelley"/>
    <x v="6"/>
    <s v="Europe"/>
    <s v="Webcam"/>
    <x v="1"/>
    <n v="71.97"/>
    <n v="197.04"/>
    <x v="0"/>
    <d v="2023-03-05T00:00:00"/>
    <n v="6"/>
    <x v="4"/>
    <x v="1"/>
  </r>
  <r>
    <n v="4543"/>
    <x v="355"/>
    <x v="9"/>
    <s v="Cathy Kelley"/>
    <x v="1"/>
    <s v="North America"/>
    <s v="Laptop"/>
    <x v="2"/>
    <n v="415.78"/>
    <n v="849.22"/>
    <x v="1"/>
    <s v="NULL"/>
    <s v="0"/>
    <x v="7"/>
    <x v="0"/>
  </r>
  <r>
    <n v="4544"/>
    <x v="621"/>
    <x v="12"/>
    <s v="Michale Cole"/>
    <x v="0"/>
    <s v="Europe"/>
    <s v="Speaker"/>
    <x v="1"/>
    <n v="381.62"/>
    <n v="424.47"/>
    <x v="1"/>
    <s v="NULL"/>
    <s v="0"/>
    <x v="11"/>
    <x v="0"/>
  </r>
  <r>
    <n v="4545"/>
    <x v="54"/>
    <x v="12"/>
    <s v="Michale Cole"/>
    <x v="7"/>
    <s v="North America"/>
    <s v="Headphones"/>
    <x v="0"/>
    <n v="143.09"/>
    <n v="720.11"/>
    <x v="1"/>
    <s v="NULL"/>
    <s v="0"/>
    <x v="3"/>
    <x v="1"/>
  </r>
  <r>
    <n v="4546"/>
    <x v="28"/>
    <x v="15"/>
    <s v="Michale Cole"/>
    <x v="5"/>
    <s v="Oceania"/>
    <s v="Monitor"/>
    <x v="1"/>
    <n v="263.2"/>
    <n v="332.65"/>
    <x v="1"/>
    <s v="NULL"/>
    <s v="0"/>
    <x v="7"/>
    <x v="1"/>
  </r>
  <r>
    <n v="4547"/>
    <x v="688"/>
    <x v="8"/>
    <s v="Cathy Kelley"/>
    <x v="4"/>
    <s v="Asia"/>
    <s v="Printer"/>
    <x v="0"/>
    <n v="199.57"/>
    <n v="375.91"/>
    <x v="2"/>
    <s v="NULL"/>
    <s v="0"/>
    <x v="11"/>
    <x v="0"/>
  </r>
  <r>
    <n v="4548"/>
    <x v="714"/>
    <x v="14"/>
    <s v="Nick Patrick"/>
    <x v="5"/>
    <s v="Oceania"/>
    <s v="Keyboard"/>
    <x v="2"/>
    <n v="104.6"/>
    <n v="954.65"/>
    <x v="0"/>
    <d v="2024-05-17T00:00:00"/>
    <n v="20"/>
    <x v="7"/>
    <x v="0"/>
  </r>
  <r>
    <n v="4549"/>
    <x v="622"/>
    <x v="7"/>
    <s v="Samantha Irvin"/>
    <x v="8"/>
    <s v="Europe"/>
    <s v="Monitor"/>
    <x v="1"/>
    <n v="263.2"/>
    <n v="109.5"/>
    <x v="1"/>
    <s v="NULL"/>
    <s v="0"/>
    <x v="0"/>
    <x v="1"/>
  </r>
  <r>
    <n v="4550"/>
    <x v="690"/>
    <x v="9"/>
    <s v="Cathy Kelley"/>
    <x v="4"/>
    <s v="Asia"/>
    <s v="Headphones"/>
    <x v="0"/>
    <n v="143.09"/>
    <n v="746.9"/>
    <x v="1"/>
    <s v="NULL"/>
    <s v="0"/>
    <x v="1"/>
    <x v="1"/>
  </r>
  <r>
    <n v="4551"/>
    <x v="202"/>
    <x v="8"/>
    <s v="Cathy Kelley"/>
    <x v="3"/>
    <s v="Asia"/>
    <s v="Printer"/>
    <x v="0"/>
    <n v="199.57"/>
    <n v="363.19"/>
    <x v="1"/>
    <s v="NULL"/>
    <s v="0"/>
    <x v="9"/>
    <x v="1"/>
  </r>
  <r>
    <n v="4552"/>
    <x v="301"/>
    <x v="19"/>
    <s v="Samantha Irvin"/>
    <x v="7"/>
    <s v="North America"/>
    <s v="Tablet"/>
    <x v="0"/>
    <n v="195.62"/>
    <n v="771.44"/>
    <x v="0"/>
    <d v="2024-04-18T00:00:00"/>
    <n v="1"/>
    <x v="7"/>
    <x v="0"/>
  </r>
  <r>
    <n v="4553"/>
    <x v="658"/>
    <x v="17"/>
    <s v="Cathy Kelley"/>
    <x v="2"/>
    <s v="Asia"/>
    <s v="Speaker"/>
    <x v="1"/>
    <n v="381.62"/>
    <n v="920.63"/>
    <x v="2"/>
    <s v="NULL"/>
    <s v="0"/>
    <x v="8"/>
    <x v="0"/>
  </r>
  <r>
    <n v="4554"/>
    <x v="194"/>
    <x v="17"/>
    <s v="Cathy Kelley"/>
    <x v="7"/>
    <s v="North America"/>
    <s v="Smartphone"/>
    <x v="3"/>
    <n v="350.59"/>
    <n v="909.48"/>
    <x v="2"/>
    <s v="NULL"/>
    <s v="0"/>
    <x v="3"/>
    <x v="0"/>
  </r>
  <r>
    <n v="4555"/>
    <x v="704"/>
    <x v="13"/>
    <s v="Cathy Kelley"/>
    <x v="0"/>
    <s v="Europe"/>
    <s v="Tablet"/>
    <x v="0"/>
    <n v="195.62"/>
    <n v="208.71"/>
    <x v="1"/>
    <s v="NULL"/>
    <s v="0"/>
    <x v="11"/>
    <x v="0"/>
  </r>
  <r>
    <n v="4556"/>
    <x v="354"/>
    <x v="14"/>
    <s v="Nick Patrick"/>
    <x v="5"/>
    <s v="Oceania"/>
    <s v="Monitor"/>
    <x v="1"/>
    <n v="263.2"/>
    <n v="519.27"/>
    <x v="2"/>
    <s v="NULL"/>
    <s v="0"/>
    <x v="5"/>
    <x v="1"/>
  </r>
  <r>
    <n v="4557"/>
    <x v="83"/>
    <x v="7"/>
    <s v="Samantha Irvin"/>
    <x v="6"/>
    <s v="Europe"/>
    <s v="Keyboard"/>
    <x v="2"/>
    <n v="104.6"/>
    <n v="237.59"/>
    <x v="0"/>
    <d v="2023-02-14T00:00:00"/>
    <n v="6"/>
    <x v="4"/>
    <x v="1"/>
  </r>
  <r>
    <n v="4558"/>
    <x v="107"/>
    <x v="17"/>
    <s v="Cathy Kelley"/>
    <x v="5"/>
    <s v="Oceania"/>
    <s v="Mouse"/>
    <x v="1"/>
    <n v="282.79000000000002"/>
    <n v="456.66"/>
    <x v="1"/>
    <s v="NULL"/>
    <s v="0"/>
    <x v="6"/>
    <x v="1"/>
  </r>
  <r>
    <n v="4559"/>
    <x v="217"/>
    <x v="15"/>
    <s v="Michale Cole"/>
    <x v="0"/>
    <s v="Europe"/>
    <s v="Laptop"/>
    <x v="2"/>
    <n v="415.78"/>
    <n v="753.92"/>
    <x v="1"/>
    <s v="NULL"/>
    <s v="0"/>
    <x v="6"/>
    <x v="0"/>
  </r>
  <r>
    <n v="4560"/>
    <x v="668"/>
    <x v="18"/>
    <s v="Nick Patrick"/>
    <x v="2"/>
    <s v="Asia"/>
    <s v="Monitor"/>
    <x v="1"/>
    <n v="263.2"/>
    <n v="913.63"/>
    <x v="1"/>
    <s v="NULL"/>
    <s v="0"/>
    <x v="0"/>
    <x v="1"/>
  </r>
  <r>
    <n v="4561"/>
    <x v="436"/>
    <x v="1"/>
    <s v="Cathy Kelley"/>
    <x v="6"/>
    <s v="Europe"/>
    <s v="Smartphone"/>
    <x v="3"/>
    <n v="350.59"/>
    <n v="769.24"/>
    <x v="0"/>
    <d v="2024-03-20T00:00:00"/>
    <n v="6"/>
    <x v="1"/>
    <x v="0"/>
  </r>
  <r>
    <n v="4562"/>
    <x v="401"/>
    <x v="16"/>
    <s v="Nick Patrick"/>
    <x v="2"/>
    <s v="Asia"/>
    <s v="Speaker"/>
    <x v="1"/>
    <n v="381.62"/>
    <n v="686.11"/>
    <x v="2"/>
    <s v="NULL"/>
    <s v="0"/>
    <x v="9"/>
    <x v="0"/>
  </r>
  <r>
    <n v="4563"/>
    <x v="508"/>
    <x v="9"/>
    <s v="Cathy Kelley"/>
    <x v="3"/>
    <s v="Asia"/>
    <s v="Keyboard"/>
    <x v="2"/>
    <n v="104.6"/>
    <n v="125.18"/>
    <x v="2"/>
    <s v="NULL"/>
    <s v="0"/>
    <x v="0"/>
    <x v="0"/>
  </r>
  <r>
    <n v="4564"/>
    <x v="562"/>
    <x v="17"/>
    <s v="Cathy Kelley"/>
    <x v="6"/>
    <s v="Europe"/>
    <s v="Headphones"/>
    <x v="0"/>
    <n v="143.09"/>
    <n v="118.49"/>
    <x v="1"/>
    <s v="NULL"/>
    <s v="0"/>
    <x v="10"/>
    <x v="1"/>
  </r>
  <r>
    <n v="4565"/>
    <x v="267"/>
    <x v="18"/>
    <s v="Nick Patrick"/>
    <x v="9"/>
    <s v="South America"/>
    <s v="Laptop"/>
    <x v="2"/>
    <n v="415.78"/>
    <n v="733.34"/>
    <x v="2"/>
    <s v="NULL"/>
    <s v="0"/>
    <x v="6"/>
    <x v="1"/>
  </r>
  <r>
    <n v="4566"/>
    <x v="325"/>
    <x v="1"/>
    <s v="Cathy Kelley"/>
    <x v="3"/>
    <s v="Asia"/>
    <s v="Tablet"/>
    <x v="0"/>
    <n v="195.62"/>
    <n v="110.15"/>
    <x v="2"/>
    <s v="NULL"/>
    <s v="0"/>
    <x v="6"/>
    <x v="0"/>
  </r>
  <r>
    <n v="4567"/>
    <x v="611"/>
    <x v="0"/>
    <s v="Nick Patrick"/>
    <x v="4"/>
    <s v="Asia"/>
    <s v="Monitor"/>
    <x v="1"/>
    <n v="263.2"/>
    <n v="566.47"/>
    <x v="0"/>
    <d v="2024-03-27T00:00:00"/>
    <n v="12"/>
    <x v="1"/>
    <x v="0"/>
  </r>
  <r>
    <n v="4568"/>
    <x v="462"/>
    <x v="2"/>
    <s v="Cathy Kelley"/>
    <x v="1"/>
    <s v="North America"/>
    <s v="Keyboard"/>
    <x v="2"/>
    <n v="104.6"/>
    <n v="224.22"/>
    <x v="0"/>
    <d v="2024-04-05T00:00:00"/>
    <n v="2"/>
    <x v="7"/>
    <x v="0"/>
  </r>
  <r>
    <n v="4569"/>
    <x v="273"/>
    <x v="7"/>
    <s v="Samantha Irvin"/>
    <x v="4"/>
    <s v="Asia"/>
    <s v="Printer"/>
    <x v="0"/>
    <n v="199.57"/>
    <n v="873.65"/>
    <x v="0"/>
    <d v="2024-12-27T00:00:00"/>
    <n v="12"/>
    <x v="5"/>
    <x v="0"/>
  </r>
  <r>
    <n v="4570"/>
    <x v="221"/>
    <x v="3"/>
    <s v="Michale Cole"/>
    <x v="7"/>
    <s v="North America"/>
    <s v="Headphones"/>
    <x v="0"/>
    <n v="143.09"/>
    <n v="502.26"/>
    <x v="0"/>
    <d v="2023-06-30T00:00:00"/>
    <n v="1"/>
    <x v="8"/>
    <x v="1"/>
  </r>
  <r>
    <n v="4571"/>
    <x v="66"/>
    <x v="3"/>
    <s v="Michale Cole"/>
    <x v="5"/>
    <s v="Oceania"/>
    <s v="Tablet"/>
    <x v="0"/>
    <n v="195.62"/>
    <n v="594.88"/>
    <x v="0"/>
    <d v="2024-04-30T00:00:00"/>
    <n v="20"/>
    <x v="7"/>
    <x v="0"/>
  </r>
  <r>
    <n v="4572"/>
    <x v="706"/>
    <x v="14"/>
    <s v="Nick Patrick"/>
    <x v="8"/>
    <s v="Europe"/>
    <s v="Printer"/>
    <x v="0"/>
    <n v="199.57"/>
    <n v="677.98"/>
    <x v="0"/>
    <d v="2023-01-10T00:00:00"/>
    <n v="8"/>
    <x v="6"/>
    <x v="1"/>
  </r>
  <r>
    <n v="4573"/>
    <x v="445"/>
    <x v="10"/>
    <s v="Michale Cole"/>
    <x v="7"/>
    <s v="North America"/>
    <s v="Smartphone"/>
    <x v="3"/>
    <n v="350.59"/>
    <n v="377.04"/>
    <x v="1"/>
    <s v="NULL"/>
    <s v="0"/>
    <x v="5"/>
    <x v="1"/>
  </r>
  <r>
    <n v="4574"/>
    <x v="166"/>
    <x v="0"/>
    <s v="Nick Patrick"/>
    <x v="8"/>
    <s v="Europe"/>
    <s v="Smartphone"/>
    <x v="3"/>
    <n v="350.59"/>
    <n v="975.61"/>
    <x v="1"/>
    <s v="NULL"/>
    <s v="0"/>
    <x v="11"/>
    <x v="0"/>
  </r>
  <r>
    <n v="4575"/>
    <x v="651"/>
    <x v="6"/>
    <s v="Michale Cole"/>
    <x v="9"/>
    <s v="South America"/>
    <s v="Monitor"/>
    <x v="1"/>
    <n v="263.2"/>
    <n v="639.99"/>
    <x v="0"/>
    <d v="2023-07-12T00:00:00"/>
    <n v="4"/>
    <x v="2"/>
    <x v="1"/>
  </r>
  <r>
    <n v="4576"/>
    <x v="664"/>
    <x v="1"/>
    <s v="Cathy Kelley"/>
    <x v="5"/>
    <s v="Oceania"/>
    <s v="Mouse"/>
    <x v="1"/>
    <n v="282.79000000000002"/>
    <n v="282.14"/>
    <x v="1"/>
    <s v="NULL"/>
    <s v="0"/>
    <x v="6"/>
    <x v="0"/>
  </r>
  <r>
    <n v="4577"/>
    <x v="390"/>
    <x v="4"/>
    <s v="Michale Cole"/>
    <x v="5"/>
    <s v="Oceania"/>
    <s v="Printer"/>
    <x v="0"/>
    <n v="199.57"/>
    <n v="319.89999999999998"/>
    <x v="2"/>
    <s v="NULL"/>
    <s v="0"/>
    <x v="6"/>
    <x v="1"/>
  </r>
  <r>
    <n v="4578"/>
    <x v="556"/>
    <x v="19"/>
    <s v="Samantha Irvin"/>
    <x v="5"/>
    <s v="Oceania"/>
    <s v="Laptop"/>
    <x v="2"/>
    <n v="415.78"/>
    <n v="132.81"/>
    <x v="0"/>
    <d v="2023-06-04T00:00:00"/>
    <n v="20"/>
    <x v="10"/>
    <x v="1"/>
  </r>
  <r>
    <n v="4579"/>
    <x v="422"/>
    <x v="19"/>
    <s v="Samantha Irvin"/>
    <x v="3"/>
    <s v="Asia"/>
    <s v="Keyboard"/>
    <x v="2"/>
    <n v="104.6"/>
    <n v="578.84"/>
    <x v="1"/>
    <s v="NULL"/>
    <s v="0"/>
    <x v="2"/>
    <x v="0"/>
  </r>
  <r>
    <n v="4580"/>
    <x v="107"/>
    <x v="11"/>
    <s v="Cathy Kelley"/>
    <x v="8"/>
    <s v="Europe"/>
    <s v="Tablet"/>
    <x v="0"/>
    <n v="195.62"/>
    <n v="196.06"/>
    <x v="2"/>
    <s v="NULL"/>
    <s v="0"/>
    <x v="6"/>
    <x v="1"/>
  </r>
  <r>
    <n v="4581"/>
    <x v="445"/>
    <x v="4"/>
    <s v="Michale Cole"/>
    <x v="5"/>
    <s v="Oceania"/>
    <s v="Mouse"/>
    <x v="1"/>
    <n v="282.79000000000002"/>
    <n v="365.14"/>
    <x v="2"/>
    <s v="NULL"/>
    <s v="0"/>
    <x v="5"/>
    <x v="1"/>
  </r>
  <r>
    <n v="4582"/>
    <x v="531"/>
    <x v="10"/>
    <s v="Michale Cole"/>
    <x v="6"/>
    <s v="Europe"/>
    <s v="Monitor"/>
    <x v="1"/>
    <n v="263.2"/>
    <n v="120.88"/>
    <x v="1"/>
    <s v="NULL"/>
    <s v="0"/>
    <x v="8"/>
    <x v="0"/>
  </r>
  <r>
    <n v="4583"/>
    <x v="442"/>
    <x v="6"/>
    <s v="Michale Cole"/>
    <x v="5"/>
    <s v="Oceania"/>
    <s v="Tablet"/>
    <x v="0"/>
    <n v="195.62"/>
    <n v="843.83"/>
    <x v="1"/>
    <s v="NULL"/>
    <s v="0"/>
    <x v="6"/>
    <x v="0"/>
  </r>
  <r>
    <n v="4584"/>
    <x v="184"/>
    <x v="14"/>
    <s v="Nick Patrick"/>
    <x v="4"/>
    <s v="Asia"/>
    <s v="Laptop"/>
    <x v="2"/>
    <n v="415.78"/>
    <n v="894.41"/>
    <x v="0"/>
    <d v="2024-07-31T00:00:00"/>
    <n v="12"/>
    <x v="2"/>
    <x v="0"/>
  </r>
  <r>
    <n v="4585"/>
    <x v="502"/>
    <x v="18"/>
    <s v="Nick Patrick"/>
    <x v="9"/>
    <s v="South America"/>
    <s v="Laptop"/>
    <x v="2"/>
    <n v="415.78"/>
    <n v="596.04999999999995"/>
    <x v="0"/>
    <d v="2024-07-08T00:00:00"/>
    <n v="4"/>
    <x v="2"/>
    <x v="0"/>
  </r>
  <r>
    <n v="4586"/>
    <x v="297"/>
    <x v="16"/>
    <s v="Nick Patrick"/>
    <x v="7"/>
    <s v="North America"/>
    <s v="Speaker"/>
    <x v="1"/>
    <n v="381.62"/>
    <n v="107.33"/>
    <x v="2"/>
    <s v="NULL"/>
    <s v="0"/>
    <x v="10"/>
    <x v="0"/>
  </r>
  <r>
    <n v="4587"/>
    <x v="402"/>
    <x v="17"/>
    <s v="Cathy Kelley"/>
    <x v="3"/>
    <s v="Asia"/>
    <s v="Webcam"/>
    <x v="1"/>
    <n v="71.97"/>
    <n v="446.59"/>
    <x v="1"/>
    <s v="NULL"/>
    <s v="0"/>
    <x v="11"/>
    <x v="0"/>
  </r>
  <r>
    <n v="4588"/>
    <x v="415"/>
    <x v="19"/>
    <s v="Samantha Irvin"/>
    <x v="9"/>
    <s v="South America"/>
    <s v="Smartphone"/>
    <x v="3"/>
    <n v="350.59"/>
    <n v="199.8"/>
    <x v="0"/>
    <d v="2024-07-02T00:00:00"/>
    <n v="4"/>
    <x v="8"/>
    <x v="0"/>
  </r>
  <r>
    <n v="4589"/>
    <x v="120"/>
    <x v="7"/>
    <s v="Samantha Irvin"/>
    <x v="3"/>
    <s v="Asia"/>
    <s v="Keyboard"/>
    <x v="2"/>
    <n v="104.6"/>
    <n v="930.34"/>
    <x v="0"/>
    <d v="2023-06-24T00:00:00"/>
    <n v="15"/>
    <x v="8"/>
    <x v="1"/>
  </r>
  <r>
    <n v="4590"/>
    <x v="134"/>
    <x v="16"/>
    <s v="Nick Patrick"/>
    <x v="6"/>
    <s v="Europe"/>
    <s v="Speaker"/>
    <x v="1"/>
    <n v="381.62"/>
    <n v="785.15"/>
    <x v="0"/>
    <d v="2023-03-27T00:00:00"/>
    <n v="6"/>
    <x v="1"/>
    <x v="1"/>
  </r>
  <r>
    <n v="4591"/>
    <x v="71"/>
    <x v="3"/>
    <s v="Michale Cole"/>
    <x v="0"/>
    <s v="Europe"/>
    <s v="Monitor"/>
    <x v="1"/>
    <n v="263.2"/>
    <n v="694.22"/>
    <x v="0"/>
    <d v="2024-03-16T00:00:00"/>
    <n v="10"/>
    <x v="1"/>
    <x v="0"/>
  </r>
  <r>
    <n v="4592"/>
    <x v="661"/>
    <x v="1"/>
    <s v="Cathy Kelley"/>
    <x v="5"/>
    <s v="Oceania"/>
    <s v="Headphones"/>
    <x v="0"/>
    <n v="143.09"/>
    <n v="645.02"/>
    <x v="2"/>
    <s v="NULL"/>
    <s v="0"/>
    <x v="1"/>
    <x v="1"/>
  </r>
  <r>
    <n v="4593"/>
    <x v="199"/>
    <x v="10"/>
    <s v="Michale Cole"/>
    <x v="5"/>
    <s v="Oceania"/>
    <s v="Keyboard"/>
    <x v="2"/>
    <n v="104.6"/>
    <n v="469.61"/>
    <x v="0"/>
    <d v="2024-07-14T00:00:00"/>
    <n v="20"/>
    <x v="8"/>
    <x v="0"/>
  </r>
  <r>
    <n v="4594"/>
    <x v="253"/>
    <x v="0"/>
    <s v="Nick Patrick"/>
    <x v="5"/>
    <s v="Oceania"/>
    <s v="Printer"/>
    <x v="0"/>
    <n v="199.57"/>
    <n v="934.05"/>
    <x v="2"/>
    <s v="NULL"/>
    <s v="0"/>
    <x v="9"/>
    <x v="0"/>
  </r>
  <r>
    <n v="4595"/>
    <x v="51"/>
    <x v="13"/>
    <s v="Cathy Kelley"/>
    <x v="8"/>
    <s v="Europe"/>
    <s v="Laptop"/>
    <x v="2"/>
    <n v="415.78"/>
    <n v="309.99"/>
    <x v="1"/>
    <s v="NULL"/>
    <s v="0"/>
    <x v="6"/>
    <x v="0"/>
  </r>
  <r>
    <n v="4596"/>
    <x v="169"/>
    <x v="17"/>
    <s v="Cathy Kelley"/>
    <x v="3"/>
    <s v="Asia"/>
    <s v="Mouse"/>
    <x v="1"/>
    <n v="282.79000000000002"/>
    <n v="664.96"/>
    <x v="1"/>
    <s v="NULL"/>
    <s v="0"/>
    <x v="1"/>
    <x v="1"/>
  </r>
  <r>
    <n v="4597"/>
    <x v="584"/>
    <x v="1"/>
    <s v="Cathy Kelley"/>
    <x v="4"/>
    <s v="Asia"/>
    <s v="Tablet"/>
    <x v="0"/>
    <n v="195.62"/>
    <n v="736.47"/>
    <x v="1"/>
    <s v="NULL"/>
    <s v="0"/>
    <x v="1"/>
    <x v="0"/>
  </r>
  <r>
    <n v="4598"/>
    <x v="188"/>
    <x v="14"/>
    <s v="Nick Patrick"/>
    <x v="1"/>
    <s v="North America"/>
    <s v="Webcam"/>
    <x v="1"/>
    <n v="71.97"/>
    <n v="739.3"/>
    <x v="1"/>
    <s v="NULL"/>
    <s v="0"/>
    <x v="11"/>
    <x v="1"/>
  </r>
  <r>
    <n v="4599"/>
    <x v="250"/>
    <x v="6"/>
    <s v="Michale Cole"/>
    <x v="9"/>
    <s v="South America"/>
    <s v="Keyboard"/>
    <x v="2"/>
    <n v="104.6"/>
    <n v="344.8"/>
    <x v="1"/>
    <s v="NULL"/>
    <s v="0"/>
    <x v="10"/>
    <x v="0"/>
  </r>
  <r>
    <n v="4600"/>
    <x v="251"/>
    <x v="0"/>
    <s v="Nick Patrick"/>
    <x v="1"/>
    <s v="North America"/>
    <s v="Tablet"/>
    <x v="0"/>
    <n v="195.62"/>
    <n v="408.76"/>
    <x v="2"/>
    <s v="NULL"/>
    <s v="0"/>
    <x v="6"/>
    <x v="0"/>
  </r>
  <r>
    <n v="4601"/>
    <x v="595"/>
    <x v="12"/>
    <s v="Michale Cole"/>
    <x v="7"/>
    <s v="North America"/>
    <s v="Monitor"/>
    <x v="1"/>
    <n v="263.2"/>
    <n v="789.4"/>
    <x v="0"/>
    <d v="2024-02-27T00:00:00"/>
    <n v="1"/>
    <x v="4"/>
    <x v="0"/>
  </r>
  <r>
    <n v="4602"/>
    <x v="561"/>
    <x v="1"/>
    <s v="Cathy Kelley"/>
    <x v="3"/>
    <s v="Asia"/>
    <s v="Speaker"/>
    <x v="1"/>
    <n v="381.62"/>
    <n v="100.65"/>
    <x v="1"/>
    <s v="NULL"/>
    <s v="0"/>
    <x v="6"/>
    <x v="0"/>
  </r>
  <r>
    <n v="4603"/>
    <x v="489"/>
    <x v="3"/>
    <s v="Michale Cole"/>
    <x v="6"/>
    <s v="Europe"/>
    <s v="Mouse"/>
    <x v="1"/>
    <n v="282.79000000000002"/>
    <n v="338.73"/>
    <x v="0"/>
    <d v="2023-10-07T00:00:00"/>
    <n v="6"/>
    <x v="11"/>
    <x v="1"/>
  </r>
  <r>
    <n v="4604"/>
    <x v="5"/>
    <x v="9"/>
    <s v="Cathy Kelley"/>
    <x v="2"/>
    <s v="Asia"/>
    <s v="Laptop"/>
    <x v="2"/>
    <n v="415.78"/>
    <n v="931.34"/>
    <x v="2"/>
    <s v="NULL"/>
    <s v="0"/>
    <x v="3"/>
    <x v="0"/>
  </r>
  <r>
    <n v="4605"/>
    <x v="335"/>
    <x v="16"/>
    <s v="Nick Patrick"/>
    <x v="6"/>
    <s v="Europe"/>
    <s v="Laptop"/>
    <x v="2"/>
    <n v="415.78"/>
    <n v="675.93"/>
    <x v="2"/>
    <s v="NULL"/>
    <s v="0"/>
    <x v="0"/>
    <x v="0"/>
  </r>
  <r>
    <n v="4606"/>
    <x v="127"/>
    <x v="7"/>
    <s v="Samantha Irvin"/>
    <x v="7"/>
    <s v="North America"/>
    <s v="Tablet"/>
    <x v="0"/>
    <n v="195.62"/>
    <n v="168.03"/>
    <x v="0"/>
    <d v="2024-12-18T00:00:00"/>
    <n v="1"/>
    <x v="5"/>
    <x v="0"/>
  </r>
  <r>
    <n v="4607"/>
    <x v="538"/>
    <x v="17"/>
    <s v="Cathy Kelley"/>
    <x v="2"/>
    <s v="Asia"/>
    <s v="Headphones"/>
    <x v="0"/>
    <n v="143.09"/>
    <n v="798.73"/>
    <x v="0"/>
    <d v="2023-06-04T00:00:00"/>
    <n v="18"/>
    <x v="10"/>
    <x v="1"/>
  </r>
  <r>
    <n v="4608"/>
    <x v="574"/>
    <x v="16"/>
    <s v="Nick Patrick"/>
    <x v="2"/>
    <s v="Asia"/>
    <s v="Keyboard"/>
    <x v="2"/>
    <n v="104.6"/>
    <n v="308.10000000000002"/>
    <x v="0"/>
    <d v="2024-04-07T00:00:00"/>
    <n v="18"/>
    <x v="1"/>
    <x v="0"/>
  </r>
  <r>
    <n v="4609"/>
    <x v="430"/>
    <x v="13"/>
    <s v="Cathy Kelley"/>
    <x v="2"/>
    <s v="Asia"/>
    <s v="Speaker"/>
    <x v="1"/>
    <n v="381.62"/>
    <n v="827.75"/>
    <x v="0"/>
    <d v="2024-04-11T00:00:00"/>
    <n v="18"/>
    <x v="1"/>
    <x v="0"/>
  </r>
  <r>
    <n v="4610"/>
    <x v="150"/>
    <x v="9"/>
    <s v="Cathy Kelley"/>
    <x v="2"/>
    <s v="Asia"/>
    <s v="Keyboard"/>
    <x v="2"/>
    <n v="104.6"/>
    <n v="159.43"/>
    <x v="0"/>
    <d v="2023-01-07T00:00:00"/>
    <n v="-713"/>
    <x v="5"/>
    <x v="0"/>
  </r>
  <r>
    <n v="4611"/>
    <x v="112"/>
    <x v="5"/>
    <s v="Samantha Irvin"/>
    <x v="3"/>
    <s v="Asia"/>
    <s v="Printer"/>
    <x v="0"/>
    <n v="199.57"/>
    <n v="747.68"/>
    <x v="1"/>
    <s v="NULL"/>
    <s v="0"/>
    <x v="6"/>
    <x v="0"/>
  </r>
  <r>
    <n v="4612"/>
    <x v="671"/>
    <x v="8"/>
    <s v="Cathy Kelley"/>
    <x v="4"/>
    <s v="Asia"/>
    <s v="Smartphone"/>
    <x v="3"/>
    <n v="350.59"/>
    <n v="222.41"/>
    <x v="0"/>
    <d v="2023-12-18T00:00:00"/>
    <n v="12"/>
    <x v="5"/>
    <x v="1"/>
  </r>
  <r>
    <n v="4613"/>
    <x v="486"/>
    <x v="19"/>
    <s v="Samantha Irvin"/>
    <x v="3"/>
    <s v="Asia"/>
    <s v="Speaker"/>
    <x v="1"/>
    <n v="381.62"/>
    <n v="174.31"/>
    <x v="0"/>
    <d v="2023-01-25T00:00:00"/>
    <n v="15"/>
    <x v="6"/>
    <x v="1"/>
  </r>
  <r>
    <n v="4614"/>
    <x v="253"/>
    <x v="0"/>
    <s v="Nick Patrick"/>
    <x v="1"/>
    <s v="North America"/>
    <s v="Monitor"/>
    <x v="1"/>
    <n v="263.2"/>
    <n v="335.29"/>
    <x v="0"/>
    <d v="2024-11-04T00:00:00"/>
    <n v="2"/>
    <x v="9"/>
    <x v="0"/>
  </r>
  <r>
    <n v="4615"/>
    <x v="396"/>
    <x v="10"/>
    <s v="Michale Cole"/>
    <x v="6"/>
    <s v="Europe"/>
    <s v="Speaker"/>
    <x v="1"/>
    <n v="381.62"/>
    <n v="310.69"/>
    <x v="2"/>
    <s v="NULL"/>
    <s v="0"/>
    <x v="7"/>
    <x v="0"/>
  </r>
  <r>
    <n v="4616"/>
    <x v="129"/>
    <x v="3"/>
    <s v="Michale Cole"/>
    <x v="3"/>
    <s v="Asia"/>
    <s v="Monitor"/>
    <x v="1"/>
    <n v="263.2"/>
    <n v="157.47"/>
    <x v="0"/>
    <d v="2024-03-09T00:00:00"/>
    <n v="15"/>
    <x v="4"/>
    <x v="0"/>
  </r>
  <r>
    <n v="4617"/>
    <x v="315"/>
    <x v="12"/>
    <s v="Michale Cole"/>
    <x v="9"/>
    <s v="South America"/>
    <s v="Monitor"/>
    <x v="1"/>
    <n v="263.2"/>
    <n v="747.81"/>
    <x v="1"/>
    <s v="NULL"/>
    <s v="0"/>
    <x v="9"/>
    <x v="0"/>
  </r>
  <r>
    <n v="4618"/>
    <x v="382"/>
    <x v="18"/>
    <s v="Nick Patrick"/>
    <x v="8"/>
    <s v="Europe"/>
    <s v="Speaker"/>
    <x v="1"/>
    <n v="381.62"/>
    <n v="491.75"/>
    <x v="0"/>
    <d v="2024-04-27T00:00:00"/>
    <n v="8"/>
    <x v="7"/>
    <x v="0"/>
  </r>
  <r>
    <n v="4619"/>
    <x v="614"/>
    <x v="14"/>
    <s v="Nick Patrick"/>
    <x v="6"/>
    <s v="Europe"/>
    <s v="Headphones"/>
    <x v="0"/>
    <n v="143.09"/>
    <n v="133.25"/>
    <x v="2"/>
    <s v="NULL"/>
    <s v="0"/>
    <x v="5"/>
    <x v="1"/>
  </r>
  <r>
    <n v="4620"/>
    <x v="338"/>
    <x v="1"/>
    <s v="Cathy Kelley"/>
    <x v="2"/>
    <s v="Asia"/>
    <s v="Smartphone"/>
    <x v="3"/>
    <n v="350.59"/>
    <n v="894.67"/>
    <x v="0"/>
    <d v="2024-03-01T00:00:00"/>
    <n v="18"/>
    <x v="4"/>
    <x v="0"/>
  </r>
  <r>
    <n v="4621"/>
    <x v="496"/>
    <x v="7"/>
    <s v="Samantha Irvin"/>
    <x v="4"/>
    <s v="Asia"/>
    <s v="Keyboard"/>
    <x v="2"/>
    <n v="104.6"/>
    <n v="669.29"/>
    <x v="1"/>
    <s v="NULL"/>
    <s v="0"/>
    <x v="5"/>
    <x v="1"/>
  </r>
  <r>
    <n v="4622"/>
    <x v="690"/>
    <x v="19"/>
    <s v="Samantha Irvin"/>
    <x v="2"/>
    <s v="Asia"/>
    <s v="Tablet"/>
    <x v="0"/>
    <n v="195.62"/>
    <n v="914.32"/>
    <x v="2"/>
    <s v="NULL"/>
    <s v="0"/>
    <x v="1"/>
    <x v="1"/>
  </r>
  <r>
    <n v="4623"/>
    <x v="402"/>
    <x v="9"/>
    <s v="Cathy Kelley"/>
    <x v="9"/>
    <s v="South America"/>
    <s v="Smartphone"/>
    <x v="3"/>
    <n v="350.59"/>
    <n v="940.22"/>
    <x v="2"/>
    <s v="NULL"/>
    <s v="0"/>
    <x v="11"/>
    <x v="0"/>
  </r>
  <r>
    <n v="4624"/>
    <x v="604"/>
    <x v="2"/>
    <s v="Cathy Kelley"/>
    <x v="5"/>
    <s v="Oceania"/>
    <s v="Printer"/>
    <x v="0"/>
    <n v="199.57"/>
    <n v="878.68"/>
    <x v="1"/>
    <s v="NULL"/>
    <s v="0"/>
    <x v="5"/>
    <x v="0"/>
  </r>
  <r>
    <n v="4625"/>
    <x v="551"/>
    <x v="16"/>
    <s v="Nick Patrick"/>
    <x v="0"/>
    <s v="Europe"/>
    <s v="Printer"/>
    <x v="0"/>
    <n v="199.57"/>
    <n v="536.16999999999996"/>
    <x v="1"/>
    <s v="NULL"/>
    <s v="0"/>
    <x v="8"/>
    <x v="0"/>
  </r>
  <r>
    <n v="4626"/>
    <x v="302"/>
    <x v="17"/>
    <s v="Cathy Kelley"/>
    <x v="9"/>
    <s v="South America"/>
    <s v="Printer"/>
    <x v="0"/>
    <n v="199.57"/>
    <n v="312.24"/>
    <x v="0"/>
    <d v="2023-10-03T00:00:00"/>
    <n v="4"/>
    <x v="0"/>
    <x v="1"/>
  </r>
  <r>
    <n v="4627"/>
    <x v="105"/>
    <x v="2"/>
    <s v="Cathy Kelley"/>
    <x v="3"/>
    <s v="Asia"/>
    <s v="Laptop"/>
    <x v="2"/>
    <n v="415.78"/>
    <n v="737.78"/>
    <x v="2"/>
    <s v="NULL"/>
    <s v="0"/>
    <x v="10"/>
    <x v="0"/>
  </r>
  <r>
    <n v="4628"/>
    <x v="253"/>
    <x v="19"/>
    <s v="Samantha Irvin"/>
    <x v="4"/>
    <s v="Asia"/>
    <s v="Smartphone"/>
    <x v="3"/>
    <n v="350.59"/>
    <n v="975.81"/>
    <x v="1"/>
    <s v="NULL"/>
    <s v="0"/>
    <x v="9"/>
    <x v="0"/>
  </r>
  <r>
    <n v="4629"/>
    <x v="181"/>
    <x v="16"/>
    <s v="Nick Patrick"/>
    <x v="0"/>
    <s v="Europe"/>
    <s v="Tablet"/>
    <x v="0"/>
    <n v="195.62"/>
    <n v="642.71"/>
    <x v="0"/>
    <d v="2024-04-07T00:00:00"/>
    <n v="10"/>
    <x v="1"/>
    <x v="0"/>
  </r>
  <r>
    <n v="4630"/>
    <x v="291"/>
    <x v="19"/>
    <s v="Samantha Irvin"/>
    <x v="1"/>
    <s v="North America"/>
    <s v="Tablet"/>
    <x v="0"/>
    <n v="195.62"/>
    <n v="408.34"/>
    <x v="0"/>
    <d v="2023-03-15T00:00:00"/>
    <n v="2"/>
    <x v="1"/>
    <x v="1"/>
  </r>
  <r>
    <n v="4631"/>
    <x v="502"/>
    <x v="9"/>
    <s v="Cathy Kelley"/>
    <x v="2"/>
    <s v="Asia"/>
    <s v="Webcam"/>
    <x v="1"/>
    <n v="71.97"/>
    <n v="389.42"/>
    <x v="1"/>
    <s v="NULL"/>
    <s v="0"/>
    <x v="2"/>
    <x v="0"/>
  </r>
  <r>
    <n v="4632"/>
    <x v="258"/>
    <x v="17"/>
    <s v="Cathy Kelley"/>
    <x v="1"/>
    <s v="North America"/>
    <s v="Webcam"/>
    <x v="1"/>
    <n v="71.97"/>
    <n v="136.66999999999999"/>
    <x v="0"/>
    <d v="2024-06-14T00:00:00"/>
    <n v="2"/>
    <x v="8"/>
    <x v="0"/>
  </r>
  <r>
    <n v="4633"/>
    <x v="202"/>
    <x v="15"/>
    <s v="Michale Cole"/>
    <x v="3"/>
    <s v="Asia"/>
    <s v="Mouse"/>
    <x v="1"/>
    <n v="282.79000000000002"/>
    <n v="640.15"/>
    <x v="1"/>
    <s v="NULL"/>
    <s v="0"/>
    <x v="9"/>
    <x v="1"/>
  </r>
  <r>
    <n v="4634"/>
    <x v="203"/>
    <x v="10"/>
    <s v="Michale Cole"/>
    <x v="5"/>
    <s v="Oceania"/>
    <s v="Mouse"/>
    <x v="1"/>
    <n v="282.79000000000002"/>
    <n v="834.13"/>
    <x v="0"/>
    <d v="2023-03-01T00:00:00"/>
    <n v="20"/>
    <x v="4"/>
    <x v="1"/>
  </r>
  <r>
    <n v="4635"/>
    <x v="188"/>
    <x v="19"/>
    <s v="Samantha Irvin"/>
    <x v="0"/>
    <s v="Europe"/>
    <s v="Tablet"/>
    <x v="0"/>
    <n v="195.62"/>
    <n v="822.14"/>
    <x v="1"/>
    <s v="NULL"/>
    <s v="0"/>
    <x v="11"/>
    <x v="1"/>
  </r>
  <r>
    <n v="4636"/>
    <x v="473"/>
    <x v="14"/>
    <s v="Nick Patrick"/>
    <x v="4"/>
    <s v="Asia"/>
    <s v="Mouse"/>
    <x v="1"/>
    <n v="282.79000000000002"/>
    <n v="267.57"/>
    <x v="1"/>
    <s v="NULL"/>
    <s v="0"/>
    <x v="6"/>
    <x v="0"/>
  </r>
  <r>
    <n v="4637"/>
    <x v="689"/>
    <x v="5"/>
    <s v="Samantha Irvin"/>
    <x v="1"/>
    <s v="North America"/>
    <s v="Keyboard"/>
    <x v="2"/>
    <n v="104.6"/>
    <n v="983.36"/>
    <x v="2"/>
    <s v="NULL"/>
    <s v="0"/>
    <x v="6"/>
    <x v="1"/>
  </r>
  <r>
    <n v="4638"/>
    <x v="238"/>
    <x v="0"/>
    <s v="Nick Patrick"/>
    <x v="8"/>
    <s v="Europe"/>
    <s v="Speaker"/>
    <x v="1"/>
    <n v="381.62"/>
    <n v="183.85"/>
    <x v="0"/>
    <d v="2023-06-19T00:00:00"/>
    <n v="8"/>
    <x v="8"/>
    <x v="1"/>
  </r>
  <r>
    <n v="4639"/>
    <x v="200"/>
    <x v="1"/>
    <s v="Cathy Kelley"/>
    <x v="0"/>
    <s v="Europe"/>
    <s v="Speaker"/>
    <x v="1"/>
    <n v="381.62"/>
    <n v="797.71"/>
    <x v="2"/>
    <s v="NULL"/>
    <s v="0"/>
    <x v="8"/>
    <x v="0"/>
  </r>
  <r>
    <n v="4640"/>
    <x v="24"/>
    <x v="5"/>
    <s v="Samantha Irvin"/>
    <x v="9"/>
    <s v="South America"/>
    <s v="Printer"/>
    <x v="0"/>
    <n v="199.57"/>
    <n v="941.32"/>
    <x v="1"/>
    <s v="NULL"/>
    <s v="0"/>
    <x v="11"/>
    <x v="0"/>
  </r>
  <r>
    <n v="4641"/>
    <x v="501"/>
    <x v="11"/>
    <s v="Cathy Kelley"/>
    <x v="7"/>
    <s v="North America"/>
    <s v="Keyboard"/>
    <x v="2"/>
    <n v="104.6"/>
    <n v="286.08999999999997"/>
    <x v="0"/>
    <d v="2023-08-06T00:00:00"/>
    <n v="1"/>
    <x v="3"/>
    <x v="1"/>
  </r>
  <r>
    <n v="4642"/>
    <x v="354"/>
    <x v="7"/>
    <s v="Samantha Irvin"/>
    <x v="3"/>
    <s v="Asia"/>
    <s v="Speaker"/>
    <x v="1"/>
    <n v="381.62"/>
    <n v="586.37"/>
    <x v="1"/>
    <s v="NULL"/>
    <s v="0"/>
    <x v="5"/>
    <x v="1"/>
  </r>
  <r>
    <n v="4643"/>
    <x v="290"/>
    <x v="17"/>
    <s v="Cathy Kelley"/>
    <x v="0"/>
    <s v="Europe"/>
    <s v="Webcam"/>
    <x v="1"/>
    <n v="71.97"/>
    <n v="757.96"/>
    <x v="0"/>
    <d v="2023-03-16T00:00:00"/>
    <n v="10"/>
    <x v="1"/>
    <x v="1"/>
  </r>
  <r>
    <n v="4644"/>
    <x v="256"/>
    <x v="11"/>
    <s v="Cathy Kelley"/>
    <x v="9"/>
    <s v="South America"/>
    <s v="Smartphone"/>
    <x v="3"/>
    <n v="350.59"/>
    <n v="157.38999999999999"/>
    <x v="1"/>
    <s v="NULL"/>
    <s v="0"/>
    <x v="5"/>
    <x v="1"/>
  </r>
  <r>
    <n v="4645"/>
    <x v="401"/>
    <x v="13"/>
    <s v="Cathy Kelley"/>
    <x v="4"/>
    <s v="Asia"/>
    <s v="Printer"/>
    <x v="0"/>
    <n v="199.57"/>
    <n v="778.59"/>
    <x v="0"/>
    <d v="2024-11-24T00:00:00"/>
    <n v="12"/>
    <x v="9"/>
    <x v="0"/>
  </r>
  <r>
    <n v="4646"/>
    <x v="134"/>
    <x v="15"/>
    <s v="Michale Cole"/>
    <x v="9"/>
    <s v="South America"/>
    <s v="Smartphone"/>
    <x v="3"/>
    <n v="350.59"/>
    <n v="740.02"/>
    <x v="0"/>
    <d v="2023-03-25T00:00:00"/>
    <n v="4"/>
    <x v="1"/>
    <x v="1"/>
  </r>
  <r>
    <n v="4647"/>
    <x v="94"/>
    <x v="1"/>
    <s v="Cathy Kelley"/>
    <x v="1"/>
    <s v="North America"/>
    <s v="Headphones"/>
    <x v="0"/>
    <n v="143.09"/>
    <n v="458.47"/>
    <x v="0"/>
    <d v="2024-12-09T00:00:00"/>
    <n v="2"/>
    <x v="5"/>
    <x v="0"/>
  </r>
  <r>
    <n v="4648"/>
    <x v="491"/>
    <x v="3"/>
    <s v="Michale Cole"/>
    <x v="9"/>
    <s v="South America"/>
    <s v="Mouse"/>
    <x v="1"/>
    <n v="282.79000000000002"/>
    <n v="647.47"/>
    <x v="0"/>
    <d v="2023-05-07T00:00:00"/>
    <n v="4"/>
    <x v="10"/>
    <x v="1"/>
  </r>
  <r>
    <n v="4649"/>
    <x v="103"/>
    <x v="11"/>
    <s v="Cathy Kelley"/>
    <x v="5"/>
    <s v="Oceania"/>
    <s v="Mouse"/>
    <x v="1"/>
    <n v="282.79000000000002"/>
    <n v="972.15"/>
    <x v="1"/>
    <s v="NULL"/>
    <s v="0"/>
    <x v="9"/>
    <x v="0"/>
  </r>
  <r>
    <n v="4650"/>
    <x v="569"/>
    <x v="2"/>
    <s v="Cathy Kelley"/>
    <x v="3"/>
    <s v="Asia"/>
    <s v="Webcam"/>
    <x v="1"/>
    <n v="71.97"/>
    <n v="510.07"/>
    <x v="0"/>
    <d v="2023-02-01T00:00:00"/>
    <n v="15"/>
    <x v="6"/>
    <x v="1"/>
  </r>
  <r>
    <n v="4651"/>
    <x v="635"/>
    <x v="16"/>
    <s v="Nick Patrick"/>
    <x v="7"/>
    <s v="North America"/>
    <s v="Laptop"/>
    <x v="2"/>
    <n v="415.78"/>
    <n v="971.39"/>
    <x v="1"/>
    <s v="NULL"/>
    <s v="0"/>
    <x v="9"/>
    <x v="1"/>
  </r>
  <r>
    <n v="4652"/>
    <x v="648"/>
    <x v="3"/>
    <s v="Michale Cole"/>
    <x v="9"/>
    <s v="South America"/>
    <s v="Laptop"/>
    <x v="2"/>
    <n v="415.78"/>
    <n v="404.34"/>
    <x v="2"/>
    <s v="NULL"/>
    <s v="0"/>
    <x v="8"/>
    <x v="1"/>
  </r>
  <r>
    <n v="4653"/>
    <x v="30"/>
    <x v="0"/>
    <s v="Nick Patrick"/>
    <x v="9"/>
    <s v="South America"/>
    <s v="Tablet"/>
    <x v="0"/>
    <n v="195.62"/>
    <n v="700.69"/>
    <x v="1"/>
    <s v="NULL"/>
    <s v="0"/>
    <x v="3"/>
    <x v="0"/>
  </r>
  <r>
    <n v="4654"/>
    <x v="650"/>
    <x v="2"/>
    <s v="Cathy Kelley"/>
    <x v="3"/>
    <s v="Asia"/>
    <s v="Webcam"/>
    <x v="1"/>
    <n v="71.97"/>
    <n v="820.56"/>
    <x v="0"/>
    <d v="2024-07-07T00:00:00"/>
    <n v="15"/>
    <x v="8"/>
    <x v="0"/>
  </r>
  <r>
    <n v="4655"/>
    <x v="389"/>
    <x v="10"/>
    <s v="Michale Cole"/>
    <x v="4"/>
    <s v="Asia"/>
    <s v="Tablet"/>
    <x v="0"/>
    <n v="195.62"/>
    <n v="537.04"/>
    <x v="0"/>
    <d v="2023-09-09T00:00:00"/>
    <n v="12"/>
    <x v="3"/>
    <x v="1"/>
  </r>
  <r>
    <n v="4656"/>
    <x v="533"/>
    <x v="15"/>
    <s v="Michale Cole"/>
    <x v="9"/>
    <s v="South America"/>
    <s v="Headphones"/>
    <x v="0"/>
    <n v="143.09"/>
    <n v="477.97"/>
    <x v="0"/>
    <d v="2023-06-23T00:00:00"/>
    <n v="4"/>
    <x v="8"/>
    <x v="1"/>
  </r>
  <r>
    <n v="4657"/>
    <x v="100"/>
    <x v="0"/>
    <s v="Nick Patrick"/>
    <x v="5"/>
    <s v="Oceania"/>
    <s v="Laptop"/>
    <x v="2"/>
    <n v="415.78"/>
    <n v="599.11"/>
    <x v="1"/>
    <s v="NULL"/>
    <s v="0"/>
    <x v="6"/>
    <x v="0"/>
  </r>
  <r>
    <n v="4658"/>
    <x v="46"/>
    <x v="18"/>
    <s v="Nick Patrick"/>
    <x v="0"/>
    <s v="Europe"/>
    <s v="Headphones"/>
    <x v="0"/>
    <n v="143.09"/>
    <n v="538.66999999999996"/>
    <x v="2"/>
    <s v="NULL"/>
    <s v="0"/>
    <x v="6"/>
    <x v="0"/>
  </r>
  <r>
    <n v="4659"/>
    <x v="650"/>
    <x v="4"/>
    <s v="Michale Cole"/>
    <x v="2"/>
    <s v="Asia"/>
    <s v="Printer"/>
    <x v="0"/>
    <n v="199.57"/>
    <n v="164.3"/>
    <x v="0"/>
    <d v="2024-07-10T00:00:00"/>
    <n v="18"/>
    <x v="8"/>
    <x v="0"/>
  </r>
  <r>
    <n v="4660"/>
    <x v="365"/>
    <x v="7"/>
    <s v="Samantha Irvin"/>
    <x v="3"/>
    <s v="Asia"/>
    <s v="Tablet"/>
    <x v="0"/>
    <n v="195.62"/>
    <n v="104.11"/>
    <x v="0"/>
    <d v="2023-09-24T00:00:00"/>
    <n v="15"/>
    <x v="0"/>
    <x v="1"/>
  </r>
  <r>
    <n v="4661"/>
    <x v="415"/>
    <x v="15"/>
    <s v="Michale Cole"/>
    <x v="6"/>
    <s v="Europe"/>
    <s v="Keyboard"/>
    <x v="2"/>
    <n v="104.6"/>
    <n v="586.91999999999996"/>
    <x v="2"/>
    <s v="NULL"/>
    <s v="0"/>
    <x v="8"/>
    <x v="0"/>
  </r>
  <r>
    <n v="4662"/>
    <x v="462"/>
    <x v="10"/>
    <s v="Michale Cole"/>
    <x v="3"/>
    <s v="Asia"/>
    <s v="Laptop"/>
    <x v="2"/>
    <n v="415.78"/>
    <n v="729.11"/>
    <x v="2"/>
    <s v="NULL"/>
    <s v="0"/>
    <x v="7"/>
    <x v="0"/>
  </r>
  <r>
    <n v="4663"/>
    <x v="272"/>
    <x v="1"/>
    <s v="Cathy Kelley"/>
    <x v="9"/>
    <s v="South America"/>
    <s v="Mouse"/>
    <x v="1"/>
    <n v="282.79000000000002"/>
    <n v="783.4"/>
    <x v="0"/>
    <d v="2023-09-18T00:00:00"/>
    <n v="4"/>
    <x v="0"/>
    <x v="1"/>
  </r>
  <r>
    <n v="4664"/>
    <x v="41"/>
    <x v="13"/>
    <s v="Cathy Kelley"/>
    <x v="7"/>
    <s v="North America"/>
    <s v="Printer"/>
    <x v="0"/>
    <n v="199.57"/>
    <n v="436.72"/>
    <x v="0"/>
    <d v="2024-09-18T00:00:00"/>
    <n v="1"/>
    <x v="0"/>
    <x v="0"/>
  </r>
  <r>
    <n v="4665"/>
    <x v="267"/>
    <x v="15"/>
    <s v="Michale Cole"/>
    <x v="6"/>
    <s v="Europe"/>
    <s v="Tablet"/>
    <x v="0"/>
    <n v="195.62"/>
    <n v="546.37"/>
    <x v="0"/>
    <d v="2023-01-20T00:00:00"/>
    <n v="6"/>
    <x v="6"/>
    <x v="1"/>
  </r>
  <r>
    <n v="4666"/>
    <x v="462"/>
    <x v="18"/>
    <s v="Nick Patrick"/>
    <x v="2"/>
    <s v="Asia"/>
    <s v="Tablet"/>
    <x v="0"/>
    <n v="195.62"/>
    <n v="377.78"/>
    <x v="0"/>
    <d v="2024-04-21T00:00:00"/>
    <n v="18"/>
    <x v="7"/>
    <x v="0"/>
  </r>
  <r>
    <n v="4667"/>
    <x v="34"/>
    <x v="3"/>
    <s v="Michale Cole"/>
    <x v="2"/>
    <s v="Asia"/>
    <s v="Headphones"/>
    <x v="0"/>
    <n v="143.09"/>
    <n v="890.34"/>
    <x v="0"/>
    <d v="2024-07-26T00:00:00"/>
    <n v="18"/>
    <x v="2"/>
    <x v="0"/>
  </r>
  <r>
    <n v="4668"/>
    <x v="470"/>
    <x v="5"/>
    <s v="Samantha Irvin"/>
    <x v="0"/>
    <s v="Europe"/>
    <s v="Laptop"/>
    <x v="2"/>
    <n v="415.78"/>
    <n v="673.04"/>
    <x v="0"/>
    <d v="2024-12-23T00:00:00"/>
    <n v="10"/>
    <x v="5"/>
    <x v="0"/>
  </r>
  <r>
    <n v="4669"/>
    <x v="545"/>
    <x v="9"/>
    <s v="Cathy Kelley"/>
    <x v="8"/>
    <s v="Europe"/>
    <s v="Mouse"/>
    <x v="1"/>
    <n v="282.79000000000002"/>
    <n v="117.24"/>
    <x v="0"/>
    <d v="2024-03-24T00:00:00"/>
    <n v="8"/>
    <x v="1"/>
    <x v="0"/>
  </r>
  <r>
    <n v="4670"/>
    <x v="256"/>
    <x v="9"/>
    <s v="Cathy Kelley"/>
    <x v="6"/>
    <s v="Europe"/>
    <s v="Mouse"/>
    <x v="1"/>
    <n v="282.79000000000002"/>
    <n v="455.74"/>
    <x v="0"/>
    <d v="2023-12-20T00:00:00"/>
    <n v="6"/>
    <x v="5"/>
    <x v="1"/>
  </r>
  <r>
    <n v="4671"/>
    <x v="292"/>
    <x v="0"/>
    <s v="Nick Patrick"/>
    <x v="3"/>
    <s v="Asia"/>
    <s v="Tablet"/>
    <x v="0"/>
    <n v="195.62"/>
    <n v="296.02"/>
    <x v="0"/>
    <d v="2024-08-29T00:00:00"/>
    <n v="15"/>
    <x v="3"/>
    <x v="0"/>
  </r>
  <r>
    <n v="4672"/>
    <x v="483"/>
    <x v="0"/>
    <s v="Nick Patrick"/>
    <x v="8"/>
    <s v="Europe"/>
    <s v="Keyboard"/>
    <x v="2"/>
    <n v="104.6"/>
    <n v="315.72000000000003"/>
    <x v="1"/>
    <s v="NULL"/>
    <s v="0"/>
    <x v="9"/>
    <x v="1"/>
  </r>
  <r>
    <n v="4673"/>
    <x v="687"/>
    <x v="2"/>
    <s v="Cathy Kelley"/>
    <x v="5"/>
    <s v="Oceania"/>
    <s v="Smartphone"/>
    <x v="3"/>
    <n v="350.59"/>
    <n v="116.88"/>
    <x v="2"/>
    <s v="NULL"/>
    <s v="0"/>
    <x v="5"/>
    <x v="1"/>
  </r>
  <r>
    <n v="4674"/>
    <x v="342"/>
    <x v="13"/>
    <s v="Cathy Kelley"/>
    <x v="3"/>
    <s v="Asia"/>
    <s v="Mouse"/>
    <x v="1"/>
    <n v="282.79000000000002"/>
    <n v="614.16999999999996"/>
    <x v="1"/>
    <s v="NULL"/>
    <s v="0"/>
    <x v="1"/>
    <x v="0"/>
  </r>
  <r>
    <n v="4675"/>
    <x v="524"/>
    <x v="13"/>
    <s v="Cathy Kelley"/>
    <x v="7"/>
    <s v="North America"/>
    <s v="Keyboard"/>
    <x v="2"/>
    <n v="104.6"/>
    <n v="107.09"/>
    <x v="2"/>
    <s v="NULL"/>
    <s v="0"/>
    <x v="1"/>
    <x v="1"/>
  </r>
  <r>
    <n v="4676"/>
    <x v="468"/>
    <x v="6"/>
    <s v="Michale Cole"/>
    <x v="1"/>
    <s v="North America"/>
    <s v="Mouse"/>
    <x v="1"/>
    <n v="282.79000000000002"/>
    <n v="418.45"/>
    <x v="1"/>
    <s v="NULL"/>
    <s v="0"/>
    <x v="11"/>
    <x v="1"/>
  </r>
  <r>
    <n v="4677"/>
    <x v="463"/>
    <x v="18"/>
    <s v="Nick Patrick"/>
    <x v="0"/>
    <s v="Europe"/>
    <s v="Keyboard"/>
    <x v="2"/>
    <n v="104.6"/>
    <n v="627.59"/>
    <x v="1"/>
    <s v="NULL"/>
    <s v="0"/>
    <x v="9"/>
    <x v="0"/>
  </r>
  <r>
    <n v="4678"/>
    <x v="450"/>
    <x v="1"/>
    <s v="Cathy Kelley"/>
    <x v="5"/>
    <s v="Oceania"/>
    <s v="Keyboard"/>
    <x v="2"/>
    <n v="104.6"/>
    <n v="508.56"/>
    <x v="2"/>
    <s v="NULL"/>
    <s v="0"/>
    <x v="4"/>
    <x v="0"/>
  </r>
  <r>
    <n v="4679"/>
    <x v="641"/>
    <x v="10"/>
    <s v="Michale Cole"/>
    <x v="7"/>
    <s v="North America"/>
    <s v="Laptop"/>
    <x v="2"/>
    <n v="415.78"/>
    <n v="120.79"/>
    <x v="2"/>
    <s v="NULL"/>
    <s v="0"/>
    <x v="8"/>
    <x v="0"/>
  </r>
  <r>
    <n v="4680"/>
    <x v="50"/>
    <x v="12"/>
    <s v="Michale Cole"/>
    <x v="6"/>
    <s v="Europe"/>
    <s v="Printer"/>
    <x v="0"/>
    <n v="199.57"/>
    <n v="940.61"/>
    <x v="1"/>
    <s v="NULL"/>
    <s v="0"/>
    <x v="1"/>
    <x v="0"/>
  </r>
  <r>
    <n v="4681"/>
    <x v="2"/>
    <x v="14"/>
    <s v="Nick Patrick"/>
    <x v="5"/>
    <s v="Oceania"/>
    <s v="Keyboard"/>
    <x v="2"/>
    <n v="104.6"/>
    <n v="177.72"/>
    <x v="0"/>
    <d v="2023-10-12T00:00:00"/>
    <n v="20"/>
    <x v="0"/>
    <x v="1"/>
  </r>
  <r>
    <n v="4682"/>
    <x v="461"/>
    <x v="14"/>
    <s v="Nick Patrick"/>
    <x v="2"/>
    <s v="Asia"/>
    <s v="Webcam"/>
    <x v="1"/>
    <n v="71.97"/>
    <n v="803.12"/>
    <x v="2"/>
    <s v="NULL"/>
    <s v="0"/>
    <x v="6"/>
    <x v="0"/>
  </r>
  <r>
    <n v="4683"/>
    <x v="523"/>
    <x v="12"/>
    <s v="Michale Cole"/>
    <x v="3"/>
    <s v="Asia"/>
    <s v="Speaker"/>
    <x v="1"/>
    <n v="381.62"/>
    <n v="633.33000000000004"/>
    <x v="1"/>
    <s v="NULL"/>
    <s v="0"/>
    <x v="9"/>
    <x v="1"/>
  </r>
  <r>
    <n v="4684"/>
    <x v="569"/>
    <x v="15"/>
    <s v="Michale Cole"/>
    <x v="8"/>
    <s v="Europe"/>
    <s v="Headphones"/>
    <x v="0"/>
    <n v="143.09"/>
    <n v="152.69"/>
    <x v="1"/>
    <s v="NULL"/>
    <s v="0"/>
    <x v="6"/>
    <x v="1"/>
  </r>
  <r>
    <n v="4685"/>
    <x v="542"/>
    <x v="16"/>
    <s v="Nick Patrick"/>
    <x v="1"/>
    <s v="North America"/>
    <s v="Laptop"/>
    <x v="2"/>
    <n v="415.78"/>
    <n v="451.57"/>
    <x v="0"/>
    <d v="2023-11-21T00:00:00"/>
    <n v="2"/>
    <x v="9"/>
    <x v="1"/>
  </r>
  <r>
    <n v="4686"/>
    <x v="245"/>
    <x v="18"/>
    <s v="Nick Patrick"/>
    <x v="1"/>
    <s v="North America"/>
    <s v="Monitor"/>
    <x v="1"/>
    <n v="263.2"/>
    <n v="429.92"/>
    <x v="2"/>
    <s v="NULL"/>
    <s v="0"/>
    <x v="2"/>
    <x v="1"/>
  </r>
  <r>
    <n v="4687"/>
    <x v="451"/>
    <x v="6"/>
    <s v="Michale Cole"/>
    <x v="2"/>
    <s v="Asia"/>
    <s v="Keyboard"/>
    <x v="2"/>
    <n v="104.6"/>
    <n v="793.51"/>
    <x v="0"/>
    <d v="2023-01-01T00:00:00"/>
    <n v="-713"/>
    <x v="5"/>
    <x v="0"/>
  </r>
  <r>
    <n v="4688"/>
    <x v="231"/>
    <x v="12"/>
    <s v="Michale Cole"/>
    <x v="7"/>
    <s v="North America"/>
    <s v="Mouse"/>
    <x v="1"/>
    <n v="282.79000000000002"/>
    <n v="598.48"/>
    <x v="1"/>
    <s v="NULL"/>
    <s v="0"/>
    <x v="2"/>
    <x v="0"/>
  </r>
  <r>
    <n v="4689"/>
    <x v="515"/>
    <x v="2"/>
    <s v="Cathy Kelley"/>
    <x v="8"/>
    <s v="Europe"/>
    <s v="Smartphone"/>
    <x v="3"/>
    <n v="350.59"/>
    <n v="826.33"/>
    <x v="2"/>
    <s v="NULL"/>
    <s v="0"/>
    <x v="4"/>
    <x v="1"/>
  </r>
  <r>
    <n v="4690"/>
    <x v="297"/>
    <x v="4"/>
    <s v="Michale Cole"/>
    <x v="0"/>
    <s v="Europe"/>
    <s v="Keyboard"/>
    <x v="2"/>
    <n v="104.6"/>
    <n v="566.95000000000005"/>
    <x v="0"/>
    <d v="2024-05-28T00:00:00"/>
    <n v="10"/>
    <x v="10"/>
    <x v="0"/>
  </r>
  <r>
    <n v="4691"/>
    <x v="314"/>
    <x v="9"/>
    <s v="Cathy Kelley"/>
    <x v="3"/>
    <s v="Asia"/>
    <s v="Tablet"/>
    <x v="0"/>
    <n v="195.62"/>
    <n v="530.92999999999995"/>
    <x v="1"/>
    <s v="NULL"/>
    <s v="0"/>
    <x v="10"/>
    <x v="1"/>
  </r>
  <r>
    <n v="4692"/>
    <x v="683"/>
    <x v="4"/>
    <s v="Michale Cole"/>
    <x v="4"/>
    <s v="Asia"/>
    <s v="Headphones"/>
    <x v="0"/>
    <n v="143.09"/>
    <n v="443.85"/>
    <x v="1"/>
    <s v="NULL"/>
    <s v="0"/>
    <x v="2"/>
    <x v="1"/>
  </r>
  <r>
    <n v="4693"/>
    <x v="603"/>
    <x v="9"/>
    <s v="Cathy Kelley"/>
    <x v="7"/>
    <s v="North America"/>
    <s v="Tablet"/>
    <x v="0"/>
    <n v="195.62"/>
    <n v="600.16999999999996"/>
    <x v="0"/>
    <d v="2024-09-09T00:00:00"/>
    <n v="1"/>
    <x v="0"/>
    <x v="0"/>
  </r>
  <r>
    <n v="4694"/>
    <x v="729"/>
    <x v="13"/>
    <s v="Cathy Kelley"/>
    <x v="5"/>
    <s v="Oceania"/>
    <s v="Webcam"/>
    <x v="1"/>
    <n v="71.97"/>
    <n v="483.12"/>
    <x v="0"/>
    <d v="2024-05-30T00:00:00"/>
    <n v="20"/>
    <x v="10"/>
    <x v="0"/>
  </r>
  <r>
    <n v="4695"/>
    <x v="373"/>
    <x v="8"/>
    <s v="Cathy Kelley"/>
    <x v="9"/>
    <s v="South America"/>
    <s v="Headphones"/>
    <x v="0"/>
    <n v="143.09"/>
    <n v="768.68"/>
    <x v="2"/>
    <s v="NULL"/>
    <s v="0"/>
    <x v="7"/>
    <x v="0"/>
  </r>
  <r>
    <n v="4696"/>
    <x v="568"/>
    <x v="14"/>
    <s v="Nick Patrick"/>
    <x v="1"/>
    <s v="North America"/>
    <s v="Mouse"/>
    <x v="1"/>
    <n v="282.79000000000002"/>
    <n v="196.27"/>
    <x v="2"/>
    <s v="NULL"/>
    <s v="0"/>
    <x v="10"/>
    <x v="0"/>
  </r>
  <r>
    <n v="4697"/>
    <x v="317"/>
    <x v="15"/>
    <s v="Michale Cole"/>
    <x v="6"/>
    <s v="Europe"/>
    <s v="Mouse"/>
    <x v="1"/>
    <n v="282.79000000000002"/>
    <n v="403.65"/>
    <x v="0"/>
    <d v="2023-05-02T00:00:00"/>
    <n v="6"/>
    <x v="7"/>
    <x v="1"/>
  </r>
  <r>
    <n v="4698"/>
    <x v="713"/>
    <x v="11"/>
    <s v="Cathy Kelley"/>
    <x v="9"/>
    <s v="South America"/>
    <s v="Laptop"/>
    <x v="2"/>
    <n v="415.78"/>
    <n v="512.91999999999996"/>
    <x v="1"/>
    <s v="NULL"/>
    <s v="0"/>
    <x v="2"/>
    <x v="1"/>
  </r>
  <r>
    <n v="4699"/>
    <x v="165"/>
    <x v="19"/>
    <s v="Samantha Irvin"/>
    <x v="8"/>
    <s v="Europe"/>
    <s v="Laptop"/>
    <x v="2"/>
    <n v="415.78"/>
    <n v="387.45"/>
    <x v="1"/>
    <s v="NULL"/>
    <s v="0"/>
    <x v="7"/>
    <x v="0"/>
  </r>
  <r>
    <n v="4700"/>
    <x v="67"/>
    <x v="14"/>
    <s v="Nick Patrick"/>
    <x v="0"/>
    <s v="Europe"/>
    <s v="Smartphone"/>
    <x v="3"/>
    <n v="350.59"/>
    <n v="249.19"/>
    <x v="0"/>
    <d v="2023-01-23T00:00:00"/>
    <n v="10"/>
    <x v="6"/>
    <x v="1"/>
  </r>
  <r>
    <n v="4701"/>
    <x v="335"/>
    <x v="12"/>
    <s v="Michale Cole"/>
    <x v="8"/>
    <s v="Europe"/>
    <s v="Tablet"/>
    <x v="0"/>
    <n v="195.62"/>
    <n v="746.69"/>
    <x v="2"/>
    <s v="NULL"/>
    <s v="0"/>
    <x v="0"/>
    <x v="0"/>
  </r>
  <r>
    <n v="4702"/>
    <x v="503"/>
    <x v="7"/>
    <s v="Samantha Irvin"/>
    <x v="0"/>
    <s v="Europe"/>
    <s v="Keyboard"/>
    <x v="2"/>
    <n v="104.6"/>
    <n v="666.51"/>
    <x v="0"/>
    <d v="2023-11-27T00:00:00"/>
    <n v="10"/>
    <x v="9"/>
    <x v="1"/>
  </r>
  <r>
    <n v="4703"/>
    <x v="679"/>
    <x v="16"/>
    <s v="Nick Patrick"/>
    <x v="5"/>
    <s v="Oceania"/>
    <s v="Keyboard"/>
    <x v="2"/>
    <n v="104.6"/>
    <n v="432.68"/>
    <x v="2"/>
    <s v="NULL"/>
    <s v="0"/>
    <x v="4"/>
    <x v="0"/>
  </r>
  <r>
    <n v="4704"/>
    <x v="507"/>
    <x v="11"/>
    <s v="Cathy Kelley"/>
    <x v="3"/>
    <s v="Asia"/>
    <s v="Tablet"/>
    <x v="0"/>
    <n v="195.62"/>
    <n v="107.29"/>
    <x v="1"/>
    <s v="NULL"/>
    <s v="0"/>
    <x v="7"/>
    <x v="0"/>
  </r>
  <r>
    <n v="4705"/>
    <x v="79"/>
    <x v="11"/>
    <s v="Cathy Kelley"/>
    <x v="7"/>
    <s v="North America"/>
    <s v="Webcam"/>
    <x v="1"/>
    <n v="71.97"/>
    <n v="320.10000000000002"/>
    <x v="2"/>
    <s v="NULL"/>
    <s v="0"/>
    <x v="4"/>
    <x v="1"/>
  </r>
  <r>
    <n v="4706"/>
    <x v="119"/>
    <x v="1"/>
    <s v="Cathy Kelley"/>
    <x v="3"/>
    <s v="Asia"/>
    <s v="Laptop"/>
    <x v="2"/>
    <n v="415.78"/>
    <n v="856.82"/>
    <x v="0"/>
    <d v="2024-03-08T00:00:00"/>
    <n v="15"/>
    <x v="4"/>
    <x v="0"/>
  </r>
  <r>
    <n v="4707"/>
    <x v="713"/>
    <x v="1"/>
    <s v="Cathy Kelley"/>
    <x v="4"/>
    <s v="Asia"/>
    <s v="Mouse"/>
    <x v="1"/>
    <n v="282.79000000000002"/>
    <n v="451.08"/>
    <x v="2"/>
    <s v="NULL"/>
    <s v="0"/>
    <x v="2"/>
    <x v="1"/>
  </r>
  <r>
    <n v="4708"/>
    <x v="341"/>
    <x v="9"/>
    <s v="Cathy Kelley"/>
    <x v="5"/>
    <s v="Oceania"/>
    <s v="Monitor"/>
    <x v="1"/>
    <n v="263.2"/>
    <n v="117.34"/>
    <x v="1"/>
    <s v="NULL"/>
    <s v="0"/>
    <x v="7"/>
    <x v="0"/>
  </r>
  <r>
    <n v="4709"/>
    <x v="65"/>
    <x v="15"/>
    <s v="Michale Cole"/>
    <x v="9"/>
    <s v="South America"/>
    <s v="Speaker"/>
    <x v="1"/>
    <n v="381.62"/>
    <n v="795.2"/>
    <x v="0"/>
    <d v="2024-01-17T00:00:00"/>
    <n v="4"/>
    <x v="6"/>
    <x v="0"/>
  </r>
  <r>
    <n v="4710"/>
    <x v="673"/>
    <x v="1"/>
    <s v="Cathy Kelley"/>
    <x v="2"/>
    <s v="Asia"/>
    <s v="Headphones"/>
    <x v="0"/>
    <n v="143.09"/>
    <n v="419.09"/>
    <x v="2"/>
    <s v="NULL"/>
    <s v="0"/>
    <x v="8"/>
    <x v="1"/>
  </r>
  <r>
    <n v="4711"/>
    <x v="392"/>
    <x v="8"/>
    <s v="Cathy Kelley"/>
    <x v="0"/>
    <s v="Europe"/>
    <s v="Laptop"/>
    <x v="2"/>
    <n v="415.78"/>
    <n v="920.58"/>
    <x v="2"/>
    <s v="NULL"/>
    <s v="0"/>
    <x v="11"/>
    <x v="0"/>
  </r>
  <r>
    <n v="4712"/>
    <x v="30"/>
    <x v="8"/>
    <s v="Cathy Kelley"/>
    <x v="1"/>
    <s v="North America"/>
    <s v="Tablet"/>
    <x v="0"/>
    <n v="195.62"/>
    <n v="376.53"/>
    <x v="0"/>
    <d v="2024-08-03T00:00:00"/>
    <n v="2"/>
    <x v="3"/>
    <x v="0"/>
  </r>
  <r>
    <n v="4713"/>
    <x v="635"/>
    <x v="3"/>
    <s v="Michale Cole"/>
    <x v="8"/>
    <s v="Europe"/>
    <s v="Laptop"/>
    <x v="2"/>
    <n v="415.78"/>
    <n v="126.81"/>
    <x v="2"/>
    <s v="NULL"/>
    <s v="0"/>
    <x v="9"/>
    <x v="1"/>
  </r>
  <r>
    <n v="4714"/>
    <x v="8"/>
    <x v="2"/>
    <s v="Cathy Kelley"/>
    <x v="9"/>
    <s v="South America"/>
    <s v="Laptop"/>
    <x v="2"/>
    <n v="415.78"/>
    <n v="194.42"/>
    <x v="2"/>
    <s v="NULL"/>
    <s v="0"/>
    <x v="5"/>
    <x v="1"/>
  </r>
  <r>
    <n v="4715"/>
    <x v="429"/>
    <x v="4"/>
    <s v="Michale Cole"/>
    <x v="8"/>
    <s v="Europe"/>
    <s v="Smartphone"/>
    <x v="3"/>
    <n v="350.59"/>
    <n v="346.59"/>
    <x v="2"/>
    <s v="NULL"/>
    <s v="0"/>
    <x v="9"/>
    <x v="0"/>
  </r>
  <r>
    <n v="4716"/>
    <x v="202"/>
    <x v="4"/>
    <s v="Michale Cole"/>
    <x v="4"/>
    <s v="Asia"/>
    <s v="Speaker"/>
    <x v="1"/>
    <n v="381.62"/>
    <n v="137.24"/>
    <x v="0"/>
    <d v="2023-11-17T00:00:00"/>
    <n v="12"/>
    <x v="9"/>
    <x v="1"/>
  </r>
  <r>
    <n v="4717"/>
    <x v="23"/>
    <x v="4"/>
    <s v="Michale Cole"/>
    <x v="9"/>
    <s v="South America"/>
    <s v="Printer"/>
    <x v="0"/>
    <n v="199.57"/>
    <n v="426.54"/>
    <x v="1"/>
    <s v="NULL"/>
    <s v="0"/>
    <x v="4"/>
    <x v="0"/>
  </r>
  <r>
    <n v="4718"/>
    <x v="339"/>
    <x v="15"/>
    <s v="Michale Cole"/>
    <x v="7"/>
    <s v="North America"/>
    <s v="Mouse"/>
    <x v="1"/>
    <n v="282.79000000000002"/>
    <n v="147.26"/>
    <x v="1"/>
    <s v="NULL"/>
    <s v="0"/>
    <x v="2"/>
    <x v="1"/>
  </r>
  <r>
    <n v="4719"/>
    <x v="501"/>
    <x v="16"/>
    <s v="Nick Patrick"/>
    <x v="1"/>
    <s v="North America"/>
    <s v="Headphones"/>
    <x v="0"/>
    <n v="143.09"/>
    <n v="204.31"/>
    <x v="0"/>
    <d v="2023-08-07T00:00:00"/>
    <n v="2"/>
    <x v="3"/>
    <x v="1"/>
  </r>
  <r>
    <n v="4720"/>
    <x v="649"/>
    <x v="2"/>
    <s v="Cathy Kelley"/>
    <x v="7"/>
    <s v="North America"/>
    <s v="Printer"/>
    <x v="0"/>
    <n v="199.57"/>
    <n v="642.14"/>
    <x v="0"/>
    <d v="2024-04-27T00:00:00"/>
    <n v="1"/>
    <x v="7"/>
    <x v="0"/>
  </r>
  <r>
    <n v="4721"/>
    <x v="470"/>
    <x v="7"/>
    <s v="Samantha Irvin"/>
    <x v="5"/>
    <s v="Oceania"/>
    <s v="Tablet"/>
    <x v="0"/>
    <n v="195.62"/>
    <n v="980.47"/>
    <x v="0"/>
    <d v="2023-01-02T00:00:00"/>
    <n v="-711"/>
    <x v="5"/>
    <x v="0"/>
  </r>
  <r>
    <n v="4722"/>
    <x v="638"/>
    <x v="17"/>
    <s v="Cathy Kelley"/>
    <x v="9"/>
    <s v="South America"/>
    <s v="Mouse"/>
    <x v="1"/>
    <n v="282.79000000000002"/>
    <n v="387.25"/>
    <x v="1"/>
    <s v="NULL"/>
    <s v="0"/>
    <x v="4"/>
    <x v="0"/>
  </r>
  <r>
    <n v="4723"/>
    <x v="629"/>
    <x v="9"/>
    <s v="Cathy Kelley"/>
    <x v="6"/>
    <s v="Europe"/>
    <s v="Keyboard"/>
    <x v="2"/>
    <n v="104.6"/>
    <n v="213.95"/>
    <x v="1"/>
    <s v="NULL"/>
    <s v="0"/>
    <x v="9"/>
    <x v="0"/>
  </r>
  <r>
    <n v="4724"/>
    <x v="686"/>
    <x v="18"/>
    <s v="Nick Patrick"/>
    <x v="6"/>
    <s v="Europe"/>
    <s v="Speaker"/>
    <x v="1"/>
    <n v="381.62"/>
    <n v="104.56"/>
    <x v="0"/>
    <d v="2024-06-21T00:00:00"/>
    <n v="6"/>
    <x v="8"/>
    <x v="0"/>
  </r>
  <r>
    <n v="4725"/>
    <x v="411"/>
    <x v="9"/>
    <s v="Cathy Kelley"/>
    <x v="1"/>
    <s v="North America"/>
    <s v="Laptop"/>
    <x v="2"/>
    <n v="415.78"/>
    <n v="860.26"/>
    <x v="0"/>
    <d v="2023-01-05T00:00:00"/>
    <n v="2"/>
    <x v="6"/>
    <x v="1"/>
  </r>
  <r>
    <n v="4726"/>
    <x v="342"/>
    <x v="11"/>
    <s v="Cathy Kelley"/>
    <x v="4"/>
    <s v="Asia"/>
    <s v="Speaker"/>
    <x v="1"/>
    <n v="381.62"/>
    <n v="133.72"/>
    <x v="0"/>
    <d v="2024-04-03T00:00:00"/>
    <n v="12"/>
    <x v="1"/>
    <x v="0"/>
  </r>
  <r>
    <n v="4727"/>
    <x v="266"/>
    <x v="0"/>
    <s v="Nick Patrick"/>
    <x v="9"/>
    <s v="South America"/>
    <s v="Smartphone"/>
    <x v="3"/>
    <n v="350.59"/>
    <n v="826.61"/>
    <x v="2"/>
    <s v="NULL"/>
    <s v="0"/>
    <x v="0"/>
    <x v="0"/>
  </r>
  <r>
    <n v="4728"/>
    <x v="403"/>
    <x v="16"/>
    <s v="Nick Patrick"/>
    <x v="3"/>
    <s v="Asia"/>
    <s v="Mouse"/>
    <x v="1"/>
    <n v="282.79000000000002"/>
    <n v="217.26"/>
    <x v="1"/>
    <s v="NULL"/>
    <s v="0"/>
    <x v="4"/>
    <x v="1"/>
  </r>
  <r>
    <n v="4729"/>
    <x v="598"/>
    <x v="16"/>
    <s v="Nick Patrick"/>
    <x v="4"/>
    <s v="Asia"/>
    <s v="Tablet"/>
    <x v="0"/>
    <n v="195.62"/>
    <n v="654.51"/>
    <x v="0"/>
    <d v="2024-07-30T00:00:00"/>
    <n v="12"/>
    <x v="2"/>
    <x v="0"/>
  </r>
  <r>
    <n v="4730"/>
    <x v="265"/>
    <x v="9"/>
    <s v="Cathy Kelley"/>
    <x v="6"/>
    <s v="Europe"/>
    <s v="Speaker"/>
    <x v="1"/>
    <n v="381.62"/>
    <n v="773.04"/>
    <x v="1"/>
    <s v="NULL"/>
    <s v="0"/>
    <x v="8"/>
    <x v="1"/>
  </r>
  <r>
    <n v="4731"/>
    <x v="14"/>
    <x v="5"/>
    <s v="Samantha Irvin"/>
    <x v="1"/>
    <s v="North America"/>
    <s v="Laptop"/>
    <x v="2"/>
    <n v="415.78"/>
    <n v="915.6"/>
    <x v="1"/>
    <s v="NULL"/>
    <s v="0"/>
    <x v="8"/>
    <x v="1"/>
  </r>
  <r>
    <n v="4732"/>
    <x v="316"/>
    <x v="5"/>
    <s v="Samantha Irvin"/>
    <x v="5"/>
    <s v="Oceania"/>
    <s v="Monitor"/>
    <x v="1"/>
    <n v="263.2"/>
    <n v="124.28"/>
    <x v="2"/>
    <s v="NULL"/>
    <s v="0"/>
    <x v="3"/>
    <x v="1"/>
  </r>
  <r>
    <n v="4733"/>
    <x v="671"/>
    <x v="13"/>
    <s v="Cathy Kelley"/>
    <x v="7"/>
    <s v="North America"/>
    <s v="Monitor"/>
    <x v="1"/>
    <n v="263.2"/>
    <n v="975.66"/>
    <x v="1"/>
    <s v="NULL"/>
    <s v="0"/>
    <x v="5"/>
    <x v="1"/>
  </r>
  <r>
    <n v="4734"/>
    <x v="271"/>
    <x v="3"/>
    <s v="Michale Cole"/>
    <x v="9"/>
    <s v="South America"/>
    <s v="Keyboard"/>
    <x v="2"/>
    <n v="104.6"/>
    <n v="835.29"/>
    <x v="2"/>
    <s v="NULL"/>
    <s v="0"/>
    <x v="8"/>
    <x v="1"/>
  </r>
  <r>
    <n v="4735"/>
    <x v="236"/>
    <x v="15"/>
    <s v="Michale Cole"/>
    <x v="0"/>
    <s v="Europe"/>
    <s v="Tablet"/>
    <x v="0"/>
    <n v="195.62"/>
    <n v="253.39"/>
    <x v="1"/>
    <s v="NULL"/>
    <s v="0"/>
    <x v="9"/>
    <x v="0"/>
  </r>
  <r>
    <n v="4736"/>
    <x v="271"/>
    <x v="19"/>
    <s v="Samantha Irvin"/>
    <x v="9"/>
    <s v="South America"/>
    <s v="Smartphone"/>
    <x v="3"/>
    <n v="350.59"/>
    <n v="666.42"/>
    <x v="1"/>
    <s v="NULL"/>
    <s v="0"/>
    <x v="8"/>
    <x v="1"/>
  </r>
  <r>
    <n v="4737"/>
    <x v="63"/>
    <x v="16"/>
    <s v="Nick Patrick"/>
    <x v="8"/>
    <s v="Europe"/>
    <s v="Laptop"/>
    <x v="2"/>
    <n v="415.78"/>
    <n v="779.59"/>
    <x v="1"/>
    <s v="NULL"/>
    <s v="0"/>
    <x v="3"/>
    <x v="1"/>
  </r>
  <r>
    <n v="4738"/>
    <x v="601"/>
    <x v="14"/>
    <s v="Nick Patrick"/>
    <x v="6"/>
    <s v="Europe"/>
    <s v="Tablet"/>
    <x v="0"/>
    <n v="195.62"/>
    <n v="899.26"/>
    <x v="2"/>
    <s v="NULL"/>
    <s v="0"/>
    <x v="4"/>
    <x v="0"/>
  </r>
  <r>
    <n v="4739"/>
    <x v="511"/>
    <x v="14"/>
    <s v="Nick Patrick"/>
    <x v="6"/>
    <s v="Europe"/>
    <s v="Webcam"/>
    <x v="1"/>
    <n v="71.97"/>
    <n v="524.66999999999996"/>
    <x v="0"/>
    <d v="2023-01-15T00:00:00"/>
    <n v="6"/>
    <x v="6"/>
    <x v="1"/>
  </r>
  <r>
    <n v="4740"/>
    <x v="233"/>
    <x v="19"/>
    <s v="Samantha Irvin"/>
    <x v="7"/>
    <s v="North America"/>
    <s v="Headphones"/>
    <x v="0"/>
    <n v="143.09"/>
    <n v="769.55"/>
    <x v="2"/>
    <s v="NULL"/>
    <s v="0"/>
    <x v="2"/>
    <x v="0"/>
  </r>
  <r>
    <n v="4741"/>
    <x v="310"/>
    <x v="10"/>
    <s v="Michale Cole"/>
    <x v="0"/>
    <s v="Europe"/>
    <s v="Keyboard"/>
    <x v="2"/>
    <n v="104.6"/>
    <n v="499.38"/>
    <x v="0"/>
    <d v="2023-05-10T00:00:00"/>
    <n v="10"/>
    <x v="7"/>
    <x v="1"/>
  </r>
  <r>
    <n v="4742"/>
    <x v="178"/>
    <x v="16"/>
    <s v="Nick Patrick"/>
    <x v="9"/>
    <s v="South America"/>
    <s v="Keyboard"/>
    <x v="2"/>
    <n v="104.6"/>
    <n v="298.93"/>
    <x v="1"/>
    <s v="NULL"/>
    <s v="0"/>
    <x v="8"/>
    <x v="1"/>
  </r>
  <r>
    <n v="4743"/>
    <x v="626"/>
    <x v="1"/>
    <s v="Cathy Kelley"/>
    <x v="0"/>
    <s v="Europe"/>
    <s v="Printer"/>
    <x v="0"/>
    <n v="199.57"/>
    <n v="164.99"/>
    <x v="0"/>
    <d v="2023-12-11T00:00:00"/>
    <n v="10"/>
    <x v="5"/>
    <x v="1"/>
  </r>
  <r>
    <n v="4744"/>
    <x v="309"/>
    <x v="2"/>
    <s v="Cathy Kelley"/>
    <x v="9"/>
    <s v="South America"/>
    <s v="Webcam"/>
    <x v="1"/>
    <n v="71.97"/>
    <n v="136.61000000000001"/>
    <x v="0"/>
    <d v="2023-01-12T00:00:00"/>
    <n v="4"/>
    <x v="6"/>
    <x v="1"/>
  </r>
  <r>
    <n v="4745"/>
    <x v="464"/>
    <x v="2"/>
    <s v="Cathy Kelley"/>
    <x v="1"/>
    <s v="North America"/>
    <s v="Printer"/>
    <x v="0"/>
    <n v="199.57"/>
    <n v="726.66"/>
    <x v="1"/>
    <s v="NULL"/>
    <s v="0"/>
    <x v="8"/>
    <x v="1"/>
  </r>
  <r>
    <n v="4746"/>
    <x v="172"/>
    <x v="1"/>
    <s v="Cathy Kelley"/>
    <x v="9"/>
    <s v="South America"/>
    <s v="Keyboard"/>
    <x v="2"/>
    <n v="104.6"/>
    <n v="592.98"/>
    <x v="1"/>
    <s v="NULL"/>
    <s v="0"/>
    <x v="1"/>
    <x v="1"/>
  </r>
  <r>
    <n v="4747"/>
    <x v="508"/>
    <x v="0"/>
    <s v="Nick Patrick"/>
    <x v="4"/>
    <s v="Asia"/>
    <s v="Headphones"/>
    <x v="0"/>
    <n v="143.09"/>
    <n v="990.97"/>
    <x v="2"/>
    <s v="NULL"/>
    <s v="0"/>
    <x v="0"/>
    <x v="0"/>
  </r>
  <r>
    <n v="4748"/>
    <x v="600"/>
    <x v="0"/>
    <s v="Nick Patrick"/>
    <x v="2"/>
    <s v="Asia"/>
    <s v="Mouse"/>
    <x v="1"/>
    <n v="282.79000000000002"/>
    <n v="518.21"/>
    <x v="2"/>
    <s v="NULL"/>
    <s v="0"/>
    <x v="7"/>
    <x v="1"/>
  </r>
  <r>
    <n v="4749"/>
    <x v="246"/>
    <x v="11"/>
    <s v="Cathy Kelley"/>
    <x v="5"/>
    <s v="Oceania"/>
    <s v="Headphones"/>
    <x v="0"/>
    <n v="143.09"/>
    <n v="343.17"/>
    <x v="1"/>
    <s v="NULL"/>
    <s v="0"/>
    <x v="0"/>
    <x v="0"/>
  </r>
  <r>
    <n v="4750"/>
    <x v="352"/>
    <x v="5"/>
    <s v="Samantha Irvin"/>
    <x v="1"/>
    <s v="North America"/>
    <s v="Mouse"/>
    <x v="1"/>
    <n v="282.79000000000002"/>
    <n v="386.68"/>
    <x v="0"/>
    <d v="2023-09-29T00:00:00"/>
    <n v="2"/>
    <x v="0"/>
    <x v="1"/>
  </r>
  <r>
    <n v="4751"/>
    <x v="65"/>
    <x v="13"/>
    <s v="Cathy Kelley"/>
    <x v="4"/>
    <s v="Asia"/>
    <s v="Headphones"/>
    <x v="0"/>
    <n v="143.09"/>
    <n v="290.60000000000002"/>
    <x v="1"/>
    <s v="NULL"/>
    <s v="0"/>
    <x v="6"/>
    <x v="0"/>
  </r>
  <r>
    <n v="4752"/>
    <x v="614"/>
    <x v="9"/>
    <s v="Cathy Kelley"/>
    <x v="5"/>
    <s v="Oceania"/>
    <s v="Speaker"/>
    <x v="1"/>
    <n v="381.62"/>
    <n v="620.22"/>
    <x v="2"/>
    <s v="NULL"/>
    <s v="0"/>
    <x v="5"/>
    <x v="1"/>
  </r>
  <r>
    <n v="4753"/>
    <x v="251"/>
    <x v="3"/>
    <s v="Michale Cole"/>
    <x v="0"/>
    <s v="Europe"/>
    <s v="Speaker"/>
    <x v="1"/>
    <n v="381.62"/>
    <n v="617.84"/>
    <x v="1"/>
    <s v="NULL"/>
    <s v="0"/>
    <x v="6"/>
    <x v="0"/>
  </r>
  <r>
    <n v="4754"/>
    <x v="516"/>
    <x v="12"/>
    <s v="Michale Cole"/>
    <x v="7"/>
    <s v="North America"/>
    <s v="Tablet"/>
    <x v="0"/>
    <n v="195.62"/>
    <n v="746.09"/>
    <x v="0"/>
    <d v="2024-11-15T00:00:00"/>
    <n v="1"/>
    <x v="9"/>
    <x v="0"/>
  </r>
  <r>
    <n v="4755"/>
    <x v="29"/>
    <x v="19"/>
    <s v="Samantha Irvin"/>
    <x v="5"/>
    <s v="Oceania"/>
    <s v="Laptop"/>
    <x v="2"/>
    <n v="415.78"/>
    <n v="869.1"/>
    <x v="1"/>
    <s v="NULL"/>
    <s v="0"/>
    <x v="10"/>
    <x v="0"/>
  </r>
  <r>
    <n v="4756"/>
    <x v="432"/>
    <x v="10"/>
    <s v="Michale Cole"/>
    <x v="3"/>
    <s v="Asia"/>
    <s v="Smartphone"/>
    <x v="3"/>
    <n v="350.59"/>
    <n v="282.39"/>
    <x v="2"/>
    <s v="NULL"/>
    <s v="0"/>
    <x v="2"/>
    <x v="1"/>
  </r>
  <r>
    <n v="4757"/>
    <x v="439"/>
    <x v="16"/>
    <s v="Nick Patrick"/>
    <x v="0"/>
    <s v="Europe"/>
    <s v="Mouse"/>
    <x v="1"/>
    <n v="282.79000000000002"/>
    <n v="841.89"/>
    <x v="0"/>
    <d v="2023-12-27T00:00:00"/>
    <n v="10"/>
    <x v="5"/>
    <x v="1"/>
  </r>
  <r>
    <n v="4758"/>
    <x v="56"/>
    <x v="17"/>
    <s v="Cathy Kelley"/>
    <x v="3"/>
    <s v="Asia"/>
    <s v="Tablet"/>
    <x v="0"/>
    <n v="195.62"/>
    <n v="939.75"/>
    <x v="0"/>
    <d v="2023-09-18T00:00:00"/>
    <n v="15"/>
    <x v="0"/>
    <x v="1"/>
  </r>
  <r>
    <n v="4759"/>
    <x v="694"/>
    <x v="8"/>
    <s v="Cathy Kelley"/>
    <x v="7"/>
    <s v="North America"/>
    <s v="Printer"/>
    <x v="0"/>
    <n v="199.57"/>
    <n v="887.08"/>
    <x v="0"/>
    <d v="2023-05-28T00:00:00"/>
    <n v="1"/>
    <x v="10"/>
    <x v="1"/>
  </r>
  <r>
    <n v="4760"/>
    <x v="136"/>
    <x v="4"/>
    <s v="Michale Cole"/>
    <x v="8"/>
    <s v="Europe"/>
    <s v="Keyboard"/>
    <x v="2"/>
    <n v="104.6"/>
    <n v="837.13"/>
    <x v="0"/>
    <d v="2024-01-29T00:00:00"/>
    <n v="8"/>
    <x v="6"/>
    <x v="0"/>
  </r>
  <r>
    <n v="4761"/>
    <x v="686"/>
    <x v="5"/>
    <s v="Samantha Irvin"/>
    <x v="6"/>
    <s v="Europe"/>
    <s v="Smartphone"/>
    <x v="3"/>
    <n v="350.59"/>
    <n v="848.06"/>
    <x v="0"/>
    <d v="2024-06-21T00:00:00"/>
    <n v="6"/>
    <x v="8"/>
    <x v="0"/>
  </r>
  <r>
    <n v="4762"/>
    <x v="290"/>
    <x v="1"/>
    <s v="Cathy Kelley"/>
    <x v="7"/>
    <s v="North America"/>
    <s v="Speaker"/>
    <x v="1"/>
    <n v="381.62"/>
    <n v="708.35"/>
    <x v="0"/>
    <d v="2023-03-07T00:00:00"/>
    <n v="1"/>
    <x v="1"/>
    <x v="1"/>
  </r>
  <r>
    <n v="4763"/>
    <x v="96"/>
    <x v="17"/>
    <s v="Cathy Kelley"/>
    <x v="7"/>
    <s v="North America"/>
    <s v="Headphones"/>
    <x v="0"/>
    <n v="143.09"/>
    <n v="350.26"/>
    <x v="0"/>
    <d v="2024-07-16T00:00:00"/>
    <n v="1"/>
    <x v="2"/>
    <x v="0"/>
  </r>
  <r>
    <n v="4764"/>
    <x v="447"/>
    <x v="2"/>
    <s v="Cathy Kelley"/>
    <x v="5"/>
    <s v="Oceania"/>
    <s v="Speaker"/>
    <x v="1"/>
    <n v="381.62"/>
    <n v="687.44"/>
    <x v="0"/>
    <d v="2023-10-08T00:00:00"/>
    <n v="20"/>
    <x v="0"/>
    <x v="1"/>
  </r>
  <r>
    <n v="4765"/>
    <x v="237"/>
    <x v="13"/>
    <s v="Cathy Kelley"/>
    <x v="9"/>
    <s v="South America"/>
    <s v="Webcam"/>
    <x v="1"/>
    <n v="71.97"/>
    <n v="118.1"/>
    <x v="1"/>
    <s v="NULL"/>
    <s v="0"/>
    <x v="6"/>
    <x v="1"/>
  </r>
  <r>
    <n v="4766"/>
    <x v="430"/>
    <x v="13"/>
    <s v="Cathy Kelley"/>
    <x v="5"/>
    <s v="Oceania"/>
    <s v="Smartphone"/>
    <x v="3"/>
    <n v="350.59"/>
    <n v="173.39"/>
    <x v="2"/>
    <s v="NULL"/>
    <s v="0"/>
    <x v="1"/>
    <x v="0"/>
  </r>
  <r>
    <n v="4767"/>
    <x v="237"/>
    <x v="10"/>
    <s v="Michale Cole"/>
    <x v="4"/>
    <s v="Asia"/>
    <s v="Printer"/>
    <x v="0"/>
    <n v="199.57"/>
    <n v="653.91"/>
    <x v="2"/>
    <s v="NULL"/>
    <s v="0"/>
    <x v="6"/>
    <x v="1"/>
  </r>
  <r>
    <n v="4768"/>
    <x v="261"/>
    <x v="13"/>
    <s v="Cathy Kelley"/>
    <x v="7"/>
    <s v="North America"/>
    <s v="Speaker"/>
    <x v="1"/>
    <n v="381.62"/>
    <n v="448.12"/>
    <x v="1"/>
    <s v="NULL"/>
    <s v="0"/>
    <x v="6"/>
    <x v="0"/>
  </r>
  <r>
    <n v="4769"/>
    <x v="238"/>
    <x v="11"/>
    <s v="Cathy Kelley"/>
    <x v="5"/>
    <s v="Oceania"/>
    <s v="Keyboard"/>
    <x v="2"/>
    <n v="104.6"/>
    <n v="231.95"/>
    <x v="2"/>
    <s v="NULL"/>
    <s v="0"/>
    <x v="8"/>
    <x v="1"/>
  </r>
  <r>
    <n v="4770"/>
    <x v="293"/>
    <x v="13"/>
    <s v="Cathy Kelley"/>
    <x v="9"/>
    <s v="South America"/>
    <s v="Printer"/>
    <x v="0"/>
    <n v="199.57"/>
    <n v="611.54"/>
    <x v="1"/>
    <s v="NULL"/>
    <s v="0"/>
    <x v="1"/>
    <x v="0"/>
  </r>
  <r>
    <n v="4771"/>
    <x v="456"/>
    <x v="8"/>
    <s v="Cathy Kelley"/>
    <x v="1"/>
    <s v="North America"/>
    <s v="Keyboard"/>
    <x v="2"/>
    <n v="104.6"/>
    <n v="639.96"/>
    <x v="1"/>
    <s v="NULL"/>
    <s v="0"/>
    <x v="0"/>
    <x v="0"/>
  </r>
  <r>
    <n v="4772"/>
    <x v="490"/>
    <x v="7"/>
    <s v="Samantha Irvin"/>
    <x v="4"/>
    <s v="Asia"/>
    <s v="Speaker"/>
    <x v="1"/>
    <n v="381.62"/>
    <n v="331.83"/>
    <x v="0"/>
    <d v="2023-06-07T00:00:00"/>
    <n v="12"/>
    <x v="10"/>
    <x v="1"/>
  </r>
  <r>
    <n v="4773"/>
    <x v="663"/>
    <x v="1"/>
    <s v="Cathy Kelley"/>
    <x v="2"/>
    <s v="Asia"/>
    <s v="Laptop"/>
    <x v="2"/>
    <n v="415.78"/>
    <n v="203.94"/>
    <x v="1"/>
    <s v="NULL"/>
    <s v="0"/>
    <x v="7"/>
    <x v="0"/>
  </r>
  <r>
    <n v="4774"/>
    <x v="388"/>
    <x v="18"/>
    <s v="Nick Patrick"/>
    <x v="2"/>
    <s v="Asia"/>
    <s v="Tablet"/>
    <x v="0"/>
    <n v="195.62"/>
    <n v="569.76"/>
    <x v="1"/>
    <s v="NULL"/>
    <s v="0"/>
    <x v="2"/>
    <x v="0"/>
  </r>
  <r>
    <n v="4775"/>
    <x v="645"/>
    <x v="19"/>
    <s v="Samantha Irvin"/>
    <x v="8"/>
    <s v="Europe"/>
    <s v="Speaker"/>
    <x v="1"/>
    <n v="381.62"/>
    <n v="846.94"/>
    <x v="1"/>
    <s v="NULL"/>
    <s v="0"/>
    <x v="8"/>
    <x v="0"/>
  </r>
  <r>
    <n v="4776"/>
    <x v="260"/>
    <x v="13"/>
    <s v="Cathy Kelley"/>
    <x v="2"/>
    <s v="Asia"/>
    <s v="Tablet"/>
    <x v="0"/>
    <n v="195.62"/>
    <n v="991.73"/>
    <x v="1"/>
    <s v="NULL"/>
    <s v="0"/>
    <x v="2"/>
    <x v="1"/>
  </r>
  <r>
    <n v="4777"/>
    <x v="151"/>
    <x v="16"/>
    <s v="Nick Patrick"/>
    <x v="3"/>
    <s v="Asia"/>
    <s v="Monitor"/>
    <x v="1"/>
    <n v="263.2"/>
    <n v="398.7"/>
    <x v="1"/>
    <s v="NULL"/>
    <s v="0"/>
    <x v="2"/>
    <x v="1"/>
  </r>
  <r>
    <n v="4778"/>
    <x v="522"/>
    <x v="9"/>
    <s v="Cathy Kelley"/>
    <x v="7"/>
    <s v="North America"/>
    <s v="Mouse"/>
    <x v="1"/>
    <n v="282.79000000000002"/>
    <n v="338.13"/>
    <x v="0"/>
    <d v="2023-12-06T00:00:00"/>
    <n v="1"/>
    <x v="5"/>
    <x v="1"/>
  </r>
  <r>
    <n v="4779"/>
    <x v="204"/>
    <x v="6"/>
    <s v="Michale Cole"/>
    <x v="1"/>
    <s v="North America"/>
    <s v="Keyboard"/>
    <x v="2"/>
    <n v="104.6"/>
    <n v="559.16"/>
    <x v="0"/>
    <d v="2023-11-05T00:00:00"/>
    <n v="2"/>
    <x v="9"/>
    <x v="1"/>
  </r>
  <r>
    <n v="4780"/>
    <x v="77"/>
    <x v="6"/>
    <s v="Michale Cole"/>
    <x v="0"/>
    <s v="Europe"/>
    <s v="Printer"/>
    <x v="0"/>
    <n v="199.57"/>
    <n v="299.12"/>
    <x v="0"/>
    <d v="2023-09-06T00:00:00"/>
    <n v="10"/>
    <x v="3"/>
    <x v="1"/>
  </r>
  <r>
    <n v="4781"/>
    <x v="454"/>
    <x v="2"/>
    <s v="Cathy Kelley"/>
    <x v="2"/>
    <s v="Asia"/>
    <s v="Mouse"/>
    <x v="1"/>
    <n v="282.79000000000002"/>
    <n v="660.52"/>
    <x v="0"/>
    <d v="2024-02-01T00:00:00"/>
    <n v="18"/>
    <x v="6"/>
    <x v="0"/>
  </r>
  <r>
    <n v="4782"/>
    <x v="357"/>
    <x v="16"/>
    <s v="Nick Patrick"/>
    <x v="8"/>
    <s v="Europe"/>
    <s v="Speaker"/>
    <x v="1"/>
    <n v="381.62"/>
    <n v="458.65"/>
    <x v="0"/>
    <d v="2024-01-04T00:00:00"/>
    <n v="8"/>
    <x v="5"/>
    <x v="1"/>
  </r>
  <r>
    <n v="4783"/>
    <x v="228"/>
    <x v="8"/>
    <s v="Cathy Kelley"/>
    <x v="8"/>
    <s v="Europe"/>
    <s v="Speaker"/>
    <x v="1"/>
    <n v="381.62"/>
    <n v="828.96"/>
    <x v="2"/>
    <s v="NULL"/>
    <s v="0"/>
    <x v="3"/>
    <x v="1"/>
  </r>
  <r>
    <n v="4784"/>
    <x v="485"/>
    <x v="18"/>
    <s v="Nick Patrick"/>
    <x v="6"/>
    <s v="Europe"/>
    <s v="Tablet"/>
    <x v="0"/>
    <n v="195.62"/>
    <n v="740.44"/>
    <x v="0"/>
    <d v="2024-07-05T00:00:00"/>
    <n v="6"/>
    <x v="8"/>
    <x v="0"/>
  </r>
  <r>
    <n v="4785"/>
    <x v="409"/>
    <x v="0"/>
    <s v="Nick Patrick"/>
    <x v="9"/>
    <s v="South America"/>
    <s v="Laptop"/>
    <x v="2"/>
    <n v="415.78"/>
    <n v="553.12"/>
    <x v="2"/>
    <s v="NULL"/>
    <s v="0"/>
    <x v="4"/>
    <x v="0"/>
  </r>
  <r>
    <n v="4786"/>
    <x v="367"/>
    <x v="5"/>
    <s v="Samantha Irvin"/>
    <x v="7"/>
    <s v="North America"/>
    <s v="Keyboard"/>
    <x v="2"/>
    <n v="104.6"/>
    <n v="171.81"/>
    <x v="0"/>
    <d v="2023-08-18T00:00:00"/>
    <n v="1"/>
    <x v="3"/>
    <x v="1"/>
  </r>
  <r>
    <n v="4787"/>
    <x v="270"/>
    <x v="2"/>
    <s v="Cathy Kelley"/>
    <x v="2"/>
    <s v="Asia"/>
    <s v="Speaker"/>
    <x v="1"/>
    <n v="381.62"/>
    <n v="437.14"/>
    <x v="2"/>
    <s v="NULL"/>
    <s v="0"/>
    <x v="3"/>
    <x v="1"/>
  </r>
  <r>
    <n v="4788"/>
    <x v="129"/>
    <x v="1"/>
    <s v="Cathy Kelley"/>
    <x v="2"/>
    <s v="Asia"/>
    <s v="Smartphone"/>
    <x v="3"/>
    <n v="350.59"/>
    <n v="289.67"/>
    <x v="0"/>
    <d v="2024-03-12T00:00:00"/>
    <n v="18"/>
    <x v="4"/>
    <x v="0"/>
  </r>
  <r>
    <n v="4789"/>
    <x v="612"/>
    <x v="0"/>
    <s v="Nick Patrick"/>
    <x v="5"/>
    <s v="Oceania"/>
    <s v="Webcam"/>
    <x v="1"/>
    <n v="71.97"/>
    <n v="401.15"/>
    <x v="0"/>
    <d v="2023-12-20T00:00:00"/>
    <n v="20"/>
    <x v="9"/>
    <x v="1"/>
  </r>
  <r>
    <n v="4790"/>
    <x v="191"/>
    <x v="3"/>
    <s v="Michale Cole"/>
    <x v="2"/>
    <s v="Asia"/>
    <s v="Printer"/>
    <x v="0"/>
    <n v="199.57"/>
    <n v="987.46"/>
    <x v="0"/>
    <d v="2024-10-14T00:00:00"/>
    <n v="18"/>
    <x v="0"/>
    <x v="0"/>
  </r>
  <r>
    <n v="4791"/>
    <x v="638"/>
    <x v="7"/>
    <s v="Samantha Irvin"/>
    <x v="6"/>
    <s v="Europe"/>
    <s v="Headphones"/>
    <x v="0"/>
    <n v="143.09"/>
    <n v="593.37"/>
    <x v="0"/>
    <d v="2024-02-22T00:00:00"/>
    <n v="6"/>
    <x v="4"/>
    <x v="0"/>
  </r>
  <r>
    <n v="4792"/>
    <x v="589"/>
    <x v="18"/>
    <s v="Nick Patrick"/>
    <x v="5"/>
    <s v="Oceania"/>
    <s v="Webcam"/>
    <x v="1"/>
    <n v="71.97"/>
    <n v="466.77"/>
    <x v="0"/>
    <d v="2024-03-24T00:00:00"/>
    <n v="20"/>
    <x v="1"/>
    <x v="0"/>
  </r>
  <r>
    <n v="4793"/>
    <x v="484"/>
    <x v="3"/>
    <s v="Michale Cole"/>
    <x v="2"/>
    <s v="Asia"/>
    <s v="Tablet"/>
    <x v="0"/>
    <n v="195.62"/>
    <n v="881.54"/>
    <x v="0"/>
    <d v="2024-02-09T00:00:00"/>
    <n v="18"/>
    <x v="6"/>
    <x v="0"/>
  </r>
  <r>
    <n v="4794"/>
    <x v="199"/>
    <x v="4"/>
    <s v="Michale Cole"/>
    <x v="4"/>
    <s v="Asia"/>
    <s v="Printer"/>
    <x v="0"/>
    <n v="199.57"/>
    <n v="595.16999999999996"/>
    <x v="0"/>
    <d v="2024-07-06T00:00:00"/>
    <n v="12"/>
    <x v="8"/>
    <x v="0"/>
  </r>
  <r>
    <n v="4795"/>
    <x v="547"/>
    <x v="18"/>
    <s v="Nick Patrick"/>
    <x v="5"/>
    <s v="Oceania"/>
    <s v="Monitor"/>
    <x v="1"/>
    <n v="263.2"/>
    <n v="329.97"/>
    <x v="0"/>
    <d v="2023-07-12T00:00:00"/>
    <n v="20"/>
    <x v="8"/>
    <x v="1"/>
  </r>
  <r>
    <n v="4796"/>
    <x v="714"/>
    <x v="6"/>
    <s v="Michale Cole"/>
    <x v="2"/>
    <s v="Asia"/>
    <s v="Printer"/>
    <x v="0"/>
    <n v="199.57"/>
    <n v="756.42"/>
    <x v="1"/>
    <s v="NULL"/>
    <s v="0"/>
    <x v="7"/>
    <x v="0"/>
  </r>
  <r>
    <n v="4797"/>
    <x v="682"/>
    <x v="17"/>
    <s v="Cathy Kelley"/>
    <x v="2"/>
    <s v="Asia"/>
    <s v="Headphones"/>
    <x v="0"/>
    <n v="143.09"/>
    <n v="946.91"/>
    <x v="1"/>
    <s v="NULL"/>
    <s v="0"/>
    <x v="0"/>
    <x v="1"/>
  </r>
  <r>
    <n v="4798"/>
    <x v="254"/>
    <x v="0"/>
    <s v="Nick Patrick"/>
    <x v="5"/>
    <s v="Oceania"/>
    <s v="Headphones"/>
    <x v="0"/>
    <n v="143.09"/>
    <n v="695.13"/>
    <x v="2"/>
    <s v="NULL"/>
    <s v="0"/>
    <x v="2"/>
    <x v="1"/>
  </r>
  <r>
    <n v="4799"/>
    <x v="629"/>
    <x v="17"/>
    <s v="Cathy Kelley"/>
    <x v="9"/>
    <s v="South America"/>
    <s v="Printer"/>
    <x v="0"/>
    <n v="199.57"/>
    <n v="690.78"/>
    <x v="2"/>
    <s v="NULL"/>
    <s v="0"/>
    <x v="9"/>
    <x v="0"/>
  </r>
  <r>
    <n v="4800"/>
    <x v="614"/>
    <x v="15"/>
    <s v="Michale Cole"/>
    <x v="4"/>
    <s v="Asia"/>
    <s v="Laptop"/>
    <x v="2"/>
    <n v="415.78"/>
    <n v="455.68"/>
    <x v="1"/>
    <s v="NULL"/>
    <s v="0"/>
    <x v="5"/>
    <x v="1"/>
  </r>
  <r>
    <n v="4801"/>
    <x v="136"/>
    <x v="3"/>
    <s v="Michale Cole"/>
    <x v="7"/>
    <s v="North America"/>
    <s v="Speaker"/>
    <x v="1"/>
    <n v="381.62"/>
    <n v="662.52"/>
    <x v="1"/>
    <s v="NULL"/>
    <s v="0"/>
    <x v="6"/>
    <x v="0"/>
  </r>
  <r>
    <n v="4802"/>
    <x v="110"/>
    <x v="15"/>
    <s v="Michale Cole"/>
    <x v="6"/>
    <s v="Europe"/>
    <s v="Laptop"/>
    <x v="2"/>
    <n v="415.78"/>
    <n v="546.74"/>
    <x v="0"/>
    <d v="2024-01-14T00:00:00"/>
    <n v="6"/>
    <x v="6"/>
    <x v="0"/>
  </r>
  <r>
    <n v="4803"/>
    <x v="48"/>
    <x v="18"/>
    <s v="Nick Patrick"/>
    <x v="0"/>
    <s v="Europe"/>
    <s v="Printer"/>
    <x v="0"/>
    <n v="199.57"/>
    <n v="916.11"/>
    <x v="0"/>
    <d v="2023-03-24T00:00:00"/>
    <n v="10"/>
    <x v="1"/>
    <x v="1"/>
  </r>
  <r>
    <n v="4804"/>
    <x v="250"/>
    <x v="5"/>
    <s v="Samantha Irvin"/>
    <x v="8"/>
    <s v="Europe"/>
    <s v="Webcam"/>
    <x v="1"/>
    <n v="71.97"/>
    <n v="167.87"/>
    <x v="1"/>
    <s v="NULL"/>
    <s v="0"/>
    <x v="10"/>
    <x v="0"/>
  </r>
  <r>
    <n v="4805"/>
    <x v="30"/>
    <x v="2"/>
    <s v="Cathy Kelley"/>
    <x v="4"/>
    <s v="Asia"/>
    <s v="Monitor"/>
    <x v="1"/>
    <n v="263.2"/>
    <n v="802.34"/>
    <x v="1"/>
    <s v="NULL"/>
    <s v="0"/>
    <x v="3"/>
    <x v="0"/>
  </r>
  <r>
    <n v="4806"/>
    <x v="556"/>
    <x v="17"/>
    <s v="Cathy Kelley"/>
    <x v="9"/>
    <s v="South America"/>
    <s v="Smartphone"/>
    <x v="3"/>
    <n v="350.59"/>
    <n v="530.63"/>
    <x v="0"/>
    <d v="2023-05-19T00:00:00"/>
    <n v="4"/>
    <x v="10"/>
    <x v="1"/>
  </r>
  <r>
    <n v="4807"/>
    <x v="462"/>
    <x v="17"/>
    <s v="Cathy Kelley"/>
    <x v="6"/>
    <s v="Europe"/>
    <s v="Laptop"/>
    <x v="2"/>
    <n v="415.78"/>
    <n v="336.56"/>
    <x v="0"/>
    <d v="2024-04-09T00:00:00"/>
    <n v="6"/>
    <x v="7"/>
    <x v="0"/>
  </r>
  <r>
    <n v="4808"/>
    <x v="49"/>
    <x v="13"/>
    <s v="Cathy Kelley"/>
    <x v="9"/>
    <s v="South America"/>
    <s v="Printer"/>
    <x v="0"/>
    <n v="199.57"/>
    <n v="131.71"/>
    <x v="1"/>
    <s v="NULL"/>
    <s v="0"/>
    <x v="0"/>
    <x v="0"/>
  </r>
  <r>
    <n v="4809"/>
    <x v="183"/>
    <x v="6"/>
    <s v="Michale Cole"/>
    <x v="0"/>
    <s v="Europe"/>
    <s v="Headphones"/>
    <x v="0"/>
    <n v="143.09"/>
    <n v="783.89"/>
    <x v="1"/>
    <s v="NULL"/>
    <s v="0"/>
    <x v="10"/>
    <x v="1"/>
  </r>
  <r>
    <n v="4810"/>
    <x v="79"/>
    <x v="7"/>
    <s v="Samantha Irvin"/>
    <x v="7"/>
    <s v="North America"/>
    <s v="Smartphone"/>
    <x v="3"/>
    <n v="350.59"/>
    <n v="686.8"/>
    <x v="0"/>
    <d v="2023-02-24T00:00:00"/>
    <n v="1"/>
    <x v="4"/>
    <x v="1"/>
  </r>
  <r>
    <n v="4811"/>
    <x v="372"/>
    <x v="9"/>
    <s v="Cathy Kelley"/>
    <x v="7"/>
    <s v="North America"/>
    <s v="Smartphone"/>
    <x v="3"/>
    <n v="350.59"/>
    <n v="320.48"/>
    <x v="0"/>
    <d v="2024-07-07T00:00:00"/>
    <n v="1"/>
    <x v="2"/>
    <x v="0"/>
  </r>
  <r>
    <n v="4812"/>
    <x v="210"/>
    <x v="8"/>
    <s v="Cathy Kelley"/>
    <x v="8"/>
    <s v="Europe"/>
    <s v="Monitor"/>
    <x v="1"/>
    <n v="263.2"/>
    <n v="438.02"/>
    <x v="2"/>
    <s v="NULL"/>
    <s v="0"/>
    <x v="6"/>
    <x v="1"/>
  </r>
  <r>
    <n v="4813"/>
    <x v="365"/>
    <x v="0"/>
    <s v="Nick Patrick"/>
    <x v="4"/>
    <s v="Asia"/>
    <s v="Monitor"/>
    <x v="1"/>
    <n v="263.2"/>
    <n v="700.58"/>
    <x v="1"/>
    <s v="NULL"/>
    <s v="0"/>
    <x v="0"/>
    <x v="1"/>
  </r>
  <r>
    <n v="4814"/>
    <x v="698"/>
    <x v="18"/>
    <s v="Nick Patrick"/>
    <x v="9"/>
    <s v="South America"/>
    <s v="Mouse"/>
    <x v="1"/>
    <n v="282.79000000000002"/>
    <n v="636.51"/>
    <x v="0"/>
    <d v="2023-04-03T00:00:00"/>
    <n v="4"/>
    <x v="1"/>
    <x v="1"/>
  </r>
  <r>
    <n v="4815"/>
    <x v="718"/>
    <x v="14"/>
    <s v="Nick Patrick"/>
    <x v="6"/>
    <s v="Europe"/>
    <s v="Headphones"/>
    <x v="0"/>
    <n v="143.09"/>
    <n v="899.97"/>
    <x v="0"/>
    <d v="2024-02-24T00:00:00"/>
    <n v="6"/>
    <x v="4"/>
    <x v="0"/>
  </r>
  <r>
    <n v="4816"/>
    <x v="537"/>
    <x v="13"/>
    <s v="Cathy Kelley"/>
    <x v="9"/>
    <s v="South America"/>
    <s v="Mouse"/>
    <x v="1"/>
    <n v="282.79000000000002"/>
    <n v="204.01"/>
    <x v="1"/>
    <s v="NULL"/>
    <s v="0"/>
    <x v="10"/>
    <x v="0"/>
  </r>
  <r>
    <n v="4817"/>
    <x v="576"/>
    <x v="5"/>
    <s v="Samantha Irvin"/>
    <x v="6"/>
    <s v="Europe"/>
    <s v="Keyboard"/>
    <x v="2"/>
    <n v="104.6"/>
    <n v="531.82000000000005"/>
    <x v="0"/>
    <d v="2024-01-24T00:00:00"/>
    <n v="6"/>
    <x v="6"/>
    <x v="0"/>
  </r>
  <r>
    <n v="4818"/>
    <x v="250"/>
    <x v="16"/>
    <s v="Nick Patrick"/>
    <x v="6"/>
    <s v="Europe"/>
    <s v="Laptop"/>
    <x v="2"/>
    <n v="415.78"/>
    <n v="941.18"/>
    <x v="2"/>
    <s v="NULL"/>
    <s v="0"/>
    <x v="10"/>
    <x v="0"/>
  </r>
  <r>
    <n v="4819"/>
    <x v="409"/>
    <x v="4"/>
    <s v="Michale Cole"/>
    <x v="0"/>
    <s v="Europe"/>
    <s v="Smartphone"/>
    <x v="3"/>
    <n v="350.59"/>
    <n v="189.64"/>
    <x v="2"/>
    <s v="NULL"/>
    <s v="0"/>
    <x v="4"/>
    <x v="0"/>
  </r>
  <r>
    <n v="4820"/>
    <x v="389"/>
    <x v="4"/>
    <s v="Michale Cole"/>
    <x v="7"/>
    <s v="North America"/>
    <s v="Smartphone"/>
    <x v="3"/>
    <n v="350.59"/>
    <n v="386.19"/>
    <x v="0"/>
    <d v="2023-08-29T00:00:00"/>
    <n v="1"/>
    <x v="3"/>
    <x v="1"/>
  </r>
  <r>
    <n v="4821"/>
    <x v="242"/>
    <x v="7"/>
    <s v="Samantha Irvin"/>
    <x v="2"/>
    <s v="Asia"/>
    <s v="Smartphone"/>
    <x v="3"/>
    <n v="350.59"/>
    <n v="688"/>
    <x v="0"/>
    <d v="2023-01-22T00:00:00"/>
    <n v="18"/>
    <x v="6"/>
    <x v="1"/>
  </r>
  <r>
    <n v="4822"/>
    <x v="488"/>
    <x v="13"/>
    <s v="Cathy Kelley"/>
    <x v="2"/>
    <s v="Asia"/>
    <s v="Monitor"/>
    <x v="1"/>
    <n v="263.2"/>
    <n v="512.71"/>
    <x v="2"/>
    <s v="NULL"/>
    <s v="0"/>
    <x v="9"/>
    <x v="1"/>
  </r>
  <r>
    <n v="4823"/>
    <x v="293"/>
    <x v="16"/>
    <s v="Nick Patrick"/>
    <x v="6"/>
    <s v="Europe"/>
    <s v="Smartphone"/>
    <x v="3"/>
    <n v="350.59"/>
    <n v="189.53"/>
    <x v="0"/>
    <d v="2024-03-18T00:00:00"/>
    <n v="6"/>
    <x v="1"/>
    <x v="0"/>
  </r>
  <r>
    <n v="4824"/>
    <x v="615"/>
    <x v="16"/>
    <s v="Nick Patrick"/>
    <x v="7"/>
    <s v="North America"/>
    <s v="Laptop"/>
    <x v="2"/>
    <n v="415.78"/>
    <n v="932.46"/>
    <x v="1"/>
    <s v="NULL"/>
    <s v="0"/>
    <x v="0"/>
    <x v="0"/>
  </r>
  <r>
    <n v="4825"/>
    <x v="477"/>
    <x v="13"/>
    <s v="Cathy Kelley"/>
    <x v="6"/>
    <s v="Europe"/>
    <s v="Webcam"/>
    <x v="1"/>
    <n v="71.97"/>
    <n v="784.05"/>
    <x v="2"/>
    <s v="NULL"/>
    <s v="0"/>
    <x v="10"/>
    <x v="1"/>
  </r>
  <r>
    <n v="4826"/>
    <x v="221"/>
    <x v="0"/>
    <s v="Nick Patrick"/>
    <x v="3"/>
    <s v="Asia"/>
    <s v="Mouse"/>
    <x v="1"/>
    <n v="282.79000000000002"/>
    <n v="923.22"/>
    <x v="1"/>
    <s v="NULL"/>
    <s v="0"/>
    <x v="8"/>
    <x v="1"/>
  </r>
  <r>
    <n v="4827"/>
    <x v="658"/>
    <x v="19"/>
    <s v="Samantha Irvin"/>
    <x v="3"/>
    <s v="Asia"/>
    <s v="Speaker"/>
    <x v="1"/>
    <n v="381.62"/>
    <n v="109.47"/>
    <x v="0"/>
    <d v="2024-07-03T00:00:00"/>
    <n v="15"/>
    <x v="8"/>
    <x v="0"/>
  </r>
  <r>
    <n v="4828"/>
    <x v="489"/>
    <x v="17"/>
    <s v="Cathy Kelley"/>
    <x v="4"/>
    <s v="Asia"/>
    <s v="Keyboard"/>
    <x v="2"/>
    <n v="104.6"/>
    <n v="415.97"/>
    <x v="0"/>
    <d v="2023-10-13T00:00:00"/>
    <n v="12"/>
    <x v="11"/>
    <x v="1"/>
  </r>
  <r>
    <n v="4829"/>
    <x v="85"/>
    <x v="0"/>
    <s v="Nick Patrick"/>
    <x v="1"/>
    <s v="North America"/>
    <s v="Printer"/>
    <x v="0"/>
    <n v="199.57"/>
    <n v="542.12"/>
    <x v="2"/>
    <s v="NULL"/>
    <s v="0"/>
    <x v="7"/>
    <x v="1"/>
  </r>
  <r>
    <n v="4830"/>
    <x v="254"/>
    <x v="17"/>
    <s v="Cathy Kelley"/>
    <x v="7"/>
    <s v="North America"/>
    <s v="Printer"/>
    <x v="0"/>
    <n v="199.57"/>
    <n v="226.25"/>
    <x v="2"/>
    <s v="NULL"/>
    <s v="0"/>
    <x v="2"/>
    <x v="1"/>
  </r>
  <r>
    <n v="4831"/>
    <x v="293"/>
    <x v="5"/>
    <s v="Samantha Irvin"/>
    <x v="1"/>
    <s v="North America"/>
    <s v="Webcam"/>
    <x v="1"/>
    <n v="71.97"/>
    <n v="399.52"/>
    <x v="1"/>
    <s v="NULL"/>
    <s v="0"/>
    <x v="1"/>
    <x v="0"/>
  </r>
  <r>
    <n v="4832"/>
    <x v="534"/>
    <x v="13"/>
    <s v="Cathy Kelley"/>
    <x v="0"/>
    <s v="Europe"/>
    <s v="Headphones"/>
    <x v="0"/>
    <n v="143.09"/>
    <n v="742.93"/>
    <x v="1"/>
    <s v="NULL"/>
    <s v="0"/>
    <x v="8"/>
    <x v="0"/>
  </r>
  <r>
    <n v="4833"/>
    <x v="224"/>
    <x v="6"/>
    <s v="Michale Cole"/>
    <x v="5"/>
    <s v="Oceania"/>
    <s v="Keyboard"/>
    <x v="2"/>
    <n v="104.6"/>
    <n v="802.21"/>
    <x v="0"/>
    <d v="2024-12-24T00:00:00"/>
    <n v="20"/>
    <x v="5"/>
    <x v="0"/>
  </r>
  <r>
    <n v="4834"/>
    <x v="544"/>
    <x v="5"/>
    <s v="Samantha Irvin"/>
    <x v="3"/>
    <s v="Asia"/>
    <s v="Mouse"/>
    <x v="1"/>
    <n v="282.79000000000002"/>
    <n v="842.38"/>
    <x v="2"/>
    <s v="NULL"/>
    <s v="0"/>
    <x v="4"/>
    <x v="1"/>
  </r>
  <r>
    <n v="4835"/>
    <x v="404"/>
    <x v="13"/>
    <s v="Cathy Kelley"/>
    <x v="4"/>
    <s v="Asia"/>
    <s v="Webcam"/>
    <x v="1"/>
    <n v="71.97"/>
    <n v="297.95"/>
    <x v="1"/>
    <s v="NULL"/>
    <s v="0"/>
    <x v="1"/>
    <x v="1"/>
  </r>
  <r>
    <n v="4836"/>
    <x v="609"/>
    <x v="7"/>
    <s v="Samantha Irvin"/>
    <x v="2"/>
    <s v="Asia"/>
    <s v="Monitor"/>
    <x v="1"/>
    <n v="263.2"/>
    <n v="827.42"/>
    <x v="0"/>
    <d v="2024-10-24T00:00:00"/>
    <n v="18"/>
    <x v="11"/>
    <x v="0"/>
  </r>
  <r>
    <n v="4837"/>
    <x v="597"/>
    <x v="8"/>
    <s v="Cathy Kelley"/>
    <x v="1"/>
    <s v="North America"/>
    <s v="Monitor"/>
    <x v="1"/>
    <n v="263.2"/>
    <n v="425.62"/>
    <x v="2"/>
    <s v="NULL"/>
    <s v="0"/>
    <x v="9"/>
    <x v="1"/>
  </r>
  <r>
    <n v="4838"/>
    <x v="197"/>
    <x v="5"/>
    <s v="Samantha Irvin"/>
    <x v="3"/>
    <s v="Asia"/>
    <s v="Tablet"/>
    <x v="0"/>
    <n v="195.62"/>
    <n v="330.45"/>
    <x v="2"/>
    <s v="NULL"/>
    <s v="0"/>
    <x v="11"/>
    <x v="0"/>
  </r>
  <r>
    <n v="4839"/>
    <x v="30"/>
    <x v="11"/>
    <s v="Cathy Kelley"/>
    <x v="6"/>
    <s v="Europe"/>
    <s v="Keyboard"/>
    <x v="2"/>
    <n v="104.6"/>
    <n v="354.14"/>
    <x v="0"/>
    <d v="2024-08-07T00:00:00"/>
    <n v="6"/>
    <x v="3"/>
    <x v="0"/>
  </r>
  <r>
    <n v="4840"/>
    <x v="729"/>
    <x v="16"/>
    <s v="Nick Patrick"/>
    <x v="1"/>
    <s v="North America"/>
    <s v="Webcam"/>
    <x v="1"/>
    <n v="71.97"/>
    <n v="484.5"/>
    <x v="1"/>
    <s v="NULL"/>
    <s v="0"/>
    <x v="10"/>
    <x v="0"/>
  </r>
  <r>
    <n v="4841"/>
    <x v="667"/>
    <x v="7"/>
    <s v="Samantha Irvin"/>
    <x v="3"/>
    <s v="Asia"/>
    <s v="Laptop"/>
    <x v="2"/>
    <n v="415.78"/>
    <n v="575.20000000000005"/>
    <x v="1"/>
    <s v="NULL"/>
    <s v="0"/>
    <x v="2"/>
    <x v="0"/>
  </r>
  <r>
    <n v="4842"/>
    <x v="437"/>
    <x v="8"/>
    <s v="Cathy Kelley"/>
    <x v="8"/>
    <s v="Europe"/>
    <s v="Laptop"/>
    <x v="2"/>
    <n v="415.78"/>
    <n v="660.25"/>
    <x v="1"/>
    <s v="NULL"/>
    <s v="0"/>
    <x v="11"/>
    <x v="0"/>
  </r>
  <r>
    <n v="4843"/>
    <x v="434"/>
    <x v="6"/>
    <s v="Michale Cole"/>
    <x v="6"/>
    <s v="Europe"/>
    <s v="Tablet"/>
    <x v="0"/>
    <n v="195.62"/>
    <n v="597.54"/>
    <x v="2"/>
    <s v="NULL"/>
    <s v="0"/>
    <x v="8"/>
    <x v="1"/>
  </r>
  <r>
    <n v="4844"/>
    <x v="14"/>
    <x v="6"/>
    <s v="Michale Cole"/>
    <x v="6"/>
    <s v="Europe"/>
    <s v="Printer"/>
    <x v="0"/>
    <n v="199.57"/>
    <n v="159.69999999999999"/>
    <x v="2"/>
    <s v="NULL"/>
    <s v="0"/>
    <x v="8"/>
    <x v="1"/>
  </r>
  <r>
    <n v="4845"/>
    <x v="730"/>
    <x v="11"/>
    <s v="Cathy Kelley"/>
    <x v="7"/>
    <s v="North America"/>
    <s v="Webcam"/>
    <x v="1"/>
    <n v="71.97"/>
    <n v="881.89"/>
    <x v="0"/>
    <d v="2024-05-13T00:00:00"/>
    <n v="1"/>
    <x v="10"/>
    <x v="0"/>
  </r>
  <r>
    <n v="4846"/>
    <x v="150"/>
    <x v="16"/>
    <s v="Nick Patrick"/>
    <x v="8"/>
    <s v="Europe"/>
    <s v="Tablet"/>
    <x v="0"/>
    <n v="195.62"/>
    <n v="424.87"/>
    <x v="2"/>
    <s v="NULL"/>
    <s v="0"/>
    <x v="5"/>
    <x v="0"/>
  </r>
  <r>
    <n v="4847"/>
    <x v="456"/>
    <x v="0"/>
    <s v="Nick Patrick"/>
    <x v="1"/>
    <s v="North America"/>
    <s v="Monitor"/>
    <x v="1"/>
    <n v="263.2"/>
    <n v="293.10000000000002"/>
    <x v="2"/>
    <s v="NULL"/>
    <s v="0"/>
    <x v="0"/>
    <x v="0"/>
  </r>
  <r>
    <n v="4848"/>
    <x v="106"/>
    <x v="8"/>
    <s v="Cathy Kelley"/>
    <x v="7"/>
    <s v="North America"/>
    <s v="Keyboard"/>
    <x v="2"/>
    <n v="104.6"/>
    <n v="732.97"/>
    <x v="1"/>
    <s v="NULL"/>
    <s v="0"/>
    <x v="11"/>
    <x v="0"/>
  </r>
  <r>
    <n v="4849"/>
    <x v="402"/>
    <x v="6"/>
    <s v="Michale Cole"/>
    <x v="6"/>
    <s v="Europe"/>
    <s v="Monitor"/>
    <x v="1"/>
    <n v="263.2"/>
    <n v="717.8"/>
    <x v="2"/>
    <s v="NULL"/>
    <s v="0"/>
    <x v="11"/>
    <x v="0"/>
  </r>
  <r>
    <n v="4850"/>
    <x v="326"/>
    <x v="6"/>
    <s v="Michale Cole"/>
    <x v="9"/>
    <s v="South America"/>
    <s v="Smartphone"/>
    <x v="3"/>
    <n v="350.59"/>
    <n v="769.98"/>
    <x v="2"/>
    <s v="NULL"/>
    <s v="0"/>
    <x v="4"/>
    <x v="1"/>
  </r>
  <r>
    <n v="4851"/>
    <x v="227"/>
    <x v="8"/>
    <s v="Cathy Kelley"/>
    <x v="2"/>
    <s v="Asia"/>
    <s v="Speaker"/>
    <x v="1"/>
    <n v="381.62"/>
    <n v="913.18"/>
    <x v="1"/>
    <s v="NULL"/>
    <s v="0"/>
    <x v="9"/>
    <x v="1"/>
  </r>
  <r>
    <n v="4852"/>
    <x v="118"/>
    <x v="12"/>
    <s v="Michale Cole"/>
    <x v="1"/>
    <s v="North America"/>
    <s v="Keyboard"/>
    <x v="2"/>
    <n v="104.6"/>
    <n v="720.2"/>
    <x v="0"/>
    <d v="2023-04-16T00:00:00"/>
    <n v="2"/>
    <x v="7"/>
    <x v="1"/>
  </r>
  <r>
    <n v="4853"/>
    <x v="414"/>
    <x v="1"/>
    <s v="Cathy Kelley"/>
    <x v="8"/>
    <s v="Europe"/>
    <s v="Headphones"/>
    <x v="0"/>
    <n v="143.09"/>
    <n v="792.36"/>
    <x v="1"/>
    <s v="NULL"/>
    <s v="0"/>
    <x v="3"/>
    <x v="0"/>
  </r>
  <r>
    <n v="4854"/>
    <x v="38"/>
    <x v="18"/>
    <s v="Nick Patrick"/>
    <x v="7"/>
    <s v="North America"/>
    <s v="Headphones"/>
    <x v="0"/>
    <n v="143.09"/>
    <n v="181.04"/>
    <x v="0"/>
    <d v="2024-09-24T00:00:00"/>
    <n v="1"/>
    <x v="0"/>
    <x v="0"/>
  </r>
  <r>
    <n v="4855"/>
    <x v="224"/>
    <x v="14"/>
    <s v="Nick Patrick"/>
    <x v="7"/>
    <s v="North America"/>
    <s v="Webcam"/>
    <x v="1"/>
    <n v="71.97"/>
    <n v="609.54999999999995"/>
    <x v="1"/>
    <s v="NULL"/>
    <s v="0"/>
    <x v="5"/>
    <x v="0"/>
  </r>
  <r>
    <n v="4856"/>
    <x v="427"/>
    <x v="15"/>
    <s v="Michale Cole"/>
    <x v="4"/>
    <s v="Asia"/>
    <s v="Smartphone"/>
    <x v="3"/>
    <n v="350.59"/>
    <n v="139.11000000000001"/>
    <x v="0"/>
    <d v="2023-11-22T00:00:00"/>
    <n v="12"/>
    <x v="9"/>
    <x v="1"/>
  </r>
  <r>
    <n v="4857"/>
    <x v="561"/>
    <x v="17"/>
    <s v="Cathy Kelley"/>
    <x v="2"/>
    <s v="Asia"/>
    <s v="Monitor"/>
    <x v="1"/>
    <n v="263.2"/>
    <n v="898.53"/>
    <x v="0"/>
    <d v="2024-01-25T00:00:00"/>
    <n v="18"/>
    <x v="6"/>
    <x v="0"/>
  </r>
  <r>
    <n v="4858"/>
    <x v="4"/>
    <x v="12"/>
    <s v="Michale Cole"/>
    <x v="2"/>
    <s v="Asia"/>
    <s v="Laptop"/>
    <x v="2"/>
    <n v="415.78"/>
    <n v="353.5"/>
    <x v="2"/>
    <s v="NULL"/>
    <s v="0"/>
    <x v="3"/>
    <x v="1"/>
  </r>
  <r>
    <n v="4859"/>
    <x v="698"/>
    <x v="11"/>
    <s v="Cathy Kelley"/>
    <x v="9"/>
    <s v="South America"/>
    <s v="Mouse"/>
    <x v="1"/>
    <n v="282.79000000000002"/>
    <n v="686.34"/>
    <x v="0"/>
    <d v="2023-04-03T00:00:00"/>
    <n v="4"/>
    <x v="1"/>
    <x v="1"/>
  </r>
  <r>
    <n v="4860"/>
    <x v="297"/>
    <x v="14"/>
    <s v="Nick Patrick"/>
    <x v="0"/>
    <s v="Europe"/>
    <s v="Speaker"/>
    <x v="1"/>
    <n v="381.62"/>
    <n v="700.59"/>
    <x v="1"/>
    <s v="NULL"/>
    <s v="0"/>
    <x v="10"/>
    <x v="0"/>
  </r>
  <r>
    <n v="4861"/>
    <x v="62"/>
    <x v="13"/>
    <s v="Cathy Kelley"/>
    <x v="6"/>
    <s v="Europe"/>
    <s v="Tablet"/>
    <x v="0"/>
    <n v="195.62"/>
    <n v="618.29999999999995"/>
    <x v="1"/>
    <s v="NULL"/>
    <s v="0"/>
    <x v="0"/>
    <x v="0"/>
  </r>
  <r>
    <n v="4862"/>
    <x v="612"/>
    <x v="7"/>
    <s v="Samantha Irvin"/>
    <x v="3"/>
    <s v="Asia"/>
    <s v="Keyboard"/>
    <x v="2"/>
    <n v="104.6"/>
    <n v="407.89"/>
    <x v="2"/>
    <s v="NULL"/>
    <s v="0"/>
    <x v="9"/>
    <x v="1"/>
  </r>
  <r>
    <n v="4863"/>
    <x v="632"/>
    <x v="16"/>
    <s v="Nick Patrick"/>
    <x v="0"/>
    <s v="Europe"/>
    <s v="Mouse"/>
    <x v="1"/>
    <n v="282.79000000000002"/>
    <n v="769.76"/>
    <x v="2"/>
    <s v="NULL"/>
    <s v="0"/>
    <x v="9"/>
    <x v="0"/>
  </r>
  <r>
    <n v="4864"/>
    <x v="7"/>
    <x v="12"/>
    <s v="Michale Cole"/>
    <x v="9"/>
    <s v="South America"/>
    <s v="Keyboard"/>
    <x v="2"/>
    <n v="104.6"/>
    <n v="195.73"/>
    <x v="0"/>
    <d v="2023-02-07T00:00:00"/>
    <n v="4"/>
    <x v="4"/>
    <x v="1"/>
  </r>
  <r>
    <n v="4865"/>
    <x v="558"/>
    <x v="9"/>
    <s v="Cathy Kelley"/>
    <x v="5"/>
    <s v="Oceania"/>
    <s v="Speaker"/>
    <x v="1"/>
    <n v="381.62"/>
    <n v="602.41999999999996"/>
    <x v="0"/>
    <d v="2024-10-24T00:00:00"/>
    <n v="20"/>
    <x v="11"/>
    <x v="0"/>
  </r>
  <r>
    <n v="4866"/>
    <x v="450"/>
    <x v="3"/>
    <s v="Michale Cole"/>
    <x v="0"/>
    <s v="Europe"/>
    <s v="Printer"/>
    <x v="0"/>
    <n v="199.57"/>
    <n v="213.85"/>
    <x v="0"/>
    <d v="2024-02-23T00:00:00"/>
    <n v="10"/>
    <x v="4"/>
    <x v="0"/>
  </r>
  <r>
    <n v="4867"/>
    <x v="551"/>
    <x v="10"/>
    <s v="Michale Cole"/>
    <x v="9"/>
    <s v="South America"/>
    <s v="Keyboard"/>
    <x v="2"/>
    <n v="104.6"/>
    <n v="856.28"/>
    <x v="1"/>
    <s v="NULL"/>
    <s v="0"/>
    <x v="8"/>
    <x v="0"/>
  </r>
  <r>
    <n v="4868"/>
    <x v="430"/>
    <x v="19"/>
    <s v="Samantha Irvin"/>
    <x v="8"/>
    <s v="Europe"/>
    <s v="Speaker"/>
    <x v="1"/>
    <n v="381.62"/>
    <n v="554.46"/>
    <x v="1"/>
    <s v="NULL"/>
    <s v="0"/>
    <x v="1"/>
    <x v="0"/>
  </r>
  <r>
    <n v="4869"/>
    <x v="696"/>
    <x v="3"/>
    <s v="Michale Cole"/>
    <x v="8"/>
    <s v="Europe"/>
    <s v="Webcam"/>
    <x v="1"/>
    <n v="71.97"/>
    <n v="403.22"/>
    <x v="0"/>
    <d v="2023-03-17T00:00:00"/>
    <n v="8"/>
    <x v="1"/>
    <x v="1"/>
  </r>
  <r>
    <n v="4870"/>
    <x v="229"/>
    <x v="3"/>
    <s v="Michale Cole"/>
    <x v="0"/>
    <s v="Europe"/>
    <s v="Speaker"/>
    <x v="1"/>
    <n v="381.62"/>
    <n v="229.3"/>
    <x v="0"/>
    <d v="2024-05-24T00:00:00"/>
    <n v="10"/>
    <x v="10"/>
    <x v="0"/>
  </r>
  <r>
    <n v="4871"/>
    <x v="216"/>
    <x v="18"/>
    <s v="Nick Patrick"/>
    <x v="1"/>
    <s v="North America"/>
    <s v="Headphones"/>
    <x v="0"/>
    <n v="143.09"/>
    <n v="118.9"/>
    <x v="0"/>
    <d v="2024-11-18T00:00:00"/>
    <n v="2"/>
    <x v="9"/>
    <x v="0"/>
  </r>
  <r>
    <n v="4872"/>
    <x v="134"/>
    <x v="7"/>
    <s v="Samantha Irvin"/>
    <x v="9"/>
    <s v="South America"/>
    <s v="Keyboard"/>
    <x v="2"/>
    <n v="104.6"/>
    <n v="410.9"/>
    <x v="1"/>
    <s v="NULL"/>
    <s v="0"/>
    <x v="1"/>
    <x v="1"/>
  </r>
  <r>
    <n v="4873"/>
    <x v="193"/>
    <x v="5"/>
    <s v="Samantha Irvin"/>
    <x v="7"/>
    <s v="North America"/>
    <s v="Speaker"/>
    <x v="1"/>
    <n v="381.62"/>
    <n v="460.21"/>
    <x v="0"/>
    <d v="2024-03-08T00:00:00"/>
    <n v="1"/>
    <x v="1"/>
    <x v="0"/>
  </r>
  <r>
    <n v="4874"/>
    <x v="132"/>
    <x v="2"/>
    <s v="Cathy Kelley"/>
    <x v="6"/>
    <s v="Europe"/>
    <s v="Smartphone"/>
    <x v="3"/>
    <n v="350.59"/>
    <n v="322.72000000000003"/>
    <x v="2"/>
    <s v="NULL"/>
    <s v="0"/>
    <x v="7"/>
    <x v="1"/>
  </r>
  <r>
    <n v="4875"/>
    <x v="95"/>
    <x v="1"/>
    <s v="Cathy Kelley"/>
    <x v="6"/>
    <s v="Europe"/>
    <s v="Monitor"/>
    <x v="1"/>
    <n v="263.2"/>
    <n v="313.60000000000002"/>
    <x v="1"/>
    <s v="NULL"/>
    <s v="0"/>
    <x v="10"/>
    <x v="0"/>
  </r>
  <r>
    <n v="4876"/>
    <x v="651"/>
    <x v="1"/>
    <s v="Cathy Kelley"/>
    <x v="6"/>
    <s v="Europe"/>
    <s v="Headphones"/>
    <x v="0"/>
    <n v="143.09"/>
    <n v="757.95"/>
    <x v="2"/>
    <s v="NULL"/>
    <s v="0"/>
    <x v="2"/>
    <x v="1"/>
  </r>
  <r>
    <n v="4877"/>
    <x v="673"/>
    <x v="6"/>
    <s v="Michale Cole"/>
    <x v="5"/>
    <s v="Oceania"/>
    <s v="Mouse"/>
    <x v="1"/>
    <n v="282.79000000000002"/>
    <n v="514.59"/>
    <x v="2"/>
    <s v="NULL"/>
    <s v="0"/>
    <x v="8"/>
    <x v="1"/>
  </r>
  <r>
    <n v="4878"/>
    <x v="477"/>
    <x v="4"/>
    <s v="Michale Cole"/>
    <x v="4"/>
    <s v="Asia"/>
    <s v="Keyboard"/>
    <x v="2"/>
    <n v="104.6"/>
    <n v="304.49"/>
    <x v="0"/>
    <d v="2023-05-20T00:00:00"/>
    <n v="12"/>
    <x v="10"/>
    <x v="1"/>
  </r>
  <r>
    <n v="4879"/>
    <x v="580"/>
    <x v="2"/>
    <s v="Cathy Kelley"/>
    <x v="2"/>
    <s v="Asia"/>
    <s v="Keyboard"/>
    <x v="2"/>
    <n v="104.6"/>
    <n v="790.49"/>
    <x v="0"/>
    <d v="2024-11-10T00:00:00"/>
    <n v="18"/>
    <x v="11"/>
    <x v="0"/>
  </r>
  <r>
    <n v="4880"/>
    <x v="104"/>
    <x v="4"/>
    <s v="Michale Cole"/>
    <x v="8"/>
    <s v="Europe"/>
    <s v="Webcam"/>
    <x v="1"/>
    <n v="71.97"/>
    <n v="729.11"/>
    <x v="2"/>
    <s v="NULL"/>
    <s v="0"/>
    <x v="9"/>
    <x v="1"/>
  </r>
  <r>
    <n v="4881"/>
    <x v="140"/>
    <x v="15"/>
    <s v="Michale Cole"/>
    <x v="5"/>
    <s v="Oceania"/>
    <s v="Monitor"/>
    <x v="1"/>
    <n v="263.2"/>
    <n v="484.84"/>
    <x v="0"/>
    <d v="2024-03-01T00:00:00"/>
    <n v="20"/>
    <x v="4"/>
    <x v="0"/>
  </r>
  <r>
    <n v="4882"/>
    <x v="409"/>
    <x v="13"/>
    <s v="Cathy Kelley"/>
    <x v="5"/>
    <s v="Oceania"/>
    <s v="Speaker"/>
    <x v="1"/>
    <n v="381.62"/>
    <n v="707.83"/>
    <x v="1"/>
    <s v="NULL"/>
    <s v="0"/>
    <x v="4"/>
    <x v="0"/>
  </r>
  <r>
    <n v="4883"/>
    <x v="462"/>
    <x v="18"/>
    <s v="Nick Patrick"/>
    <x v="7"/>
    <s v="North America"/>
    <s v="Headphones"/>
    <x v="0"/>
    <n v="143.09"/>
    <n v="154.22"/>
    <x v="0"/>
    <d v="2024-04-04T00:00:00"/>
    <n v="1"/>
    <x v="7"/>
    <x v="0"/>
  </r>
  <r>
    <n v="4884"/>
    <x v="168"/>
    <x v="12"/>
    <s v="Michale Cole"/>
    <x v="5"/>
    <s v="Oceania"/>
    <s v="Laptop"/>
    <x v="2"/>
    <n v="415.78"/>
    <n v="229.48"/>
    <x v="1"/>
    <s v="NULL"/>
    <s v="0"/>
    <x v="7"/>
    <x v="0"/>
  </r>
  <r>
    <n v="4885"/>
    <x v="80"/>
    <x v="0"/>
    <s v="Nick Patrick"/>
    <x v="2"/>
    <s v="Asia"/>
    <s v="Monitor"/>
    <x v="1"/>
    <n v="263.2"/>
    <n v="254.93"/>
    <x v="0"/>
    <d v="2023-02-07T00:00:00"/>
    <n v="18"/>
    <x v="6"/>
    <x v="1"/>
  </r>
  <r>
    <n v="4886"/>
    <x v="187"/>
    <x v="14"/>
    <s v="Nick Patrick"/>
    <x v="1"/>
    <s v="North America"/>
    <s v="Mouse"/>
    <x v="1"/>
    <n v="282.79000000000002"/>
    <n v="722.55"/>
    <x v="0"/>
    <d v="2023-04-27T00:00:00"/>
    <n v="2"/>
    <x v="7"/>
    <x v="1"/>
  </r>
  <r>
    <n v="4887"/>
    <x v="47"/>
    <x v="10"/>
    <s v="Michale Cole"/>
    <x v="9"/>
    <s v="South America"/>
    <s v="Monitor"/>
    <x v="1"/>
    <n v="263.2"/>
    <n v="461.37"/>
    <x v="1"/>
    <s v="NULL"/>
    <s v="0"/>
    <x v="1"/>
    <x v="1"/>
  </r>
  <r>
    <n v="4888"/>
    <x v="171"/>
    <x v="8"/>
    <s v="Cathy Kelley"/>
    <x v="0"/>
    <s v="Europe"/>
    <s v="Monitor"/>
    <x v="1"/>
    <n v="263.2"/>
    <n v="199.19"/>
    <x v="0"/>
    <d v="2023-09-05T00:00:00"/>
    <n v="10"/>
    <x v="3"/>
    <x v="1"/>
  </r>
  <r>
    <n v="4889"/>
    <x v="174"/>
    <x v="14"/>
    <s v="Nick Patrick"/>
    <x v="5"/>
    <s v="Oceania"/>
    <s v="Mouse"/>
    <x v="1"/>
    <n v="282.79000000000002"/>
    <n v="527.79"/>
    <x v="1"/>
    <s v="NULL"/>
    <s v="0"/>
    <x v="1"/>
    <x v="1"/>
  </r>
  <r>
    <n v="4890"/>
    <x v="74"/>
    <x v="8"/>
    <s v="Cathy Kelley"/>
    <x v="1"/>
    <s v="North America"/>
    <s v="Printer"/>
    <x v="0"/>
    <n v="199.57"/>
    <n v="543.73"/>
    <x v="0"/>
    <d v="2023-08-26T00:00:00"/>
    <n v="2"/>
    <x v="3"/>
    <x v="1"/>
  </r>
  <r>
    <n v="4891"/>
    <x v="188"/>
    <x v="12"/>
    <s v="Michale Cole"/>
    <x v="3"/>
    <s v="Asia"/>
    <s v="Tablet"/>
    <x v="0"/>
    <n v="195.62"/>
    <n v="474.68"/>
    <x v="0"/>
    <d v="2023-10-31T00:00:00"/>
    <n v="15"/>
    <x v="11"/>
    <x v="1"/>
  </r>
  <r>
    <n v="4892"/>
    <x v="74"/>
    <x v="10"/>
    <s v="Michale Cole"/>
    <x v="0"/>
    <s v="Europe"/>
    <s v="Smartphone"/>
    <x v="3"/>
    <n v="350.59"/>
    <n v="981.6"/>
    <x v="0"/>
    <d v="2023-09-03T00:00:00"/>
    <n v="10"/>
    <x v="3"/>
    <x v="1"/>
  </r>
  <r>
    <n v="4893"/>
    <x v="424"/>
    <x v="16"/>
    <s v="Nick Patrick"/>
    <x v="7"/>
    <s v="North America"/>
    <s v="Headphones"/>
    <x v="0"/>
    <n v="143.09"/>
    <n v="905.65"/>
    <x v="2"/>
    <s v="NULL"/>
    <s v="0"/>
    <x v="1"/>
    <x v="0"/>
  </r>
  <r>
    <n v="4894"/>
    <x v="250"/>
    <x v="5"/>
    <s v="Samantha Irvin"/>
    <x v="8"/>
    <s v="Europe"/>
    <s v="Laptop"/>
    <x v="2"/>
    <n v="415.78"/>
    <n v="122.9"/>
    <x v="0"/>
    <d v="2024-06-08T00:00:00"/>
    <n v="8"/>
    <x v="10"/>
    <x v="0"/>
  </r>
  <r>
    <n v="4895"/>
    <x v="178"/>
    <x v="7"/>
    <s v="Samantha Irvin"/>
    <x v="8"/>
    <s v="Europe"/>
    <s v="Monitor"/>
    <x v="1"/>
    <n v="263.2"/>
    <n v="356.78"/>
    <x v="2"/>
    <s v="NULL"/>
    <s v="0"/>
    <x v="8"/>
    <x v="1"/>
  </r>
  <r>
    <n v="4896"/>
    <x v="682"/>
    <x v="13"/>
    <s v="Cathy Kelley"/>
    <x v="7"/>
    <s v="North America"/>
    <s v="Smartphone"/>
    <x v="3"/>
    <n v="350.59"/>
    <n v="208.39"/>
    <x v="0"/>
    <d v="2023-09-27T00:00:00"/>
    <n v="1"/>
    <x v="0"/>
    <x v="1"/>
  </r>
  <r>
    <n v="4897"/>
    <x v="614"/>
    <x v="14"/>
    <s v="Nick Patrick"/>
    <x v="1"/>
    <s v="North America"/>
    <s v="Speaker"/>
    <x v="1"/>
    <n v="381.62"/>
    <n v="457.23"/>
    <x v="1"/>
    <s v="NULL"/>
    <s v="0"/>
    <x v="5"/>
    <x v="1"/>
  </r>
  <r>
    <n v="4898"/>
    <x v="590"/>
    <x v="10"/>
    <s v="Michale Cole"/>
    <x v="5"/>
    <s v="Oceania"/>
    <s v="Smartphone"/>
    <x v="3"/>
    <n v="350.59"/>
    <n v="238.46"/>
    <x v="0"/>
    <d v="2024-09-05T00:00:00"/>
    <n v="20"/>
    <x v="3"/>
    <x v="0"/>
  </r>
  <r>
    <n v="4899"/>
    <x v="13"/>
    <x v="8"/>
    <s v="Cathy Kelley"/>
    <x v="9"/>
    <s v="South America"/>
    <s v="Laptop"/>
    <x v="2"/>
    <n v="415.78"/>
    <n v="391.31"/>
    <x v="0"/>
    <d v="2024-03-12T00:00:00"/>
    <n v="4"/>
    <x v="1"/>
    <x v="0"/>
  </r>
  <r>
    <n v="4900"/>
    <x v="496"/>
    <x v="1"/>
    <s v="Cathy Kelley"/>
    <x v="8"/>
    <s v="Europe"/>
    <s v="Monitor"/>
    <x v="1"/>
    <n v="263.2"/>
    <n v="747.46"/>
    <x v="0"/>
    <d v="2023-12-30T00:00:00"/>
    <n v="8"/>
    <x v="5"/>
    <x v="1"/>
  </r>
  <r>
    <n v="4901"/>
    <x v="540"/>
    <x v="11"/>
    <s v="Cathy Kelley"/>
    <x v="6"/>
    <s v="Europe"/>
    <s v="Headphones"/>
    <x v="0"/>
    <n v="143.09"/>
    <n v="346.88"/>
    <x v="0"/>
    <d v="2024-05-09T00:00:00"/>
    <n v="6"/>
    <x v="10"/>
    <x v="0"/>
  </r>
  <r>
    <n v="4902"/>
    <x v="185"/>
    <x v="5"/>
    <s v="Samantha Irvin"/>
    <x v="1"/>
    <s v="North America"/>
    <s v="Laptop"/>
    <x v="2"/>
    <n v="415.78"/>
    <n v="574.9"/>
    <x v="1"/>
    <s v="NULL"/>
    <s v="0"/>
    <x v="6"/>
    <x v="0"/>
  </r>
  <r>
    <n v="4903"/>
    <x v="691"/>
    <x v="8"/>
    <s v="Cathy Kelley"/>
    <x v="3"/>
    <s v="Asia"/>
    <s v="Monitor"/>
    <x v="1"/>
    <n v="263.2"/>
    <n v="237.86"/>
    <x v="2"/>
    <s v="NULL"/>
    <s v="0"/>
    <x v="6"/>
    <x v="1"/>
  </r>
  <r>
    <n v="4904"/>
    <x v="569"/>
    <x v="17"/>
    <s v="Cathy Kelley"/>
    <x v="7"/>
    <s v="North America"/>
    <s v="Monitor"/>
    <x v="1"/>
    <n v="263.2"/>
    <n v="128.97"/>
    <x v="2"/>
    <s v="NULL"/>
    <s v="0"/>
    <x v="6"/>
    <x v="1"/>
  </r>
  <r>
    <n v="4905"/>
    <x v="683"/>
    <x v="12"/>
    <s v="Michale Cole"/>
    <x v="2"/>
    <s v="Asia"/>
    <s v="Smartphone"/>
    <x v="3"/>
    <n v="350.59"/>
    <n v="864"/>
    <x v="0"/>
    <d v="2023-07-30T00:00:00"/>
    <n v="18"/>
    <x v="2"/>
    <x v="1"/>
  </r>
  <r>
    <n v="4906"/>
    <x v="380"/>
    <x v="5"/>
    <s v="Samantha Irvin"/>
    <x v="2"/>
    <s v="Asia"/>
    <s v="Monitor"/>
    <x v="1"/>
    <n v="263.2"/>
    <n v="991.1"/>
    <x v="0"/>
    <d v="2024-05-25T00:00:00"/>
    <n v="18"/>
    <x v="10"/>
    <x v="0"/>
  </r>
  <r>
    <n v="4907"/>
    <x v="141"/>
    <x v="14"/>
    <s v="Nick Patrick"/>
    <x v="5"/>
    <s v="Oceania"/>
    <s v="Smartphone"/>
    <x v="3"/>
    <n v="350.59"/>
    <n v="413.59"/>
    <x v="1"/>
    <s v="NULL"/>
    <s v="0"/>
    <x v="6"/>
    <x v="1"/>
  </r>
  <r>
    <n v="4908"/>
    <x v="66"/>
    <x v="16"/>
    <s v="Nick Patrick"/>
    <x v="9"/>
    <s v="South America"/>
    <s v="Monitor"/>
    <x v="1"/>
    <n v="263.2"/>
    <n v="657.43"/>
    <x v="0"/>
    <d v="2024-04-14T00:00:00"/>
    <n v="4"/>
    <x v="7"/>
    <x v="0"/>
  </r>
  <r>
    <n v="4909"/>
    <x v="693"/>
    <x v="2"/>
    <s v="Cathy Kelley"/>
    <x v="4"/>
    <s v="Asia"/>
    <s v="Webcam"/>
    <x v="1"/>
    <n v="71.97"/>
    <n v="859.22"/>
    <x v="0"/>
    <d v="2024-08-11T00:00:00"/>
    <n v="12"/>
    <x v="2"/>
    <x v="0"/>
  </r>
  <r>
    <n v="4910"/>
    <x v="488"/>
    <x v="0"/>
    <s v="Nick Patrick"/>
    <x v="5"/>
    <s v="Oceania"/>
    <s v="Printer"/>
    <x v="0"/>
    <n v="199.57"/>
    <n v="657.98"/>
    <x v="1"/>
    <s v="NULL"/>
    <s v="0"/>
    <x v="9"/>
    <x v="1"/>
  </r>
  <r>
    <n v="4911"/>
    <x v="654"/>
    <x v="3"/>
    <s v="Michale Cole"/>
    <x v="3"/>
    <s v="Asia"/>
    <s v="Headphones"/>
    <x v="0"/>
    <n v="143.09"/>
    <n v="580.73"/>
    <x v="2"/>
    <s v="NULL"/>
    <s v="0"/>
    <x v="6"/>
    <x v="1"/>
  </r>
  <r>
    <n v="4912"/>
    <x v="181"/>
    <x v="9"/>
    <s v="Cathy Kelley"/>
    <x v="7"/>
    <s v="North America"/>
    <s v="Speaker"/>
    <x v="1"/>
    <n v="381.62"/>
    <n v="641.79"/>
    <x v="0"/>
    <d v="2024-03-29T00:00:00"/>
    <n v="1"/>
    <x v="1"/>
    <x v="0"/>
  </r>
  <r>
    <n v="4913"/>
    <x v="439"/>
    <x v="11"/>
    <s v="Cathy Kelley"/>
    <x v="2"/>
    <s v="Asia"/>
    <s v="Laptop"/>
    <x v="2"/>
    <n v="415.78"/>
    <n v="901.2"/>
    <x v="2"/>
    <s v="NULL"/>
    <s v="0"/>
    <x v="5"/>
    <x v="1"/>
  </r>
  <r>
    <n v="4914"/>
    <x v="529"/>
    <x v="8"/>
    <s v="Cathy Kelley"/>
    <x v="6"/>
    <s v="Europe"/>
    <s v="Monitor"/>
    <x v="1"/>
    <n v="263.2"/>
    <n v="367.18"/>
    <x v="2"/>
    <s v="NULL"/>
    <s v="0"/>
    <x v="3"/>
    <x v="1"/>
  </r>
  <r>
    <n v="4915"/>
    <x v="73"/>
    <x v="8"/>
    <s v="Cathy Kelley"/>
    <x v="0"/>
    <s v="Europe"/>
    <s v="Speaker"/>
    <x v="1"/>
    <n v="381.62"/>
    <n v="104.97"/>
    <x v="0"/>
    <d v="2024-11-06T00:00:00"/>
    <n v="10"/>
    <x v="11"/>
    <x v="0"/>
  </r>
  <r>
    <n v="4916"/>
    <x v="154"/>
    <x v="2"/>
    <s v="Cathy Kelley"/>
    <x v="8"/>
    <s v="Europe"/>
    <s v="Speaker"/>
    <x v="1"/>
    <n v="381.62"/>
    <n v="526.23"/>
    <x v="0"/>
    <d v="2024-07-15T00:00:00"/>
    <n v="8"/>
    <x v="2"/>
    <x v="0"/>
  </r>
  <r>
    <n v="4917"/>
    <x v="694"/>
    <x v="6"/>
    <s v="Michale Cole"/>
    <x v="0"/>
    <s v="Europe"/>
    <s v="Mouse"/>
    <x v="1"/>
    <n v="282.79000000000002"/>
    <n v="818.91"/>
    <x v="2"/>
    <s v="NULL"/>
    <s v="0"/>
    <x v="10"/>
    <x v="1"/>
  </r>
  <r>
    <n v="4918"/>
    <x v="59"/>
    <x v="0"/>
    <s v="Nick Patrick"/>
    <x v="7"/>
    <s v="North America"/>
    <s v="Laptop"/>
    <x v="2"/>
    <n v="415.78"/>
    <n v="559.01"/>
    <x v="0"/>
    <d v="2024-12-31T00:00:00"/>
    <n v="1"/>
    <x v="5"/>
    <x v="0"/>
  </r>
  <r>
    <n v="4919"/>
    <x v="336"/>
    <x v="6"/>
    <s v="Michale Cole"/>
    <x v="7"/>
    <s v="North America"/>
    <s v="Keyboard"/>
    <x v="2"/>
    <n v="104.6"/>
    <n v="397.72"/>
    <x v="1"/>
    <s v="NULL"/>
    <s v="0"/>
    <x v="10"/>
    <x v="0"/>
  </r>
  <r>
    <n v="4920"/>
    <x v="418"/>
    <x v="16"/>
    <s v="Nick Patrick"/>
    <x v="4"/>
    <s v="Asia"/>
    <s v="Speaker"/>
    <x v="1"/>
    <n v="381.62"/>
    <n v="978.33"/>
    <x v="2"/>
    <s v="NULL"/>
    <s v="0"/>
    <x v="0"/>
    <x v="1"/>
  </r>
  <r>
    <n v="4921"/>
    <x v="213"/>
    <x v="17"/>
    <s v="Cathy Kelley"/>
    <x v="8"/>
    <s v="Europe"/>
    <s v="Speaker"/>
    <x v="1"/>
    <n v="381.62"/>
    <n v="896.34"/>
    <x v="2"/>
    <s v="NULL"/>
    <s v="0"/>
    <x v="3"/>
    <x v="0"/>
  </r>
  <r>
    <n v="4922"/>
    <x v="567"/>
    <x v="9"/>
    <s v="Cathy Kelley"/>
    <x v="6"/>
    <s v="Europe"/>
    <s v="Smartphone"/>
    <x v="3"/>
    <n v="350.59"/>
    <n v="462.54"/>
    <x v="1"/>
    <s v="NULL"/>
    <s v="0"/>
    <x v="11"/>
    <x v="1"/>
  </r>
  <r>
    <n v="4923"/>
    <x v="57"/>
    <x v="3"/>
    <s v="Michale Cole"/>
    <x v="1"/>
    <s v="North America"/>
    <s v="Keyboard"/>
    <x v="2"/>
    <n v="104.6"/>
    <n v="970.78"/>
    <x v="1"/>
    <s v="NULL"/>
    <s v="0"/>
    <x v="8"/>
    <x v="1"/>
  </r>
  <r>
    <n v="4924"/>
    <x v="255"/>
    <x v="0"/>
    <s v="Nick Patrick"/>
    <x v="9"/>
    <s v="South America"/>
    <s v="Laptop"/>
    <x v="2"/>
    <n v="415.78"/>
    <n v="501.29"/>
    <x v="1"/>
    <s v="NULL"/>
    <s v="0"/>
    <x v="5"/>
    <x v="0"/>
  </r>
  <r>
    <n v="4925"/>
    <x v="186"/>
    <x v="6"/>
    <s v="Michale Cole"/>
    <x v="5"/>
    <s v="Oceania"/>
    <s v="Tablet"/>
    <x v="0"/>
    <n v="195.62"/>
    <n v="758.47"/>
    <x v="2"/>
    <s v="NULL"/>
    <s v="0"/>
    <x v="3"/>
    <x v="0"/>
  </r>
  <r>
    <n v="4926"/>
    <x v="300"/>
    <x v="4"/>
    <s v="Michale Cole"/>
    <x v="9"/>
    <s v="South America"/>
    <s v="Monitor"/>
    <x v="1"/>
    <n v="263.2"/>
    <n v="918.66"/>
    <x v="0"/>
    <d v="2024-05-17T00:00:00"/>
    <n v="4"/>
    <x v="10"/>
    <x v="0"/>
  </r>
  <r>
    <n v="4927"/>
    <x v="353"/>
    <x v="14"/>
    <s v="Nick Patrick"/>
    <x v="5"/>
    <s v="Oceania"/>
    <s v="Speaker"/>
    <x v="1"/>
    <n v="381.62"/>
    <n v="647.62"/>
    <x v="1"/>
    <s v="NULL"/>
    <s v="0"/>
    <x v="9"/>
    <x v="1"/>
  </r>
  <r>
    <n v="4928"/>
    <x v="245"/>
    <x v="14"/>
    <s v="Nick Patrick"/>
    <x v="6"/>
    <s v="Europe"/>
    <s v="Speaker"/>
    <x v="1"/>
    <n v="381.62"/>
    <n v="726.65"/>
    <x v="0"/>
    <d v="2023-07-07T00:00:00"/>
    <n v="6"/>
    <x v="2"/>
    <x v="1"/>
  </r>
  <r>
    <n v="4929"/>
    <x v="361"/>
    <x v="3"/>
    <s v="Michale Cole"/>
    <x v="0"/>
    <s v="Europe"/>
    <s v="Keyboard"/>
    <x v="2"/>
    <n v="104.6"/>
    <n v="244.54"/>
    <x v="2"/>
    <s v="NULL"/>
    <s v="0"/>
    <x v="0"/>
    <x v="0"/>
  </r>
  <r>
    <n v="4930"/>
    <x v="45"/>
    <x v="7"/>
    <s v="Samantha Irvin"/>
    <x v="2"/>
    <s v="Asia"/>
    <s v="Speaker"/>
    <x v="1"/>
    <n v="381.62"/>
    <n v="783.42"/>
    <x v="2"/>
    <s v="NULL"/>
    <s v="0"/>
    <x v="4"/>
    <x v="0"/>
  </r>
  <r>
    <n v="4931"/>
    <x v="27"/>
    <x v="1"/>
    <s v="Cathy Kelley"/>
    <x v="2"/>
    <s v="Asia"/>
    <s v="Speaker"/>
    <x v="1"/>
    <n v="381.62"/>
    <n v="724.49"/>
    <x v="0"/>
    <d v="2024-01-29T00:00:00"/>
    <n v="18"/>
    <x v="6"/>
    <x v="0"/>
  </r>
  <r>
    <n v="4932"/>
    <x v="513"/>
    <x v="18"/>
    <s v="Nick Patrick"/>
    <x v="5"/>
    <s v="Oceania"/>
    <s v="Speaker"/>
    <x v="1"/>
    <n v="381.62"/>
    <n v="465.22"/>
    <x v="2"/>
    <s v="NULL"/>
    <s v="0"/>
    <x v="8"/>
    <x v="0"/>
  </r>
  <r>
    <n v="4933"/>
    <x v="567"/>
    <x v="4"/>
    <s v="Michale Cole"/>
    <x v="7"/>
    <s v="North America"/>
    <s v="Headphones"/>
    <x v="0"/>
    <n v="143.09"/>
    <n v="364.25"/>
    <x v="1"/>
    <s v="NULL"/>
    <s v="0"/>
    <x v="11"/>
    <x v="1"/>
  </r>
  <r>
    <n v="4934"/>
    <x v="143"/>
    <x v="2"/>
    <s v="Cathy Kelley"/>
    <x v="3"/>
    <s v="Asia"/>
    <s v="Mouse"/>
    <x v="1"/>
    <n v="282.79000000000002"/>
    <n v="701.87"/>
    <x v="1"/>
    <s v="NULL"/>
    <s v="0"/>
    <x v="11"/>
    <x v="1"/>
  </r>
  <r>
    <n v="4935"/>
    <x v="518"/>
    <x v="3"/>
    <s v="Michale Cole"/>
    <x v="7"/>
    <s v="North America"/>
    <s v="Tablet"/>
    <x v="0"/>
    <n v="195.62"/>
    <n v="548.09"/>
    <x v="1"/>
    <s v="NULL"/>
    <s v="0"/>
    <x v="11"/>
    <x v="1"/>
  </r>
  <r>
    <n v="4936"/>
    <x v="102"/>
    <x v="7"/>
    <s v="Samantha Irvin"/>
    <x v="0"/>
    <s v="Europe"/>
    <s v="Keyboard"/>
    <x v="2"/>
    <n v="104.6"/>
    <n v="265.97000000000003"/>
    <x v="0"/>
    <d v="2023-12-06T00:00:00"/>
    <n v="10"/>
    <x v="9"/>
    <x v="1"/>
  </r>
  <r>
    <n v="4937"/>
    <x v="424"/>
    <x v="4"/>
    <s v="Michale Cole"/>
    <x v="0"/>
    <s v="Europe"/>
    <s v="Headphones"/>
    <x v="0"/>
    <n v="143.09"/>
    <n v="655.42"/>
    <x v="1"/>
    <s v="NULL"/>
    <s v="0"/>
    <x v="1"/>
    <x v="0"/>
  </r>
  <r>
    <n v="4938"/>
    <x v="34"/>
    <x v="3"/>
    <s v="Michale Cole"/>
    <x v="0"/>
    <s v="Europe"/>
    <s v="Monitor"/>
    <x v="1"/>
    <n v="263.2"/>
    <n v="794.97"/>
    <x v="0"/>
    <d v="2024-07-18T00:00:00"/>
    <n v="10"/>
    <x v="2"/>
    <x v="0"/>
  </r>
  <r>
    <n v="4939"/>
    <x v="154"/>
    <x v="16"/>
    <s v="Nick Patrick"/>
    <x v="2"/>
    <s v="Asia"/>
    <s v="Mouse"/>
    <x v="1"/>
    <n v="282.79000000000002"/>
    <n v="741.26"/>
    <x v="0"/>
    <d v="2024-07-25T00:00:00"/>
    <n v="18"/>
    <x v="2"/>
    <x v="0"/>
  </r>
  <r>
    <n v="4940"/>
    <x v="420"/>
    <x v="9"/>
    <s v="Cathy Kelley"/>
    <x v="5"/>
    <s v="Oceania"/>
    <s v="Keyboard"/>
    <x v="2"/>
    <n v="104.6"/>
    <n v="877.16"/>
    <x v="0"/>
    <d v="2024-06-16T00:00:00"/>
    <n v="20"/>
    <x v="10"/>
    <x v="0"/>
  </r>
  <r>
    <n v="4941"/>
    <x v="417"/>
    <x v="1"/>
    <s v="Cathy Kelley"/>
    <x v="0"/>
    <s v="Europe"/>
    <s v="Tablet"/>
    <x v="0"/>
    <n v="195.62"/>
    <n v="620.12"/>
    <x v="0"/>
    <d v="2023-08-11T00:00:00"/>
    <n v="10"/>
    <x v="3"/>
    <x v="1"/>
  </r>
  <r>
    <n v="4942"/>
    <x v="436"/>
    <x v="1"/>
    <s v="Cathy Kelley"/>
    <x v="1"/>
    <s v="North America"/>
    <s v="Smartphone"/>
    <x v="3"/>
    <n v="350.59"/>
    <n v="791.81"/>
    <x v="0"/>
    <d v="2024-03-16T00:00:00"/>
    <n v="2"/>
    <x v="1"/>
    <x v="0"/>
  </r>
  <r>
    <n v="4943"/>
    <x v="154"/>
    <x v="19"/>
    <s v="Samantha Irvin"/>
    <x v="3"/>
    <s v="Asia"/>
    <s v="Speaker"/>
    <x v="1"/>
    <n v="381.62"/>
    <n v="268.02999999999997"/>
    <x v="0"/>
    <d v="2024-07-22T00:00:00"/>
    <n v="15"/>
    <x v="2"/>
    <x v="0"/>
  </r>
  <r>
    <n v="4944"/>
    <x v="12"/>
    <x v="9"/>
    <s v="Cathy Kelley"/>
    <x v="5"/>
    <s v="Oceania"/>
    <s v="Laptop"/>
    <x v="2"/>
    <n v="415.78"/>
    <n v="295.26"/>
    <x v="0"/>
    <d v="2023-07-15T00:00:00"/>
    <n v="20"/>
    <x v="8"/>
    <x v="1"/>
  </r>
  <r>
    <n v="4945"/>
    <x v="548"/>
    <x v="6"/>
    <s v="Michale Cole"/>
    <x v="2"/>
    <s v="Asia"/>
    <s v="Printer"/>
    <x v="0"/>
    <n v="199.57"/>
    <n v="756.88"/>
    <x v="0"/>
    <d v="2023-10-07T00:00:00"/>
    <n v="18"/>
    <x v="0"/>
    <x v="1"/>
  </r>
  <r>
    <n v="4946"/>
    <x v="705"/>
    <x v="0"/>
    <s v="Nick Patrick"/>
    <x v="0"/>
    <s v="Europe"/>
    <s v="Keyboard"/>
    <x v="2"/>
    <n v="104.6"/>
    <n v="755.27"/>
    <x v="0"/>
    <d v="2024-02-19T00:00:00"/>
    <n v="10"/>
    <x v="4"/>
    <x v="0"/>
  </r>
  <r>
    <n v="4947"/>
    <x v="23"/>
    <x v="2"/>
    <s v="Cathy Kelley"/>
    <x v="7"/>
    <s v="North America"/>
    <s v="Webcam"/>
    <x v="1"/>
    <n v="71.97"/>
    <n v="653.39"/>
    <x v="0"/>
    <d v="2024-02-07T00:00:00"/>
    <n v="1"/>
    <x v="4"/>
    <x v="0"/>
  </r>
  <r>
    <n v="4948"/>
    <x v="327"/>
    <x v="17"/>
    <s v="Cathy Kelley"/>
    <x v="6"/>
    <s v="Europe"/>
    <s v="Keyboard"/>
    <x v="2"/>
    <n v="104.6"/>
    <n v="444.85"/>
    <x v="0"/>
    <d v="2023-11-14T00:00:00"/>
    <n v="6"/>
    <x v="9"/>
    <x v="1"/>
  </r>
  <r>
    <n v="4949"/>
    <x v="21"/>
    <x v="5"/>
    <s v="Samantha Irvin"/>
    <x v="8"/>
    <s v="Europe"/>
    <s v="Mouse"/>
    <x v="1"/>
    <n v="282.79000000000002"/>
    <n v="556.59"/>
    <x v="1"/>
    <s v="NULL"/>
    <s v="0"/>
    <x v="2"/>
    <x v="0"/>
  </r>
  <r>
    <n v="4950"/>
    <x v="387"/>
    <x v="15"/>
    <s v="Michale Cole"/>
    <x v="3"/>
    <s v="Asia"/>
    <s v="Smartphone"/>
    <x v="3"/>
    <n v="350.59"/>
    <n v="977.62"/>
    <x v="0"/>
    <d v="2024-10-27T00:00:00"/>
    <n v="15"/>
    <x v="11"/>
    <x v="0"/>
  </r>
  <r>
    <n v="4951"/>
    <x v="504"/>
    <x v="11"/>
    <s v="Cathy Kelley"/>
    <x v="2"/>
    <s v="Asia"/>
    <s v="Smartphone"/>
    <x v="3"/>
    <n v="350.59"/>
    <n v="372.01"/>
    <x v="0"/>
    <d v="2024-03-20T00:00:00"/>
    <n v="18"/>
    <x v="1"/>
    <x v="0"/>
  </r>
  <r>
    <n v="4952"/>
    <x v="198"/>
    <x v="8"/>
    <s v="Cathy Kelley"/>
    <x v="8"/>
    <s v="Europe"/>
    <s v="Speaker"/>
    <x v="1"/>
    <n v="381.62"/>
    <n v="498.51"/>
    <x v="0"/>
    <d v="2023-08-17T00:00:00"/>
    <n v="8"/>
    <x v="3"/>
    <x v="1"/>
  </r>
  <r>
    <n v="4953"/>
    <x v="324"/>
    <x v="19"/>
    <s v="Samantha Irvin"/>
    <x v="5"/>
    <s v="Oceania"/>
    <s v="Printer"/>
    <x v="0"/>
    <n v="199.57"/>
    <n v="867.12"/>
    <x v="0"/>
    <d v="2023-02-11T00:00:00"/>
    <n v="20"/>
    <x v="6"/>
    <x v="1"/>
  </r>
  <r>
    <n v="4954"/>
    <x v="606"/>
    <x v="1"/>
    <s v="Cathy Kelley"/>
    <x v="0"/>
    <s v="Europe"/>
    <s v="Speaker"/>
    <x v="1"/>
    <n v="381.62"/>
    <n v="223.63"/>
    <x v="1"/>
    <s v="NULL"/>
    <s v="0"/>
    <x v="9"/>
    <x v="1"/>
  </r>
  <r>
    <n v="4955"/>
    <x v="484"/>
    <x v="18"/>
    <s v="Nick Patrick"/>
    <x v="5"/>
    <s v="Oceania"/>
    <s v="Mouse"/>
    <x v="1"/>
    <n v="282.79000000000002"/>
    <n v="348.44"/>
    <x v="0"/>
    <d v="2024-02-11T00:00:00"/>
    <n v="20"/>
    <x v="6"/>
    <x v="0"/>
  </r>
  <r>
    <n v="4956"/>
    <x v="405"/>
    <x v="11"/>
    <s v="Cathy Kelley"/>
    <x v="8"/>
    <s v="Europe"/>
    <s v="Keyboard"/>
    <x v="2"/>
    <n v="104.6"/>
    <n v="540.44000000000005"/>
    <x v="0"/>
    <d v="2024-10-17T00:00:00"/>
    <n v="8"/>
    <x v="11"/>
    <x v="0"/>
  </r>
  <r>
    <n v="4957"/>
    <x v="344"/>
    <x v="13"/>
    <s v="Cathy Kelley"/>
    <x v="1"/>
    <s v="North America"/>
    <s v="Printer"/>
    <x v="0"/>
    <n v="199.57"/>
    <n v="349.17"/>
    <x v="1"/>
    <s v="NULL"/>
    <s v="0"/>
    <x v="1"/>
    <x v="0"/>
  </r>
  <r>
    <n v="4958"/>
    <x v="271"/>
    <x v="2"/>
    <s v="Cathy Kelley"/>
    <x v="7"/>
    <s v="North America"/>
    <s v="Mouse"/>
    <x v="1"/>
    <n v="282.79000000000002"/>
    <n v="524.84"/>
    <x v="0"/>
    <d v="2023-06-18T00:00:00"/>
    <n v="1"/>
    <x v="8"/>
    <x v="1"/>
  </r>
  <r>
    <n v="4959"/>
    <x v="555"/>
    <x v="3"/>
    <s v="Michale Cole"/>
    <x v="0"/>
    <s v="Europe"/>
    <s v="Smartphone"/>
    <x v="3"/>
    <n v="350.59"/>
    <n v="359.79"/>
    <x v="0"/>
    <d v="2024-04-25T00:00:00"/>
    <n v="10"/>
    <x v="7"/>
    <x v="0"/>
  </r>
  <r>
    <n v="4960"/>
    <x v="139"/>
    <x v="0"/>
    <s v="Nick Patrick"/>
    <x v="1"/>
    <s v="North America"/>
    <s v="Tablet"/>
    <x v="0"/>
    <n v="195.62"/>
    <n v="336.25"/>
    <x v="0"/>
    <d v="2024-03-07T00:00:00"/>
    <n v="2"/>
    <x v="1"/>
    <x v="0"/>
  </r>
  <r>
    <n v="4961"/>
    <x v="512"/>
    <x v="8"/>
    <s v="Cathy Kelley"/>
    <x v="7"/>
    <s v="North America"/>
    <s v="Headphones"/>
    <x v="0"/>
    <n v="143.09"/>
    <n v="670.6"/>
    <x v="0"/>
    <d v="2023-08-11T00:00:00"/>
    <n v="1"/>
    <x v="3"/>
    <x v="1"/>
  </r>
  <r>
    <n v="4962"/>
    <x v="83"/>
    <x v="13"/>
    <s v="Cathy Kelley"/>
    <x v="7"/>
    <s v="North America"/>
    <s v="Keyboard"/>
    <x v="2"/>
    <n v="104.6"/>
    <n v="285.83999999999997"/>
    <x v="0"/>
    <d v="2023-02-09T00:00:00"/>
    <n v="1"/>
    <x v="4"/>
    <x v="1"/>
  </r>
  <r>
    <n v="4963"/>
    <x v="1"/>
    <x v="10"/>
    <s v="Michale Cole"/>
    <x v="0"/>
    <s v="Europe"/>
    <s v="Printer"/>
    <x v="0"/>
    <n v="199.57"/>
    <n v="926.93"/>
    <x v="0"/>
    <d v="2024-04-09T00:00:00"/>
    <n v="10"/>
    <x v="1"/>
    <x v="0"/>
  </r>
  <r>
    <n v="4964"/>
    <x v="583"/>
    <x v="7"/>
    <s v="Samantha Irvin"/>
    <x v="2"/>
    <s v="Asia"/>
    <s v="Webcam"/>
    <x v="1"/>
    <n v="71.97"/>
    <n v="615.37"/>
    <x v="0"/>
    <d v="2023-11-29T00:00:00"/>
    <n v="18"/>
    <x v="9"/>
    <x v="1"/>
  </r>
  <r>
    <n v="4965"/>
    <x v="333"/>
    <x v="9"/>
    <s v="Cathy Kelley"/>
    <x v="5"/>
    <s v="Oceania"/>
    <s v="Webcam"/>
    <x v="1"/>
    <n v="71.97"/>
    <n v="828.57"/>
    <x v="2"/>
    <d v="2023-08-11T00:00:00"/>
    <n v="7"/>
    <x v="3"/>
    <x v="1"/>
  </r>
  <r>
    <n v="4966"/>
    <x v="639"/>
    <x v="12"/>
    <s v="Michale Cole"/>
    <x v="7"/>
    <s v="North America"/>
    <s v="Laptop"/>
    <x v="2"/>
    <n v="415.78"/>
    <n v="493.25"/>
    <x v="0"/>
    <d v="2024-12-03T00:00:00"/>
    <n v="1"/>
    <x v="5"/>
    <x v="0"/>
  </r>
  <r>
    <n v="4967"/>
    <x v="143"/>
    <x v="13"/>
    <s v="Cathy Kelley"/>
    <x v="3"/>
    <s v="Asia"/>
    <s v="Smartphone"/>
    <x v="3"/>
    <n v="350.59"/>
    <n v="271.60000000000002"/>
    <x v="0"/>
    <d v="2023-11-13T00:00:00"/>
    <n v="15"/>
    <x v="11"/>
    <x v="1"/>
  </r>
  <r>
    <n v="4968"/>
    <x v="303"/>
    <x v="6"/>
    <s v="Michale Cole"/>
    <x v="0"/>
    <s v="Europe"/>
    <s v="Tablet"/>
    <x v="0"/>
    <n v="195.62"/>
    <n v="726.73"/>
    <x v="2"/>
    <s v="NULL"/>
    <s v="0"/>
    <x v="2"/>
    <x v="1"/>
  </r>
  <r>
    <n v="4969"/>
    <x v="124"/>
    <x v="4"/>
    <s v="Michale Cole"/>
    <x v="7"/>
    <s v="North America"/>
    <s v="Tablet"/>
    <x v="0"/>
    <n v="195.62"/>
    <n v="235.75"/>
    <x v="2"/>
    <s v="NULL"/>
    <s v="0"/>
    <x v="4"/>
    <x v="1"/>
  </r>
  <r>
    <n v="4970"/>
    <x v="166"/>
    <x v="17"/>
    <s v="Cathy Kelley"/>
    <x v="8"/>
    <s v="Europe"/>
    <s v="Laptop"/>
    <x v="2"/>
    <n v="415.78"/>
    <n v="732.06"/>
    <x v="2"/>
    <s v="NULL"/>
    <s v="0"/>
    <x v="11"/>
    <x v="0"/>
  </r>
  <r>
    <n v="4971"/>
    <x v="679"/>
    <x v="3"/>
    <s v="Michale Cole"/>
    <x v="7"/>
    <s v="North America"/>
    <s v="Tablet"/>
    <x v="0"/>
    <n v="195.62"/>
    <n v="236.55"/>
    <x v="0"/>
    <d v="2024-02-09T00:00:00"/>
    <n v="1"/>
    <x v="4"/>
    <x v="0"/>
  </r>
  <r>
    <n v="4972"/>
    <x v="90"/>
    <x v="6"/>
    <s v="Michale Cole"/>
    <x v="0"/>
    <s v="Europe"/>
    <s v="Tablet"/>
    <x v="0"/>
    <n v="195.62"/>
    <n v="753.72"/>
    <x v="1"/>
    <s v="NULL"/>
    <s v="0"/>
    <x v="1"/>
    <x v="0"/>
  </r>
  <r>
    <n v="4973"/>
    <x v="235"/>
    <x v="19"/>
    <s v="Samantha Irvin"/>
    <x v="6"/>
    <s v="Europe"/>
    <s v="Laptop"/>
    <x v="2"/>
    <n v="415.78"/>
    <n v="800.77"/>
    <x v="0"/>
    <d v="2024-09-20T00:00:00"/>
    <n v="6"/>
    <x v="0"/>
    <x v="0"/>
  </r>
  <r>
    <n v="4974"/>
    <x v="2"/>
    <x v="9"/>
    <s v="Cathy Kelley"/>
    <x v="0"/>
    <s v="Europe"/>
    <s v="Printer"/>
    <x v="0"/>
    <n v="199.57"/>
    <n v="591.36"/>
    <x v="1"/>
    <s v="NULL"/>
    <s v="0"/>
    <x v="0"/>
    <x v="1"/>
  </r>
  <r>
    <n v="4975"/>
    <x v="496"/>
    <x v="14"/>
    <s v="Nick Patrick"/>
    <x v="1"/>
    <s v="North America"/>
    <s v="Laptop"/>
    <x v="2"/>
    <n v="415.78"/>
    <n v="955.1"/>
    <x v="0"/>
    <d v="2023-12-24T00:00:00"/>
    <n v="2"/>
    <x v="5"/>
    <x v="1"/>
  </r>
  <r>
    <n v="4976"/>
    <x v="140"/>
    <x v="17"/>
    <s v="Cathy Kelley"/>
    <x v="9"/>
    <s v="South America"/>
    <s v="Laptop"/>
    <x v="2"/>
    <n v="415.78"/>
    <n v="985.09"/>
    <x v="0"/>
    <d v="2024-02-14T00:00:00"/>
    <n v="4"/>
    <x v="4"/>
    <x v="0"/>
  </r>
  <r>
    <n v="4977"/>
    <x v="568"/>
    <x v="14"/>
    <s v="Nick Patrick"/>
    <x v="7"/>
    <s v="North America"/>
    <s v="Keyboard"/>
    <x v="2"/>
    <n v="104.6"/>
    <n v="575.77"/>
    <x v="1"/>
    <s v="NULL"/>
    <s v="0"/>
    <x v="10"/>
    <x v="0"/>
  </r>
  <r>
    <n v="4978"/>
    <x v="389"/>
    <x v="11"/>
    <s v="Cathy Kelley"/>
    <x v="3"/>
    <s v="Asia"/>
    <s v="Keyboard"/>
    <x v="2"/>
    <n v="104.6"/>
    <n v="917.93"/>
    <x v="2"/>
    <s v="NULL"/>
    <s v="0"/>
    <x v="3"/>
    <x v="1"/>
  </r>
  <r>
    <n v="4979"/>
    <x v="1"/>
    <x v="18"/>
    <s v="Nick Patrick"/>
    <x v="3"/>
    <s v="Asia"/>
    <s v="Mouse"/>
    <x v="1"/>
    <n v="282.79000000000002"/>
    <n v="110.27"/>
    <x v="1"/>
    <s v="NULL"/>
    <s v="0"/>
    <x v="1"/>
    <x v="0"/>
  </r>
  <r>
    <n v="4980"/>
    <x v="416"/>
    <x v="10"/>
    <s v="Michale Cole"/>
    <x v="9"/>
    <s v="South America"/>
    <s v="Tablet"/>
    <x v="0"/>
    <n v="195.62"/>
    <n v="127.69"/>
    <x v="1"/>
    <s v="NULL"/>
    <s v="0"/>
    <x v="0"/>
    <x v="1"/>
  </r>
  <r>
    <n v="4981"/>
    <x v="215"/>
    <x v="2"/>
    <s v="Cathy Kelley"/>
    <x v="3"/>
    <s v="Asia"/>
    <s v="Headphones"/>
    <x v="0"/>
    <n v="143.09"/>
    <n v="704.8"/>
    <x v="1"/>
    <s v="NULL"/>
    <s v="0"/>
    <x v="0"/>
    <x v="1"/>
  </r>
  <r>
    <n v="4982"/>
    <x v="74"/>
    <x v="12"/>
    <s v="Michale Cole"/>
    <x v="1"/>
    <s v="North America"/>
    <s v="Smartphone"/>
    <x v="3"/>
    <n v="350.59"/>
    <n v="937.09"/>
    <x v="0"/>
    <d v="2023-08-26T00:00:00"/>
    <n v="2"/>
    <x v="3"/>
    <x v="1"/>
  </r>
  <r>
    <n v="4983"/>
    <x v="609"/>
    <x v="3"/>
    <s v="Michale Cole"/>
    <x v="3"/>
    <s v="Asia"/>
    <s v="Laptop"/>
    <x v="2"/>
    <n v="415.78"/>
    <n v="540.86"/>
    <x v="0"/>
    <d v="2024-10-21T00:00:00"/>
    <n v="15"/>
    <x v="11"/>
    <x v="0"/>
  </r>
  <r>
    <n v="4984"/>
    <x v="320"/>
    <x v="8"/>
    <s v="Cathy Kelley"/>
    <x v="2"/>
    <s v="Asia"/>
    <s v="Laptop"/>
    <x v="2"/>
    <n v="415.78"/>
    <n v="893.29"/>
    <x v="0"/>
    <d v="2023-04-27T00:00:00"/>
    <n v="18"/>
    <x v="7"/>
    <x v="1"/>
  </r>
  <r>
    <n v="4985"/>
    <x v="278"/>
    <x v="1"/>
    <s v="Cathy Kelley"/>
    <x v="4"/>
    <s v="Asia"/>
    <s v="Mouse"/>
    <x v="1"/>
    <n v="282.79000000000002"/>
    <n v="429.36"/>
    <x v="0"/>
    <d v="2023-05-22T00:00:00"/>
    <n v="12"/>
    <x v="10"/>
    <x v="1"/>
  </r>
  <r>
    <n v="4986"/>
    <x v="475"/>
    <x v="14"/>
    <s v="Nick Patrick"/>
    <x v="4"/>
    <s v="Asia"/>
    <s v="Webcam"/>
    <x v="1"/>
    <n v="71.97"/>
    <n v="811.92"/>
    <x v="0"/>
    <d v="2024-07-24T00:00:00"/>
    <n v="12"/>
    <x v="2"/>
    <x v="0"/>
  </r>
  <r>
    <n v="4987"/>
    <x v="45"/>
    <x v="14"/>
    <s v="Nick Patrick"/>
    <x v="3"/>
    <s v="Asia"/>
    <s v="Tablet"/>
    <x v="0"/>
    <n v="195.62"/>
    <n v="455.02"/>
    <x v="0"/>
    <d v="2024-02-17T00:00:00"/>
    <n v="15"/>
    <x v="4"/>
    <x v="0"/>
  </r>
  <r>
    <n v="4988"/>
    <x v="538"/>
    <x v="10"/>
    <s v="Michale Cole"/>
    <x v="5"/>
    <s v="Oceania"/>
    <s v="Mouse"/>
    <x v="1"/>
    <n v="282.79000000000002"/>
    <n v="480.88"/>
    <x v="0"/>
    <d v="2023-06-06T00:00:00"/>
    <n v="20"/>
    <x v="10"/>
    <x v="1"/>
  </r>
  <r>
    <n v="4989"/>
    <x v="492"/>
    <x v="9"/>
    <s v="Cathy Kelley"/>
    <x v="7"/>
    <s v="North America"/>
    <s v="Headphones"/>
    <x v="0"/>
    <n v="143.09"/>
    <n v="610.62"/>
    <x v="0"/>
    <d v="2024-10-01T00:00:00"/>
    <n v="1"/>
    <x v="0"/>
    <x v="0"/>
  </r>
  <r>
    <n v="4990"/>
    <x v="727"/>
    <x v="8"/>
    <s v="Cathy Kelley"/>
    <x v="0"/>
    <s v="Europe"/>
    <s v="Smartphone"/>
    <x v="3"/>
    <n v="350.59"/>
    <n v="171.42"/>
    <x v="0"/>
    <d v="2023-04-17T00:00:00"/>
    <n v="10"/>
    <x v="7"/>
    <x v="1"/>
  </r>
  <r>
    <n v="4991"/>
    <x v="4"/>
    <x v="18"/>
    <s v="Nick Patrick"/>
    <x v="1"/>
    <s v="North America"/>
    <s v="Smartphone"/>
    <x v="3"/>
    <n v="350.59"/>
    <n v="821.65"/>
    <x v="0"/>
    <d v="2023-08-21T00:00:00"/>
    <n v="2"/>
    <x v="3"/>
    <x v="1"/>
  </r>
  <r>
    <n v="4992"/>
    <x v="132"/>
    <x v="14"/>
    <s v="Nick Patrick"/>
    <x v="3"/>
    <s v="Asia"/>
    <s v="Webcam"/>
    <x v="1"/>
    <n v="71.97"/>
    <n v="901.63"/>
    <x v="0"/>
    <d v="2023-04-30T00:00:00"/>
    <n v="15"/>
    <x v="7"/>
    <x v="1"/>
  </r>
  <r>
    <n v="4993"/>
    <x v="265"/>
    <x v="3"/>
    <s v="Michale Cole"/>
    <x v="8"/>
    <s v="Europe"/>
    <s v="Laptop"/>
    <x v="2"/>
    <n v="415.78"/>
    <n v="701.27"/>
    <x v="0"/>
    <d v="2023-06-24T00:00:00"/>
    <n v="8"/>
    <x v="8"/>
    <x v="1"/>
  </r>
  <r>
    <n v="4994"/>
    <x v="90"/>
    <x v="15"/>
    <s v="Michale Cole"/>
    <x v="8"/>
    <s v="Europe"/>
    <s v="Headphones"/>
    <x v="0"/>
    <n v="143.09"/>
    <n v="249.51"/>
    <x v="1"/>
    <s v="NULL"/>
    <s v="0"/>
    <x v="1"/>
    <x v="0"/>
  </r>
  <r>
    <n v="4995"/>
    <x v="512"/>
    <x v="1"/>
    <s v="Cathy Kelley"/>
    <x v="8"/>
    <s v="Europe"/>
    <s v="Webcam"/>
    <x v="1"/>
    <n v="71.97"/>
    <n v="847.23"/>
    <x v="1"/>
    <s v="NULL"/>
    <s v="0"/>
    <x v="3"/>
    <x v="1"/>
  </r>
  <r>
    <n v="4996"/>
    <x v="236"/>
    <x v="8"/>
    <s v="Cathy Kelley"/>
    <x v="7"/>
    <s v="North America"/>
    <s v="Mouse"/>
    <x v="1"/>
    <n v="282.79000000000002"/>
    <n v="435.09"/>
    <x v="1"/>
    <s v="NULL"/>
    <s v="0"/>
    <x v="9"/>
    <x v="0"/>
  </r>
  <r>
    <n v="4997"/>
    <x v="315"/>
    <x v="0"/>
    <s v="Nick Patrick"/>
    <x v="9"/>
    <s v="South America"/>
    <s v="Webcam"/>
    <x v="1"/>
    <n v="71.97"/>
    <n v="879.45"/>
    <x v="1"/>
    <s v="NULL"/>
    <s v="0"/>
    <x v="9"/>
    <x v="0"/>
  </r>
  <r>
    <n v="4998"/>
    <x v="311"/>
    <x v="12"/>
    <s v="Michale Cole"/>
    <x v="7"/>
    <s v="North America"/>
    <s v="Laptop"/>
    <x v="2"/>
    <n v="415.78"/>
    <n v="867.61"/>
    <x v="1"/>
    <s v="NULL"/>
    <s v="0"/>
    <x v="0"/>
    <x v="1"/>
  </r>
  <r>
    <n v="4999"/>
    <x v="593"/>
    <x v="16"/>
    <s v="Nick Patrick"/>
    <x v="8"/>
    <s v="Europe"/>
    <s v="Webcam"/>
    <x v="1"/>
    <n v="71.97"/>
    <n v="401.11"/>
    <x v="0"/>
    <d v="2024-11-02T00:00:00"/>
    <n v="8"/>
    <x v="11"/>
    <x v="0"/>
  </r>
  <r>
    <n v="5000"/>
    <x v="365"/>
    <x v="4"/>
    <s v="Michale Cole"/>
    <x v="1"/>
    <s v="North America"/>
    <s v="Headphones"/>
    <x v="0"/>
    <n v="143.09"/>
    <n v="482.11"/>
    <x v="1"/>
    <s v="NULL"/>
    <s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Revenue"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Months">
  <location ref="M3:N1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5"/>
        <item x="9"/>
        <item x="1"/>
        <item x="3"/>
        <item x="6"/>
        <item x="0"/>
        <item x="4"/>
        <item x="2"/>
        <item x="8"/>
        <item x="7"/>
        <item t="default"/>
      </items>
    </pivotField>
    <pivotField showAll="0"/>
    <pivotField showAll="0"/>
    <pivotField showAll="0">
      <items count="5">
        <item x="0"/>
        <item x="2"/>
        <item x="1"/>
        <item x="3"/>
        <item t="default"/>
      </items>
    </pivotField>
    <pivotField showAll="0"/>
    <pivotField dataField="1" showAll="0"/>
    <pivotField showAll="0"/>
    <pivotField showAll="0"/>
    <pivotField showAll="0"/>
    <pivotField axis="axisRow" showAll="0" nonAutoSortDefault="1">
      <items count="13">
        <item x="6"/>
        <item x="4"/>
        <item x="1"/>
        <item x="7"/>
        <item x="10"/>
        <item x="8"/>
        <item x="2"/>
        <item x="3"/>
        <item x="0"/>
        <item x="11"/>
        <item x="9"/>
        <item x="5"/>
        <item t="default"/>
      </items>
    </pivotField>
    <pivotField showAll="0" defaultSubtotal="0">
      <items count="2">
        <item x="1"/>
        <item x="0"/>
      </items>
    </pivotField>
    <pivotField showAll="0" defaultSubtotal="0">
      <items count="4">
        <item x="0"/>
        <item x="1"/>
        <item x="2"/>
        <item x="3"/>
      </items>
    </pivotField>
  </pivotFields>
  <rowFields count="1">
    <field x="13"/>
  </rowFields>
  <rowItems count="13">
    <i>
      <x/>
    </i>
    <i>
      <x v="1"/>
    </i>
    <i>
      <x v="2"/>
    </i>
    <i>
      <x v="3"/>
    </i>
    <i>
      <x v="4"/>
    </i>
    <i>
      <x v="5"/>
    </i>
    <i>
      <x v="6"/>
    </i>
    <i>
      <x v="7"/>
    </i>
    <i>
      <x v="8"/>
    </i>
    <i>
      <x v="9"/>
    </i>
    <i>
      <x v="10"/>
    </i>
    <i>
      <x v="11"/>
    </i>
    <i t="grand">
      <x/>
    </i>
  </rowItems>
  <colItems count="1">
    <i/>
  </colItems>
  <dataFields count="1">
    <dataField name="Revenue" fld="9"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3"/>
          </reference>
        </references>
      </pivotArea>
    </chartFormat>
    <chartFormat chart="3" format="5">
      <pivotArea type="data" outline="0" fieldPosition="0">
        <references count="2">
          <reference field="4294967294" count="1" selected="0">
            <x v="0"/>
          </reference>
          <reference field="13" count="1" selected="0">
            <x v="5"/>
          </reference>
        </references>
      </pivotArea>
    </chartFormat>
    <chartFormat chart="3" format="6">
      <pivotArea type="data" outline="0" fieldPosition="0">
        <references count="2">
          <reference field="4294967294" count="1" selected="0">
            <x v="0"/>
          </reference>
          <reference field="13" count="1" selected="0">
            <x v="7"/>
          </reference>
        </references>
      </pivotArea>
    </chartFormat>
    <chartFormat chart="3" format="7">
      <pivotArea type="data" outline="0" fieldPosition="0">
        <references count="2">
          <reference field="4294967294" count="1" selected="0">
            <x v="0"/>
          </reference>
          <reference field="13" count="1" selected="0">
            <x v="9"/>
          </reference>
        </references>
      </pivotArea>
    </chartFormat>
    <chartFormat chart="3" format="8">
      <pivotArea type="data" outline="0" fieldPosition="0">
        <references count="2">
          <reference field="4294967294" count="1" selected="0">
            <x v="0"/>
          </reference>
          <reference field="13" count="1" selected="0">
            <x v="11"/>
          </reference>
        </references>
      </pivotArea>
    </chartFormat>
  </chartFormat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 Shipments"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Months" colHeaderCaption="Status">
  <location ref="G3:K17" firstHeaderRow="1" firstDataRow="2"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5"/>
        <item x="9"/>
        <item x="1"/>
        <item x="3"/>
        <item x="6"/>
        <item x="0"/>
        <item x="4"/>
        <item x="2"/>
        <item x="8"/>
        <item x="7"/>
        <item t="default"/>
      </items>
    </pivotField>
    <pivotField showAll="0"/>
    <pivotField showAll="0"/>
    <pivotField showAll="0">
      <items count="5">
        <item x="0"/>
        <item x="2"/>
        <item x="1"/>
        <item x="3"/>
        <item t="default"/>
      </items>
    </pivotField>
    <pivotField showAll="0"/>
    <pivotField showAll="0"/>
    <pivotField axis="axisCol" showAll="0" sortType="descending">
      <items count="4">
        <item x="2"/>
        <item x="0"/>
        <item x="1"/>
        <item t="default"/>
      </items>
    </pivotField>
    <pivotField showAll="0"/>
    <pivotField showAll="0"/>
    <pivotField axis="axisRow" showAll="0" nonAutoSortDefault="1">
      <items count="13">
        <item x="6"/>
        <item x="4"/>
        <item x="1"/>
        <item x="7"/>
        <item x="10"/>
        <item x="8"/>
        <item x="2"/>
        <item x="3"/>
        <item x="0"/>
        <item x="11"/>
        <item x="9"/>
        <item x="5"/>
        <item t="default"/>
      </items>
    </pivotField>
    <pivotField showAll="0" defaultSubtotal="0">
      <items count="2">
        <item x="1"/>
        <item x="0"/>
      </items>
    </pivotField>
    <pivotField showAll="0" defaultSubtotal="0">
      <items count="4">
        <item x="0"/>
        <item x="1"/>
        <item x="2"/>
        <item x="3"/>
      </items>
    </pivotField>
  </pivotFields>
  <rowFields count="1">
    <field x="13"/>
  </rowFields>
  <rowItems count="13">
    <i>
      <x/>
    </i>
    <i>
      <x v="1"/>
    </i>
    <i>
      <x v="2"/>
    </i>
    <i>
      <x v="3"/>
    </i>
    <i>
      <x v="4"/>
    </i>
    <i>
      <x v="5"/>
    </i>
    <i>
      <x v="6"/>
    </i>
    <i>
      <x v="7"/>
    </i>
    <i>
      <x v="8"/>
    </i>
    <i>
      <x v="9"/>
    </i>
    <i>
      <x v="10"/>
    </i>
    <i>
      <x v="11"/>
    </i>
    <i t="grand">
      <x/>
    </i>
  </rowItems>
  <colFields count="1">
    <field x="10"/>
  </colFields>
  <colItems count="4">
    <i>
      <x/>
    </i>
    <i>
      <x v="1"/>
    </i>
    <i>
      <x v="2"/>
    </i>
    <i t="grand">
      <x/>
    </i>
  </colItems>
  <dataFields count="1">
    <dataField name="Shipments" fld="0" subtotal="count" baseField="0" baseItem="4190616"/>
  </dataFields>
  <chartFormats count="4">
    <chartFormat chart="6" format="6" series="1">
      <pivotArea type="data" outline="0" fieldPosition="0">
        <references count="2">
          <reference field="4294967294" count="1" selected="0">
            <x v="0"/>
          </reference>
          <reference field="10" count="1" selected="0">
            <x v="2"/>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Person, Status &amp; Shipments Table" cacheId="4" applyNumberFormats="0" applyBorderFormats="0" applyFontFormats="0" applyPatternFormats="0" applyAlignmentFormats="0" applyWidthHeightFormats="1" dataCaption="Values" grandTotalCaption="Total Shipments" updatedVersion="4" minRefreshableVersion="3" useAutoFormatting="1" rowGrandTotals="0" itemPrintTitles="1" createdVersion="4" indent="0" outline="1" outlineData="1" multipleFieldFilters="0" rowHeaderCaption="Sales Person" colHeaderCaption="Status">
  <location ref="Q3:U14" firstHeaderRow="1" firstDataRow="2" firstDataCol="1"/>
  <pivotFields count="16">
    <pivotField dataField="1" showAll="0"/>
    <pivotField numFmtId="14" showAll="0">
      <items count="15">
        <item x="0"/>
        <item x="1"/>
        <item x="2"/>
        <item x="3"/>
        <item x="4"/>
        <item x="5"/>
        <item x="6"/>
        <item x="7"/>
        <item x="8"/>
        <item x="9"/>
        <item x="10"/>
        <item x="11"/>
        <item x="12"/>
        <item x="13"/>
        <item t="default"/>
      </items>
    </pivotField>
    <pivotField axis="axisRow" showAll="0" measureFilter="1">
      <items count="21">
        <item x="18"/>
        <item x="9"/>
        <item x="7"/>
        <item x="0"/>
        <item x="13"/>
        <item x="3"/>
        <item x="19"/>
        <item x="2"/>
        <item x="11"/>
        <item x="14"/>
        <item x="10"/>
        <item x="1"/>
        <item x="15"/>
        <item x="6"/>
        <item x="17"/>
        <item x="12"/>
        <item x="8"/>
        <item x="5"/>
        <item x="16"/>
        <item x="4"/>
        <item t="default"/>
      </items>
    </pivotField>
    <pivotField showAll="0"/>
    <pivotField showAll="0">
      <items count="11">
        <item x="5"/>
        <item x="9"/>
        <item x="1"/>
        <item x="3"/>
        <item x="6"/>
        <item x="0"/>
        <item x="4"/>
        <item x="2"/>
        <item x="8"/>
        <item x="7"/>
        <item t="default"/>
      </items>
    </pivotField>
    <pivotField showAll="0"/>
    <pivotField showAll="0"/>
    <pivotField showAll="0">
      <items count="5">
        <item x="0"/>
        <item x="2"/>
        <item x="1"/>
        <item x="3"/>
        <item t="default"/>
      </items>
    </pivotField>
    <pivotField showAll="0"/>
    <pivotField showAll="0"/>
    <pivotField axis="axisCol" showAll="0">
      <items count="4">
        <item x="1"/>
        <item x="0"/>
        <item x="2"/>
        <item t="default"/>
      </items>
    </pivotField>
    <pivotField showAll="0"/>
    <pivotField showAll="0"/>
    <pivotField showAll="0"/>
    <pivotField showAll="0" defaultSubtotal="0"/>
    <pivotField showAll="0" defaultSubtotal="0">
      <items count="4">
        <item x="0"/>
        <item x="1"/>
        <item x="2"/>
        <item x="3"/>
      </items>
    </pivotField>
  </pivotFields>
  <rowFields count="1">
    <field x="2"/>
  </rowFields>
  <rowItems count="10">
    <i>
      <x/>
    </i>
    <i>
      <x v="1"/>
    </i>
    <i>
      <x v="6"/>
    </i>
    <i>
      <x v="7"/>
    </i>
    <i>
      <x v="10"/>
    </i>
    <i>
      <x v="11"/>
    </i>
    <i>
      <x v="12"/>
    </i>
    <i>
      <x v="14"/>
    </i>
    <i>
      <x v="18"/>
    </i>
    <i>
      <x v="19"/>
    </i>
  </rowItems>
  <colFields count="1">
    <field x="10"/>
  </colFields>
  <colItems count="4">
    <i>
      <x/>
    </i>
    <i>
      <x v="1"/>
    </i>
    <i>
      <x v="2"/>
    </i>
    <i t="grand">
      <x/>
    </i>
  </colItems>
  <dataFields count="1">
    <dataField name="Shipments" fld="0" subtotal="count" baseField="2" baseItem="0"/>
  </dataFields>
  <pivotTableStyleInfo name="LSA"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hipments by Geography"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Geography">
  <location ref="AF13:AG24" firstHeaderRow="1" firstDataRow="1"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ascending">
      <items count="11">
        <item x="5"/>
        <item x="9"/>
        <item x="1"/>
        <item x="3"/>
        <item x="6"/>
        <item x="0"/>
        <item x="4"/>
        <item x="2"/>
        <item x="8"/>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4"/>
  </rowFields>
  <rowItems count="11">
    <i>
      <x v="3"/>
    </i>
    <i>
      <x v="8"/>
    </i>
    <i>
      <x v="2"/>
    </i>
    <i>
      <x v="1"/>
    </i>
    <i>
      <x v="4"/>
    </i>
    <i>
      <x v="9"/>
    </i>
    <i>
      <x v="7"/>
    </i>
    <i>
      <x v="5"/>
    </i>
    <i>
      <x/>
    </i>
    <i>
      <x v="6"/>
    </i>
    <i t="grand">
      <x/>
    </i>
  </rowItems>
  <colItems count="1">
    <i/>
  </colItems>
  <dataFields count="1">
    <dataField name="Shipments" fld="0" subtotal="count" baseField="4" baseItem="0"/>
  </dataFields>
  <chartFormats count="22">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4" count="1" selected="0">
            <x v="3"/>
          </reference>
        </references>
      </pivotArea>
    </chartFormat>
    <chartFormat chart="1" format="13">
      <pivotArea type="data" outline="0" fieldPosition="0">
        <references count="2">
          <reference field="4294967294" count="1" selected="0">
            <x v="0"/>
          </reference>
          <reference field="4" count="1" selected="0">
            <x v="8"/>
          </reference>
        </references>
      </pivotArea>
    </chartFormat>
    <chartFormat chart="1" format="14">
      <pivotArea type="data" outline="0" fieldPosition="0">
        <references count="2">
          <reference field="4294967294" count="1" selected="0">
            <x v="0"/>
          </reference>
          <reference field="4" count="1" selected="0">
            <x v="2"/>
          </reference>
        </references>
      </pivotArea>
    </chartFormat>
    <chartFormat chart="1" format="15">
      <pivotArea type="data" outline="0" fieldPosition="0">
        <references count="2">
          <reference field="4294967294" count="1" selected="0">
            <x v="0"/>
          </reference>
          <reference field="4" count="1" selected="0">
            <x v="1"/>
          </reference>
        </references>
      </pivotArea>
    </chartFormat>
    <chartFormat chart="1" format="16">
      <pivotArea type="data" outline="0" fieldPosition="0">
        <references count="2">
          <reference field="4294967294" count="1" selected="0">
            <x v="0"/>
          </reference>
          <reference field="4" count="1" selected="0">
            <x v="4"/>
          </reference>
        </references>
      </pivotArea>
    </chartFormat>
    <chartFormat chart="1" format="17">
      <pivotArea type="data" outline="0" fieldPosition="0">
        <references count="2">
          <reference field="4294967294" count="1" selected="0">
            <x v="0"/>
          </reference>
          <reference field="4" count="1" selected="0">
            <x v="9"/>
          </reference>
        </references>
      </pivotArea>
    </chartFormat>
    <chartFormat chart="1" format="18">
      <pivotArea type="data" outline="0" fieldPosition="0">
        <references count="2">
          <reference field="4294967294" count="1" selected="0">
            <x v="0"/>
          </reference>
          <reference field="4" count="1" selected="0">
            <x v="7"/>
          </reference>
        </references>
      </pivotArea>
    </chartFormat>
    <chartFormat chart="1" format="19">
      <pivotArea type="data" outline="0" fieldPosition="0">
        <references count="2">
          <reference field="4294967294" count="1" selected="0">
            <x v="0"/>
          </reference>
          <reference field="4" count="1" selected="0">
            <x v="5"/>
          </reference>
        </references>
      </pivotArea>
    </chartFormat>
    <chartFormat chart="1" format="20">
      <pivotArea type="data" outline="0" fieldPosition="0">
        <references count="2">
          <reference field="4294967294" count="1" selected="0">
            <x v="0"/>
          </reference>
          <reference field="4" count="1" selected="0">
            <x v="0"/>
          </reference>
        </references>
      </pivotArea>
    </chartFormat>
    <chartFormat chart="1" format="21">
      <pivotArea type="data" outline="0" fieldPosition="0">
        <references count="2">
          <reference field="4294967294" count="1" selected="0">
            <x v="0"/>
          </reference>
          <reference field="4" count="1" selected="0">
            <x v="6"/>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3"/>
          </reference>
        </references>
      </pivotArea>
    </chartFormat>
    <chartFormat chart="2" format="24">
      <pivotArea type="data" outline="0" fieldPosition="0">
        <references count="2">
          <reference field="4294967294" count="1" selected="0">
            <x v="0"/>
          </reference>
          <reference field="4" count="1" selected="0">
            <x v="8"/>
          </reference>
        </references>
      </pivotArea>
    </chartFormat>
    <chartFormat chart="2" format="25">
      <pivotArea type="data" outline="0" fieldPosition="0">
        <references count="2">
          <reference field="4294967294" count="1" selected="0">
            <x v="0"/>
          </reference>
          <reference field="4" count="1" selected="0">
            <x v="2"/>
          </reference>
        </references>
      </pivotArea>
    </chartFormat>
    <chartFormat chart="2" format="26">
      <pivotArea type="data" outline="0" fieldPosition="0">
        <references count="2">
          <reference field="4294967294" count="1" selected="0">
            <x v="0"/>
          </reference>
          <reference field="4" count="1" selected="0">
            <x v="1"/>
          </reference>
        </references>
      </pivotArea>
    </chartFormat>
    <chartFormat chart="2" format="27">
      <pivotArea type="data" outline="0" fieldPosition="0">
        <references count="2">
          <reference field="4294967294" count="1" selected="0">
            <x v="0"/>
          </reference>
          <reference field="4" count="1" selected="0">
            <x v="4"/>
          </reference>
        </references>
      </pivotArea>
    </chartFormat>
    <chartFormat chart="2" format="28">
      <pivotArea type="data" outline="0" fieldPosition="0">
        <references count="2">
          <reference field="4294967294" count="1" selected="0">
            <x v="0"/>
          </reference>
          <reference field="4" count="1" selected="0">
            <x v="9"/>
          </reference>
        </references>
      </pivotArea>
    </chartFormat>
    <chartFormat chart="2" format="29">
      <pivotArea type="data" outline="0" fieldPosition="0">
        <references count="2">
          <reference field="4294967294" count="1" selected="0">
            <x v="0"/>
          </reference>
          <reference field="4" count="1" selected="0">
            <x v="7"/>
          </reference>
        </references>
      </pivotArea>
    </chartFormat>
    <chartFormat chart="2" format="30">
      <pivotArea type="data" outline="0" fieldPosition="0">
        <references count="2">
          <reference field="4294967294" count="1" selected="0">
            <x v="0"/>
          </reference>
          <reference field="4" count="1" selected="0">
            <x v="5"/>
          </reference>
        </references>
      </pivotArea>
    </chartFormat>
    <chartFormat chart="2" format="31">
      <pivotArea type="data" outline="0" fieldPosition="0">
        <references count="2">
          <reference field="4294967294" count="1" selected="0">
            <x v="0"/>
          </reference>
          <reference field="4" count="1" selected="0">
            <x v="0"/>
          </reference>
        </references>
      </pivotArea>
    </chartFormat>
    <chartFormat chart="2" format="32">
      <pivotArea type="data" outline="0" fieldPosition="0">
        <references count="2">
          <reference field="4294967294" count="1" selected="0">
            <x v="0"/>
          </reference>
          <reference field="4" count="1" selected="0">
            <x v="6"/>
          </reference>
        </references>
      </pivotArea>
    </chartFormat>
  </chartFormat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venue by Category"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ategory">
  <location ref="AF3:AG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5"/>
        <item x="9"/>
        <item x="1"/>
        <item x="3"/>
        <item x="6"/>
        <item x="0"/>
        <item x="4"/>
        <item x="2"/>
        <item x="8"/>
        <item x="7"/>
        <item t="default"/>
      </items>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5">
    <i>
      <x v="2"/>
    </i>
    <i>
      <x/>
    </i>
    <i>
      <x v="1"/>
    </i>
    <i>
      <x v="3"/>
    </i>
    <i t="grand">
      <x/>
    </i>
  </rowItems>
  <colItems count="1">
    <i/>
  </colItems>
  <dataFields count="1">
    <dataField name="Revenue" fld="9" baseField="0" baseItem="0"/>
  </dataFields>
  <chartFormats count="5">
    <chartFormat chart="2" format="2"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7" count="1" selected="0">
            <x v="3"/>
          </reference>
        </references>
      </pivotArea>
    </chartFormat>
    <chartFormat chart="2" format="19">
      <pivotArea type="data" outline="0" fieldPosition="0">
        <references count="2">
          <reference field="4294967294" count="1" selected="0">
            <x v="0"/>
          </reference>
          <reference field="7" count="1" selected="0">
            <x v="2"/>
          </reference>
        </references>
      </pivotArea>
    </chartFormat>
    <chartFormat chart="2" format="20">
      <pivotArea type="data" outline="0" fieldPosition="0">
        <references count="2">
          <reference field="4294967294" count="1" selected="0">
            <x v="0"/>
          </reference>
          <reference field="7" count="1" selected="0">
            <x v="0"/>
          </reference>
        </references>
      </pivotArea>
    </chartFormat>
    <chartFormat chart="2" format="21">
      <pivotArea type="data" outline="0" fieldPosition="0">
        <references count="2">
          <reference field="4294967294" count="1" selected="0">
            <x v="0"/>
          </reference>
          <reference field="7" count="1" selected="0">
            <x v="1"/>
          </reference>
        </references>
      </pivotArea>
    </chartFormat>
  </chartFormat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hipments by Status"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tatus">
  <location ref="A9:B13" firstHeaderRow="1" firstDataRow="1"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5"/>
        <item x="9"/>
        <item x="1"/>
        <item x="3"/>
        <item x="6"/>
        <item x="0"/>
        <item x="4"/>
        <item x="2"/>
        <item x="8"/>
        <item x="7"/>
        <item t="default"/>
      </items>
    </pivotField>
    <pivotField showAll="0"/>
    <pivotField showAll="0"/>
    <pivotField showAll="0">
      <items count="5">
        <item x="0"/>
        <item x="2"/>
        <item x="1"/>
        <item x="3"/>
        <item t="default"/>
      </items>
    </pivotField>
    <pivotField showAll="0"/>
    <pivotField showAll="0"/>
    <pivotField axis="axisRow" showAll="0">
      <items count="4">
        <item x="1"/>
        <item x="0"/>
        <item x="2"/>
        <item t="default"/>
      </items>
    </pivotField>
    <pivotField showAll="0"/>
    <pivotField showAll="0"/>
    <pivotField showAll="0"/>
    <pivotField showAll="0" defaultSubtotal="0">
      <items count="2">
        <item x="1"/>
        <item x="0"/>
      </items>
    </pivotField>
    <pivotField showAll="0" defaultSubtotal="0">
      <items count="4">
        <item x="0"/>
        <item x="1"/>
        <item x="2"/>
        <item x="3"/>
      </items>
    </pivotField>
  </pivotFields>
  <rowFields count="1">
    <field x="10"/>
  </rowFields>
  <rowItems count="4">
    <i>
      <x/>
    </i>
    <i>
      <x v="1"/>
    </i>
    <i>
      <x v="2"/>
    </i>
    <i t="grand">
      <x/>
    </i>
  </rowItems>
  <colItems count="1">
    <i/>
  </colItems>
  <dataFields count="1">
    <dataField name="Shipments" fld="0" subtotal="count" baseField="0" baseItem="4190616"/>
  </dataField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Revenue"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4" firstHeaderRow="0"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5"/>
        <item x="9"/>
        <item x="1"/>
        <item x="3"/>
        <item x="6"/>
        <item x="0"/>
        <item x="4"/>
        <item x="2"/>
        <item x="8"/>
        <item x="7"/>
        <item t="default"/>
      </items>
    </pivotField>
    <pivotField showAll="0"/>
    <pivotField showAll="0"/>
    <pivotField showAll="0">
      <items count="5">
        <item x="0"/>
        <item x="2"/>
        <item x="1"/>
        <item x="3"/>
        <item t="default"/>
      </items>
    </pivotField>
    <pivotField dataField="1" showAll="0"/>
    <pivotField dataField="1" showAll="0"/>
    <pivotField showAll="0"/>
    <pivotField showAll="0"/>
    <pivotField showAll="0"/>
    <pivotField showAll="0"/>
    <pivotField showAll="0" defaultSubtotal="0">
      <items count="2">
        <item x="1"/>
        <item x="0"/>
      </items>
    </pivotField>
    <pivotField showAll="0" defaultSubtotal="0">
      <items count="4">
        <item x="0"/>
        <item x="1"/>
        <item x="2"/>
        <item x="3"/>
      </items>
    </pivotField>
  </pivotFields>
  <rowItems count="1">
    <i/>
  </rowItems>
  <colFields count="1">
    <field x="-2"/>
  </colFields>
  <colItems count="2">
    <i>
      <x/>
    </i>
    <i i="1">
      <x v="1"/>
    </i>
  </colItems>
  <dataFields count="2">
    <dataField name="Sum of Sales" fld="9" baseField="0" baseItem="0"/>
    <dataField name="Sum of Cost" fld="8" baseField="0" baseItem="0"/>
  </dataFields>
  <pivotTableStyleInfo name="LS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6" name="Monthly Shipments"/>
    <pivotTable tabId="6" name="Monthly Revenue"/>
    <pivotTable tabId="6" name="Revenue"/>
    <pivotTable tabId="6" name="Revenue by Category"/>
    <pivotTable tabId="6" name="Sales Person, Status &amp; Shipments Table"/>
    <pivotTable tabId="6" name="Shipments by Status"/>
  </pivotTables>
  <data>
    <tabular pivotCacheId="1">
      <items count="10">
        <i x="5" s="1"/>
        <i x="9" s="1"/>
        <i x="1" s="1"/>
        <i x="3" s="1"/>
        <i x="6" s="1"/>
        <i x="0" s="1"/>
        <i x="4" s="1"/>
        <i x="2"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Monthly Shipments"/>
    <pivotTable tabId="6" name="Monthly Revenue"/>
    <pivotTable tabId="6" name="Revenue"/>
    <pivotTable tabId="6" name="Sales Person, Status &amp; Shipments Table"/>
    <pivotTable tabId="6" name="Shipments by Geography"/>
    <pivotTable tabId="6" name="Shipments by Status"/>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Monthly Shipments"/>
    <pivotTable tabId="6" name="Monthly Revenue"/>
    <pivotTable tabId="6" name="Revenue"/>
    <pivotTable tabId="6" name="Shipments by Statu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showCaption="0" style="Logistic Shipment Year 2" rowHeight="246888"/>
  <slicer name="Category" cache="Slicer_Category" caption="Category" showCaption="0" style="Logistic Shipment Year 2" rowHeight="256032"/>
  <slicer name="Year" cache="Slicer_Year" caption="Year" columnCount="2" showCaption="0" style="Logistic Shipment Year" rowHeight="256032"/>
  <slicer name="Year 1" cache="Slicer_Year" caption="Year" columnCount="2" showCaption="0" style="Logistic Shipment Year" rowHeight="256032"/>
</slicers>
</file>

<file path=xl/tables/table1.xml><?xml version="1.0" encoding="utf-8"?>
<table xmlns="http://schemas.openxmlformats.org/spreadsheetml/2006/main" id="1" name="Table1" displayName="Table1" ref="A1:O5001" totalsRowShown="0">
  <autoFilter ref="A1:O5001"/>
  <tableColumns count="15">
    <tableColumn id="1" name="Shipment ID"/>
    <tableColumn id="2" name="Date" dataDxfId="3"/>
    <tableColumn id="3" name="Sales Person"/>
    <tableColumn id="4" name="Team Lead">
      <calculatedColumnFormula>VLOOKUP($C2,'Sales Person'!$A$1:$C$21,2,0)</calculatedColumnFormula>
    </tableColumn>
    <tableColumn id="5" name="Geography"/>
    <tableColumn id="6" name="Region">
      <calculatedColumnFormula>VLOOKUP($E2,Country!$A$1:$B$11,2,0)</calculatedColumnFormula>
    </tableColumn>
    <tableColumn id="7" name="Product"/>
    <tableColumn id="8" name="Category">
      <calculatedColumnFormula>VLOOKUP($G2,Products!$A$1:$C$11,COLUMNS(Products!$A$2:B2),0)</calculatedColumnFormula>
    </tableColumn>
    <tableColumn id="9" name="Cost">
      <calculatedColumnFormula>VLOOKUP($G2,Products!$A$1:$C$11,COLUMNS(Products!$A$2:C2),0)</calculatedColumnFormula>
    </tableColumn>
    <tableColumn id="10" name="Sales"/>
    <tableColumn id="11" name="Status"/>
    <tableColumn id="12" name="Delivered On"/>
    <tableColumn id="13" name="Delivery Time" dataDxfId="2">
      <calculatedColumnFormula>IFERROR(L2-B2,"0")</calculatedColumnFormula>
    </tableColumn>
    <tableColumn id="14" name="Month" dataDxfId="1">
      <calculatedColumnFormula>TEXT(Table1[[#This Row],[Date]],"mmm")</calculatedColumnFormula>
    </tableColumn>
    <tableColumn id="17" name="Year" dataDxfId="0">
      <calculatedColumnFormula>YEAR(Table1[[#This Row],[Date]])</calculatedColumnFormula>
    </tableColumn>
  </tableColumns>
  <tableStyleInfo name="Logistic"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zoomScaleNormal="100" workbookViewId="0">
      <selection activeCell="S37" sqref="S37"/>
    </sheetView>
  </sheetViews>
  <sheetFormatPr defaultRowHeight="15" x14ac:dyDescent="0.25"/>
  <cols>
    <col min="1" max="16384" width="9.140625" style="2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G31"/>
  <sheetViews>
    <sheetView showGridLines="0" topLeftCell="R1" workbookViewId="0">
      <selection activeCell="X26" sqref="X26"/>
    </sheetView>
  </sheetViews>
  <sheetFormatPr defaultRowHeight="15" x14ac:dyDescent="0.25"/>
  <cols>
    <col min="1" max="1" width="11.28515625" customWidth="1"/>
    <col min="2" max="2" width="10.42578125" customWidth="1"/>
    <col min="3" max="3" width="12.42578125" bestFit="1" customWidth="1"/>
    <col min="4" max="4" width="10.42578125" bestFit="1" customWidth="1"/>
    <col min="5" max="5" width="10.42578125" style="5" customWidth="1"/>
    <col min="7" max="7" width="11.28515625" customWidth="1"/>
    <col min="8" max="8" width="9.28515625" customWidth="1"/>
    <col min="9" max="9" width="10.85546875" style="5" bestFit="1" customWidth="1"/>
    <col min="10" max="10" width="6.5703125" style="5" customWidth="1"/>
    <col min="11" max="11" width="11.28515625" style="5" bestFit="1" customWidth="1"/>
    <col min="12" max="12" width="9.140625" style="5"/>
    <col min="13" max="13" width="11.28515625" bestFit="1" customWidth="1"/>
    <col min="14" max="14" width="11" customWidth="1"/>
    <col min="17" max="17" width="17.42578125" customWidth="1"/>
    <col min="18" max="18" width="8.7109375" customWidth="1"/>
    <col min="19" max="19" width="10.85546875" bestFit="1" customWidth="1"/>
    <col min="20" max="20" width="9.28515625" bestFit="1" customWidth="1"/>
    <col min="21" max="21" width="15.42578125" bestFit="1" customWidth="1"/>
    <col min="22" max="23" width="9.140625" style="5" customWidth="1"/>
    <col min="24" max="24" width="17.7109375" style="5" customWidth="1"/>
    <col min="25" max="25" width="9.140625" style="5" customWidth="1"/>
    <col min="26" max="26" width="10.42578125" style="5" customWidth="1"/>
    <col min="27" max="29" width="11.7109375" style="5" customWidth="1"/>
    <col min="32" max="32" width="16.7109375" customWidth="1"/>
    <col min="33" max="33" width="11" customWidth="1"/>
    <col min="34" max="36" width="13.28515625" bestFit="1" customWidth="1"/>
  </cols>
  <sheetData>
    <row r="3" spans="1:33" x14ac:dyDescent="0.25">
      <c r="A3" s="5" t="s">
        <v>101</v>
      </c>
      <c r="B3" s="5" t="s">
        <v>124</v>
      </c>
      <c r="D3" s="18" t="s">
        <v>102</v>
      </c>
      <c r="E3" s="18" t="s">
        <v>85</v>
      </c>
      <c r="G3" s="15" t="s">
        <v>103</v>
      </c>
      <c r="H3" s="15" t="s">
        <v>79</v>
      </c>
      <c r="I3"/>
      <c r="J3"/>
      <c r="K3"/>
      <c r="M3" s="15" t="s">
        <v>119</v>
      </c>
      <c r="N3" t="s">
        <v>102</v>
      </c>
      <c r="Q3" s="15" t="s">
        <v>103</v>
      </c>
      <c r="R3" s="15" t="s">
        <v>79</v>
      </c>
      <c r="AF3" s="15" t="s">
        <v>18</v>
      </c>
      <c r="AG3" t="s">
        <v>102</v>
      </c>
    </row>
    <row r="4" spans="1:33" ht="17.25" customHeight="1" x14ac:dyDescent="0.25">
      <c r="A4" s="1">
        <v>2741381.6299999971</v>
      </c>
      <c r="B4" s="1">
        <v>1209102.2700000075</v>
      </c>
      <c r="D4" s="19">
        <f>GETPIVOTDATA("Sales",$A$3)</f>
        <v>2741381.6299999971</v>
      </c>
      <c r="E4" s="19">
        <f>GETPIVOTDATA("Sum of Cost",$A$3)</f>
        <v>1209102.2700000075</v>
      </c>
      <c r="G4" s="15" t="s">
        <v>119</v>
      </c>
      <c r="H4" s="5" t="s">
        <v>84</v>
      </c>
      <c r="I4" s="5" t="s">
        <v>81</v>
      </c>
      <c r="J4" s="5" t="s">
        <v>82</v>
      </c>
      <c r="K4" s="5" t="s">
        <v>104</v>
      </c>
      <c r="M4" s="16" t="s">
        <v>118</v>
      </c>
      <c r="N4" s="1">
        <v>225552.83000000002</v>
      </c>
      <c r="Q4" s="15" t="s">
        <v>34</v>
      </c>
      <c r="R4" s="5" t="s">
        <v>82</v>
      </c>
      <c r="S4" s="5" t="s">
        <v>81</v>
      </c>
      <c r="T4" s="5" t="s">
        <v>84</v>
      </c>
      <c r="U4" s="5" t="s">
        <v>120</v>
      </c>
      <c r="X4" s="32" t="str">
        <f t="shared" ref="X4:X14" si="0">Q4</f>
        <v>Sales Person</v>
      </c>
      <c r="Y4" s="32"/>
      <c r="Z4" s="32" t="s">
        <v>103</v>
      </c>
      <c r="AA4" s="33" t="str">
        <f>R4</f>
        <v>Active</v>
      </c>
      <c r="AB4" s="33" t="str">
        <f t="shared" ref="AB4:AC5" si="1">S4</f>
        <v>Completed</v>
      </c>
      <c r="AC4" s="33" t="str">
        <f t="shared" si="1"/>
        <v>Returned</v>
      </c>
      <c r="AF4" s="16" t="s">
        <v>27</v>
      </c>
      <c r="AG4" s="1">
        <v>1101140.1499999997</v>
      </c>
    </row>
    <row r="5" spans="1:33" ht="17.25" customHeight="1" x14ac:dyDescent="0.25">
      <c r="G5" s="16" t="s">
        <v>118</v>
      </c>
      <c r="H5" s="1">
        <v>23</v>
      </c>
      <c r="I5" s="1">
        <v>271</v>
      </c>
      <c r="J5" s="1">
        <v>136</v>
      </c>
      <c r="K5" s="1">
        <v>430</v>
      </c>
      <c r="M5" s="16" t="s">
        <v>117</v>
      </c>
      <c r="N5" s="1">
        <v>185843.75999999995</v>
      </c>
      <c r="Q5" s="16" t="s">
        <v>52</v>
      </c>
      <c r="R5" s="1">
        <v>88</v>
      </c>
      <c r="S5" s="1">
        <v>179</v>
      </c>
      <c r="T5" s="1">
        <v>19</v>
      </c>
      <c r="U5" s="1">
        <v>286</v>
      </c>
      <c r="V5" s="1"/>
      <c r="W5" s="1"/>
      <c r="X5" s="31" t="str">
        <f t="shared" si="0"/>
        <v>Bonnie Lucero</v>
      </c>
      <c r="Y5" s="30">
        <f>U5</f>
        <v>286</v>
      </c>
      <c r="Z5" s="1"/>
      <c r="AA5" s="29">
        <f>R5</f>
        <v>88</v>
      </c>
      <c r="AB5" s="29">
        <f t="shared" si="1"/>
        <v>179</v>
      </c>
      <c r="AC5" s="29">
        <f t="shared" si="1"/>
        <v>19</v>
      </c>
      <c r="AF5" s="16" t="s">
        <v>25</v>
      </c>
      <c r="AG5" s="1">
        <v>801262.28999999957</v>
      </c>
    </row>
    <row r="6" spans="1:33" ht="17.25" customHeight="1" x14ac:dyDescent="0.25">
      <c r="D6" s="18" t="s">
        <v>103</v>
      </c>
      <c r="E6"/>
      <c r="G6" s="16" t="s">
        <v>117</v>
      </c>
      <c r="H6" s="1">
        <v>24</v>
      </c>
      <c r="I6" s="1">
        <v>209</v>
      </c>
      <c r="J6" s="1">
        <v>117</v>
      </c>
      <c r="K6" s="1">
        <v>350</v>
      </c>
      <c r="M6" s="16" t="s">
        <v>116</v>
      </c>
      <c r="N6" s="1">
        <v>237842.75999999995</v>
      </c>
      <c r="Q6" s="16" t="s">
        <v>60</v>
      </c>
      <c r="R6" s="1">
        <v>87</v>
      </c>
      <c r="S6" s="1">
        <v>166</v>
      </c>
      <c r="T6" s="1">
        <v>15</v>
      </c>
      <c r="U6" s="1">
        <v>268</v>
      </c>
      <c r="V6" s="1"/>
      <c r="W6" s="1"/>
      <c r="X6" s="31" t="str">
        <f t="shared" si="0"/>
        <v>Brandon Richards</v>
      </c>
      <c r="Y6" s="30">
        <f t="shared" ref="Y6:Y14" si="2">U6</f>
        <v>268</v>
      </c>
      <c r="Z6" s="1"/>
      <c r="AA6" s="29">
        <f t="shared" ref="AA6:AA14" si="3">R6</f>
        <v>87</v>
      </c>
      <c r="AB6" s="29">
        <f t="shared" ref="AB6:AB14" si="4">S6</f>
        <v>166</v>
      </c>
      <c r="AC6" s="29">
        <f t="shared" ref="AC6:AC14" si="5">T6</f>
        <v>15</v>
      </c>
      <c r="AF6" s="16" t="s">
        <v>23</v>
      </c>
      <c r="AG6" s="1">
        <v>567022.14999999967</v>
      </c>
    </row>
    <row r="7" spans="1:33" ht="17.25" customHeight="1" x14ac:dyDescent="0.25">
      <c r="D7" s="28">
        <f>GETPIVOTDATA("Shipment ID",$A$9)</f>
        <v>5000</v>
      </c>
      <c r="E7"/>
      <c r="G7" s="16" t="s">
        <v>116</v>
      </c>
      <c r="H7" s="1">
        <v>18</v>
      </c>
      <c r="I7" s="1">
        <v>281</v>
      </c>
      <c r="J7" s="1">
        <v>134</v>
      </c>
      <c r="K7" s="1">
        <v>433</v>
      </c>
      <c r="M7" s="16" t="s">
        <v>109</v>
      </c>
      <c r="N7" s="1">
        <v>220444.49000000017</v>
      </c>
      <c r="Q7" s="16" t="s">
        <v>68</v>
      </c>
      <c r="R7" s="1">
        <v>98</v>
      </c>
      <c r="S7" s="1">
        <v>160</v>
      </c>
      <c r="T7" s="1">
        <v>10</v>
      </c>
      <c r="U7" s="1">
        <v>268</v>
      </c>
      <c r="V7" s="1"/>
      <c r="W7" s="1"/>
      <c r="X7" s="31" t="str">
        <f t="shared" si="0"/>
        <v>Erin Arnold</v>
      </c>
      <c r="Y7" s="30">
        <f t="shared" si="2"/>
        <v>268</v>
      </c>
      <c r="Z7" s="1"/>
      <c r="AA7" s="29">
        <f t="shared" si="3"/>
        <v>98</v>
      </c>
      <c r="AB7" s="29">
        <f t="shared" si="4"/>
        <v>160</v>
      </c>
      <c r="AC7" s="29">
        <f t="shared" si="5"/>
        <v>10</v>
      </c>
      <c r="AF7" s="16" t="s">
        <v>21</v>
      </c>
      <c r="AG7" s="1">
        <v>271957.03999999998</v>
      </c>
    </row>
    <row r="8" spans="1:33" ht="17.25" customHeight="1" x14ac:dyDescent="0.25">
      <c r="D8" s="1"/>
      <c r="E8" s="1"/>
      <c r="G8" s="16" t="s">
        <v>109</v>
      </c>
      <c r="H8" s="1">
        <v>14</v>
      </c>
      <c r="I8" s="1">
        <v>271</v>
      </c>
      <c r="J8" s="1">
        <v>132</v>
      </c>
      <c r="K8" s="1">
        <v>417</v>
      </c>
      <c r="M8" s="16" t="s">
        <v>107</v>
      </c>
      <c r="N8" s="1">
        <v>244268.49999999997</v>
      </c>
      <c r="Q8" s="16" t="s">
        <v>44</v>
      </c>
      <c r="R8" s="1">
        <v>83</v>
      </c>
      <c r="S8" s="1">
        <v>155</v>
      </c>
      <c r="T8" s="1">
        <v>15</v>
      </c>
      <c r="U8" s="1">
        <v>253</v>
      </c>
      <c r="V8" s="1"/>
      <c r="W8" s="1"/>
      <c r="X8" s="31" t="str">
        <f t="shared" si="0"/>
        <v>Gabriel Vasquez</v>
      </c>
      <c r="Y8" s="30">
        <f t="shared" si="2"/>
        <v>253</v>
      </c>
      <c r="Z8" s="1"/>
      <c r="AA8" s="29">
        <f t="shared" si="3"/>
        <v>83</v>
      </c>
      <c r="AB8" s="29">
        <f t="shared" si="4"/>
        <v>155</v>
      </c>
      <c r="AC8" s="29">
        <f t="shared" si="5"/>
        <v>15</v>
      </c>
      <c r="AF8" s="16" t="s">
        <v>104</v>
      </c>
      <c r="AG8" s="1">
        <v>2741381.629999999</v>
      </c>
    </row>
    <row r="9" spans="1:33" ht="17.25" customHeight="1" x14ac:dyDescent="0.25">
      <c r="A9" s="15" t="s">
        <v>79</v>
      </c>
      <c r="B9" t="s">
        <v>103</v>
      </c>
      <c r="D9" s="17"/>
      <c r="E9" s="17"/>
      <c r="G9" s="16" t="s">
        <v>107</v>
      </c>
      <c r="H9" s="1">
        <v>25</v>
      </c>
      <c r="I9" s="1">
        <v>273</v>
      </c>
      <c r="J9" s="1">
        <v>137</v>
      </c>
      <c r="K9" s="1">
        <v>435</v>
      </c>
      <c r="M9" s="16" t="s">
        <v>110</v>
      </c>
      <c r="N9" s="1">
        <v>225915.74000000002</v>
      </c>
      <c r="Q9" s="16" t="s">
        <v>66</v>
      </c>
      <c r="R9" s="1">
        <v>76</v>
      </c>
      <c r="S9" s="1">
        <v>169</v>
      </c>
      <c r="T9" s="1">
        <v>12</v>
      </c>
      <c r="U9" s="1">
        <v>257</v>
      </c>
      <c r="V9" s="1"/>
      <c r="W9" s="1"/>
      <c r="X9" s="31" t="str">
        <f t="shared" si="0"/>
        <v>Jeffrey Rivera</v>
      </c>
      <c r="Y9" s="30">
        <f t="shared" si="2"/>
        <v>257</v>
      </c>
      <c r="Z9" s="1"/>
      <c r="AA9" s="29">
        <f t="shared" si="3"/>
        <v>76</v>
      </c>
      <c r="AB9" s="29">
        <f t="shared" si="4"/>
        <v>169</v>
      </c>
      <c r="AC9" s="29">
        <f t="shared" si="5"/>
        <v>12</v>
      </c>
    </row>
    <row r="10" spans="1:33" ht="17.25" customHeight="1" x14ac:dyDescent="0.25">
      <c r="A10" s="16" t="s">
        <v>82</v>
      </c>
      <c r="B10" s="1">
        <v>1639</v>
      </c>
      <c r="D10" s="1"/>
      <c r="E10" s="1"/>
      <c r="G10" s="16" t="s">
        <v>110</v>
      </c>
      <c r="H10" s="1">
        <v>33</v>
      </c>
      <c r="I10" s="1">
        <v>243</v>
      </c>
      <c r="J10" s="1">
        <v>132</v>
      </c>
      <c r="K10" s="1">
        <v>408</v>
      </c>
      <c r="M10" s="16" t="s">
        <v>111</v>
      </c>
      <c r="N10" s="1">
        <v>212836.75000000029</v>
      </c>
      <c r="Q10" s="16" t="s">
        <v>72</v>
      </c>
      <c r="R10" s="1">
        <v>88</v>
      </c>
      <c r="S10" s="1">
        <v>157</v>
      </c>
      <c r="T10" s="1">
        <v>13</v>
      </c>
      <c r="U10" s="1">
        <v>258</v>
      </c>
      <c r="V10" s="1"/>
      <c r="W10" s="1"/>
      <c r="X10" s="31" t="str">
        <f t="shared" si="0"/>
        <v>Jeffrey Sims</v>
      </c>
      <c r="Y10" s="30">
        <f t="shared" si="2"/>
        <v>258</v>
      </c>
      <c r="Z10" s="1"/>
      <c r="AA10" s="29">
        <f t="shared" si="3"/>
        <v>88</v>
      </c>
      <c r="AB10" s="29">
        <f t="shared" si="4"/>
        <v>157</v>
      </c>
      <c r="AC10" s="29">
        <f t="shared" si="5"/>
        <v>13</v>
      </c>
    </row>
    <row r="11" spans="1:33" ht="17.25" customHeight="1" x14ac:dyDescent="0.25">
      <c r="A11" s="16" t="s">
        <v>81</v>
      </c>
      <c r="B11" s="1">
        <v>3113</v>
      </c>
      <c r="G11" s="16" t="s">
        <v>111</v>
      </c>
      <c r="H11" s="1">
        <v>19</v>
      </c>
      <c r="I11" s="1">
        <v>249</v>
      </c>
      <c r="J11" s="1">
        <v>127</v>
      </c>
      <c r="K11" s="1">
        <v>395</v>
      </c>
      <c r="M11" s="16" t="s">
        <v>108</v>
      </c>
      <c r="N11" s="1">
        <v>234411.19000000021</v>
      </c>
      <c r="Q11" s="16" t="s">
        <v>54</v>
      </c>
      <c r="R11" s="1">
        <v>83</v>
      </c>
      <c r="S11" s="1">
        <v>180</v>
      </c>
      <c r="T11" s="1">
        <v>6</v>
      </c>
      <c r="U11" s="1">
        <v>269</v>
      </c>
      <c r="V11" s="1"/>
      <c r="W11" s="1"/>
      <c r="X11" s="31" t="str">
        <f t="shared" si="0"/>
        <v>Jessica White</v>
      </c>
      <c r="Y11" s="30">
        <f t="shared" si="2"/>
        <v>269</v>
      </c>
      <c r="Z11" s="1"/>
      <c r="AA11" s="29">
        <f t="shared" si="3"/>
        <v>83</v>
      </c>
      <c r="AB11" s="29">
        <f t="shared" si="4"/>
        <v>180</v>
      </c>
      <c r="AC11" s="29">
        <f t="shared" si="5"/>
        <v>6</v>
      </c>
    </row>
    <row r="12" spans="1:33" ht="17.25" customHeight="1" x14ac:dyDescent="0.25">
      <c r="A12" s="16" t="s">
        <v>84</v>
      </c>
      <c r="B12" s="1">
        <v>248</v>
      </c>
      <c r="G12" s="16" t="s">
        <v>108</v>
      </c>
      <c r="H12" s="1">
        <v>25</v>
      </c>
      <c r="I12" s="1">
        <v>253</v>
      </c>
      <c r="J12" s="1">
        <v>140</v>
      </c>
      <c r="K12" s="1">
        <v>418</v>
      </c>
      <c r="M12" s="16" t="s">
        <v>112</v>
      </c>
      <c r="N12" s="1">
        <v>243624.09999999989</v>
      </c>
      <c r="Q12" s="16" t="s">
        <v>62</v>
      </c>
      <c r="R12" s="1">
        <v>84</v>
      </c>
      <c r="S12" s="1">
        <v>172</v>
      </c>
      <c r="T12" s="1">
        <v>14</v>
      </c>
      <c r="U12" s="1">
        <v>270</v>
      </c>
      <c r="V12" s="1"/>
      <c r="W12" s="1"/>
      <c r="X12" s="31" t="str">
        <f t="shared" si="0"/>
        <v>Kayla Banks</v>
      </c>
      <c r="Y12" s="30">
        <f t="shared" si="2"/>
        <v>270</v>
      </c>
      <c r="Z12" s="1"/>
      <c r="AA12" s="29">
        <f t="shared" si="3"/>
        <v>84</v>
      </c>
      <c r="AB12" s="29">
        <f t="shared" si="4"/>
        <v>172</v>
      </c>
      <c r="AC12" s="29">
        <f t="shared" si="5"/>
        <v>14</v>
      </c>
    </row>
    <row r="13" spans="1:33" ht="17.25" customHeight="1" x14ac:dyDescent="0.25">
      <c r="A13" s="16" t="s">
        <v>104</v>
      </c>
      <c r="B13" s="1">
        <v>5000</v>
      </c>
      <c r="G13" s="16" t="s">
        <v>112</v>
      </c>
      <c r="H13" s="1">
        <v>15</v>
      </c>
      <c r="I13" s="1">
        <v>269</v>
      </c>
      <c r="J13" s="1">
        <v>158</v>
      </c>
      <c r="K13" s="1">
        <v>442</v>
      </c>
      <c r="M13" s="16" t="s">
        <v>113</v>
      </c>
      <c r="N13" s="1">
        <v>235951.95999999988</v>
      </c>
      <c r="Q13" s="16" t="s">
        <v>56</v>
      </c>
      <c r="R13" s="1">
        <v>64</v>
      </c>
      <c r="S13" s="1">
        <v>173</v>
      </c>
      <c r="T13" s="1">
        <v>17</v>
      </c>
      <c r="U13" s="1">
        <v>254</v>
      </c>
      <c r="V13" s="1"/>
      <c r="W13" s="1"/>
      <c r="X13" s="31" t="str">
        <f t="shared" si="0"/>
        <v>Sandra Henderson</v>
      </c>
      <c r="Y13" s="30">
        <f t="shared" si="2"/>
        <v>254</v>
      </c>
      <c r="Z13" s="1"/>
      <c r="AA13" s="29">
        <f t="shared" si="3"/>
        <v>64</v>
      </c>
      <c r="AB13" s="29">
        <f t="shared" si="4"/>
        <v>173</v>
      </c>
      <c r="AC13" s="29">
        <f t="shared" si="5"/>
        <v>17</v>
      </c>
      <c r="AF13" s="15" t="s">
        <v>0</v>
      </c>
      <c r="AG13" t="s">
        <v>103</v>
      </c>
    </row>
    <row r="14" spans="1:33" ht="17.25" customHeight="1" x14ac:dyDescent="0.25">
      <c r="G14" s="16" t="s">
        <v>113</v>
      </c>
      <c r="H14" s="1">
        <v>16</v>
      </c>
      <c r="I14" s="1">
        <v>253</v>
      </c>
      <c r="J14" s="1">
        <v>155</v>
      </c>
      <c r="K14" s="1">
        <v>424</v>
      </c>
      <c r="M14" s="16" t="s">
        <v>114</v>
      </c>
      <c r="N14" s="1">
        <v>239446.50999999992</v>
      </c>
      <c r="Q14" s="16" t="s">
        <v>74</v>
      </c>
      <c r="R14" s="1">
        <v>101</v>
      </c>
      <c r="S14" s="1">
        <v>155</v>
      </c>
      <c r="T14" s="1">
        <v>8</v>
      </c>
      <c r="U14" s="1">
        <v>264</v>
      </c>
      <c r="V14" s="1"/>
      <c r="W14" s="1"/>
      <c r="X14" s="31" t="str">
        <f t="shared" si="0"/>
        <v>Stacey Brown</v>
      </c>
      <c r="Y14" s="30">
        <f t="shared" si="2"/>
        <v>264</v>
      </c>
      <c r="Z14" s="1"/>
      <c r="AA14" s="29">
        <f t="shared" si="3"/>
        <v>101</v>
      </c>
      <c r="AB14" s="29">
        <f t="shared" si="4"/>
        <v>155</v>
      </c>
      <c r="AC14" s="29">
        <f t="shared" si="5"/>
        <v>8</v>
      </c>
      <c r="AF14" s="16" t="s">
        <v>13</v>
      </c>
      <c r="AG14" s="1">
        <v>464</v>
      </c>
    </row>
    <row r="15" spans="1:33" ht="17.25" customHeight="1" x14ac:dyDescent="0.25">
      <c r="G15" s="16" t="s">
        <v>114</v>
      </c>
      <c r="H15" s="1">
        <v>18</v>
      </c>
      <c r="I15" s="1">
        <v>273</v>
      </c>
      <c r="J15" s="1">
        <v>141</v>
      </c>
      <c r="K15" s="1">
        <v>432</v>
      </c>
      <c r="M15" s="16" t="s">
        <v>115</v>
      </c>
      <c r="N15" s="1">
        <v>235243.04000000004</v>
      </c>
      <c r="V15" s="1"/>
      <c r="W15" s="1"/>
      <c r="X15"/>
      <c r="Y15"/>
      <c r="Z15"/>
      <c r="AA15"/>
      <c r="AB15"/>
      <c r="AC15"/>
      <c r="AF15" s="16" t="s">
        <v>7</v>
      </c>
      <c r="AG15" s="1">
        <v>465</v>
      </c>
    </row>
    <row r="16" spans="1:33" ht="17.25" customHeight="1" x14ac:dyDescent="0.25">
      <c r="A16" s="34" t="s">
        <v>106</v>
      </c>
      <c r="B16" s="35"/>
      <c r="C16" s="36"/>
      <c r="G16" s="16" t="s">
        <v>115</v>
      </c>
      <c r="H16" s="1">
        <v>18</v>
      </c>
      <c r="I16" s="1">
        <v>268</v>
      </c>
      <c r="J16" s="1">
        <v>130</v>
      </c>
      <c r="K16" s="1">
        <v>416</v>
      </c>
      <c r="M16" s="16" t="s">
        <v>104</v>
      </c>
      <c r="N16" s="1">
        <v>2741381.63</v>
      </c>
      <c r="V16" s="1"/>
      <c r="W16" s="1"/>
      <c r="X16"/>
      <c r="Y16"/>
      <c r="Z16"/>
      <c r="AA16"/>
      <c r="AB16"/>
      <c r="AC16"/>
      <c r="AF16" s="16" t="s">
        <v>4</v>
      </c>
      <c r="AG16" s="1">
        <v>474</v>
      </c>
    </row>
    <row r="17" spans="1:33" ht="17.25" customHeight="1" x14ac:dyDescent="0.25">
      <c r="A17" s="37"/>
      <c r="B17" s="38"/>
      <c r="C17" s="39"/>
      <c r="G17" s="16" t="s">
        <v>104</v>
      </c>
      <c r="H17" s="1">
        <v>248</v>
      </c>
      <c r="I17" s="1">
        <v>3113</v>
      </c>
      <c r="J17" s="1">
        <v>1639</v>
      </c>
      <c r="K17" s="1">
        <v>5000</v>
      </c>
      <c r="V17" s="1"/>
      <c r="W17" s="1"/>
      <c r="X17"/>
      <c r="Y17"/>
      <c r="Z17"/>
      <c r="AA17"/>
      <c r="AB17"/>
      <c r="AC17"/>
      <c r="AF17" s="16" t="s">
        <v>5</v>
      </c>
      <c r="AG17" s="1">
        <v>477</v>
      </c>
    </row>
    <row r="18" spans="1:33" ht="17.25" customHeight="1" x14ac:dyDescent="0.25">
      <c r="A18" s="40" t="s">
        <v>79</v>
      </c>
      <c r="B18" s="42" t="s">
        <v>103</v>
      </c>
      <c r="C18" s="44" t="s">
        <v>105</v>
      </c>
      <c r="I18"/>
      <c r="J18"/>
      <c r="K18"/>
      <c r="V18" s="1"/>
      <c r="W18" s="1"/>
      <c r="X18"/>
      <c r="Y18"/>
      <c r="Z18"/>
      <c r="AA18"/>
      <c r="AB18"/>
      <c r="AC18"/>
      <c r="AF18" s="16" t="s">
        <v>10</v>
      </c>
      <c r="AG18" s="1">
        <v>505</v>
      </c>
    </row>
    <row r="19" spans="1:33" ht="17.25" customHeight="1" x14ac:dyDescent="0.25">
      <c r="A19" s="41"/>
      <c r="B19" s="43"/>
      <c r="C19" s="45"/>
      <c r="I19"/>
      <c r="J19"/>
      <c r="K19"/>
      <c r="V19" s="1"/>
      <c r="W19" s="1"/>
      <c r="X19"/>
      <c r="Y19"/>
      <c r="Z19"/>
      <c r="AA19"/>
      <c r="AB19"/>
      <c r="AC19"/>
      <c r="AF19" s="16" t="s">
        <v>2</v>
      </c>
      <c r="AG19" s="1">
        <v>506</v>
      </c>
    </row>
    <row r="20" spans="1:33" ht="17.25" customHeight="1" x14ac:dyDescent="0.25">
      <c r="A20" s="20" t="s">
        <v>121</v>
      </c>
      <c r="B20" s="21">
        <f>GETPIVOTDATA("Shipment ID",$A$9,"Status","Active")</f>
        <v>1639</v>
      </c>
      <c r="C20" s="22">
        <f>GETPIVOTDATA("Shipment ID",$A$9,"Status","Active")/GETPIVOTDATA("Shipment ID",$A$9)</f>
        <v>0.32779999999999998</v>
      </c>
      <c r="I20"/>
      <c r="J20"/>
      <c r="K20"/>
      <c r="V20" s="1"/>
      <c r="W20" s="1"/>
      <c r="X20"/>
      <c r="Y20"/>
      <c r="Z20"/>
      <c r="AA20"/>
      <c r="AB20"/>
      <c r="AC20"/>
      <c r="AF20" s="16" t="s">
        <v>14</v>
      </c>
      <c r="AG20" s="1">
        <v>516</v>
      </c>
    </row>
    <row r="21" spans="1:33" ht="17.25" customHeight="1" x14ac:dyDescent="0.25">
      <c r="A21" s="20" t="s">
        <v>122</v>
      </c>
      <c r="B21" s="21">
        <f>GETPIVOTDATA("Shipment ID",$A$9,"Status","Completed")</f>
        <v>3113</v>
      </c>
      <c r="C21" s="23">
        <f>GETPIVOTDATA("Shipment ID",$A$9,"Status","Completed")/GETPIVOTDATA("Shipment ID",$A$9)</f>
        <v>0.62260000000000004</v>
      </c>
      <c r="I21"/>
      <c r="J21"/>
      <c r="K21"/>
      <c r="V21" s="1"/>
      <c r="W21" s="1"/>
      <c r="X21"/>
      <c r="Y21"/>
      <c r="Z21"/>
      <c r="AA21"/>
      <c r="AB21"/>
      <c r="AC21"/>
      <c r="AF21" s="16" t="s">
        <v>9</v>
      </c>
      <c r="AG21" s="1">
        <v>523</v>
      </c>
    </row>
    <row r="22" spans="1:33" ht="17.25" customHeight="1" x14ac:dyDescent="0.25">
      <c r="A22" s="24" t="s">
        <v>123</v>
      </c>
      <c r="B22" s="25">
        <f>GETPIVOTDATA("Shipment ID",$A$9,"Status","Returned")</f>
        <v>248</v>
      </c>
      <c r="C22" s="26">
        <f>GETPIVOTDATA("Shipment ID",$A$9,"Status","Returned")/GETPIVOTDATA("Shipment ID",$A$9)</f>
        <v>4.9599999999999998E-2</v>
      </c>
      <c r="I22"/>
      <c r="J22"/>
      <c r="K22"/>
      <c r="V22" s="1"/>
      <c r="W22" s="1"/>
      <c r="X22"/>
      <c r="Y22"/>
      <c r="Z22"/>
      <c r="AA22"/>
      <c r="AB22"/>
      <c r="AC22"/>
      <c r="AF22" s="16" t="s">
        <v>15</v>
      </c>
      <c r="AG22" s="1">
        <v>529</v>
      </c>
    </row>
    <row r="23" spans="1:33" ht="17.25" customHeight="1" x14ac:dyDescent="0.25">
      <c r="I23"/>
      <c r="J23"/>
      <c r="K23"/>
      <c r="V23" s="1"/>
      <c r="W23" s="1"/>
      <c r="X23"/>
      <c r="Y23"/>
      <c r="Z23"/>
      <c r="AA23"/>
      <c r="AB23"/>
      <c r="AC23"/>
      <c r="AF23" s="16" t="s">
        <v>11</v>
      </c>
      <c r="AG23" s="1">
        <v>541</v>
      </c>
    </row>
    <row r="24" spans="1:33" ht="17.25" customHeight="1" x14ac:dyDescent="0.25">
      <c r="I24"/>
      <c r="J24"/>
      <c r="K24"/>
      <c r="V24" s="1"/>
      <c r="W24" s="1"/>
      <c r="X24"/>
      <c r="Y24"/>
      <c r="Z24"/>
      <c r="AA24"/>
      <c r="AB24"/>
      <c r="AC24"/>
      <c r="AF24" s="16" t="s">
        <v>104</v>
      </c>
      <c r="AG24" s="1">
        <v>5000</v>
      </c>
    </row>
    <row r="25" spans="1:33" x14ac:dyDescent="0.25">
      <c r="I25"/>
      <c r="J25"/>
      <c r="K25"/>
    </row>
    <row r="26" spans="1:33" x14ac:dyDescent="0.25">
      <c r="I26"/>
      <c r="J26"/>
      <c r="K26"/>
    </row>
    <row r="27" spans="1:33" x14ac:dyDescent="0.25">
      <c r="I27"/>
      <c r="J27"/>
      <c r="K27"/>
    </row>
    <row r="28" spans="1:33" x14ac:dyDescent="0.25">
      <c r="I28"/>
      <c r="J28"/>
      <c r="K28"/>
    </row>
    <row r="29" spans="1:33" x14ac:dyDescent="0.25">
      <c r="I29"/>
      <c r="J29"/>
      <c r="K29"/>
    </row>
    <row r="30" spans="1:33" x14ac:dyDescent="0.25">
      <c r="I30"/>
      <c r="J30"/>
      <c r="K30"/>
    </row>
    <row r="31" spans="1:33" x14ac:dyDescent="0.25">
      <c r="I31"/>
      <c r="J31"/>
      <c r="K31"/>
    </row>
  </sheetData>
  <mergeCells count="4">
    <mergeCell ref="A16:C17"/>
    <mergeCell ref="A18:A19"/>
    <mergeCell ref="B18:B19"/>
    <mergeCell ref="C18:C19"/>
  </mergeCells>
  <conditionalFormatting sqref="AA5:AA14">
    <cfRule type="dataBar" priority="4">
      <dataBar>
        <cfvo type="min"/>
        <cfvo type="max"/>
        <color rgb="FFB8DFF6"/>
      </dataBar>
      <extLst>
        <ext xmlns:x14="http://schemas.microsoft.com/office/spreadsheetml/2009/9/main" uri="{B025F937-C7B1-47D3-B67F-A62EFF666E3E}">
          <x14:id>{D9EE5EF8-E98D-4CD4-8046-0B838741E24A}</x14:id>
        </ext>
      </extLst>
    </cfRule>
  </conditionalFormatting>
  <conditionalFormatting sqref="AB5:AB14">
    <cfRule type="dataBar" priority="1">
      <dataBar>
        <cfvo type="min"/>
        <cfvo type="max"/>
        <color rgb="FFD5F1D2"/>
      </dataBar>
      <extLst>
        <ext xmlns:x14="http://schemas.microsoft.com/office/spreadsheetml/2009/9/main" uri="{B025F937-C7B1-47D3-B67F-A62EFF666E3E}">
          <x14:id>{296B61FD-66F8-4552-9309-9ECEF251E004}</x14:id>
        </ext>
      </extLst>
    </cfRule>
    <cfRule type="dataBar" priority="3">
      <dataBar>
        <cfvo type="min"/>
        <cfvo type="max"/>
        <color rgb="FFC3EBBF"/>
      </dataBar>
      <extLst>
        <ext xmlns:x14="http://schemas.microsoft.com/office/spreadsheetml/2009/9/main" uri="{B025F937-C7B1-47D3-B67F-A62EFF666E3E}">
          <x14:id>{BB7D5FC0-D2CA-4154-BB7D-D20534BFC3EC}</x14:id>
        </ext>
      </extLst>
    </cfRule>
  </conditionalFormatting>
  <conditionalFormatting sqref="AC5:AC14">
    <cfRule type="dataBar" priority="2">
      <dataBar>
        <cfvo type="min"/>
        <cfvo type="max"/>
        <color rgb="FFFFDBDD"/>
      </dataBar>
      <extLst>
        <ext xmlns:x14="http://schemas.microsoft.com/office/spreadsheetml/2009/9/main" uri="{B025F937-C7B1-47D3-B67F-A62EFF666E3E}">
          <x14:id>{9EEB8CA1-2044-487C-BAA2-15C749BA42DB}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9EE5EF8-E98D-4CD4-8046-0B838741E24A}">
            <x14:dataBar minLength="0" maxLength="100" gradient="0">
              <x14:cfvo type="autoMin"/>
              <x14:cfvo type="autoMax"/>
              <x14:negativeFillColor rgb="FFFF0000"/>
              <x14:axisColor rgb="FF000000"/>
            </x14:dataBar>
          </x14:cfRule>
          <xm:sqref>AA5:AA14</xm:sqref>
        </x14:conditionalFormatting>
        <x14:conditionalFormatting xmlns:xm="http://schemas.microsoft.com/office/excel/2006/main">
          <x14:cfRule type="dataBar" id="{296B61FD-66F8-4552-9309-9ECEF251E004}">
            <x14:dataBar minLength="0" maxLength="100" gradient="0">
              <x14:cfvo type="autoMin"/>
              <x14:cfvo type="autoMax"/>
              <x14:negativeFillColor rgb="FFFF0000"/>
              <x14:axisColor rgb="FF000000"/>
            </x14:dataBar>
          </x14:cfRule>
          <x14:cfRule type="dataBar" id="{BB7D5FC0-D2CA-4154-BB7D-D20534BFC3EC}">
            <x14:dataBar minLength="0" maxLength="100" gradient="0">
              <x14:cfvo type="autoMin"/>
              <x14:cfvo type="autoMax"/>
              <x14:negativeFillColor rgb="FFFF0000"/>
              <x14:axisColor rgb="FF000000"/>
            </x14:dataBar>
          </x14:cfRule>
          <xm:sqref>AB5:AB14</xm:sqref>
        </x14:conditionalFormatting>
        <x14:conditionalFormatting xmlns:xm="http://schemas.microsoft.com/office/excel/2006/main">
          <x14:cfRule type="dataBar" id="{9EEB8CA1-2044-487C-BAA2-15C749BA42DB}">
            <x14:dataBar minLength="0" maxLength="100" gradient="0">
              <x14:cfvo type="autoMin"/>
              <x14:cfvo type="autoMax"/>
              <x14:negativeFillColor rgb="FFFF0000"/>
              <x14:axisColor rgb="FF000000"/>
            </x14:dataBar>
          </x14:cfRule>
          <xm:sqref>AC5:AC14</xm:sqref>
        </x14:conditionalFormatting>
      </x14:conditionalFormattings>
    </ext>
    <ext xmlns:x14="http://schemas.microsoft.com/office/spreadsheetml/2009/9/main" uri="{05C60535-1F16-4fd2-B633-F4F36F0B64E0}">
      <x14:sparklineGroups xmlns:xm="http://schemas.microsoft.com/office/excel/2006/main">
        <x14:sparklineGroup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'Logistic Shipment Report'!AA5:AC5</xm:f>
              <xm:sqref>Z5</xm:sqref>
            </x14:sparkline>
            <x14:sparkline>
              <xm:f>'Logistic Shipment Report'!AA7:AC7</xm:f>
              <xm:sqref>Z7</xm:sqref>
            </x14:sparkline>
            <x14:sparkline>
              <xm:f>'Logistic Shipment Report'!AA9:AC9</xm:f>
              <xm:sqref>Z9</xm:sqref>
            </x14:sparkline>
            <x14:sparkline>
              <xm:f>'Logistic Shipment Report'!AA11:AC11</xm:f>
              <xm:sqref>Z11</xm:sqref>
            </x14:sparkline>
            <x14:sparkline>
              <xm:f>'Logistic Shipment Report'!AA13:AC13</xm:f>
              <xm:sqref>Z13</xm:sqref>
            </x14:sparkline>
          </x14:sparklines>
        </x14:sparklineGroup>
        <x14:sparklineGroup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'Logistic Shipment Report'!AA6:AC6</xm:f>
              <xm:sqref>Z6</xm:sqref>
            </x14:sparkline>
            <x14:sparkline>
              <xm:f>'Logistic Shipment Report'!AA8:AC8</xm:f>
              <xm:sqref>Z8</xm:sqref>
            </x14:sparkline>
            <x14:sparkline>
              <xm:f>'Logistic Shipment Report'!AA10:AC10</xm:f>
              <xm:sqref>Z10</xm:sqref>
            </x14:sparkline>
            <x14:sparkline>
              <xm:f>'Logistic Shipment Report'!AA12:AC12</xm:f>
              <xm:sqref>Z12</xm:sqref>
            </x14:sparkline>
            <x14:sparkline>
              <xm:f>'Logistic Shipment Report'!AA14:AC14</xm:f>
              <xm:sqref>Z14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01"/>
  <sheetViews>
    <sheetView topLeftCell="B1" workbookViewId="0">
      <selection activeCell="O3" sqref="O3"/>
    </sheetView>
  </sheetViews>
  <sheetFormatPr defaultRowHeight="15" x14ac:dyDescent="0.25"/>
  <cols>
    <col min="1" max="1" width="14.140625" bestFit="1" customWidth="1"/>
    <col min="3" max="3" width="17.42578125" bestFit="1" customWidth="1"/>
    <col min="4" max="4" width="17.42578125" style="5" customWidth="1"/>
    <col min="5" max="5" width="13" bestFit="1" customWidth="1"/>
    <col min="6" max="6" width="14" style="5" bestFit="1" customWidth="1"/>
    <col min="7" max="7" width="12.140625" bestFit="1" customWidth="1"/>
    <col min="8" max="8" width="16.7109375" style="5" bestFit="1" customWidth="1"/>
    <col min="9" max="9" width="12.140625" style="5" customWidth="1"/>
    <col min="10" max="10" width="10.5703125" customWidth="1"/>
    <col min="11" max="11" width="10.85546875" bestFit="1" customWidth="1"/>
    <col min="12" max="12" width="15" bestFit="1" customWidth="1"/>
    <col min="13" max="13" width="15.7109375" bestFit="1" customWidth="1"/>
    <col min="14" max="14" width="9.28515625" style="5" bestFit="1" customWidth="1"/>
    <col min="15" max="15" width="9.28515625" style="5" customWidth="1"/>
  </cols>
  <sheetData>
    <row r="1" spans="1:21" x14ac:dyDescent="0.25">
      <c r="A1" s="5" t="s">
        <v>76</v>
      </c>
      <c r="B1" s="5" t="s">
        <v>77</v>
      </c>
      <c r="C1" s="5" t="s">
        <v>34</v>
      </c>
      <c r="D1" s="5" t="s">
        <v>86</v>
      </c>
      <c r="E1" s="5" t="s">
        <v>0</v>
      </c>
      <c r="F1" s="5" t="s">
        <v>1</v>
      </c>
      <c r="G1" s="5" t="s">
        <v>17</v>
      </c>
      <c r="H1" s="5" t="s">
        <v>18</v>
      </c>
      <c r="I1" s="5" t="s">
        <v>85</v>
      </c>
      <c r="J1" s="5" t="s">
        <v>78</v>
      </c>
      <c r="K1" s="5" t="s">
        <v>79</v>
      </c>
      <c r="L1" s="5" t="s">
        <v>80</v>
      </c>
      <c r="M1" t="s">
        <v>91</v>
      </c>
      <c r="N1" s="5" t="s">
        <v>100</v>
      </c>
      <c r="O1" s="5" t="s">
        <v>125</v>
      </c>
      <c r="Q1" t="s">
        <v>92</v>
      </c>
      <c r="R1" t="s">
        <v>93</v>
      </c>
      <c r="S1" t="s">
        <v>94</v>
      </c>
    </row>
    <row r="2" spans="1:21" x14ac:dyDescent="0.25">
      <c r="A2" s="5">
        <v>1</v>
      </c>
      <c r="B2" s="6">
        <v>45539</v>
      </c>
      <c r="C2" s="5" t="s">
        <v>46</v>
      </c>
      <c r="D2" s="5" t="str">
        <f>VLOOKUP($C2,'Sales Person'!$A$1:$C$21,2,0)</f>
        <v>Nick Patrick</v>
      </c>
      <c r="E2" s="5" t="s">
        <v>9</v>
      </c>
      <c r="F2" s="5" t="str">
        <f>VLOOKUP($E2,Country!$A$1:$B$11,2,0)</f>
        <v>Europe</v>
      </c>
      <c r="G2" s="5" t="s">
        <v>32</v>
      </c>
      <c r="H2" s="5" t="str">
        <f>VLOOKUP($G2,Products!$A$1:$C$11,COLUMNS(Products!$A$2:B2),0)</f>
        <v>Audio</v>
      </c>
      <c r="I2" s="5">
        <f>VLOOKUP($G2,Products!$A$1:$C$11,COLUMNS(Products!$A$2:C2),0)</f>
        <v>143.09</v>
      </c>
      <c r="J2" s="5">
        <v>250.54</v>
      </c>
      <c r="K2" s="5" t="s">
        <v>81</v>
      </c>
      <c r="L2" s="6">
        <v>45549</v>
      </c>
      <c r="M2">
        <f t="shared" ref="M2:M65" si="0">IFERROR(L2-B2,"0")</f>
        <v>10</v>
      </c>
      <c r="N2" s="5" t="str">
        <f>TEXT(Table1[[#This Row],[Date]],"mmm")</f>
        <v>Sep</v>
      </c>
      <c r="O2" s="5">
        <f>YEAR(Table1[[#This Row],[Date]])</f>
        <v>2024</v>
      </c>
      <c r="Q2">
        <v>112</v>
      </c>
      <c r="R2">
        <v>173</v>
      </c>
      <c r="S2">
        <v>71</v>
      </c>
      <c r="U2" s="7"/>
    </row>
    <row r="3" spans="1:21" x14ac:dyDescent="0.25">
      <c r="A3" s="5">
        <v>2</v>
      </c>
      <c r="B3" s="6">
        <v>45381</v>
      </c>
      <c r="C3" s="5" t="s">
        <v>72</v>
      </c>
      <c r="D3" s="5" t="str">
        <f>VLOOKUP($C3,'Sales Person'!$A$1:$C$21,2,0)</f>
        <v>Cathy Kelley</v>
      </c>
      <c r="E3" s="5" t="s">
        <v>9</v>
      </c>
      <c r="F3" s="5" t="str">
        <f>VLOOKUP($E3,Country!$A$1:$B$11,2,0)</f>
        <v>Europe</v>
      </c>
      <c r="G3" s="5" t="s">
        <v>31</v>
      </c>
      <c r="H3" s="5" t="str">
        <f>VLOOKUP($G3,Products!$A$1:$C$11,COLUMNS(Products!$A$2:B3),0)</f>
        <v>Electronics</v>
      </c>
      <c r="I3" s="5">
        <f>VLOOKUP($G3,Products!$A$1:$C$11,COLUMNS(Products!$A$2:C3),0)</f>
        <v>71.97</v>
      </c>
      <c r="J3" s="5">
        <v>128.38</v>
      </c>
      <c r="K3" s="5" t="s">
        <v>81</v>
      </c>
      <c r="L3" s="6">
        <v>45391</v>
      </c>
      <c r="M3" s="5">
        <f t="shared" si="0"/>
        <v>10</v>
      </c>
      <c r="N3" s="5" t="str">
        <f>TEXT(Table1[[#This Row],[Date]],"mmm")</f>
        <v>Mar</v>
      </c>
      <c r="O3" s="5">
        <f>YEAR(Table1[[#This Row],[Date]])</f>
        <v>2024</v>
      </c>
      <c r="Q3">
        <v>0</v>
      </c>
      <c r="R3">
        <v>55</v>
      </c>
      <c r="S3">
        <v>164</v>
      </c>
      <c r="U3" s="8"/>
    </row>
    <row r="4" spans="1:21" x14ac:dyDescent="0.25">
      <c r="A4" s="5">
        <v>3</v>
      </c>
      <c r="B4" s="6">
        <v>45191</v>
      </c>
      <c r="C4" s="5" t="s">
        <v>44</v>
      </c>
      <c r="D4" s="5" t="str">
        <f>VLOOKUP($C4,'Sales Person'!$A$1:$C$21,2,0)</f>
        <v>Cathy Kelley</v>
      </c>
      <c r="E4" s="5" t="s">
        <v>4</v>
      </c>
      <c r="F4" s="5" t="str">
        <f>VLOOKUP($E4,Country!$A$1:$B$11,2,0)</f>
        <v>North America</v>
      </c>
      <c r="G4" s="5" t="s">
        <v>33</v>
      </c>
      <c r="H4" s="5" t="str">
        <f>VLOOKUP($G4,Products!$A$1:$C$11,COLUMNS(Products!$A$2:B4),0)</f>
        <v>Electronics</v>
      </c>
      <c r="I4" s="5">
        <f>VLOOKUP($G4,Products!$A$1:$C$11,COLUMNS(Products!$A$2:C4),0)</f>
        <v>381.62</v>
      </c>
      <c r="J4" s="5">
        <v>947.93</v>
      </c>
      <c r="K4" s="5" t="s">
        <v>81</v>
      </c>
      <c r="L4" s="6">
        <v>45193</v>
      </c>
      <c r="M4" s="5">
        <f t="shared" si="0"/>
        <v>2</v>
      </c>
      <c r="N4" s="5" t="str">
        <f>TEXT(Table1[[#This Row],[Date]],"mmm")</f>
        <v>Sep</v>
      </c>
      <c r="O4" s="5">
        <f>YEAR(Table1[[#This Row],[Date]])</f>
        <v>2023</v>
      </c>
      <c r="Q4">
        <v>209</v>
      </c>
      <c r="R4">
        <v>238</v>
      </c>
      <c r="S4">
        <v>255</v>
      </c>
      <c r="U4" s="9"/>
    </row>
    <row r="5" spans="1:21" x14ac:dyDescent="0.25">
      <c r="A5" s="5">
        <v>4</v>
      </c>
      <c r="B5" s="6">
        <v>45120</v>
      </c>
      <c r="C5" s="5" t="s">
        <v>50</v>
      </c>
      <c r="D5" s="5" t="str">
        <f>VLOOKUP($C5,'Sales Person'!$A$1:$C$21,2,0)</f>
        <v>Michale Cole</v>
      </c>
      <c r="E5" s="5" t="s">
        <v>14</v>
      </c>
      <c r="F5" s="5" t="str">
        <f>VLOOKUP($E5,Country!$A$1:$B$11,2,0)</f>
        <v>Asia</v>
      </c>
      <c r="G5" s="5" t="s">
        <v>28</v>
      </c>
      <c r="H5" s="5" t="str">
        <f>VLOOKUP($G5,Products!$A$1:$C$11,COLUMNS(Products!$A$2:B5),0)</f>
        <v>Electronics</v>
      </c>
      <c r="I5" s="5">
        <f>VLOOKUP($G5,Products!$A$1:$C$11,COLUMNS(Products!$A$2:C5),0)</f>
        <v>282.79000000000002</v>
      </c>
      <c r="J5" s="5">
        <v>429.34</v>
      </c>
      <c r="K5" s="5" t="s">
        <v>81</v>
      </c>
      <c r="L5" s="6">
        <v>45138</v>
      </c>
      <c r="M5" s="5">
        <f t="shared" si="0"/>
        <v>18</v>
      </c>
      <c r="N5" s="5" t="str">
        <f>TEXT(Table1[[#This Row],[Date]],"mmm")</f>
        <v>Jul</v>
      </c>
      <c r="O5" s="5">
        <f>YEAR(Table1[[#This Row],[Date]])</f>
        <v>2023</v>
      </c>
      <c r="Q5">
        <v>213</v>
      </c>
      <c r="R5">
        <v>241</v>
      </c>
      <c r="S5">
        <v>210</v>
      </c>
      <c r="U5" s="10"/>
    </row>
    <row r="6" spans="1:21" x14ac:dyDescent="0.25">
      <c r="A6" s="5">
        <v>5</v>
      </c>
      <c r="B6" s="6">
        <v>45157</v>
      </c>
      <c r="C6" s="5" t="s">
        <v>74</v>
      </c>
      <c r="D6" s="5" t="str">
        <f>VLOOKUP($C6,'Sales Person'!$A$1:$C$21,2,0)</f>
        <v>Michale Cole</v>
      </c>
      <c r="E6" s="5" t="s">
        <v>4</v>
      </c>
      <c r="F6" s="5" t="str">
        <f>VLOOKUP($E6,Country!$A$1:$B$11,2,0)</f>
        <v>North America</v>
      </c>
      <c r="G6" s="5" t="s">
        <v>24</v>
      </c>
      <c r="H6" s="5" t="str">
        <f>VLOOKUP($G6,Products!$A$1:$C$11,COLUMNS(Products!$A$2:B6),0)</f>
        <v>Audio</v>
      </c>
      <c r="I6" s="5">
        <f>VLOOKUP($G6,Products!$A$1:$C$11,COLUMNS(Products!$A$2:C6),0)</f>
        <v>195.62</v>
      </c>
      <c r="J6" s="5">
        <v>470.15</v>
      </c>
      <c r="K6" s="5" t="s">
        <v>81</v>
      </c>
      <c r="L6" s="6">
        <v>45159</v>
      </c>
      <c r="M6" s="5">
        <f t="shared" si="0"/>
        <v>2</v>
      </c>
      <c r="N6" s="5" t="str">
        <f>TEXT(Table1[[#This Row],[Date]],"mmm")</f>
        <v>Aug</v>
      </c>
      <c r="O6" s="5">
        <f>YEAR(Table1[[#This Row],[Date]])</f>
        <v>2023</v>
      </c>
      <c r="Q6">
        <v>255</v>
      </c>
      <c r="R6">
        <v>219</v>
      </c>
      <c r="S6">
        <v>221</v>
      </c>
      <c r="U6" s="11"/>
    </row>
    <row r="7" spans="1:21" x14ac:dyDescent="0.25">
      <c r="A7" s="5">
        <v>6</v>
      </c>
      <c r="B7" s="6">
        <v>45513</v>
      </c>
      <c r="C7" s="5" t="s">
        <v>40</v>
      </c>
      <c r="D7" s="5" t="str">
        <f>VLOOKUP($C7,'Sales Person'!$A$1:$C$21,2,0)</f>
        <v>Samantha Irvin</v>
      </c>
      <c r="E7" s="5" t="s">
        <v>9</v>
      </c>
      <c r="F7" s="5" t="str">
        <f>VLOOKUP($E7,Country!$A$1:$B$11,2,0)</f>
        <v>Europe</v>
      </c>
      <c r="G7" s="5" t="s">
        <v>29</v>
      </c>
      <c r="H7" s="5" t="str">
        <f>VLOOKUP($G7,Products!$A$1:$C$11,COLUMNS(Products!$A$2:B7),0)</f>
        <v>Computing</v>
      </c>
      <c r="I7" s="5">
        <f>VLOOKUP($G7,Products!$A$1:$C$11,COLUMNS(Products!$A$2:C7),0)</f>
        <v>104.6</v>
      </c>
      <c r="J7" s="5">
        <v>389.01</v>
      </c>
      <c r="K7" s="5" t="s">
        <v>81</v>
      </c>
      <c r="L7" s="6">
        <v>45523</v>
      </c>
      <c r="M7" s="5">
        <f t="shared" si="0"/>
        <v>10</v>
      </c>
      <c r="N7" s="5" t="str">
        <f>TEXT(Table1[[#This Row],[Date]],"mmm")</f>
        <v>Aug</v>
      </c>
      <c r="O7" s="5">
        <f>YEAR(Table1[[#This Row],[Date]])</f>
        <v>2024</v>
      </c>
      <c r="Q7">
        <v>112</v>
      </c>
      <c r="R7">
        <v>187</v>
      </c>
      <c r="S7">
        <v>255</v>
      </c>
      <c r="U7" s="12"/>
    </row>
    <row r="8" spans="1:21" x14ac:dyDescent="0.25">
      <c r="A8" s="5">
        <v>7</v>
      </c>
      <c r="B8" s="6">
        <v>45360</v>
      </c>
      <c r="C8" s="5" t="s">
        <v>74</v>
      </c>
      <c r="D8" s="5" t="str">
        <f>VLOOKUP($C8,'Sales Person'!$A$1:$C$21,2,0)</f>
        <v>Michale Cole</v>
      </c>
      <c r="E8" s="5" t="s">
        <v>9</v>
      </c>
      <c r="F8" s="5" t="str">
        <f>VLOOKUP($E8,Country!$A$1:$B$11,2,0)</f>
        <v>Europe</v>
      </c>
      <c r="G8" s="5" t="s">
        <v>24</v>
      </c>
      <c r="H8" s="5" t="str">
        <f>VLOOKUP($G8,Products!$A$1:$C$11,COLUMNS(Products!$A$2:B8),0)</f>
        <v>Audio</v>
      </c>
      <c r="I8" s="5">
        <f>VLOOKUP($G8,Products!$A$1:$C$11,COLUMNS(Products!$A$2:C8),0)</f>
        <v>195.62</v>
      </c>
      <c r="J8" s="5">
        <v>626.25</v>
      </c>
      <c r="K8" s="5" t="s">
        <v>81</v>
      </c>
      <c r="L8" s="6">
        <v>45370</v>
      </c>
      <c r="M8" s="5">
        <f t="shared" si="0"/>
        <v>10</v>
      </c>
      <c r="N8" s="5" t="str">
        <f>TEXT(Table1[[#This Row],[Date]],"mmm")</f>
        <v>Mar</v>
      </c>
      <c r="O8" s="5">
        <f>YEAR(Table1[[#This Row],[Date]])</f>
        <v>2024</v>
      </c>
      <c r="Q8">
        <v>184</v>
      </c>
      <c r="R8">
        <v>223</v>
      </c>
      <c r="S8">
        <v>246</v>
      </c>
      <c r="T8" t="s">
        <v>95</v>
      </c>
      <c r="U8" s="13"/>
    </row>
    <row r="9" spans="1:21" x14ac:dyDescent="0.25">
      <c r="A9" s="5">
        <v>8</v>
      </c>
      <c r="B9" s="6">
        <v>44960</v>
      </c>
      <c r="C9" s="5" t="s">
        <v>64</v>
      </c>
      <c r="D9" s="5" t="str">
        <f>VLOOKUP($C9,'Sales Person'!$A$1:$C$21,2,0)</f>
        <v>Michale Cole</v>
      </c>
      <c r="E9" s="5" t="s">
        <v>13</v>
      </c>
      <c r="F9" s="5" t="str">
        <f>VLOOKUP($E9,Country!$A$1:$B$11,2,0)</f>
        <v>Asia</v>
      </c>
      <c r="G9" s="5" t="s">
        <v>29</v>
      </c>
      <c r="H9" s="5" t="str">
        <f>VLOOKUP($G9,Products!$A$1:$C$11,COLUMNS(Products!$A$2:B9),0)</f>
        <v>Computing</v>
      </c>
      <c r="I9" s="5">
        <f>VLOOKUP($G9,Products!$A$1:$C$11,COLUMNS(Products!$A$2:C9),0)</f>
        <v>104.6</v>
      </c>
      <c r="J9" s="5">
        <v>787.66</v>
      </c>
      <c r="K9" s="5" t="s">
        <v>82</v>
      </c>
      <c r="L9" s="1" t="s">
        <v>83</v>
      </c>
      <c r="M9" s="5" t="str">
        <f t="shared" si="0"/>
        <v>0</v>
      </c>
      <c r="N9" s="5" t="str">
        <f>TEXT(Table1[[#This Row],[Date]],"mmm")</f>
        <v>Feb</v>
      </c>
      <c r="O9" s="5">
        <f>YEAR(Table1[[#This Row],[Date]])</f>
        <v>2023</v>
      </c>
      <c r="Q9">
        <v>119</v>
      </c>
      <c r="R9">
        <v>182</v>
      </c>
      <c r="S9">
        <v>220</v>
      </c>
      <c r="T9" s="5" t="s">
        <v>95</v>
      </c>
      <c r="U9" s="14"/>
    </row>
    <row r="10" spans="1:21" x14ac:dyDescent="0.25">
      <c r="A10" s="5">
        <v>9</v>
      </c>
      <c r="B10" s="6">
        <v>45279</v>
      </c>
      <c r="C10" s="5" t="s">
        <v>38</v>
      </c>
      <c r="D10" s="5" t="str">
        <f>VLOOKUP($C10,'Sales Person'!$A$1:$C$21,2,0)</f>
        <v>Samantha Irvin</v>
      </c>
      <c r="E10" s="5" t="s">
        <v>4</v>
      </c>
      <c r="F10" s="5" t="str">
        <f>VLOOKUP($E10,Country!$A$1:$B$11,2,0)</f>
        <v>North America</v>
      </c>
      <c r="G10" s="5" t="s">
        <v>32</v>
      </c>
      <c r="H10" s="5" t="str">
        <f>VLOOKUP($G10,Products!$A$1:$C$11,COLUMNS(Products!$A$2:B10),0)</f>
        <v>Audio</v>
      </c>
      <c r="I10" s="5">
        <f>VLOOKUP($G10,Products!$A$1:$C$11,COLUMNS(Products!$A$2:C10),0)</f>
        <v>143.09</v>
      </c>
      <c r="J10" s="5">
        <v>562.1</v>
      </c>
      <c r="K10" s="5" t="s">
        <v>81</v>
      </c>
      <c r="L10" s="6">
        <v>45281</v>
      </c>
      <c r="M10" s="5">
        <f t="shared" si="0"/>
        <v>2</v>
      </c>
      <c r="N10" s="5" t="str">
        <f>TEXT(Table1[[#This Row],[Date]],"mmm")</f>
        <v>Dec</v>
      </c>
      <c r="O10" s="5">
        <f>YEAR(Table1[[#This Row],[Date]])</f>
        <v>2023</v>
      </c>
    </row>
    <row r="11" spans="1:21" x14ac:dyDescent="0.25">
      <c r="A11" s="5">
        <v>10</v>
      </c>
      <c r="B11" s="6">
        <v>44942</v>
      </c>
      <c r="C11" s="5" t="s">
        <v>42</v>
      </c>
      <c r="D11" s="5" t="str">
        <f>VLOOKUP($C11,'Sales Person'!$A$1:$C$21,2,0)</f>
        <v>Cathy Kelley</v>
      </c>
      <c r="E11" s="5" t="s">
        <v>14</v>
      </c>
      <c r="F11" s="5" t="str">
        <f>VLOOKUP($E11,Country!$A$1:$B$11,2,0)</f>
        <v>Asia</v>
      </c>
      <c r="G11" s="5" t="s">
        <v>20</v>
      </c>
      <c r="H11" s="5" t="str">
        <f>VLOOKUP($G11,Products!$A$1:$C$11,COLUMNS(Products!$A$2:B11),0)</f>
        <v>Office Equipment</v>
      </c>
      <c r="I11" s="5">
        <f>VLOOKUP($G11,Products!$A$1:$C$11,COLUMNS(Products!$A$2:C11),0)</f>
        <v>350.59</v>
      </c>
      <c r="J11" s="5">
        <v>898.12</v>
      </c>
      <c r="K11" s="5" t="s">
        <v>81</v>
      </c>
      <c r="L11" s="6">
        <v>44960</v>
      </c>
      <c r="M11" s="5">
        <f t="shared" si="0"/>
        <v>18</v>
      </c>
      <c r="N11" s="5" t="str">
        <f>TEXT(Table1[[#This Row],[Date]],"mmm")</f>
        <v>Jan</v>
      </c>
      <c r="O11" s="5">
        <f>YEAR(Table1[[#This Row],[Date]])</f>
        <v>2023</v>
      </c>
      <c r="Q11" t="s">
        <v>97</v>
      </c>
      <c r="R11" t="s">
        <v>96</v>
      </c>
    </row>
    <row r="12" spans="1:21" x14ac:dyDescent="0.25">
      <c r="A12" s="5">
        <v>11</v>
      </c>
      <c r="B12" s="6">
        <v>45037</v>
      </c>
      <c r="C12" s="5" t="s">
        <v>38</v>
      </c>
      <c r="D12" s="5" t="str">
        <f>VLOOKUP($C12,'Sales Person'!$A$1:$C$21,2,0)</f>
        <v>Samantha Irvin</v>
      </c>
      <c r="E12" s="5" t="s">
        <v>11</v>
      </c>
      <c r="F12" s="5" t="str">
        <f>VLOOKUP($E12,Country!$A$1:$B$11,2,0)</f>
        <v>Asia</v>
      </c>
      <c r="G12" s="5" t="s">
        <v>20</v>
      </c>
      <c r="H12" s="5" t="str">
        <f>VLOOKUP($G12,Products!$A$1:$C$11,COLUMNS(Products!$A$2:B12),0)</f>
        <v>Office Equipment</v>
      </c>
      <c r="I12" s="5">
        <f>VLOOKUP($G12,Products!$A$1:$C$11,COLUMNS(Products!$A$2:C12),0)</f>
        <v>350.59</v>
      </c>
      <c r="J12" s="5">
        <v>566.63</v>
      </c>
      <c r="K12" s="5" t="s">
        <v>82</v>
      </c>
      <c r="L12" s="5" t="s">
        <v>83</v>
      </c>
      <c r="M12" s="5" t="str">
        <f t="shared" si="0"/>
        <v>0</v>
      </c>
      <c r="N12" s="5" t="str">
        <f>TEXT(Table1[[#This Row],[Date]],"mmm")</f>
        <v>Apr</v>
      </c>
      <c r="O12" s="5">
        <f>YEAR(Table1[[#This Row],[Date]])</f>
        <v>2023</v>
      </c>
      <c r="Q12" t="s">
        <v>98</v>
      </c>
      <c r="R12" t="s">
        <v>99</v>
      </c>
    </row>
    <row r="13" spans="1:21" x14ac:dyDescent="0.25">
      <c r="A13" s="5">
        <v>12</v>
      </c>
      <c r="B13" s="6">
        <v>45126</v>
      </c>
      <c r="C13" s="5" t="s">
        <v>42</v>
      </c>
      <c r="D13" s="5" t="str">
        <f>VLOOKUP($C13,'Sales Person'!$A$1:$C$21,2,0)</f>
        <v>Cathy Kelley</v>
      </c>
      <c r="E13" s="5" t="s">
        <v>9</v>
      </c>
      <c r="F13" s="5" t="str">
        <f>VLOOKUP($E13,Country!$A$1:$B$11,2,0)</f>
        <v>Europe</v>
      </c>
      <c r="G13" s="5" t="s">
        <v>24</v>
      </c>
      <c r="H13" s="5" t="str">
        <f>VLOOKUP($G13,Products!$A$1:$C$11,COLUMNS(Products!$A$2:B13),0)</f>
        <v>Audio</v>
      </c>
      <c r="I13" s="5">
        <f>VLOOKUP($G13,Products!$A$1:$C$11,COLUMNS(Products!$A$2:C13),0)</f>
        <v>195.62</v>
      </c>
      <c r="J13" s="5">
        <v>160.56</v>
      </c>
      <c r="K13" s="5" t="s">
        <v>82</v>
      </c>
      <c r="L13" s="5" t="s">
        <v>83</v>
      </c>
      <c r="M13" s="5" t="str">
        <f t="shared" si="0"/>
        <v>0</v>
      </c>
      <c r="N13" s="5" t="str">
        <f>TEXT(Table1[[#This Row],[Date]],"mmm")</f>
        <v>Jul</v>
      </c>
      <c r="O13" s="5">
        <f>YEAR(Table1[[#This Row],[Date]])</f>
        <v>2023</v>
      </c>
    </row>
    <row r="14" spans="1:21" x14ac:dyDescent="0.25">
      <c r="A14" s="5">
        <v>13</v>
      </c>
      <c r="B14" s="6">
        <v>45102</v>
      </c>
      <c r="C14" s="5" t="s">
        <v>60</v>
      </c>
      <c r="D14" s="5" t="str">
        <f>VLOOKUP($C14,'Sales Person'!$A$1:$C$21,2,0)</f>
        <v>Cathy Kelley</v>
      </c>
      <c r="E14" s="5" t="s">
        <v>15</v>
      </c>
      <c r="F14" s="5" t="str">
        <f>VLOOKUP($E14,Country!$A$1:$B$11,2,0)</f>
        <v>Oceania</v>
      </c>
      <c r="G14" s="5" t="s">
        <v>32</v>
      </c>
      <c r="H14" s="5" t="str">
        <f>VLOOKUP($G14,Products!$A$1:$C$11,COLUMNS(Products!$A$2:B14),0)</f>
        <v>Audio</v>
      </c>
      <c r="I14" s="5">
        <f>VLOOKUP($G14,Products!$A$1:$C$11,COLUMNS(Products!$A$2:C14),0)</f>
        <v>143.09</v>
      </c>
      <c r="J14" s="5">
        <v>331.93</v>
      </c>
      <c r="K14" s="5" t="s">
        <v>81</v>
      </c>
      <c r="L14" s="6">
        <v>45122</v>
      </c>
      <c r="M14" s="5">
        <f t="shared" si="0"/>
        <v>20</v>
      </c>
      <c r="N14" s="5" t="str">
        <f>TEXT(Table1[[#This Row],[Date]],"mmm")</f>
        <v>Jun</v>
      </c>
      <c r="O14" s="5">
        <f>YEAR(Table1[[#This Row],[Date]])</f>
        <v>2023</v>
      </c>
    </row>
    <row r="15" spans="1:21" x14ac:dyDescent="0.25">
      <c r="A15" s="5">
        <v>14</v>
      </c>
      <c r="B15" s="6">
        <v>45359</v>
      </c>
      <c r="C15" s="5" t="s">
        <v>64</v>
      </c>
      <c r="D15" s="5" t="str">
        <f>VLOOKUP($C15,'Sales Person'!$A$1:$C$21,2,0)</f>
        <v>Michale Cole</v>
      </c>
      <c r="E15" s="5" t="s">
        <v>14</v>
      </c>
      <c r="F15" s="5" t="str">
        <f>VLOOKUP($E15,Country!$A$1:$B$11,2,0)</f>
        <v>Asia</v>
      </c>
      <c r="G15" s="5" t="s">
        <v>31</v>
      </c>
      <c r="H15" s="5" t="str">
        <f>VLOOKUP($G15,Products!$A$1:$C$11,COLUMNS(Products!$A$2:B15),0)</f>
        <v>Electronics</v>
      </c>
      <c r="I15" s="5">
        <f>VLOOKUP($G15,Products!$A$1:$C$11,COLUMNS(Products!$A$2:C15),0)</f>
        <v>71.97</v>
      </c>
      <c r="J15" s="5">
        <v>105.89</v>
      </c>
      <c r="K15" s="5" t="s">
        <v>81</v>
      </c>
      <c r="L15" s="6">
        <v>45377</v>
      </c>
      <c r="M15" s="5">
        <f t="shared" si="0"/>
        <v>18</v>
      </c>
      <c r="N15" s="5" t="str">
        <f>TEXT(Table1[[#This Row],[Date]],"mmm")</f>
        <v>Mar</v>
      </c>
      <c r="O15" s="5">
        <f>YEAR(Table1[[#This Row],[Date]])</f>
        <v>2024</v>
      </c>
    </row>
    <row r="16" spans="1:21" x14ac:dyDescent="0.25">
      <c r="A16" s="5">
        <v>15</v>
      </c>
      <c r="B16" s="6">
        <v>45097</v>
      </c>
      <c r="C16" s="5" t="s">
        <v>66</v>
      </c>
      <c r="D16" s="5" t="str">
        <f>VLOOKUP($C16,'Sales Person'!$A$1:$C$21,2,0)</f>
        <v>Michale Cole</v>
      </c>
      <c r="E16" s="5" t="s">
        <v>13</v>
      </c>
      <c r="F16" s="5" t="str">
        <f>VLOOKUP($E16,Country!$A$1:$B$11,2,0)</f>
        <v>Asia</v>
      </c>
      <c r="G16" s="5" t="s">
        <v>22</v>
      </c>
      <c r="H16" s="5" t="str">
        <f>VLOOKUP($G16,Products!$A$1:$C$11,COLUMNS(Products!$A$2:B16),0)</f>
        <v>Computing</v>
      </c>
      <c r="I16" s="5">
        <f>VLOOKUP($G16,Products!$A$1:$C$11,COLUMNS(Products!$A$2:C16),0)</f>
        <v>415.78</v>
      </c>
      <c r="J16" s="5">
        <v>879.3</v>
      </c>
      <c r="K16" s="5" t="s">
        <v>81</v>
      </c>
      <c r="L16" s="6">
        <v>45112</v>
      </c>
      <c r="M16" s="5">
        <f t="shared" si="0"/>
        <v>15</v>
      </c>
      <c r="N16" s="5" t="str">
        <f>TEXT(Table1[[#This Row],[Date]],"mmm")</f>
        <v>Jun</v>
      </c>
      <c r="O16" s="5">
        <f>YEAR(Table1[[#This Row],[Date]])</f>
        <v>2023</v>
      </c>
    </row>
    <row r="17" spans="1:15" x14ac:dyDescent="0.25">
      <c r="A17" s="5">
        <v>16</v>
      </c>
      <c r="B17" s="6">
        <v>45623</v>
      </c>
      <c r="C17" s="5" t="s">
        <v>48</v>
      </c>
      <c r="D17" s="5" t="str">
        <f>VLOOKUP($C17,'Sales Person'!$A$1:$C$21,2,0)</f>
        <v>Cathy Kelley</v>
      </c>
      <c r="E17" s="5" t="s">
        <v>10</v>
      </c>
      <c r="F17" s="5" t="str">
        <f>VLOOKUP($E17,Country!$A$1:$B$11,2,0)</f>
        <v>Europe</v>
      </c>
      <c r="G17" s="5" t="s">
        <v>26</v>
      </c>
      <c r="H17" s="5" t="str">
        <f>VLOOKUP($G17,Products!$A$1:$C$11,COLUMNS(Products!$A$2:B17),0)</f>
        <v>Electronics</v>
      </c>
      <c r="I17" s="5">
        <f>VLOOKUP($G17,Products!$A$1:$C$11,COLUMNS(Products!$A$2:C17),0)</f>
        <v>263.2</v>
      </c>
      <c r="J17" s="5">
        <v>269.26</v>
      </c>
      <c r="K17" s="5" t="s">
        <v>81</v>
      </c>
      <c r="L17" s="6">
        <v>45629</v>
      </c>
      <c r="M17" s="5">
        <f t="shared" si="0"/>
        <v>6</v>
      </c>
      <c r="N17" s="5" t="str">
        <f>TEXT(Table1[[#This Row],[Date]],"mmm")</f>
        <v>Nov</v>
      </c>
      <c r="O17" s="5">
        <f>YEAR(Table1[[#This Row],[Date]])</f>
        <v>2024</v>
      </c>
    </row>
    <row r="18" spans="1:15" x14ac:dyDescent="0.25">
      <c r="A18" s="5">
        <v>17</v>
      </c>
      <c r="B18" s="6">
        <v>45423</v>
      </c>
      <c r="C18" s="5" t="s">
        <v>74</v>
      </c>
      <c r="D18" s="5" t="str">
        <f>VLOOKUP($C18,'Sales Person'!$A$1:$C$21,2,0)</f>
        <v>Michale Cole</v>
      </c>
      <c r="E18" s="5" t="s">
        <v>2</v>
      </c>
      <c r="F18" s="5" t="str">
        <f>VLOOKUP($E18,Country!$A$1:$B$11,2,0)</f>
        <v>North America</v>
      </c>
      <c r="G18" s="5" t="s">
        <v>26</v>
      </c>
      <c r="H18" s="5" t="str">
        <f>VLOOKUP($G18,Products!$A$1:$C$11,COLUMNS(Products!$A$2:B18),0)</f>
        <v>Electronics</v>
      </c>
      <c r="I18" s="5">
        <f>VLOOKUP($G18,Products!$A$1:$C$11,COLUMNS(Products!$A$2:C18),0)</f>
        <v>263.2</v>
      </c>
      <c r="J18" s="5">
        <v>149.02000000000001</v>
      </c>
      <c r="K18" s="5" t="s">
        <v>82</v>
      </c>
      <c r="L18" s="5" t="s">
        <v>83</v>
      </c>
      <c r="M18" s="5" t="str">
        <f t="shared" si="0"/>
        <v>0</v>
      </c>
      <c r="N18" s="5" t="str">
        <f>TEXT(Table1[[#This Row],[Date]],"mmm")</f>
        <v>May</v>
      </c>
      <c r="O18" s="5">
        <f>YEAR(Table1[[#This Row],[Date]])</f>
        <v>2024</v>
      </c>
    </row>
    <row r="19" spans="1:15" x14ac:dyDescent="0.25">
      <c r="A19" s="5">
        <v>18</v>
      </c>
      <c r="B19" s="6">
        <v>45622</v>
      </c>
      <c r="C19" s="5" t="s">
        <v>48</v>
      </c>
      <c r="D19" s="5" t="str">
        <f>VLOOKUP($C19,'Sales Person'!$A$1:$C$21,2,0)</f>
        <v>Cathy Kelley</v>
      </c>
      <c r="E19" s="5" t="s">
        <v>4</v>
      </c>
      <c r="F19" s="5" t="str">
        <f>VLOOKUP($E19,Country!$A$1:$B$11,2,0)</f>
        <v>North America</v>
      </c>
      <c r="G19" s="5" t="s">
        <v>33</v>
      </c>
      <c r="H19" s="5" t="str">
        <f>VLOOKUP($G19,Products!$A$1:$C$11,COLUMNS(Products!$A$2:B19),0)</f>
        <v>Electronics</v>
      </c>
      <c r="I19" s="5">
        <f>VLOOKUP($G19,Products!$A$1:$C$11,COLUMNS(Products!$A$2:C19),0)</f>
        <v>381.62</v>
      </c>
      <c r="J19" s="5">
        <v>814.73</v>
      </c>
      <c r="K19" s="5" t="s">
        <v>81</v>
      </c>
      <c r="L19" s="6">
        <v>45624</v>
      </c>
      <c r="M19" s="5">
        <f t="shared" si="0"/>
        <v>2</v>
      </c>
      <c r="N19" s="5" t="str">
        <f>TEXT(Table1[[#This Row],[Date]],"mmm")</f>
        <v>Nov</v>
      </c>
      <c r="O19" s="5">
        <f>YEAR(Table1[[#This Row],[Date]])</f>
        <v>2024</v>
      </c>
    </row>
    <row r="20" spans="1:15" x14ac:dyDescent="0.25">
      <c r="A20" s="5">
        <v>19</v>
      </c>
      <c r="B20" s="6">
        <v>45208</v>
      </c>
      <c r="C20" s="5" t="s">
        <v>46</v>
      </c>
      <c r="D20" s="5" t="str">
        <f>VLOOKUP($C20,'Sales Person'!$A$1:$C$21,2,0)</f>
        <v>Nick Patrick</v>
      </c>
      <c r="E20" s="5" t="s">
        <v>9</v>
      </c>
      <c r="F20" s="5" t="str">
        <f>VLOOKUP($E20,Country!$A$1:$B$11,2,0)</f>
        <v>Europe</v>
      </c>
      <c r="G20" s="5" t="s">
        <v>24</v>
      </c>
      <c r="H20" s="5" t="str">
        <f>VLOOKUP($G20,Products!$A$1:$C$11,COLUMNS(Products!$A$2:B20),0)</f>
        <v>Audio</v>
      </c>
      <c r="I20" s="5">
        <f>VLOOKUP($G20,Products!$A$1:$C$11,COLUMNS(Products!$A$2:C20),0)</f>
        <v>195.62</v>
      </c>
      <c r="J20" s="5">
        <v>147.74</v>
      </c>
      <c r="K20" s="5" t="s">
        <v>82</v>
      </c>
      <c r="L20" s="5" t="s">
        <v>83</v>
      </c>
      <c r="M20" s="5" t="str">
        <f t="shared" si="0"/>
        <v>0</v>
      </c>
      <c r="N20" s="5" t="str">
        <f>TEXT(Table1[[#This Row],[Date]],"mmm")</f>
        <v>Oct</v>
      </c>
      <c r="O20" s="5">
        <f>YEAR(Table1[[#This Row],[Date]])</f>
        <v>2023</v>
      </c>
    </row>
    <row r="21" spans="1:15" x14ac:dyDescent="0.25">
      <c r="A21" s="5">
        <v>20</v>
      </c>
      <c r="B21" s="6">
        <v>45490</v>
      </c>
      <c r="C21" s="5" t="s">
        <v>44</v>
      </c>
      <c r="D21" s="5" t="str">
        <f>VLOOKUP($C21,'Sales Person'!$A$1:$C$21,2,0)</f>
        <v>Cathy Kelley</v>
      </c>
      <c r="E21" s="5" t="s">
        <v>11</v>
      </c>
      <c r="F21" s="5" t="str">
        <f>VLOOKUP($E21,Country!$A$1:$B$11,2,0)</f>
        <v>Asia</v>
      </c>
      <c r="G21" s="5" t="s">
        <v>30</v>
      </c>
      <c r="H21" s="5" t="str">
        <f>VLOOKUP($G21,Products!$A$1:$C$11,COLUMNS(Products!$A$2:B21),0)</f>
        <v>Audio</v>
      </c>
      <c r="I21" s="5">
        <f>VLOOKUP($G21,Products!$A$1:$C$11,COLUMNS(Products!$A$2:C21),0)</f>
        <v>199.57</v>
      </c>
      <c r="J21" s="5">
        <v>210.08</v>
      </c>
      <c r="K21" s="5" t="s">
        <v>81</v>
      </c>
      <c r="L21" s="6">
        <v>45502</v>
      </c>
      <c r="M21" s="5">
        <f t="shared" si="0"/>
        <v>12</v>
      </c>
      <c r="N21" s="5" t="str">
        <f>TEXT(Table1[[#This Row],[Date]],"mmm")</f>
        <v>Jul</v>
      </c>
      <c r="O21" s="5">
        <f>YEAR(Table1[[#This Row],[Date]])</f>
        <v>2024</v>
      </c>
    </row>
    <row r="22" spans="1:15" x14ac:dyDescent="0.25">
      <c r="A22" s="5">
        <v>21</v>
      </c>
      <c r="B22" s="6">
        <v>45032</v>
      </c>
      <c r="C22" s="5" t="s">
        <v>46</v>
      </c>
      <c r="D22" s="5" t="str">
        <f>VLOOKUP($C22,'Sales Person'!$A$1:$C$21,2,0)</f>
        <v>Nick Patrick</v>
      </c>
      <c r="E22" s="5" t="s">
        <v>10</v>
      </c>
      <c r="F22" s="5" t="str">
        <f>VLOOKUP($E22,Country!$A$1:$B$11,2,0)</f>
        <v>Europe</v>
      </c>
      <c r="G22" s="5" t="s">
        <v>20</v>
      </c>
      <c r="H22" s="5" t="str">
        <f>VLOOKUP($G22,Products!$A$1:$C$11,COLUMNS(Products!$A$2:B22),0)</f>
        <v>Office Equipment</v>
      </c>
      <c r="I22" s="5">
        <f>VLOOKUP($G22,Products!$A$1:$C$11,COLUMNS(Products!$A$2:C22),0)</f>
        <v>350.59</v>
      </c>
      <c r="J22" s="5">
        <v>293.26</v>
      </c>
      <c r="K22" s="5" t="s">
        <v>81</v>
      </c>
      <c r="L22" s="6">
        <v>45038</v>
      </c>
      <c r="M22" s="5">
        <f t="shared" si="0"/>
        <v>6</v>
      </c>
      <c r="N22" s="5" t="str">
        <f>TEXT(Table1[[#This Row],[Date]],"mmm")</f>
        <v>Apr</v>
      </c>
      <c r="O22" s="5">
        <f>YEAR(Table1[[#This Row],[Date]])</f>
        <v>2023</v>
      </c>
    </row>
    <row r="23" spans="1:15" x14ac:dyDescent="0.25">
      <c r="A23" s="5">
        <v>22</v>
      </c>
      <c r="B23" s="6">
        <v>45495</v>
      </c>
      <c r="C23" s="5" t="s">
        <v>36</v>
      </c>
      <c r="D23" s="5" t="str">
        <f>VLOOKUP($C23,'Sales Person'!$A$1:$C$21,2,0)</f>
        <v>Michale Cole</v>
      </c>
      <c r="E23" s="5" t="s">
        <v>4</v>
      </c>
      <c r="F23" s="5" t="str">
        <f>VLOOKUP($E23,Country!$A$1:$B$11,2,0)</f>
        <v>North America</v>
      </c>
      <c r="G23" s="5" t="s">
        <v>32</v>
      </c>
      <c r="H23" s="5" t="str">
        <f>VLOOKUP($G23,Products!$A$1:$C$11,COLUMNS(Products!$A$2:B23),0)</f>
        <v>Audio</v>
      </c>
      <c r="I23" s="5">
        <f>VLOOKUP($G23,Products!$A$1:$C$11,COLUMNS(Products!$A$2:C23),0)</f>
        <v>143.09</v>
      </c>
      <c r="J23" s="5">
        <v>868.76</v>
      </c>
      <c r="K23" s="5" t="s">
        <v>81</v>
      </c>
      <c r="L23" s="6">
        <v>45497</v>
      </c>
      <c r="M23" s="5">
        <f t="shared" si="0"/>
        <v>2</v>
      </c>
      <c r="N23" s="5" t="str">
        <f>TEXT(Table1[[#This Row],[Date]],"mmm")</f>
        <v>Jul</v>
      </c>
      <c r="O23" s="5">
        <f>YEAR(Table1[[#This Row],[Date]])</f>
        <v>2024</v>
      </c>
    </row>
    <row r="24" spans="1:15" x14ac:dyDescent="0.25">
      <c r="A24" s="5">
        <v>23</v>
      </c>
      <c r="B24" s="6">
        <v>45582</v>
      </c>
      <c r="C24" s="5" t="s">
        <v>46</v>
      </c>
      <c r="D24" s="5" t="str">
        <f>VLOOKUP($C24,'Sales Person'!$A$1:$C$21,2,0)</f>
        <v>Nick Patrick</v>
      </c>
      <c r="E24" s="5" t="s">
        <v>7</v>
      </c>
      <c r="F24" s="5" t="str">
        <f>VLOOKUP($E24,Country!$A$1:$B$11,2,0)</f>
        <v>Europe</v>
      </c>
      <c r="G24" s="5" t="s">
        <v>31</v>
      </c>
      <c r="H24" s="5" t="str">
        <f>VLOOKUP($G24,Products!$A$1:$C$11,COLUMNS(Products!$A$2:B24),0)</f>
        <v>Electronics</v>
      </c>
      <c r="I24" s="5">
        <f>VLOOKUP($G24,Products!$A$1:$C$11,COLUMNS(Products!$A$2:C24),0)</f>
        <v>71.97</v>
      </c>
      <c r="J24" s="5">
        <v>725.55</v>
      </c>
      <c r="K24" s="5" t="s">
        <v>81</v>
      </c>
      <c r="L24" s="6">
        <v>45590</v>
      </c>
      <c r="M24" s="5">
        <f t="shared" si="0"/>
        <v>8</v>
      </c>
      <c r="N24" s="5" t="str">
        <f>TEXT(Table1[[#This Row],[Date]],"mmm")</f>
        <v>Oct</v>
      </c>
      <c r="O24" s="5">
        <f>YEAR(Table1[[#This Row],[Date]])</f>
        <v>2024</v>
      </c>
    </row>
    <row r="25" spans="1:15" x14ac:dyDescent="0.25">
      <c r="A25" s="5">
        <v>24</v>
      </c>
      <c r="B25" s="6">
        <v>45328</v>
      </c>
      <c r="C25" s="5" t="s">
        <v>46</v>
      </c>
      <c r="D25" s="5" t="str">
        <f>VLOOKUP($C25,'Sales Person'!$A$1:$C$21,2,0)</f>
        <v>Nick Patrick</v>
      </c>
      <c r="E25" s="5" t="s">
        <v>15</v>
      </c>
      <c r="F25" s="5" t="str">
        <f>VLOOKUP($E25,Country!$A$1:$B$11,2,0)</f>
        <v>Oceania</v>
      </c>
      <c r="G25" s="5" t="s">
        <v>22</v>
      </c>
      <c r="H25" s="5" t="str">
        <f>VLOOKUP($G25,Products!$A$1:$C$11,COLUMNS(Products!$A$2:B25),0)</f>
        <v>Computing</v>
      </c>
      <c r="I25" s="5">
        <f>VLOOKUP($G25,Products!$A$1:$C$11,COLUMNS(Products!$A$2:C25),0)</f>
        <v>415.78</v>
      </c>
      <c r="J25" s="5">
        <v>276.37</v>
      </c>
      <c r="K25" s="5" t="s">
        <v>81</v>
      </c>
      <c r="L25" s="6">
        <v>45348</v>
      </c>
      <c r="M25" s="5">
        <f t="shared" si="0"/>
        <v>20</v>
      </c>
      <c r="N25" s="5" t="str">
        <f>TEXT(Table1[[#This Row],[Date]],"mmm")</f>
        <v>Feb</v>
      </c>
      <c r="O25" s="5">
        <f>YEAR(Table1[[#This Row],[Date]])</f>
        <v>2024</v>
      </c>
    </row>
    <row r="26" spans="1:15" x14ac:dyDescent="0.25">
      <c r="A26" s="5">
        <v>25</v>
      </c>
      <c r="B26" s="6">
        <v>45580</v>
      </c>
      <c r="C26" s="5" t="s">
        <v>70</v>
      </c>
      <c r="D26" s="5" t="str">
        <f>VLOOKUP($C26,'Sales Person'!$A$1:$C$21,2,0)</f>
        <v>Cathy Kelley</v>
      </c>
      <c r="E26" s="5" t="s">
        <v>14</v>
      </c>
      <c r="F26" s="5" t="str">
        <f>VLOOKUP($E26,Country!$A$1:$B$11,2,0)</f>
        <v>Asia</v>
      </c>
      <c r="G26" s="5" t="s">
        <v>33</v>
      </c>
      <c r="H26" s="5" t="str">
        <f>VLOOKUP($G26,Products!$A$1:$C$11,COLUMNS(Products!$A$2:B26),0)</f>
        <v>Electronics</v>
      </c>
      <c r="I26" s="5">
        <f>VLOOKUP($G26,Products!$A$1:$C$11,COLUMNS(Products!$A$2:C26),0)</f>
        <v>381.62</v>
      </c>
      <c r="J26" s="5">
        <v>247.57</v>
      </c>
      <c r="K26" s="5" t="s">
        <v>81</v>
      </c>
      <c r="L26" s="6">
        <v>45598</v>
      </c>
      <c r="M26" s="5">
        <f t="shared" si="0"/>
        <v>18</v>
      </c>
      <c r="N26" s="5" t="str">
        <f>TEXT(Table1[[#This Row],[Date]],"mmm")</f>
        <v>Oct</v>
      </c>
      <c r="O26" s="5">
        <f>YEAR(Table1[[#This Row],[Date]])</f>
        <v>2024</v>
      </c>
    </row>
    <row r="27" spans="1:15" x14ac:dyDescent="0.25">
      <c r="A27" s="5">
        <v>26</v>
      </c>
      <c r="B27" s="6">
        <v>45329</v>
      </c>
      <c r="C27" s="5" t="s">
        <v>60</v>
      </c>
      <c r="D27" s="5" t="str">
        <f>VLOOKUP($C27,'Sales Person'!$A$1:$C$21,2,0)</f>
        <v>Cathy Kelley</v>
      </c>
      <c r="E27" s="5" t="s">
        <v>10</v>
      </c>
      <c r="F27" s="5" t="str">
        <f>VLOOKUP($E27,Country!$A$1:$B$11,2,0)</f>
        <v>Europe</v>
      </c>
      <c r="G27" s="5" t="s">
        <v>28</v>
      </c>
      <c r="H27" s="5" t="str">
        <f>VLOOKUP($G27,Products!$A$1:$C$11,COLUMNS(Products!$A$2:B27),0)</f>
        <v>Electronics</v>
      </c>
      <c r="I27" s="5">
        <f>VLOOKUP($G27,Products!$A$1:$C$11,COLUMNS(Products!$A$2:C27),0)</f>
        <v>282.79000000000002</v>
      </c>
      <c r="J27" s="5">
        <v>842.71</v>
      </c>
      <c r="K27" s="5" t="s">
        <v>81</v>
      </c>
      <c r="L27" s="6">
        <v>45335</v>
      </c>
      <c r="M27" s="5">
        <f t="shared" si="0"/>
        <v>6</v>
      </c>
      <c r="N27" s="5" t="str">
        <f>TEXT(Table1[[#This Row],[Date]],"mmm")</f>
        <v>Feb</v>
      </c>
      <c r="O27" s="5">
        <f>YEAR(Table1[[#This Row],[Date]])</f>
        <v>2024</v>
      </c>
    </row>
    <row r="28" spans="1:15" x14ac:dyDescent="0.25">
      <c r="A28" s="5">
        <v>27</v>
      </c>
      <c r="B28" s="6">
        <v>45222</v>
      </c>
      <c r="C28" s="5" t="s">
        <v>44</v>
      </c>
      <c r="D28" s="5" t="str">
        <f>VLOOKUP($C28,'Sales Person'!$A$1:$C$21,2,0)</f>
        <v>Cathy Kelley</v>
      </c>
      <c r="E28" s="5" t="s">
        <v>15</v>
      </c>
      <c r="F28" s="5" t="str">
        <f>VLOOKUP($E28,Country!$A$1:$B$11,2,0)</f>
        <v>Oceania</v>
      </c>
      <c r="G28" s="5" t="s">
        <v>20</v>
      </c>
      <c r="H28" s="5" t="str">
        <f>VLOOKUP($G28,Products!$A$1:$C$11,COLUMNS(Products!$A$2:B28),0)</f>
        <v>Office Equipment</v>
      </c>
      <c r="I28" s="5">
        <f>VLOOKUP($G28,Products!$A$1:$C$11,COLUMNS(Products!$A$2:C28),0)</f>
        <v>350.59</v>
      </c>
      <c r="J28" s="5">
        <v>347.49</v>
      </c>
      <c r="K28" s="5" t="s">
        <v>81</v>
      </c>
      <c r="L28" s="6">
        <v>45242</v>
      </c>
      <c r="M28" s="5">
        <f t="shared" si="0"/>
        <v>20</v>
      </c>
      <c r="N28" s="5" t="str">
        <f>TEXT(Table1[[#This Row],[Date]],"mmm")</f>
        <v>Oct</v>
      </c>
      <c r="O28" s="5">
        <f>YEAR(Table1[[#This Row],[Date]])</f>
        <v>2023</v>
      </c>
    </row>
    <row r="29" spans="1:15" x14ac:dyDescent="0.25">
      <c r="A29" s="5">
        <v>28</v>
      </c>
      <c r="B29" s="6">
        <v>45302</v>
      </c>
      <c r="C29" s="5" t="s">
        <v>72</v>
      </c>
      <c r="D29" s="5" t="str">
        <f>VLOOKUP($C29,'Sales Person'!$A$1:$C$21,2,0)</f>
        <v>Cathy Kelley</v>
      </c>
      <c r="E29" s="5" t="s">
        <v>15</v>
      </c>
      <c r="F29" s="5" t="str">
        <f>VLOOKUP($E29,Country!$A$1:$B$11,2,0)</f>
        <v>Oceania</v>
      </c>
      <c r="G29" s="5" t="s">
        <v>28</v>
      </c>
      <c r="H29" s="5" t="str">
        <f>VLOOKUP($G29,Products!$A$1:$C$11,COLUMNS(Products!$A$2:B29),0)</f>
        <v>Electronics</v>
      </c>
      <c r="I29" s="5">
        <f>VLOOKUP($G29,Products!$A$1:$C$11,COLUMNS(Products!$A$2:C29),0)</f>
        <v>282.79000000000002</v>
      </c>
      <c r="J29" s="5">
        <v>896.82</v>
      </c>
      <c r="K29" s="5" t="s">
        <v>82</v>
      </c>
      <c r="L29" s="5" t="s">
        <v>83</v>
      </c>
      <c r="M29" s="5" t="str">
        <f t="shared" si="0"/>
        <v>0</v>
      </c>
      <c r="N29" s="5" t="str">
        <f>TEXT(Table1[[#This Row],[Date]],"mmm")</f>
        <v>Jan</v>
      </c>
      <c r="O29" s="5">
        <f>YEAR(Table1[[#This Row],[Date]])</f>
        <v>2024</v>
      </c>
    </row>
    <row r="30" spans="1:15" x14ac:dyDescent="0.25">
      <c r="A30" s="5">
        <v>29</v>
      </c>
      <c r="B30" s="6">
        <v>45026</v>
      </c>
      <c r="C30" s="5" t="s">
        <v>60</v>
      </c>
      <c r="D30" s="5" t="str">
        <f>VLOOKUP($C30,'Sales Person'!$A$1:$C$21,2,0)</f>
        <v>Cathy Kelley</v>
      </c>
      <c r="E30" s="5" t="s">
        <v>4</v>
      </c>
      <c r="F30" s="5" t="str">
        <f>VLOOKUP($E30,Country!$A$1:$B$11,2,0)</f>
        <v>North America</v>
      </c>
      <c r="G30" s="5" t="s">
        <v>26</v>
      </c>
      <c r="H30" s="5" t="str">
        <f>VLOOKUP($G30,Products!$A$1:$C$11,COLUMNS(Products!$A$2:B30),0)</f>
        <v>Electronics</v>
      </c>
      <c r="I30" s="5">
        <f>VLOOKUP($G30,Products!$A$1:$C$11,COLUMNS(Products!$A$2:C30),0)</f>
        <v>263.2</v>
      </c>
      <c r="J30" s="5">
        <v>565.30999999999995</v>
      </c>
      <c r="K30" s="5" t="s">
        <v>81</v>
      </c>
      <c r="L30" s="6">
        <v>45028</v>
      </c>
      <c r="M30" s="5">
        <f t="shared" si="0"/>
        <v>2</v>
      </c>
      <c r="N30" s="5" t="str">
        <f>TEXT(Table1[[#This Row],[Date]],"mmm")</f>
        <v>Apr</v>
      </c>
      <c r="O30" s="5">
        <f>YEAR(Table1[[#This Row],[Date]])</f>
        <v>2023</v>
      </c>
    </row>
    <row r="31" spans="1:15" x14ac:dyDescent="0.25">
      <c r="A31" s="5">
        <v>30</v>
      </c>
      <c r="B31" s="6">
        <v>45421</v>
      </c>
      <c r="C31" s="5" t="s">
        <v>58</v>
      </c>
      <c r="D31" s="5" t="str">
        <f>VLOOKUP($C31,'Sales Person'!$A$1:$C$21,2,0)</f>
        <v>Nick Patrick</v>
      </c>
      <c r="E31" s="5" t="s">
        <v>14</v>
      </c>
      <c r="F31" s="5" t="str">
        <f>VLOOKUP($E31,Country!$A$1:$B$11,2,0)</f>
        <v>Asia</v>
      </c>
      <c r="G31" s="5" t="s">
        <v>26</v>
      </c>
      <c r="H31" s="5" t="str">
        <f>VLOOKUP($G31,Products!$A$1:$C$11,COLUMNS(Products!$A$2:B31),0)</f>
        <v>Electronics</v>
      </c>
      <c r="I31" s="5">
        <f>VLOOKUP($G31,Products!$A$1:$C$11,COLUMNS(Products!$A$2:C31),0)</f>
        <v>263.2</v>
      </c>
      <c r="J31" s="5">
        <v>349.22</v>
      </c>
      <c r="K31" s="5" t="s">
        <v>81</v>
      </c>
      <c r="L31" s="6">
        <v>45439</v>
      </c>
      <c r="M31" s="5">
        <f t="shared" si="0"/>
        <v>18</v>
      </c>
      <c r="N31" s="5" t="str">
        <f>TEXT(Table1[[#This Row],[Date]],"mmm")</f>
        <v>May</v>
      </c>
      <c r="O31" s="5">
        <f>YEAR(Table1[[#This Row],[Date]])</f>
        <v>2024</v>
      </c>
    </row>
    <row r="32" spans="1:15" x14ac:dyDescent="0.25">
      <c r="A32" s="5">
        <v>31</v>
      </c>
      <c r="B32" s="6">
        <v>45505</v>
      </c>
      <c r="C32" s="5" t="s">
        <v>36</v>
      </c>
      <c r="D32" s="5" t="str">
        <f>VLOOKUP($C32,'Sales Person'!$A$1:$C$21,2,0)</f>
        <v>Michale Cole</v>
      </c>
      <c r="E32" s="5" t="s">
        <v>11</v>
      </c>
      <c r="F32" s="5" t="str">
        <f>VLOOKUP($E32,Country!$A$1:$B$11,2,0)</f>
        <v>Asia</v>
      </c>
      <c r="G32" s="5" t="s">
        <v>30</v>
      </c>
      <c r="H32" s="5" t="str">
        <f>VLOOKUP($G32,Products!$A$1:$C$11,COLUMNS(Products!$A$2:B32),0)</f>
        <v>Audio</v>
      </c>
      <c r="I32" s="5">
        <f>VLOOKUP($G32,Products!$A$1:$C$11,COLUMNS(Products!$A$2:C32),0)</f>
        <v>199.57</v>
      </c>
      <c r="J32" s="5">
        <v>888.21</v>
      </c>
      <c r="K32" s="5" t="s">
        <v>81</v>
      </c>
      <c r="L32" s="6">
        <v>45517</v>
      </c>
      <c r="M32" s="5">
        <f t="shared" si="0"/>
        <v>12</v>
      </c>
      <c r="N32" s="5" t="str">
        <f>TEXT(Table1[[#This Row],[Date]],"mmm")</f>
        <v>Aug</v>
      </c>
      <c r="O32" s="5">
        <f>YEAR(Table1[[#This Row],[Date]])</f>
        <v>2024</v>
      </c>
    </row>
    <row r="33" spans="1:15" x14ac:dyDescent="0.25">
      <c r="A33" s="5">
        <v>32</v>
      </c>
      <c r="B33" s="6">
        <v>45064</v>
      </c>
      <c r="C33" s="5" t="s">
        <v>48</v>
      </c>
      <c r="D33" s="5" t="str">
        <f>VLOOKUP($C33,'Sales Person'!$A$1:$C$21,2,0)</f>
        <v>Cathy Kelley</v>
      </c>
      <c r="E33" s="5" t="s">
        <v>7</v>
      </c>
      <c r="F33" s="5" t="str">
        <f>VLOOKUP($E33,Country!$A$1:$B$11,2,0)</f>
        <v>Europe</v>
      </c>
      <c r="G33" s="5" t="s">
        <v>24</v>
      </c>
      <c r="H33" s="5" t="str">
        <f>VLOOKUP($G33,Products!$A$1:$C$11,COLUMNS(Products!$A$2:B33),0)</f>
        <v>Audio</v>
      </c>
      <c r="I33" s="5">
        <f>VLOOKUP($G33,Products!$A$1:$C$11,COLUMNS(Products!$A$2:C33),0)</f>
        <v>195.62</v>
      </c>
      <c r="J33" s="5">
        <v>620.17999999999995</v>
      </c>
      <c r="K33" s="5" t="s">
        <v>81</v>
      </c>
      <c r="L33" s="6">
        <v>45072</v>
      </c>
      <c r="M33" s="5">
        <f t="shared" si="0"/>
        <v>8</v>
      </c>
      <c r="N33" s="5" t="str">
        <f>TEXT(Table1[[#This Row],[Date]],"mmm")</f>
        <v>May</v>
      </c>
      <c r="O33" s="5">
        <f>YEAR(Table1[[#This Row],[Date]])</f>
        <v>2023</v>
      </c>
    </row>
    <row r="34" spans="1:15" x14ac:dyDescent="0.25">
      <c r="A34" s="5">
        <v>33</v>
      </c>
      <c r="B34" s="6">
        <v>45636</v>
      </c>
      <c r="C34" s="5" t="s">
        <v>36</v>
      </c>
      <c r="D34" s="5" t="str">
        <f>VLOOKUP($C34,'Sales Person'!$A$1:$C$21,2,0)</f>
        <v>Michale Cole</v>
      </c>
      <c r="E34" s="5" t="s">
        <v>4</v>
      </c>
      <c r="F34" s="5" t="str">
        <f>VLOOKUP($E34,Country!$A$1:$B$11,2,0)</f>
        <v>North America</v>
      </c>
      <c r="G34" s="5" t="s">
        <v>22</v>
      </c>
      <c r="H34" s="5" t="str">
        <f>VLOOKUP($G34,Products!$A$1:$C$11,COLUMNS(Products!$A$2:B34),0)</f>
        <v>Computing</v>
      </c>
      <c r="I34" s="5">
        <f>VLOOKUP($G34,Products!$A$1:$C$11,COLUMNS(Products!$A$2:C34),0)</f>
        <v>415.78</v>
      </c>
      <c r="J34" s="5">
        <v>119.34</v>
      </c>
      <c r="K34" s="5" t="s">
        <v>82</v>
      </c>
      <c r="L34" s="5" t="s">
        <v>83</v>
      </c>
      <c r="M34" s="5" t="str">
        <f t="shared" si="0"/>
        <v>0</v>
      </c>
      <c r="N34" s="5" t="str">
        <f>TEXT(Table1[[#This Row],[Date]],"mmm")</f>
        <v>Dec</v>
      </c>
      <c r="O34" s="5">
        <f>YEAR(Table1[[#This Row],[Date]])</f>
        <v>2024</v>
      </c>
    </row>
    <row r="35" spans="1:15" x14ac:dyDescent="0.25">
      <c r="A35" s="5">
        <v>34</v>
      </c>
      <c r="B35" s="6">
        <v>45021</v>
      </c>
      <c r="C35" s="5" t="s">
        <v>64</v>
      </c>
      <c r="D35" s="5" t="str">
        <f>VLOOKUP($C35,'Sales Person'!$A$1:$C$21,2,0)</f>
        <v>Michale Cole</v>
      </c>
      <c r="E35" s="5" t="s">
        <v>13</v>
      </c>
      <c r="F35" s="5" t="str">
        <f>VLOOKUP($E35,Country!$A$1:$B$11,2,0)</f>
        <v>Asia</v>
      </c>
      <c r="G35" s="5" t="s">
        <v>29</v>
      </c>
      <c r="H35" s="5" t="str">
        <f>VLOOKUP($G35,Products!$A$1:$C$11,COLUMNS(Products!$A$2:B35),0)</f>
        <v>Computing</v>
      </c>
      <c r="I35" s="5">
        <f>VLOOKUP($G35,Products!$A$1:$C$11,COLUMNS(Products!$A$2:C35),0)</f>
        <v>104.6</v>
      </c>
      <c r="J35" s="5">
        <v>919.49</v>
      </c>
      <c r="K35" s="5" t="s">
        <v>82</v>
      </c>
      <c r="L35" s="5" t="s">
        <v>83</v>
      </c>
      <c r="M35" s="5" t="str">
        <f t="shared" si="0"/>
        <v>0</v>
      </c>
      <c r="N35" s="5" t="str">
        <f>TEXT(Table1[[#This Row],[Date]],"mmm")</f>
        <v>Apr</v>
      </c>
      <c r="O35" s="5">
        <f>YEAR(Table1[[#This Row],[Date]])</f>
        <v>2023</v>
      </c>
    </row>
    <row r="36" spans="1:15" x14ac:dyDescent="0.25">
      <c r="A36" s="5">
        <v>35</v>
      </c>
      <c r="B36" s="6">
        <v>45481</v>
      </c>
      <c r="C36" s="5" t="s">
        <v>66</v>
      </c>
      <c r="D36" s="5" t="str">
        <f>VLOOKUP($C36,'Sales Person'!$A$1:$C$21,2,0)</f>
        <v>Michale Cole</v>
      </c>
      <c r="E36" s="5" t="s">
        <v>9</v>
      </c>
      <c r="F36" s="5" t="str">
        <f>VLOOKUP($E36,Country!$A$1:$B$11,2,0)</f>
        <v>Europe</v>
      </c>
      <c r="G36" s="5" t="s">
        <v>22</v>
      </c>
      <c r="H36" s="5" t="str">
        <f>VLOOKUP($G36,Products!$A$1:$C$11,COLUMNS(Products!$A$2:B36),0)</f>
        <v>Computing</v>
      </c>
      <c r="I36" s="5">
        <f>VLOOKUP($G36,Products!$A$1:$C$11,COLUMNS(Products!$A$2:C36),0)</f>
        <v>415.78</v>
      </c>
      <c r="J36" s="5">
        <v>910.93</v>
      </c>
      <c r="K36" s="5" t="s">
        <v>81</v>
      </c>
      <c r="L36" s="6">
        <v>45491</v>
      </c>
      <c r="M36" s="5">
        <f t="shared" si="0"/>
        <v>10</v>
      </c>
      <c r="N36" s="5" t="str">
        <f>TEXT(Table1[[#This Row],[Date]],"mmm")</f>
        <v>Jul</v>
      </c>
      <c r="O36" s="5">
        <f>YEAR(Table1[[#This Row],[Date]])</f>
        <v>2024</v>
      </c>
    </row>
    <row r="37" spans="1:15" x14ac:dyDescent="0.25">
      <c r="A37" s="5">
        <v>36</v>
      </c>
      <c r="B37" s="6">
        <v>45145</v>
      </c>
      <c r="C37" s="5" t="s">
        <v>40</v>
      </c>
      <c r="D37" s="5" t="str">
        <f>VLOOKUP($C37,'Sales Person'!$A$1:$C$21,2,0)</f>
        <v>Samantha Irvin</v>
      </c>
      <c r="E37" s="5" t="s">
        <v>14</v>
      </c>
      <c r="F37" s="5" t="str">
        <f>VLOOKUP($E37,Country!$A$1:$B$11,2,0)</f>
        <v>Asia</v>
      </c>
      <c r="G37" s="5" t="s">
        <v>32</v>
      </c>
      <c r="H37" s="5" t="str">
        <f>VLOOKUP($G37,Products!$A$1:$C$11,COLUMNS(Products!$A$2:B37),0)</f>
        <v>Audio</v>
      </c>
      <c r="I37" s="5">
        <f>VLOOKUP($G37,Products!$A$1:$C$11,COLUMNS(Products!$A$2:C37),0)</f>
        <v>143.09</v>
      </c>
      <c r="J37" s="5">
        <v>890.12</v>
      </c>
      <c r="K37" s="5" t="s">
        <v>81</v>
      </c>
      <c r="L37" s="6">
        <v>45163</v>
      </c>
      <c r="M37" s="5">
        <f t="shared" si="0"/>
        <v>18</v>
      </c>
      <c r="N37" s="5" t="str">
        <f>TEXT(Table1[[#This Row],[Date]],"mmm")</f>
        <v>Aug</v>
      </c>
      <c r="O37" s="5">
        <f>YEAR(Table1[[#This Row],[Date]])</f>
        <v>2023</v>
      </c>
    </row>
    <row r="38" spans="1:15" x14ac:dyDescent="0.25">
      <c r="A38" s="5">
        <v>37</v>
      </c>
      <c r="B38" s="6">
        <v>45507</v>
      </c>
      <c r="C38" s="5" t="s">
        <v>54</v>
      </c>
      <c r="D38" s="5" t="str">
        <f>VLOOKUP($C38,'Sales Person'!$A$1:$C$21,2,0)</f>
        <v>Michale Cole</v>
      </c>
      <c r="E38" s="5" t="s">
        <v>10</v>
      </c>
      <c r="F38" s="5" t="str">
        <f>VLOOKUP($E38,Country!$A$1:$B$11,2,0)</f>
        <v>Europe</v>
      </c>
      <c r="G38" s="5" t="s">
        <v>24</v>
      </c>
      <c r="H38" s="5" t="str">
        <f>VLOOKUP($G38,Products!$A$1:$C$11,COLUMNS(Products!$A$2:B38),0)</f>
        <v>Audio</v>
      </c>
      <c r="I38" s="5">
        <f>VLOOKUP($G38,Products!$A$1:$C$11,COLUMNS(Products!$A$2:C38),0)</f>
        <v>195.62</v>
      </c>
      <c r="J38" s="5">
        <v>590.13</v>
      </c>
      <c r="K38" s="5" t="s">
        <v>81</v>
      </c>
      <c r="L38" s="6">
        <v>45513</v>
      </c>
      <c r="M38" s="5">
        <f t="shared" si="0"/>
        <v>6</v>
      </c>
      <c r="N38" s="5" t="str">
        <f>TEXT(Table1[[#This Row],[Date]],"mmm")</f>
        <v>Aug</v>
      </c>
      <c r="O38" s="5">
        <f>YEAR(Table1[[#This Row],[Date]])</f>
        <v>2024</v>
      </c>
    </row>
    <row r="39" spans="1:15" x14ac:dyDescent="0.25">
      <c r="A39" s="5">
        <v>38</v>
      </c>
      <c r="B39" s="6">
        <v>45550</v>
      </c>
      <c r="C39" s="5" t="s">
        <v>46</v>
      </c>
      <c r="D39" s="5" t="str">
        <f>VLOOKUP($C39,'Sales Person'!$A$1:$C$21,2,0)</f>
        <v>Nick Patrick</v>
      </c>
      <c r="E39" s="5" t="s">
        <v>5</v>
      </c>
      <c r="F39" s="5" t="str">
        <f>VLOOKUP($E39,Country!$A$1:$B$11,2,0)</f>
        <v>South America</v>
      </c>
      <c r="G39" s="5" t="s">
        <v>22</v>
      </c>
      <c r="H39" s="5" t="str">
        <f>VLOOKUP($G39,Products!$A$1:$C$11,COLUMNS(Products!$A$2:B39),0)</f>
        <v>Computing</v>
      </c>
      <c r="I39" s="5">
        <f>VLOOKUP($G39,Products!$A$1:$C$11,COLUMNS(Products!$A$2:C39),0)</f>
        <v>415.78</v>
      </c>
      <c r="J39" s="5">
        <v>304.66000000000003</v>
      </c>
      <c r="K39" s="5" t="s">
        <v>81</v>
      </c>
      <c r="L39" s="6">
        <v>45554</v>
      </c>
      <c r="M39" s="5">
        <f t="shared" si="0"/>
        <v>4</v>
      </c>
      <c r="N39" s="5" t="str">
        <f>TEXT(Table1[[#This Row],[Date]],"mmm")</f>
        <v>Sep</v>
      </c>
      <c r="O39" s="5">
        <f>YEAR(Table1[[#This Row],[Date]])</f>
        <v>2024</v>
      </c>
    </row>
    <row r="40" spans="1:15" x14ac:dyDescent="0.25">
      <c r="A40" s="5">
        <v>39</v>
      </c>
      <c r="B40" s="6">
        <v>45558</v>
      </c>
      <c r="C40" s="5" t="s">
        <v>48</v>
      </c>
      <c r="D40" s="5" t="str">
        <f>VLOOKUP($C40,'Sales Person'!$A$1:$C$21,2,0)</f>
        <v>Cathy Kelley</v>
      </c>
      <c r="E40" s="5" t="s">
        <v>2</v>
      </c>
      <c r="F40" s="5" t="str">
        <f>VLOOKUP($E40,Country!$A$1:$B$11,2,0)</f>
        <v>North America</v>
      </c>
      <c r="G40" s="5" t="s">
        <v>24</v>
      </c>
      <c r="H40" s="5" t="str">
        <f>VLOOKUP($G40,Products!$A$1:$C$11,COLUMNS(Products!$A$2:B40),0)</f>
        <v>Audio</v>
      </c>
      <c r="I40" s="5">
        <f>VLOOKUP($G40,Products!$A$1:$C$11,COLUMNS(Products!$A$2:C40),0)</f>
        <v>195.62</v>
      </c>
      <c r="J40" s="5">
        <v>718.37</v>
      </c>
      <c r="K40" s="5" t="s">
        <v>82</v>
      </c>
      <c r="L40" s="5" t="s">
        <v>83</v>
      </c>
      <c r="M40" s="5" t="str">
        <f t="shared" si="0"/>
        <v>0</v>
      </c>
      <c r="N40" s="5" t="str">
        <f>TEXT(Table1[[#This Row],[Date]],"mmm")</f>
        <v>Sep</v>
      </c>
      <c r="O40" s="5">
        <f>YEAR(Table1[[#This Row],[Date]])</f>
        <v>2024</v>
      </c>
    </row>
    <row r="41" spans="1:15" x14ac:dyDescent="0.25">
      <c r="A41" s="5">
        <v>40</v>
      </c>
      <c r="B41" s="6">
        <v>45412</v>
      </c>
      <c r="C41" s="5" t="s">
        <v>56</v>
      </c>
      <c r="D41" s="5" t="str">
        <f>VLOOKUP($C41,'Sales Person'!$A$1:$C$21,2,0)</f>
        <v>Nick Patrick</v>
      </c>
      <c r="E41" s="5" t="s">
        <v>2</v>
      </c>
      <c r="F41" s="5" t="str">
        <f>VLOOKUP($E41,Country!$A$1:$B$11,2,0)</f>
        <v>North America</v>
      </c>
      <c r="G41" s="5" t="s">
        <v>28</v>
      </c>
      <c r="H41" s="5" t="str">
        <f>VLOOKUP($G41,Products!$A$1:$C$11,COLUMNS(Products!$A$2:B41),0)</f>
        <v>Electronics</v>
      </c>
      <c r="I41" s="5">
        <f>VLOOKUP($G41,Products!$A$1:$C$11,COLUMNS(Products!$A$2:C41),0)</f>
        <v>282.79000000000002</v>
      </c>
      <c r="J41" s="5">
        <v>329.12</v>
      </c>
      <c r="K41" s="5" t="s">
        <v>81</v>
      </c>
      <c r="L41" s="6">
        <v>45413</v>
      </c>
      <c r="M41" s="5">
        <f t="shared" si="0"/>
        <v>1</v>
      </c>
      <c r="N41" s="5" t="str">
        <f>TEXT(Table1[[#This Row],[Date]],"mmm")</f>
        <v>Apr</v>
      </c>
      <c r="O41" s="5">
        <f>YEAR(Table1[[#This Row],[Date]])</f>
        <v>2024</v>
      </c>
    </row>
    <row r="42" spans="1:15" x14ac:dyDescent="0.25">
      <c r="A42" s="5">
        <v>41</v>
      </c>
      <c r="B42" s="6">
        <v>45402</v>
      </c>
      <c r="C42" s="5" t="s">
        <v>62</v>
      </c>
      <c r="D42" s="5" t="str">
        <f>VLOOKUP($C42,'Sales Person'!$A$1:$C$21,2,0)</f>
        <v>Cathy Kelley</v>
      </c>
      <c r="E42" s="5" t="s">
        <v>7</v>
      </c>
      <c r="F42" s="5" t="str">
        <f>VLOOKUP($E42,Country!$A$1:$B$11,2,0)</f>
        <v>Europe</v>
      </c>
      <c r="G42" s="5" t="s">
        <v>22</v>
      </c>
      <c r="H42" s="5" t="str">
        <f>VLOOKUP($G42,Products!$A$1:$C$11,COLUMNS(Products!$A$2:B42),0)</f>
        <v>Computing</v>
      </c>
      <c r="I42" s="5">
        <f>VLOOKUP($G42,Products!$A$1:$C$11,COLUMNS(Products!$A$2:C42),0)</f>
        <v>415.78</v>
      </c>
      <c r="J42" s="5">
        <v>241.12</v>
      </c>
      <c r="K42" s="5" t="s">
        <v>81</v>
      </c>
      <c r="L42" s="6">
        <v>45410</v>
      </c>
      <c r="M42" s="5">
        <f t="shared" si="0"/>
        <v>8</v>
      </c>
      <c r="N42" s="5" t="str">
        <f>TEXT(Table1[[#This Row],[Date]],"mmm")</f>
        <v>Apr</v>
      </c>
      <c r="O42" s="5">
        <f>YEAR(Table1[[#This Row],[Date]])</f>
        <v>2024</v>
      </c>
    </row>
    <row r="43" spans="1:15" x14ac:dyDescent="0.25">
      <c r="A43" s="5">
        <v>42</v>
      </c>
      <c r="B43" s="6">
        <v>45552</v>
      </c>
      <c r="C43" s="5" t="s">
        <v>72</v>
      </c>
      <c r="D43" s="5" t="str">
        <f>VLOOKUP($C43,'Sales Person'!$A$1:$C$21,2,0)</f>
        <v>Cathy Kelley</v>
      </c>
      <c r="E43" s="5" t="s">
        <v>13</v>
      </c>
      <c r="F43" s="5" t="str">
        <f>VLOOKUP($E43,Country!$A$1:$B$11,2,0)</f>
        <v>Asia</v>
      </c>
      <c r="G43" s="5" t="s">
        <v>30</v>
      </c>
      <c r="H43" s="5" t="str">
        <f>VLOOKUP($G43,Products!$A$1:$C$11,COLUMNS(Products!$A$2:B43),0)</f>
        <v>Audio</v>
      </c>
      <c r="I43" s="5">
        <f>VLOOKUP($G43,Products!$A$1:$C$11,COLUMNS(Products!$A$2:C43),0)</f>
        <v>199.57</v>
      </c>
      <c r="J43" s="5">
        <v>556.27</v>
      </c>
      <c r="K43" s="5" t="s">
        <v>82</v>
      </c>
      <c r="L43" s="5" t="s">
        <v>83</v>
      </c>
      <c r="M43" s="5" t="str">
        <f t="shared" si="0"/>
        <v>0</v>
      </c>
      <c r="N43" s="5" t="str">
        <f>TEXT(Table1[[#This Row],[Date]],"mmm")</f>
        <v>Sep</v>
      </c>
      <c r="O43" s="5">
        <f>YEAR(Table1[[#This Row],[Date]])</f>
        <v>2024</v>
      </c>
    </row>
    <row r="44" spans="1:15" x14ac:dyDescent="0.25">
      <c r="A44" s="5">
        <v>43</v>
      </c>
      <c r="B44" s="6">
        <v>45237</v>
      </c>
      <c r="C44" s="5" t="s">
        <v>36</v>
      </c>
      <c r="D44" s="5" t="str">
        <f>VLOOKUP($C44,'Sales Person'!$A$1:$C$21,2,0)</f>
        <v>Michale Cole</v>
      </c>
      <c r="E44" s="5" t="s">
        <v>9</v>
      </c>
      <c r="F44" s="5" t="str">
        <f>VLOOKUP($E44,Country!$A$1:$B$11,2,0)</f>
        <v>Europe</v>
      </c>
      <c r="G44" s="5" t="s">
        <v>22</v>
      </c>
      <c r="H44" s="5" t="str">
        <f>VLOOKUP($G44,Products!$A$1:$C$11,COLUMNS(Products!$A$2:B44),0)</f>
        <v>Computing</v>
      </c>
      <c r="I44" s="5">
        <f>VLOOKUP($G44,Products!$A$1:$C$11,COLUMNS(Products!$A$2:C44),0)</f>
        <v>415.78</v>
      </c>
      <c r="J44" s="5">
        <v>862</v>
      </c>
      <c r="K44" s="5" t="s">
        <v>81</v>
      </c>
      <c r="L44" s="6">
        <v>45247</v>
      </c>
      <c r="M44" s="5">
        <f t="shared" si="0"/>
        <v>10</v>
      </c>
      <c r="N44" s="5" t="str">
        <f>TEXT(Table1[[#This Row],[Date]],"mmm")</f>
        <v>Nov</v>
      </c>
      <c r="O44" s="5">
        <f>YEAR(Table1[[#This Row],[Date]])</f>
        <v>2023</v>
      </c>
    </row>
    <row r="45" spans="1:15" x14ac:dyDescent="0.25">
      <c r="A45" s="5">
        <v>44</v>
      </c>
      <c r="B45" s="6">
        <v>44976</v>
      </c>
      <c r="C45" s="5" t="s">
        <v>74</v>
      </c>
      <c r="D45" s="5" t="str">
        <f>VLOOKUP($C45,'Sales Person'!$A$1:$C$21,2,0)</f>
        <v>Michale Cole</v>
      </c>
      <c r="E45" s="5" t="s">
        <v>7</v>
      </c>
      <c r="F45" s="5" t="str">
        <f>VLOOKUP($E45,Country!$A$1:$B$11,2,0)</f>
        <v>Europe</v>
      </c>
      <c r="G45" s="5" t="s">
        <v>30</v>
      </c>
      <c r="H45" s="5" t="str">
        <f>VLOOKUP($G45,Products!$A$1:$C$11,COLUMNS(Products!$A$2:B45),0)</f>
        <v>Audio</v>
      </c>
      <c r="I45" s="5">
        <f>VLOOKUP($G45,Products!$A$1:$C$11,COLUMNS(Products!$A$2:C45),0)</f>
        <v>199.57</v>
      </c>
      <c r="J45" s="5">
        <v>408.63</v>
      </c>
      <c r="K45" s="5" t="s">
        <v>81</v>
      </c>
      <c r="L45" s="6">
        <v>44984</v>
      </c>
      <c r="M45" s="5">
        <f t="shared" si="0"/>
        <v>8</v>
      </c>
      <c r="N45" s="5" t="str">
        <f>TEXT(Table1[[#This Row],[Date]],"mmm")</f>
        <v>Feb</v>
      </c>
      <c r="O45" s="5">
        <f>YEAR(Table1[[#This Row],[Date]])</f>
        <v>2023</v>
      </c>
    </row>
    <row r="46" spans="1:15" x14ac:dyDescent="0.25">
      <c r="A46" s="5">
        <v>45</v>
      </c>
      <c r="B46" s="6">
        <v>45045</v>
      </c>
      <c r="C46" s="5" t="s">
        <v>70</v>
      </c>
      <c r="D46" s="5" t="str">
        <f>VLOOKUP($C46,'Sales Person'!$A$1:$C$21,2,0)</f>
        <v>Cathy Kelley</v>
      </c>
      <c r="E46" s="5" t="s">
        <v>14</v>
      </c>
      <c r="F46" s="5" t="str">
        <f>VLOOKUP($E46,Country!$A$1:$B$11,2,0)</f>
        <v>Asia</v>
      </c>
      <c r="G46" s="5" t="s">
        <v>32</v>
      </c>
      <c r="H46" s="5" t="str">
        <f>VLOOKUP($G46,Products!$A$1:$C$11,COLUMNS(Products!$A$2:B46),0)</f>
        <v>Audio</v>
      </c>
      <c r="I46" s="5">
        <f>VLOOKUP($G46,Products!$A$1:$C$11,COLUMNS(Products!$A$2:C46),0)</f>
        <v>143.09</v>
      </c>
      <c r="J46" s="5">
        <v>396.62</v>
      </c>
      <c r="K46" s="5" t="s">
        <v>81</v>
      </c>
      <c r="L46" s="6">
        <v>45063</v>
      </c>
      <c r="M46" s="5">
        <f t="shared" si="0"/>
        <v>18</v>
      </c>
      <c r="N46" s="5" t="str">
        <f>TEXT(Table1[[#This Row],[Date]],"mmm")</f>
        <v>Apr</v>
      </c>
      <c r="O46" s="5">
        <f>YEAR(Table1[[#This Row],[Date]])</f>
        <v>2023</v>
      </c>
    </row>
    <row r="47" spans="1:15" x14ac:dyDescent="0.25">
      <c r="A47" s="5">
        <v>46</v>
      </c>
      <c r="B47" s="6">
        <v>45324</v>
      </c>
      <c r="C47" s="5" t="s">
        <v>58</v>
      </c>
      <c r="D47" s="5" t="str">
        <f>VLOOKUP($C47,'Sales Person'!$A$1:$C$21,2,0)</f>
        <v>Nick Patrick</v>
      </c>
      <c r="E47" s="5" t="s">
        <v>4</v>
      </c>
      <c r="F47" s="5" t="str">
        <f>VLOOKUP($E47,Country!$A$1:$B$11,2,0)</f>
        <v>North America</v>
      </c>
      <c r="G47" s="5" t="s">
        <v>20</v>
      </c>
      <c r="H47" s="5" t="str">
        <f>VLOOKUP($G47,Products!$A$1:$C$11,COLUMNS(Products!$A$2:B47),0)</f>
        <v>Office Equipment</v>
      </c>
      <c r="I47" s="5">
        <f>VLOOKUP($G47,Products!$A$1:$C$11,COLUMNS(Products!$A$2:C47),0)</f>
        <v>350.59</v>
      </c>
      <c r="J47" s="5">
        <v>454.59</v>
      </c>
      <c r="K47" s="5" t="s">
        <v>81</v>
      </c>
      <c r="L47" s="6">
        <v>45326</v>
      </c>
      <c r="M47" s="5">
        <f t="shared" si="0"/>
        <v>2</v>
      </c>
      <c r="N47" s="5" t="str">
        <f>TEXT(Table1[[#This Row],[Date]],"mmm")</f>
        <v>Feb</v>
      </c>
      <c r="O47" s="5">
        <f>YEAR(Table1[[#This Row],[Date]])</f>
        <v>2024</v>
      </c>
    </row>
    <row r="48" spans="1:15" x14ac:dyDescent="0.25">
      <c r="A48" s="5">
        <v>47</v>
      </c>
      <c r="B48" s="6">
        <v>45302</v>
      </c>
      <c r="C48" s="5" t="s">
        <v>70</v>
      </c>
      <c r="D48" s="5" t="str">
        <f>VLOOKUP($C48,'Sales Person'!$A$1:$C$21,2,0)</f>
        <v>Cathy Kelley</v>
      </c>
      <c r="E48" s="5" t="s">
        <v>14</v>
      </c>
      <c r="F48" s="5" t="str">
        <f>VLOOKUP($E48,Country!$A$1:$B$11,2,0)</f>
        <v>Asia</v>
      </c>
      <c r="G48" s="5" t="s">
        <v>24</v>
      </c>
      <c r="H48" s="5" t="str">
        <f>VLOOKUP($G48,Products!$A$1:$C$11,COLUMNS(Products!$A$2:B48),0)</f>
        <v>Audio</v>
      </c>
      <c r="I48" s="5">
        <f>VLOOKUP($G48,Products!$A$1:$C$11,COLUMNS(Products!$A$2:C48),0)</f>
        <v>195.62</v>
      </c>
      <c r="J48" s="5">
        <v>706.62</v>
      </c>
      <c r="K48" s="5" t="s">
        <v>82</v>
      </c>
      <c r="L48" s="5" t="s">
        <v>83</v>
      </c>
      <c r="M48" s="5" t="str">
        <f t="shared" si="0"/>
        <v>0</v>
      </c>
      <c r="N48" s="5" t="str">
        <f>TEXT(Table1[[#This Row],[Date]],"mmm")</f>
        <v>Jan</v>
      </c>
      <c r="O48" s="5">
        <f>YEAR(Table1[[#This Row],[Date]])</f>
        <v>2024</v>
      </c>
    </row>
    <row r="49" spans="1:15" x14ac:dyDescent="0.25">
      <c r="A49" s="5">
        <v>48</v>
      </c>
      <c r="B49" s="6">
        <v>45294</v>
      </c>
      <c r="C49" s="5" t="s">
        <v>66</v>
      </c>
      <c r="D49" s="5" t="str">
        <f>VLOOKUP($C49,'Sales Person'!$A$1:$C$21,2,0)</f>
        <v>Michale Cole</v>
      </c>
      <c r="E49" s="5" t="s">
        <v>11</v>
      </c>
      <c r="F49" s="5" t="str">
        <f>VLOOKUP($E49,Country!$A$1:$B$11,2,0)</f>
        <v>Asia</v>
      </c>
      <c r="G49" s="5" t="s">
        <v>33</v>
      </c>
      <c r="H49" s="5" t="str">
        <f>VLOOKUP($G49,Products!$A$1:$C$11,COLUMNS(Products!$A$2:B49),0)</f>
        <v>Electronics</v>
      </c>
      <c r="I49" s="5">
        <f>VLOOKUP($G49,Products!$A$1:$C$11,COLUMNS(Products!$A$2:C49),0)</f>
        <v>381.62</v>
      </c>
      <c r="J49" s="5">
        <v>662.28</v>
      </c>
      <c r="K49" s="5" t="s">
        <v>82</v>
      </c>
      <c r="L49" s="5" t="s">
        <v>83</v>
      </c>
      <c r="M49" s="5" t="str">
        <f t="shared" si="0"/>
        <v>0</v>
      </c>
      <c r="N49" s="5" t="str">
        <f>TEXT(Table1[[#This Row],[Date]],"mmm")</f>
        <v>Jan</v>
      </c>
      <c r="O49" s="5">
        <f>YEAR(Table1[[#This Row],[Date]])</f>
        <v>2024</v>
      </c>
    </row>
    <row r="50" spans="1:15" x14ac:dyDescent="0.25">
      <c r="A50" s="5">
        <v>49</v>
      </c>
      <c r="B50" s="6">
        <v>45014</v>
      </c>
      <c r="C50" s="5" t="s">
        <v>64</v>
      </c>
      <c r="D50" s="5" t="str">
        <f>VLOOKUP($C50,'Sales Person'!$A$1:$C$21,2,0)</f>
        <v>Michale Cole</v>
      </c>
      <c r="E50" s="5" t="s">
        <v>13</v>
      </c>
      <c r="F50" s="5" t="str">
        <f>VLOOKUP($E50,Country!$A$1:$B$11,2,0)</f>
        <v>Asia</v>
      </c>
      <c r="G50" s="5" t="s">
        <v>29</v>
      </c>
      <c r="H50" s="5" t="str">
        <f>VLOOKUP($G50,Products!$A$1:$C$11,COLUMNS(Products!$A$2:B50),0)</f>
        <v>Computing</v>
      </c>
      <c r="I50" s="5">
        <f>VLOOKUP($G50,Products!$A$1:$C$11,COLUMNS(Products!$A$2:C50),0)</f>
        <v>104.6</v>
      </c>
      <c r="J50" s="5">
        <v>258.49</v>
      </c>
      <c r="K50" s="5" t="s">
        <v>81</v>
      </c>
      <c r="L50" s="6">
        <v>45029</v>
      </c>
      <c r="M50" s="5">
        <f t="shared" si="0"/>
        <v>15</v>
      </c>
      <c r="N50" s="5" t="str">
        <f>TEXT(Table1[[#This Row],[Date]],"mmm")</f>
        <v>Mar</v>
      </c>
      <c r="O50" s="5">
        <f>YEAR(Table1[[#This Row],[Date]])</f>
        <v>2023</v>
      </c>
    </row>
    <row r="51" spans="1:15" x14ac:dyDescent="0.25">
      <c r="A51" s="5">
        <v>50</v>
      </c>
      <c r="B51" s="6">
        <v>44999</v>
      </c>
      <c r="C51" s="5" t="s">
        <v>40</v>
      </c>
      <c r="D51" s="5" t="str">
        <f>VLOOKUP($C51,'Sales Person'!$A$1:$C$21,2,0)</f>
        <v>Samantha Irvin</v>
      </c>
      <c r="E51" s="5" t="s">
        <v>4</v>
      </c>
      <c r="F51" s="5" t="str">
        <f>VLOOKUP($E51,Country!$A$1:$B$11,2,0)</f>
        <v>North America</v>
      </c>
      <c r="G51" s="5" t="s">
        <v>28</v>
      </c>
      <c r="H51" s="5" t="str">
        <f>VLOOKUP($G51,Products!$A$1:$C$11,COLUMNS(Products!$A$2:B51),0)</f>
        <v>Electronics</v>
      </c>
      <c r="I51" s="5">
        <f>VLOOKUP($G51,Products!$A$1:$C$11,COLUMNS(Products!$A$2:C51),0)</f>
        <v>282.79000000000002</v>
      </c>
      <c r="J51" s="5">
        <v>160.55000000000001</v>
      </c>
      <c r="K51" s="5" t="s">
        <v>82</v>
      </c>
      <c r="L51" s="5" t="s">
        <v>83</v>
      </c>
      <c r="M51" s="5" t="str">
        <f t="shared" si="0"/>
        <v>0</v>
      </c>
      <c r="N51" s="5" t="str">
        <f>TEXT(Table1[[#This Row],[Date]],"mmm")</f>
        <v>Mar</v>
      </c>
      <c r="O51" s="5">
        <f>YEAR(Table1[[#This Row],[Date]])</f>
        <v>2023</v>
      </c>
    </row>
    <row r="52" spans="1:15" x14ac:dyDescent="0.25">
      <c r="A52" s="5">
        <v>51</v>
      </c>
      <c r="B52" s="6">
        <v>45540</v>
      </c>
      <c r="C52" s="5" t="s">
        <v>42</v>
      </c>
      <c r="D52" s="5" t="str">
        <f>VLOOKUP($C52,'Sales Person'!$A$1:$C$21,2,0)</f>
        <v>Cathy Kelley</v>
      </c>
      <c r="E52" s="5" t="s">
        <v>5</v>
      </c>
      <c r="F52" s="5" t="str">
        <f>VLOOKUP($E52,Country!$A$1:$B$11,2,0)</f>
        <v>South America</v>
      </c>
      <c r="G52" s="5" t="s">
        <v>31</v>
      </c>
      <c r="H52" s="5" t="str">
        <f>VLOOKUP($G52,Products!$A$1:$C$11,COLUMNS(Products!$A$2:B52),0)</f>
        <v>Electronics</v>
      </c>
      <c r="I52" s="5">
        <f>VLOOKUP($G52,Products!$A$1:$C$11,COLUMNS(Products!$A$2:C52),0)</f>
        <v>71.97</v>
      </c>
      <c r="J52" s="5">
        <v>151.43</v>
      </c>
      <c r="K52" s="5" t="s">
        <v>81</v>
      </c>
      <c r="L52" s="6">
        <v>45544</v>
      </c>
      <c r="M52" s="5">
        <f t="shared" si="0"/>
        <v>4</v>
      </c>
      <c r="N52" s="5" t="str">
        <f>TEXT(Table1[[#This Row],[Date]],"mmm")</f>
        <v>Sep</v>
      </c>
      <c r="O52" s="5">
        <f>YEAR(Table1[[#This Row],[Date]])</f>
        <v>2024</v>
      </c>
    </row>
    <row r="53" spans="1:15" x14ac:dyDescent="0.25">
      <c r="A53" s="5">
        <v>52</v>
      </c>
      <c r="B53" s="6">
        <v>45376</v>
      </c>
      <c r="C53" s="5" t="s">
        <v>52</v>
      </c>
      <c r="D53" s="5" t="str">
        <f>VLOOKUP($C53,'Sales Person'!$A$1:$C$21,2,0)</f>
        <v>Nick Patrick</v>
      </c>
      <c r="E53" s="5" t="s">
        <v>2</v>
      </c>
      <c r="F53" s="5" t="str">
        <f>VLOOKUP($E53,Country!$A$1:$B$11,2,0)</f>
        <v>North America</v>
      </c>
      <c r="G53" s="5" t="s">
        <v>22</v>
      </c>
      <c r="H53" s="5" t="str">
        <f>VLOOKUP($G53,Products!$A$1:$C$11,COLUMNS(Products!$A$2:B53),0)</f>
        <v>Computing</v>
      </c>
      <c r="I53" s="5">
        <f>VLOOKUP($G53,Products!$A$1:$C$11,COLUMNS(Products!$A$2:C53),0)</f>
        <v>415.78</v>
      </c>
      <c r="J53" s="5">
        <v>778.14</v>
      </c>
      <c r="K53" s="5" t="s">
        <v>82</v>
      </c>
      <c r="L53" s="5" t="s">
        <v>83</v>
      </c>
      <c r="M53" s="5" t="str">
        <f t="shared" si="0"/>
        <v>0</v>
      </c>
      <c r="N53" s="5" t="str">
        <f>TEXT(Table1[[#This Row],[Date]],"mmm")</f>
        <v>Mar</v>
      </c>
      <c r="O53" s="5">
        <f>YEAR(Table1[[#This Row],[Date]])</f>
        <v>2024</v>
      </c>
    </row>
    <row r="54" spans="1:15" x14ac:dyDescent="0.25">
      <c r="A54" s="5">
        <v>53</v>
      </c>
      <c r="B54" s="6">
        <v>45300</v>
      </c>
      <c r="C54" s="5" t="s">
        <v>68</v>
      </c>
      <c r="D54" s="5" t="str">
        <f>VLOOKUP($C54,'Sales Person'!$A$1:$C$21,2,0)</f>
        <v>Samantha Irvin</v>
      </c>
      <c r="E54" s="5" t="s">
        <v>14</v>
      </c>
      <c r="F54" s="5" t="str">
        <f>VLOOKUP($E54,Country!$A$1:$B$11,2,0)</f>
        <v>Asia</v>
      </c>
      <c r="G54" s="5" t="s">
        <v>31</v>
      </c>
      <c r="H54" s="5" t="str">
        <f>VLOOKUP($G54,Products!$A$1:$C$11,COLUMNS(Products!$A$2:B54),0)</f>
        <v>Electronics</v>
      </c>
      <c r="I54" s="5">
        <f>VLOOKUP($G54,Products!$A$1:$C$11,COLUMNS(Products!$A$2:C54),0)</f>
        <v>71.97</v>
      </c>
      <c r="J54" s="5">
        <v>364.91</v>
      </c>
      <c r="K54" s="5" t="s">
        <v>81</v>
      </c>
      <c r="L54" s="6">
        <v>45318</v>
      </c>
      <c r="M54" s="5">
        <f t="shared" si="0"/>
        <v>18</v>
      </c>
      <c r="N54" s="5" t="str">
        <f>TEXT(Table1[[#This Row],[Date]],"mmm")</f>
        <v>Jan</v>
      </c>
      <c r="O54" s="5">
        <f>YEAR(Table1[[#This Row],[Date]])</f>
        <v>2024</v>
      </c>
    </row>
    <row r="55" spans="1:15" x14ac:dyDescent="0.25">
      <c r="A55" s="5">
        <v>54</v>
      </c>
      <c r="B55" s="6">
        <v>45216</v>
      </c>
      <c r="C55" s="5" t="s">
        <v>56</v>
      </c>
      <c r="D55" s="5" t="str">
        <f>VLOOKUP($C55,'Sales Person'!$A$1:$C$21,2,0)</f>
        <v>Nick Patrick</v>
      </c>
      <c r="E55" s="5" t="s">
        <v>9</v>
      </c>
      <c r="F55" s="5" t="str">
        <f>VLOOKUP($E55,Country!$A$1:$B$11,2,0)</f>
        <v>Europe</v>
      </c>
      <c r="G55" s="5" t="s">
        <v>31</v>
      </c>
      <c r="H55" s="5" t="str">
        <f>VLOOKUP($G55,Products!$A$1:$C$11,COLUMNS(Products!$A$2:B55),0)</f>
        <v>Electronics</v>
      </c>
      <c r="I55" s="5">
        <f>VLOOKUP($G55,Products!$A$1:$C$11,COLUMNS(Products!$A$2:C55),0)</f>
        <v>71.97</v>
      </c>
      <c r="J55" s="5">
        <v>855.72</v>
      </c>
      <c r="K55" s="5" t="s">
        <v>82</v>
      </c>
      <c r="L55" s="5" t="s">
        <v>83</v>
      </c>
      <c r="M55" s="5" t="str">
        <f t="shared" si="0"/>
        <v>0</v>
      </c>
      <c r="N55" s="5" t="str">
        <f>TEXT(Table1[[#This Row],[Date]],"mmm")</f>
        <v>Oct</v>
      </c>
      <c r="O55" s="5">
        <f>YEAR(Table1[[#This Row],[Date]])</f>
        <v>2023</v>
      </c>
    </row>
    <row r="56" spans="1:15" x14ac:dyDescent="0.25">
      <c r="A56" s="5">
        <v>55</v>
      </c>
      <c r="B56" s="6">
        <v>45529</v>
      </c>
      <c r="C56" s="5" t="s">
        <v>74</v>
      </c>
      <c r="D56" s="5" t="str">
        <f>VLOOKUP($C56,'Sales Person'!$A$1:$C$21,2,0)</f>
        <v>Michale Cole</v>
      </c>
      <c r="E56" s="5" t="s">
        <v>5</v>
      </c>
      <c r="F56" s="5" t="str">
        <f>VLOOKUP($E56,Country!$A$1:$B$11,2,0)</f>
        <v>South America</v>
      </c>
      <c r="G56" s="5" t="s">
        <v>32</v>
      </c>
      <c r="H56" s="5" t="str">
        <f>VLOOKUP($G56,Products!$A$1:$C$11,COLUMNS(Products!$A$2:B56),0)</f>
        <v>Audio</v>
      </c>
      <c r="I56" s="5">
        <f>VLOOKUP($G56,Products!$A$1:$C$11,COLUMNS(Products!$A$2:C56),0)</f>
        <v>143.09</v>
      </c>
      <c r="J56" s="5">
        <v>904.37</v>
      </c>
      <c r="K56" s="5" t="s">
        <v>81</v>
      </c>
      <c r="L56" s="6">
        <v>45533</v>
      </c>
      <c r="M56" s="5">
        <f t="shared" si="0"/>
        <v>4</v>
      </c>
      <c r="N56" s="5" t="str">
        <f>TEXT(Table1[[#This Row],[Date]],"mmm")</f>
        <v>Aug</v>
      </c>
      <c r="O56" s="5">
        <f>YEAR(Table1[[#This Row],[Date]])</f>
        <v>2024</v>
      </c>
    </row>
    <row r="57" spans="1:15" x14ac:dyDescent="0.25">
      <c r="A57" s="5">
        <v>56</v>
      </c>
      <c r="B57" s="6">
        <v>45151</v>
      </c>
      <c r="C57" s="5" t="s">
        <v>74</v>
      </c>
      <c r="D57" s="5" t="str">
        <f>VLOOKUP($C57,'Sales Person'!$A$1:$C$21,2,0)</f>
        <v>Michale Cole</v>
      </c>
      <c r="E57" s="5" t="s">
        <v>2</v>
      </c>
      <c r="F57" s="5" t="str">
        <f>VLOOKUP($E57,Country!$A$1:$B$11,2,0)</f>
        <v>North America</v>
      </c>
      <c r="G57" s="5" t="s">
        <v>30</v>
      </c>
      <c r="H57" s="5" t="str">
        <f>VLOOKUP($G57,Products!$A$1:$C$11,COLUMNS(Products!$A$2:B57),0)</f>
        <v>Audio</v>
      </c>
      <c r="I57" s="5">
        <f>VLOOKUP($G57,Products!$A$1:$C$11,COLUMNS(Products!$A$2:C57),0)</f>
        <v>199.57</v>
      </c>
      <c r="J57" s="5">
        <v>120.27</v>
      </c>
      <c r="K57" s="5" t="s">
        <v>81</v>
      </c>
      <c r="L57" s="6">
        <v>45152</v>
      </c>
      <c r="M57" s="5">
        <f t="shared" si="0"/>
        <v>1</v>
      </c>
      <c r="N57" s="5" t="str">
        <f>TEXT(Table1[[#This Row],[Date]],"mmm")</f>
        <v>Aug</v>
      </c>
      <c r="O57" s="5">
        <f>YEAR(Table1[[#This Row],[Date]])</f>
        <v>2023</v>
      </c>
    </row>
    <row r="58" spans="1:15" x14ac:dyDescent="0.25">
      <c r="A58" s="5">
        <v>57</v>
      </c>
      <c r="B58" s="6">
        <v>45273</v>
      </c>
      <c r="C58" s="5" t="s">
        <v>62</v>
      </c>
      <c r="D58" s="5" t="str">
        <f>VLOOKUP($C58,'Sales Person'!$A$1:$C$21,2,0)</f>
        <v>Cathy Kelley</v>
      </c>
      <c r="E58" s="5" t="s">
        <v>15</v>
      </c>
      <c r="F58" s="5" t="str">
        <f>VLOOKUP($E58,Country!$A$1:$B$11,2,0)</f>
        <v>Oceania</v>
      </c>
      <c r="G58" s="5" t="s">
        <v>30</v>
      </c>
      <c r="H58" s="5" t="str">
        <f>VLOOKUP($G58,Products!$A$1:$C$11,COLUMNS(Products!$A$2:B58),0)</f>
        <v>Audio</v>
      </c>
      <c r="I58" s="5">
        <f>VLOOKUP($G58,Products!$A$1:$C$11,COLUMNS(Products!$A$2:C58),0)</f>
        <v>199.57</v>
      </c>
      <c r="J58" s="5">
        <v>881.01</v>
      </c>
      <c r="K58" s="5" t="s">
        <v>81</v>
      </c>
      <c r="L58" s="6">
        <v>45293</v>
      </c>
      <c r="M58" s="5">
        <f t="shared" si="0"/>
        <v>20</v>
      </c>
      <c r="N58" s="5" t="str">
        <f>TEXT(Table1[[#This Row],[Date]],"mmm")</f>
        <v>Dec</v>
      </c>
      <c r="O58" s="5">
        <f>YEAR(Table1[[#This Row],[Date]])</f>
        <v>2023</v>
      </c>
    </row>
    <row r="59" spans="1:15" x14ac:dyDescent="0.25">
      <c r="A59" s="5">
        <v>58</v>
      </c>
      <c r="B59" s="6">
        <v>45172</v>
      </c>
      <c r="C59" s="5" t="s">
        <v>38</v>
      </c>
      <c r="D59" s="5" t="str">
        <f>VLOOKUP($C59,'Sales Person'!$A$1:$C$21,2,0)</f>
        <v>Samantha Irvin</v>
      </c>
      <c r="E59" s="5" t="s">
        <v>10</v>
      </c>
      <c r="F59" s="5" t="str">
        <f>VLOOKUP($E59,Country!$A$1:$B$11,2,0)</f>
        <v>Europe</v>
      </c>
      <c r="G59" s="5" t="s">
        <v>22</v>
      </c>
      <c r="H59" s="5" t="str">
        <f>VLOOKUP($G59,Products!$A$1:$C$11,COLUMNS(Products!$A$2:B59),0)</f>
        <v>Computing</v>
      </c>
      <c r="I59" s="5">
        <f>VLOOKUP($G59,Products!$A$1:$C$11,COLUMNS(Products!$A$2:C59),0)</f>
        <v>415.78</v>
      </c>
      <c r="J59" s="5">
        <v>735.54</v>
      </c>
      <c r="K59" s="5" t="s">
        <v>81</v>
      </c>
      <c r="L59" s="6">
        <v>45178</v>
      </c>
      <c r="M59" s="5">
        <f t="shared" si="0"/>
        <v>6</v>
      </c>
      <c r="N59" s="5" t="str">
        <f>TEXT(Table1[[#This Row],[Date]],"mmm")</f>
        <v>Sep</v>
      </c>
      <c r="O59" s="5">
        <f>YEAR(Table1[[#This Row],[Date]])</f>
        <v>2023</v>
      </c>
    </row>
    <row r="60" spans="1:15" x14ac:dyDescent="0.25">
      <c r="A60" s="5">
        <v>59</v>
      </c>
      <c r="B60" s="6">
        <v>45078</v>
      </c>
      <c r="C60" s="5" t="s">
        <v>64</v>
      </c>
      <c r="D60" s="5" t="str">
        <f>VLOOKUP($C60,'Sales Person'!$A$1:$C$21,2,0)</f>
        <v>Michale Cole</v>
      </c>
      <c r="E60" s="5" t="s">
        <v>13</v>
      </c>
      <c r="F60" s="5" t="str">
        <f>VLOOKUP($E60,Country!$A$1:$B$11,2,0)</f>
        <v>Asia</v>
      </c>
      <c r="G60" s="5" t="s">
        <v>20</v>
      </c>
      <c r="H60" s="5" t="str">
        <f>VLOOKUP($G60,Products!$A$1:$C$11,COLUMNS(Products!$A$2:B60),0)</f>
        <v>Office Equipment</v>
      </c>
      <c r="I60" s="5">
        <f>VLOOKUP($G60,Products!$A$1:$C$11,COLUMNS(Products!$A$2:C60),0)</f>
        <v>350.59</v>
      </c>
      <c r="J60" s="5">
        <v>676.67</v>
      </c>
      <c r="K60" s="5" t="s">
        <v>81</v>
      </c>
      <c r="L60" s="6">
        <v>45093</v>
      </c>
      <c r="M60" s="5">
        <f t="shared" si="0"/>
        <v>15</v>
      </c>
      <c r="N60" s="5" t="str">
        <f>TEXT(Table1[[#This Row],[Date]],"mmm")</f>
        <v>Jun</v>
      </c>
      <c r="O60" s="5">
        <f>YEAR(Table1[[#This Row],[Date]])</f>
        <v>2023</v>
      </c>
    </row>
    <row r="61" spans="1:15" x14ac:dyDescent="0.25">
      <c r="A61" s="5">
        <v>60</v>
      </c>
      <c r="B61" s="6">
        <v>45012</v>
      </c>
      <c r="C61" s="5" t="s">
        <v>60</v>
      </c>
      <c r="D61" s="5" t="str">
        <f>VLOOKUP($C61,'Sales Person'!$A$1:$C$21,2,0)</f>
        <v>Cathy Kelley</v>
      </c>
      <c r="E61" s="5" t="s">
        <v>11</v>
      </c>
      <c r="F61" s="5" t="str">
        <f>VLOOKUP($E61,Country!$A$1:$B$11,2,0)</f>
        <v>Asia</v>
      </c>
      <c r="G61" s="5" t="s">
        <v>31</v>
      </c>
      <c r="H61" s="5" t="str">
        <f>VLOOKUP($G61,Products!$A$1:$C$11,COLUMNS(Products!$A$2:B61),0)</f>
        <v>Electronics</v>
      </c>
      <c r="I61" s="5">
        <f>VLOOKUP($G61,Products!$A$1:$C$11,COLUMNS(Products!$A$2:C61),0)</f>
        <v>71.97</v>
      </c>
      <c r="J61" s="5">
        <v>363.97</v>
      </c>
      <c r="K61" s="5" t="s">
        <v>81</v>
      </c>
      <c r="L61" s="6">
        <v>45024</v>
      </c>
      <c r="M61" s="5">
        <f t="shared" si="0"/>
        <v>12</v>
      </c>
      <c r="N61" s="5" t="str">
        <f>TEXT(Table1[[#This Row],[Date]],"mmm")</f>
        <v>Mar</v>
      </c>
      <c r="O61" s="5">
        <f>YEAR(Table1[[#This Row],[Date]])</f>
        <v>2023</v>
      </c>
    </row>
    <row r="62" spans="1:15" x14ac:dyDescent="0.25">
      <c r="A62" s="5">
        <v>61</v>
      </c>
      <c r="B62" s="6">
        <v>45656</v>
      </c>
      <c r="C62" s="5" t="s">
        <v>44</v>
      </c>
      <c r="D62" s="5" t="str">
        <f>VLOOKUP($C62,'Sales Person'!$A$1:$C$21,2,0)</f>
        <v>Cathy Kelley</v>
      </c>
      <c r="E62" s="5" t="s">
        <v>4</v>
      </c>
      <c r="F62" s="5" t="str">
        <f>VLOOKUP($E62,Country!$A$1:$B$11,2,0)</f>
        <v>North America</v>
      </c>
      <c r="G62" s="5" t="s">
        <v>31</v>
      </c>
      <c r="H62" s="5" t="str">
        <f>VLOOKUP($G62,Products!$A$1:$C$11,COLUMNS(Products!$A$2:B62),0)</f>
        <v>Electronics</v>
      </c>
      <c r="I62" s="5">
        <f>VLOOKUP($G62,Products!$A$1:$C$11,COLUMNS(Products!$A$2:C62),0)</f>
        <v>71.97</v>
      </c>
      <c r="J62" s="5">
        <v>103.35</v>
      </c>
      <c r="K62" s="5" t="s">
        <v>81</v>
      </c>
      <c r="L62" s="6">
        <v>44927</v>
      </c>
      <c r="M62" s="5">
        <f t="shared" si="0"/>
        <v>-729</v>
      </c>
      <c r="N62" s="5" t="str">
        <f>TEXT(Table1[[#This Row],[Date]],"mmm")</f>
        <v>Dec</v>
      </c>
      <c r="O62" s="5">
        <f>YEAR(Table1[[#This Row],[Date]])</f>
        <v>2024</v>
      </c>
    </row>
    <row r="63" spans="1:15" x14ac:dyDescent="0.25">
      <c r="A63" s="5">
        <v>62</v>
      </c>
      <c r="B63" s="6">
        <v>45445</v>
      </c>
      <c r="C63" s="5" t="s">
        <v>42</v>
      </c>
      <c r="D63" s="5" t="str">
        <f>VLOOKUP($C63,'Sales Person'!$A$1:$C$21,2,0)</f>
        <v>Cathy Kelley</v>
      </c>
      <c r="E63" s="5" t="s">
        <v>2</v>
      </c>
      <c r="F63" s="5" t="str">
        <f>VLOOKUP($E63,Country!$A$1:$B$11,2,0)</f>
        <v>North America</v>
      </c>
      <c r="G63" s="5" t="s">
        <v>24</v>
      </c>
      <c r="H63" s="5" t="str">
        <f>VLOOKUP($G63,Products!$A$1:$C$11,COLUMNS(Products!$A$2:B63),0)</f>
        <v>Audio</v>
      </c>
      <c r="I63" s="5">
        <f>VLOOKUP($G63,Products!$A$1:$C$11,COLUMNS(Products!$A$2:C63),0)</f>
        <v>195.62</v>
      </c>
      <c r="J63" s="5">
        <v>418.57</v>
      </c>
      <c r="K63" s="5" t="s">
        <v>81</v>
      </c>
      <c r="L63" s="6">
        <v>45446</v>
      </c>
      <c r="M63" s="5">
        <f t="shared" si="0"/>
        <v>1</v>
      </c>
      <c r="N63" s="5" t="str">
        <f>TEXT(Table1[[#This Row],[Date]],"mmm")</f>
        <v>Jun</v>
      </c>
      <c r="O63" s="5">
        <f>YEAR(Table1[[#This Row],[Date]])</f>
        <v>2024</v>
      </c>
    </row>
    <row r="64" spans="1:15" x14ac:dyDescent="0.25">
      <c r="A64" s="5">
        <v>63</v>
      </c>
      <c r="B64" s="6">
        <v>45117</v>
      </c>
      <c r="C64" s="5" t="s">
        <v>62</v>
      </c>
      <c r="D64" s="5" t="str">
        <f>VLOOKUP($C64,'Sales Person'!$A$1:$C$21,2,0)</f>
        <v>Cathy Kelley</v>
      </c>
      <c r="E64" s="5" t="s">
        <v>5</v>
      </c>
      <c r="F64" s="5" t="str">
        <f>VLOOKUP($E64,Country!$A$1:$B$11,2,0)</f>
        <v>South America</v>
      </c>
      <c r="G64" s="5" t="s">
        <v>24</v>
      </c>
      <c r="H64" s="5" t="str">
        <f>VLOOKUP($G64,Products!$A$1:$C$11,COLUMNS(Products!$A$2:B64),0)</f>
        <v>Audio</v>
      </c>
      <c r="I64" s="5">
        <f>VLOOKUP($G64,Products!$A$1:$C$11,COLUMNS(Products!$A$2:C64),0)</f>
        <v>195.62</v>
      </c>
      <c r="J64" s="5">
        <v>645.64</v>
      </c>
      <c r="K64" s="5" t="s">
        <v>82</v>
      </c>
      <c r="L64" s="5" t="s">
        <v>83</v>
      </c>
      <c r="M64" s="5" t="str">
        <f t="shared" si="0"/>
        <v>0</v>
      </c>
      <c r="N64" s="5" t="str">
        <f>TEXT(Table1[[#This Row],[Date]],"mmm")</f>
        <v>Jul</v>
      </c>
      <c r="O64" s="5">
        <f>YEAR(Table1[[#This Row],[Date]])</f>
        <v>2023</v>
      </c>
    </row>
    <row r="65" spans="1:15" x14ac:dyDescent="0.25">
      <c r="A65" s="5">
        <v>64</v>
      </c>
      <c r="B65" s="6">
        <v>45545</v>
      </c>
      <c r="C65" s="5" t="s">
        <v>56</v>
      </c>
      <c r="D65" s="5" t="str">
        <f>VLOOKUP($C65,'Sales Person'!$A$1:$C$21,2,0)</f>
        <v>Nick Patrick</v>
      </c>
      <c r="E65" s="5" t="s">
        <v>7</v>
      </c>
      <c r="F65" s="5" t="str">
        <f>VLOOKUP($E65,Country!$A$1:$B$11,2,0)</f>
        <v>Europe</v>
      </c>
      <c r="G65" s="5" t="s">
        <v>31</v>
      </c>
      <c r="H65" s="5" t="str">
        <f>VLOOKUP($G65,Products!$A$1:$C$11,COLUMNS(Products!$A$2:B65),0)</f>
        <v>Electronics</v>
      </c>
      <c r="I65" s="5">
        <f>VLOOKUP($G65,Products!$A$1:$C$11,COLUMNS(Products!$A$2:C65),0)</f>
        <v>71.97</v>
      </c>
      <c r="J65" s="5">
        <v>921.68</v>
      </c>
      <c r="K65" s="5" t="s">
        <v>81</v>
      </c>
      <c r="L65" s="6">
        <v>45553</v>
      </c>
      <c r="M65" s="5">
        <f t="shared" si="0"/>
        <v>8</v>
      </c>
      <c r="N65" s="5" t="str">
        <f>TEXT(Table1[[#This Row],[Date]],"mmm")</f>
        <v>Sep</v>
      </c>
      <c r="O65" s="5">
        <f>YEAR(Table1[[#This Row],[Date]])</f>
        <v>2024</v>
      </c>
    </row>
    <row r="66" spans="1:15" x14ac:dyDescent="0.25">
      <c r="A66" s="5">
        <v>65</v>
      </c>
      <c r="B66" s="6">
        <v>45161</v>
      </c>
      <c r="C66" s="5" t="s">
        <v>50</v>
      </c>
      <c r="D66" s="5" t="str">
        <f>VLOOKUP($C66,'Sales Person'!$A$1:$C$21,2,0)</f>
        <v>Michale Cole</v>
      </c>
      <c r="E66" s="5" t="s">
        <v>10</v>
      </c>
      <c r="F66" s="5" t="str">
        <f>VLOOKUP($E66,Country!$A$1:$B$11,2,0)</f>
        <v>Europe</v>
      </c>
      <c r="G66" s="5" t="s">
        <v>29</v>
      </c>
      <c r="H66" s="5" t="str">
        <f>VLOOKUP($G66,Products!$A$1:$C$11,COLUMNS(Products!$A$2:B66),0)</f>
        <v>Computing</v>
      </c>
      <c r="I66" s="5">
        <f>VLOOKUP($G66,Products!$A$1:$C$11,COLUMNS(Products!$A$2:C66),0)</f>
        <v>104.6</v>
      </c>
      <c r="J66" s="5">
        <v>884.2</v>
      </c>
      <c r="K66" s="5" t="s">
        <v>82</v>
      </c>
      <c r="L66" s="5" t="s">
        <v>83</v>
      </c>
      <c r="M66" s="5" t="str">
        <f t="shared" ref="M66:M129" si="1">IFERROR(L66-B66,"0")</f>
        <v>0</v>
      </c>
      <c r="N66" s="5" t="str">
        <f>TEXT(Table1[[#This Row],[Date]],"mmm")</f>
        <v>Aug</v>
      </c>
      <c r="O66" s="5">
        <f>YEAR(Table1[[#This Row],[Date]])</f>
        <v>2023</v>
      </c>
    </row>
    <row r="67" spans="1:15" x14ac:dyDescent="0.25">
      <c r="A67" s="5">
        <v>66</v>
      </c>
      <c r="B67" s="6">
        <v>45506</v>
      </c>
      <c r="C67" s="5" t="s">
        <v>46</v>
      </c>
      <c r="D67" s="5" t="str">
        <f>VLOOKUP($C67,'Sales Person'!$A$1:$C$21,2,0)</f>
        <v>Nick Patrick</v>
      </c>
      <c r="E67" s="5" t="s">
        <v>4</v>
      </c>
      <c r="F67" s="5" t="str">
        <f>VLOOKUP($E67,Country!$A$1:$B$11,2,0)</f>
        <v>North America</v>
      </c>
      <c r="G67" s="5" t="s">
        <v>31</v>
      </c>
      <c r="H67" s="5" t="str">
        <f>VLOOKUP($G67,Products!$A$1:$C$11,COLUMNS(Products!$A$2:B67),0)</f>
        <v>Electronics</v>
      </c>
      <c r="I67" s="5">
        <f>VLOOKUP($G67,Products!$A$1:$C$11,COLUMNS(Products!$A$2:C67),0)</f>
        <v>71.97</v>
      </c>
      <c r="J67" s="5">
        <v>396.68</v>
      </c>
      <c r="K67" s="5" t="s">
        <v>81</v>
      </c>
      <c r="L67" s="6">
        <v>45508</v>
      </c>
      <c r="M67" s="5">
        <f t="shared" si="1"/>
        <v>2</v>
      </c>
      <c r="N67" s="5" t="str">
        <f>TEXT(Table1[[#This Row],[Date]],"mmm")</f>
        <v>Aug</v>
      </c>
      <c r="O67" s="5">
        <f>YEAR(Table1[[#This Row],[Date]])</f>
        <v>2024</v>
      </c>
    </row>
    <row r="68" spans="1:15" x14ac:dyDescent="0.25">
      <c r="A68" s="5">
        <v>67</v>
      </c>
      <c r="B68" s="6">
        <v>45304</v>
      </c>
      <c r="C68" s="5" t="s">
        <v>70</v>
      </c>
      <c r="D68" s="5" t="str">
        <f>VLOOKUP($C68,'Sales Person'!$A$1:$C$21,2,0)</f>
        <v>Cathy Kelley</v>
      </c>
      <c r="E68" s="5" t="s">
        <v>13</v>
      </c>
      <c r="F68" s="5" t="str">
        <f>VLOOKUP($E68,Country!$A$1:$B$11,2,0)</f>
        <v>Asia</v>
      </c>
      <c r="G68" s="5" t="s">
        <v>31</v>
      </c>
      <c r="H68" s="5" t="str">
        <f>VLOOKUP($G68,Products!$A$1:$C$11,COLUMNS(Products!$A$2:B68),0)</f>
        <v>Electronics</v>
      </c>
      <c r="I68" s="5">
        <f>VLOOKUP($G68,Products!$A$1:$C$11,COLUMNS(Products!$A$2:C68),0)</f>
        <v>71.97</v>
      </c>
      <c r="J68" s="5">
        <v>510.05</v>
      </c>
      <c r="K68" s="5" t="s">
        <v>81</v>
      </c>
      <c r="L68" s="6">
        <v>45319</v>
      </c>
      <c r="M68" s="5">
        <f t="shared" si="1"/>
        <v>15</v>
      </c>
      <c r="N68" s="5" t="str">
        <f>TEXT(Table1[[#This Row],[Date]],"mmm")</f>
        <v>Jan</v>
      </c>
      <c r="O68" s="5">
        <f>YEAR(Table1[[#This Row],[Date]])</f>
        <v>2024</v>
      </c>
    </row>
    <row r="69" spans="1:15" x14ac:dyDescent="0.25">
      <c r="A69" s="5">
        <v>68</v>
      </c>
      <c r="B69" s="6">
        <v>45392</v>
      </c>
      <c r="C69" s="5" t="s">
        <v>68</v>
      </c>
      <c r="D69" s="5" t="str">
        <f>VLOOKUP($C69,'Sales Person'!$A$1:$C$21,2,0)</f>
        <v>Samantha Irvin</v>
      </c>
      <c r="E69" s="5" t="s">
        <v>14</v>
      </c>
      <c r="F69" s="5" t="str">
        <f>VLOOKUP($E69,Country!$A$1:$B$11,2,0)</f>
        <v>Asia</v>
      </c>
      <c r="G69" s="5" t="s">
        <v>20</v>
      </c>
      <c r="H69" s="5" t="str">
        <f>VLOOKUP($G69,Products!$A$1:$C$11,COLUMNS(Products!$A$2:B69),0)</f>
        <v>Office Equipment</v>
      </c>
      <c r="I69" s="5">
        <f>VLOOKUP($G69,Products!$A$1:$C$11,COLUMNS(Products!$A$2:C69),0)</f>
        <v>350.59</v>
      </c>
      <c r="J69" s="5">
        <v>234.33</v>
      </c>
      <c r="K69" s="5" t="s">
        <v>81</v>
      </c>
      <c r="L69" s="6">
        <v>45410</v>
      </c>
      <c r="M69" s="5">
        <f t="shared" si="1"/>
        <v>18</v>
      </c>
      <c r="N69" s="5" t="str">
        <f>TEXT(Table1[[#This Row],[Date]],"mmm")</f>
        <v>Apr</v>
      </c>
      <c r="O69" s="5">
        <f>YEAR(Table1[[#This Row],[Date]])</f>
        <v>2024</v>
      </c>
    </row>
    <row r="70" spans="1:15" x14ac:dyDescent="0.25">
      <c r="A70" s="5">
        <v>69</v>
      </c>
      <c r="B70" s="6">
        <v>44939</v>
      </c>
      <c r="C70" s="5" t="s">
        <v>66</v>
      </c>
      <c r="D70" s="5" t="str">
        <f>VLOOKUP($C70,'Sales Person'!$A$1:$C$21,2,0)</f>
        <v>Michale Cole</v>
      </c>
      <c r="E70" s="5" t="s">
        <v>9</v>
      </c>
      <c r="F70" s="5" t="str">
        <f>VLOOKUP($E70,Country!$A$1:$B$11,2,0)</f>
        <v>Europe</v>
      </c>
      <c r="G70" s="5" t="s">
        <v>29</v>
      </c>
      <c r="H70" s="5" t="str">
        <f>VLOOKUP($G70,Products!$A$1:$C$11,COLUMNS(Products!$A$2:B70),0)</f>
        <v>Computing</v>
      </c>
      <c r="I70" s="5">
        <f>VLOOKUP($G70,Products!$A$1:$C$11,COLUMNS(Products!$A$2:C70),0)</f>
        <v>104.6</v>
      </c>
      <c r="J70" s="5">
        <v>797.01</v>
      </c>
      <c r="K70" s="5" t="s">
        <v>81</v>
      </c>
      <c r="L70" s="6">
        <v>44949</v>
      </c>
      <c r="M70" s="5">
        <f t="shared" si="1"/>
        <v>10</v>
      </c>
      <c r="N70" s="5" t="str">
        <f>TEXT(Table1[[#This Row],[Date]],"mmm")</f>
        <v>Jan</v>
      </c>
      <c r="O70" s="5">
        <f>YEAR(Table1[[#This Row],[Date]])</f>
        <v>2023</v>
      </c>
    </row>
    <row r="71" spans="1:15" x14ac:dyDescent="0.25">
      <c r="A71" s="5">
        <v>70</v>
      </c>
      <c r="B71" s="6">
        <v>45519</v>
      </c>
      <c r="C71" s="5" t="s">
        <v>42</v>
      </c>
      <c r="D71" s="5" t="str">
        <f>VLOOKUP($C71,'Sales Person'!$A$1:$C$21,2,0)</f>
        <v>Cathy Kelley</v>
      </c>
      <c r="E71" s="5" t="s">
        <v>5</v>
      </c>
      <c r="F71" s="5" t="str">
        <f>VLOOKUP($E71,Country!$A$1:$B$11,2,0)</f>
        <v>South America</v>
      </c>
      <c r="G71" s="5" t="s">
        <v>20</v>
      </c>
      <c r="H71" s="5" t="str">
        <f>VLOOKUP($G71,Products!$A$1:$C$11,COLUMNS(Products!$A$2:B71),0)</f>
        <v>Office Equipment</v>
      </c>
      <c r="I71" s="5">
        <f>VLOOKUP($G71,Products!$A$1:$C$11,COLUMNS(Products!$A$2:C71),0)</f>
        <v>350.59</v>
      </c>
      <c r="J71" s="5">
        <v>660.73</v>
      </c>
      <c r="K71" s="5" t="s">
        <v>81</v>
      </c>
      <c r="L71" s="6">
        <v>45523</v>
      </c>
      <c r="M71" s="5">
        <f t="shared" si="1"/>
        <v>4</v>
      </c>
      <c r="N71" s="5" t="str">
        <f>TEXT(Table1[[#This Row],[Date]],"mmm")</f>
        <v>Aug</v>
      </c>
      <c r="O71" s="5">
        <f>YEAR(Table1[[#This Row],[Date]])</f>
        <v>2024</v>
      </c>
    </row>
    <row r="72" spans="1:15" x14ac:dyDescent="0.25">
      <c r="A72" s="5">
        <v>71</v>
      </c>
      <c r="B72" s="6">
        <v>45652</v>
      </c>
      <c r="C72" s="5" t="s">
        <v>74</v>
      </c>
      <c r="D72" s="5" t="str">
        <f>VLOOKUP($C72,'Sales Person'!$A$1:$C$21,2,0)</f>
        <v>Michale Cole</v>
      </c>
      <c r="E72" s="5" t="s">
        <v>14</v>
      </c>
      <c r="F72" s="5" t="str">
        <f>VLOOKUP($E72,Country!$A$1:$B$11,2,0)</f>
        <v>Asia</v>
      </c>
      <c r="G72" s="5" t="s">
        <v>26</v>
      </c>
      <c r="H72" s="5" t="str">
        <f>VLOOKUP($G72,Products!$A$1:$C$11,COLUMNS(Products!$A$2:B72),0)</f>
        <v>Electronics</v>
      </c>
      <c r="I72" s="5">
        <f>VLOOKUP($G72,Products!$A$1:$C$11,COLUMNS(Products!$A$2:C72),0)</f>
        <v>263.2</v>
      </c>
      <c r="J72" s="5">
        <v>837.92</v>
      </c>
      <c r="K72" s="5" t="s">
        <v>81</v>
      </c>
      <c r="L72" s="6">
        <v>44939</v>
      </c>
      <c r="M72" s="5">
        <f t="shared" si="1"/>
        <v>-713</v>
      </c>
      <c r="N72" s="5" t="str">
        <f>TEXT(Table1[[#This Row],[Date]],"mmm")</f>
        <v>Dec</v>
      </c>
      <c r="O72" s="5">
        <f>YEAR(Table1[[#This Row],[Date]])</f>
        <v>2024</v>
      </c>
    </row>
    <row r="73" spans="1:15" x14ac:dyDescent="0.25">
      <c r="A73" s="5">
        <v>72</v>
      </c>
      <c r="B73" s="6">
        <v>45433</v>
      </c>
      <c r="C73" s="5" t="s">
        <v>42</v>
      </c>
      <c r="D73" s="5" t="str">
        <f>VLOOKUP($C73,'Sales Person'!$A$1:$C$21,2,0)</f>
        <v>Cathy Kelley</v>
      </c>
      <c r="E73" s="5" t="s">
        <v>11</v>
      </c>
      <c r="F73" s="5" t="str">
        <f>VLOOKUP($E73,Country!$A$1:$B$11,2,0)</f>
        <v>Asia</v>
      </c>
      <c r="G73" s="5" t="s">
        <v>29</v>
      </c>
      <c r="H73" s="5" t="str">
        <f>VLOOKUP($G73,Products!$A$1:$C$11,COLUMNS(Products!$A$2:B73),0)</f>
        <v>Computing</v>
      </c>
      <c r="I73" s="5">
        <f>VLOOKUP($G73,Products!$A$1:$C$11,COLUMNS(Products!$A$2:C73),0)</f>
        <v>104.6</v>
      </c>
      <c r="J73" s="5">
        <v>167</v>
      </c>
      <c r="K73" s="5" t="s">
        <v>81</v>
      </c>
      <c r="L73" s="6">
        <v>45445</v>
      </c>
      <c r="M73" s="5">
        <f t="shared" si="1"/>
        <v>12</v>
      </c>
      <c r="N73" s="5" t="str">
        <f>TEXT(Table1[[#This Row],[Date]],"mmm")</f>
        <v>May</v>
      </c>
      <c r="O73" s="5">
        <f>YEAR(Table1[[#This Row],[Date]])</f>
        <v>2024</v>
      </c>
    </row>
    <row r="74" spans="1:15" x14ac:dyDescent="0.25">
      <c r="A74" s="5">
        <v>73</v>
      </c>
      <c r="B74" s="6">
        <v>45357</v>
      </c>
      <c r="C74" s="5" t="s">
        <v>68</v>
      </c>
      <c r="D74" s="5" t="str">
        <f>VLOOKUP($C74,'Sales Person'!$A$1:$C$21,2,0)</f>
        <v>Samantha Irvin</v>
      </c>
      <c r="E74" s="5" t="s">
        <v>10</v>
      </c>
      <c r="F74" s="5" t="str">
        <f>VLOOKUP($E74,Country!$A$1:$B$11,2,0)</f>
        <v>Europe</v>
      </c>
      <c r="G74" s="5" t="s">
        <v>26</v>
      </c>
      <c r="H74" s="5" t="str">
        <f>VLOOKUP($G74,Products!$A$1:$C$11,COLUMNS(Products!$A$2:B74),0)</f>
        <v>Electronics</v>
      </c>
      <c r="I74" s="5">
        <f>VLOOKUP($G74,Products!$A$1:$C$11,COLUMNS(Products!$A$2:C74),0)</f>
        <v>263.2</v>
      </c>
      <c r="J74" s="5">
        <v>441.41</v>
      </c>
      <c r="K74" s="5" t="s">
        <v>82</v>
      </c>
      <c r="L74" s="5" t="s">
        <v>83</v>
      </c>
      <c r="M74" s="5" t="str">
        <f t="shared" si="1"/>
        <v>0</v>
      </c>
      <c r="N74" s="5" t="str">
        <f>TEXT(Table1[[#This Row],[Date]],"mmm")</f>
        <v>Mar</v>
      </c>
      <c r="O74" s="5">
        <f>YEAR(Table1[[#This Row],[Date]])</f>
        <v>2024</v>
      </c>
    </row>
    <row r="75" spans="1:15" x14ac:dyDescent="0.25">
      <c r="A75" s="5">
        <v>74</v>
      </c>
      <c r="B75" s="6">
        <v>45441</v>
      </c>
      <c r="C75" s="5" t="s">
        <v>48</v>
      </c>
      <c r="D75" s="5" t="str">
        <f>VLOOKUP($C75,'Sales Person'!$A$1:$C$21,2,0)</f>
        <v>Cathy Kelley</v>
      </c>
      <c r="E75" s="5" t="s">
        <v>2</v>
      </c>
      <c r="F75" s="5" t="str">
        <f>VLOOKUP($E75,Country!$A$1:$B$11,2,0)</f>
        <v>North America</v>
      </c>
      <c r="G75" s="5" t="s">
        <v>29</v>
      </c>
      <c r="H75" s="5" t="str">
        <f>VLOOKUP($G75,Products!$A$1:$C$11,COLUMNS(Products!$A$2:B75),0)</f>
        <v>Computing</v>
      </c>
      <c r="I75" s="5">
        <f>VLOOKUP($G75,Products!$A$1:$C$11,COLUMNS(Products!$A$2:C75),0)</f>
        <v>104.6</v>
      </c>
      <c r="J75" s="5">
        <v>232.86</v>
      </c>
      <c r="K75" s="5" t="s">
        <v>82</v>
      </c>
      <c r="L75" s="5" t="s">
        <v>83</v>
      </c>
      <c r="M75" s="5" t="str">
        <f t="shared" si="1"/>
        <v>0</v>
      </c>
      <c r="N75" s="5" t="str">
        <f>TEXT(Table1[[#This Row],[Date]],"mmm")</f>
        <v>May</v>
      </c>
      <c r="O75" s="5">
        <f>YEAR(Table1[[#This Row],[Date]])</f>
        <v>2024</v>
      </c>
    </row>
    <row r="76" spans="1:15" x14ac:dyDescent="0.25">
      <c r="A76" s="5">
        <v>75</v>
      </c>
      <c r="B76" s="6">
        <v>45592</v>
      </c>
      <c r="C76" s="5" t="s">
        <v>72</v>
      </c>
      <c r="D76" s="5" t="str">
        <f>VLOOKUP($C76,'Sales Person'!$A$1:$C$21,2,0)</f>
        <v>Cathy Kelley</v>
      </c>
      <c r="E76" s="5" t="s">
        <v>4</v>
      </c>
      <c r="F76" s="5" t="str">
        <f>VLOOKUP($E76,Country!$A$1:$B$11,2,0)</f>
        <v>North America</v>
      </c>
      <c r="G76" s="5" t="s">
        <v>33</v>
      </c>
      <c r="H76" s="5" t="str">
        <f>VLOOKUP($G76,Products!$A$1:$C$11,COLUMNS(Products!$A$2:B76),0)</f>
        <v>Electronics</v>
      </c>
      <c r="I76" s="5">
        <f>VLOOKUP($G76,Products!$A$1:$C$11,COLUMNS(Products!$A$2:C76),0)</f>
        <v>381.62</v>
      </c>
      <c r="J76" s="5">
        <v>397.9</v>
      </c>
      <c r="K76" s="5" t="s">
        <v>84</v>
      </c>
      <c r="L76" s="5" t="s">
        <v>83</v>
      </c>
      <c r="M76" s="5" t="str">
        <f t="shared" si="1"/>
        <v>0</v>
      </c>
      <c r="N76" s="5" t="str">
        <f>TEXT(Table1[[#This Row],[Date]],"mmm")</f>
        <v>Oct</v>
      </c>
      <c r="O76" s="5">
        <f>YEAR(Table1[[#This Row],[Date]])</f>
        <v>2024</v>
      </c>
    </row>
    <row r="77" spans="1:15" x14ac:dyDescent="0.25">
      <c r="A77" s="5">
        <v>76</v>
      </c>
      <c r="B77" s="6">
        <v>45162</v>
      </c>
      <c r="C77" s="5" t="s">
        <v>48</v>
      </c>
      <c r="D77" s="5" t="str">
        <f>VLOOKUP($C77,'Sales Person'!$A$1:$C$21,2,0)</f>
        <v>Cathy Kelley</v>
      </c>
      <c r="E77" s="5" t="s">
        <v>14</v>
      </c>
      <c r="F77" s="5" t="str">
        <f>VLOOKUP($E77,Country!$A$1:$B$11,2,0)</f>
        <v>Asia</v>
      </c>
      <c r="G77" s="5" t="s">
        <v>32</v>
      </c>
      <c r="H77" s="5" t="str">
        <f>VLOOKUP($G77,Products!$A$1:$C$11,COLUMNS(Products!$A$2:B77),0)</f>
        <v>Audio</v>
      </c>
      <c r="I77" s="5">
        <f>VLOOKUP($G77,Products!$A$1:$C$11,COLUMNS(Products!$A$2:C77),0)</f>
        <v>143.09</v>
      </c>
      <c r="J77" s="5">
        <v>997.9</v>
      </c>
      <c r="K77" s="5" t="s">
        <v>81</v>
      </c>
      <c r="L77" s="6">
        <v>45180</v>
      </c>
      <c r="M77" s="5">
        <f t="shared" si="1"/>
        <v>18</v>
      </c>
      <c r="N77" s="5" t="str">
        <f>TEXT(Table1[[#This Row],[Date]],"mmm")</f>
        <v>Aug</v>
      </c>
      <c r="O77" s="5">
        <f>YEAR(Table1[[#This Row],[Date]])</f>
        <v>2023</v>
      </c>
    </row>
    <row r="78" spans="1:15" x14ac:dyDescent="0.25">
      <c r="A78" s="5">
        <v>77</v>
      </c>
      <c r="B78" s="6">
        <v>45553</v>
      </c>
      <c r="C78" s="5" t="s">
        <v>36</v>
      </c>
      <c r="D78" s="5" t="str">
        <f>VLOOKUP($C78,'Sales Person'!$A$1:$C$21,2,0)</f>
        <v>Michale Cole</v>
      </c>
      <c r="E78" s="5" t="s">
        <v>13</v>
      </c>
      <c r="F78" s="5" t="str">
        <f>VLOOKUP($E78,Country!$A$1:$B$11,2,0)</f>
        <v>Asia</v>
      </c>
      <c r="G78" s="5" t="s">
        <v>33</v>
      </c>
      <c r="H78" s="5" t="str">
        <f>VLOOKUP($G78,Products!$A$1:$C$11,COLUMNS(Products!$A$2:B78),0)</f>
        <v>Electronics</v>
      </c>
      <c r="I78" s="5">
        <f>VLOOKUP($G78,Products!$A$1:$C$11,COLUMNS(Products!$A$2:C78),0)</f>
        <v>381.62</v>
      </c>
      <c r="J78" s="5">
        <v>852.99</v>
      </c>
      <c r="K78" s="5" t="s">
        <v>84</v>
      </c>
      <c r="L78" s="5" t="s">
        <v>83</v>
      </c>
      <c r="M78" s="5" t="str">
        <f t="shared" si="1"/>
        <v>0</v>
      </c>
      <c r="N78" s="5" t="str">
        <f>TEXT(Table1[[#This Row],[Date]],"mmm")</f>
        <v>Sep</v>
      </c>
      <c r="O78" s="5">
        <f>YEAR(Table1[[#This Row],[Date]])</f>
        <v>2024</v>
      </c>
    </row>
    <row r="79" spans="1:15" x14ac:dyDescent="0.25">
      <c r="A79" s="5">
        <v>78</v>
      </c>
      <c r="B79" s="6">
        <v>45141</v>
      </c>
      <c r="C79" s="5" t="s">
        <v>44</v>
      </c>
      <c r="D79" s="5" t="str">
        <f>VLOOKUP($C79,'Sales Person'!$A$1:$C$21,2,0)</f>
        <v>Cathy Kelley</v>
      </c>
      <c r="E79" s="5" t="s">
        <v>14</v>
      </c>
      <c r="F79" s="5" t="str">
        <f>VLOOKUP($E79,Country!$A$1:$B$11,2,0)</f>
        <v>Asia</v>
      </c>
      <c r="G79" s="5" t="s">
        <v>26</v>
      </c>
      <c r="H79" s="5" t="str">
        <f>VLOOKUP($G79,Products!$A$1:$C$11,COLUMNS(Products!$A$2:B79),0)</f>
        <v>Electronics</v>
      </c>
      <c r="I79" s="5">
        <f>VLOOKUP($G79,Products!$A$1:$C$11,COLUMNS(Products!$A$2:C79),0)</f>
        <v>263.2</v>
      </c>
      <c r="J79" s="5">
        <v>964.31</v>
      </c>
      <c r="K79" s="5" t="s">
        <v>82</v>
      </c>
      <c r="L79" s="5" t="s">
        <v>83</v>
      </c>
      <c r="M79" s="5" t="str">
        <f t="shared" si="1"/>
        <v>0</v>
      </c>
      <c r="N79" s="5" t="str">
        <f>TEXT(Table1[[#This Row],[Date]],"mmm")</f>
        <v>Aug</v>
      </c>
      <c r="O79" s="5">
        <f>YEAR(Table1[[#This Row],[Date]])</f>
        <v>2023</v>
      </c>
    </row>
    <row r="80" spans="1:15" x14ac:dyDescent="0.25">
      <c r="A80" s="5">
        <v>79</v>
      </c>
      <c r="B80" s="6">
        <v>45165</v>
      </c>
      <c r="C80" s="5" t="s">
        <v>70</v>
      </c>
      <c r="D80" s="5" t="str">
        <f>VLOOKUP($C80,'Sales Person'!$A$1:$C$21,2,0)</f>
        <v>Cathy Kelley</v>
      </c>
      <c r="E80" s="5" t="s">
        <v>9</v>
      </c>
      <c r="F80" s="5" t="str">
        <f>VLOOKUP($E80,Country!$A$1:$B$11,2,0)</f>
        <v>Europe</v>
      </c>
      <c r="G80" s="5" t="s">
        <v>30</v>
      </c>
      <c r="H80" s="5" t="str">
        <f>VLOOKUP($G80,Products!$A$1:$C$11,COLUMNS(Products!$A$2:B80),0)</f>
        <v>Audio</v>
      </c>
      <c r="I80" s="5">
        <f>VLOOKUP($G80,Products!$A$1:$C$11,COLUMNS(Products!$A$2:C80),0)</f>
        <v>199.57</v>
      </c>
      <c r="J80" s="5">
        <v>752.31</v>
      </c>
      <c r="K80" s="5" t="s">
        <v>82</v>
      </c>
      <c r="L80" s="5" t="s">
        <v>83</v>
      </c>
      <c r="M80" s="5" t="str">
        <f t="shared" si="1"/>
        <v>0</v>
      </c>
      <c r="N80" s="5" t="str">
        <f>TEXT(Table1[[#This Row],[Date]],"mmm")</f>
        <v>Aug</v>
      </c>
      <c r="O80" s="5">
        <f>YEAR(Table1[[#This Row],[Date]])</f>
        <v>2023</v>
      </c>
    </row>
    <row r="81" spans="1:15" x14ac:dyDescent="0.25">
      <c r="A81" s="5">
        <v>80</v>
      </c>
      <c r="B81" s="6">
        <v>45069</v>
      </c>
      <c r="C81" s="5" t="s">
        <v>40</v>
      </c>
      <c r="D81" s="5" t="str">
        <f>VLOOKUP($C81,'Sales Person'!$A$1:$C$21,2,0)</f>
        <v>Samantha Irvin</v>
      </c>
      <c r="E81" s="5" t="s">
        <v>9</v>
      </c>
      <c r="F81" s="5" t="str">
        <f>VLOOKUP($E81,Country!$A$1:$B$11,2,0)</f>
        <v>Europe</v>
      </c>
      <c r="G81" s="5" t="s">
        <v>33</v>
      </c>
      <c r="H81" s="5" t="str">
        <f>VLOOKUP($G81,Products!$A$1:$C$11,COLUMNS(Products!$A$2:B81),0)</f>
        <v>Electronics</v>
      </c>
      <c r="I81" s="5">
        <f>VLOOKUP($G81,Products!$A$1:$C$11,COLUMNS(Products!$A$2:C81),0)</f>
        <v>381.62</v>
      </c>
      <c r="J81" s="5">
        <v>234.04</v>
      </c>
      <c r="K81" s="5" t="s">
        <v>84</v>
      </c>
      <c r="L81" s="5" t="s">
        <v>83</v>
      </c>
      <c r="M81" s="5" t="str">
        <f t="shared" si="1"/>
        <v>0</v>
      </c>
      <c r="N81" s="5" t="str">
        <f>TEXT(Table1[[#This Row],[Date]],"mmm")</f>
        <v>May</v>
      </c>
      <c r="O81" s="5">
        <f>YEAR(Table1[[#This Row],[Date]])</f>
        <v>2023</v>
      </c>
    </row>
    <row r="82" spans="1:15" x14ac:dyDescent="0.25">
      <c r="A82" s="5">
        <v>81</v>
      </c>
      <c r="B82" s="6">
        <v>44980</v>
      </c>
      <c r="C82" s="5" t="s">
        <v>54</v>
      </c>
      <c r="D82" s="5" t="str">
        <f>VLOOKUP($C82,'Sales Person'!$A$1:$C$21,2,0)</f>
        <v>Michale Cole</v>
      </c>
      <c r="E82" s="5" t="s">
        <v>15</v>
      </c>
      <c r="F82" s="5" t="str">
        <f>VLOOKUP($E82,Country!$A$1:$B$11,2,0)</f>
        <v>Oceania</v>
      </c>
      <c r="G82" s="5" t="s">
        <v>33</v>
      </c>
      <c r="H82" s="5" t="str">
        <f>VLOOKUP($G82,Products!$A$1:$C$11,COLUMNS(Products!$A$2:B82),0)</f>
        <v>Electronics</v>
      </c>
      <c r="I82" s="5">
        <f>VLOOKUP($G82,Products!$A$1:$C$11,COLUMNS(Products!$A$2:C82),0)</f>
        <v>381.62</v>
      </c>
      <c r="J82" s="5">
        <v>655.47</v>
      </c>
      <c r="K82" s="5" t="s">
        <v>84</v>
      </c>
      <c r="L82" s="5" t="s">
        <v>83</v>
      </c>
      <c r="M82" s="5" t="str">
        <f t="shared" si="1"/>
        <v>0</v>
      </c>
      <c r="N82" s="5" t="str">
        <f>TEXT(Table1[[#This Row],[Date]],"mmm")</f>
        <v>Feb</v>
      </c>
      <c r="O82" s="5">
        <f>YEAR(Table1[[#This Row],[Date]])</f>
        <v>2023</v>
      </c>
    </row>
    <row r="83" spans="1:15" x14ac:dyDescent="0.25">
      <c r="A83" s="5">
        <v>82</v>
      </c>
      <c r="B83" s="6">
        <v>44946</v>
      </c>
      <c r="C83" s="5" t="s">
        <v>62</v>
      </c>
      <c r="D83" s="5" t="str">
        <f>VLOOKUP($C83,'Sales Person'!$A$1:$C$21,2,0)</f>
        <v>Cathy Kelley</v>
      </c>
      <c r="E83" s="5" t="s">
        <v>15</v>
      </c>
      <c r="F83" s="5" t="str">
        <f>VLOOKUP($E83,Country!$A$1:$B$11,2,0)</f>
        <v>Oceania</v>
      </c>
      <c r="G83" s="5" t="s">
        <v>24</v>
      </c>
      <c r="H83" s="5" t="str">
        <f>VLOOKUP($G83,Products!$A$1:$C$11,COLUMNS(Products!$A$2:B83),0)</f>
        <v>Audio</v>
      </c>
      <c r="I83" s="5">
        <f>VLOOKUP($G83,Products!$A$1:$C$11,COLUMNS(Products!$A$2:C83),0)</f>
        <v>195.62</v>
      </c>
      <c r="J83" s="5">
        <v>995.85</v>
      </c>
      <c r="K83" s="5" t="s">
        <v>81</v>
      </c>
      <c r="L83" s="6">
        <v>44966</v>
      </c>
      <c r="M83" s="5">
        <f t="shared" si="1"/>
        <v>20</v>
      </c>
      <c r="N83" s="5" t="str">
        <f>TEXT(Table1[[#This Row],[Date]],"mmm")</f>
        <v>Jan</v>
      </c>
      <c r="O83" s="5">
        <f>YEAR(Table1[[#This Row],[Date]])</f>
        <v>2023</v>
      </c>
    </row>
    <row r="84" spans="1:15" x14ac:dyDescent="0.25">
      <c r="A84" s="5">
        <v>83</v>
      </c>
      <c r="B84" s="6">
        <v>45112</v>
      </c>
      <c r="C84" s="5" t="s">
        <v>62</v>
      </c>
      <c r="D84" s="5" t="str">
        <f>VLOOKUP($C84,'Sales Person'!$A$1:$C$21,2,0)</f>
        <v>Cathy Kelley</v>
      </c>
      <c r="E84" s="5" t="s">
        <v>14</v>
      </c>
      <c r="F84" s="5" t="str">
        <f>VLOOKUP($E84,Country!$A$1:$B$11,2,0)</f>
        <v>Asia</v>
      </c>
      <c r="G84" s="5" t="s">
        <v>28</v>
      </c>
      <c r="H84" s="5" t="str">
        <f>VLOOKUP($G84,Products!$A$1:$C$11,COLUMNS(Products!$A$2:B84),0)</f>
        <v>Electronics</v>
      </c>
      <c r="I84" s="5">
        <f>VLOOKUP($G84,Products!$A$1:$C$11,COLUMNS(Products!$A$2:C84),0)</f>
        <v>282.79000000000002</v>
      </c>
      <c r="J84" s="5">
        <v>140.72999999999999</v>
      </c>
      <c r="K84" s="5" t="s">
        <v>82</v>
      </c>
      <c r="L84" s="5" t="s">
        <v>83</v>
      </c>
      <c r="M84" s="5" t="str">
        <f t="shared" si="1"/>
        <v>0</v>
      </c>
      <c r="N84" s="5" t="str">
        <f>TEXT(Table1[[#This Row],[Date]],"mmm")</f>
        <v>Jul</v>
      </c>
      <c r="O84" s="5">
        <f>YEAR(Table1[[#This Row],[Date]])</f>
        <v>2023</v>
      </c>
    </row>
    <row r="85" spans="1:15" x14ac:dyDescent="0.25">
      <c r="A85" s="5">
        <v>84</v>
      </c>
      <c r="B85" s="6">
        <v>45392</v>
      </c>
      <c r="C85" s="5" t="s">
        <v>40</v>
      </c>
      <c r="D85" s="5" t="str">
        <f>VLOOKUP($C85,'Sales Person'!$A$1:$C$21,2,0)</f>
        <v>Samantha Irvin</v>
      </c>
      <c r="E85" s="5" t="s">
        <v>13</v>
      </c>
      <c r="F85" s="5" t="str">
        <f>VLOOKUP($E85,Country!$A$1:$B$11,2,0)</f>
        <v>Asia</v>
      </c>
      <c r="G85" s="5" t="s">
        <v>31</v>
      </c>
      <c r="H85" s="5" t="str">
        <f>VLOOKUP($G85,Products!$A$1:$C$11,COLUMNS(Products!$A$2:B85),0)</f>
        <v>Electronics</v>
      </c>
      <c r="I85" s="5">
        <f>VLOOKUP($G85,Products!$A$1:$C$11,COLUMNS(Products!$A$2:C85),0)</f>
        <v>71.97</v>
      </c>
      <c r="J85" s="5">
        <v>542.28</v>
      </c>
      <c r="K85" s="5" t="s">
        <v>81</v>
      </c>
      <c r="L85" s="6">
        <v>45407</v>
      </c>
      <c r="M85" s="5">
        <f t="shared" si="1"/>
        <v>15</v>
      </c>
      <c r="N85" s="5" t="str">
        <f>TEXT(Table1[[#This Row],[Date]],"mmm")</f>
        <v>Apr</v>
      </c>
      <c r="O85" s="5">
        <f>YEAR(Table1[[#This Row],[Date]])</f>
        <v>2024</v>
      </c>
    </row>
    <row r="86" spans="1:15" x14ac:dyDescent="0.25">
      <c r="A86" s="5">
        <v>85</v>
      </c>
      <c r="B86" s="6">
        <v>45511</v>
      </c>
      <c r="C86" s="5" t="s">
        <v>44</v>
      </c>
      <c r="D86" s="5" t="str">
        <f>VLOOKUP($C86,'Sales Person'!$A$1:$C$21,2,0)</f>
        <v>Cathy Kelley</v>
      </c>
      <c r="E86" s="5" t="s">
        <v>14</v>
      </c>
      <c r="F86" s="5" t="str">
        <f>VLOOKUP($E86,Country!$A$1:$B$11,2,0)</f>
        <v>Asia</v>
      </c>
      <c r="G86" s="5" t="s">
        <v>32</v>
      </c>
      <c r="H86" s="5" t="str">
        <f>VLOOKUP($G86,Products!$A$1:$C$11,COLUMNS(Products!$A$2:B86),0)</f>
        <v>Audio</v>
      </c>
      <c r="I86" s="5">
        <f>VLOOKUP($G86,Products!$A$1:$C$11,COLUMNS(Products!$A$2:C86),0)</f>
        <v>143.09</v>
      </c>
      <c r="J86" s="5">
        <v>212.92</v>
      </c>
      <c r="K86" s="5" t="s">
        <v>81</v>
      </c>
      <c r="L86" s="6">
        <v>45529</v>
      </c>
      <c r="M86" s="5">
        <f t="shared" si="1"/>
        <v>18</v>
      </c>
      <c r="N86" s="5" t="str">
        <f>TEXT(Table1[[#This Row],[Date]],"mmm")</f>
        <v>Aug</v>
      </c>
      <c r="O86" s="5">
        <f>YEAR(Table1[[#This Row],[Date]])</f>
        <v>2024</v>
      </c>
    </row>
    <row r="87" spans="1:15" x14ac:dyDescent="0.25">
      <c r="A87" s="5">
        <v>86</v>
      </c>
      <c r="B87" s="6">
        <v>45145</v>
      </c>
      <c r="C87" s="5" t="s">
        <v>42</v>
      </c>
      <c r="D87" s="5" t="str">
        <f>VLOOKUP($C87,'Sales Person'!$A$1:$C$21,2,0)</f>
        <v>Cathy Kelley</v>
      </c>
      <c r="E87" s="5" t="s">
        <v>2</v>
      </c>
      <c r="F87" s="5" t="str">
        <f>VLOOKUP($E87,Country!$A$1:$B$11,2,0)</f>
        <v>North America</v>
      </c>
      <c r="G87" s="5" t="s">
        <v>20</v>
      </c>
      <c r="H87" s="5" t="str">
        <f>VLOOKUP($G87,Products!$A$1:$C$11,COLUMNS(Products!$A$2:B87),0)</f>
        <v>Office Equipment</v>
      </c>
      <c r="I87" s="5">
        <f>VLOOKUP($G87,Products!$A$1:$C$11,COLUMNS(Products!$A$2:C87),0)</f>
        <v>350.59</v>
      </c>
      <c r="J87" s="5">
        <v>606.45000000000005</v>
      </c>
      <c r="K87" s="5" t="s">
        <v>81</v>
      </c>
      <c r="L87" s="6">
        <v>45146</v>
      </c>
      <c r="M87" s="5">
        <f t="shared" si="1"/>
        <v>1</v>
      </c>
      <c r="N87" s="5" t="str">
        <f>TEXT(Table1[[#This Row],[Date]],"mmm")</f>
        <v>Aug</v>
      </c>
      <c r="O87" s="5">
        <f>YEAR(Table1[[#This Row],[Date]])</f>
        <v>2023</v>
      </c>
    </row>
    <row r="88" spans="1:15" x14ac:dyDescent="0.25">
      <c r="A88" s="5">
        <v>87</v>
      </c>
      <c r="B88" s="6">
        <v>45324</v>
      </c>
      <c r="C88" s="5" t="s">
        <v>66</v>
      </c>
      <c r="D88" s="5" t="str">
        <f>VLOOKUP($C88,'Sales Person'!$A$1:$C$21,2,0)</f>
        <v>Michale Cole</v>
      </c>
      <c r="E88" s="5" t="s">
        <v>15</v>
      </c>
      <c r="F88" s="5" t="str">
        <f>VLOOKUP($E88,Country!$A$1:$B$11,2,0)</f>
        <v>Oceania</v>
      </c>
      <c r="G88" s="5" t="s">
        <v>20</v>
      </c>
      <c r="H88" s="5" t="str">
        <f>VLOOKUP($G88,Products!$A$1:$C$11,COLUMNS(Products!$A$2:B88),0)</f>
        <v>Office Equipment</v>
      </c>
      <c r="I88" s="5">
        <f>VLOOKUP($G88,Products!$A$1:$C$11,COLUMNS(Products!$A$2:C88),0)</f>
        <v>350.59</v>
      </c>
      <c r="J88" s="5">
        <v>179.86</v>
      </c>
      <c r="K88" s="5" t="s">
        <v>82</v>
      </c>
      <c r="L88" s="5" t="s">
        <v>83</v>
      </c>
      <c r="M88" s="5" t="str">
        <f t="shared" si="1"/>
        <v>0</v>
      </c>
      <c r="N88" s="5" t="str">
        <f>TEXT(Table1[[#This Row],[Date]],"mmm")</f>
        <v>Feb</v>
      </c>
      <c r="O88" s="5">
        <f>YEAR(Table1[[#This Row],[Date]])</f>
        <v>2024</v>
      </c>
    </row>
    <row r="89" spans="1:15" x14ac:dyDescent="0.25">
      <c r="A89" s="5">
        <v>88</v>
      </c>
      <c r="B89" s="6">
        <v>44965</v>
      </c>
      <c r="C89" s="5" t="s">
        <v>66</v>
      </c>
      <c r="D89" s="5" t="str">
        <f>VLOOKUP($C89,'Sales Person'!$A$1:$C$21,2,0)</f>
        <v>Michale Cole</v>
      </c>
      <c r="E89" s="5" t="s">
        <v>2</v>
      </c>
      <c r="F89" s="5" t="str">
        <f>VLOOKUP($E89,Country!$A$1:$B$11,2,0)</f>
        <v>North America</v>
      </c>
      <c r="G89" s="5" t="s">
        <v>31</v>
      </c>
      <c r="H89" s="5" t="str">
        <f>VLOOKUP($G89,Products!$A$1:$C$11,COLUMNS(Products!$A$2:B89),0)</f>
        <v>Electronics</v>
      </c>
      <c r="I89" s="5">
        <f>VLOOKUP($G89,Products!$A$1:$C$11,COLUMNS(Products!$A$2:C89),0)</f>
        <v>71.97</v>
      </c>
      <c r="J89" s="5">
        <v>557.65</v>
      </c>
      <c r="K89" s="5" t="s">
        <v>81</v>
      </c>
      <c r="L89" s="6">
        <v>44966</v>
      </c>
      <c r="M89" s="5">
        <f t="shared" si="1"/>
        <v>1</v>
      </c>
      <c r="N89" s="5" t="str">
        <f>TEXT(Table1[[#This Row],[Date]],"mmm")</f>
        <v>Feb</v>
      </c>
      <c r="O89" s="5">
        <f>YEAR(Table1[[#This Row],[Date]])</f>
        <v>2023</v>
      </c>
    </row>
    <row r="90" spans="1:15" x14ac:dyDescent="0.25">
      <c r="A90" s="5">
        <v>89</v>
      </c>
      <c r="B90" s="6">
        <v>45336</v>
      </c>
      <c r="C90" s="5" t="s">
        <v>68</v>
      </c>
      <c r="D90" s="5" t="str">
        <f>VLOOKUP($C90,'Sales Person'!$A$1:$C$21,2,0)</f>
        <v>Samantha Irvin</v>
      </c>
      <c r="E90" s="5" t="s">
        <v>11</v>
      </c>
      <c r="F90" s="5" t="str">
        <f>VLOOKUP($E90,Country!$A$1:$B$11,2,0)</f>
        <v>Asia</v>
      </c>
      <c r="G90" s="5" t="s">
        <v>26</v>
      </c>
      <c r="H90" s="5" t="str">
        <f>VLOOKUP($G90,Products!$A$1:$C$11,COLUMNS(Products!$A$2:B90),0)</f>
        <v>Electronics</v>
      </c>
      <c r="I90" s="5">
        <f>VLOOKUP($G90,Products!$A$1:$C$11,COLUMNS(Products!$A$2:C90),0)</f>
        <v>263.2</v>
      </c>
      <c r="J90" s="5">
        <v>338.54</v>
      </c>
      <c r="K90" s="5" t="s">
        <v>84</v>
      </c>
      <c r="L90" s="5" t="s">
        <v>83</v>
      </c>
      <c r="M90" s="5" t="str">
        <f t="shared" si="1"/>
        <v>0</v>
      </c>
      <c r="N90" s="5" t="str">
        <f>TEXT(Table1[[#This Row],[Date]],"mmm")</f>
        <v>Feb</v>
      </c>
      <c r="O90" s="5">
        <f>YEAR(Table1[[#This Row],[Date]])</f>
        <v>2024</v>
      </c>
    </row>
    <row r="91" spans="1:15" x14ac:dyDescent="0.25">
      <c r="A91" s="5">
        <v>90</v>
      </c>
      <c r="B91" s="6">
        <v>45024</v>
      </c>
      <c r="C91" s="5" t="s">
        <v>48</v>
      </c>
      <c r="D91" s="5" t="str">
        <f>VLOOKUP($C91,'Sales Person'!$A$1:$C$21,2,0)</f>
        <v>Cathy Kelley</v>
      </c>
      <c r="E91" s="5" t="s">
        <v>5</v>
      </c>
      <c r="F91" s="5" t="str">
        <f>VLOOKUP($E91,Country!$A$1:$B$11,2,0)</f>
        <v>South America</v>
      </c>
      <c r="G91" s="5" t="s">
        <v>33</v>
      </c>
      <c r="H91" s="5" t="str">
        <f>VLOOKUP($G91,Products!$A$1:$C$11,COLUMNS(Products!$A$2:B91),0)</f>
        <v>Electronics</v>
      </c>
      <c r="I91" s="5">
        <f>VLOOKUP($G91,Products!$A$1:$C$11,COLUMNS(Products!$A$2:C91),0)</f>
        <v>381.62</v>
      </c>
      <c r="J91" s="5">
        <v>699.85</v>
      </c>
      <c r="K91" s="5" t="s">
        <v>81</v>
      </c>
      <c r="L91" s="6">
        <v>45028</v>
      </c>
      <c r="M91" s="5">
        <f t="shared" si="1"/>
        <v>4</v>
      </c>
      <c r="N91" s="5" t="str">
        <f>TEXT(Table1[[#This Row],[Date]],"mmm")</f>
        <v>Apr</v>
      </c>
      <c r="O91" s="5">
        <f>YEAR(Table1[[#This Row],[Date]])</f>
        <v>2023</v>
      </c>
    </row>
    <row r="92" spans="1:15" x14ac:dyDescent="0.25">
      <c r="A92" s="5">
        <v>91</v>
      </c>
      <c r="B92" s="6">
        <v>45508</v>
      </c>
      <c r="C92" s="5" t="s">
        <v>62</v>
      </c>
      <c r="D92" s="5" t="str">
        <f>VLOOKUP($C92,'Sales Person'!$A$1:$C$21,2,0)</f>
        <v>Cathy Kelley</v>
      </c>
      <c r="E92" s="5" t="s">
        <v>11</v>
      </c>
      <c r="F92" s="5" t="str">
        <f>VLOOKUP($E92,Country!$A$1:$B$11,2,0)</f>
        <v>Asia</v>
      </c>
      <c r="G92" s="5" t="s">
        <v>29</v>
      </c>
      <c r="H92" s="5" t="str">
        <f>VLOOKUP($G92,Products!$A$1:$C$11,COLUMNS(Products!$A$2:B92),0)</f>
        <v>Computing</v>
      </c>
      <c r="I92" s="5">
        <f>VLOOKUP($G92,Products!$A$1:$C$11,COLUMNS(Products!$A$2:C92),0)</f>
        <v>104.6</v>
      </c>
      <c r="J92" s="5">
        <v>660.5</v>
      </c>
      <c r="K92" s="5" t="s">
        <v>82</v>
      </c>
      <c r="L92" s="5" t="s">
        <v>83</v>
      </c>
      <c r="M92" s="5" t="str">
        <f t="shared" si="1"/>
        <v>0</v>
      </c>
      <c r="N92" s="5" t="str">
        <f>TEXT(Table1[[#This Row],[Date]],"mmm")</f>
        <v>Aug</v>
      </c>
      <c r="O92" s="5">
        <f>YEAR(Table1[[#This Row],[Date]])</f>
        <v>2024</v>
      </c>
    </row>
    <row r="93" spans="1:15" x14ac:dyDescent="0.25">
      <c r="A93" s="5">
        <v>92</v>
      </c>
      <c r="B93" s="6">
        <v>45186</v>
      </c>
      <c r="C93" s="5" t="s">
        <v>72</v>
      </c>
      <c r="D93" s="5" t="str">
        <f>VLOOKUP($C93,'Sales Person'!$A$1:$C$21,2,0)</f>
        <v>Cathy Kelley</v>
      </c>
      <c r="E93" s="5" t="s">
        <v>13</v>
      </c>
      <c r="F93" s="5" t="str">
        <f>VLOOKUP($E93,Country!$A$1:$B$11,2,0)</f>
        <v>Asia</v>
      </c>
      <c r="G93" s="5" t="s">
        <v>30</v>
      </c>
      <c r="H93" s="5" t="str">
        <f>VLOOKUP($G93,Products!$A$1:$C$11,COLUMNS(Products!$A$2:B93),0)</f>
        <v>Audio</v>
      </c>
      <c r="I93" s="5">
        <f>VLOOKUP($G93,Products!$A$1:$C$11,COLUMNS(Products!$A$2:C93),0)</f>
        <v>199.57</v>
      </c>
      <c r="J93" s="5">
        <v>499.5</v>
      </c>
      <c r="K93" s="5" t="s">
        <v>81</v>
      </c>
      <c r="L93" s="6">
        <v>45201</v>
      </c>
      <c r="M93" s="5">
        <f t="shared" si="1"/>
        <v>15</v>
      </c>
      <c r="N93" s="5" t="str">
        <f>TEXT(Table1[[#This Row],[Date]],"mmm")</f>
        <v>Sep</v>
      </c>
      <c r="O93" s="5">
        <f>YEAR(Table1[[#This Row],[Date]])</f>
        <v>2023</v>
      </c>
    </row>
    <row r="94" spans="1:15" x14ac:dyDescent="0.25">
      <c r="A94" s="5">
        <v>93</v>
      </c>
      <c r="B94" s="6">
        <v>44971</v>
      </c>
      <c r="C94" s="5" t="s">
        <v>42</v>
      </c>
      <c r="D94" s="5" t="str">
        <f>VLOOKUP($C94,'Sales Person'!$A$1:$C$21,2,0)</f>
        <v>Cathy Kelley</v>
      </c>
      <c r="E94" s="5" t="s">
        <v>11</v>
      </c>
      <c r="F94" s="5" t="str">
        <f>VLOOKUP($E94,Country!$A$1:$B$11,2,0)</f>
        <v>Asia</v>
      </c>
      <c r="G94" s="5" t="s">
        <v>28</v>
      </c>
      <c r="H94" s="5" t="str">
        <f>VLOOKUP($G94,Products!$A$1:$C$11,COLUMNS(Products!$A$2:B94),0)</f>
        <v>Electronics</v>
      </c>
      <c r="I94" s="5">
        <f>VLOOKUP($G94,Products!$A$1:$C$11,COLUMNS(Products!$A$2:C94),0)</f>
        <v>282.79000000000002</v>
      </c>
      <c r="J94" s="5">
        <v>436.5</v>
      </c>
      <c r="K94" s="5" t="s">
        <v>82</v>
      </c>
      <c r="L94" s="5" t="s">
        <v>83</v>
      </c>
      <c r="M94" s="5" t="str">
        <f t="shared" si="1"/>
        <v>0</v>
      </c>
      <c r="N94" s="5" t="str">
        <f>TEXT(Table1[[#This Row],[Date]],"mmm")</f>
        <v>Feb</v>
      </c>
      <c r="O94" s="5">
        <f>YEAR(Table1[[#This Row],[Date]])</f>
        <v>2023</v>
      </c>
    </row>
    <row r="95" spans="1:15" x14ac:dyDescent="0.25">
      <c r="A95" s="5">
        <v>94</v>
      </c>
      <c r="B95" s="6">
        <v>45028</v>
      </c>
      <c r="C95" s="5" t="s">
        <v>54</v>
      </c>
      <c r="D95" s="5" t="str">
        <f>VLOOKUP($C95,'Sales Person'!$A$1:$C$21,2,0)</f>
        <v>Michale Cole</v>
      </c>
      <c r="E95" s="5" t="s">
        <v>15</v>
      </c>
      <c r="F95" s="5" t="str">
        <f>VLOOKUP($E95,Country!$A$1:$B$11,2,0)</f>
        <v>Oceania</v>
      </c>
      <c r="G95" s="5" t="s">
        <v>22</v>
      </c>
      <c r="H95" s="5" t="str">
        <f>VLOOKUP($G95,Products!$A$1:$C$11,COLUMNS(Products!$A$2:B95),0)</f>
        <v>Computing</v>
      </c>
      <c r="I95" s="5">
        <f>VLOOKUP($G95,Products!$A$1:$C$11,COLUMNS(Products!$A$2:C95),0)</f>
        <v>415.78</v>
      </c>
      <c r="J95" s="5">
        <v>325.81</v>
      </c>
      <c r="K95" s="5" t="s">
        <v>81</v>
      </c>
      <c r="L95" s="6">
        <v>45048</v>
      </c>
      <c r="M95" s="5">
        <f t="shared" si="1"/>
        <v>20</v>
      </c>
      <c r="N95" s="5" t="str">
        <f>TEXT(Table1[[#This Row],[Date]],"mmm")</f>
        <v>Apr</v>
      </c>
      <c r="O95" s="5">
        <f>YEAR(Table1[[#This Row],[Date]])</f>
        <v>2023</v>
      </c>
    </row>
    <row r="96" spans="1:15" x14ac:dyDescent="0.25">
      <c r="A96" s="5">
        <v>95</v>
      </c>
      <c r="B96" s="6">
        <v>45364</v>
      </c>
      <c r="C96" s="5" t="s">
        <v>46</v>
      </c>
      <c r="D96" s="5" t="str">
        <f>VLOOKUP($C96,'Sales Person'!$A$1:$C$21,2,0)</f>
        <v>Nick Patrick</v>
      </c>
      <c r="E96" s="5" t="s">
        <v>7</v>
      </c>
      <c r="F96" s="5" t="str">
        <f>VLOOKUP($E96,Country!$A$1:$B$11,2,0)</f>
        <v>Europe</v>
      </c>
      <c r="G96" s="5" t="s">
        <v>26</v>
      </c>
      <c r="H96" s="5" t="str">
        <f>VLOOKUP($G96,Products!$A$1:$C$11,COLUMNS(Products!$A$2:B96),0)</f>
        <v>Electronics</v>
      </c>
      <c r="I96" s="5">
        <f>VLOOKUP($G96,Products!$A$1:$C$11,COLUMNS(Products!$A$2:C96),0)</f>
        <v>263.2</v>
      </c>
      <c r="J96" s="5">
        <v>286.43</v>
      </c>
      <c r="K96" s="5" t="s">
        <v>81</v>
      </c>
      <c r="L96" s="6">
        <v>45372</v>
      </c>
      <c r="M96" s="5">
        <f t="shared" si="1"/>
        <v>8</v>
      </c>
      <c r="N96" s="5" t="str">
        <f>TEXT(Table1[[#This Row],[Date]],"mmm")</f>
        <v>Mar</v>
      </c>
      <c r="O96" s="5">
        <f>YEAR(Table1[[#This Row],[Date]])</f>
        <v>2024</v>
      </c>
    </row>
    <row r="97" spans="1:15" x14ac:dyDescent="0.25">
      <c r="A97" s="5">
        <v>96</v>
      </c>
      <c r="B97" s="6">
        <v>45523</v>
      </c>
      <c r="C97" s="5" t="s">
        <v>72</v>
      </c>
      <c r="D97" s="5" t="str">
        <f>VLOOKUP($C97,'Sales Person'!$A$1:$C$21,2,0)</f>
        <v>Cathy Kelley</v>
      </c>
      <c r="E97" s="5" t="s">
        <v>9</v>
      </c>
      <c r="F97" s="5" t="str">
        <f>VLOOKUP($E97,Country!$A$1:$B$11,2,0)</f>
        <v>Europe</v>
      </c>
      <c r="G97" s="5" t="s">
        <v>22</v>
      </c>
      <c r="H97" s="5" t="str">
        <f>VLOOKUP($G97,Products!$A$1:$C$11,COLUMNS(Products!$A$2:B97),0)</f>
        <v>Computing</v>
      </c>
      <c r="I97" s="5">
        <f>VLOOKUP($G97,Products!$A$1:$C$11,COLUMNS(Products!$A$2:C97),0)</f>
        <v>415.78</v>
      </c>
      <c r="J97" s="5">
        <v>907.56</v>
      </c>
      <c r="K97" s="5" t="s">
        <v>81</v>
      </c>
      <c r="L97" s="6">
        <v>45533</v>
      </c>
      <c r="M97" s="5">
        <f t="shared" si="1"/>
        <v>10</v>
      </c>
      <c r="N97" s="5" t="str">
        <f>TEXT(Table1[[#This Row],[Date]],"mmm")</f>
        <v>Aug</v>
      </c>
      <c r="O97" s="5">
        <f>YEAR(Table1[[#This Row],[Date]])</f>
        <v>2024</v>
      </c>
    </row>
    <row r="98" spans="1:15" x14ac:dyDescent="0.25">
      <c r="A98" s="5">
        <v>97</v>
      </c>
      <c r="B98" s="6">
        <v>45351</v>
      </c>
      <c r="C98" s="5" t="s">
        <v>46</v>
      </c>
      <c r="D98" s="5" t="str">
        <f>VLOOKUP($C98,'Sales Person'!$A$1:$C$21,2,0)</f>
        <v>Nick Patrick</v>
      </c>
      <c r="E98" s="5" t="s">
        <v>5</v>
      </c>
      <c r="F98" s="5" t="str">
        <f>VLOOKUP($E98,Country!$A$1:$B$11,2,0)</f>
        <v>South America</v>
      </c>
      <c r="G98" s="5" t="s">
        <v>26</v>
      </c>
      <c r="H98" s="5" t="str">
        <f>VLOOKUP($G98,Products!$A$1:$C$11,COLUMNS(Products!$A$2:B98),0)</f>
        <v>Electronics</v>
      </c>
      <c r="I98" s="5">
        <f>VLOOKUP($G98,Products!$A$1:$C$11,COLUMNS(Products!$A$2:C98),0)</f>
        <v>263.2</v>
      </c>
      <c r="J98" s="5">
        <v>351.54</v>
      </c>
      <c r="K98" s="5" t="s">
        <v>81</v>
      </c>
      <c r="L98" s="6">
        <v>45355</v>
      </c>
      <c r="M98" s="5">
        <f t="shared" si="1"/>
        <v>4</v>
      </c>
      <c r="N98" s="5" t="str">
        <f>TEXT(Table1[[#This Row],[Date]],"mmm")</f>
        <v>Feb</v>
      </c>
      <c r="O98" s="5">
        <f>YEAR(Table1[[#This Row],[Date]])</f>
        <v>2024</v>
      </c>
    </row>
    <row r="99" spans="1:15" x14ac:dyDescent="0.25">
      <c r="A99" s="5">
        <v>98</v>
      </c>
      <c r="B99" s="6">
        <v>45584</v>
      </c>
      <c r="C99" s="5" t="s">
        <v>54</v>
      </c>
      <c r="D99" s="5" t="str">
        <f>VLOOKUP($C99,'Sales Person'!$A$1:$C$21,2,0)</f>
        <v>Michale Cole</v>
      </c>
      <c r="E99" s="5" t="s">
        <v>9</v>
      </c>
      <c r="F99" s="5" t="str">
        <f>VLOOKUP($E99,Country!$A$1:$B$11,2,0)</f>
        <v>Europe</v>
      </c>
      <c r="G99" s="5" t="s">
        <v>28</v>
      </c>
      <c r="H99" s="5" t="str">
        <f>VLOOKUP($G99,Products!$A$1:$C$11,COLUMNS(Products!$A$2:B99),0)</f>
        <v>Electronics</v>
      </c>
      <c r="I99" s="5">
        <f>VLOOKUP($G99,Products!$A$1:$C$11,COLUMNS(Products!$A$2:C99),0)</f>
        <v>282.79000000000002</v>
      </c>
      <c r="J99" s="5">
        <v>662.57</v>
      </c>
      <c r="K99" s="5" t="s">
        <v>81</v>
      </c>
      <c r="L99" s="6">
        <v>45594</v>
      </c>
      <c r="M99" s="5">
        <f t="shared" si="1"/>
        <v>10</v>
      </c>
      <c r="N99" s="5" t="str">
        <f>TEXT(Table1[[#This Row],[Date]],"mmm")</f>
        <v>Oct</v>
      </c>
      <c r="O99" s="5">
        <f>YEAR(Table1[[#This Row],[Date]])</f>
        <v>2024</v>
      </c>
    </row>
    <row r="100" spans="1:15" x14ac:dyDescent="0.25">
      <c r="A100" s="5">
        <v>99</v>
      </c>
      <c r="B100" s="6">
        <v>45633</v>
      </c>
      <c r="C100" s="5" t="s">
        <v>72</v>
      </c>
      <c r="D100" s="5" t="str">
        <f>VLOOKUP($C100,'Sales Person'!$A$1:$C$21,2,0)</f>
        <v>Cathy Kelley</v>
      </c>
      <c r="E100" s="5" t="s">
        <v>15</v>
      </c>
      <c r="F100" s="5" t="str">
        <f>VLOOKUP($E100,Country!$A$1:$B$11,2,0)</f>
        <v>Oceania</v>
      </c>
      <c r="G100" s="5" t="s">
        <v>30</v>
      </c>
      <c r="H100" s="5" t="str">
        <f>VLOOKUP($G100,Products!$A$1:$C$11,COLUMNS(Products!$A$2:B100),0)</f>
        <v>Audio</v>
      </c>
      <c r="I100" s="5">
        <f>VLOOKUP($G100,Products!$A$1:$C$11,COLUMNS(Products!$A$2:C100),0)</f>
        <v>199.57</v>
      </c>
      <c r="J100" s="5">
        <v>630.27</v>
      </c>
      <c r="K100" s="5" t="s">
        <v>81</v>
      </c>
      <c r="L100" s="6">
        <v>45653</v>
      </c>
      <c r="M100" s="5">
        <f t="shared" si="1"/>
        <v>20</v>
      </c>
      <c r="N100" s="5" t="str">
        <f>TEXT(Table1[[#This Row],[Date]],"mmm")</f>
        <v>Dec</v>
      </c>
      <c r="O100" s="5">
        <f>YEAR(Table1[[#This Row],[Date]])</f>
        <v>2024</v>
      </c>
    </row>
    <row r="101" spans="1:15" x14ac:dyDescent="0.25">
      <c r="A101" s="5">
        <v>100</v>
      </c>
      <c r="B101" s="6">
        <v>45436</v>
      </c>
      <c r="C101" s="5" t="s">
        <v>50</v>
      </c>
      <c r="D101" s="5" t="str">
        <f>VLOOKUP($C101,'Sales Person'!$A$1:$C$21,2,0)</f>
        <v>Michale Cole</v>
      </c>
      <c r="E101" s="5" t="s">
        <v>2</v>
      </c>
      <c r="F101" s="5" t="str">
        <f>VLOOKUP($E101,Country!$A$1:$B$11,2,0)</f>
        <v>North America</v>
      </c>
      <c r="G101" s="5" t="s">
        <v>20</v>
      </c>
      <c r="H101" s="5" t="str">
        <f>VLOOKUP($G101,Products!$A$1:$C$11,COLUMNS(Products!$A$2:B101),0)</f>
        <v>Office Equipment</v>
      </c>
      <c r="I101" s="5">
        <f>VLOOKUP($G101,Products!$A$1:$C$11,COLUMNS(Products!$A$2:C101),0)</f>
        <v>350.59</v>
      </c>
      <c r="J101" s="5">
        <v>481.02</v>
      </c>
      <c r="K101" s="5" t="s">
        <v>82</v>
      </c>
      <c r="L101" s="5" t="s">
        <v>83</v>
      </c>
      <c r="M101" s="5" t="str">
        <f t="shared" si="1"/>
        <v>0</v>
      </c>
      <c r="N101" s="5" t="str">
        <f>TEXT(Table1[[#This Row],[Date]],"mmm")</f>
        <v>May</v>
      </c>
      <c r="O101" s="5">
        <f>YEAR(Table1[[#This Row],[Date]])</f>
        <v>2024</v>
      </c>
    </row>
    <row r="102" spans="1:15" x14ac:dyDescent="0.25">
      <c r="A102" s="5">
        <v>101</v>
      </c>
      <c r="B102" s="6">
        <v>45488</v>
      </c>
      <c r="C102" s="5" t="s">
        <v>50</v>
      </c>
      <c r="D102" s="5" t="str">
        <f>VLOOKUP($C102,'Sales Person'!$A$1:$C$21,2,0)</f>
        <v>Michale Cole</v>
      </c>
      <c r="E102" s="5" t="s">
        <v>9</v>
      </c>
      <c r="F102" s="5" t="str">
        <f>VLOOKUP($E102,Country!$A$1:$B$11,2,0)</f>
        <v>Europe</v>
      </c>
      <c r="G102" s="5" t="s">
        <v>26</v>
      </c>
      <c r="H102" s="5" t="str">
        <f>VLOOKUP($G102,Products!$A$1:$C$11,COLUMNS(Products!$A$2:B102),0)</f>
        <v>Electronics</v>
      </c>
      <c r="I102" s="5">
        <f>VLOOKUP($G102,Products!$A$1:$C$11,COLUMNS(Products!$A$2:C102),0)</f>
        <v>263.2</v>
      </c>
      <c r="J102" s="5">
        <v>377.58</v>
      </c>
      <c r="K102" s="5" t="s">
        <v>81</v>
      </c>
      <c r="L102" s="6">
        <v>45498</v>
      </c>
      <c r="M102" s="5">
        <f t="shared" si="1"/>
        <v>10</v>
      </c>
      <c r="N102" s="5" t="str">
        <f>TEXT(Table1[[#This Row],[Date]],"mmm")</f>
        <v>Jul</v>
      </c>
      <c r="O102" s="5">
        <f>YEAR(Table1[[#This Row],[Date]])</f>
        <v>2024</v>
      </c>
    </row>
    <row r="103" spans="1:15" x14ac:dyDescent="0.25">
      <c r="A103" s="5">
        <v>102</v>
      </c>
      <c r="B103" s="6">
        <v>45024</v>
      </c>
      <c r="C103" s="5" t="s">
        <v>68</v>
      </c>
      <c r="D103" s="5" t="str">
        <f>VLOOKUP($C103,'Sales Person'!$A$1:$C$21,2,0)</f>
        <v>Samantha Irvin</v>
      </c>
      <c r="E103" s="5" t="s">
        <v>5</v>
      </c>
      <c r="F103" s="5" t="str">
        <f>VLOOKUP($E103,Country!$A$1:$B$11,2,0)</f>
        <v>South America</v>
      </c>
      <c r="G103" s="5" t="s">
        <v>26</v>
      </c>
      <c r="H103" s="5" t="str">
        <f>VLOOKUP($G103,Products!$A$1:$C$11,COLUMNS(Products!$A$2:B103),0)</f>
        <v>Electronics</v>
      </c>
      <c r="I103" s="5">
        <f>VLOOKUP($G103,Products!$A$1:$C$11,COLUMNS(Products!$A$2:C103),0)</f>
        <v>263.2</v>
      </c>
      <c r="J103" s="5">
        <v>781.12</v>
      </c>
      <c r="K103" s="5" t="s">
        <v>81</v>
      </c>
      <c r="L103" s="6">
        <v>45028</v>
      </c>
      <c r="M103" s="5">
        <f t="shared" si="1"/>
        <v>4</v>
      </c>
      <c r="N103" s="5" t="str">
        <f>TEXT(Table1[[#This Row],[Date]],"mmm")</f>
        <v>Apr</v>
      </c>
      <c r="O103" s="5">
        <f>YEAR(Table1[[#This Row],[Date]])</f>
        <v>2023</v>
      </c>
    </row>
    <row r="104" spans="1:15" x14ac:dyDescent="0.25">
      <c r="A104" s="5">
        <v>103</v>
      </c>
      <c r="B104" s="6">
        <v>45651</v>
      </c>
      <c r="C104" s="5" t="s">
        <v>58</v>
      </c>
      <c r="D104" s="5" t="str">
        <f>VLOOKUP($C104,'Sales Person'!$A$1:$C$21,2,0)</f>
        <v>Nick Patrick</v>
      </c>
      <c r="E104" s="5" t="s">
        <v>2</v>
      </c>
      <c r="F104" s="5" t="str">
        <f>VLOOKUP($E104,Country!$A$1:$B$11,2,0)</f>
        <v>North America</v>
      </c>
      <c r="G104" s="5" t="s">
        <v>20</v>
      </c>
      <c r="H104" s="5" t="str">
        <f>VLOOKUP($G104,Products!$A$1:$C$11,COLUMNS(Products!$A$2:B104),0)</f>
        <v>Office Equipment</v>
      </c>
      <c r="I104" s="5">
        <f>VLOOKUP($G104,Products!$A$1:$C$11,COLUMNS(Products!$A$2:C104),0)</f>
        <v>350.59</v>
      </c>
      <c r="J104" s="5">
        <v>482.04</v>
      </c>
      <c r="K104" s="5" t="s">
        <v>82</v>
      </c>
      <c r="L104" s="5" t="s">
        <v>83</v>
      </c>
      <c r="M104" s="5" t="str">
        <f t="shared" si="1"/>
        <v>0</v>
      </c>
      <c r="N104" s="5" t="str">
        <f>TEXT(Table1[[#This Row],[Date]],"mmm")</f>
        <v>Dec</v>
      </c>
      <c r="O104" s="5">
        <f>YEAR(Table1[[#This Row],[Date]])</f>
        <v>2024</v>
      </c>
    </row>
    <row r="105" spans="1:15" x14ac:dyDescent="0.25">
      <c r="A105" s="5">
        <v>104</v>
      </c>
      <c r="B105" s="6">
        <v>45525</v>
      </c>
      <c r="C105" s="5" t="s">
        <v>66</v>
      </c>
      <c r="D105" s="5" t="str">
        <f>VLOOKUP($C105,'Sales Person'!$A$1:$C$21,2,0)</f>
        <v>Michale Cole</v>
      </c>
      <c r="E105" s="5" t="s">
        <v>2</v>
      </c>
      <c r="F105" s="5" t="str">
        <f>VLOOKUP($E105,Country!$A$1:$B$11,2,0)</f>
        <v>North America</v>
      </c>
      <c r="G105" s="5" t="s">
        <v>28</v>
      </c>
      <c r="H105" s="5" t="str">
        <f>VLOOKUP($G105,Products!$A$1:$C$11,COLUMNS(Products!$A$2:B105),0)</f>
        <v>Electronics</v>
      </c>
      <c r="I105" s="5">
        <f>VLOOKUP($G105,Products!$A$1:$C$11,COLUMNS(Products!$A$2:C105),0)</f>
        <v>282.79000000000002</v>
      </c>
      <c r="J105" s="5">
        <v>503.15</v>
      </c>
      <c r="K105" s="5" t="s">
        <v>82</v>
      </c>
      <c r="L105" s="5" t="s">
        <v>83</v>
      </c>
      <c r="M105" s="5" t="str">
        <f t="shared" si="1"/>
        <v>0</v>
      </c>
      <c r="N105" s="5" t="str">
        <f>TEXT(Table1[[#This Row],[Date]],"mmm")</f>
        <v>Aug</v>
      </c>
      <c r="O105" s="5">
        <f>YEAR(Table1[[#This Row],[Date]])</f>
        <v>2024</v>
      </c>
    </row>
    <row r="106" spans="1:15" x14ac:dyDescent="0.25">
      <c r="A106" s="5">
        <v>105</v>
      </c>
      <c r="B106" s="6">
        <v>45535</v>
      </c>
      <c r="C106" s="5" t="s">
        <v>70</v>
      </c>
      <c r="D106" s="5" t="str">
        <f>VLOOKUP($C106,'Sales Person'!$A$1:$C$21,2,0)</f>
        <v>Cathy Kelley</v>
      </c>
      <c r="E106" s="5" t="s">
        <v>11</v>
      </c>
      <c r="F106" s="5" t="str">
        <f>VLOOKUP($E106,Country!$A$1:$B$11,2,0)</f>
        <v>Asia</v>
      </c>
      <c r="G106" s="5" t="s">
        <v>33</v>
      </c>
      <c r="H106" s="5" t="str">
        <f>VLOOKUP($G106,Products!$A$1:$C$11,COLUMNS(Products!$A$2:B106),0)</f>
        <v>Electronics</v>
      </c>
      <c r="I106" s="5">
        <f>VLOOKUP($G106,Products!$A$1:$C$11,COLUMNS(Products!$A$2:C106),0)</f>
        <v>381.62</v>
      </c>
      <c r="J106" s="5">
        <v>396.04</v>
      </c>
      <c r="K106" s="5" t="s">
        <v>81</v>
      </c>
      <c r="L106" s="6">
        <v>45547</v>
      </c>
      <c r="M106" s="5">
        <f t="shared" si="1"/>
        <v>12</v>
      </c>
      <c r="N106" s="5" t="str">
        <f>TEXT(Table1[[#This Row],[Date]],"mmm")</f>
        <v>Aug</v>
      </c>
      <c r="O106" s="5">
        <f>YEAR(Table1[[#This Row],[Date]])</f>
        <v>2024</v>
      </c>
    </row>
    <row r="107" spans="1:15" x14ac:dyDescent="0.25">
      <c r="A107" s="5">
        <v>106</v>
      </c>
      <c r="B107" s="6">
        <v>45297</v>
      </c>
      <c r="C107" s="5" t="s">
        <v>48</v>
      </c>
      <c r="D107" s="5" t="str">
        <f>VLOOKUP($C107,'Sales Person'!$A$1:$C$21,2,0)</f>
        <v>Cathy Kelley</v>
      </c>
      <c r="E107" s="5" t="s">
        <v>14</v>
      </c>
      <c r="F107" s="5" t="str">
        <f>VLOOKUP($E107,Country!$A$1:$B$11,2,0)</f>
        <v>Asia</v>
      </c>
      <c r="G107" s="5" t="s">
        <v>30</v>
      </c>
      <c r="H107" s="5" t="str">
        <f>VLOOKUP($G107,Products!$A$1:$C$11,COLUMNS(Products!$A$2:B107),0)</f>
        <v>Audio</v>
      </c>
      <c r="I107" s="5">
        <f>VLOOKUP($G107,Products!$A$1:$C$11,COLUMNS(Products!$A$2:C107),0)</f>
        <v>199.57</v>
      </c>
      <c r="J107" s="5">
        <v>768.08</v>
      </c>
      <c r="K107" s="5" t="s">
        <v>81</v>
      </c>
      <c r="L107" s="6">
        <v>45315</v>
      </c>
      <c r="M107" s="5">
        <f t="shared" si="1"/>
        <v>18</v>
      </c>
      <c r="N107" s="5" t="str">
        <f>TEXT(Table1[[#This Row],[Date]],"mmm")</f>
        <v>Jan</v>
      </c>
      <c r="O107" s="5">
        <f>YEAR(Table1[[#This Row],[Date]])</f>
        <v>2024</v>
      </c>
    </row>
    <row r="108" spans="1:15" x14ac:dyDescent="0.25">
      <c r="A108" s="5">
        <v>107</v>
      </c>
      <c r="B108" s="6">
        <v>45008</v>
      </c>
      <c r="C108" s="5" t="s">
        <v>66</v>
      </c>
      <c r="D108" s="5" t="str">
        <f>VLOOKUP($C108,'Sales Person'!$A$1:$C$21,2,0)</f>
        <v>Michale Cole</v>
      </c>
      <c r="E108" s="5" t="s">
        <v>14</v>
      </c>
      <c r="F108" s="5" t="str">
        <f>VLOOKUP($E108,Country!$A$1:$B$11,2,0)</f>
        <v>Asia</v>
      </c>
      <c r="G108" s="5" t="s">
        <v>33</v>
      </c>
      <c r="H108" s="5" t="str">
        <f>VLOOKUP($G108,Products!$A$1:$C$11,COLUMNS(Products!$A$2:B108),0)</f>
        <v>Electronics</v>
      </c>
      <c r="I108" s="5">
        <f>VLOOKUP($G108,Products!$A$1:$C$11,COLUMNS(Products!$A$2:C108),0)</f>
        <v>381.62</v>
      </c>
      <c r="J108" s="5">
        <v>900.14</v>
      </c>
      <c r="K108" s="5" t="s">
        <v>81</v>
      </c>
      <c r="L108" s="6">
        <v>45026</v>
      </c>
      <c r="M108" s="5">
        <f t="shared" si="1"/>
        <v>18</v>
      </c>
      <c r="N108" s="5" t="str">
        <f>TEXT(Table1[[#This Row],[Date]],"mmm")</f>
        <v>Mar</v>
      </c>
      <c r="O108" s="5">
        <f>YEAR(Table1[[#This Row],[Date]])</f>
        <v>2023</v>
      </c>
    </row>
    <row r="109" spans="1:15" x14ac:dyDescent="0.25">
      <c r="A109" s="5">
        <v>108</v>
      </c>
      <c r="B109" s="6">
        <v>45256</v>
      </c>
      <c r="C109" s="5" t="s">
        <v>38</v>
      </c>
      <c r="D109" s="5" t="str">
        <f>VLOOKUP($C109,'Sales Person'!$A$1:$C$21,2,0)</f>
        <v>Samantha Irvin</v>
      </c>
      <c r="E109" s="5" t="s">
        <v>2</v>
      </c>
      <c r="F109" s="5" t="str">
        <f>VLOOKUP($E109,Country!$A$1:$B$11,2,0)</f>
        <v>North America</v>
      </c>
      <c r="G109" s="5" t="s">
        <v>26</v>
      </c>
      <c r="H109" s="5" t="str">
        <f>VLOOKUP($G109,Products!$A$1:$C$11,COLUMNS(Products!$A$2:B109),0)</f>
        <v>Electronics</v>
      </c>
      <c r="I109" s="5">
        <f>VLOOKUP($G109,Products!$A$1:$C$11,COLUMNS(Products!$A$2:C109),0)</f>
        <v>263.2</v>
      </c>
      <c r="J109" s="5">
        <v>484.1</v>
      </c>
      <c r="K109" s="5" t="s">
        <v>81</v>
      </c>
      <c r="L109" s="6">
        <v>45257</v>
      </c>
      <c r="M109" s="5">
        <f t="shared" si="1"/>
        <v>1</v>
      </c>
      <c r="N109" s="5" t="str">
        <f>TEXT(Table1[[#This Row],[Date]],"mmm")</f>
        <v>Nov</v>
      </c>
      <c r="O109" s="5">
        <f>YEAR(Table1[[#This Row],[Date]])</f>
        <v>2023</v>
      </c>
    </row>
    <row r="110" spans="1:15" x14ac:dyDescent="0.25">
      <c r="A110" s="5">
        <v>109</v>
      </c>
      <c r="B110" s="6">
        <v>45626</v>
      </c>
      <c r="C110" s="5" t="s">
        <v>54</v>
      </c>
      <c r="D110" s="5" t="str">
        <f>VLOOKUP($C110,'Sales Person'!$A$1:$C$21,2,0)</f>
        <v>Michale Cole</v>
      </c>
      <c r="E110" s="5" t="s">
        <v>15</v>
      </c>
      <c r="F110" s="5" t="str">
        <f>VLOOKUP($E110,Country!$A$1:$B$11,2,0)</f>
        <v>Oceania</v>
      </c>
      <c r="G110" s="5" t="s">
        <v>22</v>
      </c>
      <c r="H110" s="5" t="str">
        <f>VLOOKUP($G110,Products!$A$1:$C$11,COLUMNS(Products!$A$2:B110),0)</f>
        <v>Computing</v>
      </c>
      <c r="I110" s="5">
        <f>VLOOKUP($G110,Products!$A$1:$C$11,COLUMNS(Products!$A$2:C110),0)</f>
        <v>415.78</v>
      </c>
      <c r="J110" s="5">
        <v>966.68</v>
      </c>
      <c r="K110" s="5" t="s">
        <v>82</v>
      </c>
      <c r="L110" s="5" t="s">
        <v>83</v>
      </c>
      <c r="M110" s="5" t="str">
        <f t="shared" si="1"/>
        <v>0</v>
      </c>
      <c r="N110" s="5" t="str">
        <f>TEXT(Table1[[#This Row],[Date]],"mmm")</f>
        <v>Nov</v>
      </c>
      <c r="O110" s="5">
        <f>YEAR(Table1[[#This Row],[Date]])</f>
        <v>2024</v>
      </c>
    </row>
    <row r="111" spans="1:15" x14ac:dyDescent="0.25">
      <c r="A111" s="5">
        <v>110</v>
      </c>
      <c r="B111" s="6">
        <v>45255</v>
      </c>
      <c r="C111" s="5" t="s">
        <v>72</v>
      </c>
      <c r="D111" s="5" t="str">
        <f>VLOOKUP($C111,'Sales Person'!$A$1:$C$21,2,0)</f>
        <v>Cathy Kelley</v>
      </c>
      <c r="E111" s="5" t="s">
        <v>10</v>
      </c>
      <c r="F111" s="5" t="str">
        <f>VLOOKUP($E111,Country!$A$1:$B$11,2,0)</f>
        <v>Europe</v>
      </c>
      <c r="G111" s="5" t="s">
        <v>20</v>
      </c>
      <c r="H111" s="5" t="str">
        <f>VLOOKUP($G111,Products!$A$1:$C$11,COLUMNS(Products!$A$2:B111),0)</f>
        <v>Office Equipment</v>
      </c>
      <c r="I111" s="5">
        <f>VLOOKUP($G111,Products!$A$1:$C$11,COLUMNS(Products!$A$2:C111),0)</f>
        <v>350.59</v>
      </c>
      <c r="J111" s="5">
        <v>461.1</v>
      </c>
      <c r="K111" s="5" t="s">
        <v>81</v>
      </c>
      <c r="L111" s="6">
        <v>45261</v>
      </c>
      <c r="M111" s="5">
        <f t="shared" si="1"/>
        <v>6</v>
      </c>
      <c r="N111" s="5" t="str">
        <f>TEXT(Table1[[#This Row],[Date]],"mmm")</f>
        <v>Nov</v>
      </c>
      <c r="O111" s="5">
        <f>YEAR(Table1[[#This Row],[Date]])</f>
        <v>2023</v>
      </c>
    </row>
    <row r="112" spans="1:15" x14ac:dyDescent="0.25">
      <c r="A112" s="5">
        <v>111</v>
      </c>
      <c r="B112" s="6">
        <v>45432</v>
      </c>
      <c r="C112" s="5" t="s">
        <v>60</v>
      </c>
      <c r="D112" s="5" t="str">
        <f>VLOOKUP($C112,'Sales Person'!$A$1:$C$21,2,0)</f>
        <v>Cathy Kelley</v>
      </c>
      <c r="E112" s="5" t="s">
        <v>7</v>
      </c>
      <c r="F112" s="5" t="str">
        <f>VLOOKUP($E112,Country!$A$1:$B$11,2,0)</f>
        <v>Europe</v>
      </c>
      <c r="G112" s="5" t="s">
        <v>24</v>
      </c>
      <c r="H112" s="5" t="str">
        <f>VLOOKUP($G112,Products!$A$1:$C$11,COLUMNS(Products!$A$2:B112),0)</f>
        <v>Audio</v>
      </c>
      <c r="I112" s="5">
        <f>VLOOKUP($G112,Products!$A$1:$C$11,COLUMNS(Products!$A$2:C112),0)</f>
        <v>195.62</v>
      </c>
      <c r="J112" s="5">
        <v>734.92</v>
      </c>
      <c r="K112" s="5" t="s">
        <v>81</v>
      </c>
      <c r="L112" s="6">
        <v>45440</v>
      </c>
      <c r="M112" s="5">
        <f t="shared" si="1"/>
        <v>8</v>
      </c>
      <c r="N112" s="5" t="str">
        <f>TEXT(Table1[[#This Row],[Date]],"mmm")</f>
        <v>May</v>
      </c>
      <c r="O112" s="5">
        <f>YEAR(Table1[[#This Row],[Date]])</f>
        <v>2024</v>
      </c>
    </row>
    <row r="113" spans="1:15" x14ac:dyDescent="0.25">
      <c r="A113" s="5">
        <v>112</v>
      </c>
      <c r="B113" s="6">
        <v>45578</v>
      </c>
      <c r="C113" s="5" t="s">
        <v>36</v>
      </c>
      <c r="D113" s="5" t="str">
        <f>VLOOKUP($C113,'Sales Person'!$A$1:$C$21,2,0)</f>
        <v>Michale Cole</v>
      </c>
      <c r="E113" s="5" t="s">
        <v>9</v>
      </c>
      <c r="F113" s="5" t="str">
        <f>VLOOKUP($E113,Country!$A$1:$B$11,2,0)</f>
        <v>Europe</v>
      </c>
      <c r="G113" s="5" t="s">
        <v>28</v>
      </c>
      <c r="H113" s="5" t="str">
        <f>VLOOKUP($G113,Products!$A$1:$C$11,COLUMNS(Products!$A$2:B113),0)</f>
        <v>Electronics</v>
      </c>
      <c r="I113" s="5">
        <f>VLOOKUP($G113,Products!$A$1:$C$11,COLUMNS(Products!$A$2:C113),0)</f>
        <v>282.79000000000002</v>
      </c>
      <c r="J113" s="5">
        <v>494.61</v>
      </c>
      <c r="K113" s="5" t="s">
        <v>82</v>
      </c>
      <c r="L113" s="5" t="s">
        <v>83</v>
      </c>
      <c r="M113" s="5" t="str">
        <f t="shared" si="1"/>
        <v>0</v>
      </c>
      <c r="N113" s="5" t="str">
        <f>TEXT(Table1[[#This Row],[Date]],"mmm")</f>
        <v>Oct</v>
      </c>
      <c r="O113" s="5">
        <f>YEAR(Table1[[#This Row],[Date]])</f>
        <v>2024</v>
      </c>
    </row>
    <row r="114" spans="1:15" x14ac:dyDescent="0.25">
      <c r="A114" s="5">
        <v>113</v>
      </c>
      <c r="B114" s="6">
        <v>44932</v>
      </c>
      <c r="C114" s="5" t="s">
        <v>64</v>
      </c>
      <c r="D114" s="5" t="str">
        <f>VLOOKUP($C114,'Sales Person'!$A$1:$C$21,2,0)</f>
        <v>Michale Cole</v>
      </c>
      <c r="E114" s="5" t="s">
        <v>14</v>
      </c>
      <c r="F114" s="5" t="str">
        <f>VLOOKUP($E114,Country!$A$1:$B$11,2,0)</f>
        <v>Asia</v>
      </c>
      <c r="G114" s="5" t="s">
        <v>26</v>
      </c>
      <c r="H114" s="5" t="str">
        <f>VLOOKUP($G114,Products!$A$1:$C$11,COLUMNS(Products!$A$2:B114),0)</f>
        <v>Electronics</v>
      </c>
      <c r="I114" s="5">
        <f>VLOOKUP($G114,Products!$A$1:$C$11,COLUMNS(Products!$A$2:C114),0)</f>
        <v>263.2</v>
      </c>
      <c r="J114" s="5">
        <v>362.64</v>
      </c>
      <c r="K114" s="5" t="s">
        <v>81</v>
      </c>
      <c r="L114" s="6">
        <v>44950</v>
      </c>
      <c r="M114" s="5">
        <f t="shared" si="1"/>
        <v>18</v>
      </c>
      <c r="N114" s="5" t="str">
        <f>TEXT(Table1[[#This Row],[Date]],"mmm")</f>
        <v>Jan</v>
      </c>
      <c r="O114" s="5">
        <f>YEAR(Table1[[#This Row],[Date]])</f>
        <v>2023</v>
      </c>
    </row>
    <row r="115" spans="1:15" x14ac:dyDescent="0.25">
      <c r="A115" s="5">
        <v>114</v>
      </c>
      <c r="B115" s="6">
        <v>45489</v>
      </c>
      <c r="C115" s="5" t="s">
        <v>48</v>
      </c>
      <c r="D115" s="5" t="str">
        <f>VLOOKUP($C115,'Sales Person'!$A$1:$C$21,2,0)</f>
        <v>Cathy Kelley</v>
      </c>
      <c r="E115" s="5" t="s">
        <v>14</v>
      </c>
      <c r="F115" s="5" t="str">
        <f>VLOOKUP($E115,Country!$A$1:$B$11,2,0)</f>
        <v>Asia</v>
      </c>
      <c r="G115" s="5" t="s">
        <v>26</v>
      </c>
      <c r="H115" s="5" t="str">
        <f>VLOOKUP($G115,Products!$A$1:$C$11,COLUMNS(Products!$A$2:B115),0)</f>
        <v>Electronics</v>
      </c>
      <c r="I115" s="5">
        <f>VLOOKUP($G115,Products!$A$1:$C$11,COLUMNS(Products!$A$2:C115),0)</f>
        <v>263.2</v>
      </c>
      <c r="J115" s="5">
        <v>281.17</v>
      </c>
      <c r="K115" s="5" t="s">
        <v>81</v>
      </c>
      <c r="L115" s="6">
        <v>45507</v>
      </c>
      <c r="M115" s="5">
        <f t="shared" si="1"/>
        <v>18</v>
      </c>
      <c r="N115" s="5" t="str">
        <f>TEXT(Table1[[#This Row],[Date]],"mmm")</f>
        <v>Jul</v>
      </c>
      <c r="O115" s="5">
        <f>YEAR(Table1[[#This Row],[Date]])</f>
        <v>2024</v>
      </c>
    </row>
    <row r="116" spans="1:15" x14ac:dyDescent="0.25">
      <c r="A116" s="5">
        <v>115</v>
      </c>
      <c r="B116" s="6">
        <v>45523</v>
      </c>
      <c r="C116" s="5" t="s">
        <v>40</v>
      </c>
      <c r="D116" s="5" t="str">
        <f>VLOOKUP($C116,'Sales Person'!$A$1:$C$21,2,0)</f>
        <v>Samantha Irvin</v>
      </c>
      <c r="E116" s="5" t="s">
        <v>4</v>
      </c>
      <c r="F116" s="5" t="str">
        <f>VLOOKUP($E116,Country!$A$1:$B$11,2,0)</f>
        <v>North America</v>
      </c>
      <c r="G116" s="5" t="s">
        <v>24</v>
      </c>
      <c r="H116" s="5" t="str">
        <f>VLOOKUP($G116,Products!$A$1:$C$11,COLUMNS(Products!$A$2:B116),0)</f>
        <v>Audio</v>
      </c>
      <c r="I116" s="5">
        <f>VLOOKUP($G116,Products!$A$1:$C$11,COLUMNS(Products!$A$2:C116),0)</f>
        <v>195.62</v>
      </c>
      <c r="J116" s="5">
        <v>461.94</v>
      </c>
      <c r="K116" s="5" t="s">
        <v>81</v>
      </c>
      <c r="L116" s="6">
        <v>45525</v>
      </c>
      <c r="M116" s="5">
        <f t="shared" si="1"/>
        <v>2</v>
      </c>
      <c r="N116" s="5" t="str">
        <f>TEXT(Table1[[#This Row],[Date]],"mmm")</f>
        <v>Aug</v>
      </c>
      <c r="O116" s="5">
        <f>YEAR(Table1[[#This Row],[Date]])</f>
        <v>2024</v>
      </c>
    </row>
    <row r="117" spans="1:15" x14ac:dyDescent="0.25">
      <c r="A117" s="5">
        <v>116</v>
      </c>
      <c r="B117" s="6">
        <v>45013</v>
      </c>
      <c r="C117" s="5" t="s">
        <v>52</v>
      </c>
      <c r="D117" s="5" t="str">
        <f>VLOOKUP($C117,'Sales Person'!$A$1:$C$21,2,0)</f>
        <v>Nick Patrick</v>
      </c>
      <c r="E117" s="5" t="s">
        <v>14</v>
      </c>
      <c r="F117" s="5" t="str">
        <f>VLOOKUP($E117,Country!$A$1:$B$11,2,0)</f>
        <v>Asia</v>
      </c>
      <c r="G117" s="5" t="s">
        <v>20</v>
      </c>
      <c r="H117" s="5" t="str">
        <f>VLOOKUP($G117,Products!$A$1:$C$11,COLUMNS(Products!$A$2:B117),0)</f>
        <v>Office Equipment</v>
      </c>
      <c r="I117" s="5">
        <f>VLOOKUP($G117,Products!$A$1:$C$11,COLUMNS(Products!$A$2:C117),0)</f>
        <v>350.59</v>
      </c>
      <c r="J117" s="5">
        <v>188.7</v>
      </c>
      <c r="K117" s="5" t="s">
        <v>82</v>
      </c>
      <c r="L117" s="5" t="s">
        <v>83</v>
      </c>
      <c r="M117" s="5" t="str">
        <f t="shared" si="1"/>
        <v>0</v>
      </c>
      <c r="N117" s="5" t="str">
        <f>TEXT(Table1[[#This Row],[Date]],"mmm")</f>
        <v>Mar</v>
      </c>
      <c r="O117" s="5">
        <f>YEAR(Table1[[#This Row],[Date]])</f>
        <v>2023</v>
      </c>
    </row>
    <row r="118" spans="1:15" x14ac:dyDescent="0.25">
      <c r="A118" s="5">
        <v>117</v>
      </c>
      <c r="B118" s="6">
        <v>45299</v>
      </c>
      <c r="C118" s="5" t="s">
        <v>40</v>
      </c>
      <c r="D118" s="5" t="str">
        <f>VLOOKUP($C118,'Sales Person'!$A$1:$C$21,2,0)</f>
        <v>Samantha Irvin</v>
      </c>
      <c r="E118" s="5" t="s">
        <v>15</v>
      </c>
      <c r="F118" s="5" t="str">
        <f>VLOOKUP($E118,Country!$A$1:$B$11,2,0)</f>
        <v>Oceania</v>
      </c>
      <c r="G118" s="5" t="s">
        <v>32</v>
      </c>
      <c r="H118" s="5" t="str">
        <f>VLOOKUP($G118,Products!$A$1:$C$11,COLUMNS(Products!$A$2:B118),0)</f>
        <v>Audio</v>
      </c>
      <c r="I118" s="5">
        <f>VLOOKUP($G118,Products!$A$1:$C$11,COLUMNS(Products!$A$2:C118),0)</f>
        <v>143.09</v>
      </c>
      <c r="J118" s="5">
        <v>275.02</v>
      </c>
      <c r="K118" s="5" t="s">
        <v>82</v>
      </c>
      <c r="L118" s="5" t="s">
        <v>83</v>
      </c>
      <c r="M118" s="5" t="str">
        <f t="shared" si="1"/>
        <v>0</v>
      </c>
      <c r="N118" s="5" t="str">
        <f>TEXT(Table1[[#This Row],[Date]],"mmm")</f>
        <v>Jan</v>
      </c>
      <c r="O118" s="5">
        <f>YEAR(Table1[[#This Row],[Date]])</f>
        <v>2024</v>
      </c>
    </row>
    <row r="119" spans="1:15" x14ac:dyDescent="0.25">
      <c r="A119" s="5">
        <v>118</v>
      </c>
      <c r="B119" s="6">
        <v>45019</v>
      </c>
      <c r="C119" s="5" t="s">
        <v>52</v>
      </c>
      <c r="D119" s="5" t="str">
        <f>VLOOKUP($C119,'Sales Person'!$A$1:$C$21,2,0)</f>
        <v>Nick Patrick</v>
      </c>
      <c r="E119" s="5" t="s">
        <v>9</v>
      </c>
      <c r="F119" s="5" t="str">
        <f>VLOOKUP($E119,Country!$A$1:$B$11,2,0)</f>
        <v>Europe</v>
      </c>
      <c r="G119" s="5" t="s">
        <v>24</v>
      </c>
      <c r="H119" s="5" t="str">
        <f>VLOOKUP($G119,Products!$A$1:$C$11,COLUMNS(Products!$A$2:B119),0)</f>
        <v>Audio</v>
      </c>
      <c r="I119" s="5">
        <f>VLOOKUP($G119,Products!$A$1:$C$11,COLUMNS(Products!$A$2:C119),0)</f>
        <v>195.62</v>
      </c>
      <c r="J119" s="5">
        <v>122.98</v>
      </c>
      <c r="K119" s="5" t="s">
        <v>81</v>
      </c>
      <c r="L119" s="6">
        <v>45029</v>
      </c>
      <c r="M119" s="5">
        <f t="shared" si="1"/>
        <v>10</v>
      </c>
      <c r="N119" s="5" t="str">
        <f>TEXT(Table1[[#This Row],[Date]],"mmm")</f>
        <v>Apr</v>
      </c>
      <c r="O119" s="5">
        <f>YEAR(Table1[[#This Row],[Date]])</f>
        <v>2023</v>
      </c>
    </row>
    <row r="120" spans="1:15" x14ac:dyDescent="0.25">
      <c r="A120" s="5">
        <v>119</v>
      </c>
      <c r="B120" s="6">
        <v>45321</v>
      </c>
      <c r="C120" s="5" t="s">
        <v>64</v>
      </c>
      <c r="D120" s="5" t="str">
        <f>VLOOKUP($C120,'Sales Person'!$A$1:$C$21,2,0)</f>
        <v>Michale Cole</v>
      </c>
      <c r="E120" s="5" t="s">
        <v>10</v>
      </c>
      <c r="F120" s="5" t="str">
        <f>VLOOKUP($E120,Country!$A$1:$B$11,2,0)</f>
        <v>Europe</v>
      </c>
      <c r="G120" s="5" t="s">
        <v>22</v>
      </c>
      <c r="H120" s="5" t="str">
        <f>VLOOKUP($G120,Products!$A$1:$C$11,COLUMNS(Products!$A$2:B120),0)</f>
        <v>Computing</v>
      </c>
      <c r="I120" s="5">
        <f>VLOOKUP($G120,Products!$A$1:$C$11,COLUMNS(Products!$A$2:C120),0)</f>
        <v>415.78</v>
      </c>
      <c r="J120" s="5">
        <v>547.5</v>
      </c>
      <c r="K120" s="5" t="s">
        <v>82</v>
      </c>
      <c r="L120" s="5" t="s">
        <v>83</v>
      </c>
      <c r="M120" s="5" t="str">
        <f t="shared" si="1"/>
        <v>0</v>
      </c>
      <c r="N120" s="5" t="str">
        <f>TEXT(Table1[[#This Row],[Date]],"mmm")</f>
        <v>Jan</v>
      </c>
      <c r="O120" s="5">
        <f>YEAR(Table1[[#This Row],[Date]])</f>
        <v>2024</v>
      </c>
    </row>
    <row r="121" spans="1:15" x14ac:dyDescent="0.25">
      <c r="A121" s="5">
        <v>120</v>
      </c>
      <c r="B121" s="6">
        <v>45435</v>
      </c>
      <c r="C121" s="5" t="s">
        <v>56</v>
      </c>
      <c r="D121" s="5" t="str">
        <f>VLOOKUP($C121,'Sales Person'!$A$1:$C$21,2,0)</f>
        <v>Nick Patrick</v>
      </c>
      <c r="E121" s="5" t="s">
        <v>5</v>
      </c>
      <c r="F121" s="5" t="str">
        <f>VLOOKUP($E121,Country!$A$1:$B$11,2,0)</f>
        <v>South America</v>
      </c>
      <c r="G121" s="5" t="s">
        <v>20</v>
      </c>
      <c r="H121" s="5" t="str">
        <f>VLOOKUP($G121,Products!$A$1:$C$11,COLUMNS(Products!$A$2:B121),0)</f>
        <v>Office Equipment</v>
      </c>
      <c r="I121" s="5">
        <f>VLOOKUP($G121,Products!$A$1:$C$11,COLUMNS(Products!$A$2:C121),0)</f>
        <v>350.59</v>
      </c>
      <c r="J121" s="5">
        <v>650.41999999999996</v>
      </c>
      <c r="K121" s="5" t="s">
        <v>81</v>
      </c>
      <c r="L121" s="6">
        <v>45439</v>
      </c>
      <c r="M121" s="5">
        <f t="shared" si="1"/>
        <v>4</v>
      </c>
      <c r="N121" s="5" t="str">
        <f>TEXT(Table1[[#This Row],[Date]],"mmm")</f>
        <v>May</v>
      </c>
      <c r="O121" s="5">
        <f>YEAR(Table1[[#This Row],[Date]])</f>
        <v>2024</v>
      </c>
    </row>
    <row r="122" spans="1:15" x14ac:dyDescent="0.25">
      <c r="A122" s="5">
        <v>121</v>
      </c>
      <c r="B122" s="6">
        <v>45262</v>
      </c>
      <c r="C122" s="5" t="s">
        <v>74</v>
      </c>
      <c r="D122" s="5" t="str">
        <f>VLOOKUP($C122,'Sales Person'!$A$1:$C$21,2,0)</f>
        <v>Michale Cole</v>
      </c>
      <c r="E122" s="5" t="s">
        <v>7</v>
      </c>
      <c r="F122" s="5" t="str">
        <f>VLOOKUP($E122,Country!$A$1:$B$11,2,0)</f>
        <v>Europe</v>
      </c>
      <c r="G122" s="5" t="s">
        <v>30</v>
      </c>
      <c r="H122" s="5" t="str">
        <f>VLOOKUP($G122,Products!$A$1:$C$11,COLUMNS(Products!$A$2:B122),0)</f>
        <v>Audio</v>
      </c>
      <c r="I122" s="5">
        <f>VLOOKUP($G122,Products!$A$1:$C$11,COLUMNS(Products!$A$2:C122),0)</f>
        <v>199.57</v>
      </c>
      <c r="J122" s="5">
        <v>362.44</v>
      </c>
      <c r="K122" s="5" t="s">
        <v>81</v>
      </c>
      <c r="L122" s="6">
        <v>45270</v>
      </c>
      <c r="M122" s="5">
        <f t="shared" si="1"/>
        <v>8</v>
      </c>
      <c r="N122" s="5" t="str">
        <f>TEXT(Table1[[#This Row],[Date]],"mmm")</f>
        <v>Dec</v>
      </c>
      <c r="O122" s="5">
        <f>YEAR(Table1[[#This Row],[Date]])</f>
        <v>2023</v>
      </c>
    </row>
    <row r="123" spans="1:15" x14ac:dyDescent="0.25">
      <c r="A123" s="5">
        <v>122</v>
      </c>
      <c r="B123" s="6">
        <v>44939</v>
      </c>
      <c r="C123" s="5" t="s">
        <v>38</v>
      </c>
      <c r="D123" s="5" t="str">
        <f>VLOOKUP($C123,'Sales Person'!$A$1:$C$21,2,0)</f>
        <v>Samantha Irvin</v>
      </c>
      <c r="E123" s="5" t="s">
        <v>10</v>
      </c>
      <c r="F123" s="5" t="str">
        <f>VLOOKUP($E123,Country!$A$1:$B$11,2,0)</f>
        <v>Europe</v>
      </c>
      <c r="G123" s="5" t="s">
        <v>31</v>
      </c>
      <c r="H123" s="5" t="str">
        <f>VLOOKUP($G123,Products!$A$1:$C$11,COLUMNS(Products!$A$2:B123),0)</f>
        <v>Electronics</v>
      </c>
      <c r="I123" s="5">
        <f>VLOOKUP($G123,Products!$A$1:$C$11,COLUMNS(Products!$A$2:C123),0)</f>
        <v>71.97</v>
      </c>
      <c r="J123" s="5">
        <v>169.43</v>
      </c>
      <c r="K123" s="5" t="s">
        <v>81</v>
      </c>
      <c r="L123" s="6">
        <v>44945</v>
      </c>
      <c r="M123" s="5">
        <f t="shared" si="1"/>
        <v>6</v>
      </c>
      <c r="N123" s="5" t="str">
        <f>TEXT(Table1[[#This Row],[Date]],"mmm")</f>
        <v>Jan</v>
      </c>
      <c r="O123" s="5">
        <f>YEAR(Table1[[#This Row],[Date]])</f>
        <v>2023</v>
      </c>
    </row>
    <row r="124" spans="1:15" x14ac:dyDescent="0.25">
      <c r="A124" s="5">
        <v>123</v>
      </c>
      <c r="B124" s="6">
        <v>45595</v>
      </c>
      <c r="C124" s="5" t="s">
        <v>40</v>
      </c>
      <c r="D124" s="5" t="str">
        <f>VLOOKUP($C124,'Sales Person'!$A$1:$C$21,2,0)</f>
        <v>Samantha Irvin</v>
      </c>
      <c r="E124" s="5" t="s">
        <v>9</v>
      </c>
      <c r="F124" s="5" t="str">
        <f>VLOOKUP($E124,Country!$A$1:$B$11,2,0)</f>
        <v>Europe</v>
      </c>
      <c r="G124" s="5" t="s">
        <v>22</v>
      </c>
      <c r="H124" s="5" t="str">
        <f>VLOOKUP($G124,Products!$A$1:$C$11,COLUMNS(Products!$A$2:B124),0)</f>
        <v>Computing</v>
      </c>
      <c r="I124" s="5">
        <f>VLOOKUP($G124,Products!$A$1:$C$11,COLUMNS(Products!$A$2:C124),0)</f>
        <v>415.78</v>
      </c>
      <c r="J124" s="5">
        <v>469.35</v>
      </c>
      <c r="K124" s="5" t="s">
        <v>82</v>
      </c>
      <c r="L124" s="5" t="s">
        <v>83</v>
      </c>
      <c r="M124" s="5" t="str">
        <f t="shared" si="1"/>
        <v>0</v>
      </c>
      <c r="N124" s="5" t="str">
        <f>TEXT(Table1[[#This Row],[Date]],"mmm")</f>
        <v>Oct</v>
      </c>
      <c r="O124" s="5">
        <f>YEAR(Table1[[#This Row],[Date]])</f>
        <v>2024</v>
      </c>
    </row>
    <row r="125" spans="1:15" x14ac:dyDescent="0.25">
      <c r="A125" s="5">
        <v>124</v>
      </c>
      <c r="B125" s="6">
        <v>45125</v>
      </c>
      <c r="C125" s="5" t="s">
        <v>38</v>
      </c>
      <c r="D125" s="5" t="str">
        <f>VLOOKUP($C125,'Sales Person'!$A$1:$C$21,2,0)</f>
        <v>Samantha Irvin</v>
      </c>
      <c r="E125" s="5" t="s">
        <v>11</v>
      </c>
      <c r="F125" s="5" t="str">
        <f>VLOOKUP($E125,Country!$A$1:$B$11,2,0)</f>
        <v>Asia</v>
      </c>
      <c r="G125" s="5" t="s">
        <v>30</v>
      </c>
      <c r="H125" s="5" t="str">
        <f>VLOOKUP($G125,Products!$A$1:$C$11,COLUMNS(Products!$A$2:B125),0)</f>
        <v>Audio</v>
      </c>
      <c r="I125" s="5">
        <f>VLOOKUP($G125,Products!$A$1:$C$11,COLUMNS(Products!$A$2:C125),0)</f>
        <v>199.57</v>
      </c>
      <c r="J125" s="5">
        <v>683.42</v>
      </c>
      <c r="K125" s="5" t="s">
        <v>81</v>
      </c>
      <c r="L125" s="6">
        <v>45137</v>
      </c>
      <c r="M125" s="5">
        <f t="shared" si="1"/>
        <v>12</v>
      </c>
      <c r="N125" s="5" t="str">
        <f>TEXT(Table1[[#This Row],[Date]],"mmm")</f>
        <v>Jul</v>
      </c>
      <c r="O125" s="5">
        <f>YEAR(Table1[[#This Row],[Date]])</f>
        <v>2023</v>
      </c>
    </row>
    <row r="126" spans="1:15" x14ac:dyDescent="0.25">
      <c r="A126" s="5">
        <v>125</v>
      </c>
      <c r="B126" s="6">
        <v>45161</v>
      </c>
      <c r="C126" s="5" t="s">
        <v>62</v>
      </c>
      <c r="D126" s="5" t="str">
        <f>VLOOKUP($C126,'Sales Person'!$A$1:$C$21,2,0)</f>
        <v>Cathy Kelley</v>
      </c>
      <c r="E126" s="5" t="s">
        <v>9</v>
      </c>
      <c r="F126" s="5" t="str">
        <f>VLOOKUP($E126,Country!$A$1:$B$11,2,0)</f>
        <v>Europe</v>
      </c>
      <c r="G126" s="5" t="s">
        <v>24</v>
      </c>
      <c r="H126" s="5" t="str">
        <f>VLOOKUP($G126,Products!$A$1:$C$11,COLUMNS(Products!$A$2:B126),0)</f>
        <v>Audio</v>
      </c>
      <c r="I126" s="5">
        <f>VLOOKUP($G126,Products!$A$1:$C$11,COLUMNS(Products!$A$2:C126),0)</f>
        <v>195.62</v>
      </c>
      <c r="J126" s="5">
        <v>969.36</v>
      </c>
      <c r="K126" s="5" t="s">
        <v>81</v>
      </c>
      <c r="L126" s="6">
        <v>45171</v>
      </c>
      <c r="M126" s="5">
        <f t="shared" si="1"/>
        <v>10</v>
      </c>
      <c r="N126" s="5" t="str">
        <f>TEXT(Table1[[#This Row],[Date]],"mmm")</f>
        <v>Aug</v>
      </c>
      <c r="O126" s="5">
        <f>YEAR(Table1[[#This Row],[Date]])</f>
        <v>2023</v>
      </c>
    </row>
    <row r="127" spans="1:15" x14ac:dyDescent="0.25">
      <c r="A127" s="5">
        <v>126</v>
      </c>
      <c r="B127" s="6">
        <v>44946</v>
      </c>
      <c r="C127" s="5" t="s">
        <v>50</v>
      </c>
      <c r="D127" s="5" t="str">
        <f>VLOOKUP($C127,'Sales Person'!$A$1:$C$21,2,0)</f>
        <v>Michale Cole</v>
      </c>
      <c r="E127" s="5" t="s">
        <v>15</v>
      </c>
      <c r="F127" s="5" t="str">
        <f>VLOOKUP($E127,Country!$A$1:$B$11,2,0)</f>
        <v>Oceania</v>
      </c>
      <c r="G127" s="5" t="s">
        <v>29</v>
      </c>
      <c r="H127" s="5" t="str">
        <f>VLOOKUP($G127,Products!$A$1:$C$11,COLUMNS(Products!$A$2:B127),0)</f>
        <v>Computing</v>
      </c>
      <c r="I127" s="5">
        <f>VLOOKUP($G127,Products!$A$1:$C$11,COLUMNS(Products!$A$2:C127),0)</f>
        <v>104.6</v>
      </c>
      <c r="J127" s="5">
        <v>359.9</v>
      </c>
      <c r="K127" s="5" t="s">
        <v>81</v>
      </c>
      <c r="L127" s="6">
        <v>44966</v>
      </c>
      <c r="M127" s="5">
        <f t="shared" si="1"/>
        <v>20</v>
      </c>
      <c r="N127" s="5" t="str">
        <f>TEXT(Table1[[#This Row],[Date]],"mmm")</f>
        <v>Jan</v>
      </c>
      <c r="O127" s="5">
        <f>YEAR(Table1[[#This Row],[Date]])</f>
        <v>2023</v>
      </c>
    </row>
    <row r="128" spans="1:15" x14ac:dyDescent="0.25">
      <c r="A128" s="5">
        <v>127</v>
      </c>
      <c r="B128" s="6">
        <v>45158</v>
      </c>
      <c r="C128" s="5" t="s">
        <v>56</v>
      </c>
      <c r="D128" s="5" t="str">
        <f>VLOOKUP($C128,'Sales Person'!$A$1:$C$21,2,0)</f>
        <v>Nick Patrick</v>
      </c>
      <c r="E128" s="5" t="s">
        <v>9</v>
      </c>
      <c r="F128" s="5" t="str">
        <f>VLOOKUP($E128,Country!$A$1:$B$11,2,0)</f>
        <v>Europe</v>
      </c>
      <c r="G128" s="5" t="s">
        <v>24</v>
      </c>
      <c r="H128" s="5" t="str">
        <f>VLOOKUP($G128,Products!$A$1:$C$11,COLUMNS(Products!$A$2:B128),0)</f>
        <v>Audio</v>
      </c>
      <c r="I128" s="5">
        <f>VLOOKUP($G128,Products!$A$1:$C$11,COLUMNS(Products!$A$2:C128),0)</f>
        <v>195.62</v>
      </c>
      <c r="J128" s="5">
        <v>589.53</v>
      </c>
      <c r="K128" s="5" t="s">
        <v>81</v>
      </c>
      <c r="L128" s="6">
        <v>45168</v>
      </c>
      <c r="M128" s="5">
        <f t="shared" si="1"/>
        <v>10</v>
      </c>
      <c r="N128" s="5" t="str">
        <f>TEXT(Table1[[#This Row],[Date]],"mmm")</f>
        <v>Aug</v>
      </c>
      <c r="O128" s="5">
        <f>YEAR(Table1[[#This Row],[Date]])</f>
        <v>2023</v>
      </c>
    </row>
    <row r="129" spans="1:15" x14ac:dyDescent="0.25">
      <c r="A129" s="5">
        <v>128</v>
      </c>
      <c r="B129" s="6">
        <v>45030</v>
      </c>
      <c r="C129" s="5" t="s">
        <v>62</v>
      </c>
      <c r="D129" s="5" t="str">
        <f>VLOOKUP($C129,'Sales Person'!$A$1:$C$21,2,0)</f>
        <v>Cathy Kelley</v>
      </c>
      <c r="E129" s="5" t="s">
        <v>9</v>
      </c>
      <c r="F129" s="5" t="str">
        <f>VLOOKUP($E129,Country!$A$1:$B$11,2,0)</f>
        <v>Europe</v>
      </c>
      <c r="G129" s="5" t="s">
        <v>26</v>
      </c>
      <c r="H129" s="5" t="str">
        <f>VLOOKUP($G129,Products!$A$1:$C$11,COLUMNS(Products!$A$2:B129),0)</f>
        <v>Electronics</v>
      </c>
      <c r="I129" s="5">
        <f>VLOOKUP($G129,Products!$A$1:$C$11,COLUMNS(Products!$A$2:C129),0)</f>
        <v>263.2</v>
      </c>
      <c r="J129" s="5">
        <v>699.48</v>
      </c>
      <c r="K129" s="5" t="s">
        <v>82</v>
      </c>
      <c r="L129" s="5" t="s">
        <v>83</v>
      </c>
      <c r="M129" s="5" t="str">
        <f t="shared" si="1"/>
        <v>0</v>
      </c>
      <c r="N129" s="5" t="str">
        <f>TEXT(Table1[[#This Row],[Date]],"mmm")</f>
        <v>Apr</v>
      </c>
      <c r="O129" s="5">
        <f>YEAR(Table1[[#This Row],[Date]])</f>
        <v>2023</v>
      </c>
    </row>
    <row r="130" spans="1:15" x14ac:dyDescent="0.25">
      <c r="A130" s="5">
        <v>129</v>
      </c>
      <c r="B130" s="6">
        <v>45344</v>
      </c>
      <c r="C130" s="5" t="s">
        <v>64</v>
      </c>
      <c r="D130" s="5" t="str">
        <f>VLOOKUP($C130,'Sales Person'!$A$1:$C$21,2,0)</f>
        <v>Michale Cole</v>
      </c>
      <c r="E130" s="5" t="s">
        <v>7</v>
      </c>
      <c r="F130" s="5" t="str">
        <f>VLOOKUP($E130,Country!$A$1:$B$11,2,0)</f>
        <v>Europe</v>
      </c>
      <c r="G130" s="5" t="s">
        <v>30</v>
      </c>
      <c r="H130" s="5" t="str">
        <f>VLOOKUP($G130,Products!$A$1:$C$11,COLUMNS(Products!$A$2:B130),0)</f>
        <v>Audio</v>
      </c>
      <c r="I130" s="5">
        <f>VLOOKUP($G130,Products!$A$1:$C$11,COLUMNS(Products!$A$2:C130),0)</f>
        <v>199.57</v>
      </c>
      <c r="J130" s="5">
        <v>518.79999999999995</v>
      </c>
      <c r="K130" s="5" t="s">
        <v>81</v>
      </c>
      <c r="L130" s="6">
        <v>45352</v>
      </c>
      <c r="M130" s="5">
        <f t="shared" ref="M130:M193" si="2">IFERROR(L130-B130,"0")</f>
        <v>8</v>
      </c>
      <c r="N130" s="5" t="str">
        <f>TEXT(Table1[[#This Row],[Date]],"mmm")</f>
        <v>Feb</v>
      </c>
      <c r="O130" s="5">
        <f>YEAR(Table1[[#This Row],[Date]])</f>
        <v>2024</v>
      </c>
    </row>
    <row r="131" spans="1:15" x14ac:dyDescent="0.25">
      <c r="A131" s="5">
        <v>130</v>
      </c>
      <c r="B131" s="6">
        <v>45086</v>
      </c>
      <c r="C131" s="5" t="s">
        <v>58</v>
      </c>
      <c r="D131" s="5" t="str">
        <f>VLOOKUP($C131,'Sales Person'!$A$1:$C$21,2,0)</f>
        <v>Nick Patrick</v>
      </c>
      <c r="E131" s="5" t="s">
        <v>11</v>
      </c>
      <c r="F131" s="5" t="str">
        <f>VLOOKUP($E131,Country!$A$1:$B$11,2,0)</f>
        <v>Asia</v>
      </c>
      <c r="G131" s="5" t="s">
        <v>22</v>
      </c>
      <c r="H131" s="5" t="str">
        <f>VLOOKUP($G131,Products!$A$1:$C$11,COLUMNS(Products!$A$2:B131),0)</f>
        <v>Computing</v>
      </c>
      <c r="I131" s="5">
        <f>VLOOKUP($G131,Products!$A$1:$C$11,COLUMNS(Products!$A$2:C131),0)</f>
        <v>415.78</v>
      </c>
      <c r="J131" s="5">
        <v>742.62</v>
      </c>
      <c r="K131" s="5" t="s">
        <v>81</v>
      </c>
      <c r="L131" s="6">
        <v>45098</v>
      </c>
      <c r="M131" s="5">
        <f t="shared" si="2"/>
        <v>12</v>
      </c>
      <c r="N131" s="5" t="str">
        <f>TEXT(Table1[[#This Row],[Date]],"mmm")</f>
        <v>Jun</v>
      </c>
      <c r="O131" s="5">
        <f>YEAR(Table1[[#This Row],[Date]])</f>
        <v>2023</v>
      </c>
    </row>
    <row r="132" spans="1:15" x14ac:dyDescent="0.25">
      <c r="A132" s="5">
        <v>131</v>
      </c>
      <c r="B132" s="6">
        <v>45622</v>
      </c>
      <c r="C132" s="5" t="s">
        <v>60</v>
      </c>
      <c r="D132" s="5" t="str">
        <f>VLOOKUP($C132,'Sales Person'!$A$1:$C$21,2,0)</f>
        <v>Cathy Kelley</v>
      </c>
      <c r="E132" s="5" t="s">
        <v>9</v>
      </c>
      <c r="F132" s="5" t="str">
        <f>VLOOKUP($E132,Country!$A$1:$B$11,2,0)</f>
        <v>Europe</v>
      </c>
      <c r="G132" s="5" t="s">
        <v>32</v>
      </c>
      <c r="H132" s="5" t="str">
        <f>VLOOKUP($G132,Products!$A$1:$C$11,COLUMNS(Products!$A$2:B132),0)</f>
        <v>Audio</v>
      </c>
      <c r="I132" s="5">
        <f>VLOOKUP($G132,Products!$A$1:$C$11,COLUMNS(Products!$A$2:C132),0)</f>
        <v>143.09</v>
      </c>
      <c r="J132" s="5">
        <v>169.49</v>
      </c>
      <c r="K132" s="5" t="s">
        <v>81</v>
      </c>
      <c r="L132" s="6">
        <v>45632</v>
      </c>
      <c r="M132" s="5">
        <f t="shared" si="2"/>
        <v>10</v>
      </c>
      <c r="N132" s="5" t="str">
        <f>TEXT(Table1[[#This Row],[Date]],"mmm")</f>
        <v>Nov</v>
      </c>
      <c r="O132" s="5">
        <f>YEAR(Table1[[#This Row],[Date]])</f>
        <v>2024</v>
      </c>
    </row>
    <row r="133" spans="1:15" x14ac:dyDescent="0.25">
      <c r="A133" s="5">
        <v>132</v>
      </c>
      <c r="B133" s="6">
        <v>45045</v>
      </c>
      <c r="C133" s="5" t="s">
        <v>64</v>
      </c>
      <c r="D133" s="5" t="str">
        <f>VLOOKUP($C133,'Sales Person'!$A$1:$C$21,2,0)</f>
        <v>Michale Cole</v>
      </c>
      <c r="E133" s="5" t="s">
        <v>4</v>
      </c>
      <c r="F133" s="5" t="str">
        <f>VLOOKUP($E133,Country!$A$1:$B$11,2,0)</f>
        <v>North America</v>
      </c>
      <c r="G133" s="5" t="s">
        <v>26</v>
      </c>
      <c r="H133" s="5" t="str">
        <f>VLOOKUP($G133,Products!$A$1:$C$11,COLUMNS(Products!$A$2:B133),0)</f>
        <v>Electronics</v>
      </c>
      <c r="I133" s="5">
        <f>VLOOKUP($G133,Products!$A$1:$C$11,COLUMNS(Products!$A$2:C133),0)</f>
        <v>263.2</v>
      </c>
      <c r="J133" s="5">
        <v>826.67</v>
      </c>
      <c r="K133" s="5" t="s">
        <v>81</v>
      </c>
      <c r="L133" s="6">
        <v>45047</v>
      </c>
      <c r="M133" s="5">
        <f t="shared" si="2"/>
        <v>2</v>
      </c>
      <c r="N133" s="5" t="str">
        <f>TEXT(Table1[[#This Row],[Date]],"mmm")</f>
        <v>Apr</v>
      </c>
      <c r="O133" s="5">
        <f>YEAR(Table1[[#This Row],[Date]])</f>
        <v>2023</v>
      </c>
    </row>
    <row r="134" spans="1:15" x14ac:dyDescent="0.25">
      <c r="A134" s="5">
        <v>133</v>
      </c>
      <c r="B134" s="6">
        <v>45529</v>
      </c>
      <c r="C134" s="5" t="s">
        <v>54</v>
      </c>
      <c r="D134" s="5" t="str">
        <f>VLOOKUP($C134,'Sales Person'!$A$1:$C$21,2,0)</f>
        <v>Michale Cole</v>
      </c>
      <c r="E134" s="5" t="s">
        <v>5</v>
      </c>
      <c r="F134" s="5" t="str">
        <f>VLOOKUP($E134,Country!$A$1:$B$11,2,0)</f>
        <v>South America</v>
      </c>
      <c r="G134" s="5" t="s">
        <v>30</v>
      </c>
      <c r="H134" s="5" t="str">
        <f>VLOOKUP($G134,Products!$A$1:$C$11,COLUMNS(Products!$A$2:B134),0)</f>
        <v>Audio</v>
      </c>
      <c r="I134" s="5">
        <f>VLOOKUP($G134,Products!$A$1:$C$11,COLUMNS(Products!$A$2:C134),0)</f>
        <v>199.57</v>
      </c>
      <c r="J134" s="5">
        <v>564.45000000000005</v>
      </c>
      <c r="K134" s="5" t="s">
        <v>82</v>
      </c>
      <c r="L134" s="5" t="s">
        <v>83</v>
      </c>
      <c r="M134" s="5" t="str">
        <f t="shared" si="2"/>
        <v>0</v>
      </c>
      <c r="N134" s="5" t="str">
        <f>TEXT(Table1[[#This Row],[Date]],"mmm")</f>
        <v>Aug</v>
      </c>
      <c r="O134" s="5">
        <f>YEAR(Table1[[#This Row],[Date]])</f>
        <v>2024</v>
      </c>
    </row>
    <row r="135" spans="1:15" x14ac:dyDescent="0.25">
      <c r="A135" s="5">
        <v>134</v>
      </c>
      <c r="B135" s="6">
        <v>44997</v>
      </c>
      <c r="C135" s="5" t="s">
        <v>38</v>
      </c>
      <c r="D135" s="5" t="str">
        <f>VLOOKUP($C135,'Sales Person'!$A$1:$C$21,2,0)</f>
        <v>Samantha Irvin</v>
      </c>
      <c r="E135" s="5" t="s">
        <v>4</v>
      </c>
      <c r="F135" s="5" t="str">
        <f>VLOOKUP($E135,Country!$A$1:$B$11,2,0)</f>
        <v>North America</v>
      </c>
      <c r="G135" s="5" t="s">
        <v>22</v>
      </c>
      <c r="H135" s="5" t="str">
        <f>VLOOKUP($G135,Products!$A$1:$C$11,COLUMNS(Products!$A$2:B135),0)</f>
        <v>Computing</v>
      </c>
      <c r="I135" s="5">
        <f>VLOOKUP($G135,Products!$A$1:$C$11,COLUMNS(Products!$A$2:C135),0)</f>
        <v>415.78</v>
      </c>
      <c r="J135" s="5">
        <v>143.66</v>
      </c>
      <c r="K135" s="5" t="s">
        <v>81</v>
      </c>
      <c r="L135" s="6">
        <v>44999</v>
      </c>
      <c r="M135" s="5">
        <f t="shared" si="2"/>
        <v>2</v>
      </c>
      <c r="N135" s="5" t="str">
        <f>TEXT(Table1[[#This Row],[Date]],"mmm")</f>
        <v>Mar</v>
      </c>
      <c r="O135" s="5">
        <f>YEAR(Table1[[#This Row],[Date]])</f>
        <v>2023</v>
      </c>
    </row>
    <row r="136" spans="1:15" x14ac:dyDescent="0.25">
      <c r="A136" s="5">
        <v>135</v>
      </c>
      <c r="B136" s="6">
        <v>45647</v>
      </c>
      <c r="C136" s="5" t="s">
        <v>74</v>
      </c>
      <c r="D136" s="5" t="str">
        <f>VLOOKUP($C136,'Sales Person'!$A$1:$C$21,2,0)</f>
        <v>Michale Cole</v>
      </c>
      <c r="E136" s="5" t="s">
        <v>4</v>
      </c>
      <c r="F136" s="5" t="str">
        <f>VLOOKUP($E136,Country!$A$1:$B$11,2,0)</f>
        <v>North America</v>
      </c>
      <c r="G136" s="5" t="s">
        <v>20</v>
      </c>
      <c r="H136" s="5" t="str">
        <f>VLOOKUP($G136,Products!$A$1:$C$11,COLUMNS(Products!$A$2:B136),0)</f>
        <v>Office Equipment</v>
      </c>
      <c r="I136" s="5">
        <f>VLOOKUP($G136,Products!$A$1:$C$11,COLUMNS(Products!$A$2:C136),0)</f>
        <v>350.59</v>
      </c>
      <c r="J136" s="5">
        <v>113.87</v>
      </c>
      <c r="K136" s="5" t="s">
        <v>81</v>
      </c>
      <c r="L136" s="6">
        <v>45649</v>
      </c>
      <c r="M136" s="5">
        <f t="shared" si="2"/>
        <v>2</v>
      </c>
      <c r="N136" s="5" t="str">
        <f>TEXT(Table1[[#This Row],[Date]],"mmm")</f>
        <v>Dec</v>
      </c>
      <c r="O136" s="5">
        <f>YEAR(Table1[[#This Row],[Date]])</f>
        <v>2024</v>
      </c>
    </row>
    <row r="137" spans="1:15" x14ac:dyDescent="0.25">
      <c r="A137" s="5">
        <v>136</v>
      </c>
      <c r="B137" s="6">
        <v>45030</v>
      </c>
      <c r="C137" s="5" t="s">
        <v>36</v>
      </c>
      <c r="D137" s="5" t="str">
        <f>VLOOKUP($C137,'Sales Person'!$A$1:$C$21,2,0)</f>
        <v>Michale Cole</v>
      </c>
      <c r="E137" s="5" t="s">
        <v>5</v>
      </c>
      <c r="F137" s="5" t="str">
        <f>VLOOKUP($E137,Country!$A$1:$B$11,2,0)</f>
        <v>South America</v>
      </c>
      <c r="G137" s="5" t="s">
        <v>26</v>
      </c>
      <c r="H137" s="5" t="str">
        <f>VLOOKUP($G137,Products!$A$1:$C$11,COLUMNS(Products!$A$2:B137),0)</f>
        <v>Electronics</v>
      </c>
      <c r="I137" s="5">
        <f>VLOOKUP($G137,Products!$A$1:$C$11,COLUMNS(Products!$A$2:C137),0)</f>
        <v>263.2</v>
      </c>
      <c r="J137" s="5">
        <v>352.41</v>
      </c>
      <c r="K137" s="5" t="s">
        <v>81</v>
      </c>
      <c r="L137" s="6">
        <v>45034</v>
      </c>
      <c r="M137" s="5">
        <f t="shared" si="2"/>
        <v>4</v>
      </c>
      <c r="N137" s="5" t="str">
        <f>TEXT(Table1[[#This Row],[Date]],"mmm")</f>
        <v>Apr</v>
      </c>
      <c r="O137" s="5">
        <f>YEAR(Table1[[#This Row],[Date]])</f>
        <v>2023</v>
      </c>
    </row>
    <row r="138" spans="1:15" x14ac:dyDescent="0.25">
      <c r="A138" s="5">
        <v>137</v>
      </c>
      <c r="B138" s="6">
        <v>45222</v>
      </c>
      <c r="C138" s="5" t="s">
        <v>48</v>
      </c>
      <c r="D138" s="5" t="str">
        <f>VLOOKUP($C138,'Sales Person'!$A$1:$C$21,2,0)</f>
        <v>Cathy Kelley</v>
      </c>
      <c r="E138" s="5" t="s">
        <v>14</v>
      </c>
      <c r="F138" s="5" t="str">
        <f>VLOOKUP($E138,Country!$A$1:$B$11,2,0)</f>
        <v>Asia</v>
      </c>
      <c r="G138" s="5" t="s">
        <v>33</v>
      </c>
      <c r="H138" s="5" t="str">
        <f>VLOOKUP($G138,Products!$A$1:$C$11,COLUMNS(Products!$A$2:B138),0)</f>
        <v>Electronics</v>
      </c>
      <c r="I138" s="5">
        <f>VLOOKUP($G138,Products!$A$1:$C$11,COLUMNS(Products!$A$2:C138),0)</f>
        <v>381.62</v>
      </c>
      <c r="J138" s="5">
        <v>994.61</v>
      </c>
      <c r="K138" s="5" t="s">
        <v>82</v>
      </c>
      <c r="L138" s="5" t="s">
        <v>83</v>
      </c>
      <c r="M138" s="5" t="str">
        <f t="shared" si="2"/>
        <v>0</v>
      </c>
      <c r="N138" s="5" t="str">
        <f>TEXT(Table1[[#This Row],[Date]],"mmm")</f>
        <v>Oct</v>
      </c>
      <c r="O138" s="5">
        <f>YEAR(Table1[[#This Row],[Date]])</f>
        <v>2023</v>
      </c>
    </row>
    <row r="139" spans="1:15" x14ac:dyDescent="0.25">
      <c r="A139" s="5">
        <v>138</v>
      </c>
      <c r="B139" s="6">
        <v>45592</v>
      </c>
      <c r="C139" s="5" t="s">
        <v>54</v>
      </c>
      <c r="D139" s="5" t="str">
        <f>VLOOKUP($C139,'Sales Person'!$A$1:$C$21,2,0)</f>
        <v>Michale Cole</v>
      </c>
      <c r="E139" s="5" t="s">
        <v>4</v>
      </c>
      <c r="F139" s="5" t="str">
        <f>VLOOKUP($E139,Country!$A$1:$B$11,2,0)</f>
        <v>North America</v>
      </c>
      <c r="G139" s="5" t="s">
        <v>30</v>
      </c>
      <c r="H139" s="5" t="str">
        <f>VLOOKUP($G139,Products!$A$1:$C$11,COLUMNS(Products!$A$2:B139),0)</f>
        <v>Audio</v>
      </c>
      <c r="I139" s="5">
        <f>VLOOKUP($G139,Products!$A$1:$C$11,COLUMNS(Products!$A$2:C139),0)</f>
        <v>199.57</v>
      </c>
      <c r="J139" s="5">
        <v>970.82</v>
      </c>
      <c r="K139" s="5" t="s">
        <v>81</v>
      </c>
      <c r="L139" s="6">
        <v>45594</v>
      </c>
      <c r="M139" s="5">
        <f t="shared" si="2"/>
        <v>2</v>
      </c>
      <c r="N139" s="5" t="str">
        <f>TEXT(Table1[[#This Row],[Date]],"mmm")</f>
        <v>Oct</v>
      </c>
      <c r="O139" s="5">
        <f>YEAR(Table1[[#This Row],[Date]])</f>
        <v>2024</v>
      </c>
    </row>
    <row r="140" spans="1:15" x14ac:dyDescent="0.25">
      <c r="A140" s="5">
        <v>139</v>
      </c>
      <c r="B140" s="6">
        <v>45616</v>
      </c>
      <c r="C140" s="5" t="s">
        <v>72</v>
      </c>
      <c r="D140" s="5" t="str">
        <f>VLOOKUP($C140,'Sales Person'!$A$1:$C$21,2,0)</f>
        <v>Cathy Kelley</v>
      </c>
      <c r="E140" s="5" t="s">
        <v>13</v>
      </c>
      <c r="F140" s="5" t="str">
        <f>VLOOKUP($E140,Country!$A$1:$B$11,2,0)</f>
        <v>Asia</v>
      </c>
      <c r="G140" s="5" t="s">
        <v>22</v>
      </c>
      <c r="H140" s="5" t="str">
        <f>VLOOKUP($G140,Products!$A$1:$C$11,COLUMNS(Products!$A$2:B140),0)</f>
        <v>Computing</v>
      </c>
      <c r="I140" s="5">
        <f>VLOOKUP($G140,Products!$A$1:$C$11,COLUMNS(Products!$A$2:C140),0)</f>
        <v>415.78</v>
      </c>
      <c r="J140" s="5">
        <v>543.19000000000005</v>
      </c>
      <c r="K140" s="5" t="s">
        <v>81</v>
      </c>
      <c r="L140" s="6">
        <v>45631</v>
      </c>
      <c r="M140" s="5">
        <f t="shared" si="2"/>
        <v>15</v>
      </c>
      <c r="N140" s="5" t="str">
        <f>TEXT(Table1[[#This Row],[Date]],"mmm")</f>
        <v>Nov</v>
      </c>
      <c r="O140" s="5">
        <f>YEAR(Table1[[#This Row],[Date]])</f>
        <v>2024</v>
      </c>
    </row>
    <row r="141" spans="1:15" x14ac:dyDescent="0.25">
      <c r="A141" s="5">
        <v>140</v>
      </c>
      <c r="B141" s="6">
        <v>44962</v>
      </c>
      <c r="C141" s="5" t="s">
        <v>60</v>
      </c>
      <c r="D141" s="5" t="str">
        <f>VLOOKUP($C141,'Sales Person'!$A$1:$C$21,2,0)</f>
        <v>Cathy Kelley</v>
      </c>
      <c r="E141" s="5" t="s">
        <v>9</v>
      </c>
      <c r="F141" s="5" t="str">
        <f>VLOOKUP($E141,Country!$A$1:$B$11,2,0)</f>
        <v>Europe</v>
      </c>
      <c r="G141" s="5" t="s">
        <v>24</v>
      </c>
      <c r="H141" s="5" t="str">
        <f>VLOOKUP($G141,Products!$A$1:$C$11,COLUMNS(Products!$A$2:B141),0)</f>
        <v>Audio</v>
      </c>
      <c r="I141" s="5">
        <f>VLOOKUP($G141,Products!$A$1:$C$11,COLUMNS(Products!$A$2:C141),0)</f>
        <v>195.62</v>
      </c>
      <c r="J141" s="5">
        <v>777.64</v>
      </c>
      <c r="K141" s="5" t="s">
        <v>82</v>
      </c>
      <c r="L141" s="5" t="s">
        <v>83</v>
      </c>
      <c r="M141" s="5" t="str">
        <f t="shared" si="2"/>
        <v>0</v>
      </c>
      <c r="N141" s="5" t="str">
        <f>TEXT(Table1[[#This Row],[Date]],"mmm")</f>
        <v>Feb</v>
      </c>
      <c r="O141" s="5">
        <f>YEAR(Table1[[#This Row],[Date]])</f>
        <v>2023</v>
      </c>
    </row>
    <row r="142" spans="1:15" x14ac:dyDescent="0.25">
      <c r="A142" s="5">
        <v>141</v>
      </c>
      <c r="B142" s="6">
        <v>45033</v>
      </c>
      <c r="C142" s="5" t="s">
        <v>42</v>
      </c>
      <c r="D142" s="5" t="str">
        <f>VLOOKUP($C142,'Sales Person'!$A$1:$C$21,2,0)</f>
        <v>Cathy Kelley</v>
      </c>
      <c r="E142" s="5" t="s">
        <v>13</v>
      </c>
      <c r="F142" s="5" t="str">
        <f>VLOOKUP($E142,Country!$A$1:$B$11,2,0)</f>
        <v>Asia</v>
      </c>
      <c r="G142" s="5" t="s">
        <v>33</v>
      </c>
      <c r="H142" s="5" t="str">
        <f>VLOOKUP($G142,Products!$A$1:$C$11,COLUMNS(Products!$A$2:B142),0)</f>
        <v>Electronics</v>
      </c>
      <c r="I142" s="5">
        <f>VLOOKUP($G142,Products!$A$1:$C$11,COLUMNS(Products!$A$2:C142),0)</f>
        <v>381.62</v>
      </c>
      <c r="J142" s="5">
        <v>904.1</v>
      </c>
      <c r="K142" s="5" t="s">
        <v>81</v>
      </c>
      <c r="L142" s="6">
        <v>45048</v>
      </c>
      <c r="M142" s="5">
        <f t="shared" si="2"/>
        <v>15</v>
      </c>
      <c r="N142" s="5" t="str">
        <f>TEXT(Table1[[#This Row],[Date]],"mmm")</f>
        <v>Apr</v>
      </c>
      <c r="O142" s="5">
        <f>YEAR(Table1[[#This Row],[Date]])</f>
        <v>2023</v>
      </c>
    </row>
    <row r="143" spans="1:15" x14ac:dyDescent="0.25">
      <c r="A143" s="5">
        <v>142</v>
      </c>
      <c r="B143" s="6">
        <v>45522</v>
      </c>
      <c r="C143" s="5" t="s">
        <v>66</v>
      </c>
      <c r="D143" s="5" t="str">
        <f>VLOOKUP($C143,'Sales Person'!$A$1:$C$21,2,0)</f>
        <v>Michale Cole</v>
      </c>
      <c r="E143" s="5" t="s">
        <v>5</v>
      </c>
      <c r="F143" s="5" t="str">
        <f>VLOOKUP($E143,Country!$A$1:$B$11,2,0)</f>
        <v>South America</v>
      </c>
      <c r="G143" s="5" t="s">
        <v>33</v>
      </c>
      <c r="H143" s="5" t="str">
        <f>VLOOKUP($G143,Products!$A$1:$C$11,COLUMNS(Products!$A$2:B143),0)</f>
        <v>Electronics</v>
      </c>
      <c r="I143" s="5">
        <f>VLOOKUP($G143,Products!$A$1:$C$11,COLUMNS(Products!$A$2:C143),0)</f>
        <v>381.62</v>
      </c>
      <c r="J143" s="5">
        <v>628.76</v>
      </c>
      <c r="K143" s="5" t="s">
        <v>81</v>
      </c>
      <c r="L143" s="6">
        <v>45526</v>
      </c>
      <c r="M143" s="5">
        <f t="shared" si="2"/>
        <v>4</v>
      </c>
      <c r="N143" s="5" t="str">
        <f>TEXT(Table1[[#This Row],[Date]],"mmm")</f>
        <v>Aug</v>
      </c>
      <c r="O143" s="5">
        <f>YEAR(Table1[[#This Row],[Date]])</f>
        <v>2024</v>
      </c>
    </row>
    <row r="144" spans="1:15" x14ac:dyDescent="0.25">
      <c r="A144" s="5">
        <v>143</v>
      </c>
      <c r="B144" s="6">
        <v>45643</v>
      </c>
      <c r="C144" s="5" t="s">
        <v>74</v>
      </c>
      <c r="D144" s="5" t="str">
        <f>VLOOKUP($C144,'Sales Person'!$A$1:$C$21,2,0)</f>
        <v>Michale Cole</v>
      </c>
      <c r="E144" s="5" t="s">
        <v>15</v>
      </c>
      <c r="F144" s="5" t="str">
        <f>VLOOKUP($E144,Country!$A$1:$B$11,2,0)</f>
        <v>Oceania</v>
      </c>
      <c r="G144" s="5" t="s">
        <v>26</v>
      </c>
      <c r="H144" s="5" t="str">
        <f>VLOOKUP($G144,Products!$A$1:$C$11,COLUMNS(Products!$A$2:B144),0)</f>
        <v>Electronics</v>
      </c>
      <c r="I144" s="5">
        <f>VLOOKUP($G144,Products!$A$1:$C$11,COLUMNS(Products!$A$2:C144),0)</f>
        <v>263.2</v>
      </c>
      <c r="J144" s="5">
        <v>197.07</v>
      </c>
      <c r="K144" s="5" t="s">
        <v>82</v>
      </c>
      <c r="L144" s="5" t="s">
        <v>83</v>
      </c>
      <c r="M144" s="5" t="str">
        <f t="shared" si="2"/>
        <v>0</v>
      </c>
      <c r="N144" s="5" t="str">
        <f>TEXT(Table1[[#This Row],[Date]],"mmm")</f>
        <v>Dec</v>
      </c>
      <c r="O144" s="5">
        <f>YEAR(Table1[[#This Row],[Date]])</f>
        <v>2024</v>
      </c>
    </row>
    <row r="145" spans="1:15" x14ac:dyDescent="0.25">
      <c r="A145" s="5">
        <v>144</v>
      </c>
      <c r="B145" s="6">
        <v>45512</v>
      </c>
      <c r="C145" s="5" t="s">
        <v>74</v>
      </c>
      <c r="D145" s="5" t="str">
        <f>VLOOKUP($C145,'Sales Person'!$A$1:$C$21,2,0)</f>
        <v>Michale Cole</v>
      </c>
      <c r="E145" s="5" t="s">
        <v>2</v>
      </c>
      <c r="F145" s="5" t="str">
        <f>VLOOKUP($E145,Country!$A$1:$B$11,2,0)</f>
        <v>North America</v>
      </c>
      <c r="G145" s="5" t="s">
        <v>31</v>
      </c>
      <c r="H145" s="5" t="str">
        <f>VLOOKUP($G145,Products!$A$1:$C$11,COLUMNS(Products!$A$2:B145),0)</f>
        <v>Electronics</v>
      </c>
      <c r="I145" s="5">
        <f>VLOOKUP($G145,Products!$A$1:$C$11,COLUMNS(Products!$A$2:C145),0)</f>
        <v>71.97</v>
      </c>
      <c r="J145" s="5">
        <v>426.59</v>
      </c>
      <c r="K145" s="5" t="s">
        <v>82</v>
      </c>
      <c r="L145" s="5" t="s">
        <v>83</v>
      </c>
      <c r="M145" s="5" t="str">
        <f t="shared" si="2"/>
        <v>0</v>
      </c>
      <c r="N145" s="5" t="str">
        <f>TEXT(Table1[[#This Row],[Date]],"mmm")</f>
        <v>Aug</v>
      </c>
      <c r="O145" s="5">
        <f>YEAR(Table1[[#This Row],[Date]])</f>
        <v>2024</v>
      </c>
    </row>
    <row r="146" spans="1:15" x14ac:dyDescent="0.25">
      <c r="A146" s="5">
        <v>145</v>
      </c>
      <c r="B146" s="6">
        <v>45345</v>
      </c>
      <c r="C146" s="5" t="s">
        <v>38</v>
      </c>
      <c r="D146" s="5" t="str">
        <f>VLOOKUP($C146,'Sales Person'!$A$1:$C$21,2,0)</f>
        <v>Samantha Irvin</v>
      </c>
      <c r="E146" s="5" t="s">
        <v>13</v>
      </c>
      <c r="F146" s="5" t="str">
        <f>VLOOKUP($E146,Country!$A$1:$B$11,2,0)</f>
        <v>Asia</v>
      </c>
      <c r="G146" s="5" t="s">
        <v>28</v>
      </c>
      <c r="H146" s="5" t="str">
        <f>VLOOKUP($G146,Products!$A$1:$C$11,COLUMNS(Products!$A$2:B146),0)</f>
        <v>Electronics</v>
      </c>
      <c r="I146" s="5">
        <f>VLOOKUP($G146,Products!$A$1:$C$11,COLUMNS(Products!$A$2:C146),0)</f>
        <v>282.79000000000002</v>
      </c>
      <c r="J146" s="5">
        <v>840.97</v>
      </c>
      <c r="K146" s="5" t="s">
        <v>81</v>
      </c>
      <c r="L146" s="6">
        <v>45360</v>
      </c>
      <c r="M146" s="5">
        <f t="shared" si="2"/>
        <v>15</v>
      </c>
      <c r="N146" s="5" t="str">
        <f>TEXT(Table1[[#This Row],[Date]],"mmm")</f>
        <v>Feb</v>
      </c>
      <c r="O146" s="5">
        <f>YEAR(Table1[[#This Row],[Date]])</f>
        <v>2024</v>
      </c>
    </row>
    <row r="147" spans="1:15" x14ac:dyDescent="0.25">
      <c r="A147" s="5">
        <v>146</v>
      </c>
      <c r="B147" s="6">
        <v>45498</v>
      </c>
      <c r="C147" s="5" t="s">
        <v>44</v>
      </c>
      <c r="D147" s="5" t="str">
        <f>VLOOKUP($C147,'Sales Person'!$A$1:$C$21,2,0)</f>
        <v>Cathy Kelley</v>
      </c>
      <c r="E147" s="5" t="s">
        <v>13</v>
      </c>
      <c r="F147" s="5" t="str">
        <f>VLOOKUP($E147,Country!$A$1:$B$11,2,0)</f>
        <v>Asia</v>
      </c>
      <c r="G147" s="5" t="s">
        <v>26</v>
      </c>
      <c r="H147" s="5" t="str">
        <f>VLOOKUP($G147,Products!$A$1:$C$11,COLUMNS(Products!$A$2:B147),0)</f>
        <v>Electronics</v>
      </c>
      <c r="I147" s="5">
        <f>VLOOKUP($G147,Products!$A$1:$C$11,COLUMNS(Products!$A$2:C147),0)</f>
        <v>263.2</v>
      </c>
      <c r="J147" s="5">
        <v>346.93</v>
      </c>
      <c r="K147" s="5" t="s">
        <v>81</v>
      </c>
      <c r="L147" s="6">
        <v>45513</v>
      </c>
      <c r="M147" s="5">
        <f t="shared" si="2"/>
        <v>15</v>
      </c>
      <c r="N147" s="5" t="str">
        <f>TEXT(Table1[[#This Row],[Date]],"mmm")</f>
        <v>Jul</v>
      </c>
      <c r="O147" s="5">
        <f>YEAR(Table1[[#This Row],[Date]])</f>
        <v>2024</v>
      </c>
    </row>
    <row r="148" spans="1:15" x14ac:dyDescent="0.25">
      <c r="A148" s="5">
        <v>147</v>
      </c>
      <c r="B148" s="6">
        <v>45523</v>
      </c>
      <c r="C148" s="5" t="s">
        <v>44</v>
      </c>
      <c r="D148" s="5" t="str">
        <f>VLOOKUP($C148,'Sales Person'!$A$1:$C$21,2,0)</f>
        <v>Cathy Kelley</v>
      </c>
      <c r="E148" s="5" t="s">
        <v>11</v>
      </c>
      <c r="F148" s="5" t="str">
        <f>VLOOKUP($E148,Country!$A$1:$B$11,2,0)</f>
        <v>Asia</v>
      </c>
      <c r="G148" s="5" t="s">
        <v>31</v>
      </c>
      <c r="H148" s="5" t="str">
        <f>VLOOKUP($G148,Products!$A$1:$C$11,COLUMNS(Products!$A$2:B148),0)</f>
        <v>Electronics</v>
      </c>
      <c r="I148" s="5">
        <f>VLOOKUP($G148,Products!$A$1:$C$11,COLUMNS(Products!$A$2:C148),0)</f>
        <v>71.97</v>
      </c>
      <c r="J148" s="5">
        <v>215.59</v>
      </c>
      <c r="K148" s="5" t="s">
        <v>82</v>
      </c>
      <c r="L148" s="5" t="s">
        <v>83</v>
      </c>
      <c r="M148" s="5" t="str">
        <f t="shared" si="2"/>
        <v>0</v>
      </c>
      <c r="N148" s="5" t="str">
        <f>TEXT(Table1[[#This Row],[Date]],"mmm")</f>
        <v>Aug</v>
      </c>
      <c r="O148" s="5">
        <f>YEAR(Table1[[#This Row],[Date]])</f>
        <v>2024</v>
      </c>
    </row>
    <row r="149" spans="1:15" x14ac:dyDescent="0.25">
      <c r="A149" s="5">
        <v>148</v>
      </c>
      <c r="B149" s="6">
        <v>45337</v>
      </c>
      <c r="C149" s="5" t="s">
        <v>40</v>
      </c>
      <c r="D149" s="5" t="str">
        <f>VLOOKUP($C149,'Sales Person'!$A$1:$C$21,2,0)</f>
        <v>Samantha Irvin</v>
      </c>
      <c r="E149" s="5" t="s">
        <v>7</v>
      </c>
      <c r="F149" s="5" t="str">
        <f>VLOOKUP($E149,Country!$A$1:$B$11,2,0)</f>
        <v>Europe</v>
      </c>
      <c r="G149" s="5" t="s">
        <v>24</v>
      </c>
      <c r="H149" s="5" t="str">
        <f>VLOOKUP($G149,Products!$A$1:$C$11,COLUMNS(Products!$A$2:B149),0)</f>
        <v>Audio</v>
      </c>
      <c r="I149" s="5">
        <f>VLOOKUP($G149,Products!$A$1:$C$11,COLUMNS(Products!$A$2:C149),0)</f>
        <v>195.62</v>
      </c>
      <c r="J149" s="5">
        <v>324.99</v>
      </c>
      <c r="K149" s="5" t="s">
        <v>81</v>
      </c>
      <c r="L149" s="6">
        <v>45345</v>
      </c>
      <c r="M149" s="5">
        <f t="shared" si="2"/>
        <v>8</v>
      </c>
      <c r="N149" s="5" t="str">
        <f>TEXT(Table1[[#This Row],[Date]],"mmm")</f>
        <v>Feb</v>
      </c>
      <c r="O149" s="5">
        <f>YEAR(Table1[[#This Row],[Date]])</f>
        <v>2024</v>
      </c>
    </row>
    <row r="150" spans="1:15" x14ac:dyDescent="0.25">
      <c r="A150" s="5">
        <v>149</v>
      </c>
      <c r="B150" s="6">
        <v>45031</v>
      </c>
      <c r="C150" s="5" t="s">
        <v>36</v>
      </c>
      <c r="D150" s="5" t="str">
        <f>VLOOKUP($C150,'Sales Person'!$A$1:$C$21,2,0)</f>
        <v>Michale Cole</v>
      </c>
      <c r="E150" s="5" t="s">
        <v>10</v>
      </c>
      <c r="F150" s="5" t="str">
        <f>VLOOKUP($E150,Country!$A$1:$B$11,2,0)</f>
        <v>Europe</v>
      </c>
      <c r="G150" s="5" t="s">
        <v>24</v>
      </c>
      <c r="H150" s="5" t="str">
        <f>VLOOKUP($G150,Products!$A$1:$C$11,COLUMNS(Products!$A$2:B150),0)</f>
        <v>Audio</v>
      </c>
      <c r="I150" s="5">
        <f>VLOOKUP($G150,Products!$A$1:$C$11,COLUMNS(Products!$A$2:C150),0)</f>
        <v>195.62</v>
      </c>
      <c r="J150" s="5">
        <v>553.86</v>
      </c>
      <c r="K150" s="5" t="s">
        <v>82</v>
      </c>
      <c r="L150" s="5" t="s">
        <v>83</v>
      </c>
      <c r="M150" s="5" t="str">
        <f t="shared" si="2"/>
        <v>0</v>
      </c>
      <c r="N150" s="5" t="str">
        <f>TEXT(Table1[[#This Row],[Date]],"mmm")</f>
        <v>Apr</v>
      </c>
      <c r="O150" s="5">
        <f>YEAR(Table1[[#This Row],[Date]])</f>
        <v>2023</v>
      </c>
    </row>
    <row r="151" spans="1:15" x14ac:dyDescent="0.25">
      <c r="A151" s="5">
        <v>150</v>
      </c>
      <c r="B151" s="6">
        <v>45208</v>
      </c>
      <c r="C151" s="5" t="s">
        <v>48</v>
      </c>
      <c r="D151" s="5" t="str">
        <f>VLOOKUP($C151,'Sales Person'!$A$1:$C$21,2,0)</f>
        <v>Cathy Kelley</v>
      </c>
      <c r="E151" s="5" t="s">
        <v>4</v>
      </c>
      <c r="F151" s="5" t="str">
        <f>VLOOKUP($E151,Country!$A$1:$B$11,2,0)</f>
        <v>North America</v>
      </c>
      <c r="G151" s="5" t="s">
        <v>29</v>
      </c>
      <c r="H151" s="5" t="str">
        <f>VLOOKUP($G151,Products!$A$1:$C$11,COLUMNS(Products!$A$2:B151),0)</f>
        <v>Computing</v>
      </c>
      <c r="I151" s="5">
        <f>VLOOKUP($G151,Products!$A$1:$C$11,COLUMNS(Products!$A$2:C151),0)</f>
        <v>104.6</v>
      </c>
      <c r="J151" s="5">
        <v>212.37</v>
      </c>
      <c r="K151" s="5" t="s">
        <v>81</v>
      </c>
      <c r="L151" s="6">
        <v>45210</v>
      </c>
      <c r="M151" s="5">
        <f t="shared" si="2"/>
        <v>2</v>
      </c>
      <c r="N151" s="5" t="str">
        <f>TEXT(Table1[[#This Row],[Date]],"mmm")</f>
        <v>Oct</v>
      </c>
      <c r="O151" s="5">
        <f>YEAR(Table1[[#This Row],[Date]])</f>
        <v>2023</v>
      </c>
    </row>
    <row r="152" spans="1:15" x14ac:dyDescent="0.25">
      <c r="A152" s="5">
        <v>151</v>
      </c>
      <c r="B152" s="6">
        <v>45650</v>
      </c>
      <c r="C152" s="5" t="s">
        <v>62</v>
      </c>
      <c r="D152" s="5" t="str">
        <f>VLOOKUP($C152,'Sales Person'!$A$1:$C$21,2,0)</f>
        <v>Cathy Kelley</v>
      </c>
      <c r="E152" s="5" t="s">
        <v>15</v>
      </c>
      <c r="F152" s="5" t="str">
        <f>VLOOKUP($E152,Country!$A$1:$B$11,2,0)</f>
        <v>Oceania</v>
      </c>
      <c r="G152" s="5" t="s">
        <v>28</v>
      </c>
      <c r="H152" s="5" t="str">
        <f>VLOOKUP($G152,Products!$A$1:$C$11,COLUMNS(Products!$A$2:B152),0)</f>
        <v>Electronics</v>
      </c>
      <c r="I152" s="5">
        <f>VLOOKUP($G152,Products!$A$1:$C$11,COLUMNS(Products!$A$2:C152),0)</f>
        <v>282.79000000000002</v>
      </c>
      <c r="J152" s="5">
        <v>364.93</v>
      </c>
      <c r="K152" s="5" t="s">
        <v>81</v>
      </c>
      <c r="L152" s="6">
        <v>44939</v>
      </c>
      <c r="M152" s="5">
        <f t="shared" si="2"/>
        <v>-711</v>
      </c>
      <c r="N152" s="5" t="str">
        <f>TEXT(Table1[[#This Row],[Date]],"mmm")</f>
        <v>Dec</v>
      </c>
      <c r="O152" s="5">
        <f>YEAR(Table1[[#This Row],[Date]])</f>
        <v>2024</v>
      </c>
    </row>
    <row r="153" spans="1:15" x14ac:dyDescent="0.25">
      <c r="A153" s="5">
        <v>152</v>
      </c>
      <c r="B153" s="6">
        <v>45279</v>
      </c>
      <c r="C153" s="5" t="s">
        <v>68</v>
      </c>
      <c r="D153" s="5" t="str">
        <f>VLOOKUP($C153,'Sales Person'!$A$1:$C$21,2,0)</f>
        <v>Samantha Irvin</v>
      </c>
      <c r="E153" s="5" t="s">
        <v>10</v>
      </c>
      <c r="F153" s="5" t="str">
        <f>VLOOKUP($E153,Country!$A$1:$B$11,2,0)</f>
        <v>Europe</v>
      </c>
      <c r="G153" s="5" t="s">
        <v>29</v>
      </c>
      <c r="H153" s="5" t="str">
        <f>VLOOKUP($G153,Products!$A$1:$C$11,COLUMNS(Products!$A$2:B153),0)</f>
        <v>Computing</v>
      </c>
      <c r="I153" s="5">
        <f>VLOOKUP($G153,Products!$A$1:$C$11,COLUMNS(Products!$A$2:C153),0)</f>
        <v>104.6</v>
      </c>
      <c r="J153" s="5">
        <v>610.61</v>
      </c>
      <c r="K153" s="5" t="s">
        <v>82</v>
      </c>
      <c r="L153" s="5" t="s">
        <v>83</v>
      </c>
      <c r="M153" s="5" t="str">
        <f t="shared" si="2"/>
        <v>0</v>
      </c>
      <c r="N153" s="5" t="str">
        <f>TEXT(Table1[[#This Row],[Date]],"mmm")</f>
        <v>Dec</v>
      </c>
      <c r="O153" s="5">
        <f>YEAR(Table1[[#This Row],[Date]])</f>
        <v>2023</v>
      </c>
    </row>
    <row r="154" spans="1:15" x14ac:dyDescent="0.25">
      <c r="A154" s="5">
        <v>153</v>
      </c>
      <c r="B154" s="6">
        <v>45006</v>
      </c>
      <c r="C154" s="5" t="s">
        <v>58</v>
      </c>
      <c r="D154" s="5" t="str">
        <f>VLOOKUP($C154,'Sales Person'!$A$1:$C$21,2,0)</f>
        <v>Nick Patrick</v>
      </c>
      <c r="E154" s="5" t="s">
        <v>14</v>
      </c>
      <c r="F154" s="5" t="str">
        <f>VLOOKUP($E154,Country!$A$1:$B$11,2,0)</f>
        <v>Asia</v>
      </c>
      <c r="G154" s="5" t="s">
        <v>32</v>
      </c>
      <c r="H154" s="5" t="str">
        <f>VLOOKUP($G154,Products!$A$1:$C$11,COLUMNS(Products!$A$2:B154),0)</f>
        <v>Audio</v>
      </c>
      <c r="I154" s="5">
        <f>VLOOKUP($G154,Products!$A$1:$C$11,COLUMNS(Products!$A$2:C154),0)</f>
        <v>143.09</v>
      </c>
      <c r="J154" s="5">
        <v>809.77</v>
      </c>
      <c r="K154" s="5" t="s">
        <v>81</v>
      </c>
      <c r="L154" s="6">
        <v>45024</v>
      </c>
      <c r="M154" s="5">
        <f t="shared" si="2"/>
        <v>18</v>
      </c>
      <c r="N154" s="5" t="str">
        <f>TEXT(Table1[[#This Row],[Date]],"mmm")</f>
        <v>Mar</v>
      </c>
      <c r="O154" s="5">
        <f>YEAR(Table1[[#This Row],[Date]])</f>
        <v>2023</v>
      </c>
    </row>
    <row r="155" spans="1:15" x14ac:dyDescent="0.25">
      <c r="A155" s="5">
        <v>154</v>
      </c>
      <c r="B155" s="6">
        <v>45135</v>
      </c>
      <c r="C155" s="5" t="s">
        <v>54</v>
      </c>
      <c r="D155" s="5" t="str">
        <f>VLOOKUP($C155,'Sales Person'!$A$1:$C$21,2,0)</f>
        <v>Michale Cole</v>
      </c>
      <c r="E155" s="5" t="s">
        <v>15</v>
      </c>
      <c r="F155" s="5" t="str">
        <f>VLOOKUP($E155,Country!$A$1:$B$11,2,0)</f>
        <v>Oceania</v>
      </c>
      <c r="G155" s="5" t="s">
        <v>31</v>
      </c>
      <c r="H155" s="5" t="str">
        <f>VLOOKUP($G155,Products!$A$1:$C$11,COLUMNS(Products!$A$2:B155),0)</f>
        <v>Electronics</v>
      </c>
      <c r="I155" s="5">
        <f>VLOOKUP($G155,Products!$A$1:$C$11,COLUMNS(Products!$A$2:C155),0)</f>
        <v>71.97</v>
      </c>
      <c r="J155" s="5">
        <v>568.16</v>
      </c>
      <c r="K155" s="5" t="s">
        <v>81</v>
      </c>
      <c r="L155" s="6">
        <v>45155</v>
      </c>
      <c r="M155" s="5">
        <f t="shared" si="2"/>
        <v>20</v>
      </c>
      <c r="N155" s="5" t="str">
        <f>TEXT(Table1[[#This Row],[Date]],"mmm")</f>
        <v>Jul</v>
      </c>
      <c r="O155" s="5">
        <f>YEAR(Table1[[#This Row],[Date]])</f>
        <v>2023</v>
      </c>
    </row>
    <row r="156" spans="1:15" x14ac:dyDescent="0.25">
      <c r="A156" s="5">
        <v>155</v>
      </c>
      <c r="B156" s="6">
        <v>45312</v>
      </c>
      <c r="C156" s="5" t="s">
        <v>48</v>
      </c>
      <c r="D156" s="5" t="str">
        <f>VLOOKUP($C156,'Sales Person'!$A$1:$C$21,2,0)</f>
        <v>Cathy Kelley</v>
      </c>
      <c r="E156" s="5" t="s">
        <v>5</v>
      </c>
      <c r="F156" s="5" t="str">
        <f>VLOOKUP($E156,Country!$A$1:$B$11,2,0)</f>
        <v>South America</v>
      </c>
      <c r="G156" s="5" t="s">
        <v>20</v>
      </c>
      <c r="H156" s="5" t="str">
        <f>VLOOKUP($G156,Products!$A$1:$C$11,COLUMNS(Products!$A$2:B156),0)</f>
        <v>Office Equipment</v>
      </c>
      <c r="I156" s="5">
        <f>VLOOKUP($G156,Products!$A$1:$C$11,COLUMNS(Products!$A$2:C156),0)</f>
        <v>350.59</v>
      </c>
      <c r="J156" s="5">
        <v>374.84</v>
      </c>
      <c r="K156" s="5" t="s">
        <v>81</v>
      </c>
      <c r="L156" s="6">
        <v>45316</v>
      </c>
      <c r="M156" s="5">
        <f t="shared" si="2"/>
        <v>4</v>
      </c>
      <c r="N156" s="5" t="str">
        <f>TEXT(Table1[[#This Row],[Date]],"mmm")</f>
        <v>Jan</v>
      </c>
      <c r="O156" s="5">
        <f>YEAR(Table1[[#This Row],[Date]])</f>
        <v>2024</v>
      </c>
    </row>
    <row r="157" spans="1:15" x14ac:dyDescent="0.25">
      <c r="A157" s="5">
        <v>156</v>
      </c>
      <c r="B157" s="6">
        <v>45011</v>
      </c>
      <c r="C157" s="5" t="s">
        <v>64</v>
      </c>
      <c r="D157" s="5" t="str">
        <f>VLOOKUP($C157,'Sales Person'!$A$1:$C$21,2,0)</f>
        <v>Michale Cole</v>
      </c>
      <c r="E157" s="5" t="s">
        <v>10</v>
      </c>
      <c r="F157" s="5" t="str">
        <f>VLOOKUP($E157,Country!$A$1:$B$11,2,0)</f>
        <v>Europe</v>
      </c>
      <c r="G157" s="5" t="s">
        <v>29</v>
      </c>
      <c r="H157" s="5" t="str">
        <f>VLOOKUP($G157,Products!$A$1:$C$11,COLUMNS(Products!$A$2:B157),0)</f>
        <v>Computing</v>
      </c>
      <c r="I157" s="5">
        <f>VLOOKUP($G157,Products!$A$1:$C$11,COLUMNS(Products!$A$2:C157),0)</f>
        <v>104.6</v>
      </c>
      <c r="J157" s="5">
        <v>301.39</v>
      </c>
      <c r="K157" s="5" t="s">
        <v>81</v>
      </c>
      <c r="L157" s="6">
        <v>45017</v>
      </c>
      <c r="M157" s="5">
        <f t="shared" si="2"/>
        <v>6</v>
      </c>
      <c r="N157" s="5" t="str">
        <f>TEXT(Table1[[#This Row],[Date]],"mmm")</f>
        <v>Mar</v>
      </c>
      <c r="O157" s="5">
        <f>YEAR(Table1[[#This Row],[Date]])</f>
        <v>2023</v>
      </c>
    </row>
    <row r="158" spans="1:15" x14ac:dyDescent="0.25">
      <c r="A158" s="5">
        <v>157</v>
      </c>
      <c r="B158" s="6">
        <v>45336</v>
      </c>
      <c r="C158" s="5" t="s">
        <v>50</v>
      </c>
      <c r="D158" s="5" t="str">
        <f>VLOOKUP($C158,'Sales Person'!$A$1:$C$21,2,0)</f>
        <v>Michale Cole</v>
      </c>
      <c r="E158" s="5" t="s">
        <v>11</v>
      </c>
      <c r="F158" s="5" t="str">
        <f>VLOOKUP($E158,Country!$A$1:$B$11,2,0)</f>
        <v>Asia</v>
      </c>
      <c r="G158" s="5" t="s">
        <v>24</v>
      </c>
      <c r="H158" s="5" t="str">
        <f>VLOOKUP($G158,Products!$A$1:$C$11,COLUMNS(Products!$A$2:B158),0)</f>
        <v>Audio</v>
      </c>
      <c r="I158" s="5">
        <f>VLOOKUP($G158,Products!$A$1:$C$11,COLUMNS(Products!$A$2:C158),0)</f>
        <v>195.62</v>
      </c>
      <c r="J158" s="5">
        <v>538.02</v>
      </c>
      <c r="K158" s="5" t="s">
        <v>82</v>
      </c>
      <c r="L158" s="5" t="s">
        <v>83</v>
      </c>
      <c r="M158" s="5" t="str">
        <f t="shared" si="2"/>
        <v>0</v>
      </c>
      <c r="N158" s="5" t="str">
        <f>TEXT(Table1[[#This Row],[Date]],"mmm")</f>
        <v>Feb</v>
      </c>
      <c r="O158" s="5">
        <f>YEAR(Table1[[#This Row],[Date]])</f>
        <v>2024</v>
      </c>
    </row>
    <row r="159" spans="1:15" x14ac:dyDescent="0.25">
      <c r="A159" s="5">
        <v>158</v>
      </c>
      <c r="B159" s="6">
        <v>45263</v>
      </c>
      <c r="C159" s="5" t="s">
        <v>40</v>
      </c>
      <c r="D159" s="5" t="str">
        <f>VLOOKUP($C159,'Sales Person'!$A$1:$C$21,2,0)</f>
        <v>Samantha Irvin</v>
      </c>
      <c r="E159" s="5" t="s">
        <v>10</v>
      </c>
      <c r="F159" s="5" t="str">
        <f>VLOOKUP($E159,Country!$A$1:$B$11,2,0)</f>
        <v>Europe</v>
      </c>
      <c r="G159" s="5" t="s">
        <v>32</v>
      </c>
      <c r="H159" s="5" t="str">
        <f>VLOOKUP($G159,Products!$A$1:$C$11,COLUMNS(Products!$A$2:B159),0)</f>
        <v>Audio</v>
      </c>
      <c r="I159" s="5">
        <f>VLOOKUP($G159,Products!$A$1:$C$11,COLUMNS(Products!$A$2:C159),0)</f>
        <v>143.09</v>
      </c>
      <c r="J159" s="5">
        <v>563.16999999999996</v>
      </c>
      <c r="K159" s="5" t="s">
        <v>81</v>
      </c>
      <c r="L159" s="6">
        <v>45269</v>
      </c>
      <c r="M159" s="5">
        <f t="shared" si="2"/>
        <v>6</v>
      </c>
      <c r="N159" s="5" t="str">
        <f>TEXT(Table1[[#This Row],[Date]],"mmm")</f>
        <v>Dec</v>
      </c>
      <c r="O159" s="5">
        <f>YEAR(Table1[[#This Row],[Date]])</f>
        <v>2023</v>
      </c>
    </row>
    <row r="160" spans="1:15" x14ac:dyDescent="0.25">
      <c r="A160" s="5">
        <v>159</v>
      </c>
      <c r="B160" s="6">
        <v>45356</v>
      </c>
      <c r="C160" s="5" t="s">
        <v>40</v>
      </c>
      <c r="D160" s="5" t="str">
        <f>VLOOKUP($C160,'Sales Person'!$A$1:$C$21,2,0)</f>
        <v>Samantha Irvin</v>
      </c>
      <c r="E160" s="5" t="s">
        <v>5</v>
      </c>
      <c r="F160" s="5" t="str">
        <f>VLOOKUP($E160,Country!$A$1:$B$11,2,0)</f>
        <v>South America</v>
      </c>
      <c r="G160" s="5" t="s">
        <v>20</v>
      </c>
      <c r="H160" s="5" t="str">
        <f>VLOOKUP($G160,Products!$A$1:$C$11,COLUMNS(Products!$A$2:B160),0)</f>
        <v>Office Equipment</v>
      </c>
      <c r="I160" s="5">
        <f>VLOOKUP($G160,Products!$A$1:$C$11,COLUMNS(Products!$A$2:C160),0)</f>
        <v>350.59</v>
      </c>
      <c r="J160" s="5">
        <v>485.3</v>
      </c>
      <c r="K160" s="5" t="s">
        <v>81</v>
      </c>
      <c r="L160" s="6">
        <v>45360</v>
      </c>
      <c r="M160" s="5">
        <f t="shared" si="2"/>
        <v>4</v>
      </c>
      <c r="N160" s="5" t="str">
        <f>TEXT(Table1[[#This Row],[Date]],"mmm")</f>
        <v>Mar</v>
      </c>
      <c r="O160" s="5">
        <f>YEAR(Table1[[#This Row],[Date]])</f>
        <v>2024</v>
      </c>
    </row>
    <row r="161" spans="1:15" x14ac:dyDescent="0.25">
      <c r="A161" s="5">
        <v>160</v>
      </c>
      <c r="B161" s="6">
        <v>45332</v>
      </c>
      <c r="C161" s="5" t="s">
        <v>60</v>
      </c>
      <c r="D161" s="5" t="str">
        <f>VLOOKUP($C161,'Sales Person'!$A$1:$C$21,2,0)</f>
        <v>Cathy Kelley</v>
      </c>
      <c r="E161" s="5" t="s">
        <v>15</v>
      </c>
      <c r="F161" s="5" t="str">
        <f>VLOOKUP($E161,Country!$A$1:$B$11,2,0)</f>
        <v>Oceania</v>
      </c>
      <c r="G161" s="5" t="s">
        <v>28</v>
      </c>
      <c r="H161" s="5" t="str">
        <f>VLOOKUP($G161,Products!$A$1:$C$11,COLUMNS(Products!$A$2:B161),0)</f>
        <v>Electronics</v>
      </c>
      <c r="I161" s="5">
        <f>VLOOKUP($G161,Products!$A$1:$C$11,COLUMNS(Products!$A$2:C161),0)</f>
        <v>282.79000000000002</v>
      </c>
      <c r="J161" s="5">
        <v>155.96</v>
      </c>
      <c r="K161" s="5" t="s">
        <v>81</v>
      </c>
      <c r="L161" s="6">
        <v>45352</v>
      </c>
      <c r="M161" s="5">
        <f t="shared" si="2"/>
        <v>20</v>
      </c>
      <c r="N161" s="5" t="str">
        <f>TEXT(Table1[[#This Row],[Date]],"mmm")</f>
        <v>Feb</v>
      </c>
      <c r="O161" s="5">
        <f>YEAR(Table1[[#This Row],[Date]])</f>
        <v>2024</v>
      </c>
    </row>
    <row r="162" spans="1:15" x14ac:dyDescent="0.25">
      <c r="A162" s="5">
        <v>161</v>
      </c>
      <c r="B162" s="6">
        <v>45021</v>
      </c>
      <c r="C162" s="5" t="s">
        <v>44</v>
      </c>
      <c r="D162" s="5" t="str">
        <f>VLOOKUP($C162,'Sales Person'!$A$1:$C$21,2,0)</f>
        <v>Cathy Kelley</v>
      </c>
      <c r="E162" s="5" t="s">
        <v>4</v>
      </c>
      <c r="F162" s="5" t="str">
        <f>VLOOKUP($E162,Country!$A$1:$B$11,2,0)</f>
        <v>North America</v>
      </c>
      <c r="G162" s="5" t="s">
        <v>28</v>
      </c>
      <c r="H162" s="5" t="str">
        <f>VLOOKUP($G162,Products!$A$1:$C$11,COLUMNS(Products!$A$2:B162),0)</f>
        <v>Electronics</v>
      </c>
      <c r="I162" s="5">
        <f>VLOOKUP($G162,Products!$A$1:$C$11,COLUMNS(Products!$A$2:C162),0)</f>
        <v>282.79000000000002</v>
      </c>
      <c r="J162" s="5">
        <v>107.89</v>
      </c>
      <c r="K162" s="5" t="s">
        <v>81</v>
      </c>
      <c r="L162" s="6">
        <v>45023</v>
      </c>
      <c r="M162" s="5">
        <f t="shared" si="2"/>
        <v>2</v>
      </c>
      <c r="N162" s="5" t="str">
        <f>TEXT(Table1[[#This Row],[Date]],"mmm")</f>
        <v>Apr</v>
      </c>
      <c r="O162" s="5">
        <f>YEAR(Table1[[#This Row],[Date]])</f>
        <v>2023</v>
      </c>
    </row>
    <row r="163" spans="1:15" x14ac:dyDescent="0.25">
      <c r="A163" s="5">
        <v>162</v>
      </c>
      <c r="B163" s="6">
        <v>45337</v>
      </c>
      <c r="C163" s="5" t="s">
        <v>54</v>
      </c>
      <c r="D163" s="5" t="str">
        <f>VLOOKUP($C163,'Sales Person'!$A$1:$C$21,2,0)</f>
        <v>Michale Cole</v>
      </c>
      <c r="E163" s="5" t="s">
        <v>9</v>
      </c>
      <c r="F163" s="5" t="str">
        <f>VLOOKUP($E163,Country!$A$1:$B$11,2,0)</f>
        <v>Europe</v>
      </c>
      <c r="G163" s="5" t="s">
        <v>30</v>
      </c>
      <c r="H163" s="5" t="str">
        <f>VLOOKUP($G163,Products!$A$1:$C$11,COLUMNS(Products!$A$2:B163),0)</f>
        <v>Audio</v>
      </c>
      <c r="I163" s="5">
        <f>VLOOKUP($G163,Products!$A$1:$C$11,COLUMNS(Products!$A$2:C163),0)</f>
        <v>199.57</v>
      </c>
      <c r="J163" s="5">
        <v>830.03</v>
      </c>
      <c r="K163" s="5" t="s">
        <v>82</v>
      </c>
      <c r="L163" s="5" t="s">
        <v>83</v>
      </c>
      <c r="M163" s="5" t="str">
        <f t="shared" si="2"/>
        <v>0</v>
      </c>
      <c r="N163" s="5" t="str">
        <f>TEXT(Table1[[#This Row],[Date]],"mmm")</f>
        <v>Feb</v>
      </c>
      <c r="O163" s="5">
        <f>YEAR(Table1[[#This Row],[Date]])</f>
        <v>2024</v>
      </c>
    </row>
    <row r="164" spans="1:15" x14ac:dyDescent="0.25">
      <c r="A164" s="5">
        <v>163</v>
      </c>
      <c r="B164" s="6">
        <v>44954</v>
      </c>
      <c r="C164" s="5" t="s">
        <v>50</v>
      </c>
      <c r="D164" s="5" t="str">
        <f>VLOOKUP($C164,'Sales Person'!$A$1:$C$21,2,0)</f>
        <v>Michale Cole</v>
      </c>
      <c r="E164" s="5" t="s">
        <v>4</v>
      </c>
      <c r="F164" s="5" t="str">
        <f>VLOOKUP($E164,Country!$A$1:$B$11,2,0)</f>
        <v>North America</v>
      </c>
      <c r="G164" s="5" t="s">
        <v>33</v>
      </c>
      <c r="H164" s="5" t="str">
        <f>VLOOKUP($G164,Products!$A$1:$C$11,COLUMNS(Products!$A$2:B164),0)</f>
        <v>Electronics</v>
      </c>
      <c r="I164" s="5">
        <f>VLOOKUP($G164,Products!$A$1:$C$11,COLUMNS(Products!$A$2:C164),0)</f>
        <v>381.62</v>
      </c>
      <c r="J164" s="5">
        <v>736.84</v>
      </c>
      <c r="K164" s="5" t="s">
        <v>81</v>
      </c>
      <c r="L164" s="6">
        <v>44956</v>
      </c>
      <c r="M164" s="5">
        <f t="shared" si="2"/>
        <v>2</v>
      </c>
      <c r="N164" s="5" t="str">
        <f>TEXT(Table1[[#This Row],[Date]],"mmm")</f>
        <v>Jan</v>
      </c>
      <c r="O164" s="5">
        <f>YEAR(Table1[[#This Row],[Date]])</f>
        <v>2023</v>
      </c>
    </row>
    <row r="165" spans="1:15" x14ac:dyDescent="0.25">
      <c r="A165" s="5">
        <v>164</v>
      </c>
      <c r="B165" s="6">
        <v>45168</v>
      </c>
      <c r="C165" s="5" t="s">
        <v>54</v>
      </c>
      <c r="D165" s="5" t="str">
        <f>VLOOKUP($C165,'Sales Person'!$A$1:$C$21,2,0)</f>
        <v>Michale Cole</v>
      </c>
      <c r="E165" s="5" t="s">
        <v>15</v>
      </c>
      <c r="F165" s="5" t="str">
        <f>VLOOKUP($E165,Country!$A$1:$B$11,2,0)</f>
        <v>Oceania</v>
      </c>
      <c r="G165" s="5" t="s">
        <v>31</v>
      </c>
      <c r="H165" s="5" t="str">
        <f>VLOOKUP($G165,Products!$A$1:$C$11,COLUMNS(Products!$A$2:B165),0)</f>
        <v>Electronics</v>
      </c>
      <c r="I165" s="5">
        <f>VLOOKUP($G165,Products!$A$1:$C$11,COLUMNS(Products!$A$2:C165),0)</f>
        <v>71.97</v>
      </c>
      <c r="J165" s="5">
        <v>134.74</v>
      </c>
      <c r="K165" s="5" t="s">
        <v>82</v>
      </c>
      <c r="L165" s="5" t="s">
        <v>83</v>
      </c>
      <c r="M165" s="5" t="str">
        <f t="shared" si="2"/>
        <v>0</v>
      </c>
      <c r="N165" s="5" t="str">
        <f>TEXT(Table1[[#This Row],[Date]],"mmm")</f>
        <v>Aug</v>
      </c>
      <c r="O165" s="5">
        <f>YEAR(Table1[[#This Row],[Date]])</f>
        <v>2023</v>
      </c>
    </row>
    <row r="166" spans="1:15" x14ac:dyDescent="0.25">
      <c r="A166" s="5">
        <v>165</v>
      </c>
      <c r="B166" s="6">
        <v>45505</v>
      </c>
      <c r="C166" s="5" t="s">
        <v>38</v>
      </c>
      <c r="D166" s="5" t="str">
        <f>VLOOKUP($C166,'Sales Person'!$A$1:$C$21,2,0)</f>
        <v>Samantha Irvin</v>
      </c>
      <c r="E166" s="5" t="s">
        <v>14</v>
      </c>
      <c r="F166" s="5" t="str">
        <f>VLOOKUP($E166,Country!$A$1:$B$11,2,0)</f>
        <v>Asia</v>
      </c>
      <c r="G166" s="5" t="s">
        <v>20</v>
      </c>
      <c r="H166" s="5" t="str">
        <f>VLOOKUP($G166,Products!$A$1:$C$11,COLUMNS(Products!$A$2:B166),0)</f>
        <v>Office Equipment</v>
      </c>
      <c r="I166" s="5">
        <f>VLOOKUP($G166,Products!$A$1:$C$11,COLUMNS(Products!$A$2:C166),0)</f>
        <v>350.59</v>
      </c>
      <c r="J166" s="5">
        <v>745.88</v>
      </c>
      <c r="K166" s="5" t="s">
        <v>82</v>
      </c>
      <c r="L166" s="5" t="s">
        <v>83</v>
      </c>
      <c r="M166" s="5" t="str">
        <f t="shared" si="2"/>
        <v>0</v>
      </c>
      <c r="N166" s="5" t="str">
        <f>TEXT(Table1[[#This Row],[Date]],"mmm")</f>
        <v>Aug</v>
      </c>
      <c r="O166" s="5">
        <f>YEAR(Table1[[#This Row],[Date]])</f>
        <v>2024</v>
      </c>
    </row>
    <row r="167" spans="1:15" x14ac:dyDescent="0.25">
      <c r="A167" s="5">
        <v>166</v>
      </c>
      <c r="B167" s="6">
        <v>45228</v>
      </c>
      <c r="C167" s="5" t="s">
        <v>54</v>
      </c>
      <c r="D167" s="5" t="str">
        <f>VLOOKUP($C167,'Sales Person'!$A$1:$C$21,2,0)</f>
        <v>Michale Cole</v>
      </c>
      <c r="E167" s="5" t="s">
        <v>7</v>
      </c>
      <c r="F167" s="5" t="str">
        <f>VLOOKUP($E167,Country!$A$1:$B$11,2,0)</f>
        <v>Europe</v>
      </c>
      <c r="G167" s="5" t="s">
        <v>32</v>
      </c>
      <c r="H167" s="5" t="str">
        <f>VLOOKUP($G167,Products!$A$1:$C$11,COLUMNS(Products!$A$2:B167),0)</f>
        <v>Audio</v>
      </c>
      <c r="I167" s="5">
        <f>VLOOKUP($G167,Products!$A$1:$C$11,COLUMNS(Products!$A$2:C167),0)</f>
        <v>143.09</v>
      </c>
      <c r="J167" s="5">
        <v>727.05</v>
      </c>
      <c r="K167" s="5" t="s">
        <v>82</v>
      </c>
      <c r="L167" s="5" t="s">
        <v>83</v>
      </c>
      <c r="M167" s="5" t="str">
        <f t="shared" si="2"/>
        <v>0</v>
      </c>
      <c r="N167" s="5" t="str">
        <f>TEXT(Table1[[#This Row],[Date]],"mmm")</f>
        <v>Oct</v>
      </c>
      <c r="O167" s="5">
        <f>YEAR(Table1[[#This Row],[Date]])</f>
        <v>2023</v>
      </c>
    </row>
    <row r="168" spans="1:15" x14ac:dyDescent="0.25">
      <c r="A168" s="5">
        <v>167</v>
      </c>
      <c r="B168" s="6">
        <v>45547</v>
      </c>
      <c r="C168" s="5" t="s">
        <v>36</v>
      </c>
      <c r="D168" s="5" t="str">
        <f>VLOOKUP($C168,'Sales Person'!$A$1:$C$21,2,0)</f>
        <v>Michale Cole</v>
      </c>
      <c r="E168" s="5" t="s">
        <v>5</v>
      </c>
      <c r="F168" s="5" t="str">
        <f>VLOOKUP($E168,Country!$A$1:$B$11,2,0)</f>
        <v>South America</v>
      </c>
      <c r="G168" s="5" t="s">
        <v>29</v>
      </c>
      <c r="H168" s="5" t="str">
        <f>VLOOKUP($G168,Products!$A$1:$C$11,COLUMNS(Products!$A$2:B168),0)</f>
        <v>Computing</v>
      </c>
      <c r="I168" s="5">
        <f>VLOOKUP($G168,Products!$A$1:$C$11,COLUMNS(Products!$A$2:C168),0)</f>
        <v>104.6</v>
      </c>
      <c r="J168" s="5">
        <v>880.27</v>
      </c>
      <c r="K168" s="5" t="s">
        <v>81</v>
      </c>
      <c r="L168" s="6">
        <v>45551</v>
      </c>
      <c r="M168" s="5">
        <f t="shared" si="2"/>
        <v>4</v>
      </c>
      <c r="N168" s="5" t="str">
        <f>TEXT(Table1[[#This Row],[Date]],"mmm")</f>
        <v>Sep</v>
      </c>
      <c r="O168" s="5">
        <f>YEAR(Table1[[#This Row],[Date]])</f>
        <v>2024</v>
      </c>
    </row>
    <row r="169" spans="1:15" x14ac:dyDescent="0.25">
      <c r="A169" s="5">
        <v>168</v>
      </c>
      <c r="B169" s="6">
        <v>45211</v>
      </c>
      <c r="C169" s="5" t="s">
        <v>58</v>
      </c>
      <c r="D169" s="5" t="str">
        <f>VLOOKUP($C169,'Sales Person'!$A$1:$C$21,2,0)</f>
        <v>Nick Patrick</v>
      </c>
      <c r="E169" s="5" t="s">
        <v>13</v>
      </c>
      <c r="F169" s="5" t="str">
        <f>VLOOKUP($E169,Country!$A$1:$B$11,2,0)</f>
        <v>Asia</v>
      </c>
      <c r="G169" s="5" t="s">
        <v>20</v>
      </c>
      <c r="H169" s="5" t="str">
        <f>VLOOKUP($G169,Products!$A$1:$C$11,COLUMNS(Products!$A$2:B169),0)</f>
        <v>Office Equipment</v>
      </c>
      <c r="I169" s="5">
        <f>VLOOKUP($G169,Products!$A$1:$C$11,COLUMNS(Products!$A$2:C169),0)</f>
        <v>350.59</v>
      </c>
      <c r="J169" s="5">
        <v>125.95</v>
      </c>
      <c r="K169" s="5" t="s">
        <v>82</v>
      </c>
      <c r="L169" s="5" t="s">
        <v>83</v>
      </c>
      <c r="M169" s="5" t="str">
        <f t="shared" si="2"/>
        <v>0</v>
      </c>
      <c r="N169" s="5" t="str">
        <f>TEXT(Table1[[#This Row],[Date]],"mmm")</f>
        <v>Oct</v>
      </c>
      <c r="O169" s="5">
        <f>YEAR(Table1[[#This Row],[Date]])</f>
        <v>2023</v>
      </c>
    </row>
    <row r="170" spans="1:15" x14ac:dyDescent="0.25">
      <c r="A170" s="5">
        <v>169</v>
      </c>
      <c r="B170" s="6">
        <v>44968</v>
      </c>
      <c r="C170" s="5" t="s">
        <v>66</v>
      </c>
      <c r="D170" s="5" t="str">
        <f>VLOOKUP($C170,'Sales Person'!$A$1:$C$21,2,0)</f>
        <v>Michale Cole</v>
      </c>
      <c r="E170" s="5" t="s">
        <v>14</v>
      </c>
      <c r="F170" s="5" t="str">
        <f>VLOOKUP($E170,Country!$A$1:$B$11,2,0)</f>
        <v>Asia</v>
      </c>
      <c r="G170" s="5" t="s">
        <v>30</v>
      </c>
      <c r="H170" s="5" t="str">
        <f>VLOOKUP($G170,Products!$A$1:$C$11,COLUMNS(Products!$A$2:B170),0)</f>
        <v>Audio</v>
      </c>
      <c r="I170" s="5">
        <f>VLOOKUP($G170,Products!$A$1:$C$11,COLUMNS(Products!$A$2:C170),0)</f>
        <v>199.57</v>
      </c>
      <c r="J170" s="5">
        <v>546.85</v>
      </c>
      <c r="K170" s="5" t="s">
        <v>81</v>
      </c>
      <c r="L170" s="6">
        <v>44986</v>
      </c>
      <c r="M170" s="5">
        <f t="shared" si="2"/>
        <v>18</v>
      </c>
      <c r="N170" s="5" t="str">
        <f>TEXT(Table1[[#This Row],[Date]],"mmm")</f>
        <v>Feb</v>
      </c>
      <c r="O170" s="5">
        <f>YEAR(Table1[[#This Row],[Date]])</f>
        <v>2023</v>
      </c>
    </row>
    <row r="171" spans="1:15" x14ac:dyDescent="0.25">
      <c r="A171" s="5">
        <v>170</v>
      </c>
      <c r="B171" s="6">
        <v>45273</v>
      </c>
      <c r="C171" s="5" t="s">
        <v>44</v>
      </c>
      <c r="D171" s="5" t="str">
        <f>VLOOKUP($C171,'Sales Person'!$A$1:$C$21,2,0)</f>
        <v>Cathy Kelley</v>
      </c>
      <c r="E171" s="5" t="s">
        <v>4</v>
      </c>
      <c r="F171" s="5" t="str">
        <f>VLOOKUP($E171,Country!$A$1:$B$11,2,0)</f>
        <v>North America</v>
      </c>
      <c r="G171" s="5" t="s">
        <v>33</v>
      </c>
      <c r="H171" s="5" t="str">
        <f>VLOOKUP($G171,Products!$A$1:$C$11,COLUMNS(Products!$A$2:B171),0)</f>
        <v>Electronics</v>
      </c>
      <c r="I171" s="5">
        <f>VLOOKUP($G171,Products!$A$1:$C$11,COLUMNS(Products!$A$2:C171),0)</f>
        <v>381.62</v>
      </c>
      <c r="J171" s="5">
        <v>336.1</v>
      </c>
      <c r="K171" s="5" t="s">
        <v>81</v>
      </c>
      <c r="L171" s="6">
        <v>45275</v>
      </c>
      <c r="M171" s="5">
        <f t="shared" si="2"/>
        <v>2</v>
      </c>
      <c r="N171" s="5" t="str">
        <f>TEXT(Table1[[#This Row],[Date]],"mmm")</f>
        <v>Dec</v>
      </c>
      <c r="O171" s="5">
        <f>YEAR(Table1[[#This Row],[Date]])</f>
        <v>2023</v>
      </c>
    </row>
    <row r="172" spans="1:15" x14ac:dyDescent="0.25">
      <c r="A172" s="5">
        <v>171</v>
      </c>
      <c r="B172" s="6">
        <v>45446</v>
      </c>
      <c r="C172" s="5" t="s">
        <v>64</v>
      </c>
      <c r="D172" s="5" t="str">
        <f>VLOOKUP($C172,'Sales Person'!$A$1:$C$21,2,0)</f>
        <v>Michale Cole</v>
      </c>
      <c r="E172" s="5" t="s">
        <v>7</v>
      </c>
      <c r="F172" s="5" t="str">
        <f>VLOOKUP($E172,Country!$A$1:$B$11,2,0)</f>
        <v>Europe</v>
      </c>
      <c r="G172" s="5" t="s">
        <v>31</v>
      </c>
      <c r="H172" s="5" t="str">
        <f>VLOOKUP($G172,Products!$A$1:$C$11,COLUMNS(Products!$A$2:B172),0)</f>
        <v>Electronics</v>
      </c>
      <c r="I172" s="5">
        <f>VLOOKUP($G172,Products!$A$1:$C$11,COLUMNS(Products!$A$2:C172),0)</f>
        <v>71.97</v>
      </c>
      <c r="J172" s="5">
        <v>213</v>
      </c>
      <c r="K172" s="5" t="s">
        <v>82</v>
      </c>
      <c r="L172" s="5" t="s">
        <v>83</v>
      </c>
      <c r="M172" s="5" t="str">
        <f t="shared" si="2"/>
        <v>0</v>
      </c>
      <c r="N172" s="5" t="str">
        <f>TEXT(Table1[[#This Row],[Date]],"mmm")</f>
        <v>Jun</v>
      </c>
      <c r="O172" s="5">
        <f>YEAR(Table1[[#This Row],[Date]])</f>
        <v>2024</v>
      </c>
    </row>
    <row r="173" spans="1:15" x14ac:dyDescent="0.25">
      <c r="A173" s="5">
        <v>172</v>
      </c>
      <c r="B173" s="6">
        <v>45564</v>
      </c>
      <c r="C173" s="5" t="s">
        <v>68</v>
      </c>
      <c r="D173" s="5" t="str">
        <f>VLOOKUP($C173,'Sales Person'!$A$1:$C$21,2,0)</f>
        <v>Samantha Irvin</v>
      </c>
      <c r="E173" s="5" t="s">
        <v>15</v>
      </c>
      <c r="F173" s="5" t="str">
        <f>VLOOKUP($E173,Country!$A$1:$B$11,2,0)</f>
        <v>Oceania</v>
      </c>
      <c r="G173" s="5" t="s">
        <v>31</v>
      </c>
      <c r="H173" s="5" t="str">
        <f>VLOOKUP($G173,Products!$A$1:$C$11,COLUMNS(Products!$A$2:B173),0)</f>
        <v>Electronics</v>
      </c>
      <c r="I173" s="5">
        <f>VLOOKUP($G173,Products!$A$1:$C$11,COLUMNS(Products!$A$2:C173),0)</f>
        <v>71.97</v>
      </c>
      <c r="J173" s="5">
        <v>306.48</v>
      </c>
      <c r="K173" s="5" t="s">
        <v>82</v>
      </c>
      <c r="L173" s="5" t="s">
        <v>83</v>
      </c>
      <c r="M173" s="5" t="str">
        <f t="shared" si="2"/>
        <v>0</v>
      </c>
      <c r="N173" s="5" t="str">
        <f>TEXT(Table1[[#This Row],[Date]],"mmm")</f>
        <v>Sep</v>
      </c>
      <c r="O173" s="5">
        <f>YEAR(Table1[[#This Row],[Date]])</f>
        <v>2024</v>
      </c>
    </row>
    <row r="174" spans="1:15" x14ac:dyDescent="0.25">
      <c r="A174" s="5">
        <v>173</v>
      </c>
      <c r="B174" s="6">
        <v>45239</v>
      </c>
      <c r="C174" s="5" t="s">
        <v>62</v>
      </c>
      <c r="D174" s="5" t="str">
        <f>VLOOKUP($C174,'Sales Person'!$A$1:$C$21,2,0)</f>
        <v>Cathy Kelley</v>
      </c>
      <c r="E174" s="5" t="s">
        <v>14</v>
      </c>
      <c r="F174" s="5" t="str">
        <f>VLOOKUP($E174,Country!$A$1:$B$11,2,0)</f>
        <v>Asia</v>
      </c>
      <c r="G174" s="5" t="s">
        <v>28</v>
      </c>
      <c r="H174" s="5" t="str">
        <f>VLOOKUP($G174,Products!$A$1:$C$11,COLUMNS(Products!$A$2:B174),0)</f>
        <v>Electronics</v>
      </c>
      <c r="I174" s="5">
        <f>VLOOKUP($G174,Products!$A$1:$C$11,COLUMNS(Products!$A$2:C174),0)</f>
        <v>282.79000000000002</v>
      </c>
      <c r="J174" s="5">
        <v>653.17999999999995</v>
      </c>
      <c r="K174" s="5" t="s">
        <v>81</v>
      </c>
      <c r="L174" s="6">
        <v>45257</v>
      </c>
      <c r="M174" s="5">
        <f t="shared" si="2"/>
        <v>18</v>
      </c>
      <c r="N174" s="5" t="str">
        <f>TEXT(Table1[[#This Row],[Date]],"mmm")</f>
        <v>Nov</v>
      </c>
      <c r="O174" s="5">
        <f>YEAR(Table1[[#This Row],[Date]])</f>
        <v>2023</v>
      </c>
    </row>
    <row r="175" spans="1:15" x14ac:dyDescent="0.25">
      <c r="A175" s="5">
        <v>174</v>
      </c>
      <c r="B175" s="6">
        <v>45646</v>
      </c>
      <c r="C175" s="5" t="s">
        <v>40</v>
      </c>
      <c r="D175" s="5" t="str">
        <f>VLOOKUP($C175,'Sales Person'!$A$1:$C$21,2,0)</f>
        <v>Samantha Irvin</v>
      </c>
      <c r="E175" s="5" t="s">
        <v>11</v>
      </c>
      <c r="F175" s="5" t="str">
        <f>VLOOKUP($E175,Country!$A$1:$B$11,2,0)</f>
        <v>Asia</v>
      </c>
      <c r="G175" s="5" t="s">
        <v>29</v>
      </c>
      <c r="H175" s="5" t="str">
        <f>VLOOKUP($G175,Products!$A$1:$C$11,COLUMNS(Products!$A$2:B175),0)</f>
        <v>Computing</v>
      </c>
      <c r="I175" s="5">
        <f>VLOOKUP($G175,Products!$A$1:$C$11,COLUMNS(Products!$A$2:C175),0)</f>
        <v>104.6</v>
      </c>
      <c r="J175" s="5">
        <v>502.16</v>
      </c>
      <c r="K175" s="5" t="s">
        <v>81</v>
      </c>
      <c r="L175" s="6">
        <v>44927</v>
      </c>
      <c r="M175" s="5">
        <f t="shared" si="2"/>
        <v>-719</v>
      </c>
      <c r="N175" s="5" t="str">
        <f>TEXT(Table1[[#This Row],[Date]],"mmm")</f>
        <v>Dec</v>
      </c>
      <c r="O175" s="5">
        <f>YEAR(Table1[[#This Row],[Date]])</f>
        <v>2024</v>
      </c>
    </row>
    <row r="176" spans="1:15" x14ac:dyDescent="0.25">
      <c r="A176" s="5">
        <v>175</v>
      </c>
      <c r="B176" s="6">
        <v>45133</v>
      </c>
      <c r="C176" s="5" t="s">
        <v>68</v>
      </c>
      <c r="D176" s="5" t="str">
        <f>VLOOKUP($C176,'Sales Person'!$A$1:$C$21,2,0)</f>
        <v>Samantha Irvin</v>
      </c>
      <c r="E176" s="5" t="s">
        <v>13</v>
      </c>
      <c r="F176" s="5" t="str">
        <f>VLOOKUP($E176,Country!$A$1:$B$11,2,0)</f>
        <v>Asia</v>
      </c>
      <c r="G176" s="5" t="s">
        <v>32</v>
      </c>
      <c r="H176" s="5" t="str">
        <f>VLOOKUP($G176,Products!$A$1:$C$11,COLUMNS(Products!$A$2:B176),0)</f>
        <v>Audio</v>
      </c>
      <c r="I176" s="5">
        <f>VLOOKUP($G176,Products!$A$1:$C$11,COLUMNS(Products!$A$2:C176),0)</f>
        <v>143.09</v>
      </c>
      <c r="J176" s="5">
        <v>366.3</v>
      </c>
      <c r="K176" s="5" t="s">
        <v>81</v>
      </c>
      <c r="L176" s="6">
        <v>45148</v>
      </c>
      <c r="M176" s="5">
        <f t="shared" si="2"/>
        <v>15</v>
      </c>
      <c r="N176" s="5" t="str">
        <f>TEXT(Table1[[#This Row],[Date]],"mmm")</f>
        <v>Jul</v>
      </c>
      <c r="O176" s="5">
        <f>YEAR(Table1[[#This Row],[Date]])</f>
        <v>2023</v>
      </c>
    </row>
    <row r="177" spans="1:15" x14ac:dyDescent="0.25">
      <c r="A177" s="5">
        <v>176</v>
      </c>
      <c r="B177" s="6">
        <v>45177</v>
      </c>
      <c r="C177" s="5" t="s">
        <v>48</v>
      </c>
      <c r="D177" s="5" t="str">
        <f>VLOOKUP($C177,'Sales Person'!$A$1:$C$21,2,0)</f>
        <v>Cathy Kelley</v>
      </c>
      <c r="E177" s="5" t="s">
        <v>7</v>
      </c>
      <c r="F177" s="5" t="str">
        <f>VLOOKUP($E177,Country!$A$1:$B$11,2,0)</f>
        <v>Europe</v>
      </c>
      <c r="G177" s="5" t="s">
        <v>31</v>
      </c>
      <c r="H177" s="5" t="str">
        <f>VLOOKUP($G177,Products!$A$1:$C$11,COLUMNS(Products!$A$2:B177),0)</f>
        <v>Electronics</v>
      </c>
      <c r="I177" s="5">
        <f>VLOOKUP($G177,Products!$A$1:$C$11,COLUMNS(Products!$A$2:C177),0)</f>
        <v>71.97</v>
      </c>
      <c r="J177" s="5">
        <v>933.31</v>
      </c>
      <c r="K177" s="5" t="s">
        <v>81</v>
      </c>
      <c r="L177" s="6">
        <v>45185</v>
      </c>
      <c r="M177" s="5">
        <f t="shared" si="2"/>
        <v>8</v>
      </c>
      <c r="N177" s="5" t="str">
        <f>TEXT(Table1[[#This Row],[Date]],"mmm")</f>
        <v>Sep</v>
      </c>
      <c r="O177" s="5">
        <f>YEAR(Table1[[#This Row],[Date]])</f>
        <v>2023</v>
      </c>
    </row>
    <row r="178" spans="1:15" x14ac:dyDescent="0.25">
      <c r="A178" s="5">
        <v>177</v>
      </c>
      <c r="B178" s="6">
        <v>45564</v>
      </c>
      <c r="C178" s="5" t="s">
        <v>68</v>
      </c>
      <c r="D178" s="5" t="str">
        <f>VLOOKUP($C178,'Sales Person'!$A$1:$C$21,2,0)</f>
        <v>Samantha Irvin</v>
      </c>
      <c r="E178" s="5" t="s">
        <v>13</v>
      </c>
      <c r="F178" s="5" t="str">
        <f>VLOOKUP($E178,Country!$A$1:$B$11,2,0)</f>
        <v>Asia</v>
      </c>
      <c r="G178" s="5" t="s">
        <v>33</v>
      </c>
      <c r="H178" s="5" t="str">
        <f>VLOOKUP($G178,Products!$A$1:$C$11,COLUMNS(Products!$A$2:B178),0)</f>
        <v>Electronics</v>
      </c>
      <c r="I178" s="5">
        <f>VLOOKUP($G178,Products!$A$1:$C$11,COLUMNS(Products!$A$2:C178),0)</f>
        <v>381.62</v>
      </c>
      <c r="J178" s="5">
        <v>304.02999999999997</v>
      </c>
      <c r="K178" s="5" t="s">
        <v>81</v>
      </c>
      <c r="L178" s="6">
        <v>45579</v>
      </c>
      <c r="M178" s="5">
        <f t="shared" si="2"/>
        <v>15</v>
      </c>
      <c r="N178" s="5" t="str">
        <f>TEXT(Table1[[#This Row],[Date]],"mmm")</f>
        <v>Sep</v>
      </c>
      <c r="O178" s="5">
        <f>YEAR(Table1[[#This Row],[Date]])</f>
        <v>2024</v>
      </c>
    </row>
    <row r="179" spans="1:15" x14ac:dyDescent="0.25">
      <c r="A179" s="5">
        <v>178</v>
      </c>
      <c r="B179" s="6">
        <v>45165</v>
      </c>
      <c r="C179" s="5" t="s">
        <v>46</v>
      </c>
      <c r="D179" s="5" t="str">
        <f>VLOOKUP($C179,'Sales Person'!$A$1:$C$21,2,0)</f>
        <v>Nick Patrick</v>
      </c>
      <c r="E179" s="5" t="s">
        <v>15</v>
      </c>
      <c r="F179" s="5" t="str">
        <f>VLOOKUP($E179,Country!$A$1:$B$11,2,0)</f>
        <v>Oceania</v>
      </c>
      <c r="G179" s="5" t="s">
        <v>29</v>
      </c>
      <c r="H179" s="5" t="str">
        <f>VLOOKUP($G179,Products!$A$1:$C$11,COLUMNS(Products!$A$2:B179),0)</f>
        <v>Computing</v>
      </c>
      <c r="I179" s="5">
        <f>VLOOKUP($G179,Products!$A$1:$C$11,COLUMNS(Products!$A$2:C179),0)</f>
        <v>104.6</v>
      </c>
      <c r="J179" s="5">
        <v>835.57</v>
      </c>
      <c r="K179" s="5" t="s">
        <v>82</v>
      </c>
      <c r="L179" s="5" t="s">
        <v>83</v>
      </c>
      <c r="M179" s="5" t="str">
        <f t="shared" si="2"/>
        <v>0</v>
      </c>
      <c r="N179" s="5" t="str">
        <f>TEXT(Table1[[#This Row],[Date]],"mmm")</f>
        <v>Aug</v>
      </c>
      <c r="O179" s="5">
        <f>YEAR(Table1[[#This Row],[Date]])</f>
        <v>2023</v>
      </c>
    </row>
    <row r="180" spans="1:15" x14ac:dyDescent="0.25">
      <c r="A180" s="5">
        <v>179</v>
      </c>
      <c r="B180" s="6">
        <v>45515</v>
      </c>
      <c r="C180" s="5" t="s">
        <v>70</v>
      </c>
      <c r="D180" s="5" t="str">
        <f>VLOOKUP($C180,'Sales Person'!$A$1:$C$21,2,0)</f>
        <v>Cathy Kelley</v>
      </c>
      <c r="E180" s="5" t="s">
        <v>15</v>
      </c>
      <c r="F180" s="5" t="str">
        <f>VLOOKUP($E180,Country!$A$1:$B$11,2,0)</f>
        <v>Oceania</v>
      </c>
      <c r="G180" s="5" t="s">
        <v>20</v>
      </c>
      <c r="H180" s="5" t="str">
        <f>VLOOKUP($G180,Products!$A$1:$C$11,COLUMNS(Products!$A$2:B180),0)</f>
        <v>Office Equipment</v>
      </c>
      <c r="I180" s="5">
        <f>VLOOKUP($G180,Products!$A$1:$C$11,COLUMNS(Products!$A$2:C180),0)</f>
        <v>350.59</v>
      </c>
      <c r="J180" s="5">
        <v>934.01</v>
      </c>
      <c r="K180" s="5" t="s">
        <v>81</v>
      </c>
      <c r="L180" s="6">
        <v>45535</v>
      </c>
      <c r="M180" s="5">
        <f t="shared" si="2"/>
        <v>20</v>
      </c>
      <c r="N180" s="5" t="str">
        <f>TEXT(Table1[[#This Row],[Date]],"mmm")</f>
        <v>Aug</v>
      </c>
      <c r="O180" s="5">
        <f>YEAR(Table1[[#This Row],[Date]])</f>
        <v>2024</v>
      </c>
    </row>
    <row r="181" spans="1:15" x14ac:dyDescent="0.25">
      <c r="A181" s="5">
        <v>180</v>
      </c>
      <c r="B181" s="6">
        <v>45480</v>
      </c>
      <c r="C181" s="5" t="s">
        <v>48</v>
      </c>
      <c r="D181" s="5" t="str">
        <f>VLOOKUP($C181,'Sales Person'!$A$1:$C$21,2,0)</f>
        <v>Cathy Kelley</v>
      </c>
      <c r="E181" s="5" t="s">
        <v>9</v>
      </c>
      <c r="F181" s="5" t="str">
        <f>VLOOKUP($E181,Country!$A$1:$B$11,2,0)</f>
        <v>Europe</v>
      </c>
      <c r="G181" s="5" t="s">
        <v>26</v>
      </c>
      <c r="H181" s="5" t="str">
        <f>VLOOKUP($G181,Products!$A$1:$C$11,COLUMNS(Products!$A$2:B181),0)</f>
        <v>Electronics</v>
      </c>
      <c r="I181" s="5">
        <f>VLOOKUP($G181,Products!$A$1:$C$11,COLUMNS(Products!$A$2:C181),0)</f>
        <v>263.2</v>
      </c>
      <c r="J181" s="5">
        <v>200.43</v>
      </c>
      <c r="K181" s="5" t="s">
        <v>81</v>
      </c>
      <c r="L181" s="6">
        <v>45490</v>
      </c>
      <c r="M181" s="5">
        <f t="shared" si="2"/>
        <v>10</v>
      </c>
      <c r="N181" s="5" t="str">
        <f>TEXT(Table1[[#This Row],[Date]],"mmm")</f>
        <v>Jul</v>
      </c>
      <c r="O181" s="5">
        <f>YEAR(Table1[[#This Row],[Date]])</f>
        <v>2024</v>
      </c>
    </row>
    <row r="182" spans="1:15" x14ac:dyDescent="0.25">
      <c r="A182" s="5">
        <v>181</v>
      </c>
      <c r="B182" s="6">
        <v>45369</v>
      </c>
      <c r="C182" s="5" t="s">
        <v>62</v>
      </c>
      <c r="D182" s="5" t="str">
        <f>VLOOKUP($C182,'Sales Person'!$A$1:$C$21,2,0)</f>
        <v>Cathy Kelley</v>
      </c>
      <c r="E182" s="5" t="s">
        <v>9</v>
      </c>
      <c r="F182" s="5" t="str">
        <f>VLOOKUP($E182,Country!$A$1:$B$11,2,0)</f>
        <v>Europe</v>
      </c>
      <c r="G182" s="5" t="s">
        <v>30</v>
      </c>
      <c r="H182" s="5" t="str">
        <f>VLOOKUP($G182,Products!$A$1:$C$11,COLUMNS(Products!$A$2:B182),0)</f>
        <v>Audio</v>
      </c>
      <c r="I182" s="5">
        <f>VLOOKUP($G182,Products!$A$1:$C$11,COLUMNS(Products!$A$2:C182),0)</f>
        <v>199.57</v>
      </c>
      <c r="J182" s="5">
        <v>910.58</v>
      </c>
      <c r="K182" s="5" t="s">
        <v>81</v>
      </c>
      <c r="L182" s="6">
        <v>45379</v>
      </c>
      <c r="M182" s="5">
        <f t="shared" si="2"/>
        <v>10</v>
      </c>
      <c r="N182" s="5" t="str">
        <f>TEXT(Table1[[#This Row],[Date]],"mmm")</f>
        <v>Mar</v>
      </c>
      <c r="O182" s="5">
        <f>YEAR(Table1[[#This Row],[Date]])</f>
        <v>2024</v>
      </c>
    </row>
    <row r="183" spans="1:15" x14ac:dyDescent="0.25">
      <c r="A183" s="5">
        <v>182</v>
      </c>
      <c r="B183" s="6">
        <v>45014</v>
      </c>
      <c r="C183" s="5" t="s">
        <v>44</v>
      </c>
      <c r="D183" s="5" t="str">
        <f>VLOOKUP($C183,'Sales Person'!$A$1:$C$21,2,0)</f>
        <v>Cathy Kelley</v>
      </c>
      <c r="E183" s="5" t="s">
        <v>15</v>
      </c>
      <c r="F183" s="5" t="str">
        <f>VLOOKUP($E183,Country!$A$1:$B$11,2,0)</f>
        <v>Oceania</v>
      </c>
      <c r="G183" s="5" t="s">
        <v>32</v>
      </c>
      <c r="H183" s="5" t="str">
        <f>VLOOKUP($G183,Products!$A$1:$C$11,COLUMNS(Products!$A$2:B183),0)</f>
        <v>Audio</v>
      </c>
      <c r="I183" s="5">
        <f>VLOOKUP($G183,Products!$A$1:$C$11,COLUMNS(Products!$A$2:C183),0)</f>
        <v>143.09</v>
      </c>
      <c r="J183" s="5">
        <v>813.44</v>
      </c>
      <c r="K183" s="5" t="s">
        <v>81</v>
      </c>
      <c r="L183" s="6">
        <v>45034</v>
      </c>
      <c r="M183" s="5">
        <f t="shared" si="2"/>
        <v>20</v>
      </c>
      <c r="N183" s="5" t="str">
        <f>TEXT(Table1[[#This Row],[Date]],"mmm")</f>
        <v>Mar</v>
      </c>
      <c r="O183" s="5">
        <f>YEAR(Table1[[#This Row],[Date]])</f>
        <v>2023</v>
      </c>
    </row>
    <row r="184" spans="1:15" x14ac:dyDescent="0.25">
      <c r="A184" s="5">
        <v>183</v>
      </c>
      <c r="B184" s="6">
        <v>45380</v>
      </c>
      <c r="C184" s="5" t="s">
        <v>40</v>
      </c>
      <c r="D184" s="5" t="str">
        <f>VLOOKUP($C184,'Sales Person'!$A$1:$C$21,2,0)</f>
        <v>Samantha Irvin</v>
      </c>
      <c r="E184" s="5" t="s">
        <v>2</v>
      </c>
      <c r="F184" s="5" t="str">
        <f>VLOOKUP($E184,Country!$A$1:$B$11,2,0)</f>
        <v>North America</v>
      </c>
      <c r="G184" s="5" t="s">
        <v>22</v>
      </c>
      <c r="H184" s="5" t="str">
        <f>VLOOKUP($G184,Products!$A$1:$C$11,COLUMNS(Products!$A$2:B184),0)</f>
        <v>Computing</v>
      </c>
      <c r="I184" s="5">
        <f>VLOOKUP($G184,Products!$A$1:$C$11,COLUMNS(Products!$A$2:C184),0)</f>
        <v>415.78</v>
      </c>
      <c r="J184" s="5">
        <v>992.22</v>
      </c>
      <c r="K184" s="5" t="s">
        <v>81</v>
      </c>
      <c r="L184" s="6">
        <v>45381</v>
      </c>
      <c r="M184" s="5">
        <f t="shared" si="2"/>
        <v>1</v>
      </c>
      <c r="N184" s="5" t="str">
        <f>TEXT(Table1[[#This Row],[Date]],"mmm")</f>
        <v>Mar</v>
      </c>
      <c r="O184" s="5">
        <f>YEAR(Table1[[#This Row],[Date]])</f>
        <v>2024</v>
      </c>
    </row>
    <row r="185" spans="1:15" x14ac:dyDescent="0.25">
      <c r="A185" s="5">
        <v>184</v>
      </c>
      <c r="B185" s="6">
        <v>45635</v>
      </c>
      <c r="C185" s="5" t="s">
        <v>74</v>
      </c>
      <c r="D185" s="5" t="str">
        <f>VLOOKUP($C185,'Sales Person'!$A$1:$C$21,2,0)</f>
        <v>Michale Cole</v>
      </c>
      <c r="E185" s="5" t="s">
        <v>2</v>
      </c>
      <c r="F185" s="5" t="str">
        <f>VLOOKUP($E185,Country!$A$1:$B$11,2,0)</f>
        <v>North America</v>
      </c>
      <c r="G185" s="5" t="s">
        <v>22</v>
      </c>
      <c r="H185" s="5" t="str">
        <f>VLOOKUP($G185,Products!$A$1:$C$11,COLUMNS(Products!$A$2:B185),0)</f>
        <v>Computing</v>
      </c>
      <c r="I185" s="5">
        <f>VLOOKUP($G185,Products!$A$1:$C$11,COLUMNS(Products!$A$2:C185),0)</f>
        <v>415.78</v>
      </c>
      <c r="J185" s="5">
        <v>240.56</v>
      </c>
      <c r="K185" s="5" t="s">
        <v>82</v>
      </c>
      <c r="L185" s="5" t="s">
        <v>83</v>
      </c>
      <c r="M185" s="5" t="str">
        <f t="shared" si="2"/>
        <v>0</v>
      </c>
      <c r="N185" s="5" t="str">
        <f>TEXT(Table1[[#This Row],[Date]],"mmm")</f>
        <v>Dec</v>
      </c>
      <c r="O185" s="5">
        <f>YEAR(Table1[[#This Row],[Date]])</f>
        <v>2024</v>
      </c>
    </row>
    <row r="186" spans="1:15" x14ac:dyDescent="0.25">
      <c r="A186" s="5">
        <v>185</v>
      </c>
      <c r="B186" s="6">
        <v>45609</v>
      </c>
      <c r="C186" s="5" t="s">
        <v>64</v>
      </c>
      <c r="D186" s="5" t="str">
        <f>VLOOKUP($C186,'Sales Person'!$A$1:$C$21,2,0)</f>
        <v>Michale Cole</v>
      </c>
      <c r="E186" s="5" t="s">
        <v>11</v>
      </c>
      <c r="F186" s="5" t="str">
        <f>VLOOKUP($E186,Country!$A$1:$B$11,2,0)</f>
        <v>Asia</v>
      </c>
      <c r="G186" s="5" t="s">
        <v>31</v>
      </c>
      <c r="H186" s="5" t="str">
        <f>VLOOKUP($G186,Products!$A$1:$C$11,COLUMNS(Products!$A$2:B186),0)</f>
        <v>Electronics</v>
      </c>
      <c r="I186" s="5">
        <f>VLOOKUP($G186,Products!$A$1:$C$11,COLUMNS(Products!$A$2:C186),0)</f>
        <v>71.97</v>
      </c>
      <c r="J186" s="5">
        <v>421.68</v>
      </c>
      <c r="K186" s="5" t="s">
        <v>82</v>
      </c>
      <c r="L186" s="5" t="s">
        <v>83</v>
      </c>
      <c r="M186" s="5" t="str">
        <f t="shared" si="2"/>
        <v>0</v>
      </c>
      <c r="N186" s="5" t="str">
        <f>TEXT(Table1[[#This Row],[Date]],"mmm")</f>
        <v>Nov</v>
      </c>
      <c r="O186" s="5">
        <f>YEAR(Table1[[#This Row],[Date]])</f>
        <v>2024</v>
      </c>
    </row>
    <row r="187" spans="1:15" x14ac:dyDescent="0.25">
      <c r="A187" s="5">
        <v>186</v>
      </c>
      <c r="B187" s="6">
        <v>45280</v>
      </c>
      <c r="C187" s="5" t="s">
        <v>42</v>
      </c>
      <c r="D187" s="5" t="str">
        <f>VLOOKUP($C187,'Sales Person'!$A$1:$C$21,2,0)</f>
        <v>Cathy Kelley</v>
      </c>
      <c r="E187" s="5" t="s">
        <v>4</v>
      </c>
      <c r="F187" s="5" t="str">
        <f>VLOOKUP($E187,Country!$A$1:$B$11,2,0)</f>
        <v>North America</v>
      </c>
      <c r="G187" s="5" t="s">
        <v>20</v>
      </c>
      <c r="H187" s="5" t="str">
        <f>VLOOKUP($G187,Products!$A$1:$C$11,COLUMNS(Products!$A$2:B187),0)</f>
        <v>Office Equipment</v>
      </c>
      <c r="I187" s="5">
        <f>VLOOKUP($G187,Products!$A$1:$C$11,COLUMNS(Products!$A$2:C187),0)</f>
        <v>350.59</v>
      </c>
      <c r="J187" s="5">
        <v>337.25</v>
      </c>
      <c r="K187" s="5" t="s">
        <v>81</v>
      </c>
      <c r="L187" s="6">
        <v>45282</v>
      </c>
      <c r="M187" s="5">
        <f t="shared" si="2"/>
        <v>2</v>
      </c>
      <c r="N187" s="5" t="str">
        <f>TEXT(Table1[[#This Row],[Date]],"mmm")</f>
        <v>Dec</v>
      </c>
      <c r="O187" s="5">
        <f>YEAR(Table1[[#This Row],[Date]])</f>
        <v>2023</v>
      </c>
    </row>
    <row r="188" spans="1:15" x14ac:dyDescent="0.25">
      <c r="A188" s="5">
        <v>187</v>
      </c>
      <c r="B188" s="6">
        <v>44941</v>
      </c>
      <c r="C188" s="5" t="s">
        <v>44</v>
      </c>
      <c r="D188" s="5" t="str">
        <f>VLOOKUP($C188,'Sales Person'!$A$1:$C$21,2,0)</f>
        <v>Cathy Kelley</v>
      </c>
      <c r="E188" s="5" t="s">
        <v>11</v>
      </c>
      <c r="F188" s="5" t="str">
        <f>VLOOKUP($E188,Country!$A$1:$B$11,2,0)</f>
        <v>Asia</v>
      </c>
      <c r="G188" s="5" t="s">
        <v>20</v>
      </c>
      <c r="H188" s="5" t="str">
        <f>VLOOKUP($G188,Products!$A$1:$C$11,COLUMNS(Products!$A$2:B188),0)</f>
        <v>Office Equipment</v>
      </c>
      <c r="I188" s="5">
        <f>VLOOKUP($G188,Products!$A$1:$C$11,COLUMNS(Products!$A$2:C188),0)</f>
        <v>350.59</v>
      </c>
      <c r="J188" s="5">
        <v>234.04</v>
      </c>
      <c r="K188" s="5" t="s">
        <v>81</v>
      </c>
      <c r="L188" s="6">
        <v>44953</v>
      </c>
      <c r="M188" s="5">
        <f t="shared" si="2"/>
        <v>12</v>
      </c>
      <c r="N188" s="5" t="str">
        <f>TEXT(Table1[[#This Row],[Date]],"mmm")</f>
        <v>Jan</v>
      </c>
      <c r="O188" s="5">
        <f>YEAR(Table1[[#This Row],[Date]])</f>
        <v>2023</v>
      </c>
    </row>
    <row r="189" spans="1:15" x14ac:dyDescent="0.25">
      <c r="A189" s="5">
        <v>188</v>
      </c>
      <c r="B189" s="6">
        <v>45134</v>
      </c>
      <c r="C189" s="5" t="s">
        <v>48</v>
      </c>
      <c r="D189" s="5" t="str">
        <f>VLOOKUP($C189,'Sales Person'!$A$1:$C$21,2,0)</f>
        <v>Cathy Kelley</v>
      </c>
      <c r="E189" s="5" t="s">
        <v>11</v>
      </c>
      <c r="F189" s="5" t="str">
        <f>VLOOKUP($E189,Country!$A$1:$B$11,2,0)</f>
        <v>Asia</v>
      </c>
      <c r="G189" s="5" t="s">
        <v>24</v>
      </c>
      <c r="H189" s="5" t="str">
        <f>VLOOKUP($G189,Products!$A$1:$C$11,COLUMNS(Products!$A$2:B189),0)</f>
        <v>Audio</v>
      </c>
      <c r="I189" s="5">
        <f>VLOOKUP($G189,Products!$A$1:$C$11,COLUMNS(Products!$A$2:C189),0)</f>
        <v>195.62</v>
      </c>
      <c r="J189" s="5">
        <v>994.61</v>
      </c>
      <c r="K189" s="5" t="s">
        <v>82</v>
      </c>
      <c r="L189" s="5" t="s">
        <v>83</v>
      </c>
      <c r="M189" s="5" t="str">
        <f t="shared" si="2"/>
        <v>0</v>
      </c>
      <c r="N189" s="5" t="str">
        <f>TEXT(Table1[[#This Row],[Date]],"mmm")</f>
        <v>Jul</v>
      </c>
      <c r="O189" s="5">
        <f>YEAR(Table1[[#This Row],[Date]])</f>
        <v>2023</v>
      </c>
    </row>
    <row r="190" spans="1:15" x14ac:dyDescent="0.25">
      <c r="A190" s="5">
        <v>189</v>
      </c>
      <c r="B190" s="6">
        <v>45141</v>
      </c>
      <c r="C190" s="5" t="s">
        <v>54</v>
      </c>
      <c r="D190" s="5" t="str">
        <f>VLOOKUP($C190,'Sales Person'!$A$1:$C$21,2,0)</f>
        <v>Michale Cole</v>
      </c>
      <c r="E190" s="5" t="s">
        <v>7</v>
      </c>
      <c r="F190" s="5" t="str">
        <f>VLOOKUP($E190,Country!$A$1:$B$11,2,0)</f>
        <v>Europe</v>
      </c>
      <c r="G190" s="5" t="s">
        <v>24</v>
      </c>
      <c r="H190" s="5" t="str">
        <f>VLOOKUP($G190,Products!$A$1:$C$11,COLUMNS(Products!$A$2:B190),0)</f>
        <v>Audio</v>
      </c>
      <c r="I190" s="5">
        <f>VLOOKUP($G190,Products!$A$1:$C$11,COLUMNS(Products!$A$2:C190),0)</f>
        <v>195.62</v>
      </c>
      <c r="J190" s="5">
        <v>417.28</v>
      </c>
      <c r="K190" s="5" t="s">
        <v>81</v>
      </c>
      <c r="L190" s="6">
        <v>45149</v>
      </c>
      <c r="M190" s="5">
        <f t="shared" si="2"/>
        <v>8</v>
      </c>
      <c r="N190" s="5" t="str">
        <f>TEXT(Table1[[#This Row],[Date]],"mmm")</f>
        <v>Aug</v>
      </c>
      <c r="O190" s="5">
        <f>YEAR(Table1[[#This Row],[Date]])</f>
        <v>2023</v>
      </c>
    </row>
    <row r="191" spans="1:15" x14ac:dyDescent="0.25">
      <c r="A191" s="5">
        <v>190</v>
      </c>
      <c r="B191" s="6">
        <v>45301</v>
      </c>
      <c r="C191" s="5" t="s">
        <v>60</v>
      </c>
      <c r="D191" s="5" t="str">
        <f>VLOOKUP($C191,'Sales Person'!$A$1:$C$21,2,0)</f>
        <v>Cathy Kelley</v>
      </c>
      <c r="E191" s="5" t="s">
        <v>14</v>
      </c>
      <c r="F191" s="5" t="str">
        <f>VLOOKUP($E191,Country!$A$1:$B$11,2,0)</f>
        <v>Asia</v>
      </c>
      <c r="G191" s="5" t="s">
        <v>26</v>
      </c>
      <c r="H191" s="5" t="str">
        <f>VLOOKUP($G191,Products!$A$1:$C$11,COLUMNS(Products!$A$2:B191),0)</f>
        <v>Electronics</v>
      </c>
      <c r="I191" s="5">
        <f>VLOOKUP($G191,Products!$A$1:$C$11,COLUMNS(Products!$A$2:C191),0)</f>
        <v>263.2</v>
      </c>
      <c r="J191" s="5">
        <v>156.22</v>
      </c>
      <c r="K191" s="5" t="s">
        <v>82</v>
      </c>
      <c r="L191" s="5" t="s">
        <v>83</v>
      </c>
      <c r="M191" s="5" t="str">
        <f t="shared" si="2"/>
        <v>0</v>
      </c>
      <c r="N191" s="5" t="str">
        <f>TEXT(Table1[[#This Row],[Date]],"mmm")</f>
        <v>Jan</v>
      </c>
      <c r="O191" s="5">
        <f>YEAR(Table1[[#This Row],[Date]])</f>
        <v>2024</v>
      </c>
    </row>
    <row r="192" spans="1:15" x14ac:dyDescent="0.25">
      <c r="A192" s="5">
        <v>191</v>
      </c>
      <c r="B192" s="6">
        <v>45263</v>
      </c>
      <c r="C192" s="5" t="s">
        <v>70</v>
      </c>
      <c r="D192" s="5" t="str">
        <f>VLOOKUP($C192,'Sales Person'!$A$1:$C$21,2,0)</f>
        <v>Cathy Kelley</v>
      </c>
      <c r="E192" s="5" t="s">
        <v>15</v>
      </c>
      <c r="F192" s="5" t="str">
        <f>VLOOKUP($E192,Country!$A$1:$B$11,2,0)</f>
        <v>Oceania</v>
      </c>
      <c r="G192" s="5" t="s">
        <v>28</v>
      </c>
      <c r="H192" s="5" t="str">
        <f>VLOOKUP($G192,Products!$A$1:$C$11,COLUMNS(Products!$A$2:B192),0)</f>
        <v>Electronics</v>
      </c>
      <c r="I192" s="5">
        <f>VLOOKUP($G192,Products!$A$1:$C$11,COLUMNS(Products!$A$2:C192),0)</f>
        <v>282.79000000000002</v>
      </c>
      <c r="J192" s="5">
        <v>965.88</v>
      </c>
      <c r="K192" s="5" t="s">
        <v>81</v>
      </c>
      <c r="L192" s="6">
        <v>45283</v>
      </c>
      <c r="M192" s="5">
        <f t="shared" si="2"/>
        <v>20</v>
      </c>
      <c r="N192" s="5" t="str">
        <f>TEXT(Table1[[#This Row],[Date]],"mmm")</f>
        <v>Dec</v>
      </c>
      <c r="O192" s="5">
        <f>YEAR(Table1[[#This Row],[Date]])</f>
        <v>2023</v>
      </c>
    </row>
    <row r="193" spans="1:15" x14ac:dyDescent="0.25">
      <c r="A193" s="5">
        <v>192</v>
      </c>
      <c r="B193" s="6">
        <v>45232</v>
      </c>
      <c r="C193" s="5" t="s">
        <v>60</v>
      </c>
      <c r="D193" s="5" t="str">
        <f>VLOOKUP($C193,'Sales Person'!$A$1:$C$21,2,0)</f>
        <v>Cathy Kelley</v>
      </c>
      <c r="E193" s="5" t="s">
        <v>15</v>
      </c>
      <c r="F193" s="5" t="str">
        <f>VLOOKUP($E193,Country!$A$1:$B$11,2,0)</f>
        <v>Oceania</v>
      </c>
      <c r="G193" s="5" t="s">
        <v>33</v>
      </c>
      <c r="H193" s="5" t="str">
        <f>VLOOKUP($G193,Products!$A$1:$C$11,COLUMNS(Products!$A$2:B193),0)</f>
        <v>Electronics</v>
      </c>
      <c r="I193" s="5">
        <f>VLOOKUP($G193,Products!$A$1:$C$11,COLUMNS(Products!$A$2:C193),0)</f>
        <v>381.62</v>
      </c>
      <c r="J193" s="5">
        <v>165.41</v>
      </c>
      <c r="K193" s="5" t="s">
        <v>81</v>
      </c>
      <c r="L193" s="6">
        <v>45252</v>
      </c>
      <c r="M193" s="5">
        <f t="shared" si="2"/>
        <v>20</v>
      </c>
      <c r="N193" s="5" t="str">
        <f>TEXT(Table1[[#This Row],[Date]],"mmm")</f>
        <v>Nov</v>
      </c>
      <c r="O193" s="5">
        <f>YEAR(Table1[[#This Row],[Date]])</f>
        <v>2023</v>
      </c>
    </row>
    <row r="194" spans="1:15" x14ac:dyDescent="0.25">
      <c r="A194" s="5">
        <v>193</v>
      </c>
      <c r="B194" s="6">
        <v>45180</v>
      </c>
      <c r="C194" s="5" t="s">
        <v>48</v>
      </c>
      <c r="D194" s="5" t="str">
        <f>VLOOKUP($C194,'Sales Person'!$A$1:$C$21,2,0)</f>
        <v>Cathy Kelley</v>
      </c>
      <c r="E194" s="5" t="s">
        <v>13</v>
      </c>
      <c r="F194" s="5" t="str">
        <f>VLOOKUP($E194,Country!$A$1:$B$11,2,0)</f>
        <v>Asia</v>
      </c>
      <c r="G194" s="5" t="s">
        <v>31</v>
      </c>
      <c r="H194" s="5" t="str">
        <f>VLOOKUP($G194,Products!$A$1:$C$11,COLUMNS(Products!$A$2:B194),0)</f>
        <v>Electronics</v>
      </c>
      <c r="I194" s="5">
        <f>VLOOKUP($G194,Products!$A$1:$C$11,COLUMNS(Products!$A$2:C194),0)</f>
        <v>71.97</v>
      </c>
      <c r="J194" s="5">
        <v>183.5</v>
      </c>
      <c r="K194" s="5" t="s">
        <v>81</v>
      </c>
      <c r="L194" s="6">
        <v>45195</v>
      </c>
      <c r="M194" s="5">
        <f t="shared" ref="M194:M257" si="3">IFERROR(L194-B194,"0")</f>
        <v>15</v>
      </c>
      <c r="N194" s="5" t="str">
        <f>TEXT(Table1[[#This Row],[Date]],"mmm")</f>
        <v>Sep</v>
      </c>
      <c r="O194" s="5">
        <f>YEAR(Table1[[#This Row],[Date]])</f>
        <v>2023</v>
      </c>
    </row>
    <row r="195" spans="1:15" x14ac:dyDescent="0.25">
      <c r="A195" s="5">
        <v>194</v>
      </c>
      <c r="B195" s="6">
        <v>44976</v>
      </c>
      <c r="C195" s="5" t="s">
        <v>56</v>
      </c>
      <c r="D195" s="5" t="str">
        <f>VLOOKUP($C195,'Sales Person'!$A$1:$C$21,2,0)</f>
        <v>Nick Patrick</v>
      </c>
      <c r="E195" s="5" t="s">
        <v>11</v>
      </c>
      <c r="F195" s="5" t="str">
        <f>VLOOKUP($E195,Country!$A$1:$B$11,2,0)</f>
        <v>Asia</v>
      </c>
      <c r="G195" s="5" t="s">
        <v>20</v>
      </c>
      <c r="H195" s="5" t="str">
        <f>VLOOKUP($G195,Products!$A$1:$C$11,COLUMNS(Products!$A$2:B195),0)</f>
        <v>Office Equipment</v>
      </c>
      <c r="I195" s="5">
        <f>VLOOKUP($G195,Products!$A$1:$C$11,COLUMNS(Products!$A$2:C195),0)</f>
        <v>350.59</v>
      </c>
      <c r="J195" s="5">
        <v>211.8</v>
      </c>
      <c r="K195" s="5" t="s">
        <v>81</v>
      </c>
      <c r="L195" s="6">
        <v>44988</v>
      </c>
      <c r="M195" s="5">
        <f t="shared" si="3"/>
        <v>12</v>
      </c>
      <c r="N195" s="5" t="str">
        <f>TEXT(Table1[[#This Row],[Date]],"mmm")</f>
        <v>Feb</v>
      </c>
      <c r="O195" s="5">
        <f>YEAR(Table1[[#This Row],[Date]])</f>
        <v>2023</v>
      </c>
    </row>
    <row r="196" spans="1:15" x14ac:dyDescent="0.25">
      <c r="A196" s="5">
        <v>195</v>
      </c>
      <c r="B196" s="6">
        <v>45404</v>
      </c>
      <c r="C196" s="5" t="s">
        <v>52</v>
      </c>
      <c r="D196" s="5" t="str">
        <f>VLOOKUP($C196,'Sales Person'!$A$1:$C$21,2,0)</f>
        <v>Nick Patrick</v>
      </c>
      <c r="E196" s="5" t="s">
        <v>11</v>
      </c>
      <c r="F196" s="5" t="str">
        <f>VLOOKUP($E196,Country!$A$1:$B$11,2,0)</f>
        <v>Asia</v>
      </c>
      <c r="G196" s="5" t="s">
        <v>29</v>
      </c>
      <c r="H196" s="5" t="str">
        <f>VLOOKUP($G196,Products!$A$1:$C$11,COLUMNS(Products!$A$2:B196),0)</f>
        <v>Computing</v>
      </c>
      <c r="I196" s="5">
        <f>VLOOKUP($G196,Products!$A$1:$C$11,COLUMNS(Products!$A$2:C196),0)</f>
        <v>104.6</v>
      </c>
      <c r="J196" s="5">
        <v>308.08999999999997</v>
      </c>
      <c r="K196" s="5" t="s">
        <v>81</v>
      </c>
      <c r="L196" s="6">
        <v>45416</v>
      </c>
      <c r="M196" s="5">
        <f t="shared" si="3"/>
        <v>12</v>
      </c>
      <c r="N196" s="5" t="str">
        <f>TEXT(Table1[[#This Row],[Date]],"mmm")</f>
        <v>Apr</v>
      </c>
      <c r="O196" s="5">
        <f>YEAR(Table1[[#This Row],[Date]])</f>
        <v>2024</v>
      </c>
    </row>
    <row r="197" spans="1:15" x14ac:dyDescent="0.25">
      <c r="A197" s="5">
        <v>196</v>
      </c>
      <c r="B197" s="6">
        <v>45567</v>
      </c>
      <c r="C197" s="5" t="s">
        <v>64</v>
      </c>
      <c r="D197" s="5" t="str">
        <f>VLOOKUP($C197,'Sales Person'!$A$1:$C$21,2,0)</f>
        <v>Michale Cole</v>
      </c>
      <c r="E197" s="5" t="s">
        <v>14</v>
      </c>
      <c r="F197" s="5" t="str">
        <f>VLOOKUP($E197,Country!$A$1:$B$11,2,0)</f>
        <v>Asia</v>
      </c>
      <c r="G197" s="5" t="s">
        <v>22</v>
      </c>
      <c r="H197" s="5" t="str">
        <f>VLOOKUP($G197,Products!$A$1:$C$11,COLUMNS(Products!$A$2:B197),0)</f>
        <v>Computing</v>
      </c>
      <c r="I197" s="5">
        <f>VLOOKUP($G197,Products!$A$1:$C$11,COLUMNS(Products!$A$2:C197),0)</f>
        <v>415.78</v>
      </c>
      <c r="J197" s="5">
        <v>598.25</v>
      </c>
      <c r="K197" s="5" t="s">
        <v>81</v>
      </c>
      <c r="L197" s="6">
        <v>45585</v>
      </c>
      <c r="M197" s="5">
        <f t="shared" si="3"/>
        <v>18</v>
      </c>
      <c r="N197" s="5" t="str">
        <f>TEXT(Table1[[#This Row],[Date]],"mmm")</f>
        <v>Oct</v>
      </c>
      <c r="O197" s="5">
        <f>YEAR(Table1[[#This Row],[Date]])</f>
        <v>2024</v>
      </c>
    </row>
    <row r="198" spans="1:15" x14ac:dyDescent="0.25">
      <c r="A198" s="5">
        <v>197</v>
      </c>
      <c r="B198" s="6">
        <v>45459</v>
      </c>
      <c r="C198" s="5" t="s">
        <v>60</v>
      </c>
      <c r="D198" s="5" t="str">
        <f>VLOOKUP($C198,'Sales Person'!$A$1:$C$21,2,0)</f>
        <v>Cathy Kelley</v>
      </c>
      <c r="E198" s="5" t="s">
        <v>9</v>
      </c>
      <c r="F198" s="5" t="str">
        <f>VLOOKUP($E198,Country!$A$1:$B$11,2,0)</f>
        <v>Europe</v>
      </c>
      <c r="G198" s="5" t="s">
        <v>20</v>
      </c>
      <c r="H198" s="5" t="str">
        <f>VLOOKUP($G198,Products!$A$1:$C$11,COLUMNS(Products!$A$2:B198),0)</f>
        <v>Office Equipment</v>
      </c>
      <c r="I198" s="5">
        <f>VLOOKUP($G198,Products!$A$1:$C$11,COLUMNS(Products!$A$2:C198),0)</f>
        <v>350.59</v>
      </c>
      <c r="J198" s="5">
        <v>815.66</v>
      </c>
      <c r="K198" s="5" t="s">
        <v>81</v>
      </c>
      <c r="L198" s="6">
        <v>45469</v>
      </c>
      <c r="M198" s="5">
        <f t="shared" si="3"/>
        <v>10</v>
      </c>
      <c r="N198" s="5" t="str">
        <f>TEXT(Table1[[#This Row],[Date]],"mmm")</f>
        <v>Jun</v>
      </c>
      <c r="O198" s="5">
        <f>YEAR(Table1[[#This Row],[Date]])</f>
        <v>2024</v>
      </c>
    </row>
    <row r="199" spans="1:15" x14ac:dyDescent="0.25">
      <c r="A199" s="5">
        <v>198</v>
      </c>
      <c r="B199" s="6">
        <v>45388</v>
      </c>
      <c r="C199" s="5" t="s">
        <v>48</v>
      </c>
      <c r="D199" s="5" t="str">
        <f>VLOOKUP($C199,'Sales Person'!$A$1:$C$21,2,0)</f>
        <v>Cathy Kelley</v>
      </c>
      <c r="E199" s="5" t="s">
        <v>11</v>
      </c>
      <c r="F199" s="5" t="str">
        <f>VLOOKUP($E199,Country!$A$1:$B$11,2,0)</f>
        <v>Asia</v>
      </c>
      <c r="G199" s="5" t="s">
        <v>31</v>
      </c>
      <c r="H199" s="5" t="str">
        <f>VLOOKUP($G199,Products!$A$1:$C$11,COLUMNS(Products!$A$2:B199),0)</f>
        <v>Electronics</v>
      </c>
      <c r="I199" s="5">
        <f>VLOOKUP($G199,Products!$A$1:$C$11,COLUMNS(Products!$A$2:C199),0)</f>
        <v>71.97</v>
      </c>
      <c r="J199" s="5">
        <v>909.89</v>
      </c>
      <c r="K199" s="5" t="s">
        <v>81</v>
      </c>
      <c r="L199" s="6">
        <v>45400</v>
      </c>
      <c r="M199" s="5">
        <f t="shared" si="3"/>
        <v>12</v>
      </c>
      <c r="N199" s="5" t="str">
        <f>TEXT(Table1[[#This Row],[Date]],"mmm")</f>
        <v>Apr</v>
      </c>
      <c r="O199" s="5">
        <f>YEAR(Table1[[#This Row],[Date]])</f>
        <v>2024</v>
      </c>
    </row>
    <row r="200" spans="1:15" x14ac:dyDescent="0.25">
      <c r="A200" s="5">
        <v>199</v>
      </c>
      <c r="B200" s="6">
        <v>45016</v>
      </c>
      <c r="C200" s="5" t="s">
        <v>72</v>
      </c>
      <c r="D200" s="5" t="str">
        <f>VLOOKUP($C200,'Sales Person'!$A$1:$C$21,2,0)</f>
        <v>Cathy Kelley</v>
      </c>
      <c r="E200" s="5" t="s">
        <v>10</v>
      </c>
      <c r="F200" s="5" t="str">
        <f>VLOOKUP($E200,Country!$A$1:$B$11,2,0)</f>
        <v>Europe</v>
      </c>
      <c r="G200" s="5" t="s">
        <v>32</v>
      </c>
      <c r="H200" s="5" t="str">
        <f>VLOOKUP($G200,Products!$A$1:$C$11,COLUMNS(Products!$A$2:B200),0)</f>
        <v>Audio</v>
      </c>
      <c r="I200" s="5">
        <f>VLOOKUP($G200,Products!$A$1:$C$11,COLUMNS(Products!$A$2:C200),0)</f>
        <v>143.09</v>
      </c>
      <c r="J200" s="5">
        <v>123.96</v>
      </c>
      <c r="K200" s="5" t="s">
        <v>81</v>
      </c>
      <c r="L200" s="6">
        <v>45022</v>
      </c>
      <c r="M200" s="5">
        <f t="shared" si="3"/>
        <v>6</v>
      </c>
      <c r="N200" s="5" t="str">
        <f>TEXT(Table1[[#This Row],[Date]],"mmm")</f>
        <v>Mar</v>
      </c>
      <c r="O200" s="5">
        <f>YEAR(Table1[[#This Row],[Date]])</f>
        <v>2023</v>
      </c>
    </row>
    <row r="201" spans="1:15" x14ac:dyDescent="0.25">
      <c r="A201" s="5">
        <v>200</v>
      </c>
      <c r="B201" s="6">
        <v>45396</v>
      </c>
      <c r="C201" s="5" t="s">
        <v>56</v>
      </c>
      <c r="D201" s="5" t="str">
        <f>VLOOKUP($C201,'Sales Person'!$A$1:$C$21,2,0)</f>
        <v>Nick Patrick</v>
      </c>
      <c r="E201" s="5" t="s">
        <v>11</v>
      </c>
      <c r="F201" s="5" t="str">
        <f>VLOOKUP($E201,Country!$A$1:$B$11,2,0)</f>
        <v>Asia</v>
      </c>
      <c r="G201" s="5" t="s">
        <v>33</v>
      </c>
      <c r="H201" s="5" t="str">
        <f>VLOOKUP($G201,Products!$A$1:$C$11,COLUMNS(Products!$A$2:B201),0)</f>
        <v>Electronics</v>
      </c>
      <c r="I201" s="5">
        <f>VLOOKUP($G201,Products!$A$1:$C$11,COLUMNS(Products!$A$2:C201),0)</f>
        <v>381.62</v>
      </c>
      <c r="J201" s="5">
        <v>486.01</v>
      </c>
      <c r="K201" s="5" t="s">
        <v>81</v>
      </c>
      <c r="L201" s="6">
        <v>45408</v>
      </c>
      <c r="M201" s="5">
        <f t="shared" si="3"/>
        <v>12</v>
      </c>
      <c r="N201" s="5" t="str">
        <f>TEXT(Table1[[#This Row],[Date]],"mmm")</f>
        <v>Apr</v>
      </c>
      <c r="O201" s="5">
        <f>YEAR(Table1[[#This Row],[Date]])</f>
        <v>2024</v>
      </c>
    </row>
    <row r="202" spans="1:15" x14ac:dyDescent="0.25">
      <c r="A202" s="5">
        <v>201</v>
      </c>
      <c r="B202" s="6">
        <v>45164</v>
      </c>
      <c r="C202" s="5" t="s">
        <v>68</v>
      </c>
      <c r="D202" s="5" t="str">
        <f>VLOOKUP($C202,'Sales Person'!$A$1:$C$21,2,0)</f>
        <v>Samantha Irvin</v>
      </c>
      <c r="E202" s="5" t="s">
        <v>15</v>
      </c>
      <c r="F202" s="5" t="str">
        <f>VLOOKUP($E202,Country!$A$1:$B$11,2,0)</f>
        <v>Oceania</v>
      </c>
      <c r="G202" s="5" t="s">
        <v>28</v>
      </c>
      <c r="H202" s="5" t="str">
        <f>VLOOKUP($G202,Products!$A$1:$C$11,COLUMNS(Products!$A$2:B202),0)</f>
        <v>Electronics</v>
      </c>
      <c r="I202" s="5">
        <f>VLOOKUP($G202,Products!$A$1:$C$11,COLUMNS(Products!$A$2:C202),0)</f>
        <v>282.79000000000002</v>
      </c>
      <c r="J202" s="5">
        <v>567.11</v>
      </c>
      <c r="K202" s="5" t="s">
        <v>82</v>
      </c>
      <c r="L202" s="5" t="s">
        <v>83</v>
      </c>
      <c r="M202" s="5" t="str">
        <f t="shared" si="3"/>
        <v>0</v>
      </c>
      <c r="N202" s="5" t="str">
        <f>TEXT(Table1[[#This Row],[Date]],"mmm")</f>
        <v>Aug</v>
      </c>
      <c r="O202" s="5">
        <f>YEAR(Table1[[#This Row],[Date]])</f>
        <v>2023</v>
      </c>
    </row>
    <row r="203" spans="1:15" x14ac:dyDescent="0.25">
      <c r="A203" s="5">
        <v>202</v>
      </c>
      <c r="B203" s="6">
        <v>44996</v>
      </c>
      <c r="C203" s="5" t="s">
        <v>62</v>
      </c>
      <c r="D203" s="5" t="str">
        <f>VLOOKUP($C203,'Sales Person'!$A$1:$C$21,2,0)</f>
        <v>Cathy Kelley</v>
      </c>
      <c r="E203" s="5" t="s">
        <v>9</v>
      </c>
      <c r="F203" s="5" t="str">
        <f>VLOOKUP($E203,Country!$A$1:$B$11,2,0)</f>
        <v>Europe</v>
      </c>
      <c r="G203" s="5" t="s">
        <v>26</v>
      </c>
      <c r="H203" s="5" t="str">
        <f>VLOOKUP($G203,Products!$A$1:$C$11,COLUMNS(Products!$A$2:B203),0)</f>
        <v>Electronics</v>
      </c>
      <c r="I203" s="5">
        <f>VLOOKUP($G203,Products!$A$1:$C$11,COLUMNS(Products!$A$2:C203),0)</f>
        <v>263.2</v>
      </c>
      <c r="J203" s="5">
        <v>625.92999999999995</v>
      </c>
      <c r="K203" s="5" t="s">
        <v>81</v>
      </c>
      <c r="L203" s="6">
        <v>45006</v>
      </c>
      <c r="M203" s="5">
        <f t="shared" si="3"/>
        <v>10</v>
      </c>
      <c r="N203" s="5" t="str">
        <f>TEXT(Table1[[#This Row],[Date]],"mmm")</f>
        <v>Mar</v>
      </c>
      <c r="O203" s="5">
        <f>YEAR(Table1[[#This Row],[Date]])</f>
        <v>2023</v>
      </c>
    </row>
    <row r="204" spans="1:15" x14ac:dyDescent="0.25">
      <c r="A204" s="5">
        <v>203</v>
      </c>
      <c r="B204" s="6">
        <v>45221</v>
      </c>
      <c r="C204" s="5" t="s">
        <v>68</v>
      </c>
      <c r="D204" s="5" t="str">
        <f>VLOOKUP($C204,'Sales Person'!$A$1:$C$21,2,0)</f>
        <v>Samantha Irvin</v>
      </c>
      <c r="E204" s="5" t="s">
        <v>5</v>
      </c>
      <c r="F204" s="5" t="str">
        <f>VLOOKUP($E204,Country!$A$1:$B$11,2,0)</f>
        <v>South America</v>
      </c>
      <c r="G204" s="5" t="s">
        <v>24</v>
      </c>
      <c r="H204" s="5" t="str">
        <f>VLOOKUP($G204,Products!$A$1:$C$11,COLUMNS(Products!$A$2:B204),0)</f>
        <v>Audio</v>
      </c>
      <c r="I204" s="5">
        <f>VLOOKUP($G204,Products!$A$1:$C$11,COLUMNS(Products!$A$2:C204),0)</f>
        <v>195.62</v>
      </c>
      <c r="J204" s="5">
        <v>219.66</v>
      </c>
      <c r="K204" s="5" t="s">
        <v>81</v>
      </c>
      <c r="L204" s="6">
        <v>45225</v>
      </c>
      <c r="M204" s="5">
        <f t="shared" si="3"/>
        <v>4</v>
      </c>
      <c r="N204" s="5" t="str">
        <f>TEXT(Table1[[#This Row],[Date]],"mmm")</f>
        <v>Oct</v>
      </c>
      <c r="O204" s="5">
        <f>YEAR(Table1[[#This Row],[Date]])</f>
        <v>2023</v>
      </c>
    </row>
    <row r="205" spans="1:15" x14ac:dyDescent="0.25">
      <c r="A205" s="5">
        <v>204</v>
      </c>
      <c r="B205" s="6">
        <v>45005</v>
      </c>
      <c r="C205" s="5" t="s">
        <v>72</v>
      </c>
      <c r="D205" s="5" t="str">
        <f>VLOOKUP($C205,'Sales Person'!$A$1:$C$21,2,0)</f>
        <v>Cathy Kelley</v>
      </c>
      <c r="E205" s="5" t="s">
        <v>2</v>
      </c>
      <c r="F205" s="5" t="str">
        <f>VLOOKUP($E205,Country!$A$1:$B$11,2,0)</f>
        <v>North America</v>
      </c>
      <c r="G205" s="5" t="s">
        <v>31</v>
      </c>
      <c r="H205" s="5" t="str">
        <f>VLOOKUP($G205,Products!$A$1:$C$11,COLUMNS(Products!$A$2:B205),0)</f>
        <v>Electronics</v>
      </c>
      <c r="I205" s="5">
        <f>VLOOKUP($G205,Products!$A$1:$C$11,COLUMNS(Products!$A$2:C205),0)</f>
        <v>71.97</v>
      </c>
      <c r="J205" s="5">
        <v>314.77</v>
      </c>
      <c r="K205" s="5" t="s">
        <v>81</v>
      </c>
      <c r="L205" s="6">
        <v>45006</v>
      </c>
      <c r="M205" s="5">
        <f t="shared" si="3"/>
        <v>1</v>
      </c>
      <c r="N205" s="5" t="str">
        <f>TEXT(Table1[[#This Row],[Date]],"mmm")</f>
        <v>Mar</v>
      </c>
      <c r="O205" s="5">
        <f>YEAR(Table1[[#This Row],[Date]])</f>
        <v>2023</v>
      </c>
    </row>
    <row r="206" spans="1:15" x14ac:dyDescent="0.25">
      <c r="A206" s="5">
        <v>205</v>
      </c>
      <c r="B206" s="6">
        <v>44942</v>
      </c>
      <c r="C206" s="5" t="s">
        <v>40</v>
      </c>
      <c r="D206" s="5" t="str">
        <f>VLOOKUP($C206,'Sales Person'!$A$1:$C$21,2,0)</f>
        <v>Samantha Irvin</v>
      </c>
      <c r="E206" s="5" t="s">
        <v>10</v>
      </c>
      <c r="F206" s="5" t="str">
        <f>VLOOKUP($E206,Country!$A$1:$B$11,2,0)</f>
        <v>Europe</v>
      </c>
      <c r="G206" s="5" t="s">
        <v>31</v>
      </c>
      <c r="H206" s="5" t="str">
        <f>VLOOKUP($G206,Products!$A$1:$C$11,COLUMNS(Products!$A$2:B206),0)</f>
        <v>Electronics</v>
      </c>
      <c r="I206" s="5">
        <f>VLOOKUP($G206,Products!$A$1:$C$11,COLUMNS(Products!$A$2:C206),0)</f>
        <v>71.97</v>
      </c>
      <c r="J206" s="5">
        <v>443.35</v>
      </c>
      <c r="K206" s="5" t="s">
        <v>81</v>
      </c>
      <c r="L206" s="6">
        <v>44948</v>
      </c>
      <c r="M206" s="5">
        <f t="shared" si="3"/>
        <v>6</v>
      </c>
      <c r="N206" s="5" t="str">
        <f>TEXT(Table1[[#This Row],[Date]],"mmm")</f>
        <v>Jan</v>
      </c>
      <c r="O206" s="5">
        <f>YEAR(Table1[[#This Row],[Date]])</f>
        <v>2023</v>
      </c>
    </row>
    <row r="207" spans="1:15" x14ac:dyDescent="0.25">
      <c r="A207" s="5">
        <v>206</v>
      </c>
      <c r="B207" s="6">
        <v>45560</v>
      </c>
      <c r="C207" s="5" t="s">
        <v>52</v>
      </c>
      <c r="D207" s="5" t="str">
        <f>VLOOKUP($C207,'Sales Person'!$A$1:$C$21,2,0)</f>
        <v>Nick Patrick</v>
      </c>
      <c r="E207" s="5" t="s">
        <v>9</v>
      </c>
      <c r="F207" s="5" t="str">
        <f>VLOOKUP($E207,Country!$A$1:$B$11,2,0)</f>
        <v>Europe</v>
      </c>
      <c r="G207" s="5" t="s">
        <v>26</v>
      </c>
      <c r="H207" s="5" t="str">
        <f>VLOOKUP($G207,Products!$A$1:$C$11,COLUMNS(Products!$A$2:B207),0)</f>
        <v>Electronics</v>
      </c>
      <c r="I207" s="5">
        <f>VLOOKUP($G207,Products!$A$1:$C$11,COLUMNS(Products!$A$2:C207),0)</f>
        <v>263.2</v>
      </c>
      <c r="J207" s="5">
        <v>727.79</v>
      </c>
      <c r="K207" s="5" t="s">
        <v>81</v>
      </c>
      <c r="L207" s="6">
        <v>45570</v>
      </c>
      <c r="M207" s="5">
        <f t="shared" si="3"/>
        <v>10</v>
      </c>
      <c r="N207" s="5" t="str">
        <f>TEXT(Table1[[#This Row],[Date]],"mmm")</f>
        <v>Sep</v>
      </c>
      <c r="O207" s="5">
        <f>YEAR(Table1[[#This Row],[Date]])</f>
        <v>2024</v>
      </c>
    </row>
    <row r="208" spans="1:15" x14ac:dyDescent="0.25">
      <c r="A208" s="5">
        <v>207</v>
      </c>
      <c r="B208" s="6">
        <v>45109</v>
      </c>
      <c r="C208" s="5" t="s">
        <v>36</v>
      </c>
      <c r="D208" s="5" t="str">
        <f>VLOOKUP($C208,'Sales Person'!$A$1:$C$21,2,0)</f>
        <v>Michale Cole</v>
      </c>
      <c r="E208" s="5" t="s">
        <v>11</v>
      </c>
      <c r="F208" s="5" t="str">
        <f>VLOOKUP($E208,Country!$A$1:$B$11,2,0)</f>
        <v>Asia</v>
      </c>
      <c r="G208" s="5" t="s">
        <v>28</v>
      </c>
      <c r="H208" s="5" t="str">
        <f>VLOOKUP($G208,Products!$A$1:$C$11,COLUMNS(Products!$A$2:B208),0)</f>
        <v>Electronics</v>
      </c>
      <c r="I208" s="5">
        <f>VLOOKUP($G208,Products!$A$1:$C$11,COLUMNS(Products!$A$2:C208),0)</f>
        <v>282.79000000000002</v>
      </c>
      <c r="J208" s="5">
        <v>751.59</v>
      </c>
      <c r="K208" s="5" t="s">
        <v>82</v>
      </c>
      <c r="L208" s="5" t="s">
        <v>83</v>
      </c>
      <c r="M208" s="5" t="str">
        <f t="shared" si="3"/>
        <v>0</v>
      </c>
      <c r="N208" s="5" t="str">
        <f>TEXT(Table1[[#This Row],[Date]],"mmm")</f>
        <v>Jul</v>
      </c>
      <c r="O208" s="5">
        <f>YEAR(Table1[[#This Row],[Date]])</f>
        <v>2023</v>
      </c>
    </row>
    <row r="209" spans="1:15" x14ac:dyDescent="0.25">
      <c r="A209" s="5">
        <v>208</v>
      </c>
      <c r="B209" s="6">
        <v>45184</v>
      </c>
      <c r="C209" s="5" t="s">
        <v>74</v>
      </c>
      <c r="D209" s="5" t="str">
        <f>VLOOKUP($C209,'Sales Person'!$A$1:$C$21,2,0)</f>
        <v>Michale Cole</v>
      </c>
      <c r="E209" s="5" t="s">
        <v>7</v>
      </c>
      <c r="F209" s="5" t="str">
        <f>VLOOKUP($E209,Country!$A$1:$B$11,2,0)</f>
        <v>Europe</v>
      </c>
      <c r="G209" s="5" t="s">
        <v>29</v>
      </c>
      <c r="H209" s="5" t="str">
        <f>VLOOKUP($G209,Products!$A$1:$C$11,COLUMNS(Products!$A$2:B209),0)</f>
        <v>Computing</v>
      </c>
      <c r="I209" s="5">
        <f>VLOOKUP($G209,Products!$A$1:$C$11,COLUMNS(Products!$A$2:C209),0)</f>
        <v>104.6</v>
      </c>
      <c r="J209" s="5">
        <v>218.56</v>
      </c>
      <c r="K209" s="5" t="s">
        <v>81</v>
      </c>
      <c r="L209" s="6">
        <v>45192</v>
      </c>
      <c r="M209" s="5">
        <f t="shared" si="3"/>
        <v>8</v>
      </c>
      <c r="N209" s="5" t="str">
        <f>TEXT(Table1[[#This Row],[Date]],"mmm")</f>
        <v>Sep</v>
      </c>
      <c r="O209" s="5">
        <f>YEAR(Table1[[#This Row],[Date]])</f>
        <v>2023</v>
      </c>
    </row>
    <row r="210" spans="1:15" x14ac:dyDescent="0.25">
      <c r="A210" s="5">
        <v>209</v>
      </c>
      <c r="B210" s="6">
        <v>45083</v>
      </c>
      <c r="C210" s="5" t="s">
        <v>46</v>
      </c>
      <c r="D210" s="5" t="str">
        <f>VLOOKUP($C210,'Sales Person'!$A$1:$C$21,2,0)</f>
        <v>Nick Patrick</v>
      </c>
      <c r="E210" s="5" t="s">
        <v>13</v>
      </c>
      <c r="F210" s="5" t="str">
        <f>VLOOKUP($E210,Country!$A$1:$B$11,2,0)</f>
        <v>Asia</v>
      </c>
      <c r="G210" s="5" t="s">
        <v>30</v>
      </c>
      <c r="H210" s="5" t="str">
        <f>VLOOKUP($G210,Products!$A$1:$C$11,COLUMNS(Products!$A$2:B210),0)</f>
        <v>Audio</v>
      </c>
      <c r="I210" s="5">
        <f>VLOOKUP($G210,Products!$A$1:$C$11,COLUMNS(Products!$A$2:C210),0)</f>
        <v>199.57</v>
      </c>
      <c r="J210" s="5">
        <v>788.86</v>
      </c>
      <c r="K210" s="5" t="s">
        <v>81</v>
      </c>
      <c r="L210" s="6">
        <v>45098</v>
      </c>
      <c r="M210" s="5">
        <f t="shared" si="3"/>
        <v>15</v>
      </c>
      <c r="N210" s="5" t="str">
        <f>TEXT(Table1[[#This Row],[Date]],"mmm")</f>
        <v>Jun</v>
      </c>
      <c r="O210" s="5">
        <f>YEAR(Table1[[#This Row],[Date]])</f>
        <v>2023</v>
      </c>
    </row>
    <row r="211" spans="1:15" x14ac:dyDescent="0.25">
      <c r="A211" s="5">
        <v>210</v>
      </c>
      <c r="B211" s="6">
        <v>45555</v>
      </c>
      <c r="C211" s="5" t="s">
        <v>36</v>
      </c>
      <c r="D211" s="5" t="str">
        <f>VLOOKUP($C211,'Sales Person'!$A$1:$C$21,2,0)</f>
        <v>Michale Cole</v>
      </c>
      <c r="E211" s="5" t="s">
        <v>15</v>
      </c>
      <c r="F211" s="5" t="str">
        <f>VLOOKUP($E211,Country!$A$1:$B$11,2,0)</f>
        <v>Oceania</v>
      </c>
      <c r="G211" s="5" t="s">
        <v>20</v>
      </c>
      <c r="H211" s="5" t="str">
        <f>VLOOKUP($G211,Products!$A$1:$C$11,COLUMNS(Products!$A$2:B211),0)</f>
        <v>Office Equipment</v>
      </c>
      <c r="I211" s="5">
        <f>VLOOKUP($G211,Products!$A$1:$C$11,COLUMNS(Products!$A$2:C211),0)</f>
        <v>350.59</v>
      </c>
      <c r="J211" s="5">
        <v>617.6</v>
      </c>
      <c r="K211" s="5" t="s">
        <v>81</v>
      </c>
      <c r="L211" s="6">
        <v>45575</v>
      </c>
      <c r="M211" s="5">
        <f t="shared" si="3"/>
        <v>20</v>
      </c>
      <c r="N211" s="5" t="str">
        <f>TEXT(Table1[[#This Row],[Date]],"mmm")</f>
        <v>Sep</v>
      </c>
      <c r="O211" s="5">
        <f>YEAR(Table1[[#This Row],[Date]])</f>
        <v>2024</v>
      </c>
    </row>
    <row r="212" spans="1:15" x14ac:dyDescent="0.25">
      <c r="A212" s="5">
        <v>211</v>
      </c>
      <c r="B212" s="6">
        <v>45159</v>
      </c>
      <c r="C212" s="5" t="s">
        <v>48</v>
      </c>
      <c r="D212" s="5" t="str">
        <f>VLOOKUP($C212,'Sales Person'!$A$1:$C$21,2,0)</f>
        <v>Cathy Kelley</v>
      </c>
      <c r="E212" s="5" t="s">
        <v>14</v>
      </c>
      <c r="F212" s="5" t="str">
        <f>VLOOKUP($E212,Country!$A$1:$B$11,2,0)</f>
        <v>Asia</v>
      </c>
      <c r="G212" s="5" t="s">
        <v>26</v>
      </c>
      <c r="H212" s="5" t="str">
        <f>VLOOKUP($G212,Products!$A$1:$C$11,COLUMNS(Products!$A$2:B212),0)</f>
        <v>Electronics</v>
      </c>
      <c r="I212" s="5">
        <f>VLOOKUP($G212,Products!$A$1:$C$11,COLUMNS(Products!$A$2:C212),0)</f>
        <v>263.2</v>
      </c>
      <c r="J212" s="5">
        <v>786.04</v>
      </c>
      <c r="K212" s="5" t="s">
        <v>82</v>
      </c>
      <c r="L212" s="5" t="s">
        <v>83</v>
      </c>
      <c r="M212" s="5" t="str">
        <f t="shared" si="3"/>
        <v>0</v>
      </c>
      <c r="N212" s="5" t="str">
        <f>TEXT(Table1[[#This Row],[Date]],"mmm")</f>
        <v>Aug</v>
      </c>
      <c r="O212" s="5">
        <f>YEAR(Table1[[#This Row],[Date]])</f>
        <v>2023</v>
      </c>
    </row>
    <row r="213" spans="1:15" x14ac:dyDescent="0.25">
      <c r="A213" s="5">
        <v>212</v>
      </c>
      <c r="B213" s="6">
        <v>45379</v>
      </c>
      <c r="C213" s="5" t="s">
        <v>44</v>
      </c>
      <c r="D213" s="5" t="str">
        <f>VLOOKUP($C213,'Sales Person'!$A$1:$C$21,2,0)</f>
        <v>Cathy Kelley</v>
      </c>
      <c r="E213" s="5" t="s">
        <v>4</v>
      </c>
      <c r="F213" s="5" t="str">
        <f>VLOOKUP($E213,Country!$A$1:$B$11,2,0)</f>
        <v>North America</v>
      </c>
      <c r="G213" s="5" t="s">
        <v>20</v>
      </c>
      <c r="H213" s="5" t="str">
        <f>VLOOKUP($G213,Products!$A$1:$C$11,COLUMNS(Products!$A$2:B213),0)</f>
        <v>Office Equipment</v>
      </c>
      <c r="I213" s="5">
        <f>VLOOKUP($G213,Products!$A$1:$C$11,COLUMNS(Products!$A$2:C213),0)</f>
        <v>350.59</v>
      </c>
      <c r="J213" s="5">
        <v>251.73</v>
      </c>
      <c r="K213" s="5" t="s">
        <v>81</v>
      </c>
      <c r="L213" s="6">
        <v>45381</v>
      </c>
      <c r="M213" s="5">
        <f t="shared" si="3"/>
        <v>2</v>
      </c>
      <c r="N213" s="5" t="str">
        <f>TEXT(Table1[[#This Row],[Date]],"mmm")</f>
        <v>Mar</v>
      </c>
      <c r="O213" s="5">
        <f>YEAR(Table1[[#This Row],[Date]])</f>
        <v>2024</v>
      </c>
    </row>
    <row r="214" spans="1:15" x14ac:dyDescent="0.25">
      <c r="A214" s="5">
        <v>213</v>
      </c>
      <c r="B214" s="6">
        <v>45428</v>
      </c>
      <c r="C214" s="5" t="s">
        <v>70</v>
      </c>
      <c r="D214" s="5" t="str">
        <f>VLOOKUP($C214,'Sales Person'!$A$1:$C$21,2,0)</f>
        <v>Cathy Kelley</v>
      </c>
      <c r="E214" s="5" t="s">
        <v>5</v>
      </c>
      <c r="F214" s="5" t="str">
        <f>VLOOKUP($E214,Country!$A$1:$B$11,2,0)</f>
        <v>South America</v>
      </c>
      <c r="G214" s="5" t="s">
        <v>28</v>
      </c>
      <c r="H214" s="5" t="str">
        <f>VLOOKUP($G214,Products!$A$1:$C$11,COLUMNS(Products!$A$2:B214),0)</f>
        <v>Electronics</v>
      </c>
      <c r="I214" s="5">
        <f>VLOOKUP($G214,Products!$A$1:$C$11,COLUMNS(Products!$A$2:C214),0)</f>
        <v>282.79000000000002</v>
      </c>
      <c r="J214" s="5">
        <v>538.59</v>
      </c>
      <c r="K214" s="5" t="s">
        <v>81</v>
      </c>
      <c r="L214" s="6">
        <v>45432</v>
      </c>
      <c r="M214" s="5">
        <f t="shared" si="3"/>
        <v>4</v>
      </c>
      <c r="N214" s="5" t="str">
        <f>TEXT(Table1[[#This Row],[Date]],"mmm")</f>
        <v>May</v>
      </c>
      <c r="O214" s="5">
        <f>YEAR(Table1[[#This Row],[Date]])</f>
        <v>2024</v>
      </c>
    </row>
    <row r="215" spans="1:15" x14ac:dyDescent="0.25">
      <c r="A215" s="5">
        <v>214</v>
      </c>
      <c r="B215" s="6">
        <v>45086</v>
      </c>
      <c r="C215" s="5" t="s">
        <v>66</v>
      </c>
      <c r="D215" s="5" t="str">
        <f>VLOOKUP($C215,'Sales Person'!$A$1:$C$21,2,0)</f>
        <v>Michale Cole</v>
      </c>
      <c r="E215" s="5" t="s">
        <v>14</v>
      </c>
      <c r="F215" s="5" t="str">
        <f>VLOOKUP($E215,Country!$A$1:$B$11,2,0)</f>
        <v>Asia</v>
      </c>
      <c r="G215" s="5" t="s">
        <v>24</v>
      </c>
      <c r="H215" s="5" t="str">
        <f>VLOOKUP($G215,Products!$A$1:$C$11,COLUMNS(Products!$A$2:B215),0)</f>
        <v>Audio</v>
      </c>
      <c r="I215" s="5">
        <f>VLOOKUP($G215,Products!$A$1:$C$11,COLUMNS(Products!$A$2:C215),0)</f>
        <v>195.62</v>
      </c>
      <c r="J215" s="5">
        <v>759.21</v>
      </c>
      <c r="K215" s="5" t="s">
        <v>81</v>
      </c>
      <c r="L215" s="6">
        <v>45104</v>
      </c>
      <c r="M215" s="5">
        <f t="shared" si="3"/>
        <v>18</v>
      </c>
      <c r="N215" s="5" t="str">
        <f>TEXT(Table1[[#This Row],[Date]],"mmm")</f>
        <v>Jun</v>
      </c>
      <c r="O215" s="5">
        <f>YEAR(Table1[[#This Row],[Date]])</f>
        <v>2023</v>
      </c>
    </row>
    <row r="216" spans="1:15" x14ac:dyDescent="0.25">
      <c r="A216" s="5">
        <v>215</v>
      </c>
      <c r="B216" s="6">
        <v>45074</v>
      </c>
      <c r="C216" s="5" t="s">
        <v>54</v>
      </c>
      <c r="D216" s="5" t="str">
        <f>VLOOKUP($C216,'Sales Person'!$A$1:$C$21,2,0)</f>
        <v>Michale Cole</v>
      </c>
      <c r="E216" s="5" t="s">
        <v>5</v>
      </c>
      <c r="F216" s="5" t="str">
        <f>VLOOKUP($E216,Country!$A$1:$B$11,2,0)</f>
        <v>South America</v>
      </c>
      <c r="G216" s="5" t="s">
        <v>26</v>
      </c>
      <c r="H216" s="5" t="str">
        <f>VLOOKUP($G216,Products!$A$1:$C$11,COLUMNS(Products!$A$2:B216),0)</f>
        <v>Electronics</v>
      </c>
      <c r="I216" s="5">
        <f>VLOOKUP($G216,Products!$A$1:$C$11,COLUMNS(Products!$A$2:C216),0)</f>
        <v>263.2</v>
      </c>
      <c r="J216" s="5">
        <v>826.97</v>
      </c>
      <c r="K216" s="5" t="s">
        <v>81</v>
      </c>
      <c r="L216" s="6">
        <v>45078</v>
      </c>
      <c r="M216" s="5">
        <f t="shared" si="3"/>
        <v>4</v>
      </c>
      <c r="N216" s="5" t="str">
        <f>TEXT(Table1[[#This Row],[Date]],"mmm")</f>
        <v>May</v>
      </c>
      <c r="O216" s="5">
        <f>YEAR(Table1[[#This Row],[Date]])</f>
        <v>2023</v>
      </c>
    </row>
    <row r="217" spans="1:15" x14ac:dyDescent="0.25">
      <c r="A217" s="5">
        <v>216</v>
      </c>
      <c r="B217" s="6">
        <v>45492</v>
      </c>
      <c r="C217" s="5" t="s">
        <v>64</v>
      </c>
      <c r="D217" s="5" t="str">
        <f>VLOOKUP($C217,'Sales Person'!$A$1:$C$21,2,0)</f>
        <v>Michale Cole</v>
      </c>
      <c r="E217" s="5" t="s">
        <v>5</v>
      </c>
      <c r="F217" s="5" t="str">
        <f>VLOOKUP($E217,Country!$A$1:$B$11,2,0)</f>
        <v>South America</v>
      </c>
      <c r="G217" s="5" t="s">
        <v>24</v>
      </c>
      <c r="H217" s="5" t="str">
        <f>VLOOKUP($G217,Products!$A$1:$C$11,COLUMNS(Products!$A$2:B217),0)</f>
        <v>Audio</v>
      </c>
      <c r="I217" s="5">
        <f>VLOOKUP($G217,Products!$A$1:$C$11,COLUMNS(Products!$A$2:C217),0)</f>
        <v>195.62</v>
      </c>
      <c r="J217" s="5">
        <v>724.98</v>
      </c>
      <c r="K217" s="5" t="s">
        <v>81</v>
      </c>
      <c r="L217" s="6">
        <v>45496</v>
      </c>
      <c r="M217" s="5">
        <f t="shared" si="3"/>
        <v>4</v>
      </c>
      <c r="N217" s="5" t="str">
        <f>TEXT(Table1[[#This Row],[Date]],"mmm")</f>
        <v>Jul</v>
      </c>
      <c r="O217" s="5">
        <f>YEAR(Table1[[#This Row],[Date]])</f>
        <v>2024</v>
      </c>
    </row>
    <row r="218" spans="1:15" x14ac:dyDescent="0.25">
      <c r="A218" s="5">
        <v>217</v>
      </c>
      <c r="B218" s="6">
        <v>45522</v>
      </c>
      <c r="C218" s="5" t="s">
        <v>50</v>
      </c>
      <c r="D218" s="5" t="str">
        <f>VLOOKUP($C218,'Sales Person'!$A$1:$C$21,2,0)</f>
        <v>Michale Cole</v>
      </c>
      <c r="E218" s="5" t="s">
        <v>2</v>
      </c>
      <c r="F218" s="5" t="str">
        <f>VLOOKUP($E218,Country!$A$1:$B$11,2,0)</f>
        <v>North America</v>
      </c>
      <c r="G218" s="5" t="s">
        <v>28</v>
      </c>
      <c r="H218" s="5" t="str">
        <f>VLOOKUP($G218,Products!$A$1:$C$11,COLUMNS(Products!$A$2:B218),0)</f>
        <v>Electronics</v>
      </c>
      <c r="I218" s="5">
        <f>VLOOKUP($G218,Products!$A$1:$C$11,COLUMNS(Products!$A$2:C218),0)</f>
        <v>282.79000000000002</v>
      </c>
      <c r="J218" s="5">
        <v>875.7</v>
      </c>
      <c r="K218" s="5" t="s">
        <v>81</v>
      </c>
      <c r="L218" s="6">
        <v>45523</v>
      </c>
      <c r="M218" s="5">
        <f t="shared" si="3"/>
        <v>1</v>
      </c>
      <c r="N218" s="5" t="str">
        <f>TEXT(Table1[[#This Row],[Date]],"mmm")</f>
        <v>Aug</v>
      </c>
      <c r="O218" s="5">
        <f>YEAR(Table1[[#This Row],[Date]])</f>
        <v>2024</v>
      </c>
    </row>
    <row r="219" spans="1:15" x14ac:dyDescent="0.25">
      <c r="A219" s="5">
        <v>218</v>
      </c>
      <c r="B219" s="6">
        <v>45317</v>
      </c>
      <c r="C219" s="5" t="s">
        <v>68</v>
      </c>
      <c r="D219" s="5" t="str">
        <f>VLOOKUP($C219,'Sales Person'!$A$1:$C$21,2,0)</f>
        <v>Samantha Irvin</v>
      </c>
      <c r="E219" s="5" t="s">
        <v>15</v>
      </c>
      <c r="F219" s="5" t="str">
        <f>VLOOKUP($E219,Country!$A$1:$B$11,2,0)</f>
        <v>Oceania</v>
      </c>
      <c r="G219" s="5" t="s">
        <v>29</v>
      </c>
      <c r="H219" s="5" t="str">
        <f>VLOOKUP($G219,Products!$A$1:$C$11,COLUMNS(Products!$A$2:B219),0)</f>
        <v>Computing</v>
      </c>
      <c r="I219" s="5">
        <f>VLOOKUP($G219,Products!$A$1:$C$11,COLUMNS(Products!$A$2:C219),0)</f>
        <v>104.6</v>
      </c>
      <c r="J219" s="5">
        <v>424.58</v>
      </c>
      <c r="K219" s="5" t="s">
        <v>82</v>
      </c>
      <c r="L219" s="5" t="s">
        <v>83</v>
      </c>
      <c r="M219" s="5" t="str">
        <f t="shared" si="3"/>
        <v>0</v>
      </c>
      <c r="N219" s="5" t="str">
        <f>TEXT(Table1[[#This Row],[Date]],"mmm")</f>
        <v>Jan</v>
      </c>
      <c r="O219" s="5">
        <f>YEAR(Table1[[#This Row],[Date]])</f>
        <v>2024</v>
      </c>
    </row>
    <row r="220" spans="1:15" x14ac:dyDescent="0.25">
      <c r="A220" s="5">
        <v>219</v>
      </c>
      <c r="B220" s="6">
        <v>45539</v>
      </c>
      <c r="C220" s="5" t="s">
        <v>72</v>
      </c>
      <c r="D220" s="5" t="str">
        <f>VLOOKUP($C220,'Sales Person'!$A$1:$C$21,2,0)</f>
        <v>Cathy Kelley</v>
      </c>
      <c r="E220" s="5" t="s">
        <v>2</v>
      </c>
      <c r="F220" s="5" t="str">
        <f>VLOOKUP($E220,Country!$A$1:$B$11,2,0)</f>
        <v>North America</v>
      </c>
      <c r="G220" s="5" t="s">
        <v>26</v>
      </c>
      <c r="H220" s="5" t="str">
        <f>VLOOKUP($G220,Products!$A$1:$C$11,COLUMNS(Products!$A$2:B220),0)</f>
        <v>Electronics</v>
      </c>
      <c r="I220" s="5">
        <f>VLOOKUP($G220,Products!$A$1:$C$11,COLUMNS(Products!$A$2:C220),0)</f>
        <v>263.2</v>
      </c>
      <c r="J220" s="5">
        <v>323.12</v>
      </c>
      <c r="K220" s="5" t="s">
        <v>82</v>
      </c>
      <c r="L220" s="5" t="s">
        <v>83</v>
      </c>
      <c r="M220" s="5" t="str">
        <f t="shared" si="3"/>
        <v>0</v>
      </c>
      <c r="N220" s="5" t="str">
        <f>TEXT(Table1[[#This Row],[Date]],"mmm")</f>
        <v>Sep</v>
      </c>
      <c r="O220" s="5">
        <f>YEAR(Table1[[#This Row],[Date]])</f>
        <v>2024</v>
      </c>
    </row>
    <row r="221" spans="1:15" x14ac:dyDescent="0.25">
      <c r="A221" s="5">
        <v>220</v>
      </c>
      <c r="B221" s="6">
        <v>45344</v>
      </c>
      <c r="C221" s="5" t="s">
        <v>36</v>
      </c>
      <c r="D221" s="5" t="str">
        <f>VLOOKUP($C221,'Sales Person'!$A$1:$C$21,2,0)</f>
        <v>Michale Cole</v>
      </c>
      <c r="E221" s="5" t="s">
        <v>14</v>
      </c>
      <c r="F221" s="5" t="str">
        <f>VLOOKUP($E221,Country!$A$1:$B$11,2,0)</f>
        <v>Asia</v>
      </c>
      <c r="G221" s="5" t="s">
        <v>26</v>
      </c>
      <c r="H221" s="5" t="str">
        <f>VLOOKUP($G221,Products!$A$1:$C$11,COLUMNS(Products!$A$2:B221),0)</f>
        <v>Electronics</v>
      </c>
      <c r="I221" s="5">
        <f>VLOOKUP($G221,Products!$A$1:$C$11,COLUMNS(Products!$A$2:C221),0)</f>
        <v>263.2</v>
      </c>
      <c r="J221" s="5">
        <v>228.5</v>
      </c>
      <c r="K221" s="5" t="s">
        <v>81</v>
      </c>
      <c r="L221" s="6">
        <v>45362</v>
      </c>
      <c r="M221" s="5">
        <f t="shared" si="3"/>
        <v>18</v>
      </c>
      <c r="N221" s="5" t="str">
        <f>TEXT(Table1[[#This Row],[Date]],"mmm")</f>
        <v>Feb</v>
      </c>
      <c r="O221" s="5">
        <f>YEAR(Table1[[#This Row],[Date]])</f>
        <v>2024</v>
      </c>
    </row>
    <row r="222" spans="1:15" x14ac:dyDescent="0.25">
      <c r="A222" s="5">
        <v>221</v>
      </c>
      <c r="B222" s="6">
        <v>45421</v>
      </c>
      <c r="C222" s="5" t="s">
        <v>54</v>
      </c>
      <c r="D222" s="5" t="str">
        <f>VLOOKUP($C222,'Sales Person'!$A$1:$C$21,2,0)</f>
        <v>Michale Cole</v>
      </c>
      <c r="E222" s="5" t="s">
        <v>11</v>
      </c>
      <c r="F222" s="5" t="str">
        <f>VLOOKUP($E222,Country!$A$1:$B$11,2,0)</f>
        <v>Asia</v>
      </c>
      <c r="G222" s="5" t="s">
        <v>30</v>
      </c>
      <c r="H222" s="5" t="str">
        <f>VLOOKUP($G222,Products!$A$1:$C$11,COLUMNS(Products!$A$2:B222),0)</f>
        <v>Audio</v>
      </c>
      <c r="I222" s="5">
        <f>VLOOKUP($G222,Products!$A$1:$C$11,COLUMNS(Products!$A$2:C222),0)</f>
        <v>199.57</v>
      </c>
      <c r="J222" s="5">
        <v>927.28</v>
      </c>
      <c r="K222" s="5" t="s">
        <v>82</v>
      </c>
      <c r="L222" s="5" t="s">
        <v>83</v>
      </c>
      <c r="M222" s="5" t="str">
        <f t="shared" si="3"/>
        <v>0</v>
      </c>
      <c r="N222" s="5" t="str">
        <f>TEXT(Table1[[#This Row],[Date]],"mmm")</f>
        <v>May</v>
      </c>
      <c r="O222" s="5">
        <f>YEAR(Table1[[#This Row],[Date]])</f>
        <v>2024</v>
      </c>
    </row>
    <row r="223" spans="1:15" x14ac:dyDescent="0.25">
      <c r="A223" s="5">
        <v>222</v>
      </c>
      <c r="B223" s="6">
        <v>45527</v>
      </c>
      <c r="C223" s="5" t="s">
        <v>68</v>
      </c>
      <c r="D223" s="5" t="str">
        <f>VLOOKUP($C223,'Sales Person'!$A$1:$C$21,2,0)</f>
        <v>Samantha Irvin</v>
      </c>
      <c r="E223" s="5" t="s">
        <v>11</v>
      </c>
      <c r="F223" s="5" t="str">
        <f>VLOOKUP($E223,Country!$A$1:$B$11,2,0)</f>
        <v>Asia</v>
      </c>
      <c r="G223" s="5" t="s">
        <v>32</v>
      </c>
      <c r="H223" s="5" t="str">
        <f>VLOOKUP($G223,Products!$A$1:$C$11,COLUMNS(Products!$A$2:B223),0)</f>
        <v>Audio</v>
      </c>
      <c r="I223" s="5">
        <f>VLOOKUP($G223,Products!$A$1:$C$11,COLUMNS(Products!$A$2:C223),0)</f>
        <v>143.09</v>
      </c>
      <c r="J223" s="5">
        <v>380.24</v>
      </c>
      <c r="K223" s="5" t="s">
        <v>81</v>
      </c>
      <c r="L223" s="6">
        <v>45539</v>
      </c>
      <c r="M223" s="5">
        <f t="shared" si="3"/>
        <v>12</v>
      </c>
      <c r="N223" s="5" t="str">
        <f>TEXT(Table1[[#This Row],[Date]],"mmm")</f>
        <v>Aug</v>
      </c>
      <c r="O223" s="5">
        <f>YEAR(Table1[[#This Row],[Date]])</f>
        <v>2024</v>
      </c>
    </row>
    <row r="224" spans="1:15" x14ac:dyDescent="0.25">
      <c r="A224" s="5">
        <v>223</v>
      </c>
      <c r="B224" s="6">
        <v>45392</v>
      </c>
      <c r="C224" s="5" t="s">
        <v>46</v>
      </c>
      <c r="D224" s="5" t="str">
        <f>VLOOKUP($C224,'Sales Person'!$A$1:$C$21,2,0)</f>
        <v>Nick Patrick</v>
      </c>
      <c r="E224" s="5" t="s">
        <v>9</v>
      </c>
      <c r="F224" s="5" t="str">
        <f>VLOOKUP($E224,Country!$A$1:$B$11,2,0)</f>
        <v>Europe</v>
      </c>
      <c r="G224" s="5" t="s">
        <v>30</v>
      </c>
      <c r="H224" s="5" t="str">
        <f>VLOOKUP($G224,Products!$A$1:$C$11,COLUMNS(Products!$A$2:B224),0)</f>
        <v>Audio</v>
      </c>
      <c r="I224" s="5">
        <f>VLOOKUP($G224,Products!$A$1:$C$11,COLUMNS(Products!$A$2:C224),0)</f>
        <v>199.57</v>
      </c>
      <c r="J224" s="5">
        <v>298.2</v>
      </c>
      <c r="K224" s="5" t="s">
        <v>81</v>
      </c>
      <c r="L224" s="6">
        <v>45402</v>
      </c>
      <c r="M224" s="5">
        <f t="shared" si="3"/>
        <v>10</v>
      </c>
      <c r="N224" s="5" t="str">
        <f>TEXT(Table1[[#This Row],[Date]],"mmm")</f>
        <v>Apr</v>
      </c>
      <c r="O224" s="5">
        <f>YEAR(Table1[[#This Row],[Date]])</f>
        <v>2024</v>
      </c>
    </row>
    <row r="225" spans="1:15" x14ac:dyDescent="0.25">
      <c r="A225" s="5">
        <v>224</v>
      </c>
      <c r="B225" s="6">
        <v>45519</v>
      </c>
      <c r="C225" s="5" t="s">
        <v>72</v>
      </c>
      <c r="D225" s="5" t="str">
        <f>VLOOKUP($C225,'Sales Person'!$A$1:$C$21,2,0)</f>
        <v>Cathy Kelley</v>
      </c>
      <c r="E225" s="5" t="s">
        <v>7</v>
      </c>
      <c r="F225" s="5" t="str">
        <f>VLOOKUP($E225,Country!$A$1:$B$11,2,0)</f>
        <v>Europe</v>
      </c>
      <c r="G225" s="5" t="s">
        <v>29</v>
      </c>
      <c r="H225" s="5" t="str">
        <f>VLOOKUP($G225,Products!$A$1:$C$11,COLUMNS(Products!$A$2:B225),0)</f>
        <v>Computing</v>
      </c>
      <c r="I225" s="5">
        <f>VLOOKUP($G225,Products!$A$1:$C$11,COLUMNS(Products!$A$2:C225),0)</f>
        <v>104.6</v>
      </c>
      <c r="J225" s="5">
        <v>920.83</v>
      </c>
      <c r="K225" s="5" t="s">
        <v>82</v>
      </c>
      <c r="L225" s="5" t="s">
        <v>83</v>
      </c>
      <c r="M225" s="5" t="str">
        <f t="shared" si="3"/>
        <v>0</v>
      </c>
      <c r="N225" s="5" t="str">
        <f>TEXT(Table1[[#This Row],[Date]],"mmm")</f>
        <v>Aug</v>
      </c>
      <c r="O225" s="5">
        <f>YEAR(Table1[[#This Row],[Date]])</f>
        <v>2024</v>
      </c>
    </row>
    <row r="226" spans="1:15" x14ac:dyDescent="0.25">
      <c r="A226" s="5">
        <v>225</v>
      </c>
      <c r="B226" s="6">
        <v>45580</v>
      </c>
      <c r="C226" s="5" t="s">
        <v>46</v>
      </c>
      <c r="D226" s="5" t="str">
        <f>VLOOKUP($C226,'Sales Person'!$A$1:$C$21,2,0)</f>
        <v>Nick Patrick</v>
      </c>
      <c r="E226" s="5" t="s">
        <v>15</v>
      </c>
      <c r="F226" s="5" t="str">
        <f>VLOOKUP($E226,Country!$A$1:$B$11,2,0)</f>
        <v>Oceania</v>
      </c>
      <c r="G226" s="5" t="s">
        <v>33</v>
      </c>
      <c r="H226" s="5" t="str">
        <f>VLOOKUP($G226,Products!$A$1:$C$11,COLUMNS(Products!$A$2:B226),0)</f>
        <v>Electronics</v>
      </c>
      <c r="I226" s="5">
        <f>VLOOKUP($G226,Products!$A$1:$C$11,COLUMNS(Products!$A$2:C226),0)</f>
        <v>381.62</v>
      </c>
      <c r="J226" s="5">
        <v>480.2</v>
      </c>
      <c r="K226" s="5" t="s">
        <v>82</v>
      </c>
      <c r="L226" s="5" t="s">
        <v>83</v>
      </c>
      <c r="M226" s="5" t="str">
        <f t="shared" si="3"/>
        <v>0</v>
      </c>
      <c r="N226" s="5" t="str">
        <f>TEXT(Table1[[#This Row],[Date]],"mmm")</f>
        <v>Oct</v>
      </c>
      <c r="O226" s="5">
        <f>YEAR(Table1[[#This Row],[Date]])</f>
        <v>2024</v>
      </c>
    </row>
    <row r="227" spans="1:15" x14ac:dyDescent="0.25">
      <c r="A227" s="5">
        <v>226</v>
      </c>
      <c r="B227" s="6">
        <v>45041</v>
      </c>
      <c r="C227" s="5" t="s">
        <v>52</v>
      </c>
      <c r="D227" s="5" t="str">
        <f>VLOOKUP($C227,'Sales Person'!$A$1:$C$21,2,0)</f>
        <v>Nick Patrick</v>
      </c>
      <c r="E227" s="5" t="s">
        <v>5</v>
      </c>
      <c r="F227" s="5" t="str">
        <f>VLOOKUP($E227,Country!$A$1:$B$11,2,0)</f>
        <v>South America</v>
      </c>
      <c r="G227" s="5" t="s">
        <v>32</v>
      </c>
      <c r="H227" s="5" t="str">
        <f>VLOOKUP($G227,Products!$A$1:$C$11,COLUMNS(Products!$A$2:B227),0)</f>
        <v>Audio</v>
      </c>
      <c r="I227" s="5">
        <f>VLOOKUP($G227,Products!$A$1:$C$11,COLUMNS(Products!$A$2:C227),0)</f>
        <v>143.09</v>
      </c>
      <c r="J227" s="5">
        <v>196.64</v>
      </c>
      <c r="K227" s="5" t="s">
        <v>81</v>
      </c>
      <c r="L227" s="6">
        <v>45045</v>
      </c>
      <c r="M227" s="5">
        <f t="shared" si="3"/>
        <v>4</v>
      </c>
      <c r="N227" s="5" t="str">
        <f>TEXT(Table1[[#This Row],[Date]],"mmm")</f>
        <v>Apr</v>
      </c>
      <c r="O227" s="5">
        <f>YEAR(Table1[[#This Row],[Date]])</f>
        <v>2023</v>
      </c>
    </row>
    <row r="228" spans="1:15" x14ac:dyDescent="0.25">
      <c r="A228" s="5">
        <v>227</v>
      </c>
      <c r="B228" s="6">
        <v>45215</v>
      </c>
      <c r="C228" s="5" t="s">
        <v>50</v>
      </c>
      <c r="D228" s="5" t="str">
        <f>VLOOKUP($C228,'Sales Person'!$A$1:$C$21,2,0)</f>
        <v>Michale Cole</v>
      </c>
      <c r="E228" s="5" t="s">
        <v>2</v>
      </c>
      <c r="F228" s="5" t="str">
        <f>VLOOKUP($E228,Country!$A$1:$B$11,2,0)</f>
        <v>North America</v>
      </c>
      <c r="G228" s="5" t="s">
        <v>31</v>
      </c>
      <c r="H228" s="5" t="str">
        <f>VLOOKUP($G228,Products!$A$1:$C$11,COLUMNS(Products!$A$2:B228),0)</f>
        <v>Electronics</v>
      </c>
      <c r="I228" s="5">
        <f>VLOOKUP($G228,Products!$A$1:$C$11,COLUMNS(Products!$A$2:C228),0)</f>
        <v>71.97</v>
      </c>
      <c r="J228" s="5">
        <v>819.87</v>
      </c>
      <c r="K228" s="5" t="s">
        <v>82</v>
      </c>
      <c r="L228" s="5" t="s">
        <v>83</v>
      </c>
      <c r="M228" s="5" t="str">
        <f t="shared" si="3"/>
        <v>0</v>
      </c>
      <c r="N228" s="5" t="str">
        <f>TEXT(Table1[[#This Row],[Date]],"mmm")</f>
        <v>Oct</v>
      </c>
      <c r="O228" s="5">
        <f>YEAR(Table1[[#This Row],[Date]])</f>
        <v>2023</v>
      </c>
    </row>
    <row r="229" spans="1:15" x14ac:dyDescent="0.25">
      <c r="A229" s="5">
        <v>228</v>
      </c>
      <c r="B229" s="6">
        <v>45534</v>
      </c>
      <c r="C229" s="5" t="s">
        <v>50</v>
      </c>
      <c r="D229" s="5" t="str">
        <f>VLOOKUP($C229,'Sales Person'!$A$1:$C$21,2,0)</f>
        <v>Michale Cole</v>
      </c>
      <c r="E229" s="5" t="s">
        <v>15</v>
      </c>
      <c r="F229" s="5" t="str">
        <f>VLOOKUP($E229,Country!$A$1:$B$11,2,0)</f>
        <v>Oceania</v>
      </c>
      <c r="G229" s="5" t="s">
        <v>28</v>
      </c>
      <c r="H229" s="5" t="str">
        <f>VLOOKUP($G229,Products!$A$1:$C$11,COLUMNS(Products!$A$2:B229),0)</f>
        <v>Electronics</v>
      </c>
      <c r="I229" s="5">
        <f>VLOOKUP($G229,Products!$A$1:$C$11,COLUMNS(Products!$A$2:C229),0)</f>
        <v>282.79000000000002</v>
      </c>
      <c r="J229" s="5">
        <v>631.54</v>
      </c>
      <c r="K229" s="5" t="s">
        <v>81</v>
      </c>
      <c r="L229" s="6">
        <v>45554</v>
      </c>
      <c r="M229" s="5">
        <f t="shared" si="3"/>
        <v>20</v>
      </c>
      <c r="N229" s="5" t="str">
        <f>TEXT(Table1[[#This Row],[Date]],"mmm")</f>
        <v>Aug</v>
      </c>
      <c r="O229" s="5">
        <f>YEAR(Table1[[#This Row],[Date]])</f>
        <v>2024</v>
      </c>
    </row>
    <row r="230" spans="1:15" x14ac:dyDescent="0.25">
      <c r="A230" s="5">
        <v>229</v>
      </c>
      <c r="B230" s="6">
        <v>45315</v>
      </c>
      <c r="C230" s="5" t="s">
        <v>36</v>
      </c>
      <c r="D230" s="5" t="str">
        <f>VLOOKUP($C230,'Sales Person'!$A$1:$C$21,2,0)</f>
        <v>Michale Cole</v>
      </c>
      <c r="E230" s="5" t="s">
        <v>7</v>
      </c>
      <c r="F230" s="5" t="str">
        <f>VLOOKUP($E230,Country!$A$1:$B$11,2,0)</f>
        <v>Europe</v>
      </c>
      <c r="G230" s="5" t="s">
        <v>22</v>
      </c>
      <c r="H230" s="5" t="str">
        <f>VLOOKUP($G230,Products!$A$1:$C$11,COLUMNS(Products!$A$2:B230),0)</f>
        <v>Computing</v>
      </c>
      <c r="I230" s="5">
        <f>VLOOKUP($G230,Products!$A$1:$C$11,COLUMNS(Products!$A$2:C230),0)</f>
        <v>415.78</v>
      </c>
      <c r="J230" s="5">
        <v>675.09</v>
      </c>
      <c r="K230" s="5" t="s">
        <v>81</v>
      </c>
      <c r="L230" s="6">
        <v>45323</v>
      </c>
      <c r="M230" s="5">
        <f t="shared" si="3"/>
        <v>8</v>
      </c>
      <c r="N230" s="5" t="str">
        <f>TEXT(Table1[[#This Row],[Date]],"mmm")</f>
        <v>Jan</v>
      </c>
      <c r="O230" s="5">
        <f>YEAR(Table1[[#This Row],[Date]])</f>
        <v>2024</v>
      </c>
    </row>
    <row r="231" spans="1:15" x14ac:dyDescent="0.25">
      <c r="A231" s="5">
        <v>230</v>
      </c>
      <c r="B231" s="6">
        <v>45135</v>
      </c>
      <c r="C231" s="5" t="s">
        <v>64</v>
      </c>
      <c r="D231" s="5" t="str">
        <f>VLOOKUP($C231,'Sales Person'!$A$1:$C$21,2,0)</f>
        <v>Michale Cole</v>
      </c>
      <c r="E231" s="5" t="s">
        <v>7</v>
      </c>
      <c r="F231" s="5" t="str">
        <f>VLOOKUP($E231,Country!$A$1:$B$11,2,0)</f>
        <v>Europe</v>
      </c>
      <c r="G231" s="5" t="s">
        <v>31</v>
      </c>
      <c r="H231" s="5" t="str">
        <f>VLOOKUP($G231,Products!$A$1:$C$11,COLUMNS(Products!$A$2:B231),0)</f>
        <v>Electronics</v>
      </c>
      <c r="I231" s="5">
        <f>VLOOKUP($G231,Products!$A$1:$C$11,COLUMNS(Products!$A$2:C231),0)</f>
        <v>71.97</v>
      </c>
      <c r="J231" s="5">
        <v>226.83</v>
      </c>
      <c r="K231" s="5" t="s">
        <v>81</v>
      </c>
      <c r="L231" s="6">
        <v>45143</v>
      </c>
      <c r="M231" s="5">
        <f t="shared" si="3"/>
        <v>8</v>
      </c>
      <c r="N231" s="5" t="str">
        <f>TEXT(Table1[[#This Row],[Date]],"mmm")</f>
        <v>Jul</v>
      </c>
      <c r="O231" s="5">
        <f>YEAR(Table1[[#This Row],[Date]])</f>
        <v>2023</v>
      </c>
    </row>
    <row r="232" spans="1:15" x14ac:dyDescent="0.25">
      <c r="A232" s="5">
        <v>231</v>
      </c>
      <c r="B232" s="6">
        <v>45561</v>
      </c>
      <c r="C232" s="5" t="s">
        <v>64</v>
      </c>
      <c r="D232" s="5" t="str">
        <f>VLOOKUP($C232,'Sales Person'!$A$1:$C$21,2,0)</f>
        <v>Michale Cole</v>
      </c>
      <c r="E232" s="5" t="s">
        <v>11</v>
      </c>
      <c r="F232" s="5" t="str">
        <f>VLOOKUP($E232,Country!$A$1:$B$11,2,0)</f>
        <v>Asia</v>
      </c>
      <c r="G232" s="5" t="s">
        <v>28</v>
      </c>
      <c r="H232" s="5" t="str">
        <f>VLOOKUP($G232,Products!$A$1:$C$11,COLUMNS(Products!$A$2:B232),0)</f>
        <v>Electronics</v>
      </c>
      <c r="I232" s="5">
        <f>VLOOKUP($G232,Products!$A$1:$C$11,COLUMNS(Products!$A$2:C232),0)</f>
        <v>282.79000000000002</v>
      </c>
      <c r="J232" s="5">
        <v>243.48</v>
      </c>
      <c r="K232" s="5" t="s">
        <v>81</v>
      </c>
      <c r="L232" s="6">
        <v>45573</v>
      </c>
      <c r="M232" s="5">
        <f t="shared" si="3"/>
        <v>12</v>
      </c>
      <c r="N232" s="5" t="str">
        <f>TEXT(Table1[[#This Row],[Date]],"mmm")</f>
        <v>Sep</v>
      </c>
      <c r="O232" s="5">
        <f>YEAR(Table1[[#This Row],[Date]])</f>
        <v>2024</v>
      </c>
    </row>
    <row r="233" spans="1:15" x14ac:dyDescent="0.25">
      <c r="A233" s="5">
        <v>232</v>
      </c>
      <c r="B233" s="6">
        <v>45550</v>
      </c>
      <c r="C233" s="5" t="s">
        <v>40</v>
      </c>
      <c r="D233" s="5" t="str">
        <f>VLOOKUP($C233,'Sales Person'!$A$1:$C$21,2,0)</f>
        <v>Samantha Irvin</v>
      </c>
      <c r="E233" s="5" t="s">
        <v>4</v>
      </c>
      <c r="F233" s="5" t="str">
        <f>VLOOKUP($E233,Country!$A$1:$B$11,2,0)</f>
        <v>North America</v>
      </c>
      <c r="G233" s="5" t="s">
        <v>29</v>
      </c>
      <c r="H233" s="5" t="str">
        <f>VLOOKUP($G233,Products!$A$1:$C$11,COLUMNS(Products!$A$2:B233),0)</f>
        <v>Computing</v>
      </c>
      <c r="I233" s="5">
        <f>VLOOKUP($G233,Products!$A$1:$C$11,COLUMNS(Products!$A$2:C233),0)</f>
        <v>104.6</v>
      </c>
      <c r="J233" s="5">
        <v>305.49</v>
      </c>
      <c r="K233" s="5" t="s">
        <v>81</v>
      </c>
      <c r="L233" s="6">
        <v>45552</v>
      </c>
      <c r="M233" s="5">
        <f t="shared" si="3"/>
        <v>2</v>
      </c>
      <c r="N233" s="5" t="str">
        <f>TEXT(Table1[[#This Row],[Date]],"mmm")</f>
        <v>Sep</v>
      </c>
      <c r="O233" s="5">
        <f>YEAR(Table1[[#This Row],[Date]])</f>
        <v>2024</v>
      </c>
    </row>
    <row r="234" spans="1:15" x14ac:dyDescent="0.25">
      <c r="A234" s="5">
        <v>233</v>
      </c>
      <c r="B234" s="6">
        <v>44979</v>
      </c>
      <c r="C234" s="5" t="s">
        <v>50</v>
      </c>
      <c r="D234" s="5" t="str">
        <f>VLOOKUP($C234,'Sales Person'!$A$1:$C$21,2,0)</f>
        <v>Michale Cole</v>
      </c>
      <c r="E234" s="5" t="s">
        <v>11</v>
      </c>
      <c r="F234" s="5" t="str">
        <f>VLOOKUP($E234,Country!$A$1:$B$11,2,0)</f>
        <v>Asia</v>
      </c>
      <c r="G234" s="5" t="s">
        <v>32</v>
      </c>
      <c r="H234" s="5" t="str">
        <f>VLOOKUP($G234,Products!$A$1:$C$11,COLUMNS(Products!$A$2:B234),0)</f>
        <v>Audio</v>
      </c>
      <c r="I234" s="5">
        <f>VLOOKUP($G234,Products!$A$1:$C$11,COLUMNS(Products!$A$2:C234),0)</f>
        <v>143.09</v>
      </c>
      <c r="J234" s="5">
        <v>237.48</v>
      </c>
      <c r="K234" s="5" t="s">
        <v>82</v>
      </c>
      <c r="L234" s="5" t="s">
        <v>83</v>
      </c>
      <c r="M234" s="5" t="str">
        <f t="shared" si="3"/>
        <v>0</v>
      </c>
      <c r="N234" s="5" t="str">
        <f>TEXT(Table1[[#This Row],[Date]],"mmm")</f>
        <v>Feb</v>
      </c>
      <c r="O234" s="5">
        <f>YEAR(Table1[[#This Row],[Date]])</f>
        <v>2023</v>
      </c>
    </row>
    <row r="235" spans="1:15" x14ac:dyDescent="0.25">
      <c r="A235" s="5">
        <v>234</v>
      </c>
      <c r="B235" s="6">
        <v>45358</v>
      </c>
      <c r="C235" s="5" t="s">
        <v>40</v>
      </c>
      <c r="D235" s="5" t="str">
        <f>VLOOKUP($C235,'Sales Person'!$A$1:$C$21,2,0)</f>
        <v>Samantha Irvin</v>
      </c>
      <c r="E235" s="5" t="s">
        <v>15</v>
      </c>
      <c r="F235" s="5" t="str">
        <f>VLOOKUP($E235,Country!$A$1:$B$11,2,0)</f>
        <v>Oceania</v>
      </c>
      <c r="G235" s="5" t="s">
        <v>24</v>
      </c>
      <c r="H235" s="5" t="str">
        <f>VLOOKUP($G235,Products!$A$1:$C$11,COLUMNS(Products!$A$2:B235),0)</f>
        <v>Audio</v>
      </c>
      <c r="I235" s="5">
        <f>VLOOKUP($G235,Products!$A$1:$C$11,COLUMNS(Products!$A$2:C235),0)</f>
        <v>195.62</v>
      </c>
      <c r="J235" s="5">
        <v>760.02</v>
      </c>
      <c r="K235" s="5" t="s">
        <v>82</v>
      </c>
      <c r="L235" s="5" t="s">
        <v>83</v>
      </c>
      <c r="M235" s="5" t="str">
        <f t="shared" si="3"/>
        <v>0</v>
      </c>
      <c r="N235" s="5" t="str">
        <f>TEXT(Table1[[#This Row],[Date]],"mmm")</f>
        <v>Mar</v>
      </c>
      <c r="O235" s="5">
        <f>YEAR(Table1[[#This Row],[Date]])</f>
        <v>2024</v>
      </c>
    </row>
    <row r="236" spans="1:15" x14ac:dyDescent="0.25">
      <c r="A236" s="5">
        <v>235</v>
      </c>
      <c r="B236" s="6">
        <v>45436</v>
      </c>
      <c r="C236" s="5" t="s">
        <v>66</v>
      </c>
      <c r="D236" s="5" t="str">
        <f>VLOOKUP($C236,'Sales Person'!$A$1:$C$21,2,0)</f>
        <v>Michale Cole</v>
      </c>
      <c r="E236" s="5" t="s">
        <v>4</v>
      </c>
      <c r="F236" s="5" t="str">
        <f>VLOOKUP($E236,Country!$A$1:$B$11,2,0)</f>
        <v>North America</v>
      </c>
      <c r="G236" s="5" t="s">
        <v>24</v>
      </c>
      <c r="H236" s="5" t="str">
        <f>VLOOKUP($G236,Products!$A$1:$C$11,COLUMNS(Products!$A$2:B236),0)</f>
        <v>Audio</v>
      </c>
      <c r="I236" s="5">
        <f>VLOOKUP($G236,Products!$A$1:$C$11,COLUMNS(Products!$A$2:C236),0)</f>
        <v>195.62</v>
      </c>
      <c r="J236" s="5">
        <v>394.66</v>
      </c>
      <c r="K236" s="5" t="s">
        <v>81</v>
      </c>
      <c r="L236" s="6">
        <v>45438</v>
      </c>
      <c r="M236" s="5">
        <f t="shared" si="3"/>
        <v>2</v>
      </c>
      <c r="N236" s="5" t="str">
        <f>TEXT(Table1[[#This Row],[Date]],"mmm")</f>
        <v>May</v>
      </c>
      <c r="O236" s="5">
        <f>YEAR(Table1[[#This Row],[Date]])</f>
        <v>2024</v>
      </c>
    </row>
    <row r="237" spans="1:15" x14ac:dyDescent="0.25">
      <c r="A237" s="5">
        <v>236</v>
      </c>
      <c r="B237" s="6">
        <v>45157</v>
      </c>
      <c r="C237" s="5" t="s">
        <v>54</v>
      </c>
      <c r="D237" s="5" t="str">
        <f>VLOOKUP($C237,'Sales Person'!$A$1:$C$21,2,0)</f>
        <v>Michale Cole</v>
      </c>
      <c r="E237" s="5" t="s">
        <v>14</v>
      </c>
      <c r="F237" s="5" t="str">
        <f>VLOOKUP($E237,Country!$A$1:$B$11,2,0)</f>
        <v>Asia</v>
      </c>
      <c r="G237" s="5" t="s">
        <v>26</v>
      </c>
      <c r="H237" s="5" t="str">
        <f>VLOOKUP($G237,Products!$A$1:$C$11,COLUMNS(Products!$A$2:B237),0)</f>
        <v>Electronics</v>
      </c>
      <c r="I237" s="5">
        <f>VLOOKUP($G237,Products!$A$1:$C$11,COLUMNS(Products!$A$2:C237),0)</f>
        <v>263.2</v>
      </c>
      <c r="J237" s="5">
        <v>900.69</v>
      </c>
      <c r="K237" s="5" t="s">
        <v>81</v>
      </c>
      <c r="L237" s="6">
        <v>45175</v>
      </c>
      <c r="M237" s="5">
        <f t="shared" si="3"/>
        <v>18</v>
      </c>
      <c r="N237" s="5" t="str">
        <f>TEXT(Table1[[#This Row],[Date]],"mmm")</f>
        <v>Aug</v>
      </c>
      <c r="O237" s="5">
        <f>YEAR(Table1[[#This Row],[Date]])</f>
        <v>2023</v>
      </c>
    </row>
    <row r="238" spans="1:15" x14ac:dyDescent="0.25">
      <c r="A238" s="5">
        <v>237</v>
      </c>
      <c r="B238" s="6">
        <v>45524</v>
      </c>
      <c r="C238" s="5" t="s">
        <v>56</v>
      </c>
      <c r="D238" s="5" t="str">
        <f>VLOOKUP($C238,'Sales Person'!$A$1:$C$21,2,0)</f>
        <v>Nick Patrick</v>
      </c>
      <c r="E238" s="5" t="s">
        <v>11</v>
      </c>
      <c r="F238" s="5" t="str">
        <f>VLOOKUP($E238,Country!$A$1:$B$11,2,0)</f>
        <v>Asia</v>
      </c>
      <c r="G238" s="5" t="s">
        <v>31</v>
      </c>
      <c r="H238" s="5" t="str">
        <f>VLOOKUP($G238,Products!$A$1:$C$11,COLUMNS(Products!$A$2:B238),0)</f>
        <v>Electronics</v>
      </c>
      <c r="I238" s="5">
        <f>VLOOKUP($G238,Products!$A$1:$C$11,COLUMNS(Products!$A$2:C238),0)</f>
        <v>71.97</v>
      </c>
      <c r="J238" s="5">
        <v>629.20000000000005</v>
      </c>
      <c r="K238" s="5" t="s">
        <v>82</v>
      </c>
      <c r="L238" s="5" t="s">
        <v>83</v>
      </c>
      <c r="M238" s="5" t="str">
        <f t="shared" si="3"/>
        <v>0</v>
      </c>
      <c r="N238" s="5" t="str">
        <f>TEXT(Table1[[#This Row],[Date]],"mmm")</f>
        <v>Aug</v>
      </c>
      <c r="O238" s="5">
        <f>YEAR(Table1[[#This Row],[Date]])</f>
        <v>2024</v>
      </c>
    </row>
    <row r="239" spans="1:15" x14ac:dyDescent="0.25">
      <c r="A239" s="5">
        <v>238</v>
      </c>
      <c r="B239" s="6">
        <v>45201</v>
      </c>
      <c r="C239" s="5" t="s">
        <v>48</v>
      </c>
      <c r="D239" s="5" t="str">
        <f>VLOOKUP($C239,'Sales Person'!$A$1:$C$21,2,0)</f>
        <v>Cathy Kelley</v>
      </c>
      <c r="E239" s="5" t="s">
        <v>7</v>
      </c>
      <c r="F239" s="5" t="str">
        <f>VLOOKUP($E239,Country!$A$1:$B$11,2,0)</f>
        <v>Europe</v>
      </c>
      <c r="G239" s="5" t="s">
        <v>31</v>
      </c>
      <c r="H239" s="5" t="str">
        <f>VLOOKUP($G239,Products!$A$1:$C$11,COLUMNS(Products!$A$2:B239),0)</f>
        <v>Electronics</v>
      </c>
      <c r="I239" s="5">
        <f>VLOOKUP($G239,Products!$A$1:$C$11,COLUMNS(Products!$A$2:C239),0)</f>
        <v>71.97</v>
      </c>
      <c r="J239" s="5">
        <v>425.94</v>
      </c>
      <c r="K239" s="5" t="s">
        <v>81</v>
      </c>
      <c r="L239" s="6">
        <v>45209</v>
      </c>
      <c r="M239" s="5">
        <f t="shared" si="3"/>
        <v>8</v>
      </c>
      <c r="N239" s="5" t="str">
        <f>TEXT(Table1[[#This Row],[Date]],"mmm")</f>
        <v>Oct</v>
      </c>
      <c r="O239" s="5">
        <f>YEAR(Table1[[#This Row],[Date]])</f>
        <v>2023</v>
      </c>
    </row>
    <row r="240" spans="1:15" x14ac:dyDescent="0.25">
      <c r="A240" s="5">
        <v>239</v>
      </c>
      <c r="B240" s="6">
        <v>45436</v>
      </c>
      <c r="C240" s="5" t="s">
        <v>66</v>
      </c>
      <c r="D240" s="5" t="str">
        <f>VLOOKUP($C240,'Sales Person'!$A$1:$C$21,2,0)</f>
        <v>Michale Cole</v>
      </c>
      <c r="E240" s="5" t="s">
        <v>9</v>
      </c>
      <c r="F240" s="5" t="str">
        <f>VLOOKUP($E240,Country!$A$1:$B$11,2,0)</f>
        <v>Europe</v>
      </c>
      <c r="G240" s="5" t="s">
        <v>30</v>
      </c>
      <c r="H240" s="5" t="str">
        <f>VLOOKUP($G240,Products!$A$1:$C$11,COLUMNS(Products!$A$2:B240),0)</f>
        <v>Audio</v>
      </c>
      <c r="I240" s="5">
        <f>VLOOKUP($G240,Products!$A$1:$C$11,COLUMNS(Products!$A$2:C240),0)</f>
        <v>199.57</v>
      </c>
      <c r="J240" s="5">
        <v>185.36</v>
      </c>
      <c r="K240" s="5" t="s">
        <v>82</v>
      </c>
      <c r="L240" s="5" t="s">
        <v>83</v>
      </c>
      <c r="M240" s="5" t="str">
        <f t="shared" si="3"/>
        <v>0</v>
      </c>
      <c r="N240" s="5" t="str">
        <f>TEXT(Table1[[#This Row],[Date]],"mmm")</f>
        <v>May</v>
      </c>
      <c r="O240" s="5">
        <f>YEAR(Table1[[#This Row],[Date]])</f>
        <v>2024</v>
      </c>
    </row>
    <row r="241" spans="1:15" x14ac:dyDescent="0.25">
      <c r="A241" s="5">
        <v>240</v>
      </c>
      <c r="B241" s="6">
        <v>45497</v>
      </c>
      <c r="C241" s="5" t="s">
        <v>36</v>
      </c>
      <c r="D241" s="5" t="str">
        <f>VLOOKUP($C241,'Sales Person'!$A$1:$C$21,2,0)</f>
        <v>Michale Cole</v>
      </c>
      <c r="E241" s="5" t="s">
        <v>9</v>
      </c>
      <c r="F241" s="5" t="str">
        <f>VLOOKUP($E241,Country!$A$1:$B$11,2,0)</f>
        <v>Europe</v>
      </c>
      <c r="G241" s="5" t="s">
        <v>29</v>
      </c>
      <c r="H241" s="5" t="str">
        <f>VLOOKUP($G241,Products!$A$1:$C$11,COLUMNS(Products!$A$2:B241),0)</f>
        <v>Computing</v>
      </c>
      <c r="I241" s="5">
        <f>VLOOKUP($G241,Products!$A$1:$C$11,COLUMNS(Products!$A$2:C241),0)</f>
        <v>104.6</v>
      </c>
      <c r="J241" s="5">
        <v>745.42</v>
      </c>
      <c r="K241" s="5" t="s">
        <v>81</v>
      </c>
      <c r="L241" s="6">
        <v>45507</v>
      </c>
      <c r="M241" s="5">
        <f t="shared" si="3"/>
        <v>10</v>
      </c>
      <c r="N241" s="5" t="str">
        <f>TEXT(Table1[[#This Row],[Date]],"mmm")</f>
        <v>Jul</v>
      </c>
      <c r="O241" s="5">
        <f>YEAR(Table1[[#This Row],[Date]])</f>
        <v>2024</v>
      </c>
    </row>
    <row r="242" spans="1:15" x14ac:dyDescent="0.25">
      <c r="A242" s="5">
        <v>241</v>
      </c>
      <c r="B242" s="6">
        <v>45589</v>
      </c>
      <c r="C242" s="5" t="s">
        <v>42</v>
      </c>
      <c r="D242" s="5" t="str">
        <f>VLOOKUP($C242,'Sales Person'!$A$1:$C$21,2,0)</f>
        <v>Cathy Kelley</v>
      </c>
      <c r="E242" s="5" t="s">
        <v>11</v>
      </c>
      <c r="F242" s="5" t="str">
        <f>VLOOKUP($E242,Country!$A$1:$B$11,2,0)</f>
        <v>Asia</v>
      </c>
      <c r="G242" s="5" t="s">
        <v>31</v>
      </c>
      <c r="H242" s="5" t="str">
        <f>VLOOKUP($G242,Products!$A$1:$C$11,COLUMNS(Products!$A$2:B242),0)</f>
        <v>Electronics</v>
      </c>
      <c r="I242" s="5">
        <f>VLOOKUP($G242,Products!$A$1:$C$11,COLUMNS(Products!$A$2:C242),0)</f>
        <v>71.97</v>
      </c>
      <c r="J242" s="5">
        <v>573.99</v>
      </c>
      <c r="K242" s="5" t="s">
        <v>81</v>
      </c>
      <c r="L242" s="6">
        <v>45601</v>
      </c>
      <c r="M242" s="5">
        <f t="shared" si="3"/>
        <v>12</v>
      </c>
      <c r="N242" s="5" t="str">
        <f>TEXT(Table1[[#This Row],[Date]],"mmm")</f>
        <v>Oct</v>
      </c>
      <c r="O242" s="5">
        <f>YEAR(Table1[[#This Row],[Date]])</f>
        <v>2024</v>
      </c>
    </row>
    <row r="243" spans="1:15" x14ac:dyDescent="0.25">
      <c r="A243" s="5">
        <v>242</v>
      </c>
      <c r="B243" s="6">
        <v>45147</v>
      </c>
      <c r="C243" s="5" t="s">
        <v>50</v>
      </c>
      <c r="D243" s="5" t="str">
        <f>VLOOKUP($C243,'Sales Person'!$A$1:$C$21,2,0)</f>
        <v>Michale Cole</v>
      </c>
      <c r="E243" s="5" t="s">
        <v>2</v>
      </c>
      <c r="F243" s="5" t="str">
        <f>VLOOKUP($E243,Country!$A$1:$B$11,2,0)</f>
        <v>North America</v>
      </c>
      <c r="G243" s="5" t="s">
        <v>33</v>
      </c>
      <c r="H243" s="5" t="str">
        <f>VLOOKUP($G243,Products!$A$1:$C$11,COLUMNS(Products!$A$2:B243),0)</f>
        <v>Electronics</v>
      </c>
      <c r="I243" s="5">
        <f>VLOOKUP($G243,Products!$A$1:$C$11,COLUMNS(Products!$A$2:C243),0)</f>
        <v>381.62</v>
      </c>
      <c r="J243" s="5">
        <v>758.33</v>
      </c>
      <c r="K243" s="5" t="s">
        <v>82</v>
      </c>
      <c r="L243" s="5" t="s">
        <v>83</v>
      </c>
      <c r="M243" s="5" t="str">
        <f t="shared" si="3"/>
        <v>0</v>
      </c>
      <c r="N243" s="5" t="str">
        <f>TEXT(Table1[[#This Row],[Date]],"mmm")</f>
        <v>Aug</v>
      </c>
      <c r="O243" s="5">
        <f>YEAR(Table1[[#This Row],[Date]])</f>
        <v>2023</v>
      </c>
    </row>
    <row r="244" spans="1:15" x14ac:dyDescent="0.25">
      <c r="A244" s="5">
        <v>243</v>
      </c>
      <c r="B244" s="6">
        <v>45467</v>
      </c>
      <c r="C244" s="5" t="s">
        <v>62</v>
      </c>
      <c r="D244" s="5" t="str">
        <f>VLOOKUP($C244,'Sales Person'!$A$1:$C$21,2,0)</f>
        <v>Cathy Kelley</v>
      </c>
      <c r="E244" s="5" t="s">
        <v>15</v>
      </c>
      <c r="F244" s="5" t="str">
        <f>VLOOKUP($E244,Country!$A$1:$B$11,2,0)</f>
        <v>Oceania</v>
      </c>
      <c r="G244" s="5" t="s">
        <v>26</v>
      </c>
      <c r="H244" s="5" t="str">
        <f>VLOOKUP($G244,Products!$A$1:$C$11,COLUMNS(Products!$A$2:B244),0)</f>
        <v>Electronics</v>
      </c>
      <c r="I244" s="5">
        <f>VLOOKUP($G244,Products!$A$1:$C$11,COLUMNS(Products!$A$2:C244),0)</f>
        <v>263.2</v>
      </c>
      <c r="J244" s="5">
        <v>500.86</v>
      </c>
      <c r="K244" s="5" t="s">
        <v>82</v>
      </c>
      <c r="L244" s="5" t="s">
        <v>83</v>
      </c>
      <c r="M244" s="5" t="str">
        <f t="shared" si="3"/>
        <v>0</v>
      </c>
      <c r="N244" s="5" t="str">
        <f>TEXT(Table1[[#This Row],[Date]],"mmm")</f>
        <v>Jun</v>
      </c>
      <c r="O244" s="5">
        <f>YEAR(Table1[[#This Row],[Date]])</f>
        <v>2024</v>
      </c>
    </row>
    <row r="245" spans="1:15" x14ac:dyDescent="0.25">
      <c r="A245" s="5">
        <v>244</v>
      </c>
      <c r="B245" s="6">
        <v>45470</v>
      </c>
      <c r="C245" s="5" t="s">
        <v>38</v>
      </c>
      <c r="D245" s="5" t="str">
        <f>VLOOKUP($C245,'Sales Person'!$A$1:$C$21,2,0)</f>
        <v>Samantha Irvin</v>
      </c>
      <c r="E245" s="5" t="s">
        <v>2</v>
      </c>
      <c r="F245" s="5" t="str">
        <f>VLOOKUP($E245,Country!$A$1:$B$11,2,0)</f>
        <v>North America</v>
      </c>
      <c r="G245" s="5" t="s">
        <v>33</v>
      </c>
      <c r="H245" s="5" t="str">
        <f>VLOOKUP($G245,Products!$A$1:$C$11,COLUMNS(Products!$A$2:B245),0)</f>
        <v>Electronics</v>
      </c>
      <c r="I245" s="5">
        <f>VLOOKUP($G245,Products!$A$1:$C$11,COLUMNS(Products!$A$2:C245),0)</f>
        <v>381.62</v>
      </c>
      <c r="J245" s="5">
        <v>297.27999999999997</v>
      </c>
      <c r="K245" s="5" t="s">
        <v>81</v>
      </c>
      <c r="L245" s="6">
        <v>45471</v>
      </c>
      <c r="M245" s="5">
        <f t="shared" si="3"/>
        <v>1</v>
      </c>
      <c r="N245" s="5" t="str">
        <f>TEXT(Table1[[#This Row],[Date]],"mmm")</f>
        <v>Jun</v>
      </c>
      <c r="O245" s="5">
        <f>YEAR(Table1[[#This Row],[Date]])</f>
        <v>2024</v>
      </c>
    </row>
    <row r="246" spans="1:15" x14ac:dyDescent="0.25">
      <c r="A246" s="5">
        <v>245</v>
      </c>
      <c r="B246" s="6">
        <v>44973</v>
      </c>
      <c r="C246" s="5" t="s">
        <v>58</v>
      </c>
      <c r="D246" s="5" t="str">
        <f>VLOOKUP($C246,'Sales Person'!$A$1:$C$21,2,0)</f>
        <v>Nick Patrick</v>
      </c>
      <c r="E246" s="5" t="s">
        <v>13</v>
      </c>
      <c r="F246" s="5" t="str">
        <f>VLOOKUP($E246,Country!$A$1:$B$11,2,0)</f>
        <v>Asia</v>
      </c>
      <c r="G246" s="5" t="s">
        <v>28</v>
      </c>
      <c r="H246" s="5" t="str">
        <f>VLOOKUP($G246,Products!$A$1:$C$11,COLUMNS(Products!$A$2:B246),0)</f>
        <v>Electronics</v>
      </c>
      <c r="I246" s="5">
        <f>VLOOKUP($G246,Products!$A$1:$C$11,COLUMNS(Products!$A$2:C246),0)</f>
        <v>282.79000000000002</v>
      </c>
      <c r="J246" s="5">
        <v>702.18</v>
      </c>
      <c r="K246" s="5" t="s">
        <v>82</v>
      </c>
      <c r="L246" s="5" t="s">
        <v>83</v>
      </c>
      <c r="M246" s="5" t="str">
        <f t="shared" si="3"/>
        <v>0</v>
      </c>
      <c r="N246" s="5" t="str">
        <f>TEXT(Table1[[#This Row],[Date]],"mmm")</f>
        <v>Feb</v>
      </c>
      <c r="O246" s="5">
        <f>YEAR(Table1[[#This Row],[Date]])</f>
        <v>2023</v>
      </c>
    </row>
    <row r="247" spans="1:15" x14ac:dyDescent="0.25">
      <c r="A247" s="5">
        <v>246</v>
      </c>
      <c r="B247" s="6">
        <v>45235</v>
      </c>
      <c r="C247" s="5" t="s">
        <v>50</v>
      </c>
      <c r="D247" s="5" t="str">
        <f>VLOOKUP($C247,'Sales Person'!$A$1:$C$21,2,0)</f>
        <v>Michale Cole</v>
      </c>
      <c r="E247" s="5" t="s">
        <v>10</v>
      </c>
      <c r="F247" s="5" t="str">
        <f>VLOOKUP($E247,Country!$A$1:$B$11,2,0)</f>
        <v>Europe</v>
      </c>
      <c r="G247" s="5" t="s">
        <v>30</v>
      </c>
      <c r="H247" s="5" t="str">
        <f>VLOOKUP($G247,Products!$A$1:$C$11,COLUMNS(Products!$A$2:B247),0)</f>
        <v>Audio</v>
      </c>
      <c r="I247" s="5">
        <f>VLOOKUP($G247,Products!$A$1:$C$11,COLUMNS(Products!$A$2:C247),0)</f>
        <v>199.57</v>
      </c>
      <c r="J247" s="5">
        <v>324.49</v>
      </c>
      <c r="K247" s="5" t="s">
        <v>81</v>
      </c>
      <c r="L247" s="6">
        <v>45241</v>
      </c>
      <c r="M247" s="5">
        <f t="shared" si="3"/>
        <v>6</v>
      </c>
      <c r="N247" s="5" t="str">
        <f>TEXT(Table1[[#This Row],[Date]],"mmm")</f>
        <v>Nov</v>
      </c>
      <c r="O247" s="5">
        <f>YEAR(Table1[[#This Row],[Date]])</f>
        <v>2023</v>
      </c>
    </row>
    <row r="248" spans="1:15" x14ac:dyDescent="0.25">
      <c r="A248" s="5">
        <v>247</v>
      </c>
      <c r="B248" s="6">
        <v>44966</v>
      </c>
      <c r="C248" s="5" t="s">
        <v>58</v>
      </c>
      <c r="D248" s="5" t="str">
        <f>VLOOKUP($C248,'Sales Person'!$A$1:$C$21,2,0)</f>
        <v>Nick Patrick</v>
      </c>
      <c r="E248" s="5" t="s">
        <v>7</v>
      </c>
      <c r="F248" s="5" t="str">
        <f>VLOOKUP($E248,Country!$A$1:$B$11,2,0)</f>
        <v>Europe</v>
      </c>
      <c r="G248" s="5" t="s">
        <v>28</v>
      </c>
      <c r="H248" s="5" t="str">
        <f>VLOOKUP($G248,Products!$A$1:$C$11,COLUMNS(Products!$A$2:B248),0)</f>
        <v>Electronics</v>
      </c>
      <c r="I248" s="5">
        <f>VLOOKUP($G248,Products!$A$1:$C$11,COLUMNS(Products!$A$2:C248),0)</f>
        <v>282.79000000000002</v>
      </c>
      <c r="J248" s="5">
        <v>176.84</v>
      </c>
      <c r="K248" s="5" t="s">
        <v>82</v>
      </c>
      <c r="L248" s="5" t="s">
        <v>83</v>
      </c>
      <c r="M248" s="5" t="str">
        <f t="shared" si="3"/>
        <v>0</v>
      </c>
      <c r="N248" s="5" t="str">
        <f>TEXT(Table1[[#This Row],[Date]],"mmm")</f>
        <v>Feb</v>
      </c>
      <c r="O248" s="5">
        <f>YEAR(Table1[[#This Row],[Date]])</f>
        <v>2023</v>
      </c>
    </row>
    <row r="249" spans="1:15" x14ac:dyDescent="0.25">
      <c r="A249" s="5">
        <v>248</v>
      </c>
      <c r="B249" s="6">
        <v>45233</v>
      </c>
      <c r="C249" s="5" t="s">
        <v>74</v>
      </c>
      <c r="D249" s="5" t="str">
        <f>VLOOKUP($C249,'Sales Person'!$A$1:$C$21,2,0)</f>
        <v>Michale Cole</v>
      </c>
      <c r="E249" s="5" t="s">
        <v>4</v>
      </c>
      <c r="F249" s="5" t="str">
        <f>VLOOKUP($E249,Country!$A$1:$B$11,2,0)</f>
        <v>North America</v>
      </c>
      <c r="G249" s="5" t="s">
        <v>28</v>
      </c>
      <c r="H249" s="5" t="str">
        <f>VLOOKUP($G249,Products!$A$1:$C$11,COLUMNS(Products!$A$2:B249),0)</f>
        <v>Electronics</v>
      </c>
      <c r="I249" s="5">
        <f>VLOOKUP($G249,Products!$A$1:$C$11,COLUMNS(Products!$A$2:C249),0)</f>
        <v>282.79000000000002</v>
      </c>
      <c r="J249" s="5">
        <v>381.15</v>
      </c>
      <c r="K249" s="5" t="s">
        <v>82</v>
      </c>
      <c r="L249" s="5" t="s">
        <v>83</v>
      </c>
      <c r="M249" s="5" t="str">
        <f t="shared" si="3"/>
        <v>0</v>
      </c>
      <c r="N249" s="5" t="str">
        <f>TEXT(Table1[[#This Row],[Date]],"mmm")</f>
        <v>Nov</v>
      </c>
      <c r="O249" s="5">
        <f>YEAR(Table1[[#This Row],[Date]])</f>
        <v>2023</v>
      </c>
    </row>
    <row r="250" spans="1:15" x14ac:dyDescent="0.25">
      <c r="A250" s="5">
        <v>249</v>
      </c>
      <c r="B250" s="6">
        <v>45405</v>
      </c>
      <c r="C250" s="5" t="s">
        <v>68</v>
      </c>
      <c r="D250" s="5" t="str">
        <f>VLOOKUP($C250,'Sales Person'!$A$1:$C$21,2,0)</f>
        <v>Samantha Irvin</v>
      </c>
      <c r="E250" s="5" t="s">
        <v>5</v>
      </c>
      <c r="F250" s="5" t="str">
        <f>VLOOKUP($E250,Country!$A$1:$B$11,2,0)</f>
        <v>South America</v>
      </c>
      <c r="G250" s="5" t="s">
        <v>31</v>
      </c>
      <c r="H250" s="5" t="str">
        <f>VLOOKUP($G250,Products!$A$1:$C$11,COLUMNS(Products!$A$2:B250),0)</f>
        <v>Electronics</v>
      </c>
      <c r="I250" s="5">
        <f>VLOOKUP($G250,Products!$A$1:$C$11,COLUMNS(Products!$A$2:C250),0)</f>
        <v>71.97</v>
      </c>
      <c r="J250" s="5">
        <v>166.87</v>
      </c>
      <c r="K250" s="5" t="s">
        <v>81</v>
      </c>
      <c r="L250" s="6">
        <v>45409</v>
      </c>
      <c r="M250" s="5">
        <f t="shared" si="3"/>
        <v>4</v>
      </c>
      <c r="N250" s="5" t="str">
        <f>TEXT(Table1[[#This Row],[Date]],"mmm")</f>
        <v>Apr</v>
      </c>
      <c r="O250" s="5">
        <f>YEAR(Table1[[#This Row],[Date]])</f>
        <v>2024</v>
      </c>
    </row>
    <row r="251" spans="1:15" x14ac:dyDescent="0.25">
      <c r="A251" s="5">
        <v>250</v>
      </c>
      <c r="B251" s="6">
        <v>45544</v>
      </c>
      <c r="C251" s="5" t="s">
        <v>48</v>
      </c>
      <c r="D251" s="5" t="str">
        <f>VLOOKUP($C251,'Sales Person'!$A$1:$C$21,2,0)</f>
        <v>Cathy Kelley</v>
      </c>
      <c r="E251" s="5" t="s">
        <v>10</v>
      </c>
      <c r="F251" s="5" t="str">
        <f>VLOOKUP($E251,Country!$A$1:$B$11,2,0)</f>
        <v>Europe</v>
      </c>
      <c r="G251" s="5" t="s">
        <v>30</v>
      </c>
      <c r="H251" s="5" t="str">
        <f>VLOOKUP($G251,Products!$A$1:$C$11,COLUMNS(Products!$A$2:B251),0)</f>
        <v>Audio</v>
      </c>
      <c r="I251" s="5">
        <f>VLOOKUP($G251,Products!$A$1:$C$11,COLUMNS(Products!$A$2:C251),0)</f>
        <v>199.57</v>
      </c>
      <c r="J251" s="5">
        <v>641.44000000000005</v>
      </c>
      <c r="K251" s="5" t="s">
        <v>81</v>
      </c>
      <c r="L251" s="6">
        <v>45550</v>
      </c>
      <c r="M251" s="5">
        <f t="shared" si="3"/>
        <v>6</v>
      </c>
      <c r="N251" s="5" t="str">
        <f>TEXT(Table1[[#This Row],[Date]],"mmm")</f>
        <v>Sep</v>
      </c>
      <c r="O251" s="5">
        <f>YEAR(Table1[[#This Row],[Date]])</f>
        <v>2024</v>
      </c>
    </row>
    <row r="252" spans="1:15" x14ac:dyDescent="0.25">
      <c r="A252" s="5">
        <v>251</v>
      </c>
      <c r="B252" s="6">
        <v>45234</v>
      </c>
      <c r="C252" s="5" t="s">
        <v>60</v>
      </c>
      <c r="D252" s="5" t="str">
        <f>VLOOKUP($C252,'Sales Person'!$A$1:$C$21,2,0)</f>
        <v>Cathy Kelley</v>
      </c>
      <c r="E252" s="5" t="s">
        <v>5</v>
      </c>
      <c r="F252" s="5" t="str">
        <f>VLOOKUP($E252,Country!$A$1:$B$11,2,0)</f>
        <v>South America</v>
      </c>
      <c r="G252" s="5" t="s">
        <v>28</v>
      </c>
      <c r="H252" s="5" t="str">
        <f>VLOOKUP($G252,Products!$A$1:$C$11,COLUMNS(Products!$A$2:B252),0)</f>
        <v>Electronics</v>
      </c>
      <c r="I252" s="5">
        <f>VLOOKUP($G252,Products!$A$1:$C$11,COLUMNS(Products!$A$2:C252),0)</f>
        <v>282.79000000000002</v>
      </c>
      <c r="J252" s="5">
        <v>618.22</v>
      </c>
      <c r="K252" s="5" t="s">
        <v>81</v>
      </c>
      <c r="L252" s="6">
        <v>45238</v>
      </c>
      <c r="M252" s="5">
        <f t="shared" si="3"/>
        <v>4</v>
      </c>
      <c r="N252" s="5" t="str">
        <f>TEXT(Table1[[#This Row],[Date]],"mmm")</f>
        <v>Nov</v>
      </c>
      <c r="O252" s="5">
        <f>YEAR(Table1[[#This Row],[Date]])</f>
        <v>2023</v>
      </c>
    </row>
    <row r="253" spans="1:15" x14ac:dyDescent="0.25">
      <c r="A253" s="5">
        <v>252</v>
      </c>
      <c r="B253" s="6">
        <v>45202</v>
      </c>
      <c r="C253" s="5" t="s">
        <v>62</v>
      </c>
      <c r="D253" s="5" t="str">
        <f>VLOOKUP($C253,'Sales Person'!$A$1:$C$21,2,0)</f>
        <v>Cathy Kelley</v>
      </c>
      <c r="E253" s="5" t="s">
        <v>11</v>
      </c>
      <c r="F253" s="5" t="str">
        <f>VLOOKUP($E253,Country!$A$1:$B$11,2,0)</f>
        <v>Asia</v>
      </c>
      <c r="G253" s="5" t="s">
        <v>29</v>
      </c>
      <c r="H253" s="5" t="str">
        <f>VLOOKUP($G253,Products!$A$1:$C$11,COLUMNS(Products!$A$2:B253),0)</f>
        <v>Computing</v>
      </c>
      <c r="I253" s="5">
        <f>VLOOKUP($G253,Products!$A$1:$C$11,COLUMNS(Products!$A$2:C253),0)</f>
        <v>104.6</v>
      </c>
      <c r="J253" s="5">
        <v>395.82</v>
      </c>
      <c r="K253" s="5" t="s">
        <v>81</v>
      </c>
      <c r="L253" s="6">
        <v>45214</v>
      </c>
      <c r="M253" s="5">
        <f t="shared" si="3"/>
        <v>12</v>
      </c>
      <c r="N253" s="5" t="str">
        <f>TEXT(Table1[[#This Row],[Date]],"mmm")</f>
        <v>Oct</v>
      </c>
      <c r="O253" s="5">
        <f>YEAR(Table1[[#This Row],[Date]])</f>
        <v>2023</v>
      </c>
    </row>
    <row r="254" spans="1:15" x14ac:dyDescent="0.25">
      <c r="A254" s="5">
        <v>253</v>
      </c>
      <c r="B254" s="6">
        <v>45494</v>
      </c>
      <c r="C254" s="5" t="s">
        <v>70</v>
      </c>
      <c r="D254" s="5" t="str">
        <f>VLOOKUP($C254,'Sales Person'!$A$1:$C$21,2,0)</f>
        <v>Cathy Kelley</v>
      </c>
      <c r="E254" s="5" t="s">
        <v>14</v>
      </c>
      <c r="F254" s="5" t="str">
        <f>VLOOKUP($E254,Country!$A$1:$B$11,2,0)</f>
        <v>Asia</v>
      </c>
      <c r="G254" s="5" t="s">
        <v>28</v>
      </c>
      <c r="H254" s="5" t="str">
        <f>VLOOKUP($G254,Products!$A$1:$C$11,COLUMNS(Products!$A$2:B254),0)</f>
        <v>Electronics</v>
      </c>
      <c r="I254" s="5">
        <f>VLOOKUP($G254,Products!$A$1:$C$11,COLUMNS(Products!$A$2:C254),0)</f>
        <v>282.79000000000002</v>
      </c>
      <c r="J254" s="5">
        <v>391.02</v>
      </c>
      <c r="K254" s="5" t="s">
        <v>82</v>
      </c>
      <c r="L254" s="5" t="s">
        <v>83</v>
      </c>
      <c r="M254" s="5" t="str">
        <f t="shared" si="3"/>
        <v>0</v>
      </c>
      <c r="N254" s="5" t="str">
        <f>TEXT(Table1[[#This Row],[Date]],"mmm")</f>
        <v>Jul</v>
      </c>
      <c r="O254" s="5">
        <f>YEAR(Table1[[#This Row],[Date]])</f>
        <v>2024</v>
      </c>
    </row>
    <row r="255" spans="1:15" x14ac:dyDescent="0.25">
      <c r="A255" s="5">
        <v>254</v>
      </c>
      <c r="B255" s="6">
        <v>44947</v>
      </c>
      <c r="C255" s="5" t="s">
        <v>50</v>
      </c>
      <c r="D255" s="5" t="str">
        <f>VLOOKUP($C255,'Sales Person'!$A$1:$C$21,2,0)</f>
        <v>Michale Cole</v>
      </c>
      <c r="E255" s="5" t="s">
        <v>15</v>
      </c>
      <c r="F255" s="5" t="str">
        <f>VLOOKUP($E255,Country!$A$1:$B$11,2,0)</f>
        <v>Oceania</v>
      </c>
      <c r="G255" s="5" t="s">
        <v>20</v>
      </c>
      <c r="H255" s="5" t="str">
        <f>VLOOKUP($G255,Products!$A$1:$C$11,COLUMNS(Products!$A$2:B255),0)</f>
        <v>Office Equipment</v>
      </c>
      <c r="I255" s="5">
        <f>VLOOKUP($G255,Products!$A$1:$C$11,COLUMNS(Products!$A$2:C255),0)</f>
        <v>350.59</v>
      </c>
      <c r="J255" s="5">
        <v>672.83</v>
      </c>
      <c r="K255" s="5" t="s">
        <v>82</v>
      </c>
      <c r="L255" s="5" t="s">
        <v>83</v>
      </c>
      <c r="M255" s="5" t="str">
        <f t="shared" si="3"/>
        <v>0</v>
      </c>
      <c r="N255" s="5" t="str">
        <f>TEXT(Table1[[#This Row],[Date]],"mmm")</f>
        <v>Jan</v>
      </c>
      <c r="O255" s="5">
        <f>YEAR(Table1[[#This Row],[Date]])</f>
        <v>2023</v>
      </c>
    </row>
    <row r="256" spans="1:15" x14ac:dyDescent="0.25">
      <c r="A256" s="5">
        <v>255</v>
      </c>
      <c r="B256" s="6">
        <v>45066</v>
      </c>
      <c r="C256" s="5" t="s">
        <v>68</v>
      </c>
      <c r="D256" s="5" t="str">
        <f>VLOOKUP($C256,'Sales Person'!$A$1:$C$21,2,0)</f>
        <v>Samantha Irvin</v>
      </c>
      <c r="E256" s="5" t="s">
        <v>7</v>
      </c>
      <c r="F256" s="5" t="str">
        <f>VLOOKUP($E256,Country!$A$1:$B$11,2,0)</f>
        <v>Europe</v>
      </c>
      <c r="G256" s="5" t="s">
        <v>31</v>
      </c>
      <c r="H256" s="5" t="str">
        <f>VLOOKUP($G256,Products!$A$1:$C$11,COLUMNS(Products!$A$2:B256),0)</f>
        <v>Electronics</v>
      </c>
      <c r="I256" s="5">
        <f>VLOOKUP($G256,Products!$A$1:$C$11,COLUMNS(Products!$A$2:C256),0)</f>
        <v>71.97</v>
      </c>
      <c r="J256" s="5">
        <v>317.67</v>
      </c>
      <c r="K256" s="5" t="s">
        <v>82</v>
      </c>
      <c r="L256" s="5" t="s">
        <v>83</v>
      </c>
      <c r="M256" s="5" t="str">
        <f t="shared" si="3"/>
        <v>0</v>
      </c>
      <c r="N256" s="5" t="str">
        <f>TEXT(Table1[[#This Row],[Date]],"mmm")</f>
        <v>May</v>
      </c>
      <c r="O256" s="5">
        <f>YEAR(Table1[[#This Row],[Date]])</f>
        <v>2023</v>
      </c>
    </row>
    <row r="257" spans="1:15" x14ac:dyDescent="0.25">
      <c r="A257" s="5">
        <v>256</v>
      </c>
      <c r="B257" s="6">
        <v>45545</v>
      </c>
      <c r="C257" s="5" t="s">
        <v>40</v>
      </c>
      <c r="D257" s="5" t="str">
        <f>VLOOKUP($C257,'Sales Person'!$A$1:$C$21,2,0)</f>
        <v>Samantha Irvin</v>
      </c>
      <c r="E257" s="5" t="s">
        <v>13</v>
      </c>
      <c r="F257" s="5" t="str">
        <f>VLOOKUP($E257,Country!$A$1:$B$11,2,0)</f>
        <v>Asia</v>
      </c>
      <c r="G257" s="5" t="s">
        <v>31</v>
      </c>
      <c r="H257" s="5" t="str">
        <f>VLOOKUP($G257,Products!$A$1:$C$11,COLUMNS(Products!$A$2:B257),0)</f>
        <v>Electronics</v>
      </c>
      <c r="I257" s="5">
        <f>VLOOKUP($G257,Products!$A$1:$C$11,COLUMNS(Products!$A$2:C257),0)</f>
        <v>71.97</v>
      </c>
      <c r="J257" s="5">
        <v>515.89</v>
      </c>
      <c r="K257" s="5" t="s">
        <v>82</v>
      </c>
      <c r="L257" s="5" t="s">
        <v>83</v>
      </c>
      <c r="M257" s="5" t="str">
        <f t="shared" si="3"/>
        <v>0</v>
      </c>
      <c r="N257" s="5" t="str">
        <f>TEXT(Table1[[#This Row],[Date]],"mmm")</f>
        <v>Sep</v>
      </c>
      <c r="O257" s="5">
        <f>YEAR(Table1[[#This Row],[Date]])</f>
        <v>2024</v>
      </c>
    </row>
    <row r="258" spans="1:15" x14ac:dyDescent="0.25">
      <c r="A258" s="5">
        <v>257</v>
      </c>
      <c r="B258" s="6">
        <v>45091</v>
      </c>
      <c r="C258" s="5" t="s">
        <v>62</v>
      </c>
      <c r="D258" s="5" t="str">
        <f>VLOOKUP($C258,'Sales Person'!$A$1:$C$21,2,0)</f>
        <v>Cathy Kelley</v>
      </c>
      <c r="E258" s="5" t="s">
        <v>13</v>
      </c>
      <c r="F258" s="5" t="str">
        <f>VLOOKUP($E258,Country!$A$1:$B$11,2,0)</f>
        <v>Asia</v>
      </c>
      <c r="G258" s="5" t="s">
        <v>30</v>
      </c>
      <c r="H258" s="5" t="str">
        <f>VLOOKUP($G258,Products!$A$1:$C$11,COLUMNS(Products!$A$2:B258),0)</f>
        <v>Audio</v>
      </c>
      <c r="I258" s="5">
        <f>VLOOKUP($G258,Products!$A$1:$C$11,COLUMNS(Products!$A$2:C258),0)</f>
        <v>199.57</v>
      </c>
      <c r="J258" s="5">
        <v>553</v>
      </c>
      <c r="K258" s="5" t="s">
        <v>81</v>
      </c>
      <c r="L258" s="6">
        <v>45106</v>
      </c>
      <c r="M258" s="5">
        <f t="shared" ref="M258:M321" si="4">IFERROR(L258-B258,"0")</f>
        <v>15</v>
      </c>
      <c r="N258" s="5" t="str">
        <f>TEXT(Table1[[#This Row],[Date]],"mmm")</f>
        <v>Jun</v>
      </c>
      <c r="O258" s="5">
        <f>YEAR(Table1[[#This Row],[Date]])</f>
        <v>2023</v>
      </c>
    </row>
    <row r="259" spans="1:15" x14ac:dyDescent="0.25">
      <c r="A259" s="5">
        <v>258</v>
      </c>
      <c r="B259" s="6">
        <v>45521</v>
      </c>
      <c r="C259" s="5" t="s">
        <v>48</v>
      </c>
      <c r="D259" s="5" t="str">
        <f>VLOOKUP($C259,'Sales Person'!$A$1:$C$21,2,0)</f>
        <v>Cathy Kelley</v>
      </c>
      <c r="E259" s="5" t="s">
        <v>11</v>
      </c>
      <c r="F259" s="5" t="str">
        <f>VLOOKUP($E259,Country!$A$1:$B$11,2,0)</f>
        <v>Asia</v>
      </c>
      <c r="G259" s="5" t="s">
        <v>29</v>
      </c>
      <c r="H259" s="5" t="str">
        <f>VLOOKUP($G259,Products!$A$1:$C$11,COLUMNS(Products!$A$2:B259),0)</f>
        <v>Computing</v>
      </c>
      <c r="I259" s="5">
        <f>VLOOKUP($G259,Products!$A$1:$C$11,COLUMNS(Products!$A$2:C259),0)</f>
        <v>104.6</v>
      </c>
      <c r="J259" s="5">
        <v>347.25</v>
      </c>
      <c r="K259" s="5" t="s">
        <v>82</v>
      </c>
      <c r="L259" s="5" t="s">
        <v>83</v>
      </c>
      <c r="M259" s="5" t="str">
        <f t="shared" si="4"/>
        <v>0</v>
      </c>
      <c r="N259" s="5" t="str">
        <f>TEXT(Table1[[#This Row],[Date]],"mmm")</f>
        <v>Aug</v>
      </c>
      <c r="O259" s="5">
        <f>YEAR(Table1[[#This Row],[Date]])</f>
        <v>2024</v>
      </c>
    </row>
    <row r="260" spans="1:15" x14ac:dyDescent="0.25">
      <c r="A260" s="5">
        <v>259</v>
      </c>
      <c r="B260" s="6">
        <v>45281</v>
      </c>
      <c r="C260" s="5" t="s">
        <v>74</v>
      </c>
      <c r="D260" s="5" t="str">
        <f>VLOOKUP($C260,'Sales Person'!$A$1:$C$21,2,0)</f>
        <v>Michale Cole</v>
      </c>
      <c r="E260" s="5" t="s">
        <v>14</v>
      </c>
      <c r="F260" s="5" t="str">
        <f>VLOOKUP($E260,Country!$A$1:$B$11,2,0)</f>
        <v>Asia</v>
      </c>
      <c r="G260" s="5" t="s">
        <v>29</v>
      </c>
      <c r="H260" s="5" t="str">
        <f>VLOOKUP($G260,Products!$A$1:$C$11,COLUMNS(Products!$A$2:B260),0)</f>
        <v>Computing</v>
      </c>
      <c r="I260" s="5">
        <f>VLOOKUP($G260,Products!$A$1:$C$11,COLUMNS(Products!$A$2:C260),0)</f>
        <v>104.6</v>
      </c>
      <c r="J260" s="5">
        <v>925.64</v>
      </c>
      <c r="K260" s="5" t="s">
        <v>81</v>
      </c>
      <c r="L260" s="6">
        <v>45299</v>
      </c>
      <c r="M260" s="5">
        <f t="shared" si="4"/>
        <v>18</v>
      </c>
      <c r="N260" s="5" t="str">
        <f>TEXT(Table1[[#This Row],[Date]],"mmm")</f>
        <v>Dec</v>
      </c>
      <c r="O260" s="5">
        <f>YEAR(Table1[[#This Row],[Date]])</f>
        <v>2023</v>
      </c>
    </row>
    <row r="261" spans="1:15" x14ac:dyDescent="0.25">
      <c r="A261" s="5">
        <v>260</v>
      </c>
      <c r="B261" s="6">
        <v>45181</v>
      </c>
      <c r="C261" s="5" t="s">
        <v>38</v>
      </c>
      <c r="D261" s="5" t="str">
        <f>VLOOKUP($C261,'Sales Person'!$A$1:$C$21,2,0)</f>
        <v>Samantha Irvin</v>
      </c>
      <c r="E261" s="5" t="s">
        <v>11</v>
      </c>
      <c r="F261" s="5" t="str">
        <f>VLOOKUP($E261,Country!$A$1:$B$11,2,0)</f>
        <v>Asia</v>
      </c>
      <c r="G261" s="5" t="s">
        <v>33</v>
      </c>
      <c r="H261" s="5" t="str">
        <f>VLOOKUP($G261,Products!$A$1:$C$11,COLUMNS(Products!$A$2:B261),0)</f>
        <v>Electronics</v>
      </c>
      <c r="I261" s="5">
        <f>VLOOKUP($G261,Products!$A$1:$C$11,COLUMNS(Products!$A$2:C261),0)</f>
        <v>381.62</v>
      </c>
      <c r="J261" s="5">
        <v>170.92</v>
      </c>
      <c r="K261" s="5" t="s">
        <v>82</v>
      </c>
      <c r="L261" s="5" t="s">
        <v>83</v>
      </c>
      <c r="M261" s="5" t="str">
        <f t="shared" si="4"/>
        <v>0</v>
      </c>
      <c r="N261" s="5" t="str">
        <f>TEXT(Table1[[#This Row],[Date]],"mmm")</f>
        <v>Sep</v>
      </c>
      <c r="O261" s="5">
        <f>YEAR(Table1[[#This Row],[Date]])</f>
        <v>2023</v>
      </c>
    </row>
    <row r="262" spans="1:15" x14ac:dyDescent="0.25">
      <c r="A262" s="5">
        <v>261</v>
      </c>
      <c r="B262" s="6">
        <v>45612</v>
      </c>
      <c r="C262" s="5" t="s">
        <v>38</v>
      </c>
      <c r="D262" s="5" t="str">
        <f>VLOOKUP($C262,'Sales Person'!$A$1:$C$21,2,0)</f>
        <v>Samantha Irvin</v>
      </c>
      <c r="E262" s="5" t="s">
        <v>9</v>
      </c>
      <c r="F262" s="5" t="str">
        <f>VLOOKUP($E262,Country!$A$1:$B$11,2,0)</f>
        <v>Europe</v>
      </c>
      <c r="G262" s="5" t="s">
        <v>29</v>
      </c>
      <c r="H262" s="5" t="str">
        <f>VLOOKUP($G262,Products!$A$1:$C$11,COLUMNS(Products!$A$2:B262),0)</f>
        <v>Computing</v>
      </c>
      <c r="I262" s="5">
        <f>VLOOKUP($G262,Products!$A$1:$C$11,COLUMNS(Products!$A$2:C262),0)</f>
        <v>104.6</v>
      </c>
      <c r="J262" s="5">
        <v>400.9</v>
      </c>
      <c r="K262" s="5" t="s">
        <v>81</v>
      </c>
      <c r="L262" s="6">
        <v>45622</v>
      </c>
      <c r="M262" s="5">
        <f t="shared" si="4"/>
        <v>10</v>
      </c>
      <c r="N262" s="5" t="str">
        <f>TEXT(Table1[[#This Row],[Date]],"mmm")</f>
        <v>Nov</v>
      </c>
      <c r="O262" s="5">
        <f>YEAR(Table1[[#This Row],[Date]])</f>
        <v>2024</v>
      </c>
    </row>
    <row r="263" spans="1:15" x14ac:dyDescent="0.25">
      <c r="A263" s="5">
        <v>262</v>
      </c>
      <c r="B263" s="6">
        <v>45314</v>
      </c>
      <c r="C263" s="5" t="s">
        <v>72</v>
      </c>
      <c r="D263" s="5" t="str">
        <f>VLOOKUP($C263,'Sales Person'!$A$1:$C$21,2,0)</f>
        <v>Cathy Kelley</v>
      </c>
      <c r="E263" s="5" t="s">
        <v>5</v>
      </c>
      <c r="F263" s="5" t="str">
        <f>VLOOKUP($E263,Country!$A$1:$B$11,2,0)</f>
        <v>South America</v>
      </c>
      <c r="G263" s="5" t="s">
        <v>20</v>
      </c>
      <c r="H263" s="5" t="str">
        <f>VLOOKUP($G263,Products!$A$1:$C$11,COLUMNS(Products!$A$2:B263),0)</f>
        <v>Office Equipment</v>
      </c>
      <c r="I263" s="5">
        <f>VLOOKUP($G263,Products!$A$1:$C$11,COLUMNS(Products!$A$2:C263),0)</f>
        <v>350.59</v>
      </c>
      <c r="J263" s="5">
        <v>417.77</v>
      </c>
      <c r="K263" s="5" t="s">
        <v>82</v>
      </c>
      <c r="L263" s="5" t="s">
        <v>83</v>
      </c>
      <c r="M263" s="5" t="str">
        <f t="shared" si="4"/>
        <v>0</v>
      </c>
      <c r="N263" s="5" t="str">
        <f>TEXT(Table1[[#This Row],[Date]],"mmm")</f>
        <v>Jan</v>
      </c>
      <c r="O263" s="5">
        <f>YEAR(Table1[[#This Row],[Date]])</f>
        <v>2024</v>
      </c>
    </row>
    <row r="264" spans="1:15" x14ac:dyDescent="0.25">
      <c r="A264" s="5">
        <v>263</v>
      </c>
      <c r="B264" s="6">
        <v>45170</v>
      </c>
      <c r="C264" s="5" t="s">
        <v>48</v>
      </c>
      <c r="D264" s="5" t="str">
        <f>VLOOKUP($C264,'Sales Person'!$A$1:$C$21,2,0)</f>
        <v>Cathy Kelley</v>
      </c>
      <c r="E264" s="5" t="s">
        <v>7</v>
      </c>
      <c r="F264" s="5" t="str">
        <f>VLOOKUP($E264,Country!$A$1:$B$11,2,0)</f>
        <v>Europe</v>
      </c>
      <c r="G264" s="5" t="s">
        <v>30</v>
      </c>
      <c r="H264" s="5" t="str">
        <f>VLOOKUP($G264,Products!$A$1:$C$11,COLUMNS(Products!$A$2:B264),0)</f>
        <v>Audio</v>
      </c>
      <c r="I264" s="5">
        <f>VLOOKUP($G264,Products!$A$1:$C$11,COLUMNS(Products!$A$2:C264),0)</f>
        <v>199.57</v>
      </c>
      <c r="J264" s="5">
        <v>682.36</v>
      </c>
      <c r="K264" s="5" t="s">
        <v>82</v>
      </c>
      <c r="L264" s="5" t="s">
        <v>83</v>
      </c>
      <c r="M264" s="5" t="str">
        <f t="shared" si="4"/>
        <v>0</v>
      </c>
      <c r="N264" s="5" t="str">
        <f>TEXT(Table1[[#This Row],[Date]],"mmm")</f>
        <v>Sep</v>
      </c>
      <c r="O264" s="5">
        <f>YEAR(Table1[[#This Row],[Date]])</f>
        <v>2023</v>
      </c>
    </row>
    <row r="265" spans="1:15" x14ac:dyDescent="0.25">
      <c r="A265" s="5">
        <v>264</v>
      </c>
      <c r="B265" s="6">
        <v>45168</v>
      </c>
      <c r="C265" s="5" t="s">
        <v>70</v>
      </c>
      <c r="D265" s="5" t="str">
        <f>VLOOKUP($C265,'Sales Person'!$A$1:$C$21,2,0)</f>
        <v>Cathy Kelley</v>
      </c>
      <c r="E265" s="5" t="s">
        <v>7</v>
      </c>
      <c r="F265" s="5" t="str">
        <f>VLOOKUP($E265,Country!$A$1:$B$11,2,0)</f>
        <v>Europe</v>
      </c>
      <c r="G265" s="5" t="s">
        <v>20</v>
      </c>
      <c r="H265" s="5" t="str">
        <f>VLOOKUP($G265,Products!$A$1:$C$11,COLUMNS(Products!$A$2:B265),0)</f>
        <v>Office Equipment</v>
      </c>
      <c r="I265" s="5">
        <f>VLOOKUP($G265,Products!$A$1:$C$11,COLUMNS(Products!$A$2:C265),0)</f>
        <v>350.59</v>
      </c>
      <c r="J265" s="5">
        <v>915.62</v>
      </c>
      <c r="K265" s="5" t="s">
        <v>81</v>
      </c>
      <c r="L265" s="6">
        <v>45176</v>
      </c>
      <c r="M265" s="5">
        <f t="shared" si="4"/>
        <v>8</v>
      </c>
      <c r="N265" s="5" t="str">
        <f>TEXT(Table1[[#This Row],[Date]],"mmm")</f>
        <v>Aug</v>
      </c>
      <c r="O265" s="5">
        <f>YEAR(Table1[[#This Row],[Date]])</f>
        <v>2023</v>
      </c>
    </row>
    <row r="266" spans="1:15" x14ac:dyDescent="0.25">
      <c r="A266" s="5">
        <v>265</v>
      </c>
      <c r="B266" s="6">
        <v>45476</v>
      </c>
      <c r="C266" s="5" t="s">
        <v>70</v>
      </c>
      <c r="D266" s="5" t="str">
        <f>VLOOKUP($C266,'Sales Person'!$A$1:$C$21,2,0)</f>
        <v>Cathy Kelley</v>
      </c>
      <c r="E266" s="5" t="s">
        <v>14</v>
      </c>
      <c r="F266" s="5" t="str">
        <f>VLOOKUP($E266,Country!$A$1:$B$11,2,0)</f>
        <v>Asia</v>
      </c>
      <c r="G266" s="5" t="s">
        <v>33</v>
      </c>
      <c r="H266" s="5" t="str">
        <f>VLOOKUP($G266,Products!$A$1:$C$11,COLUMNS(Products!$A$2:B266),0)</f>
        <v>Electronics</v>
      </c>
      <c r="I266" s="5">
        <f>VLOOKUP($G266,Products!$A$1:$C$11,COLUMNS(Products!$A$2:C266),0)</f>
        <v>381.62</v>
      </c>
      <c r="J266" s="5">
        <v>182.58</v>
      </c>
      <c r="K266" s="5" t="s">
        <v>81</v>
      </c>
      <c r="L266" s="6">
        <v>45494</v>
      </c>
      <c r="M266" s="5">
        <f t="shared" si="4"/>
        <v>18</v>
      </c>
      <c r="N266" s="5" t="str">
        <f>TEXT(Table1[[#This Row],[Date]],"mmm")</f>
        <v>Jul</v>
      </c>
      <c r="O266" s="5">
        <f>YEAR(Table1[[#This Row],[Date]])</f>
        <v>2024</v>
      </c>
    </row>
    <row r="267" spans="1:15" x14ac:dyDescent="0.25">
      <c r="A267" s="5">
        <v>266</v>
      </c>
      <c r="B267" s="6">
        <v>45316</v>
      </c>
      <c r="C267" s="5" t="s">
        <v>74</v>
      </c>
      <c r="D267" s="5" t="str">
        <f>VLOOKUP($C267,'Sales Person'!$A$1:$C$21,2,0)</f>
        <v>Michale Cole</v>
      </c>
      <c r="E267" s="5" t="s">
        <v>15</v>
      </c>
      <c r="F267" s="5" t="str">
        <f>VLOOKUP($E267,Country!$A$1:$B$11,2,0)</f>
        <v>Oceania</v>
      </c>
      <c r="G267" s="5" t="s">
        <v>30</v>
      </c>
      <c r="H267" s="5" t="str">
        <f>VLOOKUP($G267,Products!$A$1:$C$11,COLUMNS(Products!$A$2:B267),0)</f>
        <v>Audio</v>
      </c>
      <c r="I267" s="5">
        <f>VLOOKUP($G267,Products!$A$1:$C$11,COLUMNS(Products!$A$2:C267),0)</f>
        <v>199.57</v>
      </c>
      <c r="J267" s="5">
        <v>591.41999999999996</v>
      </c>
      <c r="K267" s="5" t="s">
        <v>82</v>
      </c>
      <c r="L267" s="5" t="s">
        <v>83</v>
      </c>
      <c r="M267" s="5" t="str">
        <f t="shared" si="4"/>
        <v>0</v>
      </c>
      <c r="N267" s="5" t="str">
        <f>TEXT(Table1[[#This Row],[Date]],"mmm")</f>
        <v>Jan</v>
      </c>
      <c r="O267" s="5">
        <f>YEAR(Table1[[#This Row],[Date]])</f>
        <v>2024</v>
      </c>
    </row>
    <row r="268" spans="1:15" x14ac:dyDescent="0.25">
      <c r="A268" s="5">
        <v>267</v>
      </c>
      <c r="B268" s="6">
        <v>45441</v>
      </c>
      <c r="C268" s="5" t="s">
        <v>66</v>
      </c>
      <c r="D268" s="5" t="str">
        <f>VLOOKUP($C268,'Sales Person'!$A$1:$C$21,2,0)</f>
        <v>Michale Cole</v>
      </c>
      <c r="E268" s="5" t="s">
        <v>14</v>
      </c>
      <c r="F268" s="5" t="str">
        <f>VLOOKUP($E268,Country!$A$1:$B$11,2,0)</f>
        <v>Asia</v>
      </c>
      <c r="G268" s="5" t="s">
        <v>26</v>
      </c>
      <c r="H268" s="5" t="str">
        <f>VLOOKUP($G268,Products!$A$1:$C$11,COLUMNS(Products!$A$2:B268),0)</f>
        <v>Electronics</v>
      </c>
      <c r="I268" s="5">
        <f>VLOOKUP($G268,Products!$A$1:$C$11,COLUMNS(Products!$A$2:C268),0)</f>
        <v>263.2</v>
      </c>
      <c r="J268" s="5">
        <v>293.39</v>
      </c>
      <c r="K268" s="5" t="s">
        <v>81</v>
      </c>
      <c r="L268" s="6">
        <v>45459</v>
      </c>
      <c r="M268" s="5">
        <f t="shared" si="4"/>
        <v>18</v>
      </c>
      <c r="N268" s="5" t="str">
        <f>TEXT(Table1[[#This Row],[Date]],"mmm")</f>
        <v>May</v>
      </c>
      <c r="O268" s="5">
        <f>YEAR(Table1[[#This Row],[Date]])</f>
        <v>2024</v>
      </c>
    </row>
    <row r="269" spans="1:15" x14ac:dyDescent="0.25">
      <c r="A269" s="5">
        <v>268</v>
      </c>
      <c r="B269" s="6">
        <v>45507</v>
      </c>
      <c r="C269" s="5" t="s">
        <v>72</v>
      </c>
      <c r="D269" s="5" t="str">
        <f>VLOOKUP($C269,'Sales Person'!$A$1:$C$21,2,0)</f>
        <v>Cathy Kelley</v>
      </c>
      <c r="E269" s="5" t="s">
        <v>2</v>
      </c>
      <c r="F269" s="5" t="str">
        <f>VLOOKUP($E269,Country!$A$1:$B$11,2,0)</f>
        <v>North America</v>
      </c>
      <c r="G269" s="5" t="s">
        <v>31</v>
      </c>
      <c r="H269" s="5" t="str">
        <f>VLOOKUP($G269,Products!$A$1:$C$11,COLUMNS(Products!$A$2:B269),0)</f>
        <v>Electronics</v>
      </c>
      <c r="I269" s="5">
        <f>VLOOKUP($G269,Products!$A$1:$C$11,COLUMNS(Products!$A$2:C269),0)</f>
        <v>71.97</v>
      </c>
      <c r="J269" s="5">
        <v>102.29</v>
      </c>
      <c r="K269" s="5" t="s">
        <v>81</v>
      </c>
      <c r="L269" s="6">
        <v>45508</v>
      </c>
      <c r="M269" s="5">
        <f t="shared" si="4"/>
        <v>1</v>
      </c>
      <c r="N269" s="5" t="str">
        <f>TEXT(Table1[[#This Row],[Date]],"mmm")</f>
        <v>Aug</v>
      </c>
      <c r="O269" s="5">
        <f>YEAR(Table1[[#This Row],[Date]])</f>
        <v>2024</v>
      </c>
    </row>
    <row r="270" spans="1:15" x14ac:dyDescent="0.25">
      <c r="A270" s="5">
        <v>269</v>
      </c>
      <c r="B270" s="6">
        <v>45106</v>
      </c>
      <c r="C270" s="5" t="s">
        <v>42</v>
      </c>
      <c r="D270" s="5" t="str">
        <f>VLOOKUP($C270,'Sales Person'!$A$1:$C$21,2,0)</f>
        <v>Cathy Kelley</v>
      </c>
      <c r="E270" s="5" t="s">
        <v>11</v>
      </c>
      <c r="F270" s="5" t="str">
        <f>VLOOKUP($E270,Country!$A$1:$B$11,2,0)</f>
        <v>Asia</v>
      </c>
      <c r="G270" s="5" t="s">
        <v>22</v>
      </c>
      <c r="H270" s="5" t="str">
        <f>VLOOKUP($G270,Products!$A$1:$C$11,COLUMNS(Products!$A$2:B270),0)</f>
        <v>Computing</v>
      </c>
      <c r="I270" s="5">
        <f>VLOOKUP($G270,Products!$A$1:$C$11,COLUMNS(Products!$A$2:C270),0)</f>
        <v>415.78</v>
      </c>
      <c r="J270" s="5">
        <v>872.5</v>
      </c>
      <c r="K270" s="5" t="s">
        <v>82</v>
      </c>
      <c r="L270" s="5" t="s">
        <v>83</v>
      </c>
      <c r="M270" s="5" t="str">
        <f t="shared" si="4"/>
        <v>0</v>
      </c>
      <c r="N270" s="5" t="str">
        <f>TEXT(Table1[[#This Row],[Date]],"mmm")</f>
        <v>Jun</v>
      </c>
      <c r="O270" s="5">
        <f>YEAR(Table1[[#This Row],[Date]])</f>
        <v>2023</v>
      </c>
    </row>
    <row r="271" spans="1:15" x14ac:dyDescent="0.25">
      <c r="A271" s="5">
        <v>270</v>
      </c>
      <c r="B271" s="6">
        <v>45214</v>
      </c>
      <c r="C271" s="5" t="s">
        <v>50</v>
      </c>
      <c r="D271" s="5" t="str">
        <f>VLOOKUP($C271,'Sales Person'!$A$1:$C$21,2,0)</f>
        <v>Michale Cole</v>
      </c>
      <c r="E271" s="5" t="s">
        <v>7</v>
      </c>
      <c r="F271" s="5" t="str">
        <f>VLOOKUP($E271,Country!$A$1:$B$11,2,0)</f>
        <v>Europe</v>
      </c>
      <c r="G271" s="5" t="s">
        <v>28</v>
      </c>
      <c r="H271" s="5" t="str">
        <f>VLOOKUP($G271,Products!$A$1:$C$11,COLUMNS(Products!$A$2:B271),0)</f>
        <v>Electronics</v>
      </c>
      <c r="I271" s="5">
        <f>VLOOKUP($G271,Products!$A$1:$C$11,COLUMNS(Products!$A$2:C271),0)</f>
        <v>282.79000000000002</v>
      </c>
      <c r="J271" s="5">
        <v>455.63</v>
      </c>
      <c r="K271" s="5" t="s">
        <v>81</v>
      </c>
      <c r="L271" s="6">
        <v>45222</v>
      </c>
      <c r="M271" s="5">
        <f t="shared" si="4"/>
        <v>8</v>
      </c>
      <c r="N271" s="5" t="str">
        <f>TEXT(Table1[[#This Row],[Date]],"mmm")</f>
        <v>Oct</v>
      </c>
      <c r="O271" s="5">
        <f>YEAR(Table1[[#This Row],[Date]])</f>
        <v>2023</v>
      </c>
    </row>
    <row r="272" spans="1:15" x14ac:dyDescent="0.25">
      <c r="A272" s="5">
        <v>271</v>
      </c>
      <c r="B272" s="6">
        <v>45030</v>
      </c>
      <c r="C272" s="5" t="s">
        <v>64</v>
      </c>
      <c r="D272" s="5" t="str">
        <f>VLOOKUP($C272,'Sales Person'!$A$1:$C$21,2,0)</f>
        <v>Michale Cole</v>
      </c>
      <c r="E272" s="5" t="s">
        <v>13</v>
      </c>
      <c r="F272" s="5" t="str">
        <f>VLOOKUP($E272,Country!$A$1:$B$11,2,0)</f>
        <v>Asia</v>
      </c>
      <c r="G272" s="5" t="s">
        <v>33</v>
      </c>
      <c r="H272" s="5" t="str">
        <f>VLOOKUP($G272,Products!$A$1:$C$11,COLUMNS(Products!$A$2:B272),0)</f>
        <v>Electronics</v>
      </c>
      <c r="I272" s="5">
        <f>VLOOKUP($G272,Products!$A$1:$C$11,COLUMNS(Products!$A$2:C272),0)</f>
        <v>381.62</v>
      </c>
      <c r="J272" s="5">
        <v>486.48</v>
      </c>
      <c r="K272" s="5" t="s">
        <v>82</v>
      </c>
      <c r="L272" s="5" t="s">
        <v>83</v>
      </c>
      <c r="M272" s="5" t="str">
        <f t="shared" si="4"/>
        <v>0</v>
      </c>
      <c r="N272" s="5" t="str">
        <f>TEXT(Table1[[#This Row],[Date]],"mmm")</f>
        <v>Apr</v>
      </c>
      <c r="O272" s="5">
        <f>YEAR(Table1[[#This Row],[Date]])</f>
        <v>2023</v>
      </c>
    </row>
    <row r="273" spans="1:15" x14ac:dyDescent="0.25">
      <c r="A273" s="5">
        <v>272</v>
      </c>
      <c r="B273" s="6">
        <v>44933</v>
      </c>
      <c r="C273" s="5" t="s">
        <v>38</v>
      </c>
      <c r="D273" s="5" t="str">
        <f>VLOOKUP($C273,'Sales Person'!$A$1:$C$21,2,0)</f>
        <v>Samantha Irvin</v>
      </c>
      <c r="E273" s="5" t="s">
        <v>14</v>
      </c>
      <c r="F273" s="5" t="str">
        <f>VLOOKUP($E273,Country!$A$1:$B$11,2,0)</f>
        <v>Asia</v>
      </c>
      <c r="G273" s="5" t="s">
        <v>24</v>
      </c>
      <c r="H273" s="5" t="str">
        <f>VLOOKUP($G273,Products!$A$1:$C$11,COLUMNS(Products!$A$2:B273),0)</f>
        <v>Audio</v>
      </c>
      <c r="I273" s="5">
        <f>VLOOKUP($G273,Products!$A$1:$C$11,COLUMNS(Products!$A$2:C273),0)</f>
        <v>195.62</v>
      </c>
      <c r="J273" s="5">
        <v>971.61</v>
      </c>
      <c r="K273" s="5" t="s">
        <v>81</v>
      </c>
      <c r="L273" s="6">
        <v>44951</v>
      </c>
      <c r="M273" s="5">
        <f t="shared" si="4"/>
        <v>18</v>
      </c>
      <c r="N273" s="5" t="str">
        <f>TEXT(Table1[[#This Row],[Date]],"mmm")</f>
        <v>Jan</v>
      </c>
      <c r="O273" s="5">
        <f>YEAR(Table1[[#This Row],[Date]])</f>
        <v>2023</v>
      </c>
    </row>
    <row r="274" spans="1:15" x14ac:dyDescent="0.25">
      <c r="A274" s="5">
        <v>273</v>
      </c>
      <c r="B274" s="6">
        <v>45630</v>
      </c>
      <c r="C274" s="5" t="s">
        <v>38</v>
      </c>
      <c r="D274" s="5" t="str">
        <f>VLOOKUP($C274,'Sales Person'!$A$1:$C$21,2,0)</f>
        <v>Samantha Irvin</v>
      </c>
      <c r="E274" s="5" t="s">
        <v>15</v>
      </c>
      <c r="F274" s="5" t="str">
        <f>VLOOKUP($E274,Country!$A$1:$B$11,2,0)</f>
        <v>Oceania</v>
      </c>
      <c r="G274" s="5" t="s">
        <v>33</v>
      </c>
      <c r="H274" s="5" t="str">
        <f>VLOOKUP($G274,Products!$A$1:$C$11,COLUMNS(Products!$A$2:B274),0)</f>
        <v>Electronics</v>
      </c>
      <c r="I274" s="5">
        <f>VLOOKUP($G274,Products!$A$1:$C$11,COLUMNS(Products!$A$2:C274),0)</f>
        <v>381.62</v>
      </c>
      <c r="J274" s="5">
        <v>845.06</v>
      </c>
      <c r="K274" s="5" t="s">
        <v>81</v>
      </c>
      <c r="L274" s="6">
        <v>45650</v>
      </c>
      <c r="M274" s="5">
        <f t="shared" si="4"/>
        <v>20</v>
      </c>
      <c r="N274" s="5" t="str">
        <f>TEXT(Table1[[#This Row],[Date]],"mmm")</f>
        <v>Dec</v>
      </c>
      <c r="O274" s="5">
        <f>YEAR(Table1[[#This Row],[Date]])</f>
        <v>2024</v>
      </c>
    </row>
    <row r="275" spans="1:15" x14ac:dyDescent="0.25">
      <c r="A275" s="5">
        <v>274</v>
      </c>
      <c r="B275" s="6">
        <v>45027</v>
      </c>
      <c r="C275" s="5" t="s">
        <v>48</v>
      </c>
      <c r="D275" s="5" t="str">
        <f>VLOOKUP($C275,'Sales Person'!$A$1:$C$21,2,0)</f>
        <v>Cathy Kelley</v>
      </c>
      <c r="E275" s="5" t="s">
        <v>15</v>
      </c>
      <c r="F275" s="5" t="str">
        <f>VLOOKUP($E275,Country!$A$1:$B$11,2,0)</f>
        <v>Oceania</v>
      </c>
      <c r="G275" s="5" t="s">
        <v>20</v>
      </c>
      <c r="H275" s="5" t="str">
        <f>VLOOKUP($G275,Products!$A$1:$C$11,COLUMNS(Products!$A$2:B275),0)</f>
        <v>Office Equipment</v>
      </c>
      <c r="I275" s="5">
        <f>VLOOKUP($G275,Products!$A$1:$C$11,COLUMNS(Products!$A$2:C275),0)</f>
        <v>350.59</v>
      </c>
      <c r="J275" s="5">
        <v>511.96</v>
      </c>
      <c r="K275" s="5" t="s">
        <v>81</v>
      </c>
      <c r="L275" s="6">
        <v>45047</v>
      </c>
      <c r="M275" s="5">
        <f t="shared" si="4"/>
        <v>20</v>
      </c>
      <c r="N275" s="5" t="str">
        <f>TEXT(Table1[[#This Row],[Date]],"mmm")</f>
        <v>Apr</v>
      </c>
      <c r="O275" s="5">
        <f>YEAR(Table1[[#This Row],[Date]])</f>
        <v>2023</v>
      </c>
    </row>
    <row r="276" spans="1:15" x14ac:dyDescent="0.25">
      <c r="A276" s="5">
        <v>275</v>
      </c>
      <c r="B276" s="6">
        <v>45259</v>
      </c>
      <c r="C276" s="5" t="s">
        <v>56</v>
      </c>
      <c r="D276" s="5" t="str">
        <f>VLOOKUP($C276,'Sales Person'!$A$1:$C$21,2,0)</f>
        <v>Nick Patrick</v>
      </c>
      <c r="E276" s="5" t="s">
        <v>13</v>
      </c>
      <c r="F276" s="5" t="str">
        <f>VLOOKUP($E276,Country!$A$1:$B$11,2,0)</f>
        <v>Asia</v>
      </c>
      <c r="G276" s="5" t="s">
        <v>29</v>
      </c>
      <c r="H276" s="5" t="str">
        <f>VLOOKUP($G276,Products!$A$1:$C$11,COLUMNS(Products!$A$2:B276),0)</f>
        <v>Computing</v>
      </c>
      <c r="I276" s="5">
        <f>VLOOKUP($G276,Products!$A$1:$C$11,COLUMNS(Products!$A$2:C276),0)</f>
        <v>104.6</v>
      </c>
      <c r="J276" s="5">
        <v>951.05</v>
      </c>
      <c r="K276" s="5" t="s">
        <v>81</v>
      </c>
      <c r="L276" s="6">
        <v>45274</v>
      </c>
      <c r="M276" s="5">
        <f t="shared" si="4"/>
        <v>15</v>
      </c>
      <c r="N276" s="5" t="str">
        <f>TEXT(Table1[[#This Row],[Date]],"mmm")</f>
        <v>Nov</v>
      </c>
      <c r="O276" s="5">
        <f>YEAR(Table1[[#This Row],[Date]])</f>
        <v>2023</v>
      </c>
    </row>
    <row r="277" spans="1:15" x14ac:dyDescent="0.25">
      <c r="A277" s="5">
        <v>276</v>
      </c>
      <c r="B277" s="6">
        <v>45254</v>
      </c>
      <c r="C277" s="5" t="s">
        <v>72</v>
      </c>
      <c r="D277" s="5" t="str">
        <f>VLOOKUP($C277,'Sales Person'!$A$1:$C$21,2,0)</f>
        <v>Cathy Kelley</v>
      </c>
      <c r="E277" s="5" t="s">
        <v>10</v>
      </c>
      <c r="F277" s="5" t="str">
        <f>VLOOKUP($E277,Country!$A$1:$B$11,2,0)</f>
        <v>Europe</v>
      </c>
      <c r="G277" s="5" t="s">
        <v>31</v>
      </c>
      <c r="H277" s="5" t="str">
        <f>VLOOKUP($G277,Products!$A$1:$C$11,COLUMNS(Products!$A$2:B277),0)</f>
        <v>Electronics</v>
      </c>
      <c r="I277" s="5">
        <f>VLOOKUP($G277,Products!$A$1:$C$11,COLUMNS(Products!$A$2:C277),0)</f>
        <v>71.97</v>
      </c>
      <c r="J277" s="5">
        <v>293.19</v>
      </c>
      <c r="K277" s="5" t="s">
        <v>81</v>
      </c>
      <c r="L277" s="6">
        <v>45260</v>
      </c>
      <c r="M277" s="5">
        <f t="shared" si="4"/>
        <v>6</v>
      </c>
      <c r="N277" s="5" t="str">
        <f>TEXT(Table1[[#This Row],[Date]],"mmm")</f>
        <v>Nov</v>
      </c>
      <c r="O277" s="5">
        <f>YEAR(Table1[[#This Row],[Date]])</f>
        <v>2023</v>
      </c>
    </row>
    <row r="278" spans="1:15" x14ac:dyDescent="0.25">
      <c r="A278" s="5">
        <v>277</v>
      </c>
      <c r="B278" s="6">
        <v>45154</v>
      </c>
      <c r="C278" s="5" t="s">
        <v>36</v>
      </c>
      <c r="D278" s="5" t="str">
        <f>VLOOKUP($C278,'Sales Person'!$A$1:$C$21,2,0)</f>
        <v>Michale Cole</v>
      </c>
      <c r="E278" s="5" t="s">
        <v>7</v>
      </c>
      <c r="F278" s="5" t="str">
        <f>VLOOKUP($E278,Country!$A$1:$B$11,2,0)</f>
        <v>Europe</v>
      </c>
      <c r="G278" s="5" t="s">
        <v>28</v>
      </c>
      <c r="H278" s="5" t="str">
        <f>VLOOKUP($G278,Products!$A$1:$C$11,COLUMNS(Products!$A$2:B278),0)</f>
        <v>Electronics</v>
      </c>
      <c r="I278" s="5">
        <f>VLOOKUP($G278,Products!$A$1:$C$11,COLUMNS(Products!$A$2:C278),0)</f>
        <v>282.79000000000002</v>
      </c>
      <c r="J278" s="5">
        <v>856.22</v>
      </c>
      <c r="K278" s="5" t="s">
        <v>81</v>
      </c>
      <c r="L278" s="6">
        <v>45162</v>
      </c>
      <c r="M278" s="5">
        <f t="shared" si="4"/>
        <v>8</v>
      </c>
      <c r="N278" s="5" t="str">
        <f>TEXT(Table1[[#This Row],[Date]],"mmm")</f>
        <v>Aug</v>
      </c>
      <c r="O278" s="5">
        <f>YEAR(Table1[[#This Row],[Date]])</f>
        <v>2023</v>
      </c>
    </row>
    <row r="279" spans="1:15" x14ac:dyDescent="0.25">
      <c r="A279" s="5">
        <v>278</v>
      </c>
      <c r="B279" s="6">
        <v>45426</v>
      </c>
      <c r="C279" s="5" t="s">
        <v>58</v>
      </c>
      <c r="D279" s="5" t="str">
        <f>VLOOKUP($C279,'Sales Person'!$A$1:$C$21,2,0)</f>
        <v>Nick Patrick</v>
      </c>
      <c r="E279" s="5" t="s">
        <v>4</v>
      </c>
      <c r="F279" s="5" t="str">
        <f>VLOOKUP($E279,Country!$A$1:$B$11,2,0)</f>
        <v>North America</v>
      </c>
      <c r="G279" s="5" t="s">
        <v>29</v>
      </c>
      <c r="H279" s="5" t="str">
        <f>VLOOKUP($G279,Products!$A$1:$C$11,COLUMNS(Products!$A$2:B279),0)</f>
        <v>Computing</v>
      </c>
      <c r="I279" s="5">
        <f>VLOOKUP($G279,Products!$A$1:$C$11,COLUMNS(Products!$A$2:C279),0)</f>
        <v>104.6</v>
      </c>
      <c r="J279" s="5">
        <v>211.55</v>
      </c>
      <c r="K279" s="5" t="s">
        <v>81</v>
      </c>
      <c r="L279" s="6">
        <v>45428</v>
      </c>
      <c r="M279" s="5">
        <f t="shared" si="4"/>
        <v>2</v>
      </c>
      <c r="N279" s="5" t="str">
        <f>TEXT(Table1[[#This Row],[Date]],"mmm")</f>
        <v>May</v>
      </c>
      <c r="O279" s="5">
        <f>YEAR(Table1[[#This Row],[Date]])</f>
        <v>2024</v>
      </c>
    </row>
    <row r="280" spans="1:15" x14ac:dyDescent="0.25">
      <c r="A280" s="5">
        <v>279</v>
      </c>
      <c r="B280" s="6">
        <v>45346</v>
      </c>
      <c r="C280" s="5" t="s">
        <v>46</v>
      </c>
      <c r="D280" s="5" t="str">
        <f>VLOOKUP($C280,'Sales Person'!$A$1:$C$21,2,0)</f>
        <v>Nick Patrick</v>
      </c>
      <c r="E280" s="5" t="s">
        <v>5</v>
      </c>
      <c r="F280" s="5" t="str">
        <f>VLOOKUP($E280,Country!$A$1:$B$11,2,0)</f>
        <v>South America</v>
      </c>
      <c r="G280" s="5" t="s">
        <v>28</v>
      </c>
      <c r="H280" s="5" t="str">
        <f>VLOOKUP($G280,Products!$A$1:$C$11,COLUMNS(Products!$A$2:B280),0)</f>
        <v>Electronics</v>
      </c>
      <c r="I280" s="5">
        <f>VLOOKUP($G280,Products!$A$1:$C$11,COLUMNS(Products!$A$2:C280),0)</f>
        <v>282.79000000000002</v>
      </c>
      <c r="J280" s="5">
        <v>547.75</v>
      </c>
      <c r="K280" s="5" t="s">
        <v>81</v>
      </c>
      <c r="L280" s="6">
        <v>45350</v>
      </c>
      <c r="M280" s="5">
        <f t="shared" si="4"/>
        <v>4</v>
      </c>
      <c r="N280" s="5" t="str">
        <f>TEXT(Table1[[#This Row],[Date]],"mmm")</f>
        <v>Feb</v>
      </c>
      <c r="O280" s="5">
        <f>YEAR(Table1[[#This Row],[Date]])</f>
        <v>2024</v>
      </c>
    </row>
    <row r="281" spans="1:15" x14ac:dyDescent="0.25">
      <c r="A281" s="5">
        <v>280</v>
      </c>
      <c r="B281" s="6">
        <v>45609</v>
      </c>
      <c r="C281" s="5" t="s">
        <v>54</v>
      </c>
      <c r="D281" s="5" t="str">
        <f>VLOOKUP($C281,'Sales Person'!$A$1:$C$21,2,0)</f>
        <v>Michale Cole</v>
      </c>
      <c r="E281" s="5" t="s">
        <v>10</v>
      </c>
      <c r="F281" s="5" t="str">
        <f>VLOOKUP($E281,Country!$A$1:$B$11,2,0)</f>
        <v>Europe</v>
      </c>
      <c r="G281" s="5" t="s">
        <v>26</v>
      </c>
      <c r="H281" s="5" t="str">
        <f>VLOOKUP($G281,Products!$A$1:$C$11,COLUMNS(Products!$A$2:B281),0)</f>
        <v>Electronics</v>
      </c>
      <c r="I281" s="5">
        <f>VLOOKUP($G281,Products!$A$1:$C$11,COLUMNS(Products!$A$2:C281),0)</f>
        <v>263.2</v>
      </c>
      <c r="J281" s="5">
        <v>989.65</v>
      </c>
      <c r="K281" s="5" t="s">
        <v>81</v>
      </c>
      <c r="L281" s="6">
        <v>45615</v>
      </c>
      <c r="M281" s="5">
        <f t="shared" si="4"/>
        <v>6</v>
      </c>
      <c r="N281" s="5" t="str">
        <f>TEXT(Table1[[#This Row],[Date]],"mmm")</f>
        <v>Nov</v>
      </c>
      <c r="O281" s="5">
        <f>YEAR(Table1[[#This Row],[Date]])</f>
        <v>2024</v>
      </c>
    </row>
    <row r="282" spans="1:15" x14ac:dyDescent="0.25">
      <c r="A282" s="5">
        <v>281</v>
      </c>
      <c r="B282" s="6">
        <v>45501</v>
      </c>
      <c r="C282" s="5" t="s">
        <v>64</v>
      </c>
      <c r="D282" s="5" t="str">
        <f>VLOOKUP($C282,'Sales Person'!$A$1:$C$21,2,0)</f>
        <v>Michale Cole</v>
      </c>
      <c r="E282" s="5" t="s">
        <v>13</v>
      </c>
      <c r="F282" s="5" t="str">
        <f>VLOOKUP($E282,Country!$A$1:$B$11,2,0)</f>
        <v>Asia</v>
      </c>
      <c r="G282" s="5" t="s">
        <v>20</v>
      </c>
      <c r="H282" s="5" t="str">
        <f>VLOOKUP($G282,Products!$A$1:$C$11,COLUMNS(Products!$A$2:B282),0)</f>
        <v>Office Equipment</v>
      </c>
      <c r="I282" s="5">
        <f>VLOOKUP($G282,Products!$A$1:$C$11,COLUMNS(Products!$A$2:C282),0)</f>
        <v>350.59</v>
      </c>
      <c r="J282" s="5">
        <v>705.91</v>
      </c>
      <c r="K282" s="5" t="s">
        <v>81</v>
      </c>
      <c r="L282" s="6">
        <v>45516</v>
      </c>
      <c r="M282" s="5">
        <f t="shared" si="4"/>
        <v>15</v>
      </c>
      <c r="N282" s="5" t="str">
        <f>TEXT(Table1[[#This Row],[Date]],"mmm")</f>
        <v>Jul</v>
      </c>
      <c r="O282" s="5">
        <f>YEAR(Table1[[#This Row],[Date]])</f>
        <v>2024</v>
      </c>
    </row>
    <row r="283" spans="1:15" x14ac:dyDescent="0.25">
      <c r="A283" s="5">
        <v>282</v>
      </c>
      <c r="B283" s="6">
        <v>45540</v>
      </c>
      <c r="C283" s="5" t="s">
        <v>42</v>
      </c>
      <c r="D283" s="5" t="str">
        <f>VLOOKUP($C283,'Sales Person'!$A$1:$C$21,2,0)</f>
        <v>Cathy Kelley</v>
      </c>
      <c r="E283" s="5" t="s">
        <v>2</v>
      </c>
      <c r="F283" s="5" t="str">
        <f>VLOOKUP($E283,Country!$A$1:$B$11,2,0)</f>
        <v>North America</v>
      </c>
      <c r="G283" s="5" t="s">
        <v>33</v>
      </c>
      <c r="H283" s="5" t="str">
        <f>VLOOKUP($G283,Products!$A$1:$C$11,COLUMNS(Products!$A$2:B283),0)</f>
        <v>Electronics</v>
      </c>
      <c r="I283" s="5">
        <f>VLOOKUP($G283,Products!$A$1:$C$11,COLUMNS(Products!$A$2:C283),0)</f>
        <v>381.62</v>
      </c>
      <c r="J283" s="5">
        <v>308.38</v>
      </c>
      <c r="K283" s="5" t="s">
        <v>82</v>
      </c>
      <c r="L283" s="5" t="s">
        <v>83</v>
      </c>
      <c r="M283" s="5" t="str">
        <f t="shared" si="4"/>
        <v>0</v>
      </c>
      <c r="N283" s="5" t="str">
        <f>TEXT(Table1[[#This Row],[Date]],"mmm")</f>
        <v>Sep</v>
      </c>
      <c r="O283" s="5">
        <f>YEAR(Table1[[#This Row],[Date]])</f>
        <v>2024</v>
      </c>
    </row>
    <row r="284" spans="1:15" x14ac:dyDescent="0.25">
      <c r="A284" s="5">
        <v>283</v>
      </c>
      <c r="B284" s="6">
        <v>45039</v>
      </c>
      <c r="C284" s="5" t="s">
        <v>56</v>
      </c>
      <c r="D284" s="5" t="str">
        <f>VLOOKUP($C284,'Sales Person'!$A$1:$C$21,2,0)</f>
        <v>Nick Patrick</v>
      </c>
      <c r="E284" s="5" t="s">
        <v>11</v>
      </c>
      <c r="F284" s="5" t="str">
        <f>VLOOKUP($E284,Country!$A$1:$B$11,2,0)</f>
        <v>Asia</v>
      </c>
      <c r="G284" s="5" t="s">
        <v>31</v>
      </c>
      <c r="H284" s="5" t="str">
        <f>VLOOKUP($G284,Products!$A$1:$C$11,COLUMNS(Products!$A$2:B284),0)</f>
        <v>Electronics</v>
      </c>
      <c r="I284" s="5">
        <f>VLOOKUP($G284,Products!$A$1:$C$11,COLUMNS(Products!$A$2:C284),0)</f>
        <v>71.97</v>
      </c>
      <c r="J284" s="5">
        <v>636.41</v>
      </c>
      <c r="K284" s="5" t="s">
        <v>81</v>
      </c>
      <c r="L284" s="6">
        <v>45051</v>
      </c>
      <c r="M284" s="5">
        <f t="shared" si="4"/>
        <v>12</v>
      </c>
      <c r="N284" s="5" t="str">
        <f>TEXT(Table1[[#This Row],[Date]],"mmm")</f>
        <v>Apr</v>
      </c>
      <c r="O284" s="5">
        <f>YEAR(Table1[[#This Row],[Date]])</f>
        <v>2023</v>
      </c>
    </row>
    <row r="285" spans="1:15" x14ac:dyDescent="0.25">
      <c r="A285" s="5">
        <v>284</v>
      </c>
      <c r="B285" s="6">
        <v>45499</v>
      </c>
      <c r="C285" s="5" t="s">
        <v>48</v>
      </c>
      <c r="D285" s="5" t="str">
        <f>VLOOKUP($C285,'Sales Person'!$A$1:$C$21,2,0)</f>
        <v>Cathy Kelley</v>
      </c>
      <c r="E285" s="5" t="s">
        <v>13</v>
      </c>
      <c r="F285" s="5" t="str">
        <f>VLOOKUP($E285,Country!$A$1:$B$11,2,0)</f>
        <v>Asia</v>
      </c>
      <c r="G285" s="5" t="s">
        <v>31</v>
      </c>
      <c r="H285" s="5" t="str">
        <f>VLOOKUP($G285,Products!$A$1:$C$11,COLUMNS(Products!$A$2:B285),0)</f>
        <v>Electronics</v>
      </c>
      <c r="I285" s="5">
        <f>VLOOKUP($G285,Products!$A$1:$C$11,COLUMNS(Products!$A$2:C285),0)</f>
        <v>71.97</v>
      </c>
      <c r="J285" s="5">
        <v>692.1</v>
      </c>
      <c r="K285" s="5" t="s">
        <v>81</v>
      </c>
      <c r="L285" s="6">
        <v>45514</v>
      </c>
      <c r="M285" s="5">
        <f t="shared" si="4"/>
        <v>15</v>
      </c>
      <c r="N285" s="5" t="str">
        <f>TEXT(Table1[[#This Row],[Date]],"mmm")</f>
        <v>Jul</v>
      </c>
      <c r="O285" s="5">
        <f>YEAR(Table1[[#This Row],[Date]])</f>
        <v>2024</v>
      </c>
    </row>
    <row r="286" spans="1:15" x14ac:dyDescent="0.25">
      <c r="A286" s="5">
        <v>285</v>
      </c>
      <c r="B286" s="6">
        <v>45019</v>
      </c>
      <c r="C286" s="5" t="s">
        <v>40</v>
      </c>
      <c r="D286" s="5" t="str">
        <f>VLOOKUP($C286,'Sales Person'!$A$1:$C$21,2,0)</f>
        <v>Samantha Irvin</v>
      </c>
      <c r="E286" s="5" t="s">
        <v>11</v>
      </c>
      <c r="F286" s="5" t="str">
        <f>VLOOKUP($E286,Country!$A$1:$B$11,2,0)</f>
        <v>Asia</v>
      </c>
      <c r="G286" s="5" t="s">
        <v>33</v>
      </c>
      <c r="H286" s="5" t="str">
        <f>VLOOKUP($G286,Products!$A$1:$C$11,COLUMNS(Products!$A$2:B286),0)</f>
        <v>Electronics</v>
      </c>
      <c r="I286" s="5">
        <f>VLOOKUP($G286,Products!$A$1:$C$11,COLUMNS(Products!$A$2:C286),0)</f>
        <v>381.62</v>
      </c>
      <c r="J286" s="5">
        <v>768.66</v>
      </c>
      <c r="K286" s="5" t="s">
        <v>81</v>
      </c>
      <c r="L286" s="6">
        <v>45031</v>
      </c>
      <c r="M286" s="5">
        <f t="shared" si="4"/>
        <v>12</v>
      </c>
      <c r="N286" s="5" t="str">
        <f>TEXT(Table1[[#This Row],[Date]],"mmm")</f>
        <v>Apr</v>
      </c>
      <c r="O286" s="5">
        <f>YEAR(Table1[[#This Row],[Date]])</f>
        <v>2023</v>
      </c>
    </row>
    <row r="287" spans="1:15" x14ac:dyDescent="0.25">
      <c r="A287" s="5">
        <v>286</v>
      </c>
      <c r="B287" s="6">
        <v>45622</v>
      </c>
      <c r="C287" s="5" t="s">
        <v>48</v>
      </c>
      <c r="D287" s="5" t="str">
        <f>VLOOKUP($C287,'Sales Person'!$A$1:$C$21,2,0)</f>
        <v>Cathy Kelley</v>
      </c>
      <c r="E287" s="5" t="s">
        <v>14</v>
      </c>
      <c r="F287" s="5" t="str">
        <f>VLOOKUP($E287,Country!$A$1:$B$11,2,0)</f>
        <v>Asia</v>
      </c>
      <c r="G287" s="5" t="s">
        <v>24</v>
      </c>
      <c r="H287" s="5" t="str">
        <f>VLOOKUP($G287,Products!$A$1:$C$11,COLUMNS(Products!$A$2:B287),0)</f>
        <v>Audio</v>
      </c>
      <c r="I287" s="5">
        <f>VLOOKUP($G287,Products!$A$1:$C$11,COLUMNS(Products!$A$2:C287),0)</f>
        <v>195.62</v>
      </c>
      <c r="J287" s="5">
        <v>230.04</v>
      </c>
      <c r="K287" s="5" t="s">
        <v>81</v>
      </c>
      <c r="L287" s="6">
        <v>45640</v>
      </c>
      <c r="M287" s="5">
        <f t="shared" si="4"/>
        <v>18</v>
      </c>
      <c r="N287" s="5" t="str">
        <f>TEXT(Table1[[#This Row],[Date]],"mmm")</f>
        <v>Nov</v>
      </c>
      <c r="O287" s="5">
        <f>YEAR(Table1[[#This Row],[Date]])</f>
        <v>2024</v>
      </c>
    </row>
    <row r="288" spans="1:15" x14ac:dyDescent="0.25">
      <c r="A288" s="5">
        <v>287</v>
      </c>
      <c r="B288" s="6">
        <v>45599</v>
      </c>
      <c r="C288" s="5" t="s">
        <v>44</v>
      </c>
      <c r="D288" s="5" t="str">
        <f>VLOOKUP($C288,'Sales Person'!$A$1:$C$21,2,0)</f>
        <v>Cathy Kelley</v>
      </c>
      <c r="E288" s="5" t="s">
        <v>13</v>
      </c>
      <c r="F288" s="5" t="str">
        <f>VLOOKUP($E288,Country!$A$1:$B$11,2,0)</f>
        <v>Asia</v>
      </c>
      <c r="G288" s="5" t="s">
        <v>22</v>
      </c>
      <c r="H288" s="5" t="str">
        <f>VLOOKUP($G288,Products!$A$1:$C$11,COLUMNS(Products!$A$2:B288),0)</f>
        <v>Computing</v>
      </c>
      <c r="I288" s="5">
        <f>VLOOKUP($G288,Products!$A$1:$C$11,COLUMNS(Products!$A$2:C288),0)</f>
        <v>415.78</v>
      </c>
      <c r="J288" s="5">
        <v>689.99</v>
      </c>
      <c r="K288" s="5" t="s">
        <v>81</v>
      </c>
      <c r="L288" s="6">
        <v>45614</v>
      </c>
      <c r="M288" s="5">
        <f t="shared" si="4"/>
        <v>15</v>
      </c>
      <c r="N288" s="5" t="str">
        <f>TEXT(Table1[[#This Row],[Date]],"mmm")</f>
        <v>Nov</v>
      </c>
      <c r="O288" s="5">
        <f>YEAR(Table1[[#This Row],[Date]])</f>
        <v>2024</v>
      </c>
    </row>
    <row r="289" spans="1:15" x14ac:dyDescent="0.25">
      <c r="A289" s="5">
        <v>288</v>
      </c>
      <c r="B289" s="6">
        <v>45623</v>
      </c>
      <c r="C289" s="5" t="s">
        <v>54</v>
      </c>
      <c r="D289" s="5" t="str">
        <f>VLOOKUP($C289,'Sales Person'!$A$1:$C$21,2,0)</f>
        <v>Michale Cole</v>
      </c>
      <c r="E289" s="5" t="s">
        <v>10</v>
      </c>
      <c r="F289" s="5" t="str">
        <f>VLOOKUP($E289,Country!$A$1:$B$11,2,0)</f>
        <v>Europe</v>
      </c>
      <c r="G289" s="5" t="s">
        <v>33</v>
      </c>
      <c r="H289" s="5" t="str">
        <f>VLOOKUP($G289,Products!$A$1:$C$11,COLUMNS(Products!$A$2:B289),0)</f>
        <v>Electronics</v>
      </c>
      <c r="I289" s="5">
        <f>VLOOKUP($G289,Products!$A$1:$C$11,COLUMNS(Products!$A$2:C289),0)</f>
        <v>381.62</v>
      </c>
      <c r="J289" s="5">
        <v>575.74</v>
      </c>
      <c r="K289" s="5" t="s">
        <v>81</v>
      </c>
      <c r="L289" s="6">
        <v>45629</v>
      </c>
      <c r="M289" s="5">
        <f t="shared" si="4"/>
        <v>6</v>
      </c>
      <c r="N289" s="5" t="str">
        <f>TEXT(Table1[[#This Row],[Date]],"mmm")</f>
        <v>Nov</v>
      </c>
      <c r="O289" s="5">
        <f>YEAR(Table1[[#This Row],[Date]])</f>
        <v>2024</v>
      </c>
    </row>
    <row r="290" spans="1:15" x14ac:dyDescent="0.25">
      <c r="A290" s="5">
        <v>289</v>
      </c>
      <c r="B290" s="6">
        <v>45549</v>
      </c>
      <c r="C290" s="5" t="s">
        <v>54</v>
      </c>
      <c r="D290" s="5" t="str">
        <f>VLOOKUP($C290,'Sales Person'!$A$1:$C$21,2,0)</f>
        <v>Michale Cole</v>
      </c>
      <c r="E290" s="5" t="s">
        <v>4</v>
      </c>
      <c r="F290" s="5" t="str">
        <f>VLOOKUP($E290,Country!$A$1:$B$11,2,0)</f>
        <v>North America</v>
      </c>
      <c r="G290" s="5" t="s">
        <v>32</v>
      </c>
      <c r="H290" s="5" t="str">
        <f>VLOOKUP($G290,Products!$A$1:$C$11,COLUMNS(Products!$A$2:B290),0)</f>
        <v>Audio</v>
      </c>
      <c r="I290" s="5">
        <f>VLOOKUP($G290,Products!$A$1:$C$11,COLUMNS(Products!$A$2:C290),0)</f>
        <v>143.09</v>
      </c>
      <c r="J290" s="5">
        <v>517.74</v>
      </c>
      <c r="K290" s="5" t="s">
        <v>81</v>
      </c>
      <c r="L290" s="6">
        <v>45551</v>
      </c>
      <c r="M290" s="5">
        <f t="shared" si="4"/>
        <v>2</v>
      </c>
      <c r="N290" s="5" t="str">
        <f>TEXT(Table1[[#This Row],[Date]],"mmm")</f>
        <v>Sep</v>
      </c>
      <c r="O290" s="5">
        <f>YEAR(Table1[[#This Row],[Date]])</f>
        <v>2024</v>
      </c>
    </row>
    <row r="291" spans="1:15" x14ac:dyDescent="0.25">
      <c r="A291" s="5">
        <v>290</v>
      </c>
      <c r="B291" s="6">
        <v>45602</v>
      </c>
      <c r="C291" s="5" t="s">
        <v>40</v>
      </c>
      <c r="D291" s="5" t="str">
        <f>VLOOKUP($C291,'Sales Person'!$A$1:$C$21,2,0)</f>
        <v>Samantha Irvin</v>
      </c>
      <c r="E291" s="5" t="s">
        <v>2</v>
      </c>
      <c r="F291" s="5" t="str">
        <f>VLOOKUP($E291,Country!$A$1:$B$11,2,0)</f>
        <v>North America</v>
      </c>
      <c r="G291" s="5" t="s">
        <v>33</v>
      </c>
      <c r="H291" s="5" t="str">
        <f>VLOOKUP($G291,Products!$A$1:$C$11,COLUMNS(Products!$A$2:B291),0)</f>
        <v>Electronics</v>
      </c>
      <c r="I291" s="5">
        <f>VLOOKUP($G291,Products!$A$1:$C$11,COLUMNS(Products!$A$2:C291),0)</f>
        <v>381.62</v>
      </c>
      <c r="J291" s="5">
        <v>136.77000000000001</v>
      </c>
      <c r="K291" s="5" t="s">
        <v>81</v>
      </c>
      <c r="L291" s="6">
        <v>45603</v>
      </c>
      <c r="M291" s="5">
        <f t="shared" si="4"/>
        <v>1</v>
      </c>
      <c r="N291" s="5" t="str">
        <f>TEXT(Table1[[#This Row],[Date]],"mmm")</f>
        <v>Nov</v>
      </c>
      <c r="O291" s="5">
        <f>YEAR(Table1[[#This Row],[Date]])</f>
        <v>2024</v>
      </c>
    </row>
    <row r="292" spans="1:15" x14ac:dyDescent="0.25">
      <c r="A292" s="5">
        <v>291</v>
      </c>
      <c r="B292" s="6">
        <v>44945</v>
      </c>
      <c r="C292" s="5" t="s">
        <v>54</v>
      </c>
      <c r="D292" s="5" t="str">
        <f>VLOOKUP($C292,'Sales Person'!$A$1:$C$21,2,0)</f>
        <v>Michale Cole</v>
      </c>
      <c r="E292" s="5" t="s">
        <v>7</v>
      </c>
      <c r="F292" s="5" t="str">
        <f>VLOOKUP($E292,Country!$A$1:$B$11,2,0)</f>
        <v>Europe</v>
      </c>
      <c r="G292" s="5" t="s">
        <v>30</v>
      </c>
      <c r="H292" s="5" t="str">
        <f>VLOOKUP($G292,Products!$A$1:$C$11,COLUMNS(Products!$A$2:B292),0)</f>
        <v>Audio</v>
      </c>
      <c r="I292" s="5">
        <f>VLOOKUP($G292,Products!$A$1:$C$11,COLUMNS(Products!$A$2:C292),0)</f>
        <v>199.57</v>
      </c>
      <c r="J292" s="5">
        <v>344.72</v>
      </c>
      <c r="K292" s="5" t="s">
        <v>81</v>
      </c>
      <c r="L292" s="6">
        <v>44953</v>
      </c>
      <c r="M292" s="5">
        <f t="shared" si="4"/>
        <v>8</v>
      </c>
      <c r="N292" s="5" t="str">
        <f>TEXT(Table1[[#This Row],[Date]],"mmm")</f>
        <v>Jan</v>
      </c>
      <c r="O292" s="5">
        <f>YEAR(Table1[[#This Row],[Date]])</f>
        <v>2023</v>
      </c>
    </row>
    <row r="293" spans="1:15" x14ac:dyDescent="0.25">
      <c r="A293" s="5">
        <v>292</v>
      </c>
      <c r="B293" s="6">
        <v>45088</v>
      </c>
      <c r="C293" s="5" t="s">
        <v>50</v>
      </c>
      <c r="D293" s="5" t="str">
        <f>VLOOKUP($C293,'Sales Person'!$A$1:$C$21,2,0)</f>
        <v>Michale Cole</v>
      </c>
      <c r="E293" s="5" t="s">
        <v>4</v>
      </c>
      <c r="F293" s="5" t="str">
        <f>VLOOKUP($E293,Country!$A$1:$B$11,2,0)</f>
        <v>North America</v>
      </c>
      <c r="G293" s="5" t="s">
        <v>30</v>
      </c>
      <c r="H293" s="5" t="str">
        <f>VLOOKUP($G293,Products!$A$1:$C$11,COLUMNS(Products!$A$2:B293),0)</f>
        <v>Audio</v>
      </c>
      <c r="I293" s="5">
        <f>VLOOKUP($G293,Products!$A$1:$C$11,COLUMNS(Products!$A$2:C293),0)</f>
        <v>199.57</v>
      </c>
      <c r="J293" s="5">
        <v>330.92</v>
      </c>
      <c r="K293" s="5" t="s">
        <v>81</v>
      </c>
      <c r="L293" s="6">
        <v>45090</v>
      </c>
      <c r="M293" s="5">
        <f t="shared" si="4"/>
        <v>2</v>
      </c>
      <c r="N293" s="5" t="str">
        <f>TEXT(Table1[[#This Row],[Date]],"mmm")</f>
        <v>Jun</v>
      </c>
      <c r="O293" s="5">
        <f>YEAR(Table1[[#This Row],[Date]])</f>
        <v>2023</v>
      </c>
    </row>
    <row r="294" spans="1:15" x14ac:dyDescent="0.25">
      <c r="A294" s="5">
        <v>293</v>
      </c>
      <c r="B294" s="6">
        <v>45530</v>
      </c>
      <c r="C294" s="5" t="s">
        <v>60</v>
      </c>
      <c r="D294" s="5" t="str">
        <f>VLOOKUP($C294,'Sales Person'!$A$1:$C$21,2,0)</f>
        <v>Cathy Kelley</v>
      </c>
      <c r="E294" s="5" t="s">
        <v>10</v>
      </c>
      <c r="F294" s="5" t="str">
        <f>VLOOKUP($E294,Country!$A$1:$B$11,2,0)</f>
        <v>Europe</v>
      </c>
      <c r="G294" s="5" t="s">
        <v>29</v>
      </c>
      <c r="H294" s="5" t="str">
        <f>VLOOKUP($G294,Products!$A$1:$C$11,COLUMNS(Products!$A$2:B294),0)</f>
        <v>Computing</v>
      </c>
      <c r="I294" s="5">
        <f>VLOOKUP($G294,Products!$A$1:$C$11,COLUMNS(Products!$A$2:C294),0)</f>
        <v>104.6</v>
      </c>
      <c r="J294" s="5">
        <v>868.64</v>
      </c>
      <c r="K294" s="5" t="s">
        <v>82</v>
      </c>
      <c r="L294" s="5" t="s">
        <v>83</v>
      </c>
      <c r="M294" s="5" t="str">
        <f t="shared" si="4"/>
        <v>0</v>
      </c>
      <c r="N294" s="5" t="str">
        <f>TEXT(Table1[[#This Row],[Date]],"mmm")</f>
        <v>Aug</v>
      </c>
      <c r="O294" s="5">
        <f>YEAR(Table1[[#This Row],[Date]])</f>
        <v>2024</v>
      </c>
    </row>
    <row r="295" spans="1:15" x14ac:dyDescent="0.25">
      <c r="A295" s="5">
        <v>294</v>
      </c>
      <c r="B295" s="6">
        <v>45638</v>
      </c>
      <c r="C295" s="5" t="s">
        <v>54</v>
      </c>
      <c r="D295" s="5" t="str">
        <f>VLOOKUP($C295,'Sales Person'!$A$1:$C$21,2,0)</f>
        <v>Michale Cole</v>
      </c>
      <c r="E295" s="5" t="s">
        <v>11</v>
      </c>
      <c r="F295" s="5" t="str">
        <f>VLOOKUP($E295,Country!$A$1:$B$11,2,0)</f>
        <v>Asia</v>
      </c>
      <c r="G295" s="5" t="s">
        <v>20</v>
      </c>
      <c r="H295" s="5" t="str">
        <f>VLOOKUP($G295,Products!$A$1:$C$11,COLUMNS(Products!$A$2:B295),0)</f>
        <v>Office Equipment</v>
      </c>
      <c r="I295" s="5">
        <f>VLOOKUP($G295,Products!$A$1:$C$11,COLUMNS(Products!$A$2:C295),0)</f>
        <v>350.59</v>
      </c>
      <c r="J295" s="5">
        <v>808.16</v>
      </c>
      <c r="K295" s="5" t="s">
        <v>82</v>
      </c>
      <c r="L295" s="5" t="s">
        <v>83</v>
      </c>
      <c r="M295" s="5" t="str">
        <f t="shared" si="4"/>
        <v>0</v>
      </c>
      <c r="N295" s="5" t="str">
        <f>TEXT(Table1[[#This Row],[Date]],"mmm")</f>
        <v>Dec</v>
      </c>
      <c r="O295" s="5">
        <f>YEAR(Table1[[#This Row],[Date]])</f>
        <v>2024</v>
      </c>
    </row>
    <row r="296" spans="1:15" x14ac:dyDescent="0.25">
      <c r="A296" s="5">
        <v>295</v>
      </c>
      <c r="B296" s="6">
        <v>45301</v>
      </c>
      <c r="C296" s="5" t="s">
        <v>66</v>
      </c>
      <c r="D296" s="5" t="str">
        <f>VLOOKUP($C296,'Sales Person'!$A$1:$C$21,2,0)</f>
        <v>Michale Cole</v>
      </c>
      <c r="E296" s="5" t="s">
        <v>2</v>
      </c>
      <c r="F296" s="5" t="str">
        <f>VLOOKUP($E296,Country!$A$1:$B$11,2,0)</f>
        <v>North America</v>
      </c>
      <c r="G296" s="5" t="s">
        <v>30</v>
      </c>
      <c r="H296" s="5" t="str">
        <f>VLOOKUP($G296,Products!$A$1:$C$11,COLUMNS(Products!$A$2:B296),0)</f>
        <v>Audio</v>
      </c>
      <c r="I296" s="5">
        <f>VLOOKUP($G296,Products!$A$1:$C$11,COLUMNS(Products!$A$2:C296),0)</f>
        <v>199.57</v>
      </c>
      <c r="J296" s="5">
        <v>511.73</v>
      </c>
      <c r="K296" s="5" t="s">
        <v>81</v>
      </c>
      <c r="L296" s="6">
        <v>45302</v>
      </c>
      <c r="M296" s="5">
        <f t="shared" si="4"/>
        <v>1</v>
      </c>
      <c r="N296" s="5" t="str">
        <f>TEXT(Table1[[#This Row],[Date]],"mmm")</f>
        <v>Jan</v>
      </c>
      <c r="O296" s="5">
        <f>YEAR(Table1[[#This Row],[Date]])</f>
        <v>2024</v>
      </c>
    </row>
    <row r="297" spans="1:15" x14ac:dyDescent="0.25">
      <c r="A297" s="5">
        <v>296</v>
      </c>
      <c r="B297" s="6">
        <v>44981</v>
      </c>
      <c r="C297" s="5" t="s">
        <v>68</v>
      </c>
      <c r="D297" s="5" t="str">
        <f>VLOOKUP($C297,'Sales Person'!$A$1:$C$21,2,0)</f>
        <v>Samantha Irvin</v>
      </c>
      <c r="E297" s="5" t="s">
        <v>7</v>
      </c>
      <c r="F297" s="5" t="str">
        <f>VLOOKUP($E297,Country!$A$1:$B$11,2,0)</f>
        <v>Europe</v>
      </c>
      <c r="G297" s="5" t="s">
        <v>30</v>
      </c>
      <c r="H297" s="5" t="str">
        <f>VLOOKUP($G297,Products!$A$1:$C$11,COLUMNS(Products!$A$2:B297),0)</f>
        <v>Audio</v>
      </c>
      <c r="I297" s="5">
        <f>VLOOKUP($G297,Products!$A$1:$C$11,COLUMNS(Products!$A$2:C297),0)</f>
        <v>199.57</v>
      </c>
      <c r="J297" s="5">
        <v>557.67999999999995</v>
      </c>
      <c r="K297" s="5" t="s">
        <v>82</v>
      </c>
      <c r="L297" s="5" t="s">
        <v>83</v>
      </c>
      <c r="M297" s="5" t="str">
        <f t="shared" si="4"/>
        <v>0</v>
      </c>
      <c r="N297" s="5" t="str">
        <f>TEXT(Table1[[#This Row],[Date]],"mmm")</f>
        <v>Feb</v>
      </c>
      <c r="O297" s="5">
        <f>YEAR(Table1[[#This Row],[Date]])</f>
        <v>2023</v>
      </c>
    </row>
    <row r="298" spans="1:15" x14ac:dyDescent="0.25">
      <c r="A298" s="5">
        <v>297</v>
      </c>
      <c r="B298" s="6">
        <v>44930</v>
      </c>
      <c r="C298" s="5" t="s">
        <v>50</v>
      </c>
      <c r="D298" s="5" t="str">
        <f>VLOOKUP($C298,'Sales Person'!$A$1:$C$21,2,0)</f>
        <v>Michale Cole</v>
      </c>
      <c r="E298" s="5" t="s">
        <v>14</v>
      </c>
      <c r="F298" s="5" t="str">
        <f>VLOOKUP($E298,Country!$A$1:$B$11,2,0)</f>
        <v>Asia</v>
      </c>
      <c r="G298" s="5" t="s">
        <v>33</v>
      </c>
      <c r="H298" s="5" t="str">
        <f>VLOOKUP($G298,Products!$A$1:$C$11,COLUMNS(Products!$A$2:B298),0)</f>
        <v>Electronics</v>
      </c>
      <c r="I298" s="5">
        <f>VLOOKUP($G298,Products!$A$1:$C$11,COLUMNS(Products!$A$2:C298),0)</f>
        <v>381.62</v>
      </c>
      <c r="J298" s="5">
        <v>599.79999999999995</v>
      </c>
      <c r="K298" s="5" t="s">
        <v>82</v>
      </c>
      <c r="L298" s="5" t="s">
        <v>83</v>
      </c>
      <c r="M298" s="5" t="str">
        <f t="shared" si="4"/>
        <v>0</v>
      </c>
      <c r="N298" s="5" t="str">
        <f>TEXT(Table1[[#This Row],[Date]],"mmm")</f>
        <v>Jan</v>
      </c>
      <c r="O298" s="5">
        <f>YEAR(Table1[[#This Row],[Date]])</f>
        <v>2023</v>
      </c>
    </row>
    <row r="299" spans="1:15" x14ac:dyDescent="0.25">
      <c r="A299" s="5">
        <v>298</v>
      </c>
      <c r="B299" s="6">
        <v>45557</v>
      </c>
      <c r="C299" s="5" t="s">
        <v>74</v>
      </c>
      <c r="D299" s="5" t="str">
        <f>VLOOKUP($C299,'Sales Person'!$A$1:$C$21,2,0)</f>
        <v>Michale Cole</v>
      </c>
      <c r="E299" s="5" t="s">
        <v>9</v>
      </c>
      <c r="F299" s="5" t="str">
        <f>VLOOKUP($E299,Country!$A$1:$B$11,2,0)</f>
        <v>Europe</v>
      </c>
      <c r="G299" s="5" t="s">
        <v>33</v>
      </c>
      <c r="H299" s="5" t="str">
        <f>VLOOKUP($G299,Products!$A$1:$C$11,COLUMNS(Products!$A$2:B299),0)</f>
        <v>Electronics</v>
      </c>
      <c r="I299" s="5">
        <f>VLOOKUP($G299,Products!$A$1:$C$11,COLUMNS(Products!$A$2:C299),0)</f>
        <v>381.62</v>
      </c>
      <c r="J299" s="5">
        <v>716.44</v>
      </c>
      <c r="K299" s="5" t="s">
        <v>81</v>
      </c>
      <c r="L299" s="6">
        <v>45567</v>
      </c>
      <c r="M299" s="5">
        <f t="shared" si="4"/>
        <v>10</v>
      </c>
      <c r="N299" s="5" t="str">
        <f>TEXT(Table1[[#This Row],[Date]],"mmm")</f>
        <v>Sep</v>
      </c>
      <c r="O299" s="5">
        <f>YEAR(Table1[[#This Row],[Date]])</f>
        <v>2024</v>
      </c>
    </row>
    <row r="300" spans="1:15" x14ac:dyDescent="0.25">
      <c r="A300" s="5">
        <v>299</v>
      </c>
      <c r="B300" s="6">
        <v>45035</v>
      </c>
      <c r="C300" s="5" t="s">
        <v>50</v>
      </c>
      <c r="D300" s="5" t="str">
        <f>VLOOKUP($C300,'Sales Person'!$A$1:$C$21,2,0)</f>
        <v>Michale Cole</v>
      </c>
      <c r="E300" s="5" t="s">
        <v>5</v>
      </c>
      <c r="F300" s="5" t="str">
        <f>VLOOKUP($E300,Country!$A$1:$B$11,2,0)</f>
        <v>South America</v>
      </c>
      <c r="G300" s="5" t="s">
        <v>31</v>
      </c>
      <c r="H300" s="5" t="str">
        <f>VLOOKUP($G300,Products!$A$1:$C$11,COLUMNS(Products!$A$2:B300),0)</f>
        <v>Electronics</v>
      </c>
      <c r="I300" s="5">
        <f>VLOOKUP($G300,Products!$A$1:$C$11,COLUMNS(Products!$A$2:C300),0)</f>
        <v>71.97</v>
      </c>
      <c r="J300" s="5">
        <v>975.07</v>
      </c>
      <c r="K300" s="5" t="s">
        <v>81</v>
      </c>
      <c r="L300" s="6">
        <v>45039</v>
      </c>
      <c r="M300" s="5">
        <f t="shared" si="4"/>
        <v>4</v>
      </c>
      <c r="N300" s="5" t="str">
        <f>TEXT(Table1[[#This Row],[Date]],"mmm")</f>
        <v>Apr</v>
      </c>
      <c r="O300" s="5">
        <f>YEAR(Table1[[#This Row],[Date]])</f>
        <v>2023</v>
      </c>
    </row>
    <row r="301" spans="1:15" x14ac:dyDescent="0.25">
      <c r="A301" s="5">
        <v>300</v>
      </c>
      <c r="B301" s="6">
        <v>45108</v>
      </c>
      <c r="C301" s="5" t="s">
        <v>58</v>
      </c>
      <c r="D301" s="5" t="str">
        <f>VLOOKUP($C301,'Sales Person'!$A$1:$C$21,2,0)</f>
        <v>Nick Patrick</v>
      </c>
      <c r="E301" s="5" t="s">
        <v>11</v>
      </c>
      <c r="F301" s="5" t="str">
        <f>VLOOKUP($E301,Country!$A$1:$B$11,2,0)</f>
        <v>Asia</v>
      </c>
      <c r="G301" s="5" t="s">
        <v>32</v>
      </c>
      <c r="H301" s="5" t="str">
        <f>VLOOKUP($G301,Products!$A$1:$C$11,COLUMNS(Products!$A$2:B301),0)</f>
        <v>Audio</v>
      </c>
      <c r="I301" s="5">
        <f>VLOOKUP($G301,Products!$A$1:$C$11,COLUMNS(Products!$A$2:C301),0)</f>
        <v>143.09</v>
      </c>
      <c r="J301" s="5">
        <v>274.02</v>
      </c>
      <c r="K301" s="5" t="s">
        <v>82</v>
      </c>
      <c r="L301" s="5" t="s">
        <v>83</v>
      </c>
      <c r="M301" s="5" t="str">
        <f t="shared" si="4"/>
        <v>0</v>
      </c>
      <c r="N301" s="5" t="str">
        <f>TEXT(Table1[[#This Row],[Date]],"mmm")</f>
        <v>Jul</v>
      </c>
      <c r="O301" s="5">
        <f>YEAR(Table1[[#This Row],[Date]])</f>
        <v>2023</v>
      </c>
    </row>
    <row r="302" spans="1:15" x14ac:dyDescent="0.25">
      <c r="A302" s="5">
        <v>301</v>
      </c>
      <c r="B302" s="6">
        <v>45551</v>
      </c>
      <c r="C302" s="5" t="s">
        <v>68</v>
      </c>
      <c r="D302" s="5" t="str">
        <f>VLOOKUP($C302,'Sales Person'!$A$1:$C$21,2,0)</f>
        <v>Samantha Irvin</v>
      </c>
      <c r="E302" s="5" t="s">
        <v>15</v>
      </c>
      <c r="F302" s="5" t="str">
        <f>VLOOKUP($E302,Country!$A$1:$B$11,2,0)</f>
        <v>Oceania</v>
      </c>
      <c r="G302" s="5" t="s">
        <v>30</v>
      </c>
      <c r="H302" s="5" t="str">
        <f>VLOOKUP($G302,Products!$A$1:$C$11,COLUMNS(Products!$A$2:B302),0)</f>
        <v>Audio</v>
      </c>
      <c r="I302" s="5">
        <f>VLOOKUP($G302,Products!$A$1:$C$11,COLUMNS(Products!$A$2:C302),0)</f>
        <v>199.57</v>
      </c>
      <c r="J302" s="5">
        <v>166.38</v>
      </c>
      <c r="K302" s="5" t="s">
        <v>81</v>
      </c>
      <c r="L302" s="6">
        <v>45571</v>
      </c>
      <c r="M302" s="5">
        <f t="shared" si="4"/>
        <v>20</v>
      </c>
      <c r="N302" s="5" t="str">
        <f>TEXT(Table1[[#This Row],[Date]],"mmm")</f>
        <v>Sep</v>
      </c>
      <c r="O302" s="5">
        <f>YEAR(Table1[[#This Row],[Date]])</f>
        <v>2024</v>
      </c>
    </row>
    <row r="303" spans="1:15" x14ac:dyDescent="0.25">
      <c r="A303" s="5">
        <v>302</v>
      </c>
      <c r="B303" s="6">
        <v>45089</v>
      </c>
      <c r="C303" s="5" t="s">
        <v>38</v>
      </c>
      <c r="D303" s="5" t="str">
        <f>VLOOKUP($C303,'Sales Person'!$A$1:$C$21,2,0)</f>
        <v>Samantha Irvin</v>
      </c>
      <c r="E303" s="5" t="s">
        <v>11</v>
      </c>
      <c r="F303" s="5" t="str">
        <f>VLOOKUP($E303,Country!$A$1:$B$11,2,0)</f>
        <v>Asia</v>
      </c>
      <c r="G303" s="5" t="s">
        <v>29</v>
      </c>
      <c r="H303" s="5" t="str">
        <f>VLOOKUP($G303,Products!$A$1:$C$11,COLUMNS(Products!$A$2:B303),0)</f>
        <v>Computing</v>
      </c>
      <c r="I303" s="5">
        <f>VLOOKUP($G303,Products!$A$1:$C$11,COLUMNS(Products!$A$2:C303),0)</f>
        <v>104.6</v>
      </c>
      <c r="J303" s="5">
        <v>345.3</v>
      </c>
      <c r="K303" s="5" t="s">
        <v>81</v>
      </c>
      <c r="L303" s="6">
        <v>45101</v>
      </c>
      <c r="M303" s="5">
        <f t="shared" si="4"/>
        <v>12</v>
      </c>
      <c r="N303" s="5" t="str">
        <f>TEXT(Table1[[#This Row],[Date]],"mmm")</f>
        <v>Jun</v>
      </c>
      <c r="O303" s="5">
        <f>YEAR(Table1[[#This Row],[Date]])</f>
        <v>2023</v>
      </c>
    </row>
    <row r="304" spans="1:15" x14ac:dyDescent="0.25">
      <c r="A304" s="5">
        <v>303</v>
      </c>
      <c r="B304" s="6">
        <v>45212</v>
      </c>
      <c r="C304" s="5" t="s">
        <v>40</v>
      </c>
      <c r="D304" s="5" t="str">
        <f>VLOOKUP($C304,'Sales Person'!$A$1:$C$21,2,0)</f>
        <v>Samantha Irvin</v>
      </c>
      <c r="E304" s="5" t="s">
        <v>13</v>
      </c>
      <c r="F304" s="5" t="str">
        <f>VLOOKUP($E304,Country!$A$1:$B$11,2,0)</f>
        <v>Asia</v>
      </c>
      <c r="G304" s="5" t="s">
        <v>30</v>
      </c>
      <c r="H304" s="5" t="str">
        <f>VLOOKUP($G304,Products!$A$1:$C$11,COLUMNS(Products!$A$2:B304),0)</f>
        <v>Audio</v>
      </c>
      <c r="I304" s="5">
        <f>VLOOKUP($G304,Products!$A$1:$C$11,COLUMNS(Products!$A$2:C304),0)</f>
        <v>199.57</v>
      </c>
      <c r="J304" s="5">
        <v>851.13</v>
      </c>
      <c r="K304" s="5" t="s">
        <v>81</v>
      </c>
      <c r="L304" s="6">
        <v>45227</v>
      </c>
      <c r="M304" s="5">
        <f t="shared" si="4"/>
        <v>15</v>
      </c>
      <c r="N304" s="5" t="str">
        <f>TEXT(Table1[[#This Row],[Date]],"mmm")</f>
        <v>Oct</v>
      </c>
      <c r="O304" s="5">
        <f>YEAR(Table1[[#This Row],[Date]])</f>
        <v>2023</v>
      </c>
    </row>
    <row r="305" spans="1:15" x14ac:dyDescent="0.25">
      <c r="A305" s="5">
        <v>304</v>
      </c>
      <c r="B305" s="6">
        <v>45017</v>
      </c>
      <c r="C305" s="5" t="s">
        <v>42</v>
      </c>
      <c r="D305" s="5" t="str">
        <f>VLOOKUP($C305,'Sales Person'!$A$1:$C$21,2,0)</f>
        <v>Cathy Kelley</v>
      </c>
      <c r="E305" s="5" t="s">
        <v>10</v>
      </c>
      <c r="F305" s="5" t="str">
        <f>VLOOKUP($E305,Country!$A$1:$B$11,2,0)</f>
        <v>Europe</v>
      </c>
      <c r="G305" s="5" t="s">
        <v>33</v>
      </c>
      <c r="H305" s="5" t="str">
        <f>VLOOKUP($G305,Products!$A$1:$C$11,COLUMNS(Products!$A$2:B305),0)</f>
        <v>Electronics</v>
      </c>
      <c r="I305" s="5">
        <f>VLOOKUP($G305,Products!$A$1:$C$11,COLUMNS(Products!$A$2:C305),0)</f>
        <v>381.62</v>
      </c>
      <c r="J305" s="5">
        <v>762.26</v>
      </c>
      <c r="K305" s="5" t="s">
        <v>82</v>
      </c>
      <c r="L305" s="5" t="s">
        <v>83</v>
      </c>
      <c r="M305" s="5" t="str">
        <f t="shared" si="4"/>
        <v>0</v>
      </c>
      <c r="N305" s="5" t="str">
        <f>TEXT(Table1[[#This Row],[Date]],"mmm")</f>
        <v>Apr</v>
      </c>
      <c r="O305" s="5">
        <f>YEAR(Table1[[#This Row],[Date]])</f>
        <v>2023</v>
      </c>
    </row>
    <row r="306" spans="1:15" x14ac:dyDescent="0.25">
      <c r="A306" s="5">
        <v>305</v>
      </c>
      <c r="B306" s="6">
        <v>45443</v>
      </c>
      <c r="C306" s="5" t="s">
        <v>56</v>
      </c>
      <c r="D306" s="5" t="str">
        <f>VLOOKUP($C306,'Sales Person'!$A$1:$C$21,2,0)</f>
        <v>Nick Patrick</v>
      </c>
      <c r="E306" s="5" t="s">
        <v>5</v>
      </c>
      <c r="F306" s="5" t="str">
        <f>VLOOKUP($E306,Country!$A$1:$B$11,2,0)</f>
        <v>South America</v>
      </c>
      <c r="G306" s="5" t="s">
        <v>20</v>
      </c>
      <c r="H306" s="5" t="str">
        <f>VLOOKUP($G306,Products!$A$1:$C$11,COLUMNS(Products!$A$2:B306),0)</f>
        <v>Office Equipment</v>
      </c>
      <c r="I306" s="5">
        <f>VLOOKUP($G306,Products!$A$1:$C$11,COLUMNS(Products!$A$2:C306),0)</f>
        <v>350.59</v>
      </c>
      <c r="J306" s="5">
        <v>540.30999999999995</v>
      </c>
      <c r="K306" s="5" t="s">
        <v>81</v>
      </c>
      <c r="L306" s="6">
        <v>45447</v>
      </c>
      <c r="M306" s="5">
        <f t="shared" si="4"/>
        <v>4</v>
      </c>
      <c r="N306" s="5" t="str">
        <f>TEXT(Table1[[#This Row],[Date]],"mmm")</f>
        <v>May</v>
      </c>
      <c r="O306" s="5">
        <f>YEAR(Table1[[#This Row],[Date]])</f>
        <v>2024</v>
      </c>
    </row>
    <row r="307" spans="1:15" x14ac:dyDescent="0.25">
      <c r="A307" s="5">
        <v>306</v>
      </c>
      <c r="B307" s="6">
        <v>45295</v>
      </c>
      <c r="C307" s="5" t="s">
        <v>54</v>
      </c>
      <c r="D307" s="5" t="str">
        <f>VLOOKUP($C307,'Sales Person'!$A$1:$C$21,2,0)</f>
        <v>Michale Cole</v>
      </c>
      <c r="E307" s="5" t="s">
        <v>4</v>
      </c>
      <c r="F307" s="5" t="str">
        <f>VLOOKUP($E307,Country!$A$1:$B$11,2,0)</f>
        <v>North America</v>
      </c>
      <c r="G307" s="5" t="s">
        <v>28</v>
      </c>
      <c r="H307" s="5" t="str">
        <f>VLOOKUP($G307,Products!$A$1:$C$11,COLUMNS(Products!$A$2:B307),0)</f>
        <v>Electronics</v>
      </c>
      <c r="I307" s="5">
        <f>VLOOKUP($G307,Products!$A$1:$C$11,COLUMNS(Products!$A$2:C307),0)</f>
        <v>282.79000000000002</v>
      </c>
      <c r="J307" s="5">
        <v>605.66999999999996</v>
      </c>
      <c r="K307" s="5" t="s">
        <v>82</v>
      </c>
      <c r="L307" s="5" t="s">
        <v>83</v>
      </c>
      <c r="M307" s="5" t="str">
        <f t="shared" si="4"/>
        <v>0</v>
      </c>
      <c r="N307" s="5" t="str">
        <f>TEXT(Table1[[#This Row],[Date]],"mmm")</f>
        <v>Jan</v>
      </c>
      <c r="O307" s="5">
        <f>YEAR(Table1[[#This Row],[Date]])</f>
        <v>2024</v>
      </c>
    </row>
    <row r="308" spans="1:15" x14ac:dyDescent="0.25">
      <c r="A308" s="5">
        <v>307</v>
      </c>
      <c r="B308" s="6">
        <v>45618</v>
      </c>
      <c r="C308" s="5" t="s">
        <v>70</v>
      </c>
      <c r="D308" s="5" t="str">
        <f>VLOOKUP($C308,'Sales Person'!$A$1:$C$21,2,0)</f>
        <v>Cathy Kelley</v>
      </c>
      <c r="E308" s="5" t="s">
        <v>10</v>
      </c>
      <c r="F308" s="5" t="str">
        <f>VLOOKUP($E308,Country!$A$1:$B$11,2,0)</f>
        <v>Europe</v>
      </c>
      <c r="G308" s="5" t="s">
        <v>33</v>
      </c>
      <c r="H308" s="5" t="str">
        <f>VLOOKUP($G308,Products!$A$1:$C$11,COLUMNS(Products!$A$2:B308),0)</f>
        <v>Electronics</v>
      </c>
      <c r="I308" s="5">
        <f>VLOOKUP($G308,Products!$A$1:$C$11,COLUMNS(Products!$A$2:C308),0)</f>
        <v>381.62</v>
      </c>
      <c r="J308" s="5">
        <v>918.65</v>
      </c>
      <c r="K308" s="5" t="s">
        <v>82</v>
      </c>
      <c r="L308" s="5" t="s">
        <v>83</v>
      </c>
      <c r="M308" s="5" t="str">
        <f t="shared" si="4"/>
        <v>0</v>
      </c>
      <c r="N308" s="5" t="str">
        <f>TEXT(Table1[[#This Row],[Date]],"mmm")</f>
        <v>Nov</v>
      </c>
      <c r="O308" s="5">
        <f>YEAR(Table1[[#This Row],[Date]])</f>
        <v>2024</v>
      </c>
    </row>
    <row r="309" spans="1:15" x14ac:dyDescent="0.25">
      <c r="A309" s="5">
        <v>308</v>
      </c>
      <c r="B309" s="6">
        <v>45598</v>
      </c>
      <c r="C309" s="5" t="s">
        <v>54</v>
      </c>
      <c r="D309" s="5" t="str">
        <f>VLOOKUP($C309,'Sales Person'!$A$1:$C$21,2,0)</f>
        <v>Michale Cole</v>
      </c>
      <c r="E309" s="5" t="s">
        <v>11</v>
      </c>
      <c r="F309" s="5" t="str">
        <f>VLOOKUP($E309,Country!$A$1:$B$11,2,0)</f>
        <v>Asia</v>
      </c>
      <c r="G309" s="5" t="s">
        <v>24</v>
      </c>
      <c r="H309" s="5" t="str">
        <f>VLOOKUP($G309,Products!$A$1:$C$11,COLUMNS(Products!$A$2:B309),0)</f>
        <v>Audio</v>
      </c>
      <c r="I309" s="5">
        <f>VLOOKUP($G309,Products!$A$1:$C$11,COLUMNS(Products!$A$2:C309),0)</f>
        <v>195.62</v>
      </c>
      <c r="J309" s="5">
        <v>756.45</v>
      </c>
      <c r="K309" s="5" t="s">
        <v>82</v>
      </c>
      <c r="L309" s="5" t="s">
        <v>83</v>
      </c>
      <c r="M309" s="5" t="str">
        <f t="shared" si="4"/>
        <v>0</v>
      </c>
      <c r="N309" s="5" t="str">
        <f>TEXT(Table1[[#This Row],[Date]],"mmm")</f>
        <v>Nov</v>
      </c>
      <c r="O309" s="5">
        <f>YEAR(Table1[[#This Row],[Date]])</f>
        <v>2024</v>
      </c>
    </row>
    <row r="310" spans="1:15" x14ac:dyDescent="0.25">
      <c r="A310" s="5">
        <v>309</v>
      </c>
      <c r="B310" s="6">
        <v>45118</v>
      </c>
      <c r="C310" s="5" t="s">
        <v>38</v>
      </c>
      <c r="D310" s="5" t="str">
        <f>VLOOKUP($C310,'Sales Person'!$A$1:$C$21,2,0)</f>
        <v>Samantha Irvin</v>
      </c>
      <c r="E310" s="5" t="s">
        <v>13</v>
      </c>
      <c r="F310" s="5" t="str">
        <f>VLOOKUP($E310,Country!$A$1:$B$11,2,0)</f>
        <v>Asia</v>
      </c>
      <c r="G310" s="5" t="s">
        <v>33</v>
      </c>
      <c r="H310" s="5" t="str">
        <f>VLOOKUP($G310,Products!$A$1:$C$11,COLUMNS(Products!$A$2:B310),0)</f>
        <v>Electronics</v>
      </c>
      <c r="I310" s="5">
        <f>VLOOKUP($G310,Products!$A$1:$C$11,COLUMNS(Products!$A$2:C310),0)</f>
        <v>381.62</v>
      </c>
      <c r="J310" s="5">
        <v>900.02</v>
      </c>
      <c r="K310" s="5" t="s">
        <v>81</v>
      </c>
      <c r="L310" s="6">
        <v>45133</v>
      </c>
      <c r="M310" s="5">
        <f t="shared" si="4"/>
        <v>15</v>
      </c>
      <c r="N310" s="5" t="str">
        <f>TEXT(Table1[[#This Row],[Date]],"mmm")</f>
        <v>Jul</v>
      </c>
      <c r="O310" s="5">
        <f>YEAR(Table1[[#This Row],[Date]])</f>
        <v>2023</v>
      </c>
    </row>
    <row r="311" spans="1:15" x14ac:dyDescent="0.25">
      <c r="A311" s="5">
        <v>310</v>
      </c>
      <c r="B311" s="6">
        <v>45627</v>
      </c>
      <c r="C311" s="5" t="s">
        <v>64</v>
      </c>
      <c r="D311" s="5" t="str">
        <f>VLOOKUP($C311,'Sales Person'!$A$1:$C$21,2,0)</f>
        <v>Michale Cole</v>
      </c>
      <c r="E311" s="5" t="s">
        <v>9</v>
      </c>
      <c r="F311" s="5" t="str">
        <f>VLOOKUP($E311,Country!$A$1:$B$11,2,0)</f>
        <v>Europe</v>
      </c>
      <c r="G311" s="5" t="s">
        <v>22</v>
      </c>
      <c r="H311" s="5" t="str">
        <f>VLOOKUP($G311,Products!$A$1:$C$11,COLUMNS(Products!$A$2:B311),0)</f>
        <v>Computing</v>
      </c>
      <c r="I311" s="5">
        <f>VLOOKUP($G311,Products!$A$1:$C$11,COLUMNS(Products!$A$2:C311),0)</f>
        <v>415.78</v>
      </c>
      <c r="J311" s="5">
        <v>996.34</v>
      </c>
      <c r="K311" s="5" t="s">
        <v>82</v>
      </c>
      <c r="L311" s="5" t="s">
        <v>83</v>
      </c>
      <c r="M311" s="5" t="str">
        <f t="shared" si="4"/>
        <v>0</v>
      </c>
      <c r="N311" s="5" t="str">
        <f>TEXT(Table1[[#This Row],[Date]],"mmm")</f>
        <v>Dec</v>
      </c>
      <c r="O311" s="5">
        <f>YEAR(Table1[[#This Row],[Date]])</f>
        <v>2024</v>
      </c>
    </row>
    <row r="312" spans="1:15" x14ac:dyDescent="0.25">
      <c r="A312" s="5">
        <v>311</v>
      </c>
      <c r="B312" s="6">
        <v>45274</v>
      </c>
      <c r="C312" s="5" t="s">
        <v>74</v>
      </c>
      <c r="D312" s="5" t="str">
        <f>VLOOKUP($C312,'Sales Person'!$A$1:$C$21,2,0)</f>
        <v>Michale Cole</v>
      </c>
      <c r="E312" s="5" t="s">
        <v>15</v>
      </c>
      <c r="F312" s="5" t="str">
        <f>VLOOKUP($E312,Country!$A$1:$B$11,2,0)</f>
        <v>Oceania</v>
      </c>
      <c r="G312" s="5" t="s">
        <v>32</v>
      </c>
      <c r="H312" s="5" t="str">
        <f>VLOOKUP($G312,Products!$A$1:$C$11,COLUMNS(Products!$A$2:B312),0)</f>
        <v>Audio</v>
      </c>
      <c r="I312" s="5">
        <f>VLOOKUP($G312,Products!$A$1:$C$11,COLUMNS(Products!$A$2:C312),0)</f>
        <v>143.09</v>
      </c>
      <c r="J312" s="5">
        <v>674.53</v>
      </c>
      <c r="K312" s="5" t="s">
        <v>81</v>
      </c>
      <c r="L312" s="6">
        <v>45294</v>
      </c>
      <c r="M312" s="5">
        <f t="shared" si="4"/>
        <v>20</v>
      </c>
      <c r="N312" s="5" t="str">
        <f>TEXT(Table1[[#This Row],[Date]],"mmm")</f>
        <v>Dec</v>
      </c>
      <c r="O312" s="5">
        <f>YEAR(Table1[[#This Row],[Date]])</f>
        <v>2023</v>
      </c>
    </row>
    <row r="313" spans="1:15" x14ac:dyDescent="0.25">
      <c r="A313" s="5">
        <v>312</v>
      </c>
      <c r="B313" s="6">
        <v>45204</v>
      </c>
      <c r="C313" s="5" t="s">
        <v>72</v>
      </c>
      <c r="D313" s="5" t="str">
        <f>VLOOKUP($C313,'Sales Person'!$A$1:$C$21,2,0)</f>
        <v>Cathy Kelley</v>
      </c>
      <c r="E313" s="5" t="s">
        <v>7</v>
      </c>
      <c r="F313" s="5" t="str">
        <f>VLOOKUP($E313,Country!$A$1:$B$11,2,0)</f>
        <v>Europe</v>
      </c>
      <c r="G313" s="5" t="s">
        <v>20</v>
      </c>
      <c r="H313" s="5" t="str">
        <f>VLOOKUP($G313,Products!$A$1:$C$11,COLUMNS(Products!$A$2:B313),0)</f>
        <v>Office Equipment</v>
      </c>
      <c r="I313" s="5">
        <f>VLOOKUP($G313,Products!$A$1:$C$11,COLUMNS(Products!$A$2:C313),0)</f>
        <v>350.59</v>
      </c>
      <c r="J313" s="5">
        <v>644.19000000000005</v>
      </c>
      <c r="K313" s="5" t="s">
        <v>82</v>
      </c>
      <c r="L313" s="5" t="s">
        <v>83</v>
      </c>
      <c r="M313" s="5" t="str">
        <f t="shared" si="4"/>
        <v>0</v>
      </c>
      <c r="N313" s="5" t="str">
        <f>TEXT(Table1[[#This Row],[Date]],"mmm")</f>
        <v>Oct</v>
      </c>
      <c r="O313" s="5">
        <f>YEAR(Table1[[#This Row],[Date]])</f>
        <v>2023</v>
      </c>
    </row>
    <row r="314" spans="1:15" x14ac:dyDescent="0.25">
      <c r="A314" s="5">
        <v>313</v>
      </c>
      <c r="B314" s="6">
        <v>45455</v>
      </c>
      <c r="C314" s="5" t="s">
        <v>74</v>
      </c>
      <c r="D314" s="5" t="str">
        <f>VLOOKUP($C314,'Sales Person'!$A$1:$C$21,2,0)</f>
        <v>Michale Cole</v>
      </c>
      <c r="E314" s="5" t="s">
        <v>9</v>
      </c>
      <c r="F314" s="5" t="str">
        <f>VLOOKUP($E314,Country!$A$1:$B$11,2,0)</f>
        <v>Europe</v>
      </c>
      <c r="G314" s="5" t="s">
        <v>22</v>
      </c>
      <c r="H314" s="5" t="str">
        <f>VLOOKUP($G314,Products!$A$1:$C$11,COLUMNS(Products!$A$2:B314),0)</f>
        <v>Computing</v>
      </c>
      <c r="I314" s="5">
        <f>VLOOKUP($G314,Products!$A$1:$C$11,COLUMNS(Products!$A$2:C314),0)</f>
        <v>415.78</v>
      </c>
      <c r="J314" s="5">
        <v>146.91</v>
      </c>
      <c r="K314" s="5" t="s">
        <v>82</v>
      </c>
      <c r="L314" s="5" t="s">
        <v>83</v>
      </c>
      <c r="M314" s="5" t="str">
        <f t="shared" si="4"/>
        <v>0</v>
      </c>
      <c r="N314" s="5" t="str">
        <f>TEXT(Table1[[#This Row],[Date]],"mmm")</f>
        <v>Jun</v>
      </c>
      <c r="O314" s="5">
        <f>YEAR(Table1[[#This Row],[Date]])</f>
        <v>2024</v>
      </c>
    </row>
    <row r="315" spans="1:15" x14ac:dyDescent="0.25">
      <c r="A315" s="5">
        <v>314</v>
      </c>
      <c r="B315" s="6">
        <v>45019</v>
      </c>
      <c r="C315" s="5" t="s">
        <v>56</v>
      </c>
      <c r="D315" s="5" t="str">
        <f>VLOOKUP($C315,'Sales Person'!$A$1:$C$21,2,0)</f>
        <v>Nick Patrick</v>
      </c>
      <c r="E315" s="5" t="s">
        <v>15</v>
      </c>
      <c r="F315" s="5" t="str">
        <f>VLOOKUP($E315,Country!$A$1:$B$11,2,0)</f>
        <v>Oceania</v>
      </c>
      <c r="G315" s="5" t="s">
        <v>32</v>
      </c>
      <c r="H315" s="5" t="str">
        <f>VLOOKUP($G315,Products!$A$1:$C$11,COLUMNS(Products!$A$2:B315),0)</f>
        <v>Audio</v>
      </c>
      <c r="I315" s="5">
        <f>VLOOKUP($G315,Products!$A$1:$C$11,COLUMNS(Products!$A$2:C315),0)</f>
        <v>143.09</v>
      </c>
      <c r="J315" s="5">
        <v>560.71</v>
      </c>
      <c r="K315" s="5" t="s">
        <v>81</v>
      </c>
      <c r="L315" s="6">
        <v>45039</v>
      </c>
      <c r="M315" s="5">
        <f t="shared" si="4"/>
        <v>20</v>
      </c>
      <c r="N315" s="5" t="str">
        <f>TEXT(Table1[[#This Row],[Date]],"mmm")</f>
        <v>Apr</v>
      </c>
      <c r="O315" s="5">
        <f>YEAR(Table1[[#This Row],[Date]])</f>
        <v>2023</v>
      </c>
    </row>
    <row r="316" spans="1:15" x14ac:dyDescent="0.25">
      <c r="A316" s="5">
        <v>315</v>
      </c>
      <c r="B316" s="6">
        <v>44982</v>
      </c>
      <c r="C316" s="5" t="s">
        <v>70</v>
      </c>
      <c r="D316" s="5" t="str">
        <f>VLOOKUP($C316,'Sales Person'!$A$1:$C$21,2,0)</f>
        <v>Cathy Kelley</v>
      </c>
      <c r="E316" s="5" t="s">
        <v>9</v>
      </c>
      <c r="F316" s="5" t="str">
        <f>VLOOKUP($E316,Country!$A$1:$B$11,2,0)</f>
        <v>Europe</v>
      </c>
      <c r="G316" s="5" t="s">
        <v>28</v>
      </c>
      <c r="H316" s="5" t="str">
        <f>VLOOKUP($G316,Products!$A$1:$C$11,COLUMNS(Products!$A$2:B316),0)</f>
        <v>Electronics</v>
      </c>
      <c r="I316" s="5">
        <f>VLOOKUP($G316,Products!$A$1:$C$11,COLUMNS(Products!$A$2:C316),0)</f>
        <v>282.79000000000002</v>
      </c>
      <c r="J316" s="5">
        <v>237.59</v>
      </c>
      <c r="K316" s="5" t="s">
        <v>81</v>
      </c>
      <c r="L316" s="6">
        <v>44992</v>
      </c>
      <c r="M316" s="5">
        <f t="shared" si="4"/>
        <v>10</v>
      </c>
      <c r="N316" s="5" t="str">
        <f>TEXT(Table1[[#This Row],[Date]],"mmm")</f>
        <v>Feb</v>
      </c>
      <c r="O316" s="5">
        <f>YEAR(Table1[[#This Row],[Date]])</f>
        <v>2023</v>
      </c>
    </row>
    <row r="317" spans="1:15" x14ac:dyDescent="0.25">
      <c r="A317" s="5">
        <v>316</v>
      </c>
      <c r="B317" s="6">
        <v>45122</v>
      </c>
      <c r="C317" s="5" t="s">
        <v>60</v>
      </c>
      <c r="D317" s="5" t="str">
        <f>VLOOKUP($C317,'Sales Person'!$A$1:$C$21,2,0)</f>
        <v>Cathy Kelley</v>
      </c>
      <c r="E317" s="5" t="s">
        <v>15</v>
      </c>
      <c r="F317" s="5" t="str">
        <f>VLOOKUP($E317,Country!$A$1:$B$11,2,0)</f>
        <v>Oceania</v>
      </c>
      <c r="G317" s="5" t="s">
        <v>30</v>
      </c>
      <c r="H317" s="5" t="str">
        <f>VLOOKUP($G317,Products!$A$1:$C$11,COLUMNS(Products!$A$2:B317),0)</f>
        <v>Audio</v>
      </c>
      <c r="I317" s="5">
        <f>VLOOKUP($G317,Products!$A$1:$C$11,COLUMNS(Products!$A$2:C317),0)</f>
        <v>199.57</v>
      </c>
      <c r="J317" s="5">
        <v>247</v>
      </c>
      <c r="K317" s="5" t="s">
        <v>81</v>
      </c>
      <c r="L317" s="6">
        <v>45142</v>
      </c>
      <c r="M317" s="5">
        <f t="shared" si="4"/>
        <v>20</v>
      </c>
      <c r="N317" s="5" t="str">
        <f>TEXT(Table1[[#This Row],[Date]],"mmm")</f>
        <v>Jul</v>
      </c>
      <c r="O317" s="5">
        <f>YEAR(Table1[[#This Row],[Date]])</f>
        <v>2023</v>
      </c>
    </row>
    <row r="318" spans="1:15" x14ac:dyDescent="0.25">
      <c r="A318" s="5">
        <v>317</v>
      </c>
      <c r="B318" s="6">
        <v>45553</v>
      </c>
      <c r="C318" s="5" t="s">
        <v>64</v>
      </c>
      <c r="D318" s="5" t="str">
        <f>VLOOKUP($C318,'Sales Person'!$A$1:$C$21,2,0)</f>
        <v>Michale Cole</v>
      </c>
      <c r="E318" s="5" t="s">
        <v>5</v>
      </c>
      <c r="F318" s="5" t="str">
        <f>VLOOKUP($E318,Country!$A$1:$B$11,2,0)</f>
        <v>South America</v>
      </c>
      <c r="G318" s="5" t="s">
        <v>29</v>
      </c>
      <c r="H318" s="5" t="str">
        <f>VLOOKUP($G318,Products!$A$1:$C$11,COLUMNS(Products!$A$2:B318),0)</f>
        <v>Computing</v>
      </c>
      <c r="I318" s="5">
        <f>VLOOKUP($G318,Products!$A$1:$C$11,COLUMNS(Products!$A$2:C318),0)</f>
        <v>104.6</v>
      </c>
      <c r="J318" s="5">
        <v>248.6</v>
      </c>
      <c r="K318" s="5" t="s">
        <v>81</v>
      </c>
      <c r="L318" s="6">
        <v>45557</v>
      </c>
      <c r="M318" s="5">
        <f t="shared" si="4"/>
        <v>4</v>
      </c>
      <c r="N318" s="5" t="str">
        <f>TEXT(Table1[[#This Row],[Date]],"mmm")</f>
        <v>Sep</v>
      </c>
      <c r="O318" s="5">
        <f>YEAR(Table1[[#This Row],[Date]])</f>
        <v>2024</v>
      </c>
    </row>
    <row r="319" spans="1:15" x14ac:dyDescent="0.25">
      <c r="A319" s="5">
        <v>318</v>
      </c>
      <c r="B319" s="6">
        <v>45292</v>
      </c>
      <c r="C319" s="5" t="s">
        <v>50</v>
      </c>
      <c r="D319" s="5" t="str">
        <f>VLOOKUP($C319,'Sales Person'!$A$1:$C$21,2,0)</f>
        <v>Michale Cole</v>
      </c>
      <c r="E319" s="5" t="s">
        <v>11</v>
      </c>
      <c r="F319" s="5" t="str">
        <f>VLOOKUP($E319,Country!$A$1:$B$11,2,0)</f>
        <v>Asia</v>
      </c>
      <c r="G319" s="5" t="s">
        <v>28</v>
      </c>
      <c r="H319" s="5" t="str">
        <f>VLOOKUP($G319,Products!$A$1:$C$11,COLUMNS(Products!$A$2:B319),0)</f>
        <v>Electronics</v>
      </c>
      <c r="I319" s="5">
        <f>VLOOKUP($G319,Products!$A$1:$C$11,COLUMNS(Products!$A$2:C319),0)</f>
        <v>282.79000000000002</v>
      </c>
      <c r="J319" s="5">
        <v>279.25</v>
      </c>
      <c r="K319" s="5" t="s">
        <v>81</v>
      </c>
      <c r="L319" s="6">
        <v>45304</v>
      </c>
      <c r="M319" s="5">
        <f t="shared" si="4"/>
        <v>12</v>
      </c>
      <c r="N319" s="5" t="str">
        <f>TEXT(Table1[[#This Row],[Date]],"mmm")</f>
        <v>Jan</v>
      </c>
      <c r="O319" s="5">
        <f>YEAR(Table1[[#This Row],[Date]])</f>
        <v>2024</v>
      </c>
    </row>
    <row r="320" spans="1:15" x14ac:dyDescent="0.25">
      <c r="A320" s="5">
        <v>319</v>
      </c>
      <c r="B320" s="6">
        <v>45006</v>
      </c>
      <c r="C320" s="5" t="s">
        <v>68</v>
      </c>
      <c r="D320" s="5" t="str">
        <f>VLOOKUP($C320,'Sales Person'!$A$1:$C$21,2,0)</f>
        <v>Samantha Irvin</v>
      </c>
      <c r="E320" s="5" t="s">
        <v>4</v>
      </c>
      <c r="F320" s="5" t="str">
        <f>VLOOKUP($E320,Country!$A$1:$B$11,2,0)</f>
        <v>North America</v>
      </c>
      <c r="G320" s="5" t="s">
        <v>30</v>
      </c>
      <c r="H320" s="5" t="str">
        <f>VLOOKUP($G320,Products!$A$1:$C$11,COLUMNS(Products!$A$2:B320),0)</f>
        <v>Audio</v>
      </c>
      <c r="I320" s="5">
        <f>VLOOKUP($G320,Products!$A$1:$C$11,COLUMNS(Products!$A$2:C320),0)</f>
        <v>199.57</v>
      </c>
      <c r="J320" s="5">
        <v>608.35</v>
      </c>
      <c r="K320" s="5" t="s">
        <v>81</v>
      </c>
      <c r="L320" s="6">
        <v>45008</v>
      </c>
      <c r="M320" s="5">
        <f t="shared" si="4"/>
        <v>2</v>
      </c>
      <c r="N320" s="5" t="str">
        <f>TEXT(Table1[[#This Row],[Date]],"mmm")</f>
        <v>Mar</v>
      </c>
      <c r="O320" s="5">
        <f>YEAR(Table1[[#This Row],[Date]])</f>
        <v>2023</v>
      </c>
    </row>
    <row r="321" spans="1:15" x14ac:dyDescent="0.25">
      <c r="A321" s="5">
        <v>320</v>
      </c>
      <c r="B321" s="6">
        <v>45036</v>
      </c>
      <c r="C321" s="5" t="s">
        <v>38</v>
      </c>
      <c r="D321" s="5" t="str">
        <f>VLOOKUP($C321,'Sales Person'!$A$1:$C$21,2,0)</f>
        <v>Samantha Irvin</v>
      </c>
      <c r="E321" s="5" t="s">
        <v>7</v>
      </c>
      <c r="F321" s="5" t="str">
        <f>VLOOKUP($E321,Country!$A$1:$B$11,2,0)</f>
        <v>Europe</v>
      </c>
      <c r="G321" s="5" t="s">
        <v>29</v>
      </c>
      <c r="H321" s="5" t="str">
        <f>VLOOKUP($G321,Products!$A$1:$C$11,COLUMNS(Products!$A$2:B321),0)</f>
        <v>Computing</v>
      </c>
      <c r="I321" s="5">
        <f>VLOOKUP($G321,Products!$A$1:$C$11,COLUMNS(Products!$A$2:C321),0)</f>
        <v>104.6</v>
      </c>
      <c r="J321" s="5">
        <v>291.99</v>
      </c>
      <c r="K321" s="5" t="s">
        <v>81</v>
      </c>
      <c r="L321" s="6">
        <v>45044</v>
      </c>
      <c r="M321" s="5">
        <f t="shared" si="4"/>
        <v>8</v>
      </c>
      <c r="N321" s="5" t="str">
        <f>TEXT(Table1[[#This Row],[Date]],"mmm")</f>
        <v>Apr</v>
      </c>
      <c r="O321" s="5">
        <f>YEAR(Table1[[#This Row],[Date]])</f>
        <v>2023</v>
      </c>
    </row>
    <row r="322" spans="1:15" x14ac:dyDescent="0.25">
      <c r="A322" s="5">
        <v>321</v>
      </c>
      <c r="B322" s="6">
        <v>45361</v>
      </c>
      <c r="C322" s="5" t="s">
        <v>52</v>
      </c>
      <c r="D322" s="5" t="str">
        <f>VLOOKUP($C322,'Sales Person'!$A$1:$C$21,2,0)</f>
        <v>Nick Patrick</v>
      </c>
      <c r="E322" s="5" t="s">
        <v>4</v>
      </c>
      <c r="F322" s="5" t="str">
        <f>VLOOKUP($E322,Country!$A$1:$B$11,2,0)</f>
        <v>North America</v>
      </c>
      <c r="G322" s="5" t="s">
        <v>32</v>
      </c>
      <c r="H322" s="5" t="str">
        <f>VLOOKUP($G322,Products!$A$1:$C$11,COLUMNS(Products!$A$2:B322),0)</f>
        <v>Audio</v>
      </c>
      <c r="I322" s="5">
        <f>VLOOKUP($G322,Products!$A$1:$C$11,COLUMNS(Products!$A$2:C322),0)</f>
        <v>143.09</v>
      </c>
      <c r="J322" s="5">
        <v>660.56</v>
      </c>
      <c r="K322" s="5" t="s">
        <v>81</v>
      </c>
      <c r="L322" s="6">
        <v>45363</v>
      </c>
      <c r="M322" s="5">
        <f t="shared" ref="M322:M385" si="5">IFERROR(L322-B322,"0")</f>
        <v>2</v>
      </c>
      <c r="N322" s="5" t="str">
        <f>TEXT(Table1[[#This Row],[Date]],"mmm")</f>
        <v>Mar</v>
      </c>
      <c r="O322" s="5">
        <f>YEAR(Table1[[#This Row],[Date]])</f>
        <v>2024</v>
      </c>
    </row>
    <row r="323" spans="1:15" x14ac:dyDescent="0.25">
      <c r="A323" s="5">
        <v>322</v>
      </c>
      <c r="B323" s="6">
        <v>45089</v>
      </c>
      <c r="C323" s="5" t="s">
        <v>64</v>
      </c>
      <c r="D323" s="5" t="str">
        <f>VLOOKUP($C323,'Sales Person'!$A$1:$C$21,2,0)</f>
        <v>Michale Cole</v>
      </c>
      <c r="E323" s="5" t="s">
        <v>10</v>
      </c>
      <c r="F323" s="5" t="str">
        <f>VLOOKUP($E323,Country!$A$1:$B$11,2,0)</f>
        <v>Europe</v>
      </c>
      <c r="G323" s="5" t="s">
        <v>24</v>
      </c>
      <c r="H323" s="5" t="str">
        <f>VLOOKUP($G323,Products!$A$1:$C$11,COLUMNS(Products!$A$2:B323),0)</f>
        <v>Audio</v>
      </c>
      <c r="I323" s="5">
        <f>VLOOKUP($G323,Products!$A$1:$C$11,COLUMNS(Products!$A$2:C323),0)</f>
        <v>195.62</v>
      </c>
      <c r="J323" s="5">
        <v>113.04</v>
      </c>
      <c r="K323" s="5" t="s">
        <v>81</v>
      </c>
      <c r="L323" s="6">
        <v>45095</v>
      </c>
      <c r="M323" s="5">
        <f t="shared" si="5"/>
        <v>6</v>
      </c>
      <c r="N323" s="5" t="str">
        <f>TEXT(Table1[[#This Row],[Date]],"mmm")</f>
        <v>Jun</v>
      </c>
      <c r="O323" s="5">
        <f>YEAR(Table1[[#This Row],[Date]])</f>
        <v>2023</v>
      </c>
    </row>
    <row r="324" spans="1:15" x14ac:dyDescent="0.25">
      <c r="A324" s="5">
        <v>323</v>
      </c>
      <c r="B324" s="6">
        <v>45032</v>
      </c>
      <c r="C324" s="5" t="s">
        <v>58</v>
      </c>
      <c r="D324" s="5" t="str">
        <f>VLOOKUP($C324,'Sales Person'!$A$1:$C$21,2,0)</f>
        <v>Nick Patrick</v>
      </c>
      <c r="E324" s="5" t="s">
        <v>5</v>
      </c>
      <c r="F324" s="5" t="str">
        <f>VLOOKUP($E324,Country!$A$1:$B$11,2,0)</f>
        <v>South America</v>
      </c>
      <c r="G324" s="5" t="s">
        <v>31</v>
      </c>
      <c r="H324" s="5" t="str">
        <f>VLOOKUP($G324,Products!$A$1:$C$11,COLUMNS(Products!$A$2:B324),0)</f>
        <v>Electronics</v>
      </c>
      <c r="I324" s="5">
        <f>VLOOKUP($G324,Products!$A$1:$C$11,COLUMNS(Products!$A$2:C324),0)</f>
        <v>71.97</v>
      </c>
      <c r="J324" s="5">
        <v>594.15</v>
      </c>
      <c r="K324" s="5" t="s">
        <v>81</v>
      </c>
      <c r="L324" s="6">
        <v>45036</v>
      </c>
      <c r="M324" s="5">
        <f t="shared" si="5"/>
        <v>4</v>
      </c>
      <c r="N324" s="5" t="str">
        <f>TEXT(Table1[[#This Row],[Date]],"mmm")</f>
        <v>Apr</v>
      </c>
      <c r="O324" s="5">
        <f>YEAR(Table1[[#This Row],[Date]])</f>
        <v>2023</v>
      </c>
    </row>
    <row r="325" spans="1:15" x14ac:dyDescent="0.25">
      <c r="A325" s="5">
        <v>324</v>
      </c>
      <c r="B325" s="6">
        <v>45559</v>
      </c>
      <c r="C325" s="5" t="s">
        <v>74</v>
      </c>
      <c r="D325" s="5" t="str">
        <f>VLOOKUP($C325,'Sales Person'!$A$1:$C$21,2,0)</f>
        <v>Michale Cole</v>
      </c>
      <c r="E325" s="5" t="s">
        <v>4</v>
      </c>
      <c r="F325" s="5" t="str">
        <f>VLOOKUP($E325,Country!$A$1:$B$11,2,0)</f>
        <v>North America</v>
      </c>
      <c r="G325" s="5" t="s">
        <v>31</v>
      </c>
      <c r="H325" s="5" t="str">
        <f>VLOOKUP($G325,Products!$A$1:$C$11,COLUMNS(Products!$A$2:B325),0)</f>
        <v>Electronics</v>
      </c>
      <c r="I325" s="5">
        <f>VLOOKUP($G325,Products!$A$1:$C$11,COLUMNS(Products!$A$2:C325),0)</f>
        <v>71.97</v>
      </c>
      <c r="J325" s="5">
        <v>742.39</v>
      </c>
      <c r="K325" s="5" t="s">
        <v>82</v>
      </c>
      <c r="L325" s="5" t="s">
        <v>83</v>
      </c>
      <c r="M325" s="5" t="str">
        <f t="shared" si="5"/>
        <v>0</v>
      </c>
      <c r="N325" s="5" t="str">
        <f>TEXT(Table1[[#This Row],[Date]],"mmm")</f>
        <v>Sep</v>
      </c>
      <c r="O325" s="5">
        <f>YEAR(Table1[[#This Row],[Date]])</f>
        <v>2024</v>
      </c>
    </row>
    <row r="326" spans="1:15" x14ac:dyDescent="0.25">
      <c r="A326" s="5">
        <v>325</v>
      </c>
      <c r="B326" s="6">
        <v>45421</v>
      </c>
      <c r="C326" s="5" t="s">
        <v>58</v>
      </c>
      <c r="D326" s="5" t="str">
        <f>VLOOKUP($C326,'Sales Person'!$A$1:$C$21,2,0)</f>
        <v>Nick Patrick</v>
      </c>
      <c r="E326" s="5" t="s">
        <v>11</v>
      </c>
      <c r="F326" s="5" t="str">
        <f>VLOOKUP($E326,Country!$A$1:$B$11,2,0)</f>
        <v>Asia</v>
      </c>
      <c r="G326" s="5" t="s">
        <v>28</v>
      </c>
      <c r="H326" s="5" t="str">
        <f>VLOOKUP($G326,Products!$A$1:$C$11,COLUMNS(Products!$A$2:B326),0)</f>
        <v>Electronics</v>
      </c>
      <c r="I326" s="5">
        <f>VLOOKUP($G326,Products!$A$1:$C$11,COLUMNS(Products!$A$2:C326),0)</f>
        <v>282.79000000000002</v>
      </c>
      <c r="J326" s="5">
        <v>425.07</v>
      </c>
      <c r="K326" s="5" t="s">
        <v>82</v>
      </c>
      <c r="L326" s="5" t="s">
        <v>83</v>
      </c>
      <c r="M326" s="5" t="str">
        <f t="shared" si="5"/>
        <v>0</v>
      </c>
      <c r="N326" s="5" t="str">
        <f>TEXT(Table1[[#This Row],[Date]],"mmm")</f>
        <v>May</v>
      </c>
      <c r="O326" s="5">
        <f>YEAR(Table1[[#This Row],[Date]])</f>
        <v>2024</v>
      </c>
    </row>
    <row r="327" spans="1:15" x14ac:dyDescent="0.25">
      <c r="A327" s="5">
        <v>326</v>
      </c>
      <c r="B327" s="6">
        <v>45212</v>
      </c>
      <c r="C327" s="5" t="s">
        <v>52</v>
      </c>
      <c r="D327" s="5" t="str">
        <f>VLOOKUP($C327,'Sales Person'!$A$1:$C$21,2,0)</f>
        <v>Nick Patrick</v>
      </c>
      <c r="E327" s="5" t="s">
        <v>14</v>
      </c>
      <c r="F327" s="5" t="str">
        <f>VLOOKUP($E327,Country!$A$1:$B$11,2,0)</f>
        <v>Asia</v>
      </c>
      <c r="G327" s="5" t="s">
        <v>31</v>
      </c>
      <c r="H327" s="5" t="str">
        <f>VLOOKUP($G327,Products!$A$1:$C$11,COLUMNS(Products!$A$2:B327),0)</f>
        <v>Electronics</v>
      </c>
      <c r="I327" s="5">
        <f>VLOOKUP($G327,Products!$A$1:$C$11,COLUMNS(Products!$A$2:C327),0)</f>
        <v>71.97</v>
      </c>
      <c r="J327" s="5">
        <v>315.83999999999997</v>
      </c>
      <c r="K327" s="5" t="s">
        <v>81</v>
      </c>
      <c r="L327" s="6">
        <v>45230</v>
      </c>
      <c r="M327" s="5">
        <f t="shared" si="5"/>
        <v>18</v>
      </c>
      <c r="N327" s="5" t="str">
        <f>TEXT(Table1[[#This Row],[Date]],"mmm")</f>
        <v>Oct</v>
      </c>
      <c r="O327" s="5">
        <f>YEAR(Table1[[#This Row],[Date]])</f>
        <v>2023</v>
      </c>
    </row>
    <row r="328" spans="1:15" x14ac:dyDescent="0.25">
      <c r="A328" s="5">
        <v>327</v>
      </c>
      <c r="B328" s="6">
        <v>45093</v>
      </c>
      <c r="C328" s="5" t="s">
        <v>72</v>
      </c>
      <c r="D328" s="5" t="str">
        <f>VLOOKUP($C328,'Sales Person'!$A$1:$C$21,2,0)</f>
        <v>Cathy Kelley</v>
      </c>
      <c r="E328" s="5" t="s">
        <v>5</v>
      </c>
      <c r="F328" s="5" t="str">
        <f>VLOOKUP($E328,Country!$A$1:$B$11,2,0)</f>
        <v>South America</v>
      </c>
      <c r="G328" s="5" t="s">
        <v>24</v>
      </c>
      <c r="H328" s="5" t="str">
        <f>VLOOKUP($G328,Products!$A$1:$C$11,COLUMNS(Products!$A$2:B328),0)</f>
        <v>Audio</v>
      </c>
      <c r="I328" s="5">
        <f>VLOOKUP($G328,Products!$A$1:$C$11,COLUMNS(Products!$A$2:C328),0)</f>
        <v>195.62</v>
      </c>
      <c r="J328" s="5">
        <v>492.66</v>
      </c>
      <c r="K328" s="5" t="s">
        <v>81</v>
      </c>
      <c r="L328" s="6">
        <v>45097</v>
      </c>
      <c r="M328" s="5">
        <f t="shared" si="5"/>
        <v>4</v>
      </c>
      <c r="N328" s="5" t="str">
        <f>TEXT(Table1[[#This Row],[Date]],"mmm")</f>
        <v>Jun</v>
      </c>
      <c r="O328" s="5">
        <f>YEAR(Table1[[#This Row],[Date]])</f>
        <v>2023</v>
      </c>
    </row>
    <row r="329" spans="1:15" x14ac:dyDescent="0.25">
      <c r="A329" s="5">
        <v>328</v>
      </c>
      <c r="B329" s="6">
        <v>45537</v>
      </c>
      <c r="C329" s="5" t="s">
        <v>54</v>
      </c>
      <c r="D329" s="5" t="str">
        <f>VLOOKUP($C329,'Sales Person'!$A$1:$C$21,2,0)</f>
        <v>Michale Cole</v>
      </c>
      <c r="E329" s="5" t="s">
        <v>11</v>
      </c>
      <c r="F329" s="5" t="str">
        <f>VLOOKUP($E329,Country!$A$1:$B$11,2,0)</f>
        <v>Asia</v>
      </c>
      <c r="G329" s="5" t="s">
        <v>31</v>
      </c>
      <c r="H329" s="5" t="str">
        <f>VLOOKUP($G329,Products!$A$1:$C$11,COLUMNS(Products!$A$2:B329),0)</f>
        <v>Electronics</v>
      </c>
      <c r="I329" s="5">
        <f>VLOOKUP($G329,Products!$A$1:$C$11,COLUMNS(Products!$A$2:C329),0)</f>
        <v>71.97</v>
      </c>
      <c r="J329" s="5">
        <v>953.19</v>
      </c>
      <c r="K329" s="5" t="s">
        <v>81</v>
      </c>
      <c r="L329" s="6">
        <v>45549</v>
      </c>
      <c r="M329" s="5">
        <f t="shared" si="5"/>
        <v>12</v>
      </c>
      <c r="N329" s="5" t="str">
        <f>TEXT(Table1[[#This Row],[Date]],"mmm")</f>
        <v>Sep</v>
      </c>
      <c r="O329" s="5">
        <f>YEAR(Table1[[#This Row],[Date]])</f>
        <v>2024</v>
      </c>
    </row>
    <row r="330" spans="1:15" x14ac:dyDescent="0.25">
      <c r="A330" s="5">
        <v>329</v>
      </c>
      <c r="B330" s="6">
        <v>45490</v>
      </c>
      <c r="C330" s="5" t="s">
        <v>68</v>
      </c>
      <c r="D330" s="5" t="str">
        <f>VLOOKUP($C330,'Sales Person'!$A$1:$C$21,2,0)</f>
        <v>Samantha Irvin</v>
      </c>
      <c r="E330" s="5" t="s">
        <v>13</v>
      </c>
      <c r="F330" s="5" t="str">
        <f>VLOOKUP($E330,Country!$A$1:$B$11,2,0)</f>
        <v>Asia</v>
      </c>
      <c r="G330" s="5" t="s">
        <v>30</v>
      </c>
      <c r="H330" s="5" t="str">
        <f>VLOOKUP($G330,Products!$A$1:$C$11,COLUMNS(Products!$A$2:B330),0)</f>
        <v>Audio</v>
      </c>
      <c r="I330" s="5">
        <f>VLOOKUP($G330,Products!$A$1:$C$11,COLUMNS(Products!$A$2:C330),0)</f>
        <v>199.57</v>
      </c>
      <c r="J330" s="5">
        <v>204.88</v>
      </c>
      <c r="K330" s="5" t="s">
        <v>81</v>
      </c>
      <c r="L330" s="6">
        <v>45505</v>
      </c>
      <c r="M330" s="5">
        <f t="shared" si="5"/>
        <v>15</v>
      </c>
      <c r="N330" s="5" t="str">
        <f>TEXT(Table1[[#This Row],[Date]],"mmm")</f>
        <v>Jul</v>
      </c>
      <c r="O330" s="5">
        <f>YEAR(Table1[[#This Row],[Date]])</f>
        <v>2024</v>
      </c>
    </row>
    <row r="331" spans="1:15" x14ac:dyDescent="0.25">
      <c r="A331" s="5">
        <v>330</v>
      </c>
      <c r="B331" s="6">
        <v>44940</v>
      </c>
      <c r="C331" s="5" t="s">
        <v>66</v>
      </c>
      <c r="D331" s="5" t="str">
        <f>VLOOKUP($C331,'Sales Person'!$A$1:$C$21,2,0)</f>
        <v>Michale Cole</v>
      </c>
      <c r="E331" s="5" t="s">
        <v>14</v>
      </c>
      <c r="F331" s="5" t="str">
        <f>VLOOKUP($E331,Country!$A$1:$B$11,2,0)</f>
        <v>Asia</v>
      </c>
      <c r="G331" s="5" t="s">
        <v>30</v>
      </c>
      <c r="H331" s="5" t="str">
        <f>VLOOKUP($G331,Products!$A$1:$C$11,COLUMNS(Products!$A$2:B331),0)</f>
        <v>Audio</v>
      </c>
      <c r="I331" s="5">
        <f>VLOOKUP($G331,Products!$A$1:$C$11,COLUMNS(Products!$A$2:C331),0)</f>
        <v>199.57</v>
      </c>
      <c r="J331" s="5">
        <v>480.07</v>
      </c>
      <c r="K331" s="5" t="s">
        <v>81</v>
      </c>
      <c r="L331" s="6">
        <v>44958</v>
      </c>
      <c r="M331" s="5">
        <f t="shared" si="5"/>
        <v>18</v>
      </c>
      <c r="N331" s="5" t="str">
        <f>TEXT(Table1[[#This Row],[Date]],"mmm")</f>
        <v>Jan</v>
      </c>
      <c r="O331" s="5">
        <f>YEAR(Table1[[#This Row],[Date]])</f>
        <v>2023</v>
      </c>
    </row>
    <row r="332" spans="1:15" x14ac:dyDescent="0.25">
      <c r="A332" s="5">
        <v>331</v>
      </c>
      <c r="B332" s="6">
        <v>45314</v>
      </c>
      <c r="C332" s="5" t="s">
        <v>56</v>
      </c>
      <c r="D332" s="5" t="str">
        <f>VLOOKUP($C332,'Sales Person'!$A$1:$C$21,2,0)</f>
        <v>Nick Patrick</v>
      </c>
      <c r="E332" s="5" t="s">
        <v>15</v>
      </c>
      <c r="F332" s="5" t="str">
        <f>VLOOKUP($E332,Country!$A$1:$B$11,2,0)</f>
        <v>Oceania</v>
      </c>
      <c r="G332" s="5" t="s">
        <v>30</v>
      </c>
      <c r="H332" s="5" t="str">
        <f>VLOOKUP($G332,Products!$A$1:$C$11,COLUMNS(Products!$A$2:B332),0)</f>
        <v>Audio</v>
      </c>
      <c r="I332" s="5">
        <f>VLOOKUP($G332,Products!$A$1:$C$11,COLUMNS(Products!$A$2:C332),0)</f>
        <v>199.57</v>
      </c>
      <c r="J332" s="5">
        <v>883.84</v>
      </c>
      <c r="K332" s="5" t="s">
        <v>81</v>
      </c>
      <c r="L332" s="6">
        <v>45334</v>
      </c>
      <c r="M332" s="5">
        <f t="shared" si="5"/>
        <v>20</v>
      </c>
      <c r="N332" s="5" t="str">
        <f>TEXT(Table1[[#This Row],[Date]],"mmm")</f>
        <v>Jan</v>
      </c>
      <c r="O332" s="5">
        <f>YEAR(Table1[[#This Row],[Date]])</f>
        <v>2024</v>
      </c>
    </row>
    <row r="333" spans="1:15" x14ac:dyDescent="0.25">
      <c r="A333" s="5">
        <v>332</v>
      </c>
      <c r="B333" s="6">
        <v>45637</v>
      </c>
      <c r="C333" s="5" t="s">
        <v>56</v>
      </c>
      <c r="D333" s="5" t="str">
        <f>VLOOKUP($C333,'Sales Person'!$A$1:$C$21,2,0)</f>
        <v>Nick Patrick</v>
      </c>
      <c r="E333" s="5" t="s">
        <v>14</v>
      </c>
      <c r="F333" s="5" t="str">
        <f>VLOOKUP($E333,Country!$A$1:$B$11,2,0)</f>
        <v>Asia</v>
      </c>
      <c r="G333" s="5" t="s">
        <v>30</v>
      </c>
      <c r="H333" s="5" t="str">
        <f>VLOOKUP($G333,Products!$A$1:$C$11,COLUMNS(Products!$A$2:B333),0)</f>
        <v>Audio</v>
      </c>
      <c r="I333" s="5">
        <f>VLOOKUP($G333,Products!$A$1:$C$11,COLUMNS(Products!$A$2:C333),0)</f>
        <v>199.57</v>
      </c>
      <c r="J333" s="5">
        <v>824.2</v>
      </c>
      <c r="K333" s="5" t="s">
        <v>81</v>
      </c>
      <c r="L333" s="6">
        <v>45655</v>
      </c>
      <c r="M333" s="5">
        <f t="shared" si="5"/>
        <v>18</v>
      </c>
      <c r="N333" s="5" t="str">
        <f>TEXT(Table1[[#This Row],[Date]],"mmm")</f>
        <v>Dec</v>
      </c>
      <c r="O333" s="5">
        <f>YEAR(Table1[[#This Row],[Date]])</f>
        <v>2024</v>
      </c>
    </row>
    <row r="334" spans="1:15" x14ac:dyDescent="0.25">
      <c r="A334" s="5">
        <v>333</v>
      </c>
      <c r="B334" s="6">
        <v>45103</v>
      </c>
      <c r="C334" s="5" t="s">
        <v>44</v>
      </c>
      <c r="D334" s="5" t="str">
        <f>VLOOKUP($C334,'Sales Person'!$A$1:$C$21,2,0)</f>
        <v>Cathy Kelley</v>
      </c>
      <c r="E334" s="5" t="s">
        <v>10</v>
      </c>
      <c r="F334" s="5" t="str">
        <f>VLOOKUP($E334,Country!$A$1:$B$11,2,0)</f>
        <v>Europe</v>
      </c>
      <c r="G334" s="5" t="s">
        <v>22</v>
      </c>
      <c r="H334" s="5" t="str">
        <f>VLOOKUP($G334,Products!$A$1:$C$11,COLUMNS(Products!$A$2:B334),0)</f>
        <v>Computing</v>
      </c>
      <c r="I334" s="5">
        <f>VLOOKUP($G334,Products!$A$1:$C$11,COLUMNS(Products!$A$2:C334),0)</f>
        <v>415.78</v>
      </c>
      <c r="J334" s="5">
        <v>787.15</v>
      </c>
      <c r="K334" s="5" t="s">
        <v>81</v>
      </c>
      <c r="L334" s="6">
        <v>45109</v>
      </c>
      <c r="M334" s="5">
        <f t="shared" si="5"/>
        <v>6</v>
      </c>
      <c r="N334" s="5" t="str">
        <f>TEXT(Table1[[#This Row],[Date]],"mmm")</f>
        <v>Jun</v>
      </c>
      <c r="O334" s="5">
        <f>YEAR(Table1[[#This Row],[Date]])</f>
        <v>2023</v>
      </c>
    </row>
    <row r="335" spans="1:15" x14ac:dyDescent="0.25">
      <c r="A335" s="5">
        <v>334</v>
      </c>
      <c r="B335" s="6">
        <v>45035</v>
      </c>
      <c r="C335" s="5" t="s">
        <v>38</v>
      </c>
      <c r="D335" s="5" t="str">
        <f>VLOOKUP($C335,'Sales Person'!$A$1:$C$21,2,0)</f>
        <v>Samantha Irvin</v>
      </c>
      <c r="E335" s="5" t="s">
        <v>2</v>
      </c>
      <c r="F335" s="5" t="str">
        <f>VLOOKUP($E335,Country!$A$1:$B$11,2,0)</f>
        <v>North America</v>
      </c>
      <c r="G335" s="5" t="s">
        <v>30</v>
      </c>
      <c r="H335" s="5" t="str">
        <f>VLOOKUP($G335,Products!$A$1:$C$11,COLUMNS(Products!$A$2:B335),0)</f>
        <v>Audio</v>
      </c>
      <c r="I335" s="5">
        <f>VLOOKUP($G335,Products!$A$1:$C$11,COLUMNS(Products!$A$2:C335),0)</f>
        <v>199.57</v>
      </c>
      <c r="J335" s="5">
        <v>601.25</v>
      </c>
      <c r="K335" s="5" t="s">
        <v>81</v>
      </c>
      <c r="L335" s="6">
        <v>45036</v>
      </c>
      <c r="M335" s="5">
        <f t="shared" si="5"/>
        <v>1</v>
      </c>
      <c r="N335" s="5" t="str">
        <f>TEXT(Table1[[#This Row],[Date]],"mmm")</f>
        <v>Apr</v>
      </c>
      <c r="O335" s="5">
        <f>YEAR(Table1[[#This Row],[Date]])</f>
        <v>2023</v>
      </c>
    </row>
    <row r="336" spans="1:15" x14ac:dyDescent="0.25">
      <c r="A336" s="5">
        <v>335</v>
      </c>
      <c r="B336" s="6">
        <v>45152</v>
      </c>
      <c r="C336" s="5" t="s">
        <v>52</v>
      </c>
      <c r="D336" s="5" t="str">
        <f>VLOOKUP($C336,'Sales Person'!$A$1:$C$21,2,0)</f>
        <v>Nick Patrick</v>
      </c>
      <c r="E336" s="5" t="s">
        <v>10</v>
      </c>
      <c r="F336" s="5" t="str">
        <f>VLOOKUP($E336,Country!$A$1:$B$11,2,0)</f>
        <v>Europe</v>
      </c>
      <c r="G336" s="5" t="s">
        <v>26</v>
      </c>
      <c r="H336" s="5" t="str">
        <f>VLOOKUP($G336,Products!$A$1:$C$11,COLUMNS(Products!$A$2:B336),0)</f>
        <v>Electronics</v>
      </c>
      <c r="I336" s="5">
        <f>VLOOKUP($G336,Products!$A$1:$C$11,COLUMNS(Products!$A$2:C336),0)</f>
        <v>263.2</v>
      </c>
      <c r="J336" s="5">
        <v>452.59</v>
      </c>
      <c r="K336" s="5" t="s">
        <v>81</v>
      </c>
      <c r="L336" s="6">
        <v>45158</v>
      </c>
      <c r="M336" s="5">
        <f t="shared" si="5"/>
        <v>6</v>
      </c>
      <c r="N336" s="5" t="str">
        <f>TEXT(Table1[[#This Row],[Date]],"mmm")</f>
        <v>Aug</v>
      </c>
      <c r="O336" s="5">
        <f>YEAR(Table1[[#This Row],[Date]])</f>
        <v>2023</v>
      </c>
    </row>
    <row r="337" spans="1:15" x14ac:dyDescent="0.25">
      <c r="A337" s="5">
        <v>336</v>
      </c>
      <c r="B337" s="6">
        <v>45094</v>
      </c>
      <c r="C337" s="5" t="s">
        <v>66</v>
      </c>
      <c r="D337" s="5" t="str">
        <f>VLOOKUP($C337,'Sales Person'!$A$1:$C$21,2,0)</f>
        <v>Michale Cole</v>
      </c>
      <c r="E337" s="5" t="s">
        <v>11</v>
      </c>
      <c r="F337" s="5" t="str">
        <f>VLOOKUP($E337,Country!$A$1:$B$11,2,0)</f>
        <v>Asia</v>
      </c>
      <c r="G337" s="5" t="s">
        <v>32</v>
      </c>
      <c r="H337" s="5" t="str">
        <f>VLOOKUP($G337,Products!$A$1:$C$11,COLUMNS(Products!$A$2:B337),0)</f>
        <v>Audio</v>
      </c>
      <c r="I337" s="5">
        <f>VLOOKUP($G337,Products!$A$1:$C$11,COLUMNS(Products!$A$2:C337),0)</f>
        <v>143.09</v>
      </c>
      <c r="J337" s="5">
        <v>104.02</v>
      </c>
      <c r="K337" s="5" t="s">
        <v>82</v>
      </c>
      <c r="L337" s="5" t="s">
        <v>83</v>
      </c>
      <c r="M337" s="5" t="str">
        <f t="shared" si="5"/>
        <v>0</v>
      </c>
      <c r="N337" s="5" t="str">
        <f>TEXT(Table1[[#This Row],[Date]],"mmm")</f>
        <v>Jun</v>
      </c>
      <c r="O337" s="5">
        <f>YEAR(Table1[[#This Row],[Date]])</f>
        <v>2023</v>
      </c>
    </row>
    <row r="338" spans="1:15" x14ac:dyDescent="0.25">
      <c r="A338" s="5">
        <v>337</v>
      </c>
      <c r="B338" s="6">
        <v>45623</v>
      </c>
      <c r="C338" s="5" t="s">
        <v>62</v>
      </c>
      <c r="D338" s="5" t="str">
        <f>VLOOKUP($C338,'Sales Person'!$A$1:$C$21,2,0)</f>
        <v>Cathy Kelley</v>
      </c>
      <c r="E338" s="5" t="s">
        <v>15</v>
      </c>
      <c r="F338" s="5" t="str">
        <f>VLOOKUP($E338,Country!$A$1:$B$11,2,0)</f>
        <v>Oceania</v>
      </c>
      <c r="G338" s="5" t="s">
        <v>33</v>
      </c>
      <c r="H338" s="5" t="str">
        <f>VLOOKUP($G338,Products!$A$1:$C$11,COLUMNS(Products!$A$2:B338),0)</f>
        <v>Electronics</v>
      </c>
      <c r="I338" s="5">
        <f>VLOOKUP($G338,Products!$A$1:$C$11,COLUMNS(Products!$A$2:C338),0)</f>
        <v>381.62</v>
      </c>
      <c r="J338" s="5">
        <v>704.46</v>
      </c>
      <c r="K338" s="5" t="s">
        <v>81</v>
      </c>
      <c r="L338" s="6">
        <v>45643</v>
      </c>
      <c r="M338" s="5">
        <f t="shared" si="5"/>
        <v>20</v>
      </c>
      <c r="N338" s="5" t="str">
        <f>TEXT(Table1[[#This Row],[Date]],"mmm")</f>
        <v>Nov</v>
      </c>
      <c r="O338" s="5">
        <f>YEAR(Table1[[#This Row],[Date]])</f>
        <v>2024</v>
      </c>
    </row>
    <row r="339" spans="1:15" x14ac:dyDescent="0.25">
      <c r="A339" s="5">
        <v>338</v>
      </c>
      <c r="B339" s="6">
        <v>45008</v>
      </c>
      <c r="C339" s="5" t="s">
        <v>60</v>
      </c>
      <c r="D339" s="5" t="str">
        <f>VLOOKUP($C339,'Sales Person'!$A$1:$C$21,2,0)</f>
        <v>Cathy Kelley</v>
      </c>
      <c r="E339" s="5" t="s">
        <v>13</v>
      </c>
      <c r="F339" s="5" t="str">
        <f>VLOOKUP($E339,Country!$A$1:$B$11,2,0)</f>
        <v>Asia</v>
      </c>
      <c r="G339" s="5" t="s">
        <v>31</v>
      </c>
      <c r="H339" s="5" t="str">
        <f>VLOOKUP($G339,Products!$A$1:$C$11,COLUMNS(Products!$A$2:B339),0)</f>
        <v>Electronics</v>
      </c>
      <c r="I339" s="5">
        <f>VLOOKUP($G339,Products!$A$1:$C$11,COLUMNS(Products!$A$2:C339),0)</f>
        <v>71.97</v>
      </c>
      <c r="J339" s="5">
        <v>290.61</v>
      </c>
      <c r="K339" s="5" t="s">
        <v>81</v>
      </c>
      <c r="L339" s="6">
        <v>45023</v>
      </c>
      <c r="M339" s="5">
        <f t="shared" si="5"/>
        <v>15</v>
      </c>
      <c r="N339" s="5" t="str">
        <f>TEXT(Table1[[#This Row],[Date]],"mmm")</f>
        <v>Mar</v>
      </c>
      <c r="O339" s="5">
        <f>YEAR(Table1[[#This Row],[Date]])</f>
        <v>2023</v>
      </c>
    </row>
    <row r="340" spans="1:15" x14ac:dyDescent="0.25">
      <c r="A340" s="5">
        <v>339</v>
      </c>
      <c r="B340" s="6">
        <v>45183</v>
      </c>
      <c r="C340" s="5" t="s">
        <v>46</v>
      </c>
      <c r="D340" s="5" t="str">
        <f>VLOOKUP($C340,'Sales Person'!$A$1:$C$21,2,0)</f>
        <v>Nick Patrick</v>
      </c>
      <c r="E340" s="5" t="s">
        <v>14</v>
      </c>
      <c r="F340" s="5" t="str">
        <f>VLOOKUP($E340,Country!$A$1:$B$11,2,0)</f>
        <v>Asia</v>
      </c>
      <c r="G340" s="5" t="s">
        <v>33</v>
      </c>
      <c r="H340" s="5" t="str">
        <f>VLOOKUP($G340,Products!$A$1:$C$11,COLUMNS(Products!$A$2:B340),0)</f>
        <v>Electronics</v>
      </c>
      <c r="I340" s="5">
        <f>VLOOKUP($G340,Products!$A$1:$C$11,COLUMNS(Products!$A$2:C340),0)</f>
        <v>381.62</v>
      </c>
      <c r="J340" s="5">
        <v>177.02</v>
      </c>
      <c r="K340" s="5" t="s">
        <v>81</v>
      </c>
      <c r="L340" s="6">
        <v>45201</v>
      </c>
      <c r="M340" s="5">
        <f t="shared" si="5"/>
        <v>18</v>
      </c>
      <c r="N340" s="5" t="str">
        <f>TEXT(Table1[[#This Row],[Date]],"mmm")</f>
        <v>Sep</v>
      </c>
      <c r="O340" s="5">
        <f>YEAR(Table1[[#This Row],[Date]])</f>
        <v>2023</v>
      </c>
    </row>
    <row r="341" spans="1:15" x14ac:dyDescent="0.25">
      <c r="A341" s="5">
        <v>340</v>
      </c>
      <c r="B341" s="6">
        <v>45641</v>
      </c>
      <c r="C341" s="5" t="s">
        <v>58</v>
      </c>
      <c r="D341" s="5" t="str">
        <f>VLOOKUP($C341,'Sales Person'!$A$1:$C$21,2,0)</f>
        <v>Nick Patrick</v>
      </c>
      <c r="E341" s="5" t="s">
        <v>9</v>
      </c>
      <c r="F341" s="5" t="str">
        <f>VLOOKUP($E341,Country!$A$1:$B$11,2,0)</f>
        <v>Europe</v>
      </c>
      <c r="G341" s="5" t="s">
        <v>24</v>
      </c>
      <c r="H341" s="5" t="str">
        <f>VLOOKUP($G341,Products!$A$1:$C$11,COLUMNS(Products!$A$2:B341),0)</f>
        <v>Audio</v>
      </c>
      <c r="I341" s="5">
        <f>VLOOKUP($G341,Products!$A$1:$C$11,COLUMNS(Products!$A$2:C341),0)</f>
        <v>195.62</v>
      </c>
      <c r="J341" s="5">
        <v>399.37</v>
      </c>
      <c r="K341" s="5" t="s">
        <v>82</v>
      </c>
      <c r="L341" s="5" t="s">
        <v>83</v>
      </c>
      <c r="M341" s="5" t="str">
        <f t="shared" si="5"/>
        <v>0</v>
      </c>
      <c r="N341" s="5" t="str">
        <f>TEXT(Table1[[#This Row],[Date]],"mmm")</f>
        <v>Dec</v>
      </c>
      <c r="O341" s="5">
        <f>YEAR(Table1[[#This Row],[Date]])</f>
        <v>2024</v>
      </c>
    </row>
    <row r="342" spans="1:15" x14ac:dyDescent="0.25">
      <c r="A342" s="5">
        <v>341</v>
      </c>
      <c r="B342" s="6">
        <v>45559</v>
      </c>
      <c r="C342" s="5" t="s">
        <v>42</v>
      </c>
      <c r="D342" s="5" t="str">
        <f>VLOOKUP($C342,'Sales Person'!$A$1:$C$21,2,0)</f>
        <v>Cathy Kelley</v>
      </c>
      <c r="E342" s="5" t="s">
        <v>5</v>
      </c>
      <c r="F342" s="5" t="str">
        <f>VLOOKUP($E342,Country!$A$1:$B$11,2,0)</f>
        <v>South America</v>
      </c>
      <c r="G342" s="5" t="s">
        <v>26</v>
      </c>
      <c r="H342" s="5" t="str">
        <f>VLOOKUP($G342,Products!$A$1:$C$11,COLUMNS(Products!$A$2:B342),0)</f>
        <v>Electronics</v>
      </c>
      <c r="I342" s="5">
        <f>VLOOKUP($G342,Products!$A$1:$C$11,COLUMNS(Products!$A$2:C342),0)</f>
        <v>263.2</v>
      </c>
      <c r="J342" s="5">
        <v>617.65</v>
      </c>
      <c r="K342" s="5" t="s">
        <v>82</v>
      </c>
      <c r="L342" s="5" t="s">
        <v>83</v>
      </c>
      <c r="M342" s="5" t="str">
        <f t="shared" si="5"/>
        <v>0</v>
      </c>
      <c r="N342" s="5" t="str">
        <f>TEXT(Table1[[#This Row],[Date]],"mmm")</f>
        <v>Sep</v>
      </c>
      <c r="O342" s="5">
        <f>YEAR(Table1[[#This Row],[Date]])</f>
        <v>2024</v>
      </c>
    </row>
    <row r="343" spans="1:15" x14ac:dyDescent="0.25">
      <c r="A343" s="5">
        <v>342</v>
      </c>
      <c r="B343" s="6">
        <v>45070</v>
      </c>
      <c r="C343" s="5" t="s">
        <v>44</v>
      </c>
      <c r="D343" s="5" t="str">
        <f>VLOOKUP($C343,'Sales Person'!$A$1:$C$21,2,0)</f>
        <v>Cathy Kelley</v>
      </c>
      <c r="E343" s="5" t="s">
        <v>14</v>
      </c>
      <c r="F343" s="5" t="str">
        <f>VLOOKUP($E343,Country!$A$1:$B$11,2,0)</f>
        <v>Asia</v>
      </c>
      <c r="G343" s="5" t="s">
        <v>20</v>
      </c>
      <c r="H343" s="5" t="str">
        <f>VLOOKUP($G343,Products!$A$1:$C$11,COLUMNS(Products!$A$2:B343),0)</f>
        <v>Office Equipment</v>
      </c>
      <c r="I343" s="5">
        <f>VLOOKUP($G343,Products!$A$1:$C$11,COLUMNS(Products!$A$2:C343),0)</f>
        <v>350.59</v>
      </c>
      <c r="J343" s="5">
        <v>919.62</v>
      </c>
      <c r="K343" s="5" t="s">
        <v>81</v>
      </c>
      <c r="L343" s="6">
        <v>45088</v>
      </c>
      <c r="M343" s="5">
        <f t="shared" si="5"/>
        <v>18</v>
      </c>
      <c r="N343" s="5" t="str">
        <f>TEXT(Table1[[#This Row],[Date]],"mmm")</f>
        <v>May</v>
      </c>
      <c r="O343" s="5">
        <f>YEAR(Table1[[#This Row],[Date]])</f>
        <v>2023</v>
      </c>
    </row>
    <row r="344" spans="1:15" x14ac:dyDescent="0.25">
      <c r="A344" s="5">
        <v>343</v>
      </c>
      <c r="B344" s="6">
        <v>45217</v>
      </c>
      <c r="C344" s="5" t="s">
        <v>46</v>
      </c>
      <c r="D344" s="5" t="str">
        <f>VLOOKUP($C344,'Sales Person'!$A$1:$C$21,2,0)</f>
        <v>Nick Patrick</v>
      </c>
      <c r="E344" s="5" t="s">
        <v>15</v>
      </c>
      <c r="F344" s="5" t="str">
        <f>VLOOKUP($E344,Country!$A$1:$B$11,2,0)</f>
        <v>Oceania</v>
      </c>
      <c r="G344" s="5" t="s">
        <v>32</v>
      </c>
      <c r="H344" s="5" t="str">
        <f>VLOOKUP($G344,Products!$A$1:$C$11,COLUMNS(Products!$A$2:B344),0)</f>
        <v>Audio</v>
      </c>
      <c r="I344" s="5">
        <f>VLOOKUP($G344,Products!$A$1:$C$11,COLUMNS(Products!$A$2:C344),0)</f>
        <v>143.09</v>
      </c>
      <c r="J344" s="5">
        <v>429.64</v>
      </c>
      <c r="K344" s="5" t="s">
        <v>81</v>
      </c>
      <c r="L344" s="6">
        <v>45237</v>
      </c>
      <c r="M344" s="5">
        <f t="shared" si="5"/>
        <v>20</v>
      </c>
      <c r="N344" s="5" t="str">
        <f>TEXT(Table1[[#This Row],[Date]],"mmm")</f>
        <v>Oct</v>
      </c>
      <c r="O344" s="5">
        <f>YEAR(Table1[[#This Row],[Date]])</f>
        <v>2023</v>
      </c>
    </row>
    <row r="345" spans="1:15" x14ac:dyDescent="0.25">
      <c r="A345" s="5">
        <v>344</v>
      </c>
      <c r="B345" s="6">
        <v>45078</v>
      </c>
      <c r="C345" s="5" t="s">
        <v>72</v>
      </c>
      <c r="D345" s="5" t="str">
        <f>VLOOKUP($C345,'Sales Person'!$A$1:$C$21,2,0)</f>
        <v>Cathy Kelley</v>
      </c>
      <c r="E345" s="5" t="s">
        <v>11</v>
      </c>
      <c r="F345" s="5" t="str">
        <f>VLOOKUP($E345,Country!$A$1:$B$11,2,0)</f>
        <v>Asia</v>
      </c>
      <c r="G345" s="5" t="s">
        <v>31</v>
      </c>
      <c r="H345" s="5" t="str">
        <f>VLOOKUP($G345,Products!$A$1:$C$11,COLUMNS(Products!$A$2:B345),0)</f>
        <v>Electronics</v>
      </c>
      <c r="I345" s="5">
        <f>VLOOKUP($G345,Products!$A$1:$C$11,COLUMNS(Products!$A$2:C345),0)</f>
        <v>71.97</v>
      </c>
      <c r="J345" s="5">
        <v>916.48</v>
      </c>
      <c r="K345" s="5" t="s">
        <v>81</v>
      </c>
      <c r="L345" s="6">
        <v>45090</v>
      </c>
      <c r="M345" s="5">
        <f t="shared" si="5"/>
        <v>12</v>
      </c>
      <c r="N345" s="5" t="str">
        <f>TEXT(Table1[[#This Row],[Date]],"mmm")</f>
        <v>Jun</v>
      </c>
      <c r="O345" s="5">
        <f>YEAR(Table1[[#This Row],[Date]])</f>
        <v>2023</v>
      </c>
    </row>
    <row r="346" spans="1:15" x14ac:dyDescent="0.25">
      <c r="A346" s="5">
        <v>345</v>
      </c>
      <c r="B346" s="6">
        <v>45446</v>
      </c>
      <c r="C346" s="5" t="s">
        <v>74</v>
      </c>
      <c r="D346" s="5" t="str">
        <f>VLOOKUP($C346,'Sales Person'!$A$1:$C$21,2,0)</f>
        <v>Michale Cole</v>
      </c>
      <c r="E346" s="5" t="s">
        <v>10</v>
      </c>
      <c r="F346" s="5" t="str">
        <f>VLOOKUP($E346,Country!$A$1:$B$11,2,0)</f>
        <v>Europe</v>
      </c>
      <c r="G346" s="5" t="s">
        <v>22</v>
      </c>
      <c r="H346" s="5" t="str">
        <f>VLOOKUP($G346,Products!$A$1:$C$11,COLUMNS(Products!$A$2:B346),0)</f>
        <v>Computing</v>
      </c>
      <c r="I346" s="5">
        <f>VLOOKUP($G346,Products!$A$1:$C$11,COLUMNS(Products!$A$2:C346),0)</f>
        <v>415.78</v>
      </c>
      <c r="J346" s="5">
        <v>629.82000000000005</v>
      </c>
      <c r="K346" s="5" t="s">
        <v>82</v>
      </c>
      <c r="L346" s="5" t="s">
        <v>83</v>
      </c>
      <c r="M346" s="5" t="str">
        <f t="shared" si="5"/>
        <v>0</v>
      </c>
      <c r="N346" s="5" t="str">
        <f>TEXT(Table1[[#This Row],[Date]],"mmm")</f>
        <v>Jun</v>
      </c>
      <c r="O346" s="5">
        <f>YEAR(Table1[[#This Row],[Date]])</f>
        <v>2024</v>
      </c>
    </row>
    <row r="347" spans="1:15" x14ac:dyDescent="0.25">
      <c r="A347" s="5">
        <v>346</v>
      </c>
      <c r="B347" s="6">
        <v>45299</v>
      </c>
      <c r="C347" s="5" t="s">
        <v>64</v>
      </c>
      <c r="D347" s="5" t="str">
        <f>VLOOKUP($C347,'Sales Person'!$A$1:$C$21,2,0)</f>
        <v>Michale Cole</v>
      </c>
      <c r="E347" s="5" t="s">
        <v>5</v>
      </c>
      <c r="F347" s="5" t="str">
        <f>VLOOKUP($E347,Country!$A$1:$B$11,2,0)</f>
        <v>South America</v>
      </c>
      <c r="G347" s="5" t="s">
        <v>32</v>
      </c>
      <c r="H347" s="5" t="str">
        <f>VLOOKUP($G347,Products!$A$1:$C$11,COLUMNS(Products!$A$2:B347),0)</f>
        <v>Audio</v>
      </c>
      <c r="I347" s="5">
        <f>VLOOKUP($G347,Products!$A$1:$C$11,COLUMNS(Products!$A$2:C347),0)</f>
        <v>143.09</v>
      </c>
      <c r="J347" s="5">
        <v>128.57</v>
      </c>
      <c r="K347" s="5" t="s">
        <v>82</v>
      </c>
      <c r="L347" s="5" t="s">
        <v>83</v>
      </c>
      <c r="M347" s="5" t="str">
        <f t="shared" si="5"/>
        <v>0</v>
      </c>
      <c r="N347" s="5" t="str">
        <f>TEXT(Table1[[#This Row],[Date]],"mmm")</f>
        <v>Jan</v>
      </c>
      <c r="O347" s="5">
        <f>YEAR(Table1[[#This Row],[Date]])</f>
        <v>2024</v>
      </c>
    </row>
    <row r="348" spans="1:15" x14ac:dyDescent="0.25">
      <c r="A348" s="5">
        <v>347</v>
      </c>
      <c r="B348" s="6">
        <v>45394</v>
      </c>
      <c r="C348" s="5" t="s">
        <v>50</v>
      </c>
      <c r="D348" s="5" t="str">
        <f>VLOOKUP($C348,'Sales Person'!$A$1:$C$21,2,0)</f>
        <v>Michale Cole</v>
      </c>
      <c r="E348" s="5" t="s">
        <v>5</v>
      </c>
      <c r="F348" s="5" t="str">
        <f>VLOOKUP($E348,Country!$A$1:$B$11,2,0)</f>
        <v>South America</v>
      </c>
      <c r="G348" s="5" t="s">
        <v>31</v>
      </c>
      <c r="H348" s="5" t="str">
        <f>VLOOKUP($G348,Products!$A$1:$C$11,COLUMNS(Products!$A$2:B348),0)</f>
        <v>Electronics</v>
      </c>
      <c r="I348" s="5">
        <f>VLOOKUP($G348,Products!$A$1:$C$11,COLUMNS(Products!$A$2:C348),0)</f>
        <v>71.97</v>
      </c>
      <c r="J348" s="5">
        <v>536.51</v>
      </c>
      <c r="K348" s="5" t="s">
        <v>81</v>
      </c>
      <c r="L348" s="6">
        <v>45398</v>
      </c>
      <c r="M348" s="5">
        <f t="shared" si="5"/>
        <v>4</v>
      </c>
      <c r="N348" s="5" t="str">
        <f>TEXT(Table1[[#This Row],[Date]],"mmm")</f>
        <v>Apr</v>
      </c>
      <c r="O348" s="5">
        <f>YEAR(Table1[[#This Row],[Date]])</f>
        <v>2024</v>
      </c>
    </row>
    <row r="349" spans="1:15" x14ac:dyDescent="0.25">
      <c r="A349" s="5">
        <v>348</v>
      </c>
      <c r="B349" s="6">
        <v>45225</v>
      </c>
      <c r="C349" s="5" t="s">
        <v>74</v>
      </c>
      <c r="D349" s="5" t="str">
        <f>VLOOKUP($C349,'Sales Person'!$A$1:$C$21,2,0)</f>
        <v>Michale Cole</v>
      </c>
      <c r="E349" s="5" t="s">
        <v>14</v>
      </c>
      <c r="F349" s="5" t="str">
        <f>VLOOKUP($E349,Country!$A$1:$B$11,2,0)</f>
        <v>Asia</v>
      </c>
      <c r="G349" s="5" t="s">
        <v>24</v>
      </c>
      <c r="H349" s="5" t="str">
        <f>VLOOKUP($G349,Products!$A$1:$C$11,COLUMNS(Products!$A$2:B349),0)</f>
        <v>Audio</v>
      </c>
      <c r="I349" s="5">
        <f>VLOOKUP($G349,Products!$A$1:$C$11,COLUMNS(Products!$A$2:C349),0)</f>
        <v>195.62</v>
      </c>
      <c r="J349" s="5">
        <v>107.43</v>
      </c>
      <c r="K349" s="5" t="s">
        <v>82</v>
      </c>
      <c r="L349" s="5" t="s">
        <v>83</v>
      </c>
      <c r="M349" s="5" t="str">
        <f t="shared" si="5"/>
        <v>0</v>
      </c>
      <c r="N349" s="5" t="str">
        <f>TEXT(Table1[[#This Row],[Date]],"mmm")</f>
        <v>Oct</v>
      </c>
      <c r="O349" s="5">
        <f>YEAR(Table1[[#This Row],[Date]])</f>
        <v>2023</v>
      </c>
    </row>
    <row r="350" spans="1:15" x14ac:dyDescent="0.25">
      <c r="A350" s="5">
        <v>349</v>
      </c>
      <c r="B350" s="6">
        <v>45345</v>
      </c>
      <c r="C350" s="5" t="s">
        <v>42</v>
      </c>
      <c r="D350" s="5" t="str">
        <f>VLOOKUP($C350,'Sales Person'!$A$1:$C$21,2,0)</f>
        <v>Cathy Kelley</v>
      </c>
      <c r="E350" s="5" t="s">
        <v>11</v>
      </c>
      <c r="F350" s="5" t="str">
        <f>VLOOKUP($E350,Country!$A$1:$B$11,2,0)</f>
        <v>Asia</v>
      </c>
      <c r="G350" s="5" t="s">
        <v>29</v>
      </c>
      <c r="H350" s="5" t="str">
        <f>VLOOKUP($G350,Products!$A$1:$C$11,COLUMNS(Products!$A$2:B350),0)</f>
        <v>Computing</v>
      </c>
      <c r="I350" s="5">
        <f>VLOOKUP($G350,Products!$A$1:$C$11,COLUMNS(Products!$A$2:C350),0)</f>
        <v>104.6</v>
      </c>
      <c r="J350" s="5">
        <v>180.15</v>
      </c>
      <c r="K350" s="5" t="s">
        <v>81</v>
      </c>
      <c r="L350" s="6">
        <v>45357</v>
      </c>
      <c r="M350" s="5">
        <f t="shared" si="5"/>
        <v>12</v>
      </c>
      <c r="N350" s="5" t="str">
        <f>TEXT(Table1[[#This Row],[Date]],"mmm")</f>
        <v>Feb</v>
      </c>
      <c r="O350" s="5">
        <f>YEAR(Table1[[#This Row],[Date]])</f>
        <v>2024</v>
      </c>
    </row>
    <row r="351" spans="1:15" x14ac:dyDescent="0.25">
      <c r="A351" s="5">
        <v>350</v>
      </c>
      <c r="B351" s="6">
        <v>45056</v>
      </c>
      <c r="C351" s="5" t="s">
        <v>56</v>
      </c>
      <c r="D351" s="5" t="str">
        <f>VLOOKUP($C351,'Sales Person'!$A$1:$C$21,2,0)</f>
        <v>Nick Patrick</v>
      </c>
      <c r="E351" s="5" t="s">
        <v>9</v>
      </c>
      <c r="F351" s="5" t="str">
        <f>VLOOKUP($E351,Country!$A$1:$B$11,2,0)</f>
        <v>Europe</v>
      </c>
      <c r="G351" s="5" t="s">
        <v>32</v>
      </c>
      <c r="H351" s="5" t="str">
        <f>VLOOKUP($G351,Products!$A$1:$C$11,COLUMNS(Products!$A$2:B351),0)</f>
        <v>Audio</v>
      </c>
      <c r="I351" s="5">
        <f>VLOOKUP($G351,Products!$A$1:$C$11,COLUMNS(Products!$A$2:C351),0)</f>
        <v>143.09</v>
      </c>
      <c r="J351" s="5">
        <v>747.96</v>
      </c>
      <c r="K351" s="5" t="s">
        <v>82</v>
      </c>
      <c r="L351" s="5" t="s">
        <v>83</v>
      </c>
      <c r="M351" s="5" t="str">
        <f t="shared" si="5"/>
        <v>0</v>
      </c>
      <c r="N351" s="5" t="str">
        <f>TEXT(Table1[[#This Row],[Date]],"mmm")</f>
        <v>May</v>
      </c>
      <c r="O351" s="5">
        <f>YEAR(Table1[[#This Row],[Date]])</f>
        <v>2023</v>
      </c>
    </row>
    <row r="352" spans="1:15" x14ac:dyDescent="0.25">
      <c r="A352" s="5">
        <v>351</v>
      </c>
      <c r="B352" s="6">
        <v>45320</v>
      </c>
      <c r="C352" s="5" t="s">
        <v>74</v>
      </c>
      <c r="D352" s="5" t="str">
        <f>VLOOKUP($C352,'Sales Person'!$A$1:$C$21,2,0)</f>
        <v>Michale Cole</v>
      </c>
      <c r="E352" s="5" t="s">
        <v>7</v>
      </c>
      <c r="F352" s="5" t="str">
        <f>VLOOKUP($E352,Country!$A$1:$B$11,2,0)</f>
        <v>Europe</v>
      </c>
      <c r="G352" s="5" t="s">
        <v>33</v>
      </c>
      <c r="H352" s="5" t="str">
        <f>VLOOKUP($G352,Products!$A$1:$C$11,COLUMNS(Products!$A$2:B352),0)</f>
        <v>Electronics</v>
      </c>
      <c r="I352" s="5">
        <f>VLOOKUP($G352,Products!$A$1:$C$11,COLUMNS(Products!$A$2:C352),0)</f>
        <v>381.62</v>
      </c>
      <c r="J352" s="5">
        <v>712.13</v>
      </c>
      <c r="K352" s="5" t="s">
        <v>81</v>
      </c>
      <c r="L352" s="6">
        <v>45328</v>
      </c>
      <c r="M352" s="5">
        <f t="shared" si="5"/>
        <v>8</v>
      </c>
      <c r="N352" s="5" t="str">
        <f>TEXT(Table1[[#This Row],[Date]],"mmm")</f>
        <v>Jan</v>
      </c>
      <c r="O352" s="5">
        <f>YEAR(Table1[[#This Row],[Date]])</f>
        <v>2024</v>
      </c>
    </row>
    <row r="353" spans="1:15" x14ac:dyDescent="0.25">
      <c r="A353" s="5">
        <v>352</v>
      </c>
      <c r="B353" s="6">
        <v>45026</v>
      </c>
      <c r="C353" s="5" t="s">
        <v>70</v>
      </c>
      <c r="D353" s="5" t="str">
        <f>VLOOKUP($C353,'Sales Person'!$A$1:$C$21,2,0)</f>
        <v>Cathy Kelley</v>
      </c>
      <c r="E353" s="5" t="s">
        <v>5</v>
      </c>
      <c r="F353" s="5" t="str">
        <f>VLOOKUP($E353,Country!$A$1:$B$11,2,0)</f>
        <v>South America</v>
      </c>
      <c r="G353" s="5" t="s">
        <v>32</v>
      </c>
      <c r="H353" s="5" t="str">
        <f>VLOOKUP($G353,Products!$A$1:$C$11,COLUMNS(Products!$A$2:B353),0)</f>
        <v>Audio</v>
      </c>
      <c r="I353" s="5">
        <f>VLOOKUP($G353,Products!$A$1:$C$11,COLUMNS(Products!$A$2:C353),0)</f>
        <v>143.09</v>
      </c>
      <c r="J353" s="5">
        <v>198.53</v>
      </c>
      <c r="K353" s="5" t="s">
        <v>82</v>
      </c>
      <c r="L353" s="5" t="s">
        <v>83</v>
      </c>
      <c r="M353" s="5" t="str">
        <f t="shared" si="5"/>
        <v>0</v>
      </c>
      <c r="N353" s="5" t="str">
        <f>TEXT(Table1[[#This Row],[Date]],"mmm")</f>
        <v>Apr</v>
      </c>
      <c r="O353" s="5">
        <f>YEAR(Table1[[#This Row],[Date]])</f>
        <v>2023</v>
      </c>
    </row>
    <row r="354" spans="1:15" x14ac:dyDescent="0.25">
      <c r="A354" s="5">
        <v>353</v>
      </c>
      <c r="B354" s="6">
        <v>45442</v>
      </c>
      <c r="C354" s="5" t="s">
        <v>70</v>
      </c>
      <c r="D354" s="5" t="str">
        <f>VLOOKUP($C354,'Sales Person'!$A$1:$C$21,2,0)</f>
        <v>Cathy Kelley</v>
      </c>
      <c r="E354" s="5" t="s">
        <v>15</v>
      </c>
      <c r="F354" s="5" t="str">
        <f>VLOOKUP($E354,Country!$A$1:$B$11,2,0)</f>
        <v>Oceania</v>
      </c>
      <c r="G354" s="5" t="s">
        <v>22</v>
      </c>
      <c r="H354" s="5" t="str">
        <f>VLOOKUP($G354,Products!$A$1:$C$11,COLUMNS(Products!$A$2:B354),0)</f>
        <v>Computing</v>
      </c>
      <c r="I354" s="5">
        <f>VLOOKUP($G354,Products!$A$1:$C$11,COLUMNS(Products!$A$2:C354),0)</f>
        <v>415.78</v>
      </c>
      <c r="J354" s="5">
        <v>896.84</v>
      </c>
      <c r="K354" s="5" t="s">
        <v>82</v>
      </c>
      <c r="L354" s="5" t="s">
        <v>83</v>
      </c>
      <c r="M354" s="5" t="str">
        <f t="shared" si="5"/>
        <v>0</v>
      </c>
      <c r="N354" s="5" t="str">
        <f>TEXT(Table1[[#This Row],[Date]],"mmm")</f>
        <v>May</v>
      </c>
      <c r="O354" s="5">
        <f>YEAR(Table1[[#This Row],[Date]])</f>
        <v>2024</v>
      </c>
    </row>
    <row r="355" spans="1:15" x14ac:dyDescent="0.25">
      <c r="A355" s="5">
        <v>354</v>
      </c>
      <c r="B355" s="6">
        <v>45447</v>
      </c>
      <c r="C355" s="5" t="s">
        <v>54</v>
      </c>
      <c r="D355" s="5" t="str">
        <f>VLOOKUP($C355,'Sales Person'!$A$1:$C$21,2,0)</f>
        <v>Michale Cole</v>
      </c>
      <c r="E355" s="5" t="s">
        <v>9</v>
      </c>
      <c r="F355" s="5" t="str">
        <f>VLOOKUP($E355,Country!$A$1:$B$11,2,0)</f>
        <v>Europe</v>
      </c>
      <c r="G355" s="5" t="s">
        <v>20</v>
      </c>
      <c r="H355" s="5" t="str">
        <f>VLOOKUP($G355,Products!$A$1:$C$11,COLUMNS(Products!$A$2:B355),0)</f>
        <v>Office Equipment</v>
      </c>
      <c r="I355" s="5">
        <f>VLOOKUP($G355,Products!$A$1:$C$11,COLUMNS(Products!$A$2:C355),0)</f>
        <v>350.59</v>
      </c>
      <c r="J355" s="5">
        <v>618.13</v>
      </c>
      <c r="K355" s="5" t="s">
        <v>82</v>
      </c>
      <c r="L355" s="5" t="s">
        <v>83</v>
      </c>
      <c r="M355" s="5" t="str">
        <f t="shared" si="5"/>
        <v>0</v>
      </c>
      <c r="N355" s="5" t="str">
        <f>TEXT(Table1[[#This Row],[Date]],"mmm")</f>
        <v>Jun</v>
      </c>
      <c r="O355" s="5">
        <f>YEAR(Table1[[#This Row],[Date]])</f>
        <v>2024</v>
      </c>
    </row>
    <row r="356" spans="1:15" x14ac:dyDescent="0.25">
      <c r="A356" s="5">
        <v>355</v>
      </c>
      <c r="B356" s="6">
        <v>45398</v>
      </c>
      <c r="C356" s="5" t="s">
        <v>54</v>
      </c>
      <c r="D356" s="5" t="str">
        <f>VLOOKUP($C356,'Sales Person'!$A$1:$C$21,2,0)</f>
        <v>Michale Cole</v>
      </c>
      <c r="E356" s="5" t="s">
        <v>14</v>
      </c>
      <c r="F356" s="5" t="str">
        <f>VLOOKUP($E356,Country!$A$1:$B$11,2,0)</f>
        <v>Asia</v>
      </c>
      <c r="G356" s="5" t="s">
        <v>30</v>
      </c>
      <c r="H356" s="5" t="str">
        <f>VLOOKUP($G356,Products!$A$1:$C$11,COLUMNS(Products!$A$2:B356),0)</f>
        <v>Audio</v>
      </c>
      <c r="I356" s="5">
        <f>VLOOKUP($G356,Products!$A$1:$C$11,COLUMNS(Products!$A$2:C356),0)</f>
        <v>199.57</v>
      </c>
      <c r="J356" s="5">
        <v>202.66</v>
      </c>
      <c r="K356" s="5" t="s">
        <v>81</v>
      </c>
      <c r="L356" s="6">
        <v>45416</v>
      </c>
      <c r="M356" s="5">
        <f t="shared" si="5"/>
        <v>18</v>
      </c>
      <c r="N356" s="5" t="str">
        <f>TEXT(Table1[[#This Row],[Date]],"mmm")</f>
        <v>Apr</v>
      </c>
      <c r="O356" s="5">
        <f>YEAR(Table1[[#This Row],[Date]])</f>
        <v>2024</v>
      </c>
    </row>
    <row r="357" spans="1:15" x14ac:dyDescent="0.25">
      <c r="A357" s="5">
        <v>356</v>
      </c>
      <c r="B357" s="6">
        <v>45651</v>
      </c>
      <c r="C357" s="5" t="s">
        <v>50</v>
      </c>
      <c r="D357" s="5" t="str">
        <f>VLOOKUP($C357,'Sales Person'!$A$1:$C$21,2,0)</f>
        <v>Michale Cole</v>
      </c>
      <c r="E357" s="5" t="s">
        <v>5</v>
      </c>
      <c r="F357" s="5" t="str">
        <f>VLOOKUP($E357,Country!$A$1:$B$11,2,0)</f>
        <v>South America</v>
      </c>
      <c r="G357" s="5" t="s">
        <v>33</v>
      </c>
      <c r="H357" s="5" t="str">
        <f>VLOOKUP($G357,Products!$A$1:$C$11,COLUMNS(Products!$A$2:B357),0)</f>
        <v>Electronics</v>
      </c>
      <c r="I357" s="5">
        <f>VLOOKUP($G357,Products!$A$1:$C$11,COLUMNS(Products!$A$2:C357),0)</f>
        <v>381.62</v>
      </c>
      <c r="J357" s="5">
        <v>565.86</v>
      </c>
      <c r="K357" s="5" t="s">
        <v>82</v>
      </c>
      <c r="L357" s="5" t="s">
        <v>83</v>
      </c>
      <c r="M357" s="5" t="str">
        <f t="shared" si="5"/>
        <v>0</v>
      </c>
      <c r="N357" s="5" t="str">
        <f>TEXT(Table1[[#This Row],[Date]],"mmm")</f>
        <v>Dec</v>
      </c>
      <c r="O357" s="5">
        <f>YEAR(Table1[[#This Row],[Date]])</f>
        <v>2024</v>
      </c>
    </row>
    <row r="358" spans="1:15" x14ac:dyDescent="0.25">
      <c r="A358" s="5">
        <v>357</v>
      </c>
      <c r="B358" s="6">
        <v>45258</v>
      </c>
      <c r="C358" s="5" t="s">
        <v>48</v>
      </c>
      <c r="D358" s="5" t="str">
        <f>VLOOKUP($C358,'Sales Person'!$A$1:$C$21,2,0)</f>
        <v>Cathy Kelley</v>
      </c>
      <c r="E358" s="5" t="s">
        <v>13</v>
      </c>
      <c r="F358" s="5" t="str">
        <f>VLOOKUP($E358,Country!$A$1:$B$11,2,0)</f>
        <v>Asia</v>
      </c>
      <c r="G358" s="5" t="s">
        <v>22</v>
      </c>
      <c r="H358" s="5" t="str">
        <f>VLOOKUP($G358,Products!$A$1:$C$11,COLUMNS(Products!$A$2:B358),0)</f>
        <v>Computing</v>
      </c>
      <c r="I358" s="5">
        <f>VLOOKUP($G358,Products!$A$1:$C$11,COLUMNS(Products!$A$2:C358),0)</f>
        <v>415.78</v>
      </c>
      <c r="J358" s="5">
        <v>987.08</v>
      </c>
      <c r="K358" s="5" t="s">
        <v>81</v>
      </c>
      <c r="L358" s="6">
        <v>45273</v>
      </c>
      <c r="M358" s="5">
        <f t="shared" si="5"/>
        <v>15</v>
      </c>
      <c r="N358" s="5" t="str">
        <f>TEXT(Table1[[#This Row],[Date]],"mmm")</f>
        <v>Nov</v>
      </c>
      <c r="O358" s="5">
        <f>YEAR(Table1[[#This Row],[Date]])</f>
        <v>2023</v>
      </c>
    </row>
    <row r="359" spans="1:15" x14ac:dyDescent="0.25">
      <c r="A359" s="5">
        <v>358</v>
      </c>
      <c r="B359" s="6">
        <v>45311</v>
      </c>
      <c r="C359" s="5" t="s">
        <v>68</v>
      </c>
      <c r="D359" s="5" t="str">
        <f>VLOOKUP($C359,'Sales Person'!$A$1:$C$21,2,0)</f>
        <v>Samantha Irvin</v>
      </c>
      <c r="E359" s="5" t="s">
        <v>11</v>
      </c>
      <c r="F359" s="5" t="str">
        <f>VLOOKUP($E359,Country!$A$1:$B$11,2,0)</f>
        <v>Asia</v>
      </c>
      <c r="G359" s="5" t="s">
        <v>20</v>
      </c>
      <c r="H359" s="5" t="str">
        <f>VLOOKUP($G359,Products!$A$1:$C$11,COLUMNS(Products!$A$2:B359),0)</f>
        <v>Office Equipment</v>
      </c>
      <c r="I359" s="5">
        <f>VLOOKUP($G359,Products!$A$1:$C$11,COLUMNS(Products!$A$2:C359),0)</f>
        <v>350.59</v>
      </c>
      <c r="J359" s="5">
        <v>102.71</v>
      </c>
      <c r="K359" s="5" t="s">
        <v>81</v>
      </c>
      <c r="L359" s="6">
        <v>45323</v>
      </c>
      <c r="M359" s="5">
        <f t="shared" si="5"/>
        <v>12</v>
      </c>
      <c r="N359" s="5" t="str">
        <f>TEXT(Table1[[#This Row],[Date]],"mmm")</f>
        <v>Jan</v>
      </c>
      <c r="O359" s="5">
        <f>YEAR(Table1[[#This Row],[Date]])</f>
        <v>2024</v>
      </c>
    </row>
    <row r="360" spans="1:15" x14ac:dyDescent="0.25">
      <c r="A360" s="5">
        <v>359</v>
      </c>
      <c r="B360" s="6">
        <v>45184</v>
      </c>
      <c r="C360" s="5" t="s">
        <v>68</v>
      </c>
      <c r="D360" s="5" t="str">
        <f>VLOOKUP($C360,'Sales Person'!$A$1:$C$21,2,0)</f>
        <v>Samantha Irvin</v>
      </c>
      <c r="E360" s="5" t="s">
        <v>7</v>
      </c>
      <c r="F360" s="5" t="str">
        <f>VLOOKUP($E360,Country!$A$1:$B$11,2,0)</f>
        <v>Europe</v>
      </c>
      <c r="G360" s="5" t="s">
        <v>26</v>
      </c>
      <c r="H360" s="5" t="str">
        <f>VLOOKUP($G360,Products!$A$1:$C$11,COLUMNS(Products!$A$2:B360),0)</f>
        <v>Electronics</v>
      </c>
      <c r="I360" s="5">
        <f>VLOOKUP($G360,Products!$A$1:$C$11,COLUMNS(Products!$A$2:C360),0)</f>
        <v>263.2</v>
      </c>
      <c r="J360" s="5">
        <v>817.87</v>
      </c>
      <c r="K360" s="5" t="s">
        <v>81</v>
      </c>
      <c r="L360" s="6">
        <v>45192</v>
      </c>
      <c r="M360" s="5">
        <f t="shared" si="5"/>
        <v>8</v>
      </c>
      <c r="N360" s="5" t="str">
        <f>TEXT(Table1[[#This Row],[Date]],"mmm")</f>
        <v>Sep</v>
      </c>
      <c r="O360" s="5">
        <f>YEAR(Table1[[#This Row],[Date]])</f>
        <v>2023</v>
      </c>
    </row>
    <row r="361" spans="1:15" x14ac:dyDescent="0.25">
      <c r="A361" s="5">
        <v>360</v>
      </c>
      <c r="B361" s="6">
        <v>45580</v>
      </c>
      <c r="C361" s="5" t="s">
        <v>46</v>
      </c>
      <c r="D361" s="5" t="str">
        <f>VLOOKUP($C361,'Sales Person'!$A$1:$C$21,2,0)</f>
        <v>Nick Patrick</v>
      </c>
      <c r="E361" s="5" t="s">
        <v>15</v>
      </c>
      <c r="F361" s="5" t="str">
        <f>VLOOKUP($E361,Country!$A$1:$B$11,2,0)</f>
        <v>Oceania</v>
      </c>
      <c r="G361" s="5" t="s">
        <v>33</v>
      </c>
      <c r="H361" s="5" t="str">
        <f>VLOOKUP($G361,Products!$A$1:$C$11,COLUMNS(Products!$A$2:B361),0)</f>
        <v>Electronics</v>
      </c>
      <c r="I361" s="5">
        <f>VLOOKUP($G361,Products!$A$1:$C$11,COLUMNS(Products!$A$2:C361),0)</f>
        <v>381.62</v>
      </c>
      <c r="J361" s="5">
        <v>163.36000000000001</v>
      </c>
      <c r="K361" s="5" t="s">
        <v>81</v>
      </c>
      <c r="L361" s="6">
        <v>45600</v>
      </c>
      <c r="M361" s="5">
        <f t="shared" si="5"/>
        <v>20</v>
      </c>
      <c r="N361" s="5" t="str">
        <f>TEXT(Table1[[#This Row],[Date]],"mmm")</f>
        <v>Oct</v>
      </c>
      <c r="O361" s="5">
        <f>YEAR(Table1[[#This Row],[Date]])</f>
        <v>2024</v>
      </c>
    </row>
    <row r="362" spans="1:15" x14ac:dyDescent="0.25">
      <c r="A362" s="5">
        <v>361</v>
      </c>
      <c r="B362" s="6">
        <v>45191</v>
      </c>
      <c r="C362" s="5" t="s">
        <v>62</v>
      </c>
      <c r="D362" s="5" t="str">
        <f>VLOOKUP($C362,'Sales Person'!$A$1:$C$21,2,0)</f>
        <v>Cathy Kelley</v>
      </c>
      <c r="E362" s="5" t="s">
        <v>11</v>
      </c>
      <c r="F362" s="5" t="str">
        <f>VLOOKUP($E362,Country!$A$1:$B$11,2,0)</f>
        <v>Asia</v>
      </c>
      <c r="G362" s="5" t="s">
        <v>20</v>
      </c>
      <c r="H362" s="5" t="str">
        <f>VLOOKUP($G362,Products!$A$1:$C$11,COLUMNS(Products!$A$2:B362),0)</f>
        <v>Office Equipment</v>
      </c>
      <c r="I362" s="5">
        <f>VLOOKUP($G362,Products!$A$1:$C$11,COLUMNS(Products!$A$2:C362),0)</f>
        <v>350.59</v>
      </c>
      <c r="J362" s="5">
        <v>982.59</v>
      </c>
      <c r="K362" s="5" t="s">
        <v>81</v>
      </c>
      <c r="L362" s="6">
        <v>45203</v>
      </c>
      <c r="M362" s="5">
        <f t="shared" si="5"/>
        <v>12</v>
      </c>
      <c r="N362" s="5" t="str">
        <f>TEXT(Table1[[#This Row],[Date]],"mmm")</f>
        <v>Sep</v>
      </c>
      <c r="O362" s="5">
        <f>YEAR(Table1[[#This Row],[Date]])</f>
        <v>2023</v>
      </c>
    </row>
    <row r="363" spans="1:15" x14ac:dyDescent="0.25">
      <c r="A363" s="5">
        <v>362</v>
      </c>
      <c r="B363" s="6">
        <v>45317</v>
      </c>
      <c r="C363" s="5" t="s">
        <v>42</v>
      </c>
      <c r="D363" s="5" t="str">
        <f>VLOOKUP($C363,'Sales Person'!$A$1:$C$21,2,0)</f>
        <v>Cathy Kelley</v>
      </c>
      <c r="E363" s="5" t="s">
        <v>11</v>
      </c>
      <c r="F363" s="5" t="str">
        <f>VLOOKUP($E363,Country!$A$1:$B$11,2,0)</f>
        <v>Asia</v>
      </c>
      <c r="G363" s="5" t="s">
        <v>22</v>
      </c>
      <c r="H363" s="5" t="str">
        <f>VLOOKUP($G363,Products!$A$1:$C$11,COLUMNS(Products!$A$2:B363),0)</f>
        <v>Computing</v>
      </c>
      <c r="I363" s="5">
        <f>VLOOKUP($G363,Products!$A$1:$C$11,COLUMNS(Products!$A$2:C363),0)</f>
        <v>415.78</v>
      </c>
      <c r="J363" s="5">
        <v>411.54</v>
      </c>
      <c r="K363" s="5" t="s">
        <v>81</v>
      </c>
      <c r="L363" s="6">
        <v>45329</v>
      </c>
      <c r="M363" s="5">
        <f t="shared" si="5"/>
        <v>12</v>
      </c>
      <c r="N363" s="5" t="str">
        <f>TEXT(Table1[[#This Row],[Date]],"mmm")</f>
        <v>Jan</v>
      </c>
      <c r="O363" s="5">
        <f>YEAR(Table1[[#This Row],[Date]])</f>
        <v>2024</v>
      </c>
    </row>
    <row r="364" spans="1:15" x14ac:dyDescent="0.25">
      <c r="A364" s="5">
        <v>363</v>
      </c>
      <c r="B364" s="6">
        <v>45327</v>
      </c>
      <c r="C364" s="5" t="s">
        <v>50</v>
      </c>
      <c r="D364" s="5" t="str">
        <f>VLOOKUP($C364,'Sales Person'!$A$1:$C$21,2,0)</f>
        <v>Michale Cole</v>
      </c>
      <c r="E364" s="5" t="s">
        <v>7</v>
      </c>
      <c r="F364" s="5" t="str">
        <f>VLOOKUP($E364,Country!$A$1:$B$11,2,0)</f>
        <v>Europe</v>
      </c>
      <c r="G364" s="5" t="s">
        <v>26</v>
      </c>
      <c r="H364" s="5" t="str">
        <f>VLOOKUP($G364,Products!$A$1:$C$11,COLUMNS(Products!$A$2:B364),0)</f>
        <v>Electronics</v>
      </c>
      <c r="I364" s="5">
        <f>VLOOKUP($G364,Products!$A$1:$C$11,COLUMNS(Products!$A$2:C364),0)</f>
        <v>263.2</v>
      </c>
      <c r="J364" s="5">
        <v>585.41999999999996</v>
      </c>
      <c r="K364" s="5" t="s">
        <v>82</v>
      </c>
      <c r="L364" s="5" t="s">
        <v>83</v>
      </c>
      <c r="M364" s="5" t="str">
        <f t="shared" si="5"/>
        <v>0</v>
      </c>
      <c r="N364" s="5" t="str">
        <f>TEXT(Table1[[#This Row],[Date]],"mmm")</f>
        <v>Feb</v>
      </c>
      <c r="O364" s="5">
        <f>YEAR(Table1[[#This Row],[Date]])</f>
        <v>2024</v>
      </c>
    </row>
    <row r="365" spans="1:15" x14ac:dyDescent="0.25">
      <c r="A365" s="5">
        <v>364</v>
      </c>
      <c r="B365" s="6">
        <v>45281</v>
      </c>
      <c r="C365" s="5" t="s">
        <v>54</v>
      </c>
      <c r="D365" s="5" t="str">
        <f>VLOOKUP($C365,'Sales Person'!$A$1:$C$21,2,0)</f>
        <v>Michale Cole</v>
      </c>
      <c r="E365" s="5" t="s">
        <v>2</v>
      </c>
      <c r="F365" s="5" t="str">
        <f>VLOOKUP($E365,Country!$A$1:$B$11,2,0)</f>
        <v>North America</v>
      </c>
      <c r="G365" s="5" t="s">
        <v>32</v>
      </c>
      <c r="H365" s="5" t="str">
        <f>VLOOKUP($G365,Products!$A$1:$C$11,COLUMNS(Products!$A$2:B365),0)</f>
        <v>Audio</v>
      </c>
      <c r="I365" s="5">
        <f>VLOOKUP($G365,Products!$A$1:$C$11,COLUMNS(Products!$A$2:C365),0)</f>
        <v>143.09</v>
      </c>
      <c r="J365" s="5">
        <v>340</v>
      </c>
      <c r="K365" s="5" t="s">
        <v>81</v>
      </c>
      <c r="L365" s="6">
        <v>45282</v>
      </c>
      <c r="M365" s="5">
        <f t="shared" si="5"/>
        <v>1</v>
      </c>
      <c r="N365" s="5" t="str">
        <f>TEXT(Table1[[#This Row],[Date]],"mmm")</f>
        <v>Dec</v>
      </c>
      <c r="O365" s="5">
        <f>YEAR(Table1[[#This Row],[Date]])</f>
        <v>2023</v>
      </c>
    </row>
    <row r="366" spans="1:15" x14ac:dyDescent="0.25">
      <c r="A366" s="5">
        <v>365</v>
      </c>
      <c r="B366" s="6">
        <v>45531</v>
      </c>
      <c r="C366" s="5" t="s">
        <v>48</v>
      </c>
      <c r="D366" s="5" t="str">
        <f>VLOOKUP($C366,'Sales Person'!$A$1:$C$21,2,0)</f>
        <v>Cathy Kelley</v>
      </c>
      <c r="E366" s="5" t="s">
        <v>2</v>
      </c>
      <c r="F366" s="5" t="str">
        <f>VLOOKUP($E366,Country!$A$1:$B$11,2,0)</f>
        <v>North America</v>
      </c>
      <c r="G366" s="5" t="s">
        <v>26</v>
      </c>
      <c r="H366" s="5" t="str">
        <f>VLOOKUP($G366,Products!$A$1:$C$11,COLUMNS(Products!$A$2:B366),0)</f>
        <v>Electronics</v>
      </c>
      <c r="I366" s="5">
        <f>VLOOKUP($G366,Products!$A$1:$C$11,COLUMNS(Products!$A$2:C366),0)</f>
        <v>263.2</v>
      </c>
      <c r="J366" s="5">
        <v>366.36</v>
      </c>
      <c r="K366" s="5" t="s">
        <v>82</v>
      </c>
      <c r="L366" s="5" t="s">
        <v>83</v>
      </c>
      <c r="M366" s="5" t="str">
        <f t="shared" si="5"/>
        <v>0</v>
      </c>
      <c r="N366" s="5" t="str">
        <f>TEXT(Table1[[#This Row],[Date]],"mmm")</f>
        <v>Aug</v>
      </c>
      <c r="O366" s="5">
        <f>YEAR(Table1[[#This Row],[Date]])</f>
        <v>2024</v>
      </c>
    </row>
    <row r="367" spans="1:15" x14ac:dyDescent="0.25">
      <c r="A367" s="5">
        <v>366</v>
      </c>
      <c r="B367" s="6">
        <v>45120</v>
      </c>
      <c r="C367" s="5" t="s">
        <v>68</v>
      </c>
      <c r="D367" s="5" t="str">
        <f>VLOOKUP($C367,'Sales Person'!$A$1:$C$21,2,0)</f>
        <v>Samantha Irvin</v>
      </c>
      <c r="E367" s="5" t="s">
        <v>2</v>
      </c>
      <c r="F367" s="5" t="str">
        <f>VLOOKUP($E367,Country!$A$1:$B$11,2,0)</f>
        <v>North America</v>
      </c>
      <c r="G367" s="5" t="s">
        <v>26</v>
      </c>
      <c r="H367" s="5" t="str">
        <f>VLOOKUP($G367,Products!$A$1:$C$11,COLUMNS(Products!$A$2:B367),0)</f>
        <v>Electronics</v>
      </c>
      <c r="I367" s="5">
        <f>VLOOKUP($G367,Products!$A$1:$C$11,COLUMNS(Products!$A$2:C367),0)</f>
        <v>263.2</v>
      </c>
      <c r="J367" s="5">
        <v>336.21</v>
      </c>
      <c r="K367" s="5" t="s">
        <v>82</v>
      </c>
      <c r="L367" s="5" t="s">
        <v>83</v>
      </c>
      <c r="M367" s="5" t="str">
        <f t="shared" si="5"/>
        <v>0</v>
      </c>
      <c r="N367" s="5" t="str">
        <f>TEXT(Table1[[#This Row],[Date]],"mmm")</f>
        <v>Jul</v>
      </c>
      <c r="O367" s="5">
        <f>YEAR(Table1[[#This Row],[Date]])</f>
        <v>2023</v>
      </c>
    </row>
    <row r="368" spans="1:15" x14ac:dyDescent="0.25">
      <c r="A368" s="5">
        <v>367</v>
      </c>
      <c r="B368" s="6">
        <v>45459</v>
      </c>
      <c r="C368" s="5" t="s">
        <v>66</v>
      </c>
      <c r="D368" s="5" t="str">
        <f>VLOOKUP($C368,'Sales Person'!$A$1:$C$21,2,0)</f>
        <v>Michale Cole</v>
      </c>
      <c r="E368" s="5" t="s">
        <v>5</v>
      </c>
      <c r="F368" s="5" t="str">
        <f>VLOOKUP($E368,Country!$A$1:$B$11,2,0)</f>
        <v>South America</v>
      </c>
      <c r="G368" s="5" t="s">
        <v>33</v>
      </c>
      <c r="H368" s="5" t="str">
        <f>VLOOKUP($G368,Products!$A$1:$C$11,COLUMNS(Products!$A$2:B368),0)</f>
        <v>Electronics</v>
      </c>
      <c r="I368" s="5">
        <f>VLOOKUP($G368,Products!$A$1:$C$11,COLUMNS(Products!$A$2:C368),0)</f>
        <v>381.62</v>
      </c>
      <c r="J368" s="5">
        <v>204.14</v>
      </c>
      <c r="K368" s="5" t="s">
        <v>81</v>
      </c>
      <c r="L368" s="6">
        <v>45463</v>
      </c>
      <c r="M368" s="5">
        <f t="shared" si="5"/>
        <v>4</v>
      </c>
      <c r="N368" s="5" t="str">
        <f>TEXT(Table1[[#This Row],[Date]],"mmm")</f>
        <v>Jun</v>
      </c>
      <c r="O368" s="5">
        <f>YEAR(Table1[[#This Row],[Date]])</f>
        <v>2024</v>
      </c>
    </row>
    <row r="369" spans="1:15" x14ac:dyDescent="0.25">
      <c r="A369" s="5">
        <v>368</v>
      </c>
      <c r="B369" s="6">
        <v>45346</v>
      </c>
      <c r="C369" s="5" t="s">
        <v>60</v>
      </c>
      <c r="D369" s="5" t="str">
        <f>VLOOKUP($C369,'Sales Person'!$A$1:$C$21,2,0)</f>
        <v>Cathy Kelley</v>
      </c>
      <c r="E369" s="5" t="s">
        <v>14</v>
      </c>
      <c r="F369" s="5" t="str">
        <f>VLOOKUP($E369,Country!$A$1:$B$11,2,0)</f>
        <v>Asia</v>
      </c>
      <c r="G369" s="5" t="s">
        <v>22</v>
      </c>
      <c r="H369" s="5" t="str">
        <f>VLOOKUP($G369,Products!$A$1:$C$11,COLUMNS(Products!$A$2:B369),0)</f>
        <v>Computing</v>
      </c>
      <c r="I369" s="5">
        <f>VLOOKUP($G369,Products!$A$1:$C$11,COLUMNS(Products!$A$2:C369),0)</f>
        <v>415.78</v>
      </c>
      <c r="J369" s="5">
        <v>701.14</v>
      </c>
      <c r="K369" s="5" t="s">
        <v>81</v>
      </c>
      <c r="L369" s="6">
        <v>45364</v>
      </c>
      <c r="M369" s="5">
        <f t="shared" si="5"/>
        <v>18</v>
      </c>
      <c r="N369" s="5" t="str">
        <f>TEXT(Table1[[#This Row],[Date]],"mmm")</f>
        <v>Feb</v>
      </c>
      <c r="O369" s="5">
        <f>YEAR(Table1[[#This Row],[Date]])</f>
        <v>2024</v>
      </c>
    </row>
    <row r="370" spans="1:15" x14ac:dyDescent="0.25">
      <c r="A370" s="5">
        <v>369</v>
      </c>
      <c r="B370" s="6">
        <v>45361</v>
      </c>
      <c r="C370" s="5" t="s">
        <v>66</v>
      </c>
      <c r="D370" s="5" t="str">
        <f>VLOOKUP($C370,'Sales Person'!$A$1:$C$21,2,0)</f>
        <v>Michale Cole</v>
      </c>
      <c r="E370" s="5" t="s">
        <v>14</v>
      </c>
      <c r="F370" s="5" t="str">
        <f>VLOOKUP($E370,Country!$A$1:$B$11,2,0)</f>
        <v>Asia</v>
      </c>
      <c r="G370" s="5" t="s">
        <v>28</v>
      </c>
      <c r="H370" s="5" t="str">
        <f>VLOOKUP($G370,Products!$A$1:$C$11,COLUMNS(Products!$A$2:B370),0)</f>
        <v>Electronics</v>
      </c>
      <c r="I370" s="5">
        <f>VLOOKUP($G370,Products!$A$1:$C$11,COLUMNS(Products!$A$2:C370),0)</f>
        <v>282.79000000000002</v>
      </c>
      <c r="J370" s="5">
        <v>109.82</v>
      </c>
      <c r="K370" s="5" t="s">
        <v>82</v>
      </c>
      <c r="L370" s="5" t="s">
        <v>83</v>
      </c>
      <c r="M370" s="5" t="str">
        <f t="shared" si="5"/>
        <v>0</v>
      </c>
      <c r="N370" s="5" t="str">
        <f>TEXT(Table1[[#This Row],[Date]],"mmm")</f>
        <v>Mar</v>
      </c>
      <c r="O370" s="5">
        <f>YEAR(Table1[[#This Row],[Date]])</f>
        <v>2024</v>
      </c>
    </row>
    <row r="371" spans="1:15" x14ac:dyDescent="0.25">
      <c r="A371" s="5">
        <v>370</v>
      </c>
      <c r="B371" s="6">
        <v>45020</v>
      </c>
      <c r="C371" s="5" t="s">
        <v>40</v>
      </c>
      <c r="D371" s="5" t="str">
        <f>VLOOKUP($C371,'Sales Person'!$A$1:$C$21,2,0)</f>
        <v>Samantha Irvin</v>
      </c>
      <c r="E371" s="5" t="s">
        <v>9</v>
      </c>
      <c r="F371" s="5" t="str">
        <f>VLOOKUP($E371,Country!$A$1:$B$11,2,0)</f>
        <v>Europe</v>
      </c>
      <c r="G371" s="5" t="s">
        <v>26</v>
      </c>
      <c r="H371" s="5" t="str">
        <f>VLOOKUP($G371,Products!$A$1:$C$11,COLUMNS(Products!$A$2:B371),0)</f>
        <v>Electronics</v>
      </c>
      <c r="I371" s="5">
        <f>VLOOKUP($G371,Products!$A$1:$C$11,COLUMNS(Products!$A$2:C371),0)</f>
        <v>263.2</v>
      </c>
      <c r="J371" s="5">
        <v>983.53</v>
      </c>
      <c r="K371" s="5" t="s">
        <v>82</v>
      </c>
      <c r="L371" s="5" t="s">
        <v>83</v>
      </c>
      <c r="M371" s="5" t="str">
        <f t="shared" si="5"/>
        <v>0</v>
      </c>
      <c r="N371" s="5" t="str">
        <f>TEXT(Table1[[#This Row],[Date]],"mmm")</f>
        <v>Apr</v>
      </c>
      <c r="O371" s="5">
        <f>YEAR(Table1[[#This Row],[Date]])</f>
        <v>2023</v>
      </c>
    </row>
    <row r="372" spans="1:15" x14ac:dyDescent="0.25">
      <c r="A372" s="5">
        <v>371</v>
      </c>
      <c r="B372" s="6">
        <v>45213</v>
      </c>
      <c r="C372" s="5" t="s">
        <v>48</v>
      </c>
      <c r="D372" s="5" t="str">
        <f>VLOOKUP($C372,'Sales Person'!$A$1:$C$21,2,0)</f>
        <v>Cathy Kelley</v>
      </c>
      <c r="E372" s="5" t="s">
        <v>7</v>
      </c>
      <c r="F372" s="5" t="str">
        <f>VLOOKUP($E372,Country!$A$1:$B$11,2,0)</f>
        <v>Europe</v>
      </c>
      <c r="G372" s="5" t="s">
        <v>29</v>
      </c>
      <c r="H372" s="5" t="str">
        <f>VLOOKUP($G372,Products!$A$1:$C$11,COLUMNS(Products!$A$2:B372),0)</f>
        <v>Computing</v>
      </c>
      <c r="I372" s="5">
        <f>VLOOKUP($G372,Products!$A$1:$C$11,COLUMNS(Products!$A$2:C372),0)</f>
        <v>104.6</v>
      </c>
      <c r="J372" s="5">
        <v>867.17</v>
      </c>
      <c r="K372" s="5" t="s">
        <v>81</v>
      </c>
      <c r="L372" s="6">
        <v>45221</v>
      </c>
      <c r="M372" s="5">
        <f t="shared" si="5"/>
        <v>8</v>
      </c>
      <c r="N372" s="5" t="str">
        <f>TEXT(Table1[[#This Row],[Date]],"mmm")</f>
        <v>Oct</v>
      </c>
      <c r="O372" s="5">
        <f>YEAR(Table1[[#This Row],[Date]])</f>
        <v>2023</v>
      </c>
    </row>
    <row r="373" spans="1:15" x14ac:dyDescent="0.25">
      <c r="A373" s="5">
        <v>372</v>
      </c>
      <c r="B373" s="6">
        <v>45434</v>
      </c>
      <c r="C373" s="5" t="s">
        <v>40</v>
      </c>
      <c r="D373" s="5" t="str">
        <f>VLOOKUP($C373,'Sales Person'!$A$1:$C$21,2,0)</f>
        <v>Samantha Irvin</v>
      </c>
      <c r="E373" s="5" t="s">
        <v>13</v>
      </c>
      <c r="F373" s="5" t="str">
        <f>VLOOKUP($E373,Country!$A$1:$B$11,2,0)</f>
        <v>Asia</v>
      </c>
      <c r="G373" s="5" t="s">
        <v>24</v>
      </c>
      <c r="H373" s="5" t="str">
        <f>VLOOKUP($G373,Products!$A$1:$C$11,COLUMNS(Products!$A$2:B373),0)</f>
        <v>Audio</v>
      </c>
      <c r="I373" s="5">
        <f>VLOOKUP($G373,Products!$A$1:$C$11,COLUMNS(Products!$A$2:C373),0)</f>
        <v>195.62</v>
      </c>
      <c r="J373" s="5">
        <v>755.04</v>
      </c>
      <c r="K373" s="5" t="s">
        <v>82</v>
      </c>
      <c r="L373" s="5" t="s">
        <v>83</v>
      </c>
      <c r="M373" s="5" t="str">
        <f t="shared" si="5"/>
        <v>0</v>
      </c>
      <c r="N373" s="5" t="str">
        <f>TEXT(Table1[[#This Row],[Date]],"mmm")</f>
        <v>May</v>
      </c>
      <c r="O373" s="5">
        <f>YEAR(Table1[[#This Row],[Date]])</f>
        <v>2024</v>
      </c>
    </row>
    <row r="374" spans="1:15" x14ac:dyDescent="0.25">
      <c r="A374" s="5">
        <v>373</v>
      </c>
      <c r="B374" s="6">
        <v>44991</v>
      </c>
      <c r="C374" s="5" t="s">
        <v>46</v>
      </c>
      <c r="D374" s="5" t="str">
        <f>VLOOKUP($C374,'Sales Person'!$A$1:$C$21,2,0)</f>
        <v>Nick Patrick</v>
      </c>
      <c r="E374" s="5" t="s">
        <v>5</v>
      </c>
      <c r="F374" s="5" t="str">
        <f>VLOOKUP($E374,Country!$A$1:$B$11,2,0)</f>
        <v>South America</v>
      </c>
      <c r="G374" s="5" t="s">
        <v>29</v>
      </c>
      <c r="H374" s="5" t="str">
        <f>VLOOKUP($G374,Products!$A$1:$C$11,COLUMNS(Products!$A$2:B374),0)</f>
        <v>Computing</v>
      </c>
      <c r="I374" s="5">
        <f>VLOOKUP($G374,Products!$A$1:$C$11,COLUMNS(Products!$A$2:C374),0)</f>
        <v>104.6</v>
      </c>
      <c r="J374" s="5">
        <v>701.86</v>
      </c>
      <c r="K374" s="5" t="s">
        <v>82</v>
      </c>
      <c r="L374" s="5" t="s">
        <v>83</v>
      </c>
      <c r="M374" s="5" t="str">
        <f t="shared" si="5"/>
        <v>0</v>
      </c>
      <c r="N374" s="5" t="str">
        <f>TEXT(Table1[[#This Row],[Date]],"mmm")</f>
        <v>Mar</v>
      </c>
      <c r="O374" s="5">
        <f>YEAR(Table1[[#This Row],[Date]])</f>
        <v>2023</v>
      </c>
    </row>
    <row r="375" spans="1:15" x14ac:dyDescent="0.25">
      <c r="A375" s="5">
        <v>374</v>
      </c>
      <c r="B375" s="6">
        <v>45388</v>
      </c>
      <c r="C375" s="5" t="s">
        <v>50</v>
      </c>
      <c r="D375" s="5" t="str">
        <f>VLOOKUP($C375,'Sales Person'!$A$1:$C$21,2,0)</f>
        <v>Michale Cole</v>
      </c>
      <c r="E375" s="5" t="s">
        <v>5</v>
      </c>
      <c r="F375" s="5" t="str">
        <f>VLOOKUP($E375,Country!$A$1:$B$11,2,0)</f>
        <v>South America</v>
      </c>
      <c r="G375" s="5" t="s">
        <v>28</v>
      </c>
      <c r="H375" s="5" t="str">
        <f>VLOOKUP($G375,Products!$A$1:$C$11,COLUMNS(Products!$A$2:B375),0)</f>
        <v>Electronics</v>
      </c>
      <c r="I375" s="5">
        <f>VLOOKUP($G375,Products!$A$1:$C$11,COLUMNS(Products!$A$2:C375),0)</f>
        <v>282.79000000000002</v>
      </c>
      <c r="J375" s="5">
        <v>619.01</v>
      </c>
      <c r="K375" s="5" t="s">
        <v>81</v>
      </c>
      <c r="L375" s="6">
        <v>45392</v>
      </c>
      <c r="M375" s="5">
        <f t="shared" si="5"/>
        <v>4</v>
      </c>
      <c r="N375" s="5" t="str">
        <f>TEXT(Table1[[#This Row],[Date]],"mmm")</f>
        <v>Apr</v>
      </c>
      <c r="O375" s="5">
        <f>YEAR(Table1[[#This Row],[Date]])</f>
        <v>2024</v>
      </c>
    </row>
    <row r="376" spans="1:15" x14ac:dyDescent="0.25">
      <c r="A376" s="5">
        <v>375</v>
      </c>
      <c r="B376" s="6">
        <v>45423</v>
      </c>
      <c r="C376" s="5" t="s">
        <v>54</v>
      </c>
      <c r="D376" s="5" t="str">
        <f>VLOOKUP($C376,'Sales Person'!$A$1:$C$21,2,0)</f>
        <v>Michale Cole</v>
      </c>
      <c r="E376" s="5" t="s">
        <v>13</v>
      </c>
      <c r="F376" s="5" t="str">
        <f>VLOOKUP($E376,Country!$A$1:$B$11,2,0)</f>
        <v>Asia</v>
      </c>
      <c r="G376" s="5" t="s">
        <v>31</v>
      </c>
      <c r="H376" s="5" t="str">
        <f>VLOOKUP($G376,Products!$A$1:$C$11,COLUMNS(Products!$A$2:B376),0)</f>
        <v>Electronics</v>
      </c>
      <c r="I376" s="5">
        <f>VLOOKUP($G376,Products!$A$1:$C$11,COLUMNS(Products!$A$2:C376),0)</f>
        <v>71.97</v>
      </c>
      <c r="J376" s="5">
        <v>545.27</v>
      </c>
      <c r="K376" s="5" t="s">
        <v>82</v>
      </c>
      <c r="L376" s="5" t="s">
        <v>83</v>
      </c>
      <c r="M376" s="5" t="str">
        <f t="shared" si="5"/>
        <v>0</v>
      </c>
      <c r="N376" s="5" t="str">
        <f>TEXT(Table1[[#This Row],[Date]],"mmm")</f>
        <v>May</v>
      </c>
      <c r="O376" s="5">
        <f>YEAR(Table1[[#This Row],[Date]])</f>
        <v>2024</v>
      </c>
    </row>
    <row r="377" spans="1:15" x14ac:dyDescent="0.25">
      <c r="A377" s="5">
        <v>376</v>
      </c>
      <c r="B377" s="6">
        <v>45295</v>
      </c>
      <c r="C377" s="5" t="s">
        <v>44</v>
      </c>
      <c r="D377" s="5" t="str">
        <f>VLOOKUP($C377,'Sales Person'!$A$1:$C$21,2,0)</f>
        <v>Cathy Kelley</v>
      </c>
      <c r="E377" s="5" t="s">
        <v>9</v>
      </c>
      <c r="F377" s="5" t="str">
        <f>VLOOKUP($E377,Country!$A$1:$B$11,2,0)</f>
        <v>Europe</v>
      </c>
      <c r="G377" s="5" t="s">
        <v>24</v>
      </c>
      <c r="H377" s="5" t="str">
        <f>VLOOKUP($G377,Products!$A$1:$C$11,COLUMNS(Products!$A$2:B377),0)</f>
        <v>Audio</v>
      </c>
      <c r="I377" s="5">
        <f>VLOOKUP($G377,Products!$A$1:$C$11,COLUMNS(Products!$A$2:C377),0)</f>
        <v>195.62</v>
      </c>
      <c r="J377" s="5">
        <v>690.28</v>
      </c>
      <c r="K377" s="5" t="s">
        <v>82</v>
      </c>
      <c r="L377" s="5" t="s">
        <v>83</v>
      </c>
      <c r="M377" s="5" t="str">
        <f t="shared" si="5"/>
        <v>0</v>
      </c>
      <c r="N377" s="5" t="str">
        <f>TEXT(Table1[[#This Row],[Date]],"mmm")</f>
        <v>Jan</v>
      </c>
      <c r="O377" s="5">
        <f>YEAR(Table1[[#This Row],[Date]])</f>
        <v>2024</v>
      </c>
    </row>
    <row r="378" spans="1:15" x14ac:dyDescent="0.25">
      <c r="A378" s="5">
        <v>377</v>
      </c>
      <c r="B378" s="6">
        <v>44998</v>
      </c>
      <c r="C378" s="5" t="s">
        <v>46</v>
      </c>
      <c r="D378" s="5" t="str">
        <f>VLOOKUP($C378,'Sales Person'!$A$1:$C$21,2,0)</f>
        <v>Nick Patrick</v>
      </c>
      <c r="E378" s="5" t="s">
        <v>11</v>
      </c>
      <c r="F378" s="5" t="str">
        <f>VLOOKUP($E378,Country!$A$1:$B$11,2,0)</f>
        <v>Asia</v>
      </c>
      <c r="G378" s="5" t="s">
        <v>32</v>
      </c>
      <c r="H378" s="5" t="str">
        <f>VLOOKUP($G378,Products!$A$1:$C$11,COLUMNS(Products!$A$2:B378),0)</f>
        <v>Audio</v>
      </c>
      <c r="I378" s="5">
        <f>VLOOKUP($G378,Products!$A$1:$C$11,COLUMNS(Products!$A$2:C378),0)</f>
        <v>143.09</v>
      </c>
      <c r="J378" s="5">
        <v>569.23</v>
      </c>
      <c r="K378" s="5" t="s">
        <v>82</v>
      </c>
      <c r="L378" s="5" t="s">
        <v>83</v>
      </c>
      <c r="M378" s="5" t="str">
        <f t="shared" si="5"/>
        <v>0</v>
      </c>
      <c r="N378" s="5" t="str">
        <f>TEXT(Table1[[#This Row],[Date]],"mmm")</f>
        <v>Mar</v>
      </c>
      <c r="O378" s="5">
        <f>YEAR(Table1[[#This Row],[Date]])</f>
        <v>2023</v>
      </c>
    </row>
    <row r="379" spans="1:15" x14ac:dyDescent="0.25">
      <c r="A379" s="5">
        <v>378</v>
      </c>
      <c r="B379" s="6">
        <v>45518</v>
      </c>
      <c r="C379" s="5" t="s">
        <v>66</v>
      </c>
      <c r="D379" s="5" t="str">
        <f>VLOOKUP($C379,'Sales Person'!$A$1:$C$21,2,0)</f>
        <v>Michale Cole</v>
      </c>
      <c r="E379" s="5" t="s">
        <v>9</v>
      </c>
      <c r="F379" s="5" t="str">
        <f>VLOOKUP($E379,Country!$A$1:$B$11,2,0)</f>
        <v>Europe</v>
      </c>
      <c r="G379" s="5" t="s">
        <v>28</v>
      </c>
      <c r="H379" s="5" t="str">
        <f>VLOOKUP($G379,Products!$A$1:$C$11,COLUMNS(Products!$A$2:B379),0)</f>
        <v>Electronics</v>
      </c>
      <c r="I379" s="5">
        <f>VLOOKUP($G379,Products!$A$1:$C$11,COLUMNS(Products!$A$2:C379),0)</f>
        <v>282.79000000000002</v>
      </c>
      <c r="J379" s="5">
        <v>888.19</v>
      </c>
      <c r="K379" s="5" t="s">
        <v>82</v>
      </c>
      <c r="L379" s="5" t="s">
        <v>83</v>
      </c>
      <c r="M379" s="5" t="str">
        <f t="shared" si="5"/>
        <v>0</v>
      </c>
      <c r="N379" s="5" t="str">
        <f>TEXT(Table1[[#This Row],[Date]],"mmm")</f>
        <v>Aug</v>
      </c>
      <c r="O379" s="5">
        <f>YEAR(Table1[[#This Row],[Date]])</f>
        <v>2024</v>
      </c>
    </row>
    <row r="380" spans="1:15" x14ac:dyDescent="0.25">
      <c r="A380" s="5">
        <v>379</v>
      </c>
      <c r="B380" s="6">
        <v>45363</v>
      </c>
      <c r="C380" s="5" t="s">
        <v>54</v>
      </c>
      <c r="D380" s="5" t="str">
        <f>VLOOKUP($C380,'Sales Person'!$A$1:$C$21,2,0)</f>
        <v>Michale Cole</v>
      </c>
      <c r="E380" s="5" t="s">
        <v>7</v>
      </c>
      <c r="F380" s="5" t="str">
        <f>VLOOKUP($E380,Country!$A$1:$B$11,2,0)</f>
        <v>Europe</v>
      </c>
      <c r="G380" s="5" t="s">
        <v>33</v>
      </c>
      <c r="H380" s="5" t="str">
        <f>VLOOKUP($G380,Products!$A$1:$C$11,COLUMNS(Products!$A$2:B380),0)</f>
        <v>Electronics</v>
      </c>
      <c r="I380" s="5">
        <f>VLOOKUP($G380,Products!$A$1:$C$11,COLUMNS(Products!$A$2:C380),0)</f>
        <v>381.62</v>
      </c>
      <c r="J380" s="5">
        <v>924.47</v>
      </c>
      <c r="K380" s="5" t="s">
        <v>82</v>
      </c>
      <c r="L380" s="5" t="s">
        <v>83</v>
      </c>
      <c r="M380" s="5" t="str">
        <f t="shared" si="5"/>
        <v>0</v>
      </c>
      <c r="N380" s="5" t="str">
        <f>TEXT(Table1[[#This Row],[Date]],"mmm")</f>
        <v>Mar</v>
      </c>
      <c r="O380" s="5">
        <f>YEAR(Table1[[#This Row],[Date]])</f>
        <v>2024</v>
      </c>
    </row>
    <row r="381" spans="1:15" x14ac:dyDescent="0.25">
      <c r="A381" s="5">
        <v>380</v>
      </c>
      <c r="B381" s="6">
        <v>45534</v>
      </c>
      <c r="C381" s="5" t="s">
        <v>64</v>
      </c>
      <c r="D381" s="5" t="str">
        <f>VLOOKUP($C381,'Sales Person'!$A$1:$C$21,2,0)</f>
        <v>Michale Cole</v>
      </c>
      <c r="E381" s="5" t="s">
        <v>10</v>
      </c>
      <c r="F381" s="5" t="str">
        <f>VLOOKUP($E381,Country!$A$1:$B$11,2,0)</f>
        <v>Europe</v>
      </c>
      <c r="G381" s="5" t="s">
        <v>24</v>
      </c>
      <c r="H381" s="5" t="str">
        <f>VLOOKUP($G381,Products!$A$1:$C$11,COLUMNS(Products!$A$2:B381),0)</f>
        <v>Audio</v>
      </c>
      <c r="I381" s="5">
        <f>VLOOKUP($G381,Products!$A$1:$C$11,COLUMNS(Products!$A$2:C381),0)</f>
        <v>195.62</v>
      </c>
      <c r="J381" s="5">
        <v>220.11</v>
      </c>
      <c r="K381" s="5" t="s">
        <v>81</v>
      </c>
      <c r="L381" s="6">
        <v>45540</v>
      </c>
      <c r="M381" s="5">
        <f t="shared" si="5"/>
        <v>6</v>
      </c>
      <c r="N381" s="5" t="str">
        <f>TEXT(Table1[[#This Row],[Date]],"mmm")</f>
        <v>Aug</v>
      </c>
      <c r="O381" s="5">
        <f>YEAR(Table1[[#This Row],[Date]])</f>
        <v>2024</v>
      </c>
    </row>
    <row r="382" spans="1:15" x14ac:dyDescent="0.25">
      <c r="A382" s="5">
        <v>381</v>
      </c>
      <c r="B382" s="6">
        <v>44937</v>
      </c>
      <c r="C382" s="5" t="s">
        <v>42</v>
      </c>
      <c r="D382" s="5" t="str">
        <f>VLOOKUP($C382,'Sales Person'!$A$1:$C$21,2,0)</f>
        <v>Cathy Kelley</v>
      </c>
      <c r="E382" s="5" t="s">
        <v>4</v>
      </c>
      <c r="F382" s="5" t="str">
        <f>VLOOKUP($E382,Country!$A$1:$B$11,2,0)</f>
        <v>North America</v>
      </c>
      <c r="G382" s="5" t="s">
        <v>30</v>
      </c>
      <c r="H382" s="5" t="str">
        <f>VLOOKUP($G382,Products!$A$1:$C$11,COLUMNS(Products!$A$2:B382),0)</f>
        <v>Audio</v>
      </c>
      <c r="I382" s="5">
        <f>VLOOKUP($G382,Products!$A$1:$C$11,COLUMNS(Products!$A$2:C382),0)</f>
        <v>199.57</v>
      </c>
      <c r="J382" s="5">
        <v>646.52</v>
      </c>
      <c r="K382" s="5" t="s">
        <v>81</v>
      </c>
      <c r="L382" s="6">
        <v>44939</v>
      </c>
      <c r="M382" s="5">
        <f t="shared" si="5"/>
        <v>2</v>
      </c>
      <c r="N382" s="5" t="str">
        <f>TEXT(Table1[[#This Row],[Date]],"mmm")</f>
        <v>Jan</v>
      </c>
      <c r="O382" s="5">
        <f>YEAR(Table1[[#This Row],[Date]])</f>
        <v>2023</v>
      </c>
    </row>
    <row r="383" spans="1:15" x14ac:dyDescent="0.25">
      <c r="A383" s="5">
        <v>382</v>
      </c>
      <c r="B383" s="6">
        <v>45117</v>
      </c>
      <c r="C383" s="5" t="s">
        <v>58</v>
      </c>
      <c r="D383" s="5" t="str">
        <f>VLOOKUP($C383,'Sales Person'!$A$1:$C$21,2,0)</f>
        <v>Nick Patrick</v>
      </c>
      <c r="E383" s="5" t="s">
        <v>13</v>
      </c>
      <c r="F383" s="5" t="str">
        <f>VLOOKUP($E383,Country!$A$1:$B$11,2,0)</f>
        <v>Asia</v>
      </c>
      <c r="G383" s="5" t="s">
        <v>24</v>
      </c>
      <c r="H383" s="5" t="str">
        <f>VLOOKUP($G383,Products!$A$1:$C$11,COLUMNS(Products!$A$2:B383),0)</f>
        <v>Audio</v>
      </c>
      <c r="I383" s="5">
        <f>VLOOKUP($G383,Products!$A$1:$C$11,COLUMNS(Products!$A$2:C383),0)</f>
        <v>195.62</v>
      </c>
      <c r="J383" s="5">
        <v>385.68</v>
      </c>
      <c r="K383" s="5" t="s">
        <v>81</v>
      </c>
      <c r="L383" s="6">
        <v>45132</v>
      </c>
      <c r="M383" s="5">
        <f t="shared" si="5"/>
        <v>15</v>
      </c>
      <c r="N383" s="5" t="str">
        <f>TEXT(Table1[[#This Row],[Date]],"mmm")</f>
        <v>Jul</v>
      </c>
      <c r="O383" s="5">
        <f>YEAR(Table1[[#This Row],[Date]])</f>
        <v>2023</v>
      </c>
    </row>
    <row r="384" spans="1:15" x14ac:dyDescent="0.25">
      <c r="A384" s="5">
        <v>383</v>
      </c>
      <c r="B384" s="6">
        <v>44946</v>
      </c>
      <c r="C384" s="5" t="s">
        <v>48</v>
      </c>
      <c r="D384" s="5" t="str">
        <f>VLOOKUP($C384,'Sales Person'!$A$1:$C$21,2,0)</f>
        <v>Cathy Kelley</v>
      </c>
      <c r="E384" s="5" t="s">
        <v>13</v>
      </c>
      <c r="F384" s="5" t="str">
        <f>VLOOKUP($E384,Country!$A$1:$B$11,2,0)</f>
        <v>Asia</v>
      </c>
      <c r="G384" s="5" t="s">
        <v>28</v>
      </c>
      <c r="H384" s="5" t="str">
        <f>VLOOKUP($G384,Products!$A$1:$C$11,COLUMNS(Products!$A$2:B384),0)</f>
        <v>Electronics</v>
      </c>
      <c r="I384" s="5">
        <f>VLOOKUP($G384,Products!$A$1:$C$11,COLUMNS(Products!$A$2:C384),0)</f>
        <v>282.79000000000002</v>
      </c>
      <c r="J384" s="5">
        <v>797.79</v>
      </c>
      <c r="K384" s="5" t="s">
        <v>81</v>
      </c>
      <c r="L384" s="6">
        <v>44961</v>
      </c>
      <c r="M384" s="5">
        <f t="shared" si="5"/>
        <v>15</v>
      </c>
      <c r="N384" s="5" t="str">
        <f>TEXT(Table1[[#This Row],[Date]],"mmm")</f>
        <v>Jan</v>
      </c>
      <c r="O384" s="5">
        <f>YEAR(Table1[[#This Row],[Date]])</f>
        <v>2023</v>
      </c>
    </row>
    <row r="385" spans="1:15" x14ac:dyDescent="0.25">
      <c r="A385" s="5">
        <v>384</v>
      </c>
      <c r="B385" s="6">
        <v>45653</v>
      </c>
      <c r="C385" s="5" t="s">
        <v>58</v>
      </c>
      <c r="D385" s="5" t="str">
        <f>VLOOKUP($C385,'Sales Person'!$A$1:$C$21,2,0)</f>
        <v>Nick Patrick</v>
      </c>
      <c r="E385" s="5" t="s">
        <v>4</v>
      </c>
      <c r="F385" s="5" t="str">
        <f>VLOOKUP($E385,Country!$A$1:$B$11,2,0)</f>
        <v>North America</v>
      </c>
      <c r="G385" s="5" t="s">
        <v>22</v>
      </c>
      <c r="H385" s="5" t="str">
        <f>VLOOKUP($G385,Products!$A$1:$C$11,COLUMNS(Products!$A$2:B385),0)</f>
        <v>Computing</v>
      </c>
      <c r="I385" s="5">
        <f>VLOOKUP($G385,Products!$A$1:$C$11,COLUMNS(Products!$A$2:C385),0)</f>
        <v>415.78</v>
      </c>
      <c r="J385" s="5">
        <v>179.17</v>
      </c>
      <c r="K385" s="5" t="s">
        <v>81</v>
      </c>
      <c r="L385" s="6">
        <v>45655</v>
      </c>
      <c r="M385" s="5">
        <f t="shared" si="5"/>
        <v>2</v>
      </c>
      <c r="N385" s="5" t="str">
        <f>TEXT(Table1[[#This Row],[Date]],"mmm")</f>
        <v>Dec</v>
      </c>
      <c r="O385" s="5">
        <f>YEAR(Table1[[#This Row],[Date]])</f>
        <v>2024</v>
      </c>
    </row>
    <row r="386" spans="1:15" x14ac:dyDescent="0.25">
      <c r="A386" s="5">
        <v>385</v>
      </c>
      <c r="B386" s="6">
        <v>45048</v>
      </c>
      <c r="C386" s="5" t="s">
        <v>46</v>
      </c>
      <c r="D386" s="5" t="str">
        <f>VLOOKUP($C386,'Sales Person'!$A$1:$C$21,2,0)</f>
        <v>Nick Patrick</v>
      </c>
      <c r="E386" s="5" t="s">
        <v>9</v>
      </c>
      <c r="F386" s="5" t="str">
        <f>VLOOKUP($E386,Country!$A$1:$B$11,2,0)</f>
        <v>Europe</v>
      </c>
      <c r="G386" s="5" t="s">
        <v>31</v>
      </c>
      <c r="H386" s="5" t="str">
        <f>VLOOKUP($G386,Products!$A$1:$C$11,COLUMNS(Products!$A$2:B386),0)</f>
        <v>Electronics</v>
      </c>
      <c r="I386" s="5">
        <f>VLOOKUP($G386,Products!$A$1:$C$11,COLUMNS(Products!$A$2:C386),0)</f>
        <v>71.97</v>
      </c>
      <c r="J386" s="5">
        <v>519.38</v>
      </c>
      <c r="K386" s="5" t="s">
        <v>82</v>
      </c>
      <c r="L386" s="5" t="s">
        <v>83</v>
      </c>
      <c r="M386" s="5" t="str">
        <f t="shared" ref="M386:M449" si="6">IFERROR(L386-B386,"0")</f>
        <v>0</v>
      </c>
      <c r="N386" s="5" t="str">
        <f>TEXT(Table1[[#This Row],[Date]],"mmm")</f>
        <v>May</v>
      </c>
      <c r="O386" s="5">
        <f>YEAR(Table1[[#This Row],[Date]])</f>
        <v>2023</v>
      </c>
    </row>
    <row r="387" spans="1:15" x14ac:dyDescent="0.25">
      <c r="A387" s="5">
        <v>386</v>
      </c>
      <c r="B387" s="6">
        <v>45430</v>
      </c>
      <c r="C387" s="5" t="s">
        <v>56</v>
      </c>
      <c r="D387" s="5" t="str">
        <f>VLOOKUP($C387,'Sales Person'!$A$1:$C$21,2,0)</f>
        <v>Nick Patrick</v>
      </c>
      <c r="E387" s="5" t="s">
        <v>11</v>
      </c>
      <c r="F387" s="5" t="str">
        <f>VLOOKUP($E387,Country!$A$1:$B$11,2,0)</f>
        <v>Asia</v>
      </c>
      <c r="G387" s="5" t="s">
        <v>24</v>
      </c>
      <c r="H387" s="5" t="str">
        <f>VLOOKUP($G387,Products!$A$1:$C$11,COLUMNS(Products!$A$2:B387),0)</f>
        <v>Audio</v>
      </c>
      <c r="I387" s="5">
        <f>VLOOKUP($G387,Products!$A$1:$C$11,COLUMNS(Products!$A$2:C387),0)</f>
        <v>195.62</v>
      </c>
      <c r="J387" s="5">
        <v>303.39999999999998</v>
      </c>
      <c r="K387" s="5" t="s">
        <v>81</v>
      </c>
      <c r="L387" s="6">
        <v>45442</v>
      </c>
      <c r="M387" s="5">
        <f t="shared" si="6"/>
        <v>12</v>
      </c>
      <c r="N387" s="5" t="str">
        <f>TEXT(Table1[[#This Row],[Date]],"mmm")</f>
        <v>May</v>
      </c>
      <c r="O387" s="5">
        <f>YEAR(Table1[[#This Row],[Date]])</f>
        <v>2024</v>
      </c>
    </row>
    <row r="388" spans="1:15" x14ac:dyDescent="0.25">
      <c r="A388" s="5">
        <v>387</v>
      </c>
      <c r="B388" s="6">
        <v>45024</v>
      </c>
      <c r="C388" s="5" t="s">
        <v>72</v>
      </c>
      <c r="D388" s="5" t="str">
        <f>VLOOKUP($C388,'Sales Person'!$A$1:$C$21,2,0)</f>
        <v>Cathy Kelley</v>
      </c>
      <c r="E388" s="5" t="s">
        <v>10</v>
      </c>
      <c r="F388" s="5" t="str">
        <f>VLOOKUP($E388,Country!$A$1:$B$11,2,0)</f>
        <v>Europe</v>
      </c>
      <c r="G388" s="5" t="s">
        <v>29</v>
      </c>
      <c r="H388" s="5" t="str">
        <f>VLOOKUP($G388,Products!$A$1:$C$11,COLUMNS(Products!$A$2:B388),0)</f>
        <v>Computing</v>
      </c>
      <c r="I388" s="5">
        <f>VLOOKUP($G388,Products!$A$1:$C$11,COLUMNS(Products!$A$2:C388),0)</f>
        <v>104.6</v>
      </c>
      <c r="J388" s="5">
        <v>533.16</v>
      </c>
      <c r="K388" s="5" t="s">
        <v>81</v>
      </c>
      <c r="L388" s="6">
        <v>45030</v>
      </c>
      <c r="M388" s="5">
        <f t="shared" si="6"/>
        <v>6</v>
      </c>
      <c r="N388" s="5" t="str">
        <f>TEXT(Table1[[#This Row],[Date]],"mmm")</f>
        <v>Apr</v>
      </c>
      <c r="O388" s="5">
        <f>YEAR(Table1[[#This Row],[Date]])</f>
        <v>2023</v>
      </c>
    </row>
    <row r="389" spans="1:15" x14ac:dyDescent="0.25">
      <c r="A389" s="5">
        <v>388</v>
      </c>
      <c r="B389" s="6">
        <v>45182</v>
      </c>
      <c r="C389" s="5" t="s">
        <v>38</v>
      </c>
      <c r="D389" s="5" t="str">
        <f>VLOOKUP($C389,'Sales Person'!$A$1:$C$21,2,0)</f>
        <v>Samantha Irvin</v>
      </c>
      <c r="E389" s="5" t="s">
        <v>4</v>
      </c>
      <c r="F389" s="5" t="str">
        <f>VLOOKUP($E389,Country!$A$1:$B$11,2,0)</f>
        <v>North America</v>
      </c>
      <c r="G389" s="5" t="s">
        <v>24</v>
      </c>
      <c r="H389" s="5" t="str">
        <f>VLOOKUP($G389,Products!$A$1:$C$11,COLUMNS(Products!$A$2:B389),0)</f>
        <v>Audio</v>
      </c>
      <c r="I389" s="5">
        <f>VLOOKUP($G389,Products!$A$1:$C$11,COLUMNS(Products!$A$2:C389),0)</f>
        <v>195.62</v>
      </c>
      <c r="J389" s="5">
        <v>688.28</v>
      </c>
      <c r="K389" s="5" t="s">
        <v>81</v>
      </c>
      <c r="L389" s="6">
        <v>45184</v>
      </c>
      <c r="M389" s="5">
        <f t="shared" si="6"/>
        <v>2</v>
      </c>
      <c r="N389" s="5" t="str">
        <f>TEXT(Table1[[#This Row],[Date]],"mmm")</f>
        <v>Sep</v>
      </c>
      <c r="O389" s="5">
        <f>YEAR(Table1[[#This Row],[Date]])</f>
        <v>2023</v>
      </c>
    </row>
    <row r="390" spans="1:15" x14ac:dyDescent="0.25">
      <c r="A390" s="5">
        <v>389</v>
      </c>
      <c r="B390" s="6">
        <v>45207</v>
      </c>
      <c r="C390" s="5" t="s">
        <v>56</v>
      </c>
      <c r="D390" s="5" t="str">
        <f>VLOOKUP($C390,'Sales Person'!$A$1:$C$21,2,0)</f>
        <v>Nick Patrick</v>
      </c>
      <c r="E390" s="5" t="s">
        <v>15</v>
      </c>
      <c r="F390" s="5" t="str">
        <f>VLOOKUP($E390,Country!$A$1:$B$11,2,0)</f>
        <v>Oceania</v>
      </c>
      <c r="G390" s="5" t="s">
        <v>29</v>
      </c>
      <c r="H390" s="5" t="str">
        <f>VLOOKUP($G390,Products!$A$1:$C$11,COLUMNS(Products!$A$2:B390),0)</f>
        <v>Computing</v>
      </c>
      <c r="I390" s="5">
        <f>VLOOKUP($G390,Products!$A$1:$C$11,COLUMNS(Products!$A$2:C390),0)</f>
        <v>104.6</v>
      </c>
      <c r="J390" s="5">
        <v>104.78</v>
      </c>
      <c r="K390" s="5" t="s">
        <v>81</v>
      </c>
      <c r="L390" s="6">
        <v>45227</v>
      </c>
      <c r="M390" s="5">
        <f t="shared" si="6"/>
        <v>20</v>
      </c>
      <c r="N390" s="5" t="str">
        <f>TEXT(Table1[[#This Row],[Date]],"mmm")</f>
        <v>Oct</v>
      </c>
      <c r="O390" s="5">
        <f>YEAR(Table1[[#This Row],[Date]])</f>
        <v>2023</v>
      </c>
    </row>
    <row r="391" spans="1:15" x14ac:dyDescent="0.25">
      <c r="A391" s="5">
        <v>390</v>
      </c>
      <c r="B391" s="6">
        <v>45425</v>
      </c>
      <c r="C391" s="5" t="s">
        <v>74</v>
      </c>
      <c r="D391" s="5" t="str">
        <f>VLOOKUP($C391,'Sales Person'!$A$1:$C$21,2,0)</f>
        <v>Michale Cole</v>
      </c>
      <c r="E391" s="5" t="s">
        <v>9</v>
      </c>
      <c r="F391" s="5" t="str">
        <f>VLOOKUP($E391,Country!$A$1:$B$11,2,0)</f>
        <v>Europe</v>
      </c>
      <c r="G391" s="5" t="s">
        <v>24</v>
      </c>
      <c r="H391" s="5" t="str">
        <f>VLOOKUP($G391,Products!$A$1:$C$11,COLUMNS(Products!$A$2:B391),0)</f>
        <v>Audio</v>
      </c>
      <c r="I391" s="5">
        <f>VLOOKUP($G391,Products!$A$1:$C$11,COLUMNS(Products!$A$2:C391),0)</f>
        <v>195.62</v>
      </c>
      <c r="J391" s="5">
        <v>531.47</v>
      </c>
      <c r="K391" s="5" t="s">
        <v>81</v>
      </c>
      <c r="L391" s="6">
        <v>45435</v>
      </c>
      <c r="M391" s="5">
        <f t="shared" si="6"/>
        <v>10</v>
      </c>
      <c r="N391" s="5" t="str">
        <f>TEXT(Table1[[#This Row],[Date]],"mmm")</f>
        <v>May</v>
      </c>
      <c r="O391" s="5">
        <f>YEAR(Table1[[#This Row],[Date]])</f>
        <v>2024</v>
      </c>
    </row>
    <row r="392" spans="1:15" x14ac:dyDescent="0.25">
      <c r="A392" s="5">
        <v>391</v>
      </c>
      <c r="B392" s="6">
        <v>45425</v>
      </c>
      <c r="C392" s="5" t="s">
        <v>42</v>
      </c>
      <c r="D392" s="5" t="str">
        <f>VLOOKUP($C392,'Sales Person'!$A$1:$C$21,2,0)</f>
        <v>Cathy Kelley</v>
      </c>
      <c r="E392" s="5" t="s">
        <v>4</v>
      </c>
      <c r="F392" s="5" t="str">
        <f>VLOOKUP($E392,Country!$A$1:$B$11,2,0)</f>
        <v>North America</v>
      </c>
      <c r="G392" s="5" t="s">
        <v>26</v>
      </c>
      <c r="H392" s="5" t="str">
        <f>VLOOKUP($G392,Products!$A$1:$C$11,COLUMNS(Products!$A$2:B392),0)</f>
        <v>Electronics</v>
      </c>
      <c r="I392" s="5">
        <f>VLOOKUP($G392,Products!$A$1:$C$11,COLUMNS(Products!$A$2:C392),0)</f>
        <v>263.2</v>
      </c>
      <c r="J392" s="5">
        <v>927.48</v>
      </c>
      <c r="K392" s="5" t="s">
        <v>82</v>
      </c>
      <c r="L392" s="5" t="s">
        <v>83</v>
      </c>
      <c r="M392" s="5" t="str">
        <f t="shared" si="6"/>
        <v>0</v>
      </c>
      <c r="N392" s="5" t="str">
        <f>TEXT(Table1[[#This Row],[Date]],"mmm")</f>
        <v>May</v>
      </c>
      <c r="O392" s="5">
        <f>YEAR(Table1[[#This Row],[Date]])</f>
        <v>2024</v>
      </c>
    </row>
    <row r="393" spans="1:15" x14ac:dyDescent="0.25">
      <c r="A393" s="5">
        <v>392</v>
      </c>
      <c r="B393" s="6">
        <v>45399</v>
      </c>
      <c r="C393" s="5" t="s">
        <v>36</v>
      </c>
      <c r="D393" s="5" t="str">
        <f>VLOOKUP($C393,'Sales Person'!$A$1:$C$21,2,0)</f>
        <v>Michale Cole</v>
      </c>
      <c r="E393" s="5" t="s">
        <v>11</v>
      </c>
      <c r="F393" s="5" t="str">
        <f>VLOOKUP($E393,Country!$A$1:$B$11,2,0)</f>
        <v>Asia</v>
      </c>
      <c r="G393" s="5" t="s">
        <v>31</v>
      </c>
      <c r="H393" s="5" t="str">
        <f>VLOOKUP($G393,Products!$A$1:$C$11,COLUMNS(Products!$A$2:B393),0)</f>
        <v>Electronics</v>
      </c>
      <c r="I393" s="5">
        <f>VLOOKUP($G393,Products!$A$1:$C$11,COLUMNS(Products!$A$2:C393),0)</f>
        <v>71.97</v>
      </c>
      <c r="J393" s="5">
        <v>412.55</v>
      </c>
      <c r="K393" s="5" t="s">
        <v>82</v>
      </c>
      <c r="L393" s="5" t="s">
        <v>83</v>
      </c>
      <c r="M393" s="5" t="str">
        <f t="shared" si="6"/>
        <v>0</v>
      </c>
      <c r="N393" s="5" t="str">
        <f>TEXT(Table1[[#This Row],[Date]],"mmm")</f>
        <v>Apr</v>
      </c>
      <c r="O393" s="5">
        <f>YEAR(Table1[[#This Row],[Date]])</f>
        <v>2024</v>
      </c>
    </row>
    <row r="394" spans="1:15" x14ac:dyDescent="0.25">
      <c r="A394" s="5">
        <v>393</v>
      </c>
      <c r="B394" s="6">
        <v>44980</v>
      </c>
      <c r="C394" s="5" t="s">
        <v>40</v>
      </c>
      <c r="D394" s="5" t="str">
        <f>VLOOKUP($C394,'Sales Person'!$A$1:$C$21,2,0)</f>
        <v>Samantha Irvin</v>
      </c>
      <c r="E394" s="5" t="s">
        <v>7</v>
      </c>
      <c r="F394" s="5" t="str">
        <f>VLOOKUP($E394,Country!$A$1:$B$11,2,0)</f>
        <v>Europe</v>
      </c>
      <c r="G394" s="5" t="s">
        <v>30</v>
      </c>
      <c r="H394" s="5" t="str">
        <f>VLOOKUP($G394,Products!$A$1:$C$11,COLUMNS(Products!$A$2:B394),0)</f>
        <v>Audio</v>
      </c>
      <c r="I394" s="5">
        <f>VLOOKUP($G394,Products!$A$1:$C$11,COLUMNS(Products!$A$2:C394),0)</f>
        <v>199.57</v>
      </c>
      <c r="J394" s="5">
        <v>844.64</v>
      </c>
      <c r="K394" s="5" t="s">
        <v>81</v>
      </c>
      <c r="L394" s="6">
        <v>44988</v>
      </c>
      <c r="M394" s="5">
        <f t="shared" si="6"/>
        <v>8</v>
      </c>
      <c r="N394" s="5" t="str">
        <f>TEXT(Table1[[#This Row],[Date]],"mmm")</f>
        <v>Feb</v>
      </c>
      <c r="O394" s="5">
        <f>YEAR(Table1[[#This Row],[Date]])</f>
        <v>2023</v>
      </c>
    </row>
    <row r="395" spans="1:15" x14ac:dyDescent="0.25">
      <c r="A395" s="5">
        <v>394</v>
      </c>
      <c r="B395" s="6">
        <v>45198</v>
      </c>
      <c r="C395" s="5" t="s">
        <v>44</v>
      </c>
      <c r="D395" s="5" t="str">
        <f>VLOOKUP($C395,'Sales Person'!$A$1:$C$21,2,0)</f>
        <v>Cathy Kelley</v>
      </c>
      <c r="E395" s="5" t="s">
        <v>5</v>
      </c>
      <c r="F395" s="5" t="str">
        <f>VLOOKUP($E395,Country!$A$1:$B$11,2,0)</f>
        <v>South America</v>
      </c>
      <c r="G395" s="5" t="s">
        <v>31</v>
      </c>
      <c r="H395" s="5" t="str">
        <f>VLOOKUP($G395,Products!$A$1:$C$11,COLUMNS(Products!$A$2:B395),0)</f>
        <v>Electronics</v>
      </c>
      <c r="I395" s="5">
        <f>VLOOKUP($G395,Products!$A$1:$C$11,COLUMNS(Products!$A$2:C395),0)</f>
        <v>71.97</v>
      </c>
      <c r="J395" s="5">
        <v>449.96</v>
      </c>
      <c r="K395" s="5" t="s">
        <v>82</v>
      </c>
      <c r="L395" s="5" t="s">
        <v>83</v>
      </c>
      <c r="M395" s="5" t="str">
        <f t="shared" si="6"/>
        <v>0</v>
      </c>
      <c r="N395" s="5" t="str">
        <f>TEXT(Table1[[#This Row],[Date]],"mmm")</f>
        <v>Sep</v>
      </c>
      <c r="O395" s="5">
        <f>YEAR(Table1[[#This Row],[Date]])</f>
        <v>2023</v>
      </c>
    </row>
    <row r="396" spans="1:15" x14ac:dyDescent="0.25">
      <c r="A396" s="5">
        <v>395</v>
      </c>
      <c r="B396" s="6">
        <v>45113</v>
      </c>
      <c r="C396" s="5" t="s">
        <v>60</v>
      </c>
      <c r="D396" s="5" t="str">
        <f>VLOOKUP($C396,'Sales Person'!$A$1:$C$21,2,0)</f>
        <v>Cathy Kelley</v>
      </c>
      <c r="E396" s="5" t="s">
        <v>4</v>
      </c>
      <c r="F396" s="5" t="str">
        <f>VLOOKUP($E396,Country!$A$1:$B$11,2,0)</f>
        <v>North America</v>
      </c>
      <c r="G396" s="5" t="s">
        <v>28</v>
      </c>
      <c r="H396" s="5" t="str">
        <f>VLOOKUP($G396,Products!$A$1:$C$11,COLUMNS(Products!$A$2:B396),0)</f>
        <v>Electronics</v>
      </c>
      <c r="I396" s="5">
        <f>VLOOKUP($G396,Products!$A$1:$C$11,COLUMNS(Products!$A$2:C396),0)</f>
        <v>282.79000000000002</v>
      </c>
      <c r="J396" s="5">
        <v>729.22</v>
      </c>
      <c r="K396" s="5" t="s">
        <v>81</v>
      </c>
      <c r="L396" s="6">
        <v>45115</v>
      </c>
      <c r="M396" s="5">
        <f t="shared" si="6"/>
        <v>2</v>
      </c>
      <c r="N396" s="5" t="str">
        <f>TEXT(Table1[[#This Row],[Date]],"mmm")</f>
        <v>Jul</v>
      </c>
      <c r="O396" s="5">
        <f>YEAR(Table1[[#This Row],[Date]])</f>
        <v>2023</v>
      </c>
    </row>
    <row r="397" spans="1:15" x14ac:dyDescent="0.25">
      <c r="A397" s="5">
        <v>396</v>
      </c>
      <c r="B397" s="6">
        <v>45342</v>
      </c>
      <c r="C397" s="5" t="s">
        <v>40</v>
      </c>
      <c r="D397" s="5" t="str">
        <f>VLOOKUP($C397,'Sales Person'!$A$1:$C$21,2,0)</f>
        <v>Samantha Irvin</v>
      </c>
      <c r="E397" s="5" t="s">
        <v>4</v>
      </c>
      <c r="F397" s="5" t="str">
        <f>VLOOKUP($E397,Country!$A$1:$B$11,2,0)</f>
        <v>North America</v>
      </c>
      <c r="G397" s="5" t="s">
        <v>33</v>
      </c>
      <c r="H397" s="5" t="str">
        <f>VLOOKUP($G397,Products!$A$1:$C$11,COLUMNS(Products!$A$2:B397),0)</f>
        <v>Electronics</v>
      </c>
      <c r="I397" s="5">
        <f>VLOOKUP($G397,Products!$A$1:$C$11,COLUMNS(Products!$A$2:C397),0)</f>
        <v>381.62</v>
      </c>
      <c r="J397" s="5">
        <v>192.93</v>
      </c>
      <c r="K397" s="5" t="s">
        <v>81</v>
      </c>
      <c r="L397" s="6">
        <v>45344</v>
      </c>
      <c r="M397" s="5">
        <f t="shared" si="6"/>
        <v>2</v>
      </c>
      <c r="N397" s="5" t="str">
        <f>TEXT(Table1[[#This Row],[Date]],"mmm")</f>
        <v>Feb</v>
      </c>
      <c r="O397" s="5">
        <f>YEAR(Table1[[#This Row],[Date]])</f>
        <v>2024</v>
      </c>
    </row>
    <row r="398" spans="1:15" x14ac:dyDescent="0.25">
      <c r="A398" s="5">
        <v>397</v>
      </c>
      <c r="B398" s="6">
        <v>45137</v>
      </c>
      <c r="C398" s="5" t="s">
        <v>36</v>
      </c>
      <c r="D398" s="5" t="str">
        <f>VLOOKUP($C398,'Sales Person'!$A$1:$C$21,2,0)</f>
        <v>Michale Cole</v>
      </c>
      <c r="E398" s="5" t="s">
        <v>2</v>
      </c>
      <c r="F398" s="5" t="str">
        <f>VLOOKUP($E398,Country!$A$1:$B$11,2,0)</f>
        <v>North America</v>
      </c>
      <c r="G398" s="5" t="s">
        <v>24</v>
      </c>
      <c r="H398" s="5" t="str">
        <f>VLOOKUP($G398,Products!$A$1:$C$11,COLUMNS(Products!$A$2:B398),0)</f>
        <v>Audio</v>
      </c>
      <c r="I398" s="5">
        <f>VLOOKUP($G398,Products!$A$1:$C$11,COLUMNS(Products!$A$2:C398),0)</f>
        <v>195.62</v>
      </c>
      <c r="J398" s="5">
        <v>350.96</v>
      </c>
      <c r="K398" s="5" t="s">
        <v>82</v>
      </c>
      <c r="L398" s="5" t="s">
        <v>83</v>
      </c>
      <c r="M398" s="5" t="str">
        <f t="shared" si="6"/>
        <v>0</v>
      </c>
      <c r="N398" s="5" t="str">
        <f>TEXT(Table1[[#This Row],[Date]],"mmm")</f>
        <v>Jul</v>
      </c>
      <c r="O398" s="5">
        <f>YEAR(Table1[[#This Row],[Date]])</f>
        <v>2023</v>
      </c>
    </row>
    <row r="399" spans="1:15" x14ac:dyDescent="0.25">
      <c r="A399" s="5">
        <v>398</v>
      </c>
      <c r="B399" s="6">
        <v>45065</v>
      </c>
      <c r="C399" s="5" t="s">
        <v>36</v>
      </c>
      <c r="D399" s="5" t="str">
        <f>VLOOKUP($C399,'Sales Person'!$A$1:$C$21,2,0)</f>
        <v>Michale Cole</v>
      </c>
      <c r="E399" s="5" t="s">
        <v>7</v>
      </c>
      <c r="F399" s="5" t="str">
        <f>VLOOKUP($E399,Country!$A$1:$B$11,2,0)</f>
        <v>Europe</v>
      </c>
      <c r="G399" s="5" t="s">
        <v>26</v>
      </c>
      <c r="H399" s="5" t="str">
        <f>VLOOKUP($G399,Products!$A$1:$C$11,COLUMNS(Products!$A$2:B399),0)</f>
        <v>Electronics</v>
      </c>
      <c r="I399" s="5">
        <f>VLOOKUP($G399,Products!$A$1:$C$11,COLUMNS(Products!$A$2:C399),0)</f>
        <v>263.2</v>
      </c>
      <c r="J399" s="5">
        <v>461.52</v>
      </c>
      <c r="K399" s="5" t="s">
        <v>82</v>
      </c>
      <c r="L399" s="5" t="s">
        <v>83</v>
      </c>
      <c r="M399" s="5" t="str">
        <f t="shared" si="6"/>
        <v>0</v>
      </c>
      <c r="N399" s="5" t="str">
        <f>TEXT(Table1[[#This Row],[Date]],"mmm")</f>
        <v>May</v>
      </c>
      <c r="O399" s="5">
        <f>YEAR(Table1[[#This Row],[Date]])</f>
        <v>2023</v>
      </c>
    </row>
    <row r="400" spans="1:15" x14ac:dyDescent="0.25">
      <c r="A400" s="5">
        <v>399</v>
      </c>
      <c r="B400" s="6">
        <v>45651</v>
      </c>
      <c r="C400" s="5" t="s">
        <v>60</v>
      </c>
      <c r="D400" s="5" t="str">
        <f>VLOOKUP($C400,'Sales Person'!$A$1:$C$21,2,0)</f>
        <v>Cathy Kelley</v>
      </c>
      <c r="E400" s="5" t="s">
        <v>9</v>
      </c>
      <c r="F400" s="5" t="str">
        <f>VLOOKUP($E400,Country!$A$1:$B$11,2,0)</f>
        <v>Europe</v>
      </c>
      <c r="G400" s="5" t="s">
        <v>28</v>
      </c>
      <c r="H400" s="5" t="str">
        <f>VLOOKUP($G400,Products!$A$1:$C$11,COLUMNS(Products!$A$2:B400),0)</f>
        <v>Electronics</v>
      </c>
      <c r="I400" s="5">
        <f>VLOOKUP($G400,Products!$A$1:$C$11,COLUMNS(Products!$A$2:C400),0)</f>
        <v>282.79000000000002</v>
      </c>
      <c r="J400" s="5">
        <v>956.32</v>
      </c>
      <c r="K400" s="5" t="s">
        <v>82</v>
      </c>
      <c r="L400" s="5" t="s">
        <v>83</v>
      </c>
      <c r="M400" s="5" t="str">
        <f t="shared" si="6"/>
        <v>0</v>
      </c>
      <c r="N400" s="5" t="str">
        <f>TEXT(Table1[[#This Row],[Date]],"mmm")</f>
        <v>Dec</v>
      </c>
      <c r="O400" s="5">
        <f>YEAR(Table1[[#This Row],[Date]])</f>
        <v>2024</v>
      </c>
    </row>
    <row r="401" spans="1:15" x14ac:dyDescent="0.25">
      <c r="A401" s="5">
        <v>400</v>
      </c>
      <c r="B401" s="6">
        <v>45138</v>
      </c>
      <c r="C401" s="5" t="s">
        <v>46</v>
      </c>
      <c r="D401" s="5" t="str">
        <f>VLOOKUP($C401,'Sales Person'!$A$1:$C$21,2,0)</f>
        <v>Nick Patrick</v>
      </c>
      <c r="E401" s="5" t="s">
        <v>10</v>
      </c>
      <c r="F401" s="5" t="str">
        <f>VLOOKUP($E401,Country!$A$1:$B$11,2,0)</f>
        <v>Europe</v>
      </c>
      <c r="G401" s="5" t="s">
        <v>30</v>
      </c>
      <c r="H401" s="5" t="str">
        <f>VLOOKUP($G401,Products!$A$1:$C$11,COLUMNS(Products!$A$2:B401),0)</f>
        <v>Audio</v>
      </c>
      <c r="I401" s="5">
        <f>VLOOKUP($G401,Products!$A$1:$C$11,COLUMNS(Products!$A$2:C401),0)</f>
        <v>199.57</v>
      </c>
      <c r="J401" s="5">
        <v>429.15</v>
      </c>
      <c r="K401" s="5" t="s">
        <v>81</v>
      </c>
      <c r="L401" s="6">
        <v>45144</v>
      </c>
      <c r="M401" s="5">
        <f t="shared" si="6"/>
        <v>6</v>
      </c>
      <c r="N401" s="5" t="str">
        <f>TEXT(Table1[[#This Row],[Date]],"mmm")</f>
        <v>Jul</v>
      </c>
      <c r="O401" s="5">
        <f>YEAR(Table1[[#This Row],[Date]])</f>
        <v>2023</v>
      </c>
    </row>
    <row r="402" spans="1:15" x14ac:dyDescent="0.25">
      <c r="A402" s="5">
        <v>401</v>
      </c>
      <c r="B402" s="6">
        <v>45421</v>
      </c>
      <c r="C402" s="5" t="s">
        <v>44</v>
      </c>
      <c r="D402" s="5" t="str">
        <f>VLOOKUP($C402,'Sales Person'!$A$1:$C$21,2,0)</f>
        <v>Cathy Kelley</v>
      </c>
      <c r="E402" s="5" t="s">
        <v>15</v>
      </c>
      <c r="F402" s="5" t="str">
        <f>VLOOKUP($E402,Country!$A$1:$B$11,2,0)</f>
        <v>Oceania</v>
      </c>
      <c r="G402" s="5" t="s">
        <v>30</v>
      </c>
      <c r="H402" s="5" t="str">
        <f>VLOOKUP($G402,Products!$A$1:$C$11,COLUMNS(Products!$A$2:B402),0)</f>
        <v>Audio</v>
      </c>
      <c r="I402" s="5">
        <f>VLOOKUP($G402,Products!$A$1:$C$11,COLUMNS(Products!$A$2:C402),0)</f>
        <v>199.57</v>
      </c>
      <c r="J402" s="5">
        <v>463.34</v>
      </c>
      <c r="K402" s="5" t="s">
        <v>81</v>
      </c>
      <c r="L402" s="6">
        <v>45441</v>
      </c>
      <c r="M402" s="5">
        <f t="shared" si="6"/>
        <v>20</v>
      </c>
      <c r="N402" s="5" t="str">
        <f>TEXT(Table1[[#This Row],[Date]],"mmm")</f>
        <v>May</v>
      </c>
      <c r="O402" s="5">
        <f>YEAR(Table1[[#This Row],[Date]])</f>
        <v>2024</v>
      </c>
    </row>
    <row r="403" spans="1:15" x14ac:dyDescent="0.25">
      <c r="A403" s="5">
        <v>402</v>
      </c>
      <c r="B403" s="6">
        <v>44983</v>
      </c>
      <c r="C403" s="5" t="s">
        <v>36</v>
      </c>
      <c r="D403" s="5" t="str">
        <f>VLOOKUP($C403,'Sales Person'!$A$1:$C$21,2,0)</f>
        <v>Michale Cole</v>
      </c>
      <c r="E403" s="5" t="s">
        <v>5</v>
      </c>
      <c r="F403" s="5" t="str">
        <f>VLOOKUP($E403,Country!$A$1:$B$11,2,0)</f>
        <v>South America</v>
      </c>
      <c r="G403" s="5" t="s">
        <v>31</v>
      </c>
      <c r="H403" s="5" t="str">
        <f>VLOOKUP($G403,Products!$A$1:$C$11,COLUMNS(Products!$A$2:B403),0)</f>
        <v>Electronics</v>
      </c>
      <c r="I403" s="5">
        <f>VLOOKUP($G403,Products!$A$1:$C$11,COLUMNS(Products!$A$2:C403),0)</f>
        <v>71.97</v>
      </c>
      <c r="J403" s="5">
        <v>597.71</v>
      </c>
      <c r="K403" s="5" t="s">
        <v>81</v>
      </c>
      <c r="L403" s="6">
        <v>44987</v>
      </c>
      <c r="M403" s="5">
        <f t="shared" si="6"/>
        <v>4</v>
      </c>
      <c r="N403" s="5" t="str">
        <f>TEXT(Table1[[#This Row],[Date]],"mmm")</f>
        <v>Feb</v>
      </c>
      <c r="O403" s="5">
        <f>YEAR(Table1[[#This Row],[Date]])</f>
        <v>2023</v>
      </c>
    </row>
    <row r="404" spans="1:15" x14ac:dyDescent="0.25">
      <c r="A404" s="5">
        <v>403</v>
      </c>
      <c r="B404" s="6">
        <v>45020</v>
      </c>
      <c r="C404" s="5" t="s">
        <v>72</v>
      </c>
      <c r="D404" s="5" t="str">
        <f>VLOOKUP($C404,'Sales Person'!$A$1:$C$21,2,0)</f>
        <v>Cathy Kelley</v>
      </c>
      <c r="E404" s="5" t="s">
        <v>9</v>
      </c>
      <c r="F404" s="5" t="str">
        <f>VLOOKUP($E404,Country!$A$1:$B$11,2,0)</f>
        <v>Europe</v>
      </c>
      <c r="G404" s="5" t="s">
        <v>33</v>
      </c>
      <c r="H404" s="5" t="str">
        <f>VLOOKUP($G404,Products!$A$1:$C$11,COLUMNS(Products!$A$2:B404),0)</f>
        <v>Electronics</v>
      </c>
      <c r="I404" s="5">
        <f>VLOOKUP($G404,Products!$A$1:$C$11,COLUMNS(Products!$A$2:C404),0)</f>
        <v>381.62</v>
      </c>
      <c r="J404" s="5">
        <v>377.73</v>
      </c>
      <c r="K404" s="5" t="s">
        <v>82</v>
      </c>
      <c r="L404" s="5" t="s">
        <v>83</v>
      </c>
      <c r="M404" s="5" t="str">
        <f t="shared" si="6"/>
        <v>0</v>
      </c>
      <c r="N404" s="5" t="str">
        <f>TEXT(Table1[[#This Row],[Date]],"mmm")</f>
        <v>Apr</v>
      </c>
      <c r="O404" s="5">
        <f>YEAR(Table1[[#This Row],[Date]])</f>
        <v>2023</v>
      </c>
    </row>
    <row r="405" spans="1:15" x14ac:dyDescent="0.25">
      <c r="A405" s="5">
        <v>404</v>
      </c>
      <c r="B405" s="6">
        <v>44934</v>
      </c>
      <c r="C405" s="5" t="s">
        <v>70</v>
      </c>
      <c r="D405" s="5" t="str">
        <f>VLOOKUP($C405,'Sales Person'!$A$1:$C$21,2,0)</f>
        <v>Cathy Kelley</v>
      </c>
      <c r="E405" s="5" t="s">
        <v>11</v>
      </c>
      <c r="F405" s="5" t="str">
        <f>VLOOKUP($E405,Country!$A$1:$B$11,2,0)</f>
        <v>Asia</v>
      </c>
      <c r="G405" s="5" t="s">
        <v>20</v>
      </c>
      <c r="H405" s="5" t="str">
        <f>VLOOKUP($G405,Products!$A$1:$C$11,COLUMNS(Products!$A$2:B405),0)</f>
        <v>Office Equipment</v>
      </c>
      <c r="I405" s="5">
        <f>VLOOKUP($G405,Products!$A$1:$C$11,COLUMNS(Products!$A$2:C405),0)</f>
        <v>350.59</v>
      </c>
      <c r="J405" s="5">
        <v>951.26</v>
      </c>
      <c r="K405" s="5" t="s">
        <v>81</v>
      </c>
      <c r="L405" s="6">
        <v>44946</v>
      </c>
      <c r="M405" s="5">
        <f t="shared" si="6"/>
        <v>12</v>
      </c>
      <c r="N405" s="5" t="str">
        <f>TEXT(Table1[[#This Row],[Date]],"mmm")</f>
        <v>Jan</v>
      </c>
      <c r="O405" s="5">
        <f>YEAR(Table1[[#This Row],[Date]])</f>
        <v>2023</v>
      </c>
    </row>
    <row r="406" spans="1:15" x14ac:dyDescent="0.25">
      <c r="A406" s="5">
        <v>405</v>
      </c>
      <c r="B406" s="6">
        <v>45213</v>
      </c>
      <c r="C406" s="5" t="s">
        <v>56</v>
      </c>
      <c r="D406" s="5" t="str">
        <f>VLOOKUP($C406,'Sales Person'!$A$1:$C$21,2,0)</f>
        <v>Nick Patrick</v>
      </c>
      <c r="E406" s="5" t="s">
        <v>2</v>
      </c>
      <c r="F406" s="5" t="str">
        <f>VLOOKUP($E406,Country!$A$1:$B$11,2,0)</f>
        <v>North America</v>
      </c>
      <c r="G406" s="5" t="s">
        <v>24</v>
      </c>
      <c r="H406" s="5" t="str">
        <f>VLOOKUP($G406,Products!$A$1:$C$11,COLUMNS(Products!$A$2:B406),0)</f>
        <v>Audio</v>
      </c>
      <c r="I406" s="5">
        <f>VLOOKUP($G406,Products!$A$1:$C$11,COLUMNS(Products!$A$2:C406),0)</f>
        <v>195.62</v>
      </c>
      <c r="J406" s="5">
        <v>579.30999999999995</v>
      </c>
      <c r="K406" s="5" t="s">
        <v>82</v>
      </c>
      <c r="L406" s="5" t="s">
        <v>83</v>
      </c>
      <c r="M406" s="5" t="str">
        <f t="shared" si="6"/>
        <v>0</v>
      </c>
      <c r="N406" s="5" t="str">
        <f>TEXT(Table1[[#This Row],[Date]],"mmm")</f>
        <v>Oct</v>
      </c>
      <c r="O406" s="5">
        <f>YEAR(Table1[[#This Row],[Date]])</f>
        <v>2023</v>
      </c>
    </row>
    <row r="407" spans="1:15" x14ac:dyDescent="0.25">
      <c r="A407" s="5">
        <v>406</v>
      </c>
      <c r="B407" s="6">
        <v>45046</v>
      </c>
      <c r="C407" s="5" t="s">
        <v>36</v>
      </c>
      <c r="D407" s="5" t="str">
        <f>VLOOKUP($C407,'Sales Person'!$A$1:$C$21,2,0)</f>
        <v>Michale Cole</v>
      </c>
      <c r="E407" s="5" t="s">
        <v>14</v>
      </c>
      <c r="F407" s="5" t="str">
        <f>VLOOKUP($E407,Country!$A$1:$B$11,2,0)</f>
        <v>Asia</v>
      </c>
      <c r="G407" s="5" t="s">
        <v>33</v>
      </c>
      <c r="H407" s="5" t="str">
        <f>VLOOKUP($G407,Products!$A$1:$C$11,COLUMNS(Products!$A$2:B407),0)</f>
        <v>Electronics</v>
      </c>
      <c r="I407" s="5">
        <f>VLOOKUP($G407,Products!$A$1:$C$11,COLUMNS(Products!$A$2:C407),0)</f>
        <v>381.62</v>
      </c>
      <c r="J407" s="5">
        <v>662.79</v>
      </c>
      <c r="K407" s="5" t="s">
        <v>81</v>
      </c>
      <c r="L407" s="6">
        <v>45064</v>
      </c>
      <c r="M407" s="5">
        <f t="shared" si="6"/>
        <v>18</v>
      </c>
      <c r="N407" s="5" t="str">
        <f>TEXT(Table1[[#This Row],[Date]],"mmm")</f>
        <v>Apr</v>
      </c>
      <c r="O407" s="5">
        <f>YEAR(Table1[[#This Row],[Date]])</f>
        <v>2023</v>
      </c>
    </row>
    <row r="408" spans="1:15" x14ac:dyDescent="0.25">
      <c r="A408" s="5">
        <v>407</v>
      </c>
      <c r="B408" s="6">
        <v>44940</v>
      </c>
      <c r="C408" s="5" t="s">
        <v>68</v>
      </c>
      <c r="D408" s="5" t="str">
        <f>VLOOKUP($C408,'Sales Person'!$A$1:$C$21,2,0)</f>
        <v>Samantha Irvin</v>
      </c>
      <c r="E408" s="5" t="s">
        <v>11</v>
      </c>
      <c r="F408" s="5" t="str">
        <f>VLOOKUP($E408,Country!$A$1:$B$11,2,0)</f>
        <v>Asia</v>
      </c>
      <c r="G408" s="5" t="s">
        <v>26</v>
      </c>
      <c r="H408" s="5" t="str">
        <f>VLOOKUP($G408,Products!$A$1:$C$11,COLUMNS(Products!$A$2:B408),0)</f>
        <v>Electronics</v>
      </c>
      <c r="I408" s="5">
        <f>VLOOKUP($G408,Products!$A$1:$C$11,COLUMNS(Products!$A$2:C408),0)</f>
        <v>263.2</v>
      </c>
      <c r="J408" s="5">
        <v>758.85</v>
      </c>
      <c r="K408" s="5" t="s">
        <v>82</v>
      </c>
      <c r="L408" s="5" t="s">
        <v>83</v>
      </c>
      <c r="M408" s="5" t="str">
        <f t="shared" si="6"/>
        <v>0</v>
      </c>
      <c r="N408" s="5" t="str">
        <f>TEXT(Table1[[#This Row],[Date]],"mmm")</f>
        <v>Jan</v>
      </c>
      <c r="O408" s="5">
        <f>YEAR(Table1[[#This Row],[Date]])</f>
        <v>2023</v>
      </c>
    </row>
    <row r="409" spans="1:15" x14ac:dyDescent="0.25">
      <c r="A409" s="5">
        <v>408</v>
      </c>
      <c r="B409" s="6">
        <v>45171</v>
      </c>
      <c r="C409" s="5" t="s">
        <v>72</v>
      </c>
      <c r="D409" s="5" t="str">
        <f>VLOOKUP($C409,'Sales Person'!$A$1:$C$21,2,0)</f>
        <v>Cathy Kelley</v>
      </c>
      <c r="E409" s="5" t="s">
        <v>15</v>
      </c>
      <c r="F409" s="5" t="str">
        <f>VLOOKUP($E409,Country!$A$1:$B$11,2,0)</f>
        <v>Oceania</v>
      </c>
      <c r="G409" s="5" t="s">
        <v>28</v>
      </c>
      <c r="H409" s="5" t="str">
        <f>VLOOKUP($G409,Products!$A$1:$C$11,COLUMNS(Products!$A$2:B409),0)</f>
        <v>Electronics</v>
      </c>
      <c r="I409" s="5">
        <f>VLOOKUP($G409,Products!$A$1:$C$11,COLUMNS(Products!$A$2:C409),0)</f>
        <v>282.79000000000002</v>
      </c>
      <c r="J409" s="5">
        <v>658.94</v>
      </c>
      <c r="K409" s="5" t="s">
        <v>81</v>
      </c>
      <c r="L409" s="6">
        <v>45191</v>
      </c>
      <c r="M409" s="5">
        <f t="shared" si="6"/>
        <v>20</v>
      </c>
      <c r="N409" s="5" t="str">
        <f>TEXT(Table1[[#This Row],[Date]],"mmm")</f>
        <v>Sep</v>
      </c>
      <c r="O409" s="5">
        <f>YEAR(Table1[[#This Row],[Date]])</f>
        <v>2023</v>
      </c>
    </row>
    <row r="410" spans="1:15" x14ac:dyDescent="0.25">
      <c r="A410" s="5">
        <v>409</v>
      </c>
      <c r="B410" s="6">
        <v>45257</v>
      </c>
      <c r="C410" s="5" t="s">
        <v>40</v>
      </c>
      <c r="D410" s="5" t="str">
        <f>VLOOKUP($C410,'Sales Person'!$A$1:$C$21,2,0)</f>
        <v>Samantha Irvin</v>
      </c>
      <c r="E410" s="5" t="s">
        <v>10</v>
      </c>
      <c r="F410" s="5" t="str">
        <f>VLOOKUP($E410,Country!$A$1:$B$11,2,0)</f>
        <v>Europe</v>
      </c>
      <c r="G410" s="5" t="s">
        <v>22</v>
      </c>
      <c r="H410" s="5" t="str">
        <f>VLOOKUP($G410,Products!$A$1:$C$11,COLUMNS(Products!$A$2:B410),0)</f>
        <v>Computing</v>
      </c>
      <c r="I410" s="5">
        <f>VLOOKUP($G410,Products!$A$1:$C$11,COLUMNS(Products!$A$2:C410),0)</f>
        <v>415.78</v>
      </c>
      <c r="J410" s="5">
        <v>338.02</v>
      </c>
      <c r="K410" s="5" t="s">
        <v>81</v>
      </c>
      <c r="L410" s="6">
        <v>45263</v>
      </c>
      <c r="M410" s="5">
        <f t="shared" si="6"/>
        <v>6</v>
      </c>
      <c r="N410" s="5" t="str">
        <f>TEXT(Table1[[#This Row],[Date]],"mmm")</f>
        <v>Nov</v>
      </c>
      <c r="O410" s="5">
        <f>YEAR(Table1[[#This Row],[Date]])</f>
        <v>2023</v>
      </c>
    </row>
    <row r="411" spans="1:15" x14ac:dyDescent="0.25">
      <c r="A411" s="5">
        <v>410</v>
      </c>
      <c r="B411" s="6">
        <v>45123</v>
      </c>
      <c r="C411" s="5" t="s">
        <v>36</v>
      </c>
      <c r="D411" s="5" t="str">
        <f>VLOOKUP($C411,'Sales Person'!$A$1:$C$21,2,0)</f>
        <v>Michale Cole</v>
      </c>
      <c r="E411" s="5" t="s">
        <v>10</v>
      </c>
      <c r="F411" s="5" t="str">
        <f>VLOOKUP($E411,Country!$A$1:$B$11,2,0)</f>
        <v>Europe</v>
      </c>
      <c r="G411" s="5" t="s">
        <v>20</v>
      </c>
      <c r="H411" s="5" t="str">
        <f>VLOOKUP($G411,Products!$A$1:$C$11,COLUMNS(Products!$A$2:B411),0)</f>
        <v>Office Equipment</v>
      </c>
      <c r="I411" s="5">
        <f>VLOOKUP($G411,Products!$A$1:$C$11,COLUMNS(Products!$A$2:C411),0)</f>
        <v>350.59</v>
      </c>
      <c r="J411" s="5">
        <v>191.73</v>
      </c>
      <c r="K411" s="5" t="s">
        <v>82</v>
      </c>
      <c r="L411" s="5" t="s">
        <v>83</v>
      </c>
      <c r="M411" s="5" t="str">
        <f t="shared" si="6"/>
        <v>0</v>
      </c>
      <c r="N411" s="5" t="str">
        <f>TEXT(Table1[[#This Row],[Date]],"mmm")</f>
        <v>Jul</v>
      </c>
      <c r="O411" s="5">
        <f>YEAR(Table1[[#This Row],[Date]])</f>
        <v>2023</v>
      </c>
    </row>
    <row r="412" spans="1:15" x14ac:dyDescent="0.25">
      <c r="A412" s="5">
        <v>411</v>
      </c>
      <c r="B412" s="6">
        <v>45537</v>
      </c>
      <c r="C412" s="5" t="s">
        <v>64</v>
      </c>
      <c r="D412" s="5" t="str">
        <f>VLOOKUP($C412,'Sales Person'!$A$1:$C$21,2,0)</f>
        <v>Michale Cole</v>
      </c>
      <c r="E412" s="5" t="s">
        <v>4</v>
      </c>
      <c r="F412" s="5" t="str">
        <f>VLOOKUP($E412,Country!$A$1:$B$11,2,0)</f>
        <v>North America</v>
      </c>
      <c r="G412" s="5" t="s">
        <v>22</v>
      </c>
      <c r="H412" s="5" t="str">
        <f>VLOOKUP($G412,Products!$A$1:$C$11,COLUMNS(Products!$A$2:B412),0)</f>
        <v>Computing</v>
      </c>
      <c r="I412" s="5">
        <f>VLOOKUP($G412,Products!$A$1:$C$11,COLUMNS(Products!$A$2:C412),0)</f>
        <v>415.78</v>
      </c>
      <c r="J412" s="5">
        <v>353.1</v>
      </c>
      <c r="K412" s="5" t="s">
        <v>82</v>
      </c>
      <c r="L412" s="5" t="s">
        <v>83</v>
      </c>
      <c r="M412" s="5" t="str">
        <f t="shared" si="6"/>
        <v>0</v>
      </c>
      <c r="N412" s="5" t="str">
        <f>TEXT(Table1[[#This Row],[Date]],"mmm")</f>
        <v>Sep</v>
      </c>
      <c r="O412" s="5">
        <f>YEAR(Table1[[#This Row],[Date]])</f>
        <v>2024</v>
      </c>
    </row>
    <row r="413" spans="1:15" x14ac:dyDescent="0.25">
      <c r="A413" s="5">
        <v>412</v>
      </c>
      <c r="B413" s="6">
        <v>45075</v>
      </c>
      <c r="C413" s="5" t="s">
        <v>60</v>
      </c>
      <c r="D413" s="5" t="str">
        <f>VLOOKUP($C413,'Sales Person'!$A$1:$C$21,2,0)</f>
        <v>Cathy Kelley</v>
      </c>
      <c r="E413" s="5" t="s">
        <v>11</v>
      </c>
      <c r="F413" s="5" t="str">
        <f>VLOOKUP($E413,Country!$A$1:$B$11,2,0)</f>
        <v>Asia</v>
      </c>
      <c r="G413" s="5" t="s">
        <v>26</v>
      </c>
      <c r="H413" s="5" t="str">
        <f>VLOOKUP($G413,Products!$A$1:$C$11,COLUMNS(Products!$A$2:B413),0)</f>
        <v>Electronics</v>
      </c>
      <c r="I413" s="5">
        <f>VLOOKUP($G413,Products!$A$1:$C$11,COLUMNS(Products!$A$2:C413),0)</f>
        <v>263.2</v>
      </c>
      <c r="J413" s="5">
        <v>506.21</v>
      </c>
      <c r="K413" s="5" t="s">
        <v>81</v>
      </c>
      <c r="L413" s="6">
        <v>45087</v>
      </c>
      <c r="M413" s="5">
        <f t="shared" si="6"/>
        <v>12</v>
      </c>
      <c r="N413" s="5" t="str">
        <f>TEXT(Table1[[#This Row],[Date]],"mmm")</f>
        <v>May</v>
      </c>
      <c r="O413" s="5">
        <f>YEAR(Table1[[#This Row],[Date]])</f>
        <v>2023</v>
      </c>
    </row>
    <row r="414" spans="1:15" x14ac:dyDescent="0.25">
      <c r="A414" s="5">
        <v>413</v>
      </c>
      <c r="B414" s="6">
        <v>44983</v>
      </c>
      <c r="C414" s="5" t="s">
        <v>38</v>
      </c>
      <c r="D414" s="5" t="str">
        <f>VLOOKUP($C414,'Sales Person'!$A$1:$C$21,2,0)</f>
        <v>Samantha Irvin</v>
      </c>
      <c r="E414" s="5" t="s">
        <v>9</v>
      </c>
      <c r="F414" s="5" t="str">
        <f>VLOOKUP($E414,Country!$A$1:$B$11,2,0)</f>
        <v>Europe</v>
      </c>
      <c r="G414" s="5" t="s">
        <v>33</v>
      </c>
      <c r="H414" s="5" t="str">
        <f>VLOOKUP($G414,Products!$A$1:$C$11,COLUMNS(Products!$A$2:B414),0)</f>
        <v>Electronics</v>
      </c>
      <c r="I414" s="5">
        <f>VLOOKUP($G414,Products!$A$1:$C$11,COLUMNS(Products!$A$2:C414),0)</f>
        <v>381.62</v>
      </c>
      <c r="J414" s="5">
        <v>999.61</v>
      </c>
      <c r="K414" s="5" t="s">
        <v>82</v>
      </c>
      <c r="L414" s="5" t="s">
        <v>83</v>
      </c>
      <c r="M414" s="5" t="str">
        <f t="shared" si="6"/>
        <v>0</v>
      </c>
      <c r="N414" s="5" t="str">
        <f>TEXT(Table1[[#This Row],[Date]],"mmm")</f>
        <v>Feb</v>
      </c>
      <c r="O414" s="5">
        <f>YEAR(Table1[[#This Row],[Date]])</f>
        <v>2023</v>
      </c>
    </row>
    <row r="415" spans="1:15" x14ac:dyDescent="0.25">
      <c r="A415" s="5">
        <v>414</v>
      </c>
      <c r="B415" s="6">
        <v>45607</v>
      </c>
      <c r="C415" s="5" t="s">
        <v>60</v>
      </c>
      <c r="D415" s="5" t="str">
        <f>VLOOKUP($C415,'Sales Person'!$A$1:$C$21,2,0)</f>
        <v>Cathy Kelley</v>
      </c>
      <c r="E415" s="5" t="s">
        <v>5</v>
      </c>
      <c r="F415" s="5" t="str">
        <f>VLOOKUP($E415,Country!$A$1:$B$11,2,0)</f>
        <v>South America</v>
      </c>
      <c r="G415" s="5" t="s">
        <v>28</v>
      </c>
      <c r="H415" s="5" t="str">
        <f>VLOOKUP($G415,Products!$A$1:$C$11,COLUMNS(Products!$A$2:B415),0)</f>
        <v>Electronics</v>
      </c>
      <c r="I415" s="5">
        <f>VLOOKUP($G415,Products!$A$1:$C$11,COLUMNS(Products!$A$2:C415),0)</f>
        <v>282.79000000000002</v>
      </c>
      <c r="J415" s="5">
        <v>965.72</v>
      </c>
      <c r="K415" s="5" t="s">
        <v>81</v>
      </c>
      <c r="L415" s="6">
        <v>45611</v>
      </c>
      <c r="M415" s="5">
        <f t="shared" si="6"/>
        <v>4</v>
      </c>
      <c r="N415" s="5" t="str">
        <f>TEXT(Table1[[#This Row],[Date]],"mmm")</f>
        <v>Nov</v>
      </c>
      <c r="O415" s="5">
        <f>YEAR(Table1[[#This Row],[Date]])</f>
        <v>2024</v>
      </c>
    </row>
    <row r="416" spans="1:15" x14ac:dyDescent="0.25">
      <c r="A416" s="5">
        <v>415</v>
      </c>
      <c r="B416" s="6">
        <v>45281</v>
      </c>
      <c r="C416" s="5" t="s">
        <v>46</v>
      </c>
      <c r="D416" s="5" t="str">
        <f>VLOOKUP($C416,'Sales Person'!$A$1:$C$21,2,0)</f>
        <v>Nick Patrick</v>
      </c>
      <c r="E416" s="5" t="s">
        <v>2</v>
      </c>
      <c r="F416" s="5" t="str">
        <f>VLOOKUP($E416,Country!$A$1:$B$11,2,0)</f>
        <v>North America</v>
      </c>
      <c r="G416" s="5" t="s">
        <v>31</v>
      </c>
      <c r="H416" s="5" t="str">
        <f>VLOOKUP($G416,Products!$A$1:$C$11,COLUMNS(Products!$A$2:B416),0)</f>
        <v>Electronics</v>
      </c>
      <c r="I416" s="5">
        <f>VLOOKUP($G416,Products!$A$1:$C$11,COLUMNS(Products!$A$2:C416),0)</f>
        <v>71.97</v>
      </c>
      <c r="J416" s="5">
        <v>320.52999999999997</v>
      </c>
      <c r="K416" s="5" t="s">
        <v>81</v>
      </c>
      <c r="L416" s="6">
        <v>45282</v>
      </c>
      <c r="M416" s="5">
        <f t="shared" si="6"/>
        <v>1</v>
      </c>
      <c r="N416" s="5" t="str">
        <f>TEXT(Table1[[#This Row],[Date]],"mmm")</f>
        <v>Dec</v>
      </c>
      <c r="O416" s="5">
        <f>YEAR(Table1[[#This Row],[Date]])</f>
        <v>2023</v>
      </c>
    </row>
    <row r="417" spans="1:15" x14ac:dyDescent="0.25">
      <c r="A417" s="5">
        <v>416</v>
      </c>
      <c r="B417" s="6">
        <v>45163</v>
      </c>
      <c r="C417" s="5" t="s">
        <v>66</v>
      </c>
      <c r="D417" s="5" t="str">
        <f>VLOOKUP($C417,'Sales Person'!$A$1:$C$21,2,0)</f>
        <v>Michale Cole</v>
      </c>
      <c r="E417" s="5" t="s">
        <v>14</v>
      </c>
      <c r="F417" s="5" t="str">
        <f>VLOOKUP($E417,Country!$A$1:$B$11,2,0)</f>
        <v>Asia</v>
      </c>
      <c r="G417" s="5" t="s">
        <v>24</v>
      </c>
      <c r="H417" s="5" t="str">
        <f>VLOOKUP($G417,Products!$A$1:$C$11,COLUMNS(Products!$A$2:B417),0)</f>
        <v>Audio</v>
      </c>
      <c r="I417" s="5">
        <f>VLOOKUP($G417,Products!$A$1:$C$11,COLUMNS(Products!$A$2:C417),0)</f>
        <v>195.62</v>
      </c>
      <c r="J417" s="5">
        <v>233.65</v>
      </c>
      <c r="K417" s="5" t="s">
        <v>81</v>
      </c>
      <c r="L417" s="6">
        <v>45181</v>
      </c>
      <c r="M417" s="5">
        <f t="shared" si="6"/>
        <v>18</v>
      </c>
      <c r="N417" s="5" t="str">
        <f>TEXT(Table1[[#This Row],[Date]],"mmm")</f>
        <v>Aug</v>
      </c>
      <c r="O417" s="5">
        <f>YEAR(Table1[[#This Row],[Date]])</f>
        <v>2023</v>
      </c>
    </row>
    <row r="418" spans="1:15" x14ac:dyDescent="0.25">
      <c r="A418" s="5">
        <v>417</v>
      </c>
      <c r="B418" s="6">
        <v>45112</v>
      </c>
      <c r="C418" s="5" t="s">
        <v>62</v>
      </c>
      <c r="D418" s="5" t="str">
        <f>VLOOKUP($C418,'Sales Person'!$A$1:$C$21,2,0)</f>
        <v>Cathy Kelley</v>
      </c>
      <c r="E418" s="5" t="s">
        <v>5</v>
      </c>
      <c r="F418" s="5" t="str">
        <f>VLOOKUP($E418,Country!$A$1:$B$11,2,0)</f>
        <v>South America</v>
      </c>
      <c r="G418" s="5" t="s">
        <v>24</v>
      </c>
      <c r="H418" s="5" t="str">
        <f>VLOOKUP($G418,Products!$A$1:$C$11,COLUMNS(Products!$A$2:B418),0)</f>
        <v>Audio</v>
      </c>
      <c r="I418" s="5">
        <f>VLOOKUP($G418,Products!$A$1:$C$11,COLUMNS(Products!$A$2:C418),0)</f>
        <v>195.62</v>
      </c>
      <c r="J418" s="5">
        <v>743.11</v>
      </c>
      <c r="K418" s="5" t="s">
        <v>81</v>
      </c>
      <c r="L418" s="6">
        <v>45116</v>
      </c>
      <c r="M418" s="5">
        <f t="shared" si="6"/>
        <v>4</v>
      </c>
      <c r="N418" s="5" t="str">
        <f>TEXT(Table1[[#This Row],[Date]],"mmm")</f>
        <v>Jul</v>
      </c>
      <c r="O418" s="5">
        <f>YEAR(Table1[[#This Row],[Date]])</f>
        <v>2023</v>
      </c>
    </row>
    <row r="419" spans="1:15" x14ac:dyDescent="0.25">
      <c r="A419" s="5">
        <v>418</v>
      </c>
      <c r="B419" s="6">
        <v>45042</v>
      </c>
      <c r="C419" s="5" t="s">
        <v>50</v>
      </c>
      <c r="D419" s="5" t="str">
        <f>VLOOKUP($C419,'Sales Person'!$A$1:$C$21,2,0)</f>
        <v>Michale Cole</v>
      </c>
      <c r="E419" s="5" t="s">
        <v>10</v>
      </c>
      <c r="F419" s="5" t="str">
        <f>VLOOKUP($E419,Country!$A$1:$B$11,2,0)</f>
        <v>Europe</v>
      </c>
      <c r="G419" s="5" t="s">
        <v>32</v>
      </c>
      <c r="H419" s="5" t="str">
        <f>VLOOKUP($G419,Products!$A$1:$C$11,COLUMNS(Products!$A$2:B419),0)</f>
        <v>Audio</v>
      </c>
      <c r="I419" s="5">
        <f>VLOOKUP($G419,Products!$A$1:$C$11,COLUMNS(Products!$A$2:C419),0)</f>
        <v>143.09</v>
      </c>
      <c r="J419" s="5">
        <v>955.2</v>
      </c>
      <c r="K419" s="5" t="s">
        <v>81</v>
      </c>
      <c r="L419" s="6">
        <v>45048</v>
      </c>
      <c r="M419" s="5">
        <f t="shared" si="6"/>
        <v>6</v>
      </c>
      <c r="N419" s="5" t="str">
        <f>TEXT(Table1[[#This Row],[Date]],"mmm")</f>
        <v>Apr</v>
      </c>
      <c r="O419" s="5">
        <f>YEAR(Table1[[#This Row],[Date]])</f>
        <v>2023</v>
      </c>
    </row>
    <row r="420" spans="1:15" x14ac:dyDescent="0.25">
      <c r="A420" s="5">
        <v>419</v>
      </c>
      <c r="B420" s="6">
        <v>45095</v>
      </c>
      <c r="C420" s="5" t="s">
        <v>64</v>
      </c>
      <c r="D420" s="5" t="str">
        <f>VLOOKUP($C420,'Sales Person'!$A$1:$C$21,2,0)</f>
        <v>Michale Cole</v>
      </c>
      <c r="E420" s="5" t="s">
        <v>13</v>
      </c>
      <c r="F420" s="5" t="str">
        <f>VLOOKUP($E420,Country!$A$1:$B$11,2,0)</f>
        <v>Asia</v>
      </c>
      <c r="G420" s="5" t="s">
        <v>28</v>
      </c>
      <c r="H420" s="5" t="str">
        <f>VLOOKUP($G420,Products!$A$1:$C$11,COLUMNS(Products!$A$2:B420),0)</f>
        <v>Electronics</v>
      </c>
      <c r="I420" s="5">
        <f>VLOOKUP($G420,Products!$A$1:$C$11,COLUMNS(Products!$A$2:C420),0)</f>
        <v>282.79000000000002</v>
      </c>
      <c r="J420" s="5">
        <v>512.72</v>
      </c>
      <c r="K420" s="5" t="s">
        <v>82</v>
      </c>
      <c r="L420" s="5" t="s">
        <v>83</v>
      </c>
      <c r="M420" s="5" t="str">
        <f t="shared" si="6"/>
        <v>0</v>
      </c>
      <c r="N420" s="5" t="str">
        <f>TEXT(Table1[[#This Row],[Date]],"mmm")</f>
        <v>Jun</v>
      </c>
      <c r="O420" s="5">
        <f>YEAR(Table1[[#This Row],[Date]])</f>
        <v>2023</v>
      </c>
    </row>
    <row r="421" spans="1:15" x14ac:dyDescent="0.25">
      <c r="A421" s="5">
        <v>420</v>
      </c>
      <c r="B421" s="6">
        <v>45154</v>
      </c>
      <c r="C421" s="5" t="s">
        <v>52</v>
      </c>
      <c r="D421" s="5" t="str">
        <f>VLOOKUP($C421,'Sales Person'!$A$1:$C$21,2,0)</f>
        <v>Nick Patrick</v>
      </c>
      <c r="E421" s="5" t="s">
        <v>5</v>
      </c>
      <c r="F421" s="5" t="str">
        <f>VLOOKUP($E421,Country!$A$1:$B$11,2,0)</f>
        <v>South America</v>
      </c>
      <c r="G421" s="5" t="s">
        <v>24</v>
      </c>
      <c r="H421" s="5" t="str">
        <f>VLOOKUP($G421,Products!$A$1:$C$11,COLUMNS(Products!$A$2:B421),0)</f>
        <v>Audio</v>
      </c>
      <c r="I421" s="5">
        <f>VLOOKUP($G421,Products!$A$1:$C$11,COLUMNS(Products!$A$2:C421),0)</f>
        <v>195.62</v>
      </c>
      <c r="J421" s="5">
        <v>254.23</v>
      </c>
      <c r="K421" s="5" t="s">
        <v>81</v>
      </c>
      <c r="L421" s="6">
        <v>45158</v>
      </c>
      <c r="M421" s="5">
        <f t="shared" si="6"/>
        <v>4</v>
      </c>
      <c r="N421" s="5" t="str">
        <f>TEXT(Table1[[#This Row],[Date]],"mmm")</f>
        <v>Aug</v>
      </c>
      <c r="O421" s="5">
        <f>YEAR(Table1[[#This Row],[Date]])</f>
        <v>2023</v>
      </c>
    </row>
    <row r="422" spans="1:15" x14ac:dyDescent="0.25">
      <c r="A422" s="5">
        <v>421</v>
      </c>
      <c r="B422" s="6">
        <v>45093</v>
      </c>
      <c r="C422" s="5" t="s">
        <v>68</v>
      </c>
      <c r="D422" s="5" t="str">
        <f>VLOOKUP($C422,'Sales Person'!$A$1:$C$21,2,0)</f>
        <v>Samantha Irvin</v>
      </c>
      <c r="E422" s="5" t="s">
        <v>7</v>
      </c>
      <c r="F422" s="5" t="str">
        <f>VLOOKUP($E422,Country!$A$1:$B$11,2,0)</f>
        <v>Europe</v>
      </c>
      <c r="G422" s="5" t="s">
        <v>33</v>
      </c>
      <c r="H422" s="5" t="str">
        <f>VLOOKUP($G422,Products!$A$1:$C$11,COLUMNS(Products!$A$2:B422),0)</f>
        <v>Electronics</v>
      </c>
      <c r="I422" s="5">
        <f>VLOOKUP($G422,Products!$A$1:$C$11,COLUMNS(Products!$A$2:C422),0)</f>
        <v>381.62</v>
      </c>
      <c r="J422" s="5">
        <v>117.31</v>
      </c>
      <c r="K422" s="5" t="s">
        <v>81</v>
      </c>
      <c r="L422" s="6">
        <v>45101</v>
      </c>
      <c r="M422" s="5">
        <f t="shared" si="6"/>
        <v>8</v>
      </c>
      <c r="N422" s="5" t="str">
        <f>TEXT(Table1[[#This Row],[Date]],"mmm")</f>
        <v>Jun</v>
      </c>
      <c r="O422" s="5">
        <f>YEAR(Table1[[#This Row],[Date]])</f>
        <v>2023</v>
      </c>
    </row>
    <row r="423" spans="1:15" x14ac:dyDescent="0.25">
      <c r="A423" s="5">
        <v>422</v>
      </c>
      <c r="B423" s="6">
        <v>45619</v>
      </c>
      <c r="C423" s="5" t="s">
        <v>50</v>
      </c>
      <c r="D423" s="5" t="str">
        <f>VLOOKUP($C423,'Sales Person'!$A$1:$C$21,2,0)</f>
        <v>Michale Cole</v>
      </c>
      <c r="E423" s="5" t="s">
        <v>2</v>
      </c>
      <c r="F423" s="5" t="str">
        <f>VLOOKUP($E423,Country!$A$1:$B$11,2,0)</f>
        <v>North America</v>
      </c>
      <c r="G423" s="5" t="s">
        <v>30</v>
      </c>
      <c r="H423" s="5" t="str">
        <f>VLOOKUP($G423,Products!$A$1:$C$11,COLUMNS(Products!$A$2:B423),0)</f>
        <v>Audio</v>
      </c>
      <c r="I423" s="5">
        <f>VLOOKUP($G423,Products!$A$1:$C$11,COLUMNS(Products!$A$2:C423),0)</f>
        <v>199.57</v>
      </c>
      <c r="J423" s="5">
        <v>443.91</v>
      </c>
      <c r="K423" s="5" t="s">
        <v>81</v>
      </c>
      <c r="L423" s="6">
        <v>45620</v>
      </c>
      <c r="M423" s="5">
        <f t="shared" si="6"/>
        <v>1</v>
      </c>
      <c r="N423" s="5" t="str">
        <f>TEXT(Table1[[#This Row],[Date]],"mmm")</f>
        <v>Nov</v>
      </c>
      <c r="O423" s="5">
        <f>YEAR(Table1[[#This Row],[Date]])</f>
        <v>2024</v>
      </c>
    </row>
    <row r="424" spans="1:15" x14ac:dyDescent="0.25">
      <c r="A424" s="5">
        <v>423</v>
      </c>
      <c r="B424" s="6">
        <v>45025</v>
      </c>
      <c r="C424" s="5" t="s">
        <v>58</v>
      </c>
      <c r="D424" s="5" t="str">
        <f>VLOOKUP($C424,'Sales Person'!$A$1:$C$21,2,0)</f>
        <v>Nick Patrick</v>
      </c>
      <c r="E424" s="5" t="s">
        <v>7</v>
      </c>
      <c r="F424" s="5" t="str">
        <f>VLOOKUP($E424,Country!$A$1:$B$11,2,0)</f>
        <v>Europe</v>
      </c>
      <c r="G424" s="5" t="s">
        <v>28</v>
      </c>
      <c r="H424" s="5" t="str">
        <f>VLOOKUP($G424,Products!$A$1:$C$11,COLUMNS(Products!$A$2:B424),0)</f>
        <v>Electronics</v>
      </c>
      <c r="I424" s="5">
        <f>VLOOKUP($G424,Products!$A$1:$C$11,COLUMNS(Products!$A$2:C424),0)</f>
        <v>282.79000000000002</v>
      </c>
      <c r="J424" s="5">
        <v>892.57</v>
      </c>
      <c r="K424" s="5" t="s">
        <v>81</v>
      </c>
      <c r="L424" s="6">
        <v>45033</v>
      </c>
      <c r="M424" s="5">
        <f t="shared" si="6"/>
        <v>8</v>
      </c>
      <c r="N424" s="5" t="str">
        <f>TEXT(Table1[[#This Row],[Date]],"mmm")</f>
        <v>Apr</v>
      </c>
      <c r="O424" s="5">
        <f>YEAR(Table1[[#This Row],[Date]])</f>
        <v>2023</v>
      </c>
    </row>
    <row r="425" spans="1:15" x14ac:dyDescent="0.25">
      <c r="A425" s="5">
        <v>424</v>
      </c>
      <c r="B425" s="6">
        <v>44999</v>
      </c>
      <c r="C425" s="5" t="s">
        <v>52</v>
      </c>
      <c r="D425" s="5" t="str">
        <f>VLOOKUP($C425,'Sales Person'!$A$1:$C$21,2,0)</f>
        <v>Nick Patrick</v>
      </c>
      <c r="E425" s="5" t="s">
        <v>15</v>
      </c>
      <c r="F425" s="5" t="str">
        <f>VLOOKUP($E425,Country!$A$1:$B$11,2,0)</f>
        <v>Oceania</v>
      </c>
      <c r="G425" s="5" t="s">
        <v>33</v>
      </c>
      <c r="H425" s="5" t="str">
        <f>VLOOKUP($G425,Products!$A$1:$C$11,COLUMNS(Products!$A$2:B425),0)</f>
        <v>Electronics</v>
      </c>
      <c r="I425" s="5">
        <f>VLOOKUP($G425,Products!$A$1:$C$11,COLUMNS(Products!$A$2:C425),0)</f>
        <v>381.62</v>
      </c>
      <c r="J425" s="5">
        <v>551.54999999999995</v>
      </c>
      <c r="K425" s="5" t="s">
        <v>82</v>
      </c>
      <c r="L425" s="5" t="s">
        <v>83</v>
      </c>
      <c r="M425" s="5" t="str">
        <f t="shared" si="6"/>
        <v>0</v>
      </c>
      <c r="N425" s="5" t="str">
        <f>TEXT(Table1[[#This Row],[Date]],"mmm")</f>
        <v>Mar</v>
      </c>
      <c r="O425" s="5">
        <f>YEAR(Table1[[#This Row],[Date]])</f>
        <v>2023</v>
      </c>
    </row>
    <row r="426" spans="1:15" x14ac:dyDescent="0.25">
      <c r="A426" s="5">
        <v>425</v>
      </c>
      <c r="B426" s="6">
        <v>45615</v>
      </c>
      <c r="C426" s="5" t="s">
        <v>54</v>
      </c>
      <c r="D426" s="5" t="str">
        <f>VLOOKUP($C426,'Sales Person'!$A$1:$C$21,2,0)</f>
        <v>Michale Cole</v>
      </c>
      <c r="E426" s="5" t="s">
        <v>15</v>
      </c>
      <c r="F426" s="5" t="str">
        <f>VLOOKUP($E426,Country!$A$1:$B$11,2,0)</f>
        <v>Oceania</v>
      </c>
      <c r="G426" s="5" t="s">
        <v>28</v>
      </c>
      <c r="H426" s="5" t="str">
        <f>VLOOKUP($G426,Products!$A$1:$C$11,COLUMNS(Products!$A$2:B426),0)</f>
        <v>Electronics</v>
      </c>
      <c r="I426" s="5">
        <f>VLOOKUP($G426,Products!$A$1:$C$11,COLUMNS(Products!$A$2:C426),0)</f>
        <v>282.79000000000002</v>
      </c>
      <c r="J426" s="5">
        <v>154.28</v>
      </c>
      <c r="K426" s="5" t="s">
        <v>82</v>
      </c>
      <c r="L426" s="5" t="s">
        <v>83</v>
      </c>
      <c r="M426" s="5" t="str">
        <f t="shared" si="6"/>
        <v>0</v>
      </c>
      <c r="N426" s="5" t="str">
        <f>TEXT(Table1[[#This Row],[Date]],"mmm")</f>
        <v>Nov</v>
      </c>
      <c r="O426" s="5">
        <f>YEAR(Table1[[#This Row],[Date]])</f>
        <v>2024</v>
      </c>
    </row>
    <row r="427" spans="1:15" x14ac:dyDescent="0.25">
      <c r="A427" s="5">
        <v>426</v>
      </c>
      <c r="B427" s="6">
        <v>45214</v>
      </c>
      <c r="C427" s="5" t="s">
        <v>54</v>
      </c>
      <c r="D427" s="5" t="str">
        <f>VLOOKUP($C427,'Sales Person'!$A$1:$C$21,2,0)</f>
        <v>Michale Cole</v>
      </c>
      <c r="E427" s="5" t="s">
        <v>11</v>
      </c>
      <c r="F427" s="5" t="str">
        <f>VLOOKUP($E427,Country!$A$1:$B$11,2,0)</f>
        <v>Asia</v>
      </c>
      <c r="G427" s="5" t="s">
        <v>33</v>
      </c>
      <c r="H427" s="5" t="str">
        <f>VLOOKUP($G427,Products!$A$1:$C$11,COLUMNS(Products!$A$2:B427),0)</f>
        <v>Electronics</v>
      </c>
      <c r="I427" s="5">
        <f>VLOOKUP($G427,Products!$A$1:$C$11,COLUMNS(Products!$A$2:C427),0)</f>
        <v>381.62</v>
      </c>
      <c r="J427" s="5">
        <v>552.28</v>
      </c>
      <c r="K427" s="5" t="s">
        <v>81</v>
      </c>
      <c r="L427" s="6">
        <v>45226</v>
      </c>
      <c r="M427" s="5">
        <f t="shared" si="6"/>
        <v>12</v>
      </c>
      <c r="N427" s="5" t="str">
        <f>TEXT(Table1[[#This Row],[Date]],"mmm")</f>
        <v>Oct</v>
      </c>
      <c r="O427" s="5">
        <f>YEAR(Table1[[#This Row],[Date]])</f>
        <v>2023</v>
      </c>
    </row>
    <row r="428" spans="1:15" x14ac:dyDescent="0.25">
      <c r="A428" s="5">
        <v>427</v>
      </c>
      <c r="B428" s="6">
        <v>45361</v>
      </c>
      <c r="C428" s="5" t="s">
        <v>60</v>
      </c>
      <c r="D428" s="5" t="str">
        <f>VLOOKUP($C428,'Sales Person'!$A$1:$C$21,2,0)</f>
        <v>Cathy Kelley</v>
      </c>
      <c r="E428" s="5" t="s">
        <v>5</v>
      </c>
      <c r="F428" s="5" t="str">
        <f>VLOOKUP($E428,Country!$A$1:$B$11,2,0)</f>
        <v>South America</v>
      </c>
      <c r="G428" s="5" t="s">
        <v>22</v>
      </c>
      <c r="H428" s="5" t="str">
        <f>VLOOKUP($G428,Products!$A$1:$C$11,COLUMNS(Products!$A$2:B428),0)</f>
        <v>Computing</v>
      </c>
      <c r="I428" s="5">
        <f>VLOOKUP($G428,Products!$A$1:$C$11,COLUMNS(Products!$A$2:C428),0)</f>
        <v>415.78</v>
      </c>
      <c r="J428" s="5">
        <v>909.15</v>
      </c>
      <c r="K428" s="5" t="s">
        <v>81</v>
      </c>
      <c r="L428" s="6">
        <v>45365</v>
      </c>
      <c r="M428" s="5">
        <f t="shared" si="6"/>
        <v>4</v>
      </c>
      <c r="N428" s="5" t="str">
        <f>TEXT(Table1[[#This Row],[Date]],"mmm")</f>
        <v>Mar</v>
      </c>
      <c r="O428" s="5">
        <f>YEAR(Table1[[#This Row],[Date]])</f>
        <v>2024</v>
      </c>
    </row>
    <row r="429" spans="1:15" x14ac:dyDescent="0.25">
      <c r="A429" s="5">
        <v>428</v>
      </c>
      <c r="B429" s="6">
        <v>45223</v>
      </c>
      <c r="C429" s="5" t="s">
        <v>58</v>
      </c>
      <c r="D429" s="5" t="str">
        <f>VLOOKUP($C429,'Sales Person'!$A$1:$C$21,2,0)</f>
        <v>Nick Patrick</v>
      </c>
      <c r="E429" s="5" t="s">
        <v>5</v>
      </c>
      <c r="F429" s="5" t="str">
        <f>VLOOKUP($E429,Country!$A$1:$B$11,2,0)</f>
        <v>South America</v>
      </c>
      <c r="G429" s="5" t="s">
        <v>22</v>
      </c>
      <c r="H429" s="5" t="str">
        <f>VLOOKUP($G429,Products!$A$1:$C$11,COLUMNS(Products!$A$2:B429),0)</f>
        <v>Computing</v>
      </c>
      <c r="I429" s="5">
        <f>VLOOKUP($G429,Products!$A$1:$C$11,COLUMNS(Products!$A$2:C429),0)</f>
        <v>415.78</v>
      </c>
      <c r="J429" s="5">
        <v>301.29000000000002</v>
      </c>
      <c r="K429" s="5" t="s">
        <v>82</v>
      </c>
      <c r="L429" s="5" t="s">
        <v>83</v>
      </c>
      <c r="M429" s="5" t="str">
        <f t="shared" si="6"/>
        <v>0</v>
      </c>
      <c r="N429" s="5" t="str">
        <f>TEXT(Table1[[#This Row],[Date]],"mmm")</f>
        <v>Oct</v>
      </c>
      <c r="O429" s="5">
        <f>YEAR(Table1[[#This Row],[Date]])</f>
        <v>2023</v>
      </c>
    </row>
    <row r="430" spans="1:15" x14ac:dyDescent="0.25">
      <c r="A430" s="5">
        <v>429</v>
      </c>
      <c r="B430" s="6">
        <v>45519</v>
      </c>
      <c r="C430" s="5" t="s">
        <v>66</v>
      </c>
      <c r="D430" s="5" t="str">
        <f>VLOOKUP($C430,'Sales Person'!$A$1:$C$21,2,0)</f>
        <v>Michale Cole</v>
      </c>
      <c r="E430" s="5" t="s">
        <v>9</v>
      </c>
      <c r="F430" s="5" t="str">
        <f>VLOOKUP($E430,Country!$A$1:$B$11,2,0)</f>
        <v>Europe</v>
      </c>
      <c r="G430" s="5" t="s">
        <v>33</v>
      </c>
      <c r="H430" s="5" t="str">
        <f>VLOOKUP($G430,Products!$A$1:$C$11,COLUMNS(Products!$A$2:B430),0)</f>
        <v>Electronics</v>
      </c>
      <c r="I430" s="5">
        <f>VLOOKUP($G430,Products!$A$1:$C$11,COLUMNS(Products!$A$2:C430),0)</f>
        <v>381.62</v>
      </c>
      <c r="J430" s="5">
        <v>150.99</v>
      </c>
      <c r="K430" s="5" t="s">
        <v>81</v>
      </c>
      <c r="L430" s="6">
        <v>45529</v>
      </c>
      <c r="M430" s="5">
        <f t="shared" si="6"/>
        <v>10</v>
      </c>
      <c r="N430" s="5" t="str">
        <f>TEXT(Table1[[#This Row],[Date]],"mmm")</f>
        <v>Aug</v>
      </c>
      <c r="O430" s="5">
        <f>YEAR(Table1[[#This Row],[Date]])</f>
        <v>2024</v>
      </c>
    </row>
    <row r="431" spans="1:15" x14ac:dyDescent="0.25">
      <c r="A431" s="5">
        <v>430</v>
      </c>
      <c r="B431" s="6">
        <v>45528</v>
      </c>
      <c r="C431" s="5" t="s">
        <v>54</v>
      </c>
      <c r="D431" s="5" t="str">
        <f>VLOOKUP($C431,'Sales Person'!$A$1:$C$21,2,0)</f>
        <v>Michale Cole</v>
      </c>
      <c r="E431" s="5" t="s">
        <v>15</v>
      </c>
      <c r="F431" s="5" t="str">
        <f>VLOOKUP($E431,Country!$A$1:$B$11,2,0)</f>
        <v>Oceania</v>
      </c>
      <c r="G431" s="5" t="s">
        <v>28</v>
      </c>
      <c r="H431" s="5" t="str">
        <f>VLOOKUP($G431,Products!$A$1:$C$11,COLUMNS(Products!$A$2:B431),0)</f>
        <v>Electronics</v>
      </c>
      <c r="I431" s="5">
        <f>VLOOKUP($G431,Products!$A$1:$C$11,COLUMNS(Products!$A$2:C431),0)</f>
        <v>282.79000000000002</v>
      </c>
      <c r="J431" s="5">
        <v>419.62</v>
      </c>
      <c r="K431" s="5" t="s">
        <v>81</v>
      </c>
      <c r="L431" s="6">
        <v>45548</v>
      </c>
      <c r="M431" s="5">
        <f t="shared" si="6"/>
        <v>20</v>
      </c>
      <c r="N431" s="5" t="str">
        <f>TEXT(Table1[[#This Row],[Date]],"mmm")</f>
        <v>Aug</v>
      </c>
      <c r="O431" s="5">
        <f>YEAR(Table1[[#This Row],[Date]])</f>
        <v>2024</v>
      </c>
    </row>
    <row r="432" spans="1:15" x14ac:dyDescent="0.25">
      <c r="A432" s="5">
        <v>431</v>
      </c>
      <c r="B432" s="6">
        <v>45529</v>
      </c>
      <c r="C432" s="5" t="s">
        <v>60</v>
      </c>
      <c r="D432" s="5" t="str">
        <f>VLOOKUP($C432,'Sales Person'!$A$1:$C$21,2,0)</f>
        <v>Cathy Kelley</v>
      </c>
      <c r="E432" s="5" t="s">
        <v>2</v>
      </c>
      <c r="F432" s="5" t="str">
        <f>VLOOKUP($E432,Country!$A$1:$B$11,2,0)</f>
        <v>North America</v>
      </c>
      <c r="G432" s="5" t="s">
        <v>31</v>
      </c>
      <c r="H432" s="5" t="str">
        <f>VLOOKUP($G432,Products!$A$1:$C$11,COLUMNS(Products!$A$2:B432),0)</f>
        <v>Electronics</v>
      </c>
      <c r="I432" s="5">
        <f>VLOOKUP($G432,Products!$A$1:$C$11,COLUMNS(Products!$A$2:C432),0)</f>
        <v>71.97</v>
      </c>
      <c r="J432" s="5">
        <v>503.89</v>
      </c>
      <c r="K432" s="5" t="s">
        <v>82</v>
      </c>
      <c r="L432" s="5" t="s">
        <v>83</v>
      </c>
      <c r="M432" s="5" t="str">
        <f t="shared" si="6"/>
        <v>0</v>
      </c>
      <c r="N432" s="5" t="str">
        <f>TEXT(Table1[[#This Row],[Date]],"mmm")</f>
        <v>Aug</v>
      </c>
      <c r="O432" s="5">
        <f>YEAR(Table1[[#This Row],[Date]])</f>
        <v>2024</v>
      </c>
    </row>
    <row r="433" spans="1:15" x14ac:dyDescent="0.25">
      <c r="A433" s="5">
        <v>432</v>
      </c>
      <c r="B433" s="6">
        <v>44948</v>
      </c>
      <c r="C433" s="5" t="s">
        <v>40</v>
      </c>
      <c r="D433" s="5" t="str">
        <f>VLOOKUP($C433,'Sales Person'!$A$1:$C$21,2,0)</f>
        <v>Samantha Irvin</v>
      </c>
      <c r="E433" s="5" t="s">
        <v>9</v>
      </c>
      <c r="F433" s="5" t="str">
        <f>VLOOKUP($E433,Country!$A$1:$B$11,2,0)</f>
        <v>Europe</v>
      </c>
      <c r="G433" s="5" t="s">
        <v>29</v>
      </c>
      <c r="H433" s="5" t="str">
        <f>VLOOKUP($G433,Products!$A$1:$C$11,COLUMNS(Products!$A$2:B433),0)</f>
        <v>Computing</v>
      </c>
      <c r="I433" s="5">
        <f>VLOOKUP($G433,Products!$A$1:$C$11,COLUMNS(Products!$A$2:C433),0)</f>
        <v>104.6</v>
      </c>
      <c r="J433" s="5">
        <v>126.89</v>
      </c>
      <c r="K433" s="5" t="s">
        <v>81</v>
      </c>
      <c r="L433" s="6">
        <v>44958</v>
      </c>
      <c r="M433" s="5">
        <f t="shared" si="6"/>
        <v>10</v>
      </c>
      <c r="N433" s="5" t="str">
        <f>TEXT(Table1[[#This Row],[Date]],"mmm")</f>
        <v>Jan</v>
      </c>
      <c r="O433" s="5">
        <f>YEAR(Table1[[#This Row],[Date]])</f>
        <v>2023</v>
      </c>
    </row>
    <row r="434" spans="1:15" x14ac:dyDescent="0.25">
      <c r="A434" s="5">
        <v>433</v>
      </c>
      <c r="B434" s="6">
        <v>45293</v>
      </c>
      <c r="C434" s="5" t="s">
        <v>40</v>
      </c>
      <c r="D434" s="5" t="str">
        <f>VLOOKUP($C434,'Sales Person'!$A$1:$C$21,2,0)</f>
        <v>Samantha Irvin</v>
      </c>
      <c r="E434" s="5" t="s">
        <v>10</v>
      </c>
      <c r="F434" s="5" t="str">
        <f>VLOOKUP($E434,Country!$A$1:$B$11,2,0)</f>
        <v>Europe</v>
      </c>
      <c r="G434" s="5" t="s">
        <v>22</v>
      </c>
      <c r="H434" s="5" t="str">
        <f>VLOOKUP($G434,Products!$A$1:$C$11,COLUMNS(Products!$A$2:B434),0)</f>
        <v>Computing</v>
      </c>
      <c r="I434" s="5">
        <f>VLOOKUP($G434,Products!$A$1:$C$11,COLUMNS(Products!$A$2:C434),0)</f>
        <v>415.78</v>
      </c>
      <c r="J434" s="5">
        <v>696.82</v>
      </c>
      <c r="K434" s="5" t="s">
        <v>82</v>
      </c>
      <c r="L434" s="5" t="s">
        <v>83</v>
      </c>
      <c r="M434" s="5" t="str">
        <f t="shared" si="6"/>
        <v>0</v>
      </c>
      <c r="N434" s="5" t="str">
        <f>TEXT(Table1[[#This Row],[Date]],"mmm")</f>
        <v>Jan</v>
      </c>
      <c r="O434" s="5">
        <f>YEAR(Table1[[#This Row],[Date]])</f>
        <v>2024</v>
      </c>
    </row>
    <row r="435" spans="1:15" x14ac:dyDescent="0.25">
      <c r="A435" s="5">
        <v>434</v>
      </c>
      <c r="B435" s="6">
        <v>45254</v>
      </c>
      <c r="C435" s="5" t="s">
        <v>62</v>
      </c>
      <c r="D435" s="5" t="str">
        <f>VLOOKUP($C435,'Sales Person'!$A$1:$C$21,2,0)</f>
        <v>Cathy Kelley</v>
      </c>
      <c r="E435" s="5" t="s">
        <v>4</v>
      </c>
      <c r="F435" s="5" t="str">
        <f>VLOOKUP($E435,Country!$A$1:$B$11,2,0)</f>
        <v>North America</v>
      </c>
      <c r="G435" s="5" t="s">
        <v>31</v>
      </c>
      <c r="H435" s="5" t="str">
        <f>VLOOKUP($G435,Products!$A$1:$C$11,COLUMNS(Products!$A$2:B435),0)</f>
        <v>Electronics</v>
      </c>
      <c r="I435" s="5">
        <f>VLOOKUP($G435,Products!$A$1:$C$11,COLUMNS(Products!$A$2:C435),0)</f>
        <v>71.97</v>
      </c>
      <c r="J435" s="5">
        <v>246.13</v>
      </c>
      <c r="K435" s="5" t="s">
        <v>81</v>
      </c>
      <c r="L435" s="6">
        <v>45256</v>
      </c>
      <c r="M435" s="5">
        <f t="shared" si="6"/>
        <v>2</v>
      </c>
      <c r="N435" s="5" t="str">
        <f>TEXT(Table1[[#This Row],[Date]],"mmm")</f>
        <v>Nov</v>
      </c>
      <c r="O435" s="5">
        <f>YEAR(Table1[[#This Row],[Date]])</f>
        <v>2023</v>
      </c>
    </row>
    <row r="436" spans="1:15" x14ac:dyDescent="0.25">
      <c r="A436" s="5">
        <v>435</v>
      </c>
      <c r="B436" s="6">
        <v>45436</v>
      </c>
      <c r="C436" s="5" t="s">
        <v>52</v>
      </c>
      <c r="D436" s="5" t="str">
        <f>VLOOKUP($C436,'Sales Person'!$A$1:$C$21,2,0)</f>
        <v>Nick Patrick</v>
      </c>
      <c r="E436" s="5" t="s">
        <v>7</v>
      </c>
      <c r="F436" s="5" t="str">
        <f>VLOOKUP($E436,Country!$A$1:$B$11,2,0)</f>
        <v>Europe</v>
      </c>
      <c r="G436" s="5" t="s">
        <v>22</v>
      </c>
      <c r="H436" s="5" t="str">
        <f>VLOOKUP($G436,Products!$A$1:$C$11,COLUMNS(Products!$A$2:B436),0)</f>
        <v>Computing</v>
      </c>
      <c r="I436" s="5">
        <f>VLOOKUP($G436,Products!$A$1:$C$11,COLUMNS(Products!$A$2:C436),0)</f>
        <v>415.78</v>
      </c>
      <c r="J436" s="5">
        <v>464.53</v>
      </c>
      <c r="K436" s="5" t="s">
        <v>82</v>
      </c>
      <c r="L436" s="5" t="s">
        <v>83</v>
      </c>
      <c r="M436" s="5" t="str">
        <f t="shared" si="6"/>
        <v>0</v>
      </c>
      <c r="N436" s="5" t="str">
        <f>TEXT(Table1[[#This Row],[Date]],"mmm")</f>
        <v>May</v>
      </c>
      <c r="O436" s="5">
        <f>YEAR(Table1[[#This Row],[Date]])</f>
        <v>2024</v>
      </c>
    </row>
    <row r="437" spans="1:15" x14ac:dyDescent="0.25">
      <c r="A437" s="5">
        <v>436</v>
      </c>
      <c r="B437" s="6">
        <v>44985</v>
      </c>
      <c r="C437" s="5" t="s">
        <v>72</v>
      </c>
      <c r="D437" s="5" t="str">
        <f>VLOOKUP($C437,'Sales Person'!$A$1:$C$21,2,0)</f>
        <v>Cathy Kelley</v>
      </c>
      <c r="E437" s="5" t="s">
        <v>4</v>
      </c>
      <c r="F437" s="5" t="str">
        <f>VLOOKUP($E437,Country!$A$1:$B$11,2,0)</f>
        <v>North America</v>
      </c>
      <c r="G437" s="5" t="s">
        <v>30</v>
      </c>
      <c r="H437" s="5" t="str">
        <f>VLOOKUP($G437,Products!$A$1:$C$11,COLUMNS(Products!$A$2:B437),0)</f>
        <v>Audio</v>
      </c>
      <c r="I437" s="5">
        <f>VLOOKUP($G437,Products!$A$1:$C$11,COLUMNS(Products!$A$2:C437),0)</f>
        <v>199.57</v>
      </c>
      <c r="J437" s="5">
        <v>740.76</v>
      </c>
      <c r="K437" s="5" t="s">
        <v>81</v>
      </c>
      <c r="L437" s="6">
        <v>44987</v>
      </c>
      <c r="M437" s="5">
        <f t="shared" si="6"/>
        <v>2</v>
      </c>
      <c r="N437" s="5" t="str">
        <f>TEXT(Table1[[#This Row],[Date]],"mmm")</f>
        <v>Feb</v>
      </c>
      <c r="O437" s="5">
        <f>YEAR(Table1[[#This Row],[Date]])</f>
        <v>2023</v>
      </c>
    </row>
    <row r="438" spans="1:15" x14ac:dyDescent="0.25">
      <c r="A438" s="5">
        <v>437</v>
      </c>
      <c r="B438" s="6">
        <v>45235</v>
      </c>
      <c r="C438" s="5" t="s">
        <v>42</v>
      </c>
      <c r="D438" s="5" t="str">
        <f>VLOOKUP($C438,'Sales Person'!$A$1:$C$21,2,0)</f>
        <v>Cathy Kelley</v>
      </c>
      <c r="E438" s="5" t="s">
        <v>14</v>
      </c>
      <c r="F438" s="5" t="str">
        <f>VLOOKUP($E438,Country!$A$1:$B$11,2,0)</f>
        <v>Asia</v>
      </c>
      <c r="G438" s="5" t="s">
        <v>32</v>
      </c>
      <c r="H438" s="5" t="str">
        <f>VLOOKUP($G438,Products!$A$1:$C$11,COLUMNS(Products!$A$2:B438),0)</f>
        <v>Audio</v>
      </c>
      <c r="I438" s="5">
        <f>VLOOKUP($G438,Products!$A$1:$C$11,COLUMNS(Products!$A$2:C438),0)</f>
        <v>143.09</v>
      </c>
      <c r="J438" s="5">
        <v>320.85000000000002</v>
      </c>
      <c r="K438" s="5" t="s">
        <v>81</v>
      </c>
      <c r="L438" s="6">
        <v>45253</v>
      </c>
      <c r="M438" s="5">
        <f t="shared" si="6"/>
        <v>18</v>
      </c>
      <c r="N438" s="5" t="str">
        <f>TEXT(Table1[[#This Row],[Date]],"mmm")</f>
        <v>Nov</v>
      </c>
      <c r="O438" s="5">
        <f>YEAR(Table1[[#This Row],[Date]])</f>
        <v>2023</v>
      </c>
    </row>
    <row r="439" spans="1:15" x14ac:dyDescent="0.25">
      <c r="A439" s="5">
        <v>438</v>
      </c>
      <c r="B439" s="6">
        <v>45238</v>
      </c>
      <c r="C439" s="5" t="s">
        <v>40</v>
      </c>
      <c r="D439" s="5" t="str">
        <f>VLOOKUP($C439,'Sales Person'!$A$1:$C$21,2,0)</f>
        <v>Samantha Irvin</v>
      </c>
      <c r="E439" s="5" t="s">
        <v>9</v>
      </c>
      <c r="F439" s="5" t="str">
        <f>VLOOKUP($E439,Country!$A$1:$B$11,2,0)</f>
        <v>Europe</v>
      </c>
      <c r="G439" s="5" t="s">
        <v>28</v>
      </c>
      <c r="H439" s="5" t="str">
        <f>VLOOKUP($G439,Products!$A$1:$C$11,COLUMNS(Products!$A$2:B439),0)</f>
        <v>Electronics</v>
      </c>
      <c r="I439" s="5">
        <f>VLOOKUP($G439,Products!$A$1:$C$11,COLUMNS(Products!$A$2:C439),0)</f>
        <v>282.79000000000002</v>
      </c>
      <c r="J439" s="5">
        <v>401.61</v>
      </c>
      <c r="K439" s="5" t="s">
        <v>81</v>
      </c>
      <c r="L439" s="6">
        <v>45248</v>
      </c>
      <c r="M439" s="5">
        <f t="shared" si="6"/>
        <v>10</v>
      </c>
      <c r="N439" s="5" t="str">
        <f>TEXT(Table1[[#This Row],[Date]],"mmm")</f>
        <v>Nov</v>
      </c>
      <c r="O439" s="5">
        <f>YEAR(Table1[[#This Row],[Date]])</f>
        <v>2023</v>
      </c>
    </row>
    <row r="440" spans="1:15" x14ac:dyDescent="0.25">
      <c r="A440" s="5">
        <v>439</v>
      </c>
      <c r="B440" s="6">
        <v>45451</v>
      </c>
      <c r="C440" s="5" t="s">
        <v>66</v>
      </c>
      <c r="D440" s="5" t="str">
        <f>VLOOKUP($C440,'Sales Person'!$A$1:$C$21,2,0)</f>
        <v>Michale Cole</v>
      </c>
      <c r="E440" s="5" t="s">
        <v>13</v>
      </c>
      <c r="F440" s="5" t="str">
        <f>VLOOKUP($E440,Country!$A$1:$B$11,2,0)</f>
        <v>Asia</v>
      </c>
      <c r="G440" s="5" t="s">
        <v>32</v>
      </c>
      <c r="H440" s="5" t="str">
        <f>VLOOKUP($G440,Products!$A$1:$C$11,COLUMNS(Products!$A$2:B440),0)</f>
        <v>Audio</v>
      </c>
      <c r="I440" s="5">
        <f>VLOOKUP($G440,Products!$A$1:$C$11,COLUMNS(Products!$A$2:C440),0)</f>
        <v>143.09</v>
      </c>
      <c r="J440" s="5">
        <v>959.26</v>
      </c>
      <c r="K440" s="5" t="s">
        <v>81</v>
      </c>
      <c r="L440" s="6">
        <v>45466</v>
      </c>
      <c r="M440" s="5">
        <f t="shared" si="6"/>
        <v>15</v>
      </c>
      <c r="N440" s="5" t="str">
        <f>TEXT(Table1[[#This Row],[Date]],"mmm")</f>
        <v>Jun</v>
      </c>
      <c r="O440" s="5">
        <f>YEAR(Table1[[#This Row],[Date]])</f>
        <v>2024</v>
      </c>
    </row>
    <row r="441" spans="1:15" x14ac:dyDescent="0.25">
      <c r="A441" s="5">
        <v>440</v>
      </c>
      <c r="B441" s="6">
        <v>45431</v>
      </c>
      <c r="C441" s="5" t="s">
        <v>72</v>
      </c>
      <c r="D441" s="5" t="str">
        <f>VLOOKUP($C441,'Sales Person'!$A$1:$C$21,2,0)</f>
        <v>Cathy Kelley</v>
      </c>
      <c r="E441" s="5" t="s">
        <v>10</v>
      </c>
      <c r="F441" s="5" t="str">
        <f>VLOOKUP($E441,Country!$A$1:$B$11,2,0)</f>
        <v>Europe</v>
      </c>
      <c r="G441" s="5" t="s">
        <v>29</v>
      </c>
      <c r="H441" s="5" t="str">
        <f>VLOOKUP($G441,Products!$A$1:$C$11,COLUMNS(Products!$A$2:B441),0)</f>
        <v>Computing</v>
      </c>
      <c r="I441" s="5">
        <f>VLOOKUP($G441,Products!$A$1:$C$11,COLUMNS(Products!$A$2:C441),0)</f>
        <v>104.6</v>
      </c>
      <c r="J441" s="5">
        <v>509.8</v>
      </c>
      <c r="K441" s="5" t="s">
        <v>82</v>
      </c>
      <c r="L441" s="5" t="s">
        <v>83</v>
      </c>
      <c r="M441" s="5" t="str">
        <f t="shared" si="6"/>
        <v>0</v>
      </c>
      <c r="N441" s="5" t="str">
        <f>TEXT(Table1[[#This Row],[Date]],"mmm")</f>
        <v>May</v>
      </c>
      <c r="O441" s="5">
        <f>YEAR(Table1[[#This Row],[Date]])</f>
        <v>2024</v>
      </c>
    </row>
    <row r="442" spans="1:15" x14ac:dyDescent="0.25">
      <c r="A442" s="5">
        <v>441</v>
      </c>
      <c r="B442" s="6">
        <v>45098</v>
      </c>
      <c r="C442" s="5" t="s">
        <v>72</v>
      </c>
      <c r="D442" s="5" t="str">
        <f>VLOOKUP($C442,'Sales Person'!$A$1:$C$21,2,0)</f>
        <v>Cathy Kelley</v>
      </c>
      <c r="E442" s="5" t="s">
        <v>15</v>
      </c>
      <c r="F442" s="5" t="str">
        <f>VLOOKUP($E442,Country!$A$1:$B$11,2,0)</f>
        <v>Oceania</v>
      </c>
      <c r="G442" s="5" t="s">
        <v>33</v>
      </c>
      <c r="H442" s="5" t="str">
        <f>VLOOKUP($G442,Products!$A$1:$C$11,COLUMNS(Products!$A$2:B442),0)</f>
        <v>Electronics</v>
      </c>
      <c r="I442" s="5">
        <f>VLOOKUP($G442,Products!$A$1:$C$11,COLUMNS(Products!$A$2:C442),0)</f>
        <v>381.62</v>
      </c>
      <c r="J442" s="5">
        <v>392.34</v>
      </c>
      <c r="K442" s="5" t="s">
        <v>81</v>
      </c>
      <c r="L442" s="6">
        <v>45118</v>
      </c>
      <c r="M442" s="5">
        <f t="shared" si="6"/>
        <v>20</v>
      </c>
      <c r="N442" s="5" t="str">
        <f>TEXT(Table1[[#This Row],[Date]],"mmm")</f>
        <v>Jun</v>
      </c>
      <c r="O442" s="5">
        <f>YEAR(Table1[[#This Row],[Date]])</f>
        <v>2023</v>
      </c>
    </row>
    <row r="443" spans="1:15" x14ac:dyDescent="0.25">
      <c r="A443" s="5">
        <v>442</v>
      </c>
      <c r="B443" s="6">
        <v>45475</v>
      </c>
      <c r="C443" s="5" t="s">
        <v>50</v>
      </c>
      <c r="D443" s="5" t="str">
        <f>VLOOKUP($C443,'Sales Person'!$A$1:$C$21,2,0)</f>
        <v>Michale Cole</v>
      </c>
      <c r="E443" s="5" t="s">
        <v>15</v>
      </c>
      <c r="F443" s="5" t="str">
        <f>VLOOKUP($E443,Country!$A$1:$B$11,2,0)</f>
        <v>Oceania</v>
      </c>
      <c r="G443" s="5" t="s">
        <v>22</v>
      </c>
      <c r="H443" s="5" t="str">
        <f>VLOOKUP($G443,Products!$A$1:$C$11,COLUMNS(Products!$A$2:B443),0)</f>
        <v>Computing</v>
      </c>
      <c r="I443" s="5">
        <f>VLOOKUP($G443,Products!$A$1:$C$11,COLUMNS(Products!$A$2:C443),0)</f>
        <v>415.78</v>
      </c>
      <c r="J443" s="5">
        <v>191.09</v>
      </c>
      <c r="K443" s="5" t="s">
        <v>81</v>
      </c>
      <c r="L443" s="6">
        <v>45495</v>
      </c>
      <c r="M443" s="5">
        <f t="shared" si="6"/>
        <v>20</v>
      </c>
      <c r="N443" s="5" t="str">
        <f>TEXT(Table1[[#This Row],[Date]],"mmm")</f>
        <v>Jul</v>
      </c>
      <c r="O443" s="5">
        <f>YEAR(Table1[[#This Row],[Date]])</f>
        <v>2024</v>
      </c>
    </row>
    <row r="444" spans="1:15" x14ac:dyDescent="0.25">
      <c r="A444" s="5">
        <v>443</v>
      </c>
      <c r="B444" s="6">
        <v>45228</v>
      </c>
      <c r="C444" s="5" t="s">
        <v>36</v>
      </c>
      <c r="D444" s="5" t="str">
        <f>VLOOKUP($C444,'Sales Person'!$A$1:$C$21,2,0)</f>
        <v>Michale Cole</v>
      </c>
      <c r="E444" s="5" t="s">
        <v>2</v>
      </c>
      <c r="F444" s="5" t="str">
        <f>VLOOKUP($E444,Country!$A$1:$B$11,2,0)</f>
        <v>North America</v>
      </c>
      <c r="G444" s="5" t="s">
        <v>32</v>
      </c>
      <c r="H444" s="5" t="str">
        <f>VLOOKUP($G444,Products!$A$1:$C$11,COLUMNS(Products!$A$2:B444),0)</f>
        <v>Audio</v>
      </c>
      <c r="I444" s="5">
        <f>VLOOKUP($G444,Products!$A$1:$C$11,COLUMNS(Products!$A$2:C444),0)</f>
        <v>143.09</v>
      </c>
      <c r="J444" s="5">
        <v>303.3</v>
      </c>
      <c r="K444" s="5" t="s">
        <v>81</v>
      </c>
      <c r="L444" s="6">
        <v>45229</v>
      </c>
      <c r="M444" s="5">
        <f t="shared" si="6"/>
        <v>1</v>
      </c>
      <c r="N444" s="5" t="str">
        <f>TEXT(Table1[[#This Row],[Date]],"mmm")</f>
        <v>Oct</v>
      </c>
      <c r="O444" s="5">
        <f>YEAR(Table1[[#This Row],[Date]])</f>
        <v>2023</v>
      </c>
    </row>
    <row r="445" spans="1:15" x14ac:dyDescent="0.25">
      <c r="A445" s="5">
        <v>444</v>
      </c>
      <c r="B445" s="6">
        <v>44948</v>
      </c>
      <c r="C445" s="5" t="s">
        <v>56</v>
      </c>
      <c r="D445" s="5" t="str">
        <f>VLOOKUP($C445,'Sales Person'!$A$1:$C$21,2,0)</f>
        <v>Nick Patrick</v>
      </c>
      <c r="E445" s="5" t="s">
        <v>9</v>
      </c>
      <c r="F445" s="5" t="str">
        <f>VLOOKUP($E445,Country!$A$1:$B$11,2,0)</f>
        <v>Europe</v>
      </c>
      <c r="G445" s="5" t="s">
        <v>30</v>
      </c>
      <c r="H445" s="5" t="str">
        <f>VLOOKUP($G445,Products!$A$1:$C$11,COLUMNS(Products!$A$2:B445),0)</f>
        <v>Audio</v>
      </c>
      <c r="I445" s="5">
        <f>VLOOKUP($G445,Products!$A$1:$C$11,COLUMNS(Products!$A$2:C445),0)</f>
        <v>199.57</v>
      </c>
      <c r="J445" s="5">
        <v>842.58</v>
      </c>
      <c r="K445" s="5" t="s">
        <v>81</v>
      </c>
      <c r="L445" s="6">
        <v>44958</v>
      </c>
      <c r="M445" s="5">
        <f t="shared" si="6"/>
        <v>10</v>
      </c>
      <c r="N445" s="5" t="str">
        <f>TEXT(Table1[[#This Row],[Date]],"mmm")</f>
        <v>Jan</v>
      </c>
      <c r="O445" s="5">
        <f>YEAR(Table1[[#This Row],[Date]])</f>
        <v>2023</v>
      </c>
    </row>
    <row r="446" spans="1:15" x14ac:dyDescent="0.25">
      <c r="A446" s="5">
        <v>445</v>
      </c>
      <c r="B446" s="6">
        <v>45547</v>
      </c>
      <c r="C446" s="5" t="s">
        <v>56</v>
      </c>
      <c r="D446" s="5" t="str">
        <f>VLOOKUP($C446,'Sales Person'!$A$1:$C$21,2,0)</f>
        <v>Nick Patrick</v>
      </c>
      <c r="E446" s="5" t="s">
        <v>11</v>
      </c>
      <c r="F446" s="5" t="str">
        <f>VLOOKUP($E446,Country!$A$1:$B$11,2,0)</f>
        <v>Asia</v>
      </c>
      <c r="G446" s="5" t="s">
        <v>26</v>
      </c>
      <c r="H446" s="5" t="str">
        <f>VLOOKUP($G446,Products!$A$1:$C$11,COLUMNS(Products!$A$2:B446),0)</f>
        <v>Electronics</v>
      </c>
      <c r="I446" s="5">
        <f>VLOOKUP($G446,Products!$A$1:$C$11,COLUMNS(Products!$A$2:C446),0)</f>
        <v>263.2</v>
      </c>
      <c r="J446" s="5">
        <v>546.89</v>
      </c>
      <c r="K446" s="5" t="s">
        <v>82</v>
      </c>
      <c r="L446" s="5" t="s">
        <v>83</v>
      </c>
      <c r="M446" s="5" t="str">
        <f t="shared" si="6"/>
        <v>0</v>
      </c>
      <c r="N446" s="5" t="str">
        <f>TEXT(Table1[[#This Row],[Date]],"mmm")</f>
        <v>Sep</v>
      </c>
      <c r="O446" s="5">
        <f>YEAR(Table1[[#This Row],[Date]])</f>
        <v>2024</v>
      </c>
    </row>
    <row r="447" spans="1:15" x14ac:dyDescent="0.25">
      <c r="A447" s="5">
        <v>446</v>
      </c>
      <c r="B447" s="6">
        <v>45071</v>
      </c>
      <c r="C447" s="5" t="s">
        <v>46</v>
      </c>
      <c r="D447" s="5" t="str">
        <f>VLOOKUP($C447,'Sales Person'!$A$1:$C$21,2,0)</f>
        <v>Nick Patrick</v>
      </c>
      <c r="E447" s="5" t="s">
        <v>14</v>
      </c>
      <c r="F447" s="5" t="str">
        <f>VLOOKUP($E447,Country!$A$1:$B$11,2,0)</f>
        <v>Asia</v>
      </c>
      <c r="G447" s="5" t="s">
        <v>20</v>
      </c>
      <c r="H447" s="5" t="str">
        <f>VLOOKUP($G447,Products!$A$1:$C$11,COLUMNS(Products!$A$2:B447),0)</f>
        <v>Office Equipment</v>
      </c>
      <c r="I447" s="5">
        <f>VLOOKUP($G447,Products!$A$1:$C$11,COLUMNS(Products!$A$2:C447),0)</f>
        <v>350.59</v>
      </c>
      <c r="J447" s="5">
        <v>786.16</v>
      </c>
      <c r="K447" s="5" t="s">
        <v>82</v>
      </c>
      <c r="L447" s="5" t="s">
        <v>83</v>
      </c>
      <c r="M447" s="5" t="str">
        <f t="shared" si="6"/>
        <v>0</v>
      </c>
      <c r="N447" s="5" t="str">
        <f>TEXT(Table1[[#This Row],[Date]],"mmm")</f>
        <v>May</v>
      </c>
      <c r="O447" s="5">
        <f>YEAR(Table1[[#This Row],[Date]])</f>
        <v>2023</v>
      </c>
    </row>
    <row r="448" spans="1:15" x14ac:dyDescent="0.25">
      <c r="A448" s="5">
        <v>447</v>
      </c>
      <c r="B448" s="6">
        <v>45142</v>
      </c>
      <c r="C448" s="5" t="s">
        <v>58</v>
      </c>
      <c r="D448" s="5" t="str">
        <f>VLOOKUP($C448,'Sales Person'!$A$1:$C$21,2,0)</f>
        <v>Nick Patrick</v>
      </c>
      <c r="E448" s="5" t="s">
        <v>11</v>
      </c>
      <c r="F448" s="5" t="str">
        <f>VLOOKUP($E448,Country!$A$1:$B$11,2,0)</f>
        <v>Asia</v>
      </c>
      <c r="G448" s="5" t="s">
        <v>30</v>
      </c>
      <c r="H448" s="5" t="str">
        <f>VLOOKUP($G448,Products!$A$1:$C$11,COLUMNS(Products!$A$2:B448),0)</f>
        <v>Audio</v>
      </c>
      <c r="I448" s="5">
        <f>VLOOKUP($G448,Products!$A$1:$C$11,COLUMNS(Products!$A$2:C448),0)</f>
        <v>199.57</v>
      </c>
      <c r="J448" s="5">
        <v>369.48</v>
      </c>
      <c r="K448" s="5" t="s">
        <v>82</v>
      </c>
      <c r="L448" s="5" t="s">
        <v>83</v>
      </c>
      <c r="M448" s="5" t="str">
        <f t="shared" si="6"/>
        <v>0</v>
      </c>
      <c r="N448" s="5" t="str">
        <f>TEXT(Table1[[#This Row],[Date]],"mmm")</f>
        <v>Aug</v>
      </c>
      <c r="O448" s="5">
        <f>YEAR(Table1[[#This Row],[Date]])</f>
        <v>2023</v>
      </c>
    </row>
    <row r="449" spans="1:15" x14ac:dyDescent="0.25">
      <c r="A449" s="5">
        <v>448</v>
      </c>
      <c r="B449" s="6">
        <v>45117</v>
      </c>
      <c r="C449" s="5" t="s">
        <v>38</v>
      </c>
      <c r="D449" s="5" t="str">
        <f>VLOOKUP($C449,'Sales Person'!$A$1:$C$21,2,0)</f>
        <v>Samantha Irvin</v>
      </c>
      <c r="E449" s="5" t="s">
        <v>7</v>
      </c>
      <c r="F449" s="5" t="str">
        <f>VLOOKUP($E449,Country!$A$1:$B$11,2,0)</f>
        <v>Europe</v>
      </c>
      <c r="G449" s="5" t="s">
        <v>31</v>
      </c>
      <c r="H449" s="5" t="str">
        <f>VLOOKUP($G449,Products!$A$1:$C$11,COLUMNS(Products!$A$2:B449),0)</f>
        <v>Electronics</v>
      </c>
      <c r="I449" s="5">
        <f>VLOOKUP($G449,Products!$A$1:$C$11,COLUMNS(Products!$A$2:C449),0)</f>
        <v>71.97</v>
      </c>
      <c r="J449" s="5">
        <v>899.84</v>
      </c>
      <c r="K449" s="5" t="s">
        <v>82</v>
      </c>
      <c r="L449" s="5" t="s">
        <v>83</v>
      </c>
      <c r="M449" s="5" t="str">
        <f t="shared" si="6"/>
        <v>0</v>
      </c>
      <c r="N449" s="5" t="str">
        <f>TEXT(Table1[[#This Row],[Date]],"mmm")</f>
        <v>Jul</v>
      </c>
      <c r="O449" s="5">
        <f>YEAR(Table1[[#This Row],[Date]])</f>
        <v>2023</v>
      </c>
    </row>
    <row r="450" spans="1:15" x14ac:dyDescent="0.25">
      <c r="A450" s="5">
        <v>449</v>
      </c>
      <c r="B450" s="6">
        <v>45257</v>
      </c>
      <c r="C450" s="5" t="s">
        <v>60</v>
      </c>
      <c r="D450" s="5" t="str">
        <f>VLOOKUP($C450,'Sales Person'!$A$1:$C$21,2,0)</f>
        <v>Cathy Kelley</v>
      </c>
      <c r="E450" s="5" t="s">
        <v>11</v>
      </c>
      <c r="F450" s="5" t="str">
        <f>VLOOKUP($E450,Country!$A$1:$B$11,2,0)</f>
        <v>Asia</v>
      </c>
      <c r="G450" s="5" t="s">
        <v>28</v>
      </c>
      <c r="H450" s="5" t="str">
        <f>VLOOKUP($G450,Products!$A$1:$C$11,COLUMNS(Products!$A$2:B450),0)</f>
        <v>Electronics</v>
      </c>
      <c r="I450" s="5">
        <f>VLOOKUP($G450,Products!$A$1:$C$11,COLUMNS(Products!$A$2:C450),0)</f>
        <v>282.79000000000002</v>
      </c>
      <c r="J450" s="5">
        <v>898.73</v>
      </c>
      <c r="K450" s="5" t="s">
        <v>82</v>
      </c>
      <c r="L450" s="5" t="s">
        <v>83</v>
      </c>
      <c r="M450" s="5" t="str">
        <f t="shared" ref="M450:M513" si="7">IFERROR(L450-B450,"0")</f>
        <v>0</v>
      </c>
      <c r="N450" s="5" t="str">
        <f>TEXT(Table1[[#This Row],[Date]],"mmm")</f>
        <v>Nov</v>
      </c>
      <c r="O450" s="5">
        <f>YEAR(Table1[[#This Row],[Date]])</f>
        <v>2023</v>
      </c>
    </row>
    <row r="451" spans="1:15" x14ac:dyDescent="0.25">
      <c r="A451" s="5">
        <v>450</v>
      </c>
      <c r="B451" s="6">
        <v>45092</v>
      </c>
      <c r="C451" s="5" t="s">
        <v>56</v>
      </c>
      <c r="D451" s="5" t="str">
        <f>VLOOKUP($C451,'Sales Person'!$A$1:$C$21,2,0)</f>
        <v>Nick Patrick</v>
      </c>
      <c r="E451" s="5" t="s">
        <v>4</v>
      </c>
      <c r="F451" s="5" t="str">
        <f>VLOOKUP($E451,Country!$A$1:$B$11,2,0)</f>
        <v>North America</v>
      </c>
      <c r="G451" s="5" t="s">
        <v>20</v>
      </c>
      <c r="H451" s="5" t="str">
        <f>VLOOKUP($G451,Products!$A$1:$C$11,COLUMNS(Products!$A$2:B451),0)</f>
        <v>Office Equipment</v>
      </c>
      <c r="I451" s="5">
        <f>VLOOKUP($G451,Products!$A$1:$C$11,COLUMNS(Products!$A$2:C451),0)</f>
        <v>350.59</v>
      </c>
      <c r="J451" s="5">
        <v>611.70000000000005</v>
      </c>
      <c r="K451" s="5" t="s">
        <v>81</v>
      </c>
      <c r="L451" s="6">
        <v>45094</v>
      </c>
      <c r="M451" s="5">
        <f t="shared" si="7"/>
        <v>2</v>
      </c>
      <c r="N451" s="5" t="str">
        <f>TEXT(Table1[[#This Row],[Date]],"mmm")</f>
        <v>Jun</v>
      </c>
      <c r="O451" s="5">
        <f>YEAR(Table1[[#This Row],[Date]])</f>
        <v>2023</v>
      </c>
    </row>
    <row r="452" spans="1:15" x14ac:dyDescent="0.25">
      <c r="A452" s="5">
        <v>451</v>
      </c>
      <c r="B452" s="6">
        <v>45553</v>
      </c>
      <c r="C452" s="5" t="s">
        <v>40</v>
      </c>
      <c r="D452" s="5" t="str">
        <f>VLOOKUP($C452,'Sales Person'!$A$1:$C$21,2,0)</f>
        <v>Samantha Irvin</v>
      </c>
      <c r="E452" s="5" t="s">
        <v>11</v>
      </c>
      <c r="F452" s="5" t="str">
        <f>VLOOKUP($E452,Country!$A$1:$B$11,2,0)</f>
        <v>Asia</v>
      </c>
      <c r="G452" s="5" t="s">
        <v>31</v>
      </c>
      <c r="H452" s="5" t="str">
        <f>VLOOKUP($G452,Products!$A$1:$C$11,COLUMNS(Products!$A$2:B452),0)</f>
        <v>Electronics</v>
      </c>
      <c r="I452" s="5">
        <f>VLOOKUP($G452,Products!$A$1:$C$11,COLUMNS(Products!$A$2:C452),0)</f>
        <v>71.97</v>
      </c>
      <c r="J452" s="5">
        <v>554.9</v>
      </c>
      <c r="K452" s="5" t="s">
        <v>82</v>
      </c>
      <c r="L452" s="5" t="s">
        <v>83</v>
      </c>
      <c r="M452" s="5" t="str">
        <f t="shared" si="7"/>
        <v>0</v>
      </c>
      <c r="N452" s="5" t="str">
        <f>TEXT(Table1[[#This Row],[Date]],"mmm")</f>
        <v>Sep</v>
      </c>
      <c r="O452" s="5">
        <f>YEAR(Table1[[#This Row],[Date]])</f>
        <v>2024</v>
      </c>
    </row>
    <row r="453" spans="1:15" x14ac:dyDescent="0.25">
      <c r="A453" s="5">
        <v>452</v>
      </c>
      <c r="B453" s="6">
        <v>45538</v>
      </c>
      <c r="C453" s="5" t="s">
        <v>40</v>
      </c>
      <c r="D453" s="5" t="str">
        <f>VLOOKUP($C453,'Sales Person'!$A$1:$C$21,2,0)</f>
        <v>Samantha Irvin</v>
      </c>
      <c r="E453" s="5" t="s">
        <v>13</v>
      </c>
      <c r="F453" s="5" t="str">
        <f>VLOOKUP($E453,Country!$A$1:$B$11,2,0)</f>
        <v>Asia</v>
      </c>
      <c r="G453" s="5" t="s">
        <v>20</v>
      </c>
      <c r="H453" s="5" t="str">
        <f>VLOOKUP($G453,Products!$A$1:$C$11,COLUMNS(Products!$A$2:B453),0)</f>
        <v>Office Equipment</v>
      </c>
      <c r="I453" s="5">
        <f>VLOOKUP($G453,Products!$A$1:$C$11,COLUMNS(Products!$A$2:C453),0)</f>
        <v>350.59</v>
      </c>
      <c r="J453" s="5">
        <v>886.91</v>
      </c>
      <c r="K453" s="5" t="s">
        <v>82</v>
      </c>
      <c r="L453" s="5" t="s">
        <v>83</v>
      </c>
      <c r="M453" s="5" t="str">
        <f t="shared" si="7"/>
        <v>0</v>
      </c>
      <c r="N453" s="5" t="str">
        <f>TEXT(Table1[[#This Row],[Date]],"mmm")</f>
        <v>Sep</v>
      </c>
      <c r="O453" s="5">
        <f>YEAR(Table1[[#This Row],[Date]])</f>
        <v>2024</v>
      </c>
    </row>
    <row r="454" spans="1:15" x14ac:dyDescent="0.25">
      <c r="A454" s="5">
        <v>453</v>
      </c>
      <c r="B454" s="6">
        <v>45437</v>
      </c>
      <c r="C454" s="5" t="s">
        <v>54</v>
      </c>
      <c r="D454" s="5" t="str">
        <f>VLOOKUP($C454,'Sales Person'!$A$1:$C$21,2,0)</f>
        <v>Michale Cole</v>
      </c>
      <c r="E454" s="5" t="s">
        <v>11</v>
      </c>
      <c r="F454" s="5" t="str">
        <f>VLOOKUP($E454,Country!$A$1:$B$11,2,0)</f>
        <v>Asia</v>
      </c>
      <c r="G454" s="5" t="s">
        <v>28</v>
      </c>
      <c r="H454" s="5" t="str">
        <f>VLOOKUP($G454,Products!$A$1:$C$11,COLUMNS(Products!$A$2:B454),0)</f>
        <v>Electronics</v>
      </c>
      <c r="I454" s="5">
        <f>VLOOKUP($G454,Products!$A$1:$C$11,COLUMNS(Products!$A$2:C454),0)</f>
        <v>282.79000000000002</v>
      </c>
      <c r="J454" s="5">
        <v>926.3</v>
      </c>
      <c r="K454" s="5" t="s">
        <v>81</v>
      </c>
      <c r="L454" s="6">
        <v>45449</v>
      </c>
      <c r="M454" s="5">
        <f t="shared" si="7"/>
        <v>12</v>
      </c>
      <c r="N454" s="5" t="str">
        <f>TEXT(Table1[[#This Row],[Date]],"mmm")</f>
        <v>May</v>
      </c>
      <c r="O454" s="5">
        <f>YEAR(Table1[[#This Row],[Date]])</f>
        <v>2024</v>
      </c>
    </row>
    <row r="455" spans="1:15" x14ac:dyDescent="0.25">
      <c r="A455" s="5">
        <v>454</v>
      </c>
      <c r="B455" s="6">
        <v>45580</v>
      </c>
      <c r="C455" s="5" t="s">
        <v>58</v>
      </c>
      <c r="D455" s="5" t="str">
        <f>VLOOKUP($C455,'Sales Person'!$A$1:$C$21,2,0)</f>
        <v>Nick Patrick</v>
      </c>
      <c r="E455" s="5" t="s">
        <v>11</v>
      </c>
      <c r="F455" s="5" t="str">
        <f>VLOOKUP($E455,Country!$A$1:$B$11,2,0)</f>
        <v>Asia</v>
      </c>
      <c r="G455" s="5" t="s">
        <v>33</v>
      </c>
      <c r="H455" s="5" t="str">
        <f>VLOOKUP($G455,Products!$A$1:$C$11,COLUMNS(Products!$A$2:B455),0)</f>
        <v>Electronics</v>
      </c>
      <c r="I455" s="5">
        <f>VLOOKUP($G455,Products!$A$1:$C$11,COLUMNS(Products!$A$2:C455),0)</f>
        <v>381.62</v>
      </c>
      <c r="J455" s="5">
        <v>654.26</v>
      </c>
      <c r="K455" s="5" t="s">
        <v>81</v>
      </c>
      <c r="L455" s="6">
        <v>45592</v>
      </c>
      <c r="M455" s="5">
        <f t="shared" si="7"/>
        <v>12</v>
      </c>
      <c r="N455" s="5" t="str">
        <f>TEXT(Table1[[#This Row],[Date]],"mmm")</f>
        <v>Oct</v>
      </c>
      <c r="O455" s="5">
        <f>YEAR(Table1[[#This Row],[Date]])</f>
        <v>2024</v>
      </c>
    </row>
    <row r="456" spans="1:15" x14ac:dyDescent="0.25">
      <c r="A456" s="5">
        <v>455</v>
      </c>
      <c r="B456" s="6">
        <v>44933</v>
      </c>
      <c r="C456" s="5" t="s">
        <v>68</v>
      </c>
      <c r="D456" s="5" t="str">
        <f>VLOOKUP($C456,'Sales Person'!$A$1:$C$21,2,0)</f>
        <v>Samantha Irvin</v>
      </c>
      <c r="E456" s="5" t="s">
        <v>2</v>
      </c>
      <c r="F456" s="5" t="str">
        <f>VLOOKUP($E456,Country!$A$1:$B$11,2,0)</f>
        <v>North America</v>
      </c>
      <c r="G456" s="5" t="s">
        <v>26</v>
      </c>
      <c r="H456" s="5" t="str">
        <f>VLOOKUP($G456,Products!$A$1:$C$11,COLUMNS(Products!$A$2:B456),0)</f>
        <v>Electronics</v>
      </c>
      <c r="I456" s="5">
        <f>VLOOKUP($G456,Products!$A$1:$C$11,COLUMNS(Products!$A$2:C456),0)</f>
        <v>263.2</v>
      </c>
      <c r="J456" s="5">
        <v>564.49</v>
      </c>
      <c r="K456" s="5" t="s">
        <v>81</v>
      </c>
      <c r="L456" s="6">
        <v>44934</v>
      </c>
      <c r="M456" s="5">
        <f t="shared" si="7"/>
        <v>1</v>
      </c>
      <c r="N456" s="5" t="str">
        <f>TEXT(Table1[[#This Row],[Date]],"mmm")</f>
        <v>Jan</v>
      </c>
      <c r="O456" s="5">
        <f>YEAR(Table1[[#This Row],[Date]])</f>
        <v>2023</v>
      </c>
    </row>
    <row r="457" spans="1:15" x14ac:dyDescent="0.25">
      <c r="A457" s="5">
        <v>456</v>
      </c>
      <c r="B457" s="6">
        <v>45584</v>
      </c>
      <c r="C457" s="5" t="s">
        <v>72</v>
      </c>
      <c r="D457" s="5" t="str">
        <f>VLOOKUP($C457,'Sales Person'!$A$1:$C$21,2,0)</f>
        <v>Cathy Kelley</v>
      </c>
      <c r="E457" s="5" t="s">
        <v>14</v>
      </c>
      <c r="F457" s="5" t="str">
        <f>VLOOKUP($E457,Country!$A$1:$B$11,2,0)</f>
        <v>Asia</v>
      </c>
      <c r="G457" s="5" t="s">
        <v>28</v>
      </c>
      <c r="H457" s="5" t="str">
        <f>VLOOKUP($G457,Products!$A$1:$C$11,COLUMNS(Products!$A$2:B457),0)</f>
        <v>Electronics</v>
      </c>
      <c r="I457" s="5">
        <f>VLOOKUP($G457,Products!$A$1:$C$11,COLUMNS(Products!$A$2:C457),0)</f>
        <v>282.79000000000002</v>
      </c>
      <c r="J457" s="5">
        <v>492.59</v>
      </c>
      <c r="K457" s="5" t="s">
        <v>82</v>
      </c>
      <c r="L457" s="5" t="s">
        <v>83</v>
      </c>
      <c r="M457" s="5" t="str">
        <f t="shared" si="7"/>
        <v>0</v>
      </c>
      <c r="N457" s="5" t="str">
        <f>TEXT(Table1[[#This Row],[Date]],"mmm")</f>
        <v>Oct</v>
      </c>
      <c r="O457" s="5">
        <f>YEAR(Table1[[#This Row],[Date]])</f>
        <v>2024</v>
      </c>
    </row>
    <row r="458" spans="1:15" x14ac:dyDescent="0.25">
      <c r="A458" s="5">
        <v>457</v>
      </c>
      <c r="B458" s="6">
        <v>45193</v>
      </c>
      <c r="C458" s="5" t="s">
        <v>62</v>
      </c>
      <c r="D458" s="5" t="str">
        <f>VLOOKUP($C458,'Sales Person'!$A$1:$C$21,2,0)</f>
        <v>Cathy Kelley</v>
      </c>
      <c r="E458" s="5" t="s">
        <v>2</v>
      </c>
      <c r="F458" s="5" t="str">
        <f>VLOOKUP($E458,Country!$A$1:$B$11,2,0)</f>
        <v>North America</v>
      </c>
      <c r="G458" s="5" t="s">
        <v>29</v>
      </c>
      <c r="H458" s="5" t="str">
        <f>VLOOKUP($G458,Products!$A$1:$C$11,COLUMNS(Products!$A$2:B458),0)</f>
        <v>Computing</v>
      </c>
      <c r="I458" s="5">
        <f>VLOOKUP($G458,Products!$A$1:$C$11,COLUMNS(Products!$A$2:C458),0)</f>
        <v>104.6</v>
      </c>
      <c r="J458" s="5">
        <v>860.92</v>
      </c>
      <c r="K458" s="5" t="s">
        <v>81</v>
      </c>
      <c r="L458" s="6">
        <v>45194</v>
      </c>
      <c r="M458" s="5">
        <f t="shared" si="7"/>
        <v>1</v>
      </c>
      <c r="N458" s="5" t="str">
        <f>TEXT(Table1[[#This Row],[Date]],"mmm")</f>
        <v>Sep</v>
      </c>
      <c r="O458" s="5">
        <f>YEAR(Table1[[#This Row],[Date]])</f>
        <v>2023</v>
      </c>
    </row>
    <row r="459" spans="1:15" x14ac:dyDescent="0.25">
      <c r="A459" s="5">
        <v>458</v>
      </c>
      <c r="B459" s="6">
        <v>45280</v>
      </c>
      <c r="C459" s="5" t="s">
        <v>36</v>
      </c>
      <c r="D459" s="5" t="str">
        <f>VLOOKUP($C459,'Sales Person'!$A$1:$C$21,2,0)</f>
        <v>Michale Cole</v>
      </c>
      <c r="E459" s="5" t="s">
        <v>10</v>
      </c>
      <c r="F459" s="5" t="str">
        <f>VLOOKUP($E459,Country!$A$1:$B$11,2,0)</f>
        <v>Europe</v>
      </c>
      <c r="G459" s="5" t="s">
        <v>33</v>
      </c>
      <c r="H459" s="5" t="str">
        <f>VLOOKUP($G459,Products!$A$1:$C$11,COLUMNS(Products!$A$2:B459),0)</f>
        <v>Electronics</v>
      </c>
      <c r="I459" s="5">
        <f>VLOOKUP($G459,Products!$A$1:$C$11,COLUMNS(Products!$A$2:C459),0)</f>
        <v>381.62</v>
      </c>
      <c r="J459" s="5">
        <v>785.64</v>
      </c>
      <c r="K459" s="5" t="s">
        <v>82</v>
      </c>
      <c r="L459" s="5" t="s">
        <v>83</v>
      </c>
      <c r="M459" s="5" t="str">
        <f t="shared" si="7"/>
        <v>0</v>
      </c>
      <c r="N459" s="5" t="str">
        <f>TEXT(Table1[[#This Row],[Date]],"mmm")</f>
        <v>Dec</v>
      </c>
      <c r="O459" s="5">
        <f>YEAR(Table1[[#This Row],[Date]])</f>
        <v>2023</v>
      </c>
    </row>
    <row r="460" spans="1:15" x14ac:dyDescent="0.25">
      <c r="A460" s="5">
        <v>459</v>
      </c>
      <c r="B460" s="6">
        <v>45334</v>
      </c>
      <c r="C460" s="5" t="s">
        <v>42</v>
      </c>
      <c r="D460" s="5" t="str">
        <f>VLOOKUP($C460,'Sales Person'!$A$1:$C$21,2,0)</f>
        <v>Cathy Kelley</v>
      </c>
      <c r="E460" s="5" t="s">
        <v>2</v>
      </c>
      <c r="F460" s="5" t="str">
        <f>VLOOKUP($E460,Country!$A$1:$B$11,2,0)</f>
        <v>North America</v>
      </c>
      <c r="G460" s="5" t="s">
        <v>26</v>
      </c>
      <c r="H460" s="5" t="str">
        <f>VLOOKUP($G460,Products!$A$1:$C$11,COLUMNS(Products!$A$2:B460),0)</f>
        <v>Electronics</v>
      </c>
      <c r="I460" s="5">
        <f>VLOOKUP($G460,Products!$A$1:$C$11,COLUMNS(Products!$A$2:C460),0)</f>
        <v>263.2</v>
      </c>
      <c r="J460" s="5">
        <v>565.92999999999995</v>
      </c>
      <c r="K460" s="5" t="s">
        <v>82</v>
      </c>
      <c r="L460" s="5" t="s">
        <v>83</v>
      </c>
      <c r="M460" s="5" t="str">
        <f t="shared" si="7"/>
        <v>0</v>
      </c>
      <c r="N460" s="5" t="str">
        <f>TEXT(Table1[[#This Row],[Date]],"mmm")</f>
        <v>Feb</v>
      </c>
      <c r="O460" s="5">
        <f>YEAR(Table1[[#This Row],[Date]])</f>
        <v>2024</v>
      </c>
    </row>
    <row r="461" spans="1:15" x14ac:dyDescent="0.25">
      <c r="A461" s="5">
        <v>460</v>
      </c>
      <c r="B461" s="6">
        <v>44996</v>
      </c>
      <c r="C461" s="5" t="s">
        <v>36</v>
      </c>
      <c r="D461" s="5" t="str">
        <f>VLOOKUP($C461,'Sales Person'!$A$1:$C$21,2,0)</f>
        <v>Michale Cole</v>
      </c>
      <c r="E461" s="5" t="s">
        <v>5</v>
      </c>
      <c r="F461" s="5" t="str">
        <f>VLOOKUP($E461,Country!$A$1:$B$11,2,0)</f>
        <v>South America</v>
      </c>
      <c r="G461" s="5" t="s">
        <v>26</v>
      </c>
      <c r="H461" s="5" t="str">
        <f>VLOOKUP($G461,Products!$A$1:$C$11,COLUMNS(Products!$A$2:B461),0)</f>
        <v>Electronics</v>
      </c>
      <c r="I461" s="5">
        <f>VLOOKUP($G461,Products!$A$1:$C$11,COLUMNS(Products!$A$2:C461),0)</f>
        <v>263.2</v>
      </c>
      <c r="J461" s="5">
        <v>847.14</v>
      </c>
      <c r="K461" s="5" t="s">
        <v>81</v>
      </c>
      <c r="L461" s="6">
        <v>45000</v>
      </c>
      <c r="M461" s="5">
        <f t="shared" si="7"/>
        <v>4</v>
      </c>
      <c r="N461" s="5" t="str">
        <f>TEXT(Table1[[#This Row],[Date]],"mmm")</f>
        <v>Mar</v>
      </c>
      <c r="O461" s="5">
        <f>YEAR(Table1[[#This Row],[Date]])</f>
        <v>2023</v>
      </c>
    </row>
    <row r="462" spans="1:15" x14ac:dyDescent="0.25">
      <c r="A462" s="5">
        <v>461</v>
      </c>
      <c r="B462" s="6">
        <v>45121</v>
      </c>
      <c r="C462" s="5" t="s">
        <v>48</v>
      </c>
      <c r="D462" s="5" t="str">
        <f>VLOOKUP($C462,'Sales Person'!$A$1:$C$21,2,0)</f>
        <v>Cathy Kelley</v>
      </c>
      <c r="E462" s="5" t="s">
        <v>11</v>
      </c>
      <c r="F462" s="5" t="str">
        <f>VLOOKUP($E462,Country!$A$1:$B$11,2,0)</f>
        <v>Asia</v>
      </c>
      <c r="G462" s="5" t="s">
        <v>30</v>
      </c>
      <c r="H462" s="5" t="str">
        <f>VLOOKUP($G462,Products!$A$1:$C$11,COLUMNS(Products!$A$2:B462),0)</f>
        <v>Audio</v>
      </c>
      <c r="I462" s="5">
        <f>VLOOKUP($G462,Products!$A$1:$C$11,COLUMNS(Products!$A$2:C462),0)</f>
        <v>199.57</v>
      </c>
      <c r="J462" s="5">
        <v>940.71</v>
      </c>
      <c r="K462" s="5" t="s">
        <v>82</v>
      </c>
      <c r="L462" s="5" t="s">
        <v>83</v>
      </c>
      <c r="M462" s="5" t="str">
        <f t="shared" si="7"/>
        <v>0</v>
      </c>
      <c r="N462" s="5" t="str">
        <f>TEXT(Table1[[#This Row],[Date]],"mmm")</f>
        <v>Jul</v>
      </c>
      <c r="O462" s="5">
        <f>YEAR(Table1[[#This Row],[Date]])</f>
        <v>2023</v>
      </c>
    </row>
    <row r="463" spans="1:15" x14ac:dyDescent="0.25">
      <c r="A463" s="5">
        <v>462</v>
      </c>
      <c r="B463" s="6">
        <v>45481</v>
      </c>
      <c r="C463" s="5" t="s">
        <v>64</v>
      </c>
      <c r="D463" s="5" t="str">
        <f>VLOOKUP($C463,'Sales Person'!$A$1:$C$21,2,0)</f>
        <v>Michale Cole</v>
      </c>
      <c r="E463" s="5" t="s">
        <v>9</v>
      </c>
      <c r="F463" s="5" t="str">
        <f>VLOOKUP($E463,Country!$A$1:$B$11,2,0)</f>
        <v>Europe</v>
      </c>
      <c r="G463" s="5" t="s">
        <v>20</v>
      </c>
      <c r="H463" s="5" t="str">
        <f>VLOOKUP($G463,Products!$A$1:$C$11,COLUMNS(Products!$A$2:B463),0)</f>
        <v>Office Equipment</v>
      </c>
      <c r="I463" s="5">
        <f>VLOOKUP($G463,Products!$A$1:$C$11,COLUMNS(Products!$A$2:C463),0)</f>
        <v>350.59</v>
      </c>
      <c r="J463" s="5">
        <v>622.35</v>
      </c>
      <c r="K463" s="5" t="s">
        <v>81</v>
      </c>
      <c r="L463" s="6">
        <v>45491</v>
      </c>
      <c r="M463" s="5">
        <f t="shared" si="7"/>
        <v>10</v>
      </c>
      <c r="N463" s="5" t="str">
        <f>TEXT(Table1[[#This Row],[Date]],"mmm")</f>
        <v>Jul</v>
      </c>
      <c r="O463" s="5">
        <f>YEAR(Table1[[#This Row],[Date]])</f>
        <v>2024</v>
      </c>
    </row>
    <row r="464" spans="1:15" x14ac:dyDescent="0.25">
      <c r="A464" s="5">
        <v>463</v>
      </c>
      <c r="B464" s="6">
        <v>45109</v>
      </c>
      <c r="C464" s="5" t="s">
        <v>62</v>
      </c>
      <c r="D464" s="5" t="str">
        <f>VLOOKUP($C464,'Sales Person'!$A$1:$C$21,2,0)</f>
        <v>Cathy Kelley</v>
      </c>
      <c r="E464" s="5" t="s">
        <v>13</v>
      </c>
      <c r="F464" s="5" t="str">
        <f>VLOOKUP($E464,Country!$A$1:$B$11,2,0)</f>
        <v>Asia</v>
      </c>
      <c r="G464" s="5" t="s">
        <v>32</v>
      </c>
      <c r="H464" s="5" t="str">
        <f>VLOOKUP($G464,Products!$A$1:$C$11,COLUMNS(Products!$A$2:B464),0)</f>
        <v>Audio</v>
      </c>
      <c r="I464" s="5">
        <f>VLOOKUP($G464,Products!$A$1:$C$11,COLUMNS(Products!$A$2:C464),0)</f>
        <v>143.09</v>
      </c>
      <c r="J464" s="5">
        <v>568.72</v>
      </c>
      <c r="K464" s="5" t="s">
        <v>82</v>
      </c>
      <c r="L464" s="5" t="s">
        <v>83</v>
      </c>
      <c r="M464" s="5" t="str">
        <f t="shared" si="7"/>
        <v>0</v>
      </c>
      <c r="N464" s="5" t="str">
        <f>TEXT(Table1[[#This Row],[Date]],"mmm")</f>
        <v>Jul</v>
      </c>
      <c r="O464" s="5">
        <f>YEAR(Table1[[#This Row],[Date]])</f>
        <v>2023</v>
      </c>
    </row>
    <row r="465" spans="1:15" x14ac:dyDescent="0.25">
      <c r="A465" s="5">
        <v>464</v>
      </c>
      <c r="B465" s="6">
        <v>45046</v>
      </c>
      <c r="C465" s="5" t="s">
        <v>62</v>
      </c>
      <c r="D465" s="5" t="str">
        <f>VLOOKUP($C465,'Sales Person'!$A$1:$C$21,2,0)</f>
        <v>Cathy Kelley</v>
      </c>
      <c r="E465" s="5" t="s">
        <v>11</v>
      </c>
      <c r="F465" s="5" t="str">
        <f>VLOOKUP($E465,Country!$A$1:$B$11,2,0)</f>
        <v>Asia</v>
      </c>
      <c r="G465" s="5" t="s">
        <v>29</v>
      </c>
      <c r="H465" s="5" t="str">
        <f>VLOOKUP($G465,Products!$A$1:$C$11,COLUMNS(Products!$A$2:B465),0)</f>
        <v>Computing</v>
      </c>
      <c r="I465" s="5">
        <f>VLOOKUP($G465,Products!$A$1:$C$11,COLUMNS(Products!$A$2:C465),0)</f>
        <v>104.6</v>
      </c>
      <c r="J465" s="5">
        <v>922.36</v>
      </c>
      <c r="K465" s="5" t="s">
        <v>82</v>
      </c>
      <c r="L465" s="5" t="s">
        <v>83</v>
      </c>
      <c r="M465" s="5" t="str">
        <f t="shared" si="7"/>
        <v>0</v>
      </c>
      <c r="N465" s="5" t="str">
        <f>TEXT(Table1[[#This Row],[Date]],"mmm")</f>
        <v>Apr</v>
      </c>
      <c r="O465" s="5">
        <f>YEAR(Table1[[#This Row],[Date]])</f>
        <v>2023</v>
      </c>
    </row>
    <row r="466" spans="1:15" x14ac:dyDescent="0.25">
      <c r="A466" s="5">
        <v>465</v>
      </c>
      <c r="B466" s="6">
        <v>45630</v>
      </c>
      <c r="C466" s="5" t="s">
        <v>68</v>
      </c>
      <c r="D466" s="5" t="str">
        <f>VLOOKUP($C466,'Sales Person'!$A$1:$C$21,2,0)</f>
        <v>Samantha Irvin</v>
      </c>
      <c r="E466" s="5" t="s">
        <v>9</v>
      </c>
      <c r="F466" s="5" t="str">
        <f>VLOOKUP($E466,Country!$A$1:$B$11,2,0)</f>
        <v>Europe</v>
      </c>
      <c r="G466" s="5" t="s">
        <v>29</v>
      </c>
      <c r="H466" s="5" t="str">
        <f>VLOOKUP($G466,Products!$A$1:$C$11,COLUMNS(Products!$A$2:B466),0)</f>
        <v>Computing</v>
      </c>
      <c r="I466" s="5">
        <f>VLOOKUP($G466,Products!$A$1:$C$11,COLUMNS(Products!$A$2:C466),0)</f>
        <v>104.6</v>
      </c>
      <c r="J466" s="5">
        <v>803.17</v>
      </c>
      <c r="K466" s="5" t="s">
        <v>81</v>
      </c>
      <c r="L466" s="6">
        <v>45640</v>
      </c>
      <c r="M466" s="5">
        <f t="shared" si="7"/>
        <v>10</v>
      </c>
      <c r="N466" s="5" t="str">
        <f>TEXT(Table1[[#This Row],[Date]],"mmm")</f>
        <v>Dec</v>
      </c>
      <c r="O466" s="5">
        <f>YEAR(Table1[[#This Row],[Date]])</f>
        <v>2024</v>
      </c>
    </row>
    <row r="467" spans="1:15" x14ac:dyDescent="0.25">
      <c r="A467" s="5">
        <v>466</v>
      </c>
      <c r="B467" s="6">
        <v>45007</v>
      </c>
      <c r="C467" s="5" t="s">
        <v>40</v>
      </c>
      <c r="D467" s="5" t="str">
        <f>VLOOKUP($C467,'Sales Person'!$A$1:$C$21,2,0)</f>
        <v>Samantha Irvin</v>
      </c>
      <c r="E467" s="5" t="s">
        <v>4</v>
      </c>
      <c r="F467" s="5" t="str">
        <f>VLOOKUP($E467,Country!$A$1:$B$11,2,0)</f>
        <v>North America</v>
      </c>
      <c r="G467" s="5" t="s">
        <v>33</v>
      </c>
      <c r="H467" s="5" t="str">
        <f>VLOOKUP($G467,Products!$A$1:$C$11,COLUMNS(Products!$A$2:B467),0)</f>
        <v>Electronics</v>
      </c>
      <c r="I467" s="5">
        <f>VLOOKUP($G467,Products!$A$1:$C$11,COLUMNS(Products!$A$2:C467),0)</f>
        <v>381.62</v>
      </c>
      <c r="J467" s="5">
        <v>895.13</v>
      </c>
      <c r="K467" s="5" t="s">
        <v>82</v>
      </c>
      <c r="L467" s="5" t="s">
        <v>83</v>
      </c>
      <c r="M467" s="5" t="str">
        <f t="shared" si="7"/>
        <v>0</v>
      </c>
      <c r="N467" s="5" t="str">
        <f>TEXT(Table1[[#This Row],[Date]],"mmm")</f>
        <v>Mar</v>
      </c>
      <c r="O467" s="5">
        <f>YEAR(Table1[[#This Row],[Date]])</f>
        <v>2023</v>
      </c>
    </row>
    <row r="468" spans="1:15" x14ac:dyDescent="0.25">
      <c r="A468" s="5">
        <v>467</v>
      </c>
      <c r="B468" s="6">
        <v>45332</v>
      </c>
      <c r="C468" s="5" t="s">
        <v>64</v>
      </c>
      <c r="D468" s="5" t="str">
        <f>VLOOKUP($C468,'Sales Person'!$A$1:$C$21,2,0)</f>
        <v>Michale Cole</v>
      </c>
      <c r="E468" s="5" t="s">
        <v>5</v>
      </c>
      <c r="F468" s="5" t="str">
        <f>VLOOKUP($E468,Country!$A$1:$B$11,2,0)</f>
        <v>South America</v>
      </c>
      <c r="G468" s="5" t="s">
        <v>31</v>
      </c>
      <c r="H468" s="5" t="str">
        <f>VLOOKUP($G468,Products!$A$1:$C$11,COLUMNS(Products!$A$2:B468),0)</f>
        <v>Electronics</v>
      </c>
      <c r="I468" s="5">
        <f>VLOOKUP($G468,Products!$A$1:$C$11,COLUMNS(Products!$A$2:C468),0)</f>
        <v>71.97</v>
      </c>
      <c r="J468" s="5">
        <v>117.16</v>
      </c>
      <c r="K468" s="5" t="s">
        <v>81</v>
      </c>
      <c r="L468" s="6">
        <v>45336</v>
      </c>
      <c r="M468" s="5">
        <f t="shared" si="7"/>
        <v>4</v>
      </c>
      <c r="N468" s="5" t="str">
        <f>TEXT(Table1[[#This Row],[Date]],"mmm")</f>
        <v>Feb</v>
      </c>
      <c r="O468" s="5">
        <f>YEAR(Table1[[#This Row],[Date]])</f>
        <v>2024</v>
      </c>
    </row>
    <row r="469" spans="1:15" x14ac:dyDescent="0.25">
      <c r="A469" s="5">
        <v>468</v>
      </c>
      <c r="B469" s="6">
        <v>45410</v>
      </c>
      <c r="C469" s="5" t="s">
        <v>38</v>
      </c>
      <c r="D469" s="5" t="str">
        <f>VLOOKUP($C469,'Sales Person'!$A$1:$C$21,2,0)</f>
        <v>Samantha Irvin</v>
      </c>
      <c r="E469" s="5" t="s">
        <v>13</v>
      </c>
      <c r="F469" s="5" t="str">
        <f>VLOOKUP($E469,Country!$A$1:$B$11,2,0)</f>
        <v>Asia</v>
      </c>
      <c r="G469" s="5" t="s">
        <v>22</v>
      </c>
      <c r="H469" s="5" t="str">
        <f>VLOOKUP($G469,Products!$A$1:$C$11,COLUMNS(Products!$A$2:B469),0)</f>
        <v>Computing</v>
      </c>
      <c r="I469" s="5">
        <f>VLOOKUP($G469,Products!$A$1:$C$11,COLUMNS(Products!$A$2:C469),0)</f>
        <v>415.78</v>
      </c>
      <c r="J469" s="5">
        <v>199.05</v>
      </c>
      <c r="K469" s="5" t="s">
        <v>81</v>
      </c>
      <c r="L469" s="6">
        <v>45425</v>
      </c>
      <c r="M469" s="5">
        <f t="shared" si="7"/>
        <v>15</v>
      </c>
      <c r="N469" s="5" t="str">
        <f>TEXT(Table1[[#This Row],[Date]],"mmm")</f>
        <v>Apr</v>
      </c>
      <c r="O469" s="5">
        <f>YEAR(Table1[[#This Row],[Date]])</f>
        <v>2024</v>
      </c>
    </row>
    <row r="470" spans="1:15" x14ac:dyDescent="0.25">
      <c r="A470" s="5">
        <v>469</v>
      </c>
      <c r="B470" s="6">
        <v>45373</v>
      </c>
      <c r="C470" s="5" t="s">
        <v>56</v>
      </c>
      <c r="D470" s="5" t="str">
        <f>VLOOKUP($C470,'Sales Person'!$A$1:$C$21,2,0)</f>
        <v>Nick Patrick</v>
      </c>
      <c r="E470" s="5" t="s">
        <v>4</v>
      </c>
      <c r="F470" s="5" t="str">
        <f>VLOOKUP($E470,Country!$A$1:$B$11,2,0)</f>
        <v>North America</v>
      </c>
      <c r="G470" s="5" t="s">
        <v>29</v>
      </c>
      <c r="H470" s="5" t="str">
        <f>VLOOKUP($G470,Products!$A$1:$C$11,COLUMNS(Products!$A$2:B470),0)</f>
        <v>Computing</v>
      </c>
      <c r="I470" s="5">
        <f>VLOOKUP($G470,Products!$A$1:$C$11,COLUMNS(Products!$A$2:C470),0)</f>
        <v>104.6</v>
      </c>
      <c r="J470" s="5">
        <v>866.51</v>
      </c>
      <c r="K470" s="5" t="s">
        <v>81</v>
      </c>
      <c r="L470" s="6">
        <v>45375</v>
      </c>
      <c r="M470" s="5">
        <f t="shared" si="7"/>
        <v>2</v>
      </c>
      <c r="N470" s="5" t="str">
        <f>TEXT(Table1[[#This Row],[Date]],"mmm")</f>
        <v>Mar</v>
      </c>
      <c r="O470" s="5">
        <f>YEAR(Table1[[#This Row],[Date]])</f>
        <v>2024</v>
      </c>
    </row>
    <row r="471" spans="1:15" x14ac:dyDescent="0.25">
      <c r="A471" s="5">
        <v>470</v>
      </c>
      <c r="B471" s="6">
        <v>45219</v>
      </c>
      <c r="C471" s="5" t="s">
        <v>70</v>
      </c>
      <c r="D471" s="5" t="str">
        <f>VLOOKUP($C471,'Sales Person'!$A$1:$C$21,2,0)</f>
        <v>Cathy Kelley</v>
      </c>
      <c r="E471" s="5" t="s">
        <v>10</v>
      </c>
      <c r="F471" s="5" t="str">
        <f>VLOOKUP($E471,Country!$A$1:$B$11,2,0)</f>
        <v>Europe</v>
      </c>
      <c r="G471" s="5" t="s">
        <v>26</v>
      </c>
      <c r="H471" s="5" t="str">
        <f>VLOOKUP($G471,Products!$A$1:$C$11,COLUMNS(Products!$A$2:B471),0)</f>
        <v>Electronics</v>
      </c>
      <c r="I471" s="5">
        <f>VLOOKUP($G471,Products!$A$1:$C$11,COLUMNS(Products!$A$2:C471),0)</f>
        <v>263.2</v>
      </c>
      <c r="J471" s="5">
        <v>711.44</v>
      </c>
      <c r="K471" s="5" t="s">
        <v>82</v>
      </c>
      <c r="L471" s="5" t="s">
        <v>83</v>
      </c>
      <c r="M471" s="5" t="str">
        <f t="shared" si="7"/>
        <v>0</v>
      </c>
      <c r="N471" s="5" t="str">
        <f>TEXT(Table1[[#This Row],[Date]],"mmm")</f>
        <v>Oct</v>
      </c>
      <c r="O471" s="5">
        <f>YEAR(Table1[[#This Row],[Date]])</f>
        <v>2023</v>
      </c>
    </row>
    <row r="472" spans="1:15" x14ac:dyDescent="0.25">
      <c r="A472" s="5">
        <v>471</v>
      </c>
      <c r="B472" s="6">
        <v>45370</v>
      </c>
      <c r="C472" s="5" t="s">
        <v>62</v>
      </c>
      <c r="D472" s="5" t="str">
        <f>VLOOKUP($C472,'Sales Person'!$A$1:$C$21,2,0)</f>
        <v>Cathy Kelley</v>
      </c>
      <c r="E472" s="5" t="s">
        <v>5</v>
      </c>
      <c r="F472" s="5" t="str">
        <f>VLOOKUP($E472,Country!$A$1:$B$11,2,0)</f>
        <v>South America</v>
      </c>
      <c r="G472" s="5" t="s">
        <v>24</v>
      </c>
      <c r="H472" s="5" t="str">
        <f>VLOOKUP($G472,Products!$A$1:$C$11,COLUMNS(Products!$A$2:B472),0)</f>
        <v>Audio</v>
      </c>
      <c r="I472" s="5">
        <f>VLOOKUP($G472,Products!$A$1:$C$11,COLUMNS(Products!$A$2:C472),0)</f>
        <v>195.62</v>
      </c>
      <c r="J472" s="5">
        <v>544.53</v>
      </c>
      <c r="K472" s="5" t="s">
        <v>82</v>
      </c>
      <c r="L472" s="5" t="s">
        <v>83</v>
      </c>
      <c r="M472" s="5" t="str">
        <f t="shared" si="7"/>
        <v>0</v>
      </c>
      <c r="N472" s="5" t="str">
        <f>TEXT(Table1[[#This Row],[Date]],"mmm")</f>
        <v>Mar</v>
      </c>
      <c r="O472" s="5">
        <f>YEAR(Table1[[#This Row],[Date]])</f>
        <v>2024</v>
      </c>
    </row>
    <row r="473" spans="1:15" x14ac:dyDescent="0.25">
      <c r="A473" s="5">
        <v>472</v>
      </c>
      <c r="B473" s="6">
        <v>45326</v>
      </c>
      <c r="C473" s="5" t="s">
        <v>44</v>
      </c>
      <c r="D473" s="5" t="str">
        <f>VLOOKUP($C473,'Sales Person'!$A$1:$C$21,2,0)</f>
        <v>Cathy Kelley</v>
      </c>
      <c r="E473" s="5" t="s">
        <v>10</v>
      </c>
      <c r="F473" s="5" t="str">
        <f>VLOOKUP($E473,Country!$A$1:$B$11,2,0)</f>
        <v>Europe</v>
      </c>
      <c r="G473" s="5" t="s">
        <v>24</v>
      </c>
      <c r="H473" s="5" t="str">
        <f>VLOOKUP($G473,Products!$A$1:$C$11,COLUMNS(Products!$A$2:B473),0)</f>
        <v>Audio</v>
      </c>
      <c r="I473" s="5">
        <f>VLOOKUP($G473,Products!$A$1:$C$11,COLUMNS(Products!$A$2:C473),0)</f>
        <v>195.62</v>
      </c>
      <c r="J473" s="5">
        <v>920.12</v>
      </c>
      <c r="K473" s="5" t="s">
        <v>81</v>
      </c>
      <c r="L473" s="6">
        <v>45332</v>
      </c>
      <c r="M473" s="5">
        <f t="shared" si="7"/>
        <v>6</v>
      </c>
      <c r="N473" s="5" t="str">
        <f>TEXT(Table1[[#This Row],[Date]],"mmm")</f>
        <v>Feb</v>
      </c>
      <c r="O473" s="5">
        <f>YEAR(Table1[[#This Row],[Date]])</f>
        <v>2024</v>
      </c>
    </row>
    <row r="474" spans="1:15" x14ac:dyDescent="0.25">
      <c r="A474" s="5">
        <v>473</v>
      </c>
      <c r="B474" s="6">
        <v>45142</v>
      </c>
      <c r="C474" s="5" t="s">
        <v>66</v>
      </c>
      <c r="D474" s="5" t="str">
        <f>VLOOKUP($C474,'Sales Person'!$A$1:$C$21,2,0)</f>
        <v>Michale Cole</v>
      </c>
      <c r="E474" s="5" t="s">
        <v>9</v>
      </c>
      <c r="F474" s="5" t="str">
        <f>VLOOKUP($E474,Country!$A$1:$B$11,2,0)</f>
        <v>Europe</v>
      </c>
      <c r="G474" s="5" t="s">
        <v>26</v>
      </c>
      <c r="H474" s="5" t="str">
        <f>VLOOKUP($G474,Products!$A$1:$C$11,COLUMNS(Products!$A$2:B474),0)</f>
        <v>Electronics</v>
      </c>
      <c r="I474" s="5">
        <f>VLOOKUP($G474,Products!$A$1:$C$11,COLUMNS(Products!$A$2:C474),0)</f>
        <v>263.2</v>
      </c>
      <c r="J474" s="5">
        <v>628.39</v>
      </c>
      <c r="K474" s="5" t="s">
        <v>82</v>
      </c>
      <c r="L474" s="5" t="s">
        <v>83</v>
      </c>
      <c r="M474" s="5" t="str">
        <f t="shared" si="7"/>
        <v>0</v>
      </c>
      <c r="N474" s="5" t="str">
        <f>TEXT(Table1[[#This Row],[Date]],"mmm")</f>
        <v>Aug</v>
      </c>
      <c r="O474" s="5">
        <f>YEAR(Table1[[#This Row],[Date]])</f>
        <v>2023</v>
      </c>
    </row>
    <row r="475" spans="1:15" x14ac:dyDescent="0.25">
      <c r="A475" s="5">
        <v>474</v>
      </c>
      <c r="B475" s="6">
        <v>45359</v>
      </c>
      <c r="C475" s="5" t="s">
        <v>38</v>
      </c>
      <c r="D475" s="5" t="str">
        <f>VLOOKUP($C475,'Sales Person'!$A$1:$C$21,2,0)</f>
        <v>Samantha Irvin</v>
      </c>
      <c r="E475" s="5" t="s">
        <v>14</v>
      </c>
      <c r="F475" s="5" t="str">
        <f>VLOOKUP($E475,Country!$A$1:$B$11,2,0)</f>
        <v>Asia</v>
      </c>
      <c r="G475" s="5" t="s">
        <v>26</v>
      </c>
      <c r="H475" s="5" t="str">
        <f>VLOOKUP($G475,Products!$A$1:$C$11,COLUMNS(Products!$A$2:B475),0)</f>
        <v>Electronics</v>
      </c>
      <c r="I475" s="5">
        <f>VLOOKUP($G475,Products!$A$1:$C$11,COLUMNS(Products!$A$2:C475),0)</f>
        <v>263.2</v>
      </c>
      <c r="J475" s="5">
        <v>561.17999999999995</v>
      </c>
      <c r="K475" s="5" t="s">
        <v>82</v>
      </c>
      <c r="L475" s="5" t="s">
        <v>83</v>
      </c>
      <c r="M475" s="5" t="str">
        <f t="shared" si="7"/>
        <v>0</v>
      </c>
      <c r="N475" s="5" t="str">
        <f>TEXT(Table1[[#This Row],[Date]],"mmm")</f>
        <v>Mar</v>
      </c>
      <c r="O475" s="5">
        <f>YEAR(Table1[[#This Row],[Date]])</f>
        <v>2024</v>
      </c>
    </row>
    <row r="476" spans="1:15" x14ac:dyDescent="0.25">
      <c r="A476" s="5">
        <v>475</v>
      </c>
      <c r="B476" s="6">
        <v>45553</v>
      </c>
      <c r="C476" s="5" t="s">
        <v>66</v>
      </c>
      <c r="D476" s="5" t="str">
        <f>VLOOKUP($C476,'Sales Person'!$A$1:$C$21,2,0)</f>
        <v>Michale Cole</v>
      </c>
      <c r="E476" s="5" t="s">
        <v>15</v>
      </c>
      <c r="F476" s="5" t="str">
        <f>VLOOKUP($E476,Country!$A$1:$B$11,2,0)</f>
        <v>Oceania</v>
      </c>
      <c r="G476" s="5" t="s">
        <v>32</v>
      </c>
      <c r="H476" s="5" t="str">
        <f>VLOOKUP($G476,Products!$A$1:$C$11,COLUMNS(Products!$A$2:B476),0)</f>
        <v>Audio</v>
      </c>
      <c r="I476" s="5">
        <f>VLOOKUP($G476,Products!$A$1:$C$11,COLUMNS(Products!$A$2:C476),0)</f>
        <v>143.09</v>
      </c>
      <c r="J476" s="5">
        <v>653.14</v>
      </c>
      <c r="K476" s="5" t="s">
        <v>81</v>
      </c>
      <c r="L476" s="6">
        <v>45573</v>
      </c>
      <c r="M476" s="5">
        <f t="shared" si="7"/>
        <v>20</v>
      </c>
      <c r="N476" s="5" t="str">
        <f>TEXT(Table1[[#This Row],[Date]],"mmm")</f>
        <v>Sep</v>
      </c>
      <c r="O476" s="5">
        <f>YEAR(Table1[[#This Row],[Date]])</f>
        <v>2024</v>
      </c>
    </row>
    <row r="477" spans="1:15" x14ac:dyDescent="0.25">
      <c r="A477" s="5">
        <v>476</v>
      </c>
      <c r="B477" s="6">
        <v>45559</v>
      </c>
      <c r="C477" s="5" t="s">
        <v>68</v>
      </c>
      <c r="D477" s="5" t="str">
        <f>VLOOKUP($C477,'Sales Person'!$A$1:$C$21,2,0)</f>
        <v>Samantha Irvin</v>
      </c>
      <c r="E477" s="5" t="s">
        <v>11</v>
      </c>
      <c r="F477" s="5" t="str">
        <f>VLOOKUP($E477,Country!$A$1:$B$11,2,0)</f>
        <v>Asia</v>
      </c>
      <c r="G477" s="5" t="s">
        <v>33</v>
      </c>
      <c r="H477" s="5" t="str">
        <f>VLOOKUP($G477,Products!$A$1:$C$11,COLUMNS(Products!$A$2:B477),0)</f>
        <v>Electronics</v>
      </c>
      <c r="I477" s="5">
        <f>VLOOKUP($G477,Products!$A$1:$C$11,COLUMNS(Products!$A$2:C477),0)</f>
        <v>381.62</v>
      </c>
      <c r="J477" s="5">
        <v>130.31</v>
      </c>
      <c r="K477" s="5" t="s">
        <v>82</v>
      </c>
      <c r="L477" s="5" t="s">
        <v>83</v>
      </c>
      <c r="M477" s="5" t="str">
        <f t="shared" si="7"/>
        <v>0</v>
      </c>
      <c r="N477" s="5" t="str">
        <f>TEXT(Table1[[#This Row],[Date]],"mmm")</f>
        <v>Sep</v>
      </c>
      <c r="O477" s="5">
        <f>YEAR(Table1[[#This Row],[Date]])</f>
        <v>2024</v>
      </c>
    </row>
    <row r="478" spans="1:15" x14ac:dyDescent="0.25">
      <c r="A478" s="5">
        <v>477</v>
      </c>
      <c r="B478" s="6">
        <v>45138</v>
      </c>
      <c r="C478" s="5" t="s">
        <v>46</v>
      </c>
      <c r="D478" s="5" t="str">
        <f>VLOOKUP($C478,'Sales Person'!$A$1:$C$21,2,0)</f>
        <v>Nick Patrick</v>
      </c>
      <c r="E478" s="5" t="s">
        <v>14</v>
      </c>
      <c r="F478" s="5" t="str">
        <f>VLOOKUP($E478,Country!$A$1:$B$11,2,0)</f>
        <v>Asia</v>
      </c>
      <c r="G478" s="5" t="s">
        <v>26</v>
      </c>
      <c r="H478" s="5" t="str">
        <f>VLOOKUP($G478,Products!$A$1:$C$11,COLUMNS(Products!$A$2:B478),0)</f>
        <v>Electronics</v>
      </c>
      <c r="I478" s="5">
        <f>VLOOKUP($G478,Products!$A$1:$C$11,COLUMNS(Products!$A$2:C478),0)</f>
        <v>263.2</v>
      </c>
      <c r="J478" s="5">
        <v>622.66999999999996</v>
      </c>
      <c r="K478" s="5" t="s">
        <v>81</v>
      </c>
      <c r="L478" s="6">
        <v>45156</v>
      </c>
      <c r="M478" s="5">
        <f t="shared" si="7"/>
        <v>18</v>
      </c>
      <c r="N478" s="5" t="str">
        <f>TEXT(Table1[[#This Row],[Date]],"mmm")</f>
        <v>Jul</v>
      </c>
      <c r="O478" s="5">
        <f>YEAR(Table1[[#This Row],[Date]])</f>
        <v>2023</v>
      </c>
    </row>
    <row r="479" spans="1:15" x14ac:dyDescent="0.25">
      <c r="A479" s="5">
        <v>478</v>
      </c>
      <c r="B479" s="6">
        <v>45514</v>
      </c>
      <c r="C479" s="5" t="s">
        <v>64</v>
      </c>
      <c r="D479" s="5" t="str">
        <f>VLOOKUP($C479,'Sales Person'!$A$1:$C$21,2,0)</f>
        <v>Michale Cole</v>
      </c>
      <c r="E479" s="5" t="s">
        <v>4</v>
      </c>
      <c r="F479" s="5" t="str">
        <f>VLOOKUP($E479,Country!$A$1:$B$11,2,0)</f>
        <v>North America</v>
      </c>
      <c r="G479" s="5" t="s">
        <v>30</v>
      </c>
      <c r="H479" s="5" t="str">
        <f>VLOOKUP($G479,Products!$A$1:$C$11,COLUMNS(Products!$A$2:B479),0)</f>
        <v>Audio</v>
      </c>
      <c r="I479" s="5">
        <f>VLOOKUP($G479,Products!$A$1:$C$11,COLUMNS(Products!$A$2:C479),0)</f>
        <v>199.57</v>
      </c>
      <c r="J479" s="5">
        <v>130.76</v>
      </c>
      <c r="K479" s="5" t="s">
        <v>82</v>
      </c>
      <c r="L479" s="5" t="s">
        <v>83</v>
      </c>
      <c r="M479" s="5" t="str">
        <f t="shared" si="7"/>
        <v>0</v>
      </c>
      <c r="N479" s="5" t="str">
        <f>TEXT(Table1[[#This Row],[Date]],"mmm")</f>
        <v>Aug</v>
      </c>
      <c r="O479" s="5">
        <f>YEAR(Table1[[#This Row],[Date]])</f>
        <v>2024</v>
      </c>
    </row>
    <row r="480" spans="1:15" x14ac:dyDescent="0.25">
      <c r="A480" s="5">
        <v>479</v>
      </c>
      <c r="B480" s="6">
        <v>45431</v>
      </c>
      <c r="C480" s="5" t="s">
        <v>46</v>
      </c>
      <c r="D480" s="5" t="str">
        <f>VLOOKUP($C480,'Sales Person'!$A$1:$C$21,2,0)</f>
        <v>Nick Patrick</v>
      </c>
      <c r="E480" s="5" t="s">
        <v>10</v>
      </c>
      <c r="F480" s="5" t="str">
        <f>VLOOKUP($E480,Country!$A$1:$B$11,2,0)</f>
        <v>Europe</v>
      </c>
      <c r="G480" s="5" t="s">
        <v>22</v>
      </c>
      <c r="H480" s="5" t="str">
        <f>VLOOKUP($G480,Products!$A$1:$C$11,COLUMNS(Products!$A$2:B480),0)</f>
        <v>Computing</v>
      </c>
      <c r="I480" s="5">
        <f>VLOOKUP($G480,Products!$A$1:$C$11,COLUMNS(Products!$A$2:C480),0)</f>
        <v>415.78</v>
      </c>
      <c r="J480" s="5">
        <v>538.84</v>
      </c>
      <c r="K480" s="5" t="s">
        <v>82</v>
      </c>
      <c r="L480" s="5" t="s">
        <v>83</v>
      </c>
      <c r="M480" s="5" t="str">
        <f t="shared" si="7"/>
        <v>0</v>
      </c>
      <c r="N480" s="5" t="str">
        <f>TEXT(Table1[[#This Row],[Date]],"mmm")</f>
        <v>May</v>
      </c>
      <c r="O480" s="5">
        <f>YEAR(Table1[[#This Row],[Date]])</f>
        <v>2024</v>
      </c>
    </row>
    <row r="481" spans="1:15" x14ac:dyDescent="0.25">
      <c r="A481" s="5">
        <v>480</v>
      </c>
      <c r="B481" s="6">
        <v>45614</v>
      </c>
      <c r="C481" s="5" t="s">
        <v>36</v>
      </c>
      <c r="D481" s="5" t="str">
        <f>VLOOKUP($C481,'Sales Person'!$A$1:$C$21,2,0)</f>
        <v>Michale Cole</v>
      </c>
      <c r="E481" s="5" t="s">
        <v>4</v>
      </c>
      <c r="F481" s="5" t="str">
        <f>VLOOKUP($E481,Country!$A$1:$B$11,2,0)</f>
        <v>North America</v>
      </c>
      <c r="G481" s="5" t="s">
        <v>26</v>
      </c>
      <c r="H481" s="5" t="str">
        <f>VLOOKUP($G481,Products!$A$1:$C$11,COLUMNS(Products!$A$2:B481),0)</f>
        <v>Electronics</v>
      </c>
      <c r="I481" s="5">
        <f>VLOOKUP($G481,Products!$A$1:$C$11,COLUMNS(Products!$A$2:C481),0)</f>
        <v>263.2</v>
      </c>
      <c r="J481" s="5">
        <v>321.39999999999998</v>
      </c>
      <c r="K481" s="5" t="s">
        <v>81</v>
      </c>
      <c r="L481" s="6">
        <v>45616</v>
      </c>
      <c r="M481" s="5">
        <f t="shared" si="7"/>
        <v>2</v>
      </c>
      <c r="N481" s="5" t="str">
        <f>TEXT(Table1[[#This Row],[Date]],"mmm")</f>
        <v>Nov</v>
      </c>
      <c r="O481" s="5">
        <f>YEAR(Table1[[#This Row],[Date]])</f>
        <v>2024</v>
      </c>
    </row>
    <row r="482" spans="1:15" x14ac:dyDescent="0.25">
      <c r="A482" s="5">
        <v>481</v>
      </c>
      <c r="B482" s="6">
        <v>45186</v>
      </c>
      <c r="C482" s="5" t="s">
        <v>60</v>
      </c>
      <c r="D482" s="5" t="str">
        <f>VLOOKUP($C482,'Sales Person'!$A$1:$C$21,2,0)</f>
        <v>Cathy Kelley</v>
      </c>
      <c r="E482" s="5" t="s">
        <v>10</v>
      </c>
      <c r="F482" s="5" t="str">
        <f>VLOOKUP($E482,Country!$A$1:$B$11,2,0)</f>
        <v>Europe</v>
      </c>
      <c r="G482" s="5" t="s">
        <v>26</v>
      </c>
      <c r="H482" s="5" t="str">
        <f>VLOOKUP($G482,Products!$A$1:$C$11,COLUMNS(Products!$A$2:B482),0)</f>
        <v>Electronics</v>
      </c>
      <c r="I482" s="5">
        <f>VLOOKUP($G482,Products!$A$1:$C$11,COLUMNS(Products!$A$2:C482),0)</f>
        <v>263.2</v>
      </c>
      <c r="J482" s="5">
        <v>438.42</v>
      </c>
      <c r="K482" s="5" t="s">
        <v>81</v>
      </c>
      <c r="L482" s="6">
        <v>45192</v>
      </c>
      <c r="M482" s="5">
        <f t="shared" si="7"/>
        <v>6</v>
      </c>
      <c r="N482" s="5" t="str">
        <f>TEXT(Table1[[#This Row],[Date]],"mmm")</f>
        <v>Sep</v>
      </c>
      <c r="O482" s="5">
        <f>YEAR(Table1[[#This Row],[Date]])</f>
        <v>2023</v>
      </c>
    </row>
    <row r="483" spans="1:15" x14ac:dyDescent="0.25">
      <c r="A483" s="5">
        <v>482</v>
      </c>
      <c r="B483" s="6">
        <v>45126</v>
      </c>
      <c r="C483" s="5" t="s">
        <v>38</v>
      </c>
      <c r="D483" s="5" t="str">
        <f>VLOOKUP($C483,'Sales Person'!$A$1:$C$21,2,0)</f>
        <v>Samantha Irvin</v>
      </c>
      <c r="E483" s="5" t="s">
        <v>9</v>
      </c>
      <c r="F483" s="5" t="str">
        <f>VLOOKUP($E483,Country!$A$1:$B$11,2,0)</f>
        <v>Europe</v>
      </c>
      <c r="G483" s="5" t="s">
        <v>32</v>
      </c>
      <c r="H483" s="5" t="str">
        <f>VLOOKUP($G483,Products!$A$1:$C$11,COLUMNS(Products!$A$2:B483),0)</f>
        <v>Audio</v>
      </c>
      <c r="I483" s="5">
        <f>VLOOKUP($G483,Products!$A$1:$C$11,COLUMNS(Products!$A$2:C483),0)</f>
        <v>143.09</v>
      </c>
      <c r="J483" s="5">
        <v>950.47</v>
      </c>
      <c r="K483" s="5" t="s">
        <v>82</v>
      </c>
      <c r="L483" s="5" t="s">
        <v>83</v>
      </c>
      <c r="M483" s="5" t="str">
        <f t="shared" si="7"/>
        <v>0</v>
      </c>
      <c r="N483" s="5" t="str">
        <f>TEXT(Table1[[#This Row],[Date]],"mmm")</f>
        <v>Jul</v>
      </c>
      <c r="O483" s="5">
        <f>YEAR(Table1[[#This Row],[Date]])</f>
        <v>2023</v>
      </c>
    </row>
    <row r="484" spans="1:15" x14ac:dyDescent="0.25">
      <c r="A484" s="5">
        <v>483</v>
      </c>
      <c r="B484" s="6">
        <v>45109</v>
      </c>
      <c r="C484" s="5" t="s">
        <v>48</v>
      </c>
      <c r="D484" s="5" t="str">
        <f>VLOOKUP($C484,'Sales Person'!$A$1:$C$21,2,0)</f>
        <v>Cathy Kelley</v>
      </c>
      <c r="E484" s="5" t="s">
        <v>9</v>
      </c>
      <c r="F484" s="5" t="str">
        <f>VLOOKUP($E484,Country!$A$1:$B$11,2,0)</f>
        <v>Europe</v>
      </c>
      <c r="G484" s="5" t="s">
        <v>29</v>
      </c>
      <c r="H484" s="5" t="str">
        <f>VLOOKUP($G484,Products!$A$1:$C$11,COLUMNS(Products!$A$2:B484),0)</f>
        <v>Computing</v>
      </c>
      <c r="I484" s="5">
        <f>VLOOKUP($G484,Products!$A$1:$C$11,COLUMNS(Products!$A$2:C484),0)</f>
        <v>104.6</v>
      </c>
      <c r="J484" s="5">
        <v>208.26</v>
      </c>
      <c r="K484" s="5" t="s">
        <v>82</v>
      </c>
      <c r="L484" s="5" t="s">
        <v>83</v>
      </c>
      <c r="M484" s="5" t="str">
        <f t="shared" si="7"/>
        <v>0</v>
      </c>
      <c r="N484" s="5" t="str">
        <f>TEXT(Table1[[#This Row],[Date]],"mmm")</f>
        <v>Jul</v>
      </c>
      <c r="O484" s="5">
        <f>YEAR(Table1[[#This Row],[Date]])</f>
        <v>2023</v>
      </c>
    </row>
    <row r="485" spans="1:15" x14ac:dyDescent="0.25">
      <c r="A485" s="5">
        <v>484</v>
      </c>
      <c r="B485" s="6">
        <v>45110</v>
      </c>
      <c r="C485" s="5" t="s">
        <v>42</v>
      </c>
      <c r="D485" s="5" t="str">
        <f>VLOOKUP($C485,'Sales Person'!$A$1:$C$21,2,0)</f>
        <v>Cathy Kelley</v>
      </c>
      <c r="E485" s="5" t="s">
        <v>13</v>
      </c>
      <c r="F485" s="5" t="str">
        <f>VLOOKUP($E485,Country!$A$1:$B$11,2,0)</f>
        <v>Asia</v>
      </c>
      <c r="G485" s="5" t="s">
        <v>31</v>
      </c>
      <c r="H485" s="5" t="str">
        <f>VLOOKUP($G485,Products!$A$1:$C$11,COLUMNS(Products!$A$2:B485),0)</f>
        <v>Electronics</v>
      </c>
      <c r="I485" s="5">
        <f>VLOOKUP($G485,Products!$A$1:$C$11,COLUMNS(Products!$A$2:C485),0)</f>
        <v>71.97</v>
      </c>
      <c r="J485" s="5">
        <v>367.93</v>
      </c>
      <c r="K485" s="5" t="s">
        <v>81</v>
      </c>
      <c r="L485" s="6">
        <v>45125</v>
      </c>
      <c r="M485" s="5">
        <f t="shared" si="7"/>
        <v>15</v>
      </c>
      <c r="N485" s="5" t="str">
        <f>TEXT(Table1[[#This Row],[Date]],"mmm")</f>
        <v>Jul</v>
      </c>
      <c r="O485" s="5">
        <f>YEAR(Table1[[#This Row],[Date]])</f>
        <v>2023</v>
      </c>
    </row>
    <row r="486" spans="1:15" x14ac:dyDescent="0.25">
      <c r="A486" s="5">
        <v>485</v>
      </c>
      <c r="B486" s="6">
        <v>45156</v>
      </c>
      <c r="C486" s="5" t="s">
        <v>58</v>
      </c>
      <c r="D486" s="5" t="str">
        <f>VLOOKUP($C486,'Sales Person'!$A$1:$C$21,2,0)</f>
        <v>Nick Patrick</v>
      </c>
      <c r="E486" s="5" t="s">
        <v>11</v>
      </c>
      <c r="F486" s="5" t="str">
        <f>VLOOKUP($E486,Country!$A$1:$B$11,2,0)</f>
        <v>Asia</v>
      </c>
      <c r="G486" s="5" t="s">
        <v>28</v>
      </c>
      <c r="H486" s="5" t="str">
        <f>VLOOKUP($G486,Products!$A$1:$C$11,COLUMNS(Products!$A$2:B486),0)</f>
        <v>Electronics</v>
      </c>
      <c r="I486" s="5">
        <f>VLOOKUP($G486,Products!$A$1:$C$11,COLUMNS(Products!$A$2:C486),0)</f>
        <v>282.79000000000002</v>
      </c>
      <c r="J486" s="5">
        <v>731.34</v>
      </c>
      <c r="K486" s="5" t="s">
        <v>82</v>
      </c>
      <c r="L486" s="5" t="s">
        <v>83</v>
      </c>
      <c r="M486" s="5" t="str">
        <f t="shared" si="7"/>
        <v>0</v>
      </c>
      <c r="N486" s="5" t="str">
        <f>TEXT(Table1[[#This Row],[Date]],"mmm")</f>
        <v>Aug</v>
      </c>
      <c r="O486" s="5">
        <f>YEAR(Table1[[#This Row],[Date]])</f>
        <v>2023</v>
      </c>
    </row>
    <row r="487" spans="1:15" x14ac:dyDescent="0.25">
      <c r="A487" s="5">
        <v>486</v>
      </c>
      <c r="B487" s="6">
        <v>45185</v>
      </c>
      <c r="C487" s="5" t="s">
        <v>70</v>
      </c>
      <c r="D487" s="5" t="str">
        <f>VLOOKUP($C487,'Sales Person'!$A$1:$C$21,2,0)</f>
        <v>Cathy Kelley</v>
      </c>
      <c r="E487" s="5" t="s">
        <v>14</v>
      </c>
      <c r="F487" s="5" t="str">
        <f>VLOOKUP($E487,Country!$A$1:$B$11,2,0)</f>
        <v>Asia</v>
      </c>
      <c r="G487" s="5" t="s">
        <v>32</v>
      </c>
      <c r="H487" s="5" t="str">
        <f>VLOOKUP($G487,Products!$A$1:$C$11,COLUMNS(Products!$A$2:B487),0)</f>
        <v>Audio</v>
      </c>
      <c r="I487" s="5">
        <f>VLOOKUP($G487,Products!$A$1:$C$11,COLUMNS(Products!$A$2:C487),0)</f>
        <v>143.09</v>
      </c>
      <c r="J487" s="5">
        <v>652.86</v>
      </c>
      <c r="K487" s="5" t="s">
        <v>81</v>
      </c>
      <c r="L487" s="6">
        <v>45203</v>
      </c>
      <c r="M487" s="5">
        <f t="shared" si="7"/>
        <v>18</v>
      </c>
      <c r="N487" s="5" t="str">
        <f>TEXT(Table1[[#This Row],[Date]],"mmm")</f>
        <v>Sep</v>
      </c>
      <c r="O487" s="5">
        <f>YEAR(Table1[[#This Row],[Date]])</f>
        <v>2023</v>
      </c>
    </row>
    <row r="488" spans="1:15" x14ac:dyDescent="0.25">
      <c r="A488" s="5">
        <v>487</v>
      </c>
      <c r="B488" s="6">
        <v>45545</v>
      </c>
      <c r="C488" s="5" t="s">
        <v>66</v>
      </c>
      <c r="D488" s="5" t="str">
        <f>VLOOKUP($C488,'Sales Person'!$A$1:$C$21,2,0)</f>
        <v>Michale Cole</v>
      </c>
      <c r="E488" s="5" t="s">
        <v>14</v>
      </c>
      <c r="F488" s="5" t="str">
        <f>VLOOKUP($E488,Country!$A$1:$B$11,2,0)</f>
        <v>Asia</v>
      </c>
      <c r="G488" s="5" t="s">
        <v>31</v>
      </c>
      <c r="H488" s="5" t="str">
        <f>VLOOKUP($G488,Products!$A$1:$C$11,COLUMNS(Products!$A$2:B488),0)</f>
        <v>Electronics</v>
      </c>
      <c r="I488" s="5">
        <f>VLOOKUP($G488,Products!$A$1:$C$11,COLUMNS(Products!$A$2:C488),0)</f>
        <v>71.97</v>
      </c>
      <c r="J488" s="5">
        <v>242.63</v>
      </c>
      <c r="K488" s="5" t="s">
        <v>82</v>
      </c>
      <c r="L488" s="5" t="s">
        <v>83</v>
      </c>
      <c r="M488" s="5" t="str">
        <f t="shared" si="7"/>
        <v>0</v>
      </c>
      <c r="N488" s="5" t="str">
        <f>TEXT(Table1[[#This Row],[Date]],"mmm")</f>
        <v>Sep</v>
      </c>
      <c r="O488" s="5">
        <f>YEAR(Table1[[#This Row],[Date]])</f>
        <v>2024</v>
      </c>
    </row>
    <row r="489" spans="1:15" x14ac:dyDescent="0.25">
      <c r="A489" s="5">
        <v>488</v>
      </c>
      <c r="B489" s="6">
        <v>45080</v>
      </c>
      <c r="C489" s="5" t="s">
        <v>44</v>
      </c>
      <c r="D489" s="5" t="str">
        <f>VLOOKUP($C489,'Sales Person'!$A$1:$C$21,2,0)</f>
        <v>Cathy Kelley</v>
      </c>
      <c r="E489" s="5" t="s">
        <v>2</v>
      </c>
      <c r="F489" s="5" t="str">
        <f>VLOOKUP($E489,Country!$A$1:$B$11,2,0)</f>
        <v>North America</v>
      </c>
      <c r="G489" s="5" t="s">
        <v>31</v>
      </c>
      <c r="H489" s="5" t="str">
        <f>VLOOKUP($G489,Products!$A$1:$C$11,COLUMNS(Products!$A$2:B489),0)</f>
        <v>Electronics</v>
      </c>
      <c r="I489" s="5">
        <f>VLOOKUP($G489,Products!$A$1:$C$11,COLUMNS(Products!$A$2:C489),0)</f>
        <v>71.97</v>
      </c>
      <c r="J489" s="5">
        <v>110.18</v>
      </c>
      <c r="K489" s="5" t="s">
        <v>81</v>
      </c>
      <c r="L489" s="6">
        <v>45081</v>
      </c>
      <c r="M489" s="5">
        <f t="shared" si="7"/>
        <v>1</v>
      </c>
      <c r="N489" s="5" t="str">
        <f>TEXT(Table1[[#This Row],[Date]],"mmm")</f>
        <v>Jun</v>
      </c>
      <c r="O489" s="5">
        <f>YEAR(Table1[[#This Row],[Date]])</f>
        <v>2023</v>
      </c>
    </row>
    <row r="490" spans="1:15" x14ac:dyDescent="0.25">
      <c r="A490" s="5">
        <v>489</v>
      </c>
      <c r="B490" s="6">
        <v>45342</v>
      </c>
      <c r="C490" s="5" t="s">
        <v>68</v>
      </c>
      <c r="D490" s="5" t="str">
        <f>VLOOKUP($C490,'Sales Person'!$A$1:$C$21,2,0)</f>
        <v>Samantha Irvin</v>
      </c>
      <c r="E490" s="5" t="s">
        <v>4</v>
      </c>
      <c r="F490" s="5" t="str">
        <f>VLOOKUP($E490,Country!$A$1:$B$11,2,0)</f>
        <v>North America</v>
      </c>
      <c r="G490" s="5" t="s">
        <v>31</v>
      </c>
      <c r="H490" s="5" t="str">
        <f>VLOOKUP($G490,Products!$A$1:$C$11,COLUMNS(Products!$A$2:B490),0)</f>
        <v>Electronics</v>
      </c>
      <c r="I490" s="5">
        <f>VLOOKUP($G490,Products!$A$1:$C$11,COLUMNS(Products!$A$2:C490),0)</f>
        <v>71.97</v>
      </c>
      <c r="J490" s="5">
        <v>820.17</v>
      </c>
      <c r="K490" s="5" t="s">
        <v>82</v>
      </c>
      <c r="L490" s="5" t="s">
        <v>83</v>
      </c>
      <c r="M490" s="5" t="str">
        <f t="shared" si="7"/>
        <v>0</v>
      </c>
      <c r="N490" s="5" t="str">
        <f>TEXT(Table1[[#This Row],[Date]],"mmm")</f>
        <v>Feb</v>
      </c>
      <c r="O490" s="5">
        <f>YEAR(Table1[[#This Row],[Date]])</f>
        <v>2024</v>
      </c>
    </row>
    <row r="491" spans="1:15" x14ac:dyDescent="0.25">
      <c r="A491" s="5">
        <v>490</v>
      </c>
      <c r="B491" s="6">
        <v>45592</v>
      </c>
      <c r="C491" s="5" t="s">
        <v>40</v>
      </c>
      <c r="D491" s="5" t="str">
        <f>VLOOKUP($C491,'Sales Person'!$A$1:$C$21,2,0)</f>
        <v>Samantha Irvin</v>
      </c>
      <c r="E491" s="5" t="s">
        <v>15</v>
      </c>
      <c r="F491" s="5" t="str">
        <f>VLOOKUP($E491,Country!$A$1:$B$11,2,0)</f>
        <v>Oceania</v>
      </c>
      <c r="G491" s="5" t="s">
        <v>31</v>
      </c>
      <c r="H491" s="5" t="str">
        <f>VLOOKUP($G491,Products!$A$1:$C$11,COLUMNS(Products!$A$2:B491),0)</f>
        <v>Electronics</v>
      </c>
      <c r="I491" s="5">
        <f>VLOOKUP($G491,Products!$A$1:$C$11,COLUMNS(Products!$A$2:C491),0)</f>
        <v>71.97</v>
      </c>
      <c r="J491" s="5">
        <v>239.78</v>
      </c>
      <c r="K491" s="5" t="s">
        <v>81</v>
      </c>
      <c r="L491" s="6">
        <v>45612</v>
      </c>
      <c r="M491" s="5">
        <f t="shared" si="7"/>
        <v>20</v>
      </c>
      <c r="N491" s="5" t="str">
        <f>TEXT(Table1[[#This Row],[Date]],"mmm")</f>
        <v>Oct</v>
      </c>
      <c r="O491" s="5">
        <f>YEAR(Table1[[#This Row],[Date]])</f>
        <v>2024</v>
      </c>
    </row>
    <row r="492" spans="1:15" x14ac:dyDescent="0.25">
      <c r="A492" s="5">
        <v>491</v>
      </c>
      <c r="B492" s="6">
        <v>45196</v>
      </c>
      <c r="C492" s="5" t="s">
        <v>46</v>
      </c>
      <c r="D492" s="5" t="str">
        <f>VLOOKUP($C492,'Sales Person'!$A$1:$C$21,2,0)</f>
        <v>Nick Patrick</v>
      </c>
      <c r="E492" s="5" t="s">
        <v>11</v>
      </c>
      <c r="F492" s="5" t="str">
        <f>VLOOKUP($E492,Country!$A$1:$B$11,2,0)</f>
        <v>Asia</v>
      </c>
      <c r="G492" s="5" t="s">
        <v>24</v>
      </c>
      <c r="H492" s="5" t="str">
        <f>VLOOKUP($G492,Products!$A$1:$C$11,COLUMNS(Products!$A$2:B492),0)</f>
        <v>Audio</v>
      </c>
      <c r="I492" s="5">
        <f>VLOOKUP($G492,Products!$A$1:$C$11,COLUMNS(Products!$A$2:C492),0)</f>
        <v>195.62</v>
      </c>
      <c r="J492" s="5">
        <v>672.81</v>
      </c>
      <c r="K492" s="5" t="s">
        <v>82</v>
      </c>
      <c r="L492" s="5" t="s">
        <v>83</v>
      </c>
      <c r="M492" s="5" t="str">
        <f t="shared" si="7"/>
        <v>0</v>
      </c>
      <c r="N492" s="5" t="str">
        <f>TEXT(Table1[[#This Row],[Date]],"mmm")</f>
        <v>Sep</v>
      </c>
      <c r="O492" s="5">
        <f>YEAR(Table1[[#This Row],[Date]])</f>
        <v>2023</v>
      </c>
    </row>
    <row r="493" spans="1:15" x14ac:dyDescent="0.25">
      <c r="A493" s="5">
        <v>492</v>
      </c>
      <c r="B493" s="6">
        <v>45253</v>
      </c>
      <c r="C493" s="5" t="s">
        <v>70</v>
      </c>
      <c r="D493" s="5" t="str">
        <f>VLOOKUP($C493,'Sales Person'!$A$1:$C$21,2,0)</f>
        <v>Cathy Kelley</v>
      </c>
      <c r="E493" s="5" t="s">
        <v>2</v>
      </c>
      <c r="F493" s="5" t="str">
        <f>VLOOKUP($E493,Country!$A$1:$B$11,2,0)</f>
        <v>North America</v>
      </c>
      <c r="G493" s="5" t="s">
        <v>30</v>
      </c>
      <c r="H493" s="5" t="str">
        <f>VLOOKUP($G493,Products!$A$1:$C$11,COLUMNS(Products!$A$2:B493),0)</f>
        <v>Audio</v>
      </c>
      <c r="I493" s="5">
        <f>VLOOKUP($G493,Products!$A$1:$C$11,COLUMNS(Products!$A$2:C493),0)</f>
        <v>199.57</v>
      </c>
      <c r="J493" s="5">
        <v>295.39999999999998</v>
      </c>
      <c r="K493" s="5" t="s">
        <v>81</v>
      </c>
      <c r="L493" s="6">
        <v>45254</v>
      </c>
      <c r="M493" s="5">
        <f t="shared" si="7"/>
        <v>1</v>
      </c>
      <c r="N493" s="5" t="str">
        <f>TEXT(Table1[[#This Row],[Date]],"mmm")</f>
        <v>Nov</v>
      </c>
      <c r="O493" s="5">
        <f>YEAR(Table1[[#This Row],[Date]])</f>
        <v>2023</v>
      </c>
    </row>
    <row r="494" spans="1:15" x14ac:dyDescent="0.25">
      <c r="A494" s="5">
        <v>493</v>
      </c>
      <c r="B494" s="6">
        <v>45278</v>
      </c>
      <c r="C494" s="5" t="s">
        <v>66</v>
      </c>
      <c r="D494" s="5" t="str">
        <f>VLOOKUP($C494,'Sales Person'!$A$1:$C$21,2,0)</f>
        <v>Michale Cole</v>
      </c>
      <c r="E494" s="5" t="s">
        <v>2</v>
      </c>
      <c r="F494" s="5" t="str">
        <f>VLOOKUP($E494,Country!$A$1:$B$11,2,0)</f>
        <v>North America</v>
      </c>
      <c r="G494" s="5" t="s">
        <v>28</v>
      </c>
      <c r="H494" s="5" t="str">
        <f>VLOOKUP($G494,Products!$A$1:$C$11,COLUMNS(Products!$A$2:B494),0)</f>
        <v>Electronics</v>
      </c>
      <c r="I494" s="5">
        <f>VLOOKUP($G494,Products!$A$1:$C$11,COLUMNS(Products!$A$2:C494),0)</f>
        <v>282.79000000000002</v>
      </c>
      <c r="J494" s="5">
        <v>790.01</v>
      </c>
      <c r="K494" s="5" t="s">
        <v>81</v>
      </c>
      <c r="L494" s="6">
        <v>45279</v>
      </c>
      <c r="M494" s="5">
        <f t="shared" si="7"/>
        <v>1</v>
      </c>
      <c r="N494" s="5" t="str">
        <f>TEXT(Table1[[#This Row],[Date]],"mmm")</f>
        <v>Dec</v>
      </c>
      <c r="O494" s="5">
        <f>YEAR(Table1[[#This Row],[Date]])</f>
        <v>2023</v>
      </c>
    </row>
    <row r="495" spans="1:15" x14ac:dyDescent="0.25">
      <c r="A495" s="5">
        <v>494</v>
      </c>
      <c r="B495" s="6">
        <v>45383</v>
      </c>
      <c r="C495" s="5" t="s">
        <v>62</v>
      </c>
      <c r="D495" s="5" t="str">
        <f>VLOOKUP($C495,'Sales Person'!$A$1:$C$21,2,0)</f>
        <v>Cathy Kelley</v>
      </c>
      <c r="E495" s="5" t="s">
        <v>15</v>
      </c>
      <c r="F495" s="5" t="str">
        <f>VLOOKUP($E495,Country!$A$1:$B$11,2,0)</f>
        <v>Oceania</v>
      </c>
      <c r="G495" s="5" t="s">
        <v>22</v>
      </c>
      <c r="H495" s="5" t="str">
        <f>VLOOKUP($G495,Products!$A$1:$C$11,COLUMNS(Products!$A$2:B495),0)</f>
        <v>Computing</v>
      </c>
      <c r="I495" s="5">
        <f>VLOOKUP($G495,Products!$A$1:$C$11,COLUMNS(Products!$A$2:C495),0)</f>
        <v>415.78</v>
      </c>
      <c r="J495" s="5">
        <v>148.85</v>
      </c>
      <c r="K495" s="5" t="s">
        <v>81</v>
      </c>
      <c r="L495" s="6">
        <v>45403</v>
      </c>
      <c r="M495" s="5">
        <f t="shared" si="7"/>
        <v>20</v>
      </c>
      <c r="N495" s="5" t="str">
        <f>TEXT(Table1[[#This Row],[Date]],"mmm")</f>
        <v>Apr</v>
      </c>
      <c r="O495" s="5">
        <f>YEAR(Table1[[#This Row],[Date]])</f>
        <v>2024</v>
      </c>
    </row>
    <row r="496" spans="1:15" x14ac:dyDescent="0.25">
      <c r="A496" s="5">
        <v>495</v>
      </c>
      <c r="B496" s="6">
        <v>45406</v>
      </c>
      <c r="C496" s="5" t="s">
        <v>42</v>
      </c>
      <c r="D496" s="5" t="str">
        <f>VLOOKUP($C496,'Sales Person'!$A$1:$C$21,2,0)</f>
        <v>Cathy Kelley</v>
      </c>
      <c r="E496" s="5" t="s">
        <v>15</v>
      </c>
      <c r="F496" s="5" t="str">
        <f>VLOOKUP($E496,Country!$A$1:$B$11,2,0)</f>
        <v>Oceania</v>
      </c>
      <c r="G496" s="5" t="s">
        <v>20</v>
      </c>
      <c r="H496" s="5" t="str">
        <f>VLOOKUP($G496,Products!$A$1:$C$11,COLUMNS(Products!$A$2:B496),0)</f>
        <v>Office Equipment</v>
      </c>
      <c r="I496" s="5">
        <f>VLOOKUP($G496,Products!$A$1:$C$11,COLUMNS(Products!$A$2:C496),0)</f>
        <v>350.59</v>
      </c>
      <c r="J496" s="5">
        <v>456.03</v>
      </c>
      <c r="K496" s="5" t="s">
        <v>82</v>
      </c>
      <c r="L496" s="5" t="s">
        <v>83</v>
      </c>
      <c r="M496" s="5" t="str">
        <f t="shared" si="7"/>
        <v>0</v>
      </c>
      <c r="N496" s="5" t="str">
        <f>TEXT(Table1[[#This Row],[Date]],"mmm")</f>
        <v>Apr</v>
      </c>
      <c r="O496" s="5">
        <f>YEAR(Table1[[#This Row],[Date]])</f>
        <v>2024</v>
      </c>
    </row>
    <row r="497" spans="1:15" x14ac:dyDescent="0.25">
      <c r="A497" s="5">
        <v>496</v>
      </c>
      <c r="B497" s="6">
        <v>45287</v>
      </c>
      <c r="C497" s="5" t="s">
        <v>70</v>
      </c>
      <c r="D497" s="5" t="str">
        <f>VLOOKUP($C497,'Sales Person'!$A$1:$C$21,2,0)</f>
        <v>Cathy Kelley</v>
      </c>
      <c r="E497" s="5" t="s">
        <v>2</v>
      </c>
      <c r="F497" s="5" t="str">
        <f>VLOOKUP($E497,Country!$A$1:$B$11,2,0)</f>
        <v>North America</v>
      </c>
      <c r="G497" s="5" t="s">
        <v>31</v>
      </c>
      <c r="H497" s="5" t="str">
        <f>VLOOKUP($G497,Products!$A$1:$C$11,COLUMNS(Products!$A$2:B497),0)</f>
        <v>Electronics</v>
      </c>
      <c r="I497" s="5">
        <f>VLOOKUP($G497,Products!$A$1:$C$11,COLUMNS(Products!$A$2:C497),0)</f>
        <v>71.97</v>
      </c>
      <c r="J497" s="5">
        <v>559.66</v>
      </c>
      <c r="K497" s="5" t="s">
        <v>81</v>
      </c>
      <c r="L497" s="6">
        <v>45288</v>
      </c>
      <c r="M497" s="5">
        <f t="shared" si="7"/>
        <v>1</v>
      </c>
      <c r="N497" s="5" t="str">
        <f>TEXT(Table1[[#This Row],[Date]],"mmm")</f>
        <v>Dec</v>
      </c>
      <c r="O497" s="5">
        <f>YEAR(Table1[[#This Row],[Date]])</f>
        <v>2023</v>
      </c>
    </row>
    <row r="498" spans="1:15" x14ac:dyDescent="0.25">
      <c r="A498" s="5">
        <v>497</v>
      </c>
      <c r="B498" s="6">
        <v>45033</v>
      </c>
      <c r="C498" s="5" t="s">
        <v>58</v>
      </c>
      <c r="D498" s="5" t="str">
        <f>VLOOKUP($C498,'Sales Person'!$A$1:$C$21,2,0)</f>
        <v>Nick Patrick</v>
      </c>
      <c r="E498" s="5" t="s">
        <v>2</v>
      </c>
      <c r="F498" s="5" t="str">
        <f>VLOOKUP($E498,Country!$A$1:$B$11,2,0)</f>
        <v>North America</v>
      </c>
      <c r="G498" s="5" t="s">
        <v>31</v>
      </c>
      <c r="H498" s="5" t="str">
        <f>VLOOKUP($G498,Products!$A$1:$C$11,COLUMNS(Products!$A$2:B498),0)</f>
        <v>Electronics</v>
      </c>
      <c r="I498" s="5">
        <f>VLOOKUP($G498,Products!$A$1:$C$11,COLUMNS(Products!$A$2:C498),0)</f>
        <v>71.97</v>
      </c>
      <c r="J498" s="5">
        <v>165.11</v>
      </c>
      <c r="K498" s="5" t="s">
        <v>81</v>
      </c>
      <c r="L498" s="6">
        <v>45034</v>
      </c>
      <c r="M498" s="5">
        <f t="shared" si="7"/>
        <v>1</v>
      </c>
      <c r="N498" s="5" t="str">
        <f>TEXT(Table1[[#This Row],[Date]],"mmm")</f>
        <v>Apr</v>
      </c>
      <c r="O498" s="5">
        <f>YEAR(Table1[[#This Row],[Date]])</f>
        <v>2023</v>
      </c>
    </row>
    <row r="499" spans="1:15" x14ac:dyDescent="0.25">
      <c r="A499" s="5">
        <v>498</v>
      </c>
      <c r="B499" s="6">
        <v>45288</v>
      </c>
      <c r="C499" s="5" t="s">
        <v>68</v>
      </c>
      <c r="D499" s="5" t="str">
        <f>VLOOKUP($C499,'Sales Person'!$A$1:$C$21,2,0)</f>
        <v>Samantha Irvin</v>
      </c>
      <c r="E499" s="5" t="s">
        <v>2</v>
      </c>
      <c r="F499" s="5" t="str">
        <f>VLOOKUP($E499,Country!$A$1:$B$11,2,0)</f>
        <v>North America</v>
      </c>
      <c r="G499" s="5" t="s">
        <v>24</v>
      </c>
      <c r="H499" s="5" t="str">
        <f>VLOOKUP($G499,Products!$A$1:$C$11,COLUMNS(Products!$A$2:B499),0)</f>
        <v>Audio</v>
      </c>
      <c r="I499" s="5">
        <f>VLOOKUP($G499,Products!$A$1:$C$11,COLUMNS(Products!$A$2:C499),0)</f>
        <v>195.62</v>
      </c>
      <c r="J499" s="5">
        <v>701.69</v>
      </c>
      <c r="K499" s="5" t="s">
        <v>81</v>
      </c>
      <c r="L499" s="6">
        <v>45289</v>
      </c>
      <c r="M499" s="5">
        <f t="shared" si="7"/>
        <v>1</v>
      </c>
      <c r="N499" s="5" t="str">
        <f>TEXT(Table1[[#This Row],[Date]],"mmm")</f>
        <v>Dec</v>
      </c>
      <c r="O499" s="5">
        <f>YEAR(Table1[[#This Row],[Date]])</f>
        <v>2023</v>
      </c>
    </row>
    <row r="500" spans="1:15" x14ac:dyDescent="0.25">
      <c r="A500" s="5">
        <v>499</v>
      </c>
      <c r="B500" s="6">
        <v>44972</v>
      </c>
      <c r="C500" s="5" t="s">
        <v>50</v>
      </c>
      <c r="D500" s="5" t="str">
        <f>VLOOKUP($C500,'Sales Person'!$A$1:$C$21,2,0)</f>
        <v>Michale Cole</v>
      </c>
      <c r="E500" s="5" t="s">
        <v>13</v>
      </c>
      <c r="F500" s="5" t="str">
        <f>VLOOKUP($E500,Country!$A$1:$B$11,2,0)</f>
        <v>Asia</v>
      </c>
      <c r="G500" s="5" t="s">
        <v>30</v>
      </c>
      <c r="H500" s="5" t="str">
        <f>VLOOKUP($G500,Products!$A$1:$C$11,COLUMNS(Products!$A$2:B500),0)</f>
        <v>Audio</v>
      </c>
      <c r="I500" s="5">
        <f>VLOOKUP($G500,Products!$A$1:$C$11,COLUMNS(Products!$A$2:C500),0)</f>
        <v>199.57</v>
      </c>
      <c r="J500" s="5">
        <v>988.97</v>
      </c>
      <c r="K500" s="5" t="s">
        <v>82</v>
      </c>
      <c r="L500" s="5" t="s">
        <v>83</v>
      </c>
      <c r="M500" s="5" t="str">
        <f t="shared" si="7"/>
        <v>0</v>
      </c>
      <c r="N500" s="5" t="str">
        <f>TEXT(Table1[[#This Row],[Date]],"mmm")</f>
        <v>Feb</v>
      </c>
      <c r="O500" s="5">
        <f>YEAR(Table1[[#This Row],[Date]])</f>
        <v>2023</v>
      </c>
    </row>
    <row r="501" spans="1:15" x14ac:dyDescent="0.25">
      <c r="A501" s="5">
        <v>500</v>
      </c>
      <c r="B501" s="6">
        <v>45531</v>
      </c>
      <c r="C501" s="5" t="s">
        <v>46</v>
      </c>
      <c r="D501" s="5" t="str">
        <f>VLOOKUP($C501,'Sales Person'!$A$1:$C$21,2,0)</f>
        <v>Nick Patrick</v>
      </c>
      <c r="E501" s="5" t="s">
        <v>13</v>
      </c>
      <c r="F501" s="5" t="str">
        <f>VLOOKUP($E501,Country!$A$1:$B$11,2,0)</f>
        <v>Asia</v>
      </c>
      <c r="G501" s="5" t="s">
        <v>24</v>
      </c>
      <c r="H501" s="5" t="str">
        <f>VLOOKUP($G501,Products!$A$1:$C$11,COLUMNS(Products!$A$2:B501),0)</f>
        <v>Audio</v>
      </c>
      <c r="I501" s="5">
        <f>VLOOKUP($G501,Products!$A$1:$C$11,COLUMNS(Products!$A$2:C501),0)</f>
        <v>195.62</v>
      </c>
      <c r="J501" s="5">
        <v>617.96</v>
      </c>
      <c r="K501" s="5" t="s">
        <v>81</v>
      </c>
      <c r="L501" s="6">
        <v>45546</v>
      </c>
      <c r="M501" s="5">
        <f t="shared" si="7"/>
        <v>15</v>
      </c>
      <c r="N501" s="5" t="str">
        <f>TEXT(Table1[[#This Row],[Date]],"mmm")</f>
        <v>Aug</v>
      </c>
      <c r="O501" s="5">
        <f>YEAR(Table1[[#This Row],[Date]])</f>
        <v>2024</v>
      </c>
    </row>
    <row r="502" spans="1:15" x14ac:dyDescent="0.25">
      <c r="A502" s="5">
        <v>501</v>
      </c>
      <c r="B502" s="6">
        <v>45592</v>
      </c>
      <c r="C502" s="5" t="s">
        <v>50</v>
      </c>
      <c r="D502" s="5" t="str">
        <f>VLOOKUP($C502,'Sales Person'!$A$1:$C$21,2,0)</f>
        <v>Michale Cole</v>
      </c>
      <c r="E502" s="5" t="s">
        <v>7</v>
      </c>
      <c r="F502" s="5" t="str">
        <f>VLOOKUP($E502,Country!$A$1:$B$11,2,0)</f>
        <v>Europe</v>
      </c>
      <c r="G502" s="5" t="s">
        <v>26</v>
      </c>
      <c r="H502" s="5" t="str">
        <f>VLOOKUP($G502,Products!$A$1:$C$11,COLUMNS(Products!$A$2:B502),0)</f>
        <v>Electronics</v>
      </c>
      <c r="I502" s="5">
        <f>VLOOKUP($G502,Products!$A$1:$C$11,COLUMNS(Products!$A$2:C502),0)</f>
        <v>263.2</v>
      </c>
      <c r="J502" s="5">
        <v>641.73</v>
      </c>
      <c r="K502" s="5" t="s">
        <v>82</v>
      </c>
      <c r="L502" s="5" t="s">
        <v>83</v>
      </c>
      <c r="M502" s="5" t="str">
        <f t="shared" si="7"/>
        <v>0</v>
      </c>
      <c r="N502" s="5" t="str">
        <f>TEXT(Table1[[#This Row],[Date]],"mmm")</f>
        <v>Oct</v>
      </c>
      <c r="O502" s="5">
        <f>YEAR(Table1[[#This Row],[Date]])</f>
        <v>2024</v>
      </c>
    </row>
    <row r="503" spans="1:15" x14ac:dyDescent="0.25">
      <c r="A503" s="5">
        <v>502</v>
      </c>
      <c r="B503" s="6">
        <v>45453</v>
      </c>
      <c r="C503" s="5" t="s">
        <v>58</v>
      </c>
      <c r="D503" s="5" t="str">
        <f>VLOOKUP($C503,'Sales Person'!$A$1:$C$21,2,0)</f>
        <v>Nick Patrick</v>
      </c>
      <c r="E503" s="5" t="s">
        <v>9</v>
      </c>
      <c r="F503" s="5" t="str">
        <f>VLOOKUP($E503,Country!$A$1:$B$11,2,0)</f>
        <v>Europe</v>
      </c>
      <c r="G503" s="5" t="s">
        <v>31</v>
      </c>
      <c r="H503" s="5" t="str">
        <f>VLOOKUP($G503,Products!$A$1:$C$11,COLUMNS(Products!$A$2:B503),0)</f>
        <v>Electronics</v>
      </c>
      <c r="I503" s="5">
        <f>VLOOKUP($G503,Products!$A$1:$C$11,COLUMNS(Products!$A$2:C503),0)</f>
        <v>71.97</v>
      </c>
      <c r="J503" s="5">
        <v>304.35000000000002</v>
      </c>
      <c r="K503" s="5" t="s">
        <v>82</v>
      </c>
      <c r="L503" s="5" t="s">
        <v>83</v>
      </c>
      <c r="M503" s="5" t="str">
        <f t="shared" si="7"/>
        <v>0</v>
      </c>
      <c r="N503" s="5" t="str">
        <f>TEXT(Table1[[#This Row],[Date]],"mmm")</f>
        <v>Jun</v>
      </c>
      <c r="O503" s="5">
        <f>YEAR(Table1[[#This Row],[Date]])</f>
        <v>2024</v>
      </c>
    </row>
    <row r="504" spans="1:15" x14ac:dyDescent="0.25">
      <c r="A504" s="5">
        <v>503</v>
      </c>
      <c r="B504" s="6">
        <v>45554</v>
      </c>
      <c r="C504" s="5" t="s">
        <v>36</v>
      </c>
      <c r="D504" s="5" t="str">
        <f>VLOOKUP($C504,'Sales Person'!$A$1:$C$21,2,0)</f>
        <v>Michale Cole</v>
      </c>
      <c r="E504" s="5" t="s">
        <v>15</v>
      </c>
      <c r="F504" s="5" t="str">
        <f>VLOOKUP($E504,Country!$A$1:$B$11,2,0)</f>
        <v>Oceania</v>
      </c>
      <c r="G504" s="5" t="s">
        <v>33</v>
      </c>
      <c r="H504" s="5" t="str">
        <f>VLOOKUP($G504,Products!$A$1:$C$11,COLUMNS(Products!$A$2:B504),0)</f>
        <v>Electronics</v>
      </c>
      <c r="I504" s="5">
        <f>VLOOKUP($G504,Products!$A$1:$C$11,COLUMNS(Products!$A$2:C504),0)</f>
        <v>381.62</v>
      </c>
      <c r="J504" s="5">
        <v>990.22</v>
      </c>
      <c r="K504" s="5" t="s">
        <v>82</v>
      </c>
      <c r="L504" s="5" t="s">
        <v>83</v>
      </c>
      <c r="M504" s="5" t="str">
        <f t="shared" si="7"/>
        <v>0</v>
      </c>
      <c r="N504" s="5" t="str">
        <f>TEXT(Table1[[#This Row],[Date]],"mmm")</f>
        <v>Sep</v>
      </c>
      <c r="O504" s="5">
        <f>YEAR(Table1[[#This Row],[Date]])</f>
        <v>2024</v>
      </c>
    </row>
    <row r="505" spans="1:15" x14ac:dyDescent="0.25">
      <c r="A505" s="5">
        <v>504</v>
      </c>
      <c r="B505" s="6">
        <v>45349</v>
      </c>
      <c r="C505" s="5" t="s">
        <v>44</v>
      </c>
      <c r="D505" s="5" t="str">
        <f>VLOOKUP($C505,'Sales Person'!$A$1:$C$21,2,0)</f>
        <v>Cathy Kelley</v>
      </c>
      <c r="E505" s="5" t="s">
        <v>4</v>
      </c>
      <c r="F505" s="5" t="str">
        <f>VLOOKUP($E505,Country!$A$1:$B$11,2,0)</f>
        <v>North America</v>
      </c>
      <c r="G505" s="5" t="s">
        <v>28</v>
      </c>
      <c r="H505" s="5" t="str">
        <f>VLOOKUP($G505,Products!$A$1:$C$11,COLUMNS(Products!$A$2:B505),0)</f>
        <v>Electronics</v>
      </c>
      <c r="I505" s="5">
        <f>VLOOKUP($G505,Products!$A$1:$C$11,COLUMNS(Products!$A$2:C505),0)</f>
        <v>282.79000000000002</v>
      </c>
      <c r="J505" s="5">
        <v>667.69</v>
      </c>
      <c r="K505" s="5" t="s">
        <v>81</v>
      </c>
      <c r="L505" s="6">
        <v>45351</v>
      </c>
      <c r="M505" s="5">
        <f t="shared" si="7"/>
        <v>2</v>
      </c>
      <c r="N505" s="5" t="str">
        <f>TEXT(Table1[[#This Row],[Date]],"mmm")</f>
        <v>Feb</v>
      </c>
      <c r="O505" s="5">
        <f>YEAR(Table1[[#This Row],[Date]])</f>
        <v>2024</v>
      </c>
    </row>
    <row r="506" spans="1:15" x14ac:dyDescent="0.25">
      <c r="A506" s="5">
        <v>505</v>
      </c>
      <c r="B506" s="6">
        <v>45633</v>
      </c>
      <c r="C506" s="5" t="s">
        <v>72</v>
      </c>
      <c r="D506" s="5" t="str">
        <f>VLOOKUP($C506,'Sales Person'!$A$1:$C$21,2,0)</f>
        <v>Cathy Kelley</v>
      </c>
      <c r="E506" s="5" t="s">
        <v>13</v>
      </c>
      <c r="F506" s="5" t="str">
        <f>VLOOKUP($E506,Country!$A$1:$B$11,2,0)</f>
        <v>Asia</v>
      </c>
      <c r="G506" s="5" t="s">
        <v>26</v>
      </c>
      <c r="H506" s="5" t="str">
        <f>VLOOKUP($G506,Products!$A$1:$C$11,COLUMNS(Products!$A$2:B506),0)</f>
        <v>Electronics</v>
      </c>
      <c r="I506" s="5">
        <f>VLOOKUP($G506,Products!$A$1:$C$11,COLUMNS(Products!$A$2:C506),0)</f>
        <v>263.2</v>
      </c>
      <c r="J506" s="5">
        <v>959.92</v>
      </c>
      <c r="K506" s="5" t="s">
        <v>82</v>
      </c>
      <c r="L506" s="5" t="s">
        <v>83</v>
      </c>
      <c r="M506" s="5" t="str">
        <f t="shared" si="7"/>
        <v>0</v>
      </c>
      <c r="N506" s="5" t="str">
        <f>TEXT(Table1[[#This Row],[Date]],"mmm")</f>
        <v>Dec</v>
      </c>
      <c r="O506" s="5">
        <f>YEAR(Table1[[#This Row],[Date]])</f>
        <v>2024</v>
      </c>
    </row>
    <row r="507" spans="1:15" x14ac:dyDescent="0.25">
      <c r="A507" s="5">
        <v>506</v>
      </c>
      <c r="B507" s="6">
        <v>45210</v>
      </c>
      <c r="C507" s="5" t="s">
        <v>56</v>
      </c>
      <c r="D507" s="5" t="str">
        <f>VLOOKUP($C507,'Sales Person'!$A$1:$C$21,2,0)</f>
        <v>Nick Patrick</v>
      </c>
      <c r="E507" s="5" t="s">
        <v>4</v>
      </c>
      <c r="F507" s="5" t="str">
        <f>VLOOKUP($E507,Country!$A$1:$B$11,2,0)</f>
        <v>North America</v>
      </c>
      <c r="G507" s="5" t="s">
        <v>24</v>
      </c>
      <c r="H507" s="5" t="str">
        <f>VLOOKUP($G507,Products!$A$1:$C$11,COLUMNS(Products!$A$2:B507),0)</f>
        <v>Audio</v>
      </c>
      <c r="I507" s="5">
        <f>VLOOKUP($G507,Products!$A$1:$C$11,COLUMNS(Products!$A$2:C507),0)</f>
        <v>195.62</v>
      </c>
      <c r="J507" s="5">
        <v>824.05</v>
      </c>
      <c r="K507" s="5" t="s">
        <v>81</v>
      </c>
      <c r="L507" s="6">
        <v>45212</v>
      </c>
      <c r="M507" s="5">
        <f t="shared" si="7"/>
        <v>2</v>
      </c>
      <c r="N507" s="5" t="str">
        <f>TEXT(Table1[[#This Row],[Date]],"mmm")</f>
        <v>Oct</v>
      </c>
      <c r="O507" s="5">
        <f>YEAR(Table1[[#This Row],[Date]])</f>
        <v>2023</v>
      </c>
    </row>
    <row r="508" spans="1:15" x14ac:dyDescent="0.25">
      <c r="A508" s="5">
        <v>507</v>
      </c>
      <c r="B508" s="6">
        <v>45012</v>
      </c>
      <c r="C508" s="5" t="s">
        <v>68</v>
      </c>
      <c r="D508" s="5" t="str">
        <f>VLOOKUP($C508,'Sales Person'!$A$1:$C$21,2,0)</f>
        <v>Samantha Irvin</v>
      </c>
      <c r="E508" s="5" t="s">
        <v>4</v>
      </c>
      <c r="F508" s="5" t="str">
        <f>VLOOKUP($E508,Country!$A$1:$B$11,2,0)</f>
        <v>North America</v>
      </c>
      <c r="G508" s="5" t="s">
        <v>29</v>
      </c>
      <c r="H508" s="5" t="str">
        <f>VLOOKUP($G508,Products!$A$1:$C$11,COLUMNS(Products!$A$2:B508),0)</f>
        <v>Computing</v>
      </c>
      <c r="I508" s="5">
        <f>VLOOKUP($G508,Products!$A$1:$C$11,COLUMNS(Products!$A$2:C508),0)</f>
        <v>104.6</v>
      </c>
      <c r="J508" s="5">
        <v>672.96</v>
      </c>
      <c r="K508" s="5" t="s">
        <v>81</v>
      </c>
      <c r="L508" s="6">
        <v>45014</v>
      </c>
      <c r="M508" s="5">
        <f t="shared" si="7"/>
        <v>2</v>
      </c>
      <c r="N508" s="5" t="str">
        <f>TEXT(Table1[[#This Row],[Date]],"mmm")</f>
        <v>Mar</v>
      </c>
      <c r="O508" s="5">
        <f>YEAR(Table1[[#This Row],[Date]])</f>
        <v>2023</v>
      </c>
    </row>
    <row r="509" spans="1:15" x14ac:dyDescent="0.25">
      <c r="A509" s="5">
        <v>508</v>
      </c>
      <c r="B509" s="6">
        <v>45117</v>
      </c>
      <c r="C509" s="5" t="s">
        <v>74</v>
      </c>
      <c r="D509" s="5" t="str">
        <f>VLOOKUP($C509,'Sales Person'!$A$1:$C$21,2,0)</f>
        <v>Michale Cole</v>
      </c>
      <c r="E509" s="5" t="s">
        <v>14</v>
      </c>
      <c r="F509" s="5" t="str">
        <f>VLOOKUP($E509,Country!$A$1:$B$11,2,0)</f>
        <v>Asia</v>
      </c>
      <c r="G509" s="5" t="s">
        <v>32</v>
      </c>
      <c r="H509" s="5" t="str">
        <f>VLOOKUP($G509,Products!$A$1:$C$11,COLUMNS(Products!$A$2:B509),0)</f>
        <v>Audio</v>
      </c>
      <c r="I509" s="5">
        <f>VLOOKUP($G509,Products!$A$1:$C$11,COLUMNS(Products!$A$2:C509),0)</f>
        <v>143.09</v>
      </c>
      <c r="J509" s="5">
        <v>671.9</v>
      </c>
      <c r="K509" s="5" t="s">
        <v>82</v>
      </c>
      <c r="L509" s="5" t="s">
        <v>83</v>
      </c>
      <c r="M509" s="5" t="str">
        <f t="shared" si="7"/>
        <v>0</v>
      </c>
      <c r="N509" s="5" t="str">
        <f>TEXT(Table1[[#This Row],[Date]],"mmm")</f>
        <v>Jul</v>
      </c>
      <c r="O509" s="5">
        <f>YEAR(Table1[[#This Row],[Date]])</f>
        <v>2023</v>
      </c>
    </row>
    <row r="510" spans="1:15" x14ac:dyDescent="0.25">
      <c r="A510" s="5">
        <v>509</v>
      </c>
      <c r="B510" s="6">
        <v>44961</v>
      </c>
      <c r="C510" s="5" t="s">
        <v>40</v>
      </c>
      <c r="D510" s="5" t="str">
        <f>VLOOKUP($C510,'Sales Person'!$A$1:$C$21,2,0)</f>
        <v>Samantha Irvin</v>
      </c>
      <c r="E510" s="5" t="s">
        <v>4</v>
      </c>
      <c r="F510" s="5" t="str">
        <f>VLOOKUP($E510,Country!$A$1:$B$11,2,0)</f>
        <v>North America</v>
      </c>
      <c r="G510" s="5" t="s">
        <v>28</v>
      </c>
      <c r="H510" s="5" t="str">
        <f>VLOOKUP($G510,Products!$A$1:$C$11,COLUMNS(Products!$A$2:B510),0)</f>
        <v>Electronics</v>
      </c>
      <c r="I510" s="5">
        <f>VLOOKUP($G510,Products!$A$1:$C$11,COLUMNS(Products!$A$2:C510),0)</f>
        <v>282.79000000000002</v>
      </c>
      <c r="J510" s="5">
        <v>293.02</v>
      </c>
      <c r="K510" s="5" t="s">
        <v>82</v>
      </c>
      <c r="L510" s="5" t="s">
        <v>83</v>
      </c>
      <c r="M510" s="5" t="str">
        <f t="shared" si="7"/>
        <v>0</v>
      </c>
      <c r="N510" s="5" t="str">
        <f>TEXT(Table1[[#This Row],[Date]],"mmm")</f>
        <v>Feb</v>
      </c>
      <c r="O510" s="5">
        <f>YEAR(Table1[[#This Row],[Date]])</f>
        <v>2023</v>
      </c>
    </row>
    <row r="511" spans="1:15" x14ac:dyDescent="0.25">
      <c r="A511" s="5">
        <v>510</v>
      </c>
      <c r="B511" s="6">
        <v>45109</v>
      </c>
      <c r="C511" s="5" t="s">
        <v>72</v>
      </c>
      <c r="D511" s="5" t="str">
        <f>VLOOKUP($C511,'Sales Person'!$A$1:$C$21,2,0)</f>
        <v>Cathy Kelley</v>
      </c>
      <c r="E511" s="5" t="s">
        <v>4</v>
      </c>
      <c r="F511" s="5" t="str">
        <f>VLOOKUP($E511,Country!$A$1:$B$11,2,0)</f>
        <v>North America</v>
      </c>
      <c r="G511" s="5" t="s">
        <v>20</v>
      </c>
      <c r="H511" s="5" t="str">
        <f>VLOOKUP($G511,Products!$A$1:$C$11,COLUMNS(Products!$A$2:B511),0)</f>
        <v>Office Equipment</v>
      </c>
      <c r="I511" s="5">
        <f>VLOOKUP($G511,Products!$A$1:$C$11,COLUMNS(Products!$A$2:C511),0)</f>
        <v>350.59</v>
      </c>
      <c r="J511" s="5">
        <v>623.92999999999995</v>
      </c>
      <c r="K511" s="5" t="s">
        <v>81</v>
      </c>
      <c r="L511" s="6">
        <v>45111</v>
      </c>
      <c r="M511" s="5">
        <f t="shared" si="7"/>
        <v>2</v>
      </c>
      <c r="N511" s="5" t="str">
        <f>TEXT(Table1[[#This Row],[Date]],"mmm")</f>
        <v>Jul</v>
      </c>
      <c r="O511" s="5">
        <f>YEAR(Table1[[#This Row],[Date]])</f>
        <v>2023</v>
      </c>
    </row>
    <row r="512" spans="1:15" x14ac:dyDescent="0.25">
      <c r="A512" s="5">
        <v>511</v>
      </c>
      <c r="B512" s="6">
        <v>45551</v>
      </c>
      <c r="C512" s="5" t="s">
        <v>40</v>
      </c>
      <c r="D512" s="5" t="str">
        <f>VLOOKUP($C512,'Sales Person'!$A$1:$C$21,2,0)</f>
        <v>Samantha Irvin</v>
      </c>
      <c r="E512" s="5" t="s">
        <v>15</v>
      </c>
      <c r="F512" s="5" t="str">
        <f>VLOOKUP($E512,Country!$A$1:$B$11,2,0)</f>
        <v>Oceania</v>
      </c>
      <c r="G512" s="5" t="s">
        <v>31</v>
      </c>
      <c r="H512" s="5" t="str">
        <f>VLOOKUP($G512,Products!$A$1:$C$11,COLUMNS(Products!$A$2:B512),0)</f>
        <v>Electronics</v>
      </c>
      <c r="I512" s="5">
        <f>VLOOKUP($G512,Products!$A$1:$C$11,COLUMNS(Products!$A$2:C512),0)</f>
        <v>71.97</v>
      </c>
      <c r="J512" s="5">
        <v>873.92</v>
      </c>
      <c r="K512" s="5" t="s">
        <v>82</v>
      </c>
      <c r="L512" s="5" t="s">
        <v>83</v>
      </c>
      <c r="M512" s="5" t="str">
        <f t="shared" si="7"/>
        <v>0</v>
      </c>
      <c r="N512" s="5" t="str">
        <f>TEXT(Table1[[#This Row],[Date]],"mmm")</f>
        <v>Sep</v>
      </c>
      <c r="O512" s="5">
        <f>YEAR(Table1[[#This Row],[Date]])</f>
        <v>2024</v>
      </c>
    </row>
    <row r="513" spans="1:15" x14ac:dyDescent="0.25">
      <c r="A513" s="5">
        <v>512</v>
      </c>
      <c r="B513" s="6">
        <v>45178</v>
      </c>
      <c r="C513" s="5" t="s">
        <v>62</v>
      </c>
      <c r="D513" s="5" t="str">
        <f>VLOOKUP($C513,'Sales Person'!$A$1:$C$21,2,0)</f>
        <v>Cathy Kelley</v>
      </c>
      <c r="E513" s="5" t="s">
        <v>4</v>
      </c>
      <c r="F513" s="5" t="str">
        <f>VLOOKUP($E513,Country!$A$1:$B$11,2,0)</f>
        <v>North America</v>
      </c>
      <c r="G513" s="5" t="s">
        <v>31</v>
      </c>
      <c r="H513" s="5" t="str">
        <f>VLOOKUP($G513,Products!$A$1:$C$11,COLUMNS(Products!$A$2:B513),0)</f>
        <v>Electronics</v>
      </c>
      <c r="I513" s="5">
        <f>VLOOKUP($G513,Products!$A$1:$C$11,COLUMNS(Products!$A$2:C513),0)</f>
        <v>71.97</v>
      </c>
      <c r="J513" s="5">
        <v>866.46</v>
      </c>
      <c r="K513" s="5" t="s">
        <v>81</v>
      </c>
      <c r="L513" s="6">
        <v>45180</v>
      </c>
      <c r="M513" s="5">
        <f t="shared" si="7"/>
        <v>2</v>
      </c>
      <c r="N513" s="5" t="str">
        <f>TEXT(Table1[[#This Row],[Date]],"mmm")</f>
        <v>Sep</v>
      </c>
      <c r="O513" s="5">
        <f>YEAR(Table1[[#This Row],[Date]])</f>
        <v>2023</v>
      </c>
    </row>
    <row r="514" spans="1:15" x14ac:dyDescent="0.25">
      <c r="A514" s="5">
        <v>513</v>
      </c>
      <c r="B514" s="6">
        <v>45586</v>
      </c>
      <c r="C514" s="5" t="s">
        <v>50</v>
      </c>
      <c r="D514" s="5" t="str">
        <f>VLOOKUP($C514,'Sales Person'!$A$1:$C$21,2,0)</f>
        <v>Michale Cole</v>
      </c>
      <c r="E514" s="5" t="s">
        <v>5</v>
      </c>
      <c r="F514" s="5" t="str">
        <f>VLOOKUP($E514,Country!$A$1:$B$11,2,0)</f>
        <v>South America</v>
      </c>
      <c r="G514" s="5" t="s">
        <v>31</v>
      </c>
      <c r="H514" s="5" t="str">
        <f>VLOOKUP($G514,Products!$A$1:$C$11,COLUMNS(Products!$A$2:B514),0)</f>
        <v>Electronics</v>
      </c>
      <c r="I514" s="5">
        <f>VLOOKUP($G514,Products!$A$1:$C$11,COLUMNS(Products!$A$2:C514),0)</f>
        <v>71.97</v>
      </c>
      <c r="J514" s="5">
        <v>608.63</v>
      </c>
      <c r="K514" s="5" t="s">
        <v>82</v>
      </c>
      <c r="L514" s="5" t="s">
        <v>83</v>
      </c>
      <c r="M514" s="5" t="str">
        <f t="shared" ref="M514:M577" si="8">IFERROR(L514-B514,"0")</f>
        <v>0</v>
      </c>
      <c r="N514" s="5" t="str">
        <f>TEXT(Table1[[#This Row],[Date]],"mmm")</f>
        <v>Oct</v>
      </c>
      <c r="O514" s="5">
        <f>YEAR(Table1[[#This Row],[Date]])</f>
        <v>2024</v>
      </c>
    </row>
    <row r="515" spans="1:15" x14ac:dyDescent="0.25">
      <c r="A515" s="5">
        <v>514</v>
      </c>
      <c r="B515" s="6">
        <v>45155</v>
      </c>
      <c r="C515" s="5" t="s">
        <v>56</v>
      </c>
      <c r="D515" s="5" t="str">
        <f>VLOOKUP($C515,'Sales Person'!$A$1:$C$21,2,0)</f>
        <v>Nick Patrick</v>
      </c>
      <c r="E515" s="5" t="s">
        <v>7</v>
      </c>
      <c r="F515" s="5" t="str">
        <f>VLOOKUP($E515,Country!$A$1:$B$11,2,0)</f>
        <v>Europe</v>
      </c>
      <c r="G515" s="5" t="s">
        <v>33</v>
      </c>
      <c r="H515" s="5" t="str">
        <f>VLOOKUP($G515,Products!$A$1:$C$11,COLUMNS(Products!$A$2:B515),0)</f>
        <v>Electronics</v>
      </c>
      <c r="I515" s="5">
        <f>VLOOKUP($G515,Products!$A$1:$C$11,COLUMNS(Products!$A$2:C515),0)</f>
        <v>381.62</v>
      </c>
      <c r="J515" s="5">
        <v>609.28</v>
      </c>
      <c r="K515" s="5" t="s">
        <v>81</v>
      </c>
      <c r="L515" s="6">
        <v>45163</v>
      </c>
      <c r="M515" s="5">
        <f t="shared" si="8"/>
        <v>8</v>
      </c>
      <c r="N515" s="5" t="str">
        <f>TEXT(Table1[[#This Row],[Date]],"mmm")</f>
        <v>Aug</v>
      </c>
      <c r="O515" s="5">
        <f>YEAR(Table1[[#This Row],[Date]])</f>
        <v>2023</v>
      </c>
    </row>
    <row r="516" spans="1:15" x14ac:dyDescent="0.25">
      <c r="A516" s="5">
        <v>515</v>
      </c>
      <c r="B516" s="6">
        <v>45508</v>
      </c>
      <c r="C516" s="5" t="s">
        <v>68</v>
      </c>
      <c r="D516" s="5" t="str">
        <f>VLOOKUP($C516,'Sales Person'!$A$1:$C$21,2,0)</f>
        <v>Samantha Irvin</v>
      </c>
      <c r="E516" s="5" t="s">
        <v>13</v>
      </c>
      <c r="F516" s="5" t="str">
        <f>VLOOKUP($E516,Country!$A$1:$B$11,2,0)</f>
        <v>Asia</v>
      </c>
      <c r="G516" s="5" t="s">
        <v>28</v>
      </c>
      <c r="H516" s="5" t="str">
        <f>VLOOKUP($G516,Products!$A$1:$C$11,COLUMNS(Products!$A$2:B516),0)</f>
        <v>Electronics</v>
      </c>
      <c r="I516" s="5">
        <f>VLOOKUP($G516,Products!$A$1:$C$11,COLUMNS(Products!$A$2:C516),0)</f>
        <v>282.79000000000002</v>
      </c>
      <c r="J516" s="5">
        <v>923.23</v>
      </c>
      <c r="K516" s="5" t="s">
        <v>81</v>
      </c>
      <c r="L516" s="6">
        <v>45523</v>
      </c>
      <c r="M516" s="5">
        <f t="shared" si="8"/>
        <v>15</v>
      </c>
      <c r="N516" s="5" t="str">
        <f>TEXT(Table1[[#This Row],[Date]],"mmm")</f>
        <v>Aug</v>
      </c>
      <c r="O516" s="5">
        <f>YEAR(Table1[[#This Row],[Date]])</f>
        <v>2024</v>
      </c>
    </row>
    <row r="517" spans="1:15" x14ac:dyDescent="0.25">
      <c r="A517" s="5">
        <v>516</v>
      </c>
      <c r="B517" s="6">
        <v>45445</v>
      </c>
      <c r="C517" s="5" t="s">
        <v>58</v>
      </c>
      <c r="D517" s="5" t="str">
        <f>VLOOKUP($C517,'Sales Person'!$A$1:$C$21,2,0)</f>
        <v>Nick Patrick</v>
      </c>
      <c r="E517" s="5" t="s">
        <v>7</v>
      </c>
      <c r="F517" s="5" t="str">
        <f>VLOOKUP($E517,Country!$A$1:$B$11,2,0)</f>
        <v>Europe</v>
      </c>
      <c r="G517" s="5" t="s">
        <v>24</v>
      </c>
      <c r="H517" s="5" t="str">
        <f>VLOOKUP($G517,Products!$A$1:$C$11,COLUMNS(Products!$A$2:B517),0)</f>
        <v>Audio</v>
      </c>
      <c r="I517" s="5">
        <f>VLOOKUP($G517,Products!$A$1:$C$11,COLUMNS(Products!$A$2:C517),0)</f>
        <v>195.62</v>
      </c>
      <c r="J517" s="5">
        <v>301.14999999999998</v>
      </c>
      <c r="K517" s="5" t="s">
        <v>81</v>
      </c>
      <c r="L517" s="6">
        <v>45453</v>
      </c>
      <c r="M517" s="5">
        <f t="shared" si="8"/>
        <v>8</v>
      </c>
      <c r="N517" s="5" t="str">
        <f>TEXT(Table1[[#This Row],[Date]],"mmm")</f>
        <v>Jun</v>
      </c>
      <c r="O517" s="5">
        <f>YEAR(Table1[[#This Row],[Date]])</f>
        <v>2024</v>
      </c>
    </row>
    <row r="518" spans="1:15" x14ac:dyDescent="0.25">
      <c r="A518" s="5">
        <v>517</v>
      </c>
      <c r="B518" s="6">
        <v>45564</v>
      </c>
      <c r="C518" s="5" t="s">
        <v>44</v>
      </c>
      <c r="D518" s="5" t="str">
        <f>VLOOKUP($C518,'Sales Person'!$A$1:$C$21,2,0)</f>
        <v>Cathy Kelley</v>
      </c>
      <c r="E518" s="5" t="s">
        <v>14</v>
      </c>
      <c r="F518" s="5" t="str">
        <f>VLOOKUP($E518,Country!$A$1:$B$11,2,0)</f>
        <v>Asia</v>
      </c>
      <c r="G518" s="5" t="s">
        <v>22</v>
      </c>
      <c r="H518" s="5" t="str">
        <f>VLOOKUP($G518,Products!$A$1:$C$11,COLUMNS(Products!$A$2:B518),0)</f>
        <v>Computing</v>
      </c>
      <c r="I518" s="5">
        <f>VLOOKUP($G518,Products!$A$1:$C$11,COLUMNS(Products!$A$2:C518),0)</f>
        <v>415.78</v>
      </c>
      <c r="J518" s="5">
        <v>671.14</v>
      </c>
      <c r="K518" s="5" t="s">
        <v>81</v>
      </c>
      <c r="L518" s="6">
        <v>45582</v>
      </c>
      <c r="M518" s="5">
        <f t="shared" si="8"/>
        <v>18</v>
      </c>
      <c r="N518" s="5" t="str">
        <f>TEXT(Table1[[#This Row],[Date]],"mmm")</f>
        <v>Sep</v>
      </c>
      <c r="O518" s="5">
        <f>YEAR(Table1[[#This Row],[Date]])</f>
        <v>2024</v>
      </c>
    </row>
    <row r="519" spans="1:15" x14ac:dyDescent="0.25">
      <c r="A519" s="5">
        <v>518</v>
      </c>
      <c r="B519" s="6">
        <v>45071</v>
      </c>
      <c r="C519" s="5" t="s">
        <v>64</v>
      </c>
      <c r="D519" s="5" t="str">
        <f>VLOOKUP($C519,'Sales Person'!$A$1:$C$21,2,0)</f>
        <v>Michale Cole</v>
      </c>
      <c r="E519" s="5" t="s">
        <v>9</v>
      </c>
      <c r="F519" s="5" t="str">
        <f>VLOOKUP($E519,Country!$A$1:$B$11,2,0)</f>
        <v>Europe</v>
      </c>
      <c r="G519" s="5" t="s">
        <v>32</v>
      </c>
      <c r="H519" s="5" t="str">
        <f>VLOOKUP($G519,Products!$A$1:$C$11,COLUMNS(Products!$A$2:B519),0)</f>
        <v>Audio</v>
      </c>
      <c r="I519" s="5">
        <f>VLOOKUP($G519,Products!$A$1:$C$11,COLUMNS(Products!$A$2:C519),0)</f>
        <v>143.09</v>
      </c>
      <c r="J519" s="5">
        <v>979.72</v>
      </c>
      <c r="K519" s="5" t="s">
        <v>81</v>
      </c>
      <c r="L519" s="6">
        <v>45081</v>
      </c>
      <c r="M519" s="5">
        <f t="shared" si="8"/>
        <v>10</v>
      </c>
      <c r="N519" s="5" t="str">
        <f>TEXT(Table1[[#This Row],[Date]],"mmm")</f>
        <v>May</v>
      </c>
      <c r="O519" s="5">
        <f>YEAR(Table1[[#This Row],[Date]])</f>
        <v>2023</v>
      </c>
    </row>
    <row r="520" spans="1:15" x14ac:dyDescent="0.25">
      <c r="A520" s="5">
        <v>519</v>
      </c>
      <c r="B520" s="6">
        <v>45301</v>
      </c>
      <c r="C520" s="5" t="s">
        <v>58</v>
      </c>
      <c r="D520" s="5" t="str">
        <f>VLOOKUP($C520,'Sales Person'!$A$1:$C$21,2,0)</f>
        <v>Nick Patrick</v>
      </c>
      <c r="E520" s="5" t="s">
        <v>9</v>
      </c>
      <c r="F520" s="5" t="str">
        <f>VLOOKUP($E520,Country!$A$1:$B$11,2,0)</f>
        <v>Europe</v>
      </c>
      <c r="G520" s="5" t="s">
        <v>30</v>
      </c>
      <c r="H520" s="5" t="str">
        <f>VLOOKUP($G520,Products!$A$1:$C$11,COLUMNS(Products!$A$2:B520),0)</f>
        <v>Audio</v>
      </c>
      <c r="I520" s="5">
        <f>VLOOKUP($G520,Products!$A$1:$C$11,COLUMNS(Products!$A$2:C520),0)</f>
        <v>199.57</v>
      </c>
      <c r="J520" s="5">
        <v>158.59</v>
      </c>
      <c r="K520" s="5" t="s">
        <v>81</v>
      </c>
      <c r="L520" s="6">
        <v>45311</v>
      </c>
      <c r="M520" s="5">
        <f t="shared" si="8"/>
        <v>10</v>
      </c>
      <c r="N520" s="5" t="str">
        <f>TEXT(Table1[[#This Row],[Date]],"mmm")</f>
        <v>Jan</v>
      </c>
      <c r="O520" s="5">
        <f>YEAR(Table1[[#This Row],[Date]])</f>
        <v>2024</v>
      </c>
    </row>
    <row r="521" spans="1:15" x14ac:dyDescent="0.25">
      <c r="A521" s="5">
        <v>520</v>
      </c>
      <c r="B521" s="6">
        <v>45127</v>
      </c>
      <c r="C521" s="5" t="s">
        <v>50</v>
      </c>
      <c r="D521" s="5" t="str">
        <f>VLOOKUP($C521,'Sales Person'!$A$1:$C$21,2,0)</f>
        <v>Michale Cole</v>
      </c>
      <c r="E521" s="5" t="s">
        <v>9</v>
      </c>
      <c r="F521" s="5" t="str">
        <f>VLOOKUP($E521,Country!$A$1:$B$11,2,0)</f>
        <v>Europe</v>
      </c>
      <c r="G521" s="5" t="s">
        <v>29</v>
      </c>
      <c r="H521" s="5" t="str">
        <f>VLOOKUP($G521,Products!$A$1:$C$11,COLUMNS(Products!$A$2:B521),0)</f>
        <v>Computing</v>
      </c>
      <c r="I521" s="5">
        <f>VLOOKUP($G521,Products!$A$1:$C$11,COLUMNS(Products!$A$2:C521),0)</f>
        <v>104.6</v>
      </c>
      <c r="J521" s="5">
        <v>207.18</v>
      </c>
      <c r="K521" s="5" t="s">
        <v>81</v>
      </c>
      <c r="L521" s="6">
        <v>45137</v>
      </c>
      <c r="M521" s="5">
        <f t="shared" si="8"/>
        <v>10</v>
      </c>
      <c r="N521" s="5" t="str">
        <f>TEXT(Table1[[#This Row],[Date]],"mmm")</f>
        <v>Jul</v>
      </c>
      <c r="O521" s="5">
        <f>YEAR(Table1[[#This Row],[Date]])</f>
        <v>2023</v>
      </c>
    </row>
    <row r="522" spans="1:15" x14ac:dyDescent="0.25">
      <c r="A522" s="5">
        <v>521</v>
      </c>
      <c r="B522" s="6">
        <v>45199</v>
      </c>
      <c r="C522" s="5" t="s">
        <v>64</v>
      </c>
      <c r="D522" s="5" t="str">
        <f>VLOOKUP($C522,'Sales Person'!$A$1:$C$21,2,0)</f>
        <v>Michale Cole</v>
      </c>
      <c r="E522" s="5" t="s">
        <v>9</v>
      </c>
      <c r="F522" s="5" t="str">
        <f>VLOOKUP($E522,Country!$A$1:$B$11,2,0)</f>
        <v>Europe</v>
      </c>
      <c r="G522" s="5" t="s">
        <v>24</v>
      </c>
      <c r="H522" s="5" t="str">
        <f>VLOOKUP($G522,Products!$A$1:$C$11,COLUMNS(Products!$A$2:B522),0)</f>
        <v>Audio</v>
      </c>
      <c r="I522" s="5">
        <f>VLOOKUP($G522,Products!$A$1:$C$11,COLUMNS(Products!$A$2:C522),0)</f>
        <v>195.62</v>
      </c>
      <c r="J522" s="5">
        <v>252.59</v>
      </c>
      <c r="K522" s="5" t="s">
        <v>82</v>
      </c>
      <c r="L522" s="5" t="s">
        <v>83</v>
      </c>
      <c r="M522" s="5" t="str">
        <f t="shared" si="8"/>
        <v>0</v>
      </c>
      <c r="N522" s="5" t="str">
        <f>TEXT(Table1[[#This Row],[Date]],"mmm")</f>
        <v>Sep</v>
      </c>
      <c r="O522" s="5">
        <f>YEAR(Table1[[#This Row],[Date]])</f>
        <v>2023</v>
      </c>
    </row>
    <row r="523" spans="1:15" x14ac:dyDescent="0.25">
      <c r="A523" s="5">
        <v>522</v>
      </c>
      <c r="B523" s="6">
        <v>45612</v>
      </c>
      <c r="C523" s="5" t="s">
        <v>62</v>
      </c>
      <c r="D523" s="5" t="str">
        <f>VLOOKUP($C523,'Sales Person'!$A$1:$C$21,2,0)</f>
        <v>Cathy Kelley</v>
      </c>
      <c r="E523" s="5" t="s">
        <v>9</v>
      </c>
      <c r="F523" s="5" t="str">
        <f>VLOOKUP($E523,Country!$A$1:$B$11,2,0)</f>
        <v>Europe</v>
      </c>
      <c r="G523" s="5" t="s">
        <v>33</v>
      </c>
      <c r="H523" s="5" t="str">
        <f>VLOOKUP($G523,Products!$A$1:$C$11,COLUMNS(Products!$A$2:B523),0)</f>
        <v>Electronics</v>
      </c>
      <c r="I523" s="5">
        <f>VLOOKUP($G523,Products!$A$1:$C$11,COLUMNS(Products!$A$2:C523),0)</f>
        <v>381.62</v>
      </c>
      <c r="J523" s="5">
        <v>405.17</v>
      </c>
      <c r="K523" s="5" t="s">
        <v>81</v>
      </c>
      <c r="L523" s="6">
        <v>45622</v>
      </c>
      <c r="M523" s="5">
        <f t="shared" si="8"/>
        <v>10</v>
      </c>
      <c r="N523" s="5" t="str">
        <f>TEXT(Table1[[#This Row],[Date]],"mmm")</f>
        <v>Nov</v>
      </c>
      <c r="O523" s="5">
        <f>YEAR(Table1[[#This Row],[Date]])</f>
        <v>2024</v>
      </c>
    </row>
    <row r="524" spans="1:15" x14ac:dyDescent="0.25">
      <c r="A524" s="5">
        <v>523</v>
      </c>
      <c r="B524" s="6">
        <v>44945</v>
      </c>
      <c r="C524" s="5" t="s">
        <v>74</v>
      </c>
      <c r="D524" s="5" t="str">
        <f>VLOOKUP($C524,'Sales Person'!$A$1:$C$21,2,0)</f>
        <v>Michale Cole</v>
      </c>
      <c r="E524" s="5" t="s">
        <v>2</v>
      </c>
      <c r="F524" s="5" t="str">
        <f>VLOOKUP($E524,Country!$A$1:$B$11,2,0)</f>
        <v>North America</v>
      </c>
      <c r="G524" s="5" t="s">
        <v>33</v>
      </c>
      <c r="H524" s="5" t="str">
        <f>VLOOKUP($G524,Products!$A$1:$C$11,COLUMNS(Products!$A$2:B524),0)</f>
        <v>Electronics</v>
      </c>
      <c r="I524" s="5">
        <f>VLOOKUP($G524,Products!$A$1:$C$11,COLUMNS(Products!$A$2:C524),0)</f>
        <v>381.62</v>
      </c>
      <c r="J524" s="5">
        <v>238.95</v>
      </c>
      <c r="K524" s="5" t="s">
        <v>82</v>
      </c>
      <c r="L524" s="5" t="s">
        <v>83</v>
      </c>
      <c r="M524" s="5" t="str">
        <f t="shared" si="8"/>
        <v>0</v>
      </c>
      <c r="N524" s="5" t="str">
        <f>TEXT(Table1[[#This Row],[Date]],"mmm")</f>
        <v>Jan</v>
      </c>
      <c r="O524" s="5">
        <f>YEAR(Table1[[#This Row],[Date]])</f>
        <v>2023</v>
      </c>
    </row>
    <row r="525" spans="1:15" x14ac:dyDescent="0.25">
      <c r="A525" s="5">
        <v>524</v>
      </c>
      <c r="B525" s="6">
        <v>45551</v>
      </c>
      <c r="C525" s="5" t="s">
        <v>40</v>
      </c>
      <c r="D525" s="5" t="str">
        <f>VLOOKUP($C525,'Sales Person'!$A$1:$C$21,2,0)</f>
        <v>Samantha Irvin</v>
      </c>
      <c r="E525" s="5" t="s">
        <v>9</v>
      </c>
      <c r="F525" s="5" t="str">
        <f>VLOOKUP($E525,Country!$A$1:$B$11,2,0)</f>
        <v>Europe</v>
      </c>
      <c r="G525" s="5" t="s">
        <v>30</v>
      </c>
      <c r="H525" s="5" t="str">
        <f>VLOOKUP($G525,Products!$A$1:$C$11,COLUMNS(Products!$A$2:B525),0)</f>
        <v>Audio</v>
      </c>
      <c r="I525" s="5">
        <f>VLOOKUP($G525,Products!$A$1:$C$11,COLUMNS(Products!$A$2:C525),0)</f>
        <v>199.57</v>
      </c>
      <c r="J525" s="5">
        <v>756.67</v>
      </c>
      <c r="K525" s="5" t="s">
        <v>81</v>
      </c>
      <c r="L525" s="6">
        <v>45561</v>
      </c>
      <c r="M525" s="5">
        <f t="shared" si="8"/>
        <v>10</v>
      </c>
      <c r="N525" s="5" t="str">
        <f>TEXT(Table1[[#This Row],[Date]],"mmm")</f>
        <v>Sep</v>
      </c>
      <c r="O525" s="5">
        <f>YEAR(Table1[[#This Row],[Date]])</f>
        <v>2024</v>
      </c>
    </row>
    <row r="526" spans="1:15" x14ac:dyDescent="0.25">
      <c r="A526" s="5">
        <v>525</v>
      </c>
      <c r="B526" s="6">
        <v>45106</v>
      </c>
      <c r="C526" s="5" t="s">
        <v>48</v>
      </c>
      <c r="D526" s="5" t="str">
        <f>VLOOKUP($C526,'Sales Person'!$A$1:$C$21,2,0)</f>
        <v>Cathy Kelley</v>
      </c>
      <c r="E526" s="5" t="s">
        <v>9</v>
      </c>
      <c r="F526" s="5" t="str">
        <f>VLOOKUP($E526,Country!$A$1:$B$11,2,0)</f>
        <v>Europe</v>
      </c>
      <c r="G526" s="5" t="s">
        <v>33</v>
      </c>
      <c r="H526" s="5" t="str">
        <f>VLOOKUP($G526,Products!$A$1:$C$11,COLUMNS(Products!$A$2:B526),0)</f>
        <v>Electronics</v>
      </c>
      <c r="I526" s="5">
        <f>VLOOKUP($G526,Products!$A$1:$C$11,COLUMNS(Products!$A$2:C526),0)</f>
        <v>381.62</v>
      </c>
      <c r="J526" s="5">
        <v>692.12</v>
      </c>
      <c r="K526" s="5" t="s">
        <v>81</v>
      </c>
      <c r="L526" s="6">
        <v>45116</v>
      </c>
      <c r="M526" s="5">
        <f t="shared" si="8"/>
        <v>10</v>
      </c>
      <c r="N526" s="5" t="str">
        <f>TEXT(Table1[[#This Row],[Date]],"mmm")</f>
        <v>Jun</v>
      </c>
      <c r="O526" s="5">
        <f>YEAR(Table1[[#This Row],[Date]])</f>
        <v>2023</v>
      </c>
    </row>
    <row r="527" spans="1:15" x14ac:dyDescent="0.25">
      <c r="A527" s="5">
        <v>526</v>
      </c>
      <c r="B527" s="6">
        <v>45285</v>
      </c>
      <c r="C527" s="5" t="s">
        <v>68</v>
      </c>
      <c r="D527" s="5" t="str">
        <f>VLOOKUP($C527,'Sales Person'!$A$1:$C$21,2,0)</f>
        <v>Samantha Irvin</v>
      </c>
      <c r="E527" s="5" t="s">
        <v>4</v>
      </c>
      <c r="F527" s="5" t="str">
        <f>VLOOKUP($E527,Country!$A$1:$B$11,2,0)</f>
        <v>North America</v>
      </c>
      <c r="G527" s="5" t="s">
        <v>33</v>
      </c>
      <c r="H527" s="5" t="str">
        <f>VLOOKUP($G527,Products!$A$1:$C$11,COLUMNS(Products!$A$2:B527),0)</f>
        <v>Electronics</v>
      </c>
      <c r="I527" s="5">
        <f>VLOOKUP($G527,Products!$A$1:$C$11,COLUMNS(Products!$A$2:C527),0)</f>
        <v>381.62</v>
      </c>
      <c r="J527" s="5">
        <v>385.26</v>
      </c>
      <c r="K527" s="5" t="s">
        <v>81</v>
      </c>
      <c r="L527" s="6">
        <v>45287</v>
      </c>
      <c r="M527" s="5">
        <f t="shared" si="8"/>
        <v>2</v>
      </c>
      <c r="N527" s="5" t="str">
        <f>TEXT(Table1[[#This Row],[Date]],"mmm")</f>
        <v>Dec</v>
      </c>
      <c r="O527" s="5">
        <f>YEAR(Table1[[#This Row],[Date]])</f>
        <v>2023</v>
      </c>
    </row>
    <row r="528" spans="1:15" x14ac:dyDescent="0.25">
      <c r="A528" s="5">
        <v>527</v>
      </c>
      <c r="B528" s="6">
        <v>45202</v>
      </c>
      <c r="C528" s="5" t="s">
        <v>72</v>
      </c>
      <c r="D528" s="5" t="str">
        <f>VLOOKUP($C528,'Sales Person'!$A$1:$C$21,2,0)</f>
        <v>Cathy Kelley</v>
      </c>
      <c r="E528" s="5" t="s">
        <v>15</v>
      </c>
      <c r="F528" s="5" t="str">
        <f>VLOOKUP($E528,Country!$A$1:$B$11,2,0)</f>
        <v>Oceania</v>
      </c>
      <c r="G528" s="5" t="s">
        <v>28</v>
      </c>
      <c r="H528" s="5" t="str">
        <f>VLOOKUP($G528,Products!$A$1:$C$11,COLUMNS(Products!$A$2:B528),0)</f>
        <v>Electronics</v>
      </c>
      <c r="I528" s="5">
        <f>VLOOKUP($G528,Products!$A$1:$C$11,COLUMNS(Products!$A$2:C528),0)</f>
        <v>282.79000000000002</v>
      </c>
      <c r="J528" s="5">
        <v>780.12</v>
      </c>
      <c r="K528" s="5" t="s">
        <v>81</v>
      </c>
      <c r="L528" s="6">
        <v>45222</v>
      </c>
      <c r="M528" s="5">
        <f t="shared" si="8"/>
        <v>20</v>
      </c>
      <c r="N528" s="5" t="str">
        <f>TEXT(Table1[[#This Row],[Date]],"mmm")</f>
        <v>Oct</v>
      </c>
      <c r="O528" s="5">
        <f>YEAR(Table1[[#This Row],[Date]])</f>
        <v>2023</v>
      </c>
    </row>
    <row r="529" spans="1:15" x14ac:dyDescent="0.25">
      <c r="A529" s="5">
        <v>528</v>
      </c>
      <c r="B529" s="6">
        <v>45069</v>
      </c>
      <c r="C529" s="5" t="s">
        <v>60</v>
      </c>
      <c r="D529" s="5" t="str">
        <f>VLOOKUP($C529,'Sales Person'!$A$1:$C$21,2,0)</f>
        <v>Cathy Kelley</v>
      </c>
      <c r="E529" s="5" t="s">
        <v>9</v>
      </c>
      <c r="F529" s="5" t="str">
        <f>VLOOKUP($E529,Country!$A$1:$B$11,2,0)</f>
        <v>Europe</v>
      </c>
      <c r="G529" s="5" t="s">
        <v>31</v>
      </c>
      <c r="H529" s="5" t="str">
        <f>VLOOKUP($G529,Products!$A$1:$C$11,COLUMNS(Products!$A$2:B529),0)</f>
        <v>Electronics</v>
      </c>
      <c r="I529" s="5">
        <f>VLOOKUP($G529,Products!$A$1:$C$11,COLUMNS(Products!$A$2:C529),0)</f>
        <v>71.97</v>
      </c>
      <c r="J529" s="5">
        <v>238.88</v>
      </c>
      <c r="K529" s="5" t="s">
        <v>81</v>
      </c>
      <c r="L529" s="6">
        <v>45079</v>
      </c>
      <c r="M529" s="5">
        <f t="shared" si="8"/>
        <v>10</v>
      </c>
      <c r="N529" s="5" t="str">
        <f>TEXT(Table1[[#This Row],[Date]],"mmm")</f>
        <v>May</v>
      </c>
      <c r="O529" s="5">
        <f>YEAR(Table1[[#This Row],[Date]])</f>
        <v>2023</v>
      </c>
    </row>
    <row r="530" spans="1:15" x14ac:dyDescent="0.25">
      <c r="A530" s="5">
        <v>529</v>
      </c>
      <c r="B530" s="6">
        <v>45312</v>
      </c>
      <c r="C530" s="5" t="s">
        <v>36</v>
      </c>
      <c r="D530" s="5" t="str">
        <f>VLOOKUP($C530,'Sales Person'!$A$1:$C$21,2,0)</f>
        <v>Michale Cole</v>
      </c>
      <c r="E530" s="5" t="s">
        <v>7</v>
      </c>
      <c r="F530" s="5" t="str">
        <f>VLOOKUP($E530,Country!$A$1:$B$11,2,0)</f>
        <v>Europe</v>
      </c>
      <c r="G530" s="5" t="s">
        <v>31</v>
      </c>
      <c r="H530" s="5" t="str">
        <f>VLOOKUP($G530,Products!$A$1:$C$11,COLUMNS(Products!$A$2:B530),0)</f>
        <v>Electronics</v>
      </c>
      <c r="I530" s="5">
        <f>VLOOKUP($G530,Products!$A$1:$C$11,COLUMNS(Products!$A$2:C530),0)</f>
        <v>71.97</v>
      </c>
      <c r="J530" s="5">
        <v>723.63</v>
      </c>
      <c r="K530" s="5" t="s">
        <v>81</v>
      </c>
      <c r="L530" s="6">
        <v>45320</v>
      </c>
      <c r="M530" s="5">
        <f t="shared" si="8"/>
        <v>8</v>
      </c>
      <c r="N530" s="5" t="str">
        <f>TEXT(Table1[[#This Row],[Date]],"mmm")</f>
        <v>Jan</v>
      </c>
      <c r="O530" s="5">
        <f>YEAR(Table1[[#This Row],[Date]])</f>
        <v>2024</v>
      </c>
    </row>
    <row r="531" spans="1:15" x14ac:dyDescent="0.25">
      <c r="A531" s="5">
        <v>530</v>
      </c>
      <c r="B531" s="6">
        <v>45016</v>
      </c>
      <c r="C531" s="5" t="s">
        <v>54</v>
      </c>
      <c r="D531" s="5" t="str">
        <f>VLOOKUP($C531,'Sales Person'!$A$1:$C$21,2,0)</f>
        <v>Michale Cole</v>
      </c>
      <c r="E531" s="5" t="s">
        <v>9</v>
      </c>
      <c r="F531" s="5" t="str">
        <f>VLOOKUP($E531,Country!$A$1:$B$11,2,0)</f>
        <v>Europe</v>
      </c>
      <c r="G531" s="5" t="s">
        <v>24</v>
      </c>
      <c r="H531" s="5" t="str">
        <f>VLOOKUP($G531,Products!$A$1:$C$11,COLUMNS(Products!$A$2:B531),0)</f>
        <v>Audio</v>
      </c>
      <c r="I531" s="5">
        <f>VLOOKUP($G531,Products!$A$1:$C$11,COLUMNS(Products!$A$2:C531),0)</f>
        <v>195.62</v>
      </c>
      <c r="J531" s="5">
        <v>765.26</v>
      </c>
      <c r="K531" s="5" t="s">
        <v>81</v>
      </c>
      <c r="L531" s="6">
        <v>45026</v>
      </c>
      <c r="M531" s="5">
        <f t="shared" si="8"/>
        <v>10</v>
      </c>
      <c r="N531" s="5" t="str">
        <f>TEXT(Table1[[#This Row],[Date]],"mmm")</f>
        <v>Mar</v>
      </c>
      <c r="O531" s="5">
        <f>YEAR(Table1[[#This Row],[Date]])</f>
        <v>2023</v>
      </c>
    </row>
    <row r="532" spans="1:15" x14ac:dyDescent="0.25">
      <c r="A532" s="5">
        <v>531</v>
      </c>
      <c r="B532" s="6">
        <v>44963</v>
      </c>
      <c r="C532" s="5" t="s">
        <v>40</v>
      </c>
      <c r="D532" s="5" t="str">
        <f>VLOOKUP($C532,'Sales Person'!$A$1:$C$21,2,0)</f>
        <v>Samantha Irvin</v>
      </c>
      <c r="E532" s="5" t="s">
        <v>11</v>
      </c>
      <c r="F532" s="5" t="str">
        <f>VLOOKUP($E532,Country!$A$1:$B$11,2,0)</f>
        <v>Asia</v>
      </c>
      <c r="G532" s="5" t="s">
        <v>26</v>
      </c>
      <c r="H532" s="5" t="str">
        <f>VLOOKUP($G532,Products!$A$1:$C$11,COLUMNS(Products!$A$2:B532),0)</f>
        <v>Electronics</v>
      </c>
      <c r="I532" s="5">
        <f>VLOOKUP($G532,Products!$A$1:$C$11,COLUMNS(Products!$A$2:C532),0)</f>
        <v>263.2</v>
      </c>
      <c r="J532" s="5">
        <v>828.14</v>
      </c>
      <c r="K532" s="5" t="s">
        <v>81</v>
      </c>
      <c r="L532" s="6">
        <v>44975</v>
      </c>
      <c r="M532" s="5">
        <f t="shared" si="8"/>
        <v>12</v>
      </c>
      <c r="N532" s="5" t="str">
        <f>TEXT(Table1[[#This Row],[Date]],"mmm")</f>
        <v>Feb</v>
      </c>
      <c r="O532" s="5">
        <f>YEAR(Table1[[#This Row],[Date]])</f>
        <v>2023</v>
      </c>
    </row>
    <row r="533" spans="1:15" x14ac:dyDescent="0.25">
      <c r="A533" s="5">
        <v>532</v>
      </c>
      <c r="B533" s="6">
        <v>44939</v>
      </c>
      <c r="C533" s="5" t="s">
        <v>54</v>
      </c>
      <c r="D533" s="5" t="str">
        <f>VLOOKUP($C533,'Sales Person'!$A$1:$C$21,2,0)</f>
        <v>Michale Cole</v>
      </c>
      <c r="E533" s="5" t="s">
        <v>15</v>
      </c>
      <c r="F533" s="5" t="str">
        <f>VLOOKUP($E533,Country!$A$1:$B$11,2,0)</f>
        <v>Oceania</v>
      </c>
      <c r="G533" s="5" t="s">
        <v>30</v>
      </c>
      <c r="H533" s="5" t="str">
        <f>VLOOKUP($G533,Products!$A$1:$C$11,COLUMNS(Products!$A$2:B533),0)</f>
        <v>Audio</v>
      </c>
      <c r="I533" s="5">
        <f>VLOOKUP($G533,Products!$A$1:$C$11,COLUMNS(Products!$A$2:C533),0)</f>
        <v>199.57</v>
      </c>
      <c r="J533" s="5">
        <v>102.1</v>
      </c>
      <c r="K533" s="5" t="s">
        <v>82</v>
      </c>
      <c r="L533" s="5" t="s">
        <v>83</v>
      </c>
      <c r="M533" s="5" t="str">
        <f t="shared" si="8"/>
        <v>0</v>
      </c>
      <c r="N533" s="5" t="str">
        <f>TEXT(Table1[[#This Row],[Date]],"mmm")</f>
        <v>Jan</v>
      </c>
      <c r="O533" s="5">
        <f>YEAR(Table1[[#This Row],[Date]])</f>
        <v>2023</v>
      </c>
    </row>
    <row r="534" spans="1:15" x14ac:dyDescent="0.25">
      <c r="A534" s="5">
        <v>533</v>
      </c>
      <c r="B534" s="6">
        <v>45479</v>
      </c>
      <c r="C534" s="5" t="s">
        <v>74</v>
      </c>
      <c r="D534" s="5" t="str">
        <f>VLOOKUP($C534,'Sales Person'!$A$1:$C$21,2,0)</f>
        <v>Michale Cole</v>
      </c>
      <c r="E534" s="5" t="s">
        <v>10</v>
      </c>
      <c r="F534" s="5" t="str">
        <f>VLOOKUP($E534,Country!$A$1:$B$11,2,0)</f>
        <v>Europe</v>
      </c>
      <c r="G534" s="5" t="s">
        <v>31</v>
      </c>
      <c r="H534" s="5" t="str">
        <f>VLOOKUP($G534,Products!$A$1:$C$11,COLUMNS(Products!$A$2:B534),0)</f>
        <v>Electronics</v>
      </c>
      <c r="I534" s="5">
        <f>VLOOKUP($G534,Products!$A$1:$C$11,COLUMNS(Products!$A$2:C534),0)</f>
        <v>71.97</v>
      </c>
      <c r="J534" s="5">
        <v>122.78</v>
      </c>
      <c r="K534" s="5" t="s">
        <v>81</v>
      </c>
      <c r="L534" s="6">
        <v>45485</v>
      </c>
      <c r="M534" s="5">
        <f t="shared" si="8"/>
        <v>6</v>
      </c>
      <c r="N534" s="5" t="str">
        <f>TEXT(Table1[[#This Row],[Date]],"mmm")</f>
        <v>Jul</v>
      </c>
      <c r="O534" s="5">
        <f>YEAR(Table1[[#This Row],[Date]])</f>
        <v>2024</v>
      </c>
    </row>
    <row r="535" spans="1:15" x14ac:dyDescent="0.25">
      <c r="A535" s="5">
        <v>534</v>
      </c>
      <c r="B535" s="6">
        <v>45391</v>
      </c>
      <c r="C535" s="5" t="s">
        <v>38</v>
      </c>
      <c r="D535" s="5" t="str">
        <f>VLOOKUP($C535,'Sales Person'!$A$1:$C$21,2,0)</f>
        <v>Samantha Irvin</v>
      </c>
      <c r="E535" s="5" t="s">
        <v>7</v>
      </c>
      <c r="F535" s="5" t="str">
        <f>VLOOKUP($E535,Country!$A$1:$B$11,2,0)</f>
        <v>Europe</v>
      </c>
      <c r="G535" s="5" t="s">
        <v>31</v>
      </c>
      <c r="H535" s="5" t="str">
        <f>VLOOKUP($G535,Products!$A$1:$C$11,COLUMNS(Products!$A$2:B535),0)</f>
        <v>Electronics</v>
      </c>
      <c r="I535" s="5">
        <f>VLOOKUP($G535,Products!$A$1:$C$11,COLUMNS(Products!$A$2:C535),0)</f>
        <v>71.97</v>
      </c>
      <c r="J535" s="5">
        <v>716.38</v>
      </c>
      <c r="K535" s="5" t="s">
        <v>81</v>
      </c>
      <c r="L535" s="6">
        <v>45399</v>
      </c>
      <c r="M535" s="5">
        <f t="shared" si="8"/>
        <v>8</v>
      </c>
      <c r="N535" s="5" t="str">
        <f>TEXT(Table1[[#This Row],[Date]],"mmm")</f>
        <v>Apr</v>
      </c>
      <c r="O535" s="5">
        <f>YEAR(Table1[[#This Row],[Date]])</f>
        <v>2024</v>
      </c>
    </row>
    <row r="536" spans="1:15" x14ac:dyDescent="0.25">
      <c r="A536" s="5">
        <v>535</v>
      </c>
      <c r="B536" s="6">
        <v>44946</v>
      </c>
      <c r="C536" s="5" t="s">
        <v>50</v>
      </c>
      <c r="D536" s="5" t="str">
        <f>VLOOKUP($C536,'Sales Person'!$A$1:$C$21,2,0)</f>
        <v>Michale Cole</v>
      </c>
      <c r="E536" s="5" t="s">
        <v>15</v>
      </c>
      <c r="F536" s="5" t="str">
        <f>VLOOKUP($E536,Country!$A$1:$B$11,2,0)</f>
        <v>Oceania</v>
      </c>
      <c r="G536" s="5" t="s">
        <v>31</v>
      </c>
      <c r="H536" s="5" t="str">
        <f>VLOOKUP($G536,Products!$A$1:$C$11,COLUMNS(Products!$A$2:B536),0)</f>
        <v>Electronics</v>
      </c>
      <c r="I536" s="5">
        <f>VLOOKUP($G536,Products!$A$1:$C$11,COLUMNS(Products!$A$2:C536),0)</f>
        <v>71.97</v>
      </c>
      <c r="J536" s="5">
        <v>912.8</v>
      </c>
      <c r="K536" s="5" t="s">
        <v>81</v>
      </c>
      <c r="L536" s="6">
        <v>44966</v>
      </c>
      <c r="M536" s="5">
        <f t="shared" si="8"/>
        <v>20</v>
      </c>
      <c r="N536" s="5" t="str">
        <f>TEXT(Table1[[#This Row],[Date]],"mmm")</f>
        <v>Jan</v>
      </c>
      <c r="O536" s="5">
        <f>YEAR(Table1[[#This Row],[Date]])</f>
        <v>2023</v>
      </c>
    </row>
    <row r="537" spans="1:15" x14ac:dyDescent="0.25">
      <c r="A537" s="5">
        <v>536</v>
      </c>
      <c r="B537" s="6">
        <v>45176</v>
      </c>
      <c r="C537" s="5" t="s">
        <v>50</v>
      </c>
      <c r="D537" s="5" t="str">
        <f>VLOOKUP($C537,'Sales Person'!$A$1:$C$21,2,0)</f>
        <v>Michale Cole</v>
      </c>
      <c r="E537" s="5" t="s">
        <v>5</v>
      </c>
      <c r="F537" s="5" t="str">
        <f>VLOOKUP($E537,Country!$A$1:$B$11,2,0)</f>
        <v>South America</v>
      </c>
      <c r="G537" s="5" t="s">
        <v>20</v>
      </c>
      <c r="H537" s="5" t="str">
        <f>VLOOKUP($G537,Products!$A$1:$C$11,COLUMNS(Products!$A$2:B537),0)</f>
        <v>Office Equipment</v>
      </c>
      <c r="I537" s="5">
        <f>VLOOKUP($G537,Products!$A$1:$C$11,COLUMNS(Products!$A$2:C537),0)</f>
        <v>350.59</v>
      </c>
      <c r="J537" s="5">
        <v>939.42</v>
      </c>
      <c r="K537" s="5" t="s">
        <v>81</v>
      </c>
      <c r="L537" s="6">
        <v>45180</v>
      </c>
      <c r="M537" s="5">
        <f t="shared" si="8"/>
        <v>4</v>
      </c>
      <c r="N537" s="5" t="str">
        <f>TEXT(Table1[[#This Row],[Date]],"mmm")</f>
        <v>Sep</v>
      </c>
      <c r="O537" s="5">
        <f>YEAR(Table1[[#This Row],[Date]])</f>
        <v>2023</v>
      </c>
    </row>
    <row r="538" spans="1:15" x14ac:dyDescent="0.25">
      <c r="A538" s="5">
        <v>537</v>
      </c>
      <c r="B538" s="6">
        <v>45594</v>
      </c>
      <c r="C538" s="5" t="s">
        <v>74</v>
      </c>
      <c r="D538" s="5" t="str">
        <f>VLOOKUP($C538,'Sales Person'!$A$1:$C$21,2,0)</f>
        <v>Michale Cole</v>
      </c>
      <c r="E538" s="5" t="s">
        <v>11</v>
      </c>
      <c r="F538" s="5" t="str">
        <f>VLOOKUP($E538,Country!$A$1:$B$11,2,0)</f>
        <v>Asia</v>
      </c>
      <c r="G538" s="5" t="s">
        <v>31</v>
      </c>
      <c r="H538" s="5" t="str">
        <f>VLOOKUP($G538,Products!$A$1:$C$11,COLUMNS(Products!$A$2:B538),0)</f>
        <v>Electronics</v>
      </c>
      <c r="I538" s="5">
        <f>VLOOKUP($G538,Products!$A$1:$C$11,COLUMNS(Products!$A$2:C538),0)</f>
        <v>71.97</v>
      </c>
      <c r="J538" s="5">
        <v>165.39</v>
      </c>
      <c r="K538" s="5" t="s">
        <v>81</v>
      </c>
      <c r="L538" s="6">
        <v>45606</v>
      </c>
      <c r="M538" s="5">
        <f t="shared" si="8"/>
        <v>12</v>
      </c>
      <c r="N538" s="5" t="str">
        <f>TEXT(Table1[[#This Row],[Date]],"mmm")</f>
        <v>Oct</v>
      </c>
      <c r="O538" s="5">
        <f>YEAR(Table1[[#This Row],[Date]])</f>
        <v>2024</v>
      </c>
    </row>
    <row r="539" spans="1:15" x14ac:dyDescent="0.25">
      <c r="A539" s="5">
        <v>538</v>
      </c>
      <c r="B539" s="6">
        <v>45039</v>
      </c>
      <c r="C539" s="5" t="s">
        <v>38</v>
      </c>
      <c r="D539" s="5" t="str">
        <f>VLOOKUP($C539,'Sales Person'!$A$1:$C$21,2,0)</f>
        <v>Samantha Irvin</v>
      </c>
      <c r="E539" s="5" t="s">
        <v>7</v>
      </c>
      <c r="F539" s="5" t="str">
        <f>VLOOKUP($E539,Country!$A$1:$B$11,2,0)</f>
        <v>Europe</v>
      </c>
      <c r="G539" s="5" t="s">
        <v>24</v>
      </c>
      <c r="H539" s="5" t="str">
        <f>VLOOKUP($G539,Products!$A$1:$C$11,COLUMNS(Products!$A$2:B539),0)</f>
        <v>Audio</v>
      </c>
      <c r="I539" s="5">
        <f>VLOOKUP($G539,Products!$A$1:$C$11,COLUMNS(Products!$A$2:C539),0)</f>
        <v>195.62</v>
      </c>
      <c r="J539" s="5">
        <v>726.09</v>
      </c>
      <c r="K539" s="5" t="s">
        <v>81</v>
      </c>
      <c r="L539" s="6">
        <v>45047</v>
      </c>
      <c r="M539" s="5">
        <f t="shared" si="8"/>
        <v>8</v>
      </c>
      <c r="N539" s="5" t="str">
        <f>TEXT(Table1[[#This Row],[Date]],"mmm")</f>
        <v>Apr</v>
      </c>
      <c r="O539" s="5">
        <f>YEAR(Table1[[#This Row],[Date]])</f>
        <v>2023</v>
      </c>
    </row>
    <row r="540" spans="1:15" x14ac:dyDescent="0.25">
      <c r="A540" s="5">
        <v>539</v>
      </c>
      <c r="B540" s="6">
        <v>45058</v>
      </c>
      <c r="C540" s="5" t="s">
        <v>54</v>
      </c>
      <c r="D540" s="5" t="str">
        <f>VLOOKUP($C540,'Sales Person'!$A$1:$C$21,2,0)</f>
        <v>Michale Cole</v>
      </c>
      <c r="E540" s="5" t="s">
        <v>15</v>
      </c>
      <c r="F540" s="5" t="str">
        <f>VLOOKUP($E540,Country!$A$1:$B$11,2,0)</f>
        <v>Oceania</v>
      </c>
      <c r="G540" s="5" t="s">
        <v>24</v>
      </c>
      <c r="H540" s="5" t="str">
        <f>VLOOKUP($G540,Products!$A$1:$C$11,COLUMNS(Products!$A$2:B540),0)</f>
        <v>Audio</v>
      </c>
      <c r="I540" s="5">
        <f>VLOOKUP($G540,Products!$A$1:$C$11,COLUMNS(Products!$A$2:C540),0)</f>
        <v>195.62</v>
      </c>
      <c r="J540" s="5">
        <v>629.27</v>
      </c>
      <c r="K540" s="5" t="s">
        <v>81</v>
      </c>
      <c r="L540" s="6">
        <v>45078</v>
      </c>
      <c r="M540" s="5">
        <f t="shared" si="8"/>
        <v>20</v>
      </c>
      <c r="N540" s="5" t="str">
        <f>TEXT(Table1[[#This Row],[Date]],"mmm")</f>
        <v>May</v>
      </c>
      <c r="O540" s="5">
        <f>YEAR(Table1[[#This Row],[Date]])</f>
        <v>2023</v>
      </c>
    </row>
    <row r="541" spans="1:15" x14ac:dyDescent="0.25">
      <c r="A541" s="5">
        <v>540</v>
      </c>
      <c r="B541" s="6">
        <v>45157</v>
      </c>
      <c r="C541" s="5" t="s">
        <v>66</v>
      </c>
      <c r="D541" s="5" t="str">
        <f>VLOOKUP($C541,'Sales Person'!$A$1:$C$21,2,0)</f>
        <v>Michale Cole</v>
      </c>
      <c r="E541" s="5" t="s">
        <v>10</v>
      </c>
      <c r="F541" s="5" t="str">
        <f>VLOOKUP($E541,Country!$A$1:$B$11,2,0)</f>
        <v>Europe</v>
      </c>
      <c r="G541" s="5" t="s">
        <v>24</v>
      </c>
      <c r="H541" s="5" t="str">
        <f>VLOOKUP($G541,Products!$A$1:$C$11,COLUMNS(Products!$A$2:B541),0)</f>
        <v>Audio</v>
      </c>
      <c r="I541" s="5">
        <f>VLOOKUP($G541,Products!$A$1:$C$11,COLUMNS(Products!$A$2:C541),0)</f>
        <v>195.62</v>
      </c>
      <c r="J541" s="5">
        <v>602.51</v>
      </c>
      <c r="K541" s="5" t="s">
        <v>81</v>
      </c>
      <c r="L541" s="6">
        <v>45163</v>
      </c>
      <c r="M541" s="5">
        <f t="shared" si="8"/>
        <v>6</v>
      </c>
      <c r="N541" s="5" t="str">
        <f>TEXT(Table1[[#This Row],[Date]],"mmm")</f>
        <v>Aug</v>
      </c>
      <c r="O541" s="5">
        <f>YEAR(Table1[[#This Row],[Date]])</f>
        <v>2023</v>
      </c>
    </row>
    <row r="542" spans="1:15" x14ac:dyDescent="0.25">
      <c r="A542" s="5">
        <v>541</v>
      </c>
      <c r="B542" s="6">
        <v>45656</v>
      </c>
      <c r="C542" s="5" t="s">
        <v>42</v>
      </c>
      <c r="D542" s="5" t="str">
        <f>VLOOKUP($C542,'Sales Person'!$A$1:$C$21,2,0)</f>
        <v>Cathy Kelley</v>
      </c>
      <c r="E542" s="5" t="s">
        <v>14</v>
      </c>
      <c r="F542" s="5" t="str">
        <f>VLOOKUP($E542,Country!$A$1:$B$11,2,0)</f>
        <v>Asia</v>
      </c>
      <c r="G542" s="5" t="s">
        <v>31</v>
      </c>
      <c r="H542" s="5" t="str">
        <f>VLOOKUP($G542,Products!$A$1:$C$11,COLUMNS(Products!$A$2:B542),0)</f>
        <v>Electronics</v>
      </c>
      <c r="I542" s="5">
        <f>VLOOKUP($G542,Products!$A$1:$C$11,COLUMNS(Products!$A$2:C542),0)</f>
        <v>71.97</v>
      </c>
      <c r="J542" s="5">
        <v>671.24</v>
      </c>
      <c r="K542" s="5" t="s">
        <v>81</v>
      </c>
      <c r="L542" s="6">
        <v>44943</v>
      </c>
      <c r="M542" s="5">
        <f t="shared" si="8"/>
        <v>-713</v>
      </c>
      <c r="N542" s="5" t="str">
        <f>TEXT(Table1[[#This Row],[Date]],"mmm")</f>
        <v>Dec</v>
      </c>
      <c r="O542" s="5">
        <f>YEAR(Table1[[#This Row],[Date]])</f>
        <v>2024</v>
      </c>
    </row>
    <row r="543" spans="1:15" x14ac:dyDescent="0.25">
      <c r="A543" s="5">
        <v>542</v>
      </c>
      <c r="B543" s="6">
        <v>44993</v>
      </c>
      <c r="C543" s="5" t="s">
        <v>42</v>
      </c>
      <c r="D543" s="5" t="str">
        <f>VLOOKUP($C543,'Sales Person'!$A$1:$C$21,2,0)</f>
        <v>Cathy Kelley</v>
      </c>
      <c r="E543" s="5" t="s">
        <v>2</v>
      </c>
      <c r="F543" s="5" t="str">
        <f>VLOOKUP($E543,Country!$A$1:$B$11,2,0)</f>
        <v>North America</v>
      </c>
      <c r="G543" s="5" t="s">
        <v>32</v>
      </c>
      <c r="H543" s="5" t="str">
        <f>VLOOKUP($G543,Products!$A$1:$C$11,COLUMNS(Products!$A$2:B543),0)</f>
        <v>Audio</v>
      </c>
      <c r="I543" s="5">
        <f>VLOOKUP($G543,Products!$A$1:$C$11,COLUMNS(Products!$A$2:C543),0)</f>
        <v>143.09</v>
      </c>
      <c r="J543" s="5">
        <v>698.08</v>
      </c>
      <c r="K543" s="5" t="s">
        <v>81</v>
      </c>
      <c r="L543" s="6">
        <v>44994</v>
      </c>
      <c r="M543" s="5">
        <f t="shared" si="8"/>
        <v>1</v>
      </c>
      <c r="N543" s="5" t="str">
        <f>TEXT(Table1[[#This Row],[Date]],"mmm")</f>
        <v>Mar</v>
      </c>
      <c r="O543" s="5">
        <f>YEAR(Table1[[#This Row],[Date]])</f>
        <v>2023</v>
      </c>
    </row>
    <row r="544" spans="1:15" x14ac:dyDescent="0.25">
      <c r="A544" s="5">
        <v>543</v>
      </c>
      <c r="B544" s="6">
        <v>45238</v>
      </c>
      <c r="C544" s="5" t="s">
        <v>56</v>
      </c>
      <c r="D544" s="5" t="str">
        <f>VLOOKUP($C544,'Sales Person'!$A$1:$C$21,2,0)</f>
        <v>Nick Patrick</v>
      </c>
      <c r="E544" s="5" t="s">
        <v>7</v>
      </c>
      <c r="F544" s="5" t="str">
        <f>VLOOKUP($E544,Country!$A$1:$B$11,2,0)</f>
        <v>Europe</v>
      </c>
      <c r="G544" s="5" t="s">
        <v>29</v>
      </c>
      <c r="H544" s="5" t="str">
        <f>VLOOKUP($G544,Products!$A$1:$C$11,COLUMNS(Products!$A$2:B544),0)</f>
        <v>Computing</v>
      </c>
      <c r="I544" s="5">
        <f>VLOOKUP($G544,Products!$A$1:$C$11,COLUMNS(Products!$A$2:C544),0)</f>
        <v>104.6</v>
      </c>
      <c r="J544" s="5">
        <v>660.12</v>
      </c>
      <c r="K544" s="5" t="s">
        <v>81</v>
      </c>
      <c r="L544" s="6">
        <v>45246</v>
      </c>
      <c r="M544" s="5">
        <f t="shared" si="8"/>
        <v>8</v>
      </c>
      <c r="N544" s="5" t="str">
        <f>TEXT(Table1[[#This Row],[Date]],"mmm")</f>
        <v>Nov</v>
      </c>
      <c r="O544" s="5">
        <f>YEAR(Table1[[#This Row],[Date]])</f>
        <v>2023</v>
      </c>
    </row>
    <row r="545" spans="1:15" x14ac:dyDescent="0.25">
      <c r="A545" s="5">
        <v>544</v>
      </c>
      <c r="B545" s="6">
        <v>45490</v>
      </c>
      <c r="C545" s="5" t="s">
        <v>48</v>
      </c>
      <c r="D545" s="5" t="str">
        <f>VLOOKUP($C545,'Sales Person'!$A$1:$C$21,2,0)</f>
        <v>Cathy Kelley</v>
      </c>
      <c r="E545" s="5" t="s">
        <v>9</v>
      </c>
      <c r="F545" s="5" t="str">
        <f>VLOOKUP($E545,Country!$A$1:$B$11,2,0)</f>
        <v>Europe</v>
      </c>
      <c r="G545" s="5" t="s">
        <v>29</v>
      </c>
      <c r="H545" s="5" t="str">
        <f>VLOOKUP($G545,Products!$A$1:$C$11,COLUMNS(Products!$A$2:B545),0)</f>
        <v>Computing</v>
      </c>
      <c r="I545" s="5">
        <f>VLOOKUP($G545,Products!$A$1:$C$11,COLUMNS(Products!$A$2:C545),0)</f>
        <v>104.6</v>
      </c>
      <c r="J545" s="5">
        <v>545.95000000000005</v>
      </c>
      <c r="K545" s="5" t="s">
        <v>82</v>
      </c>
      <c r="L545" s="5" t="s">
        <v>83</v>
      </c>
      <c r="M545" s="5" t="str">
        <f t="shared" si="8"/>
        <v>0</v>
      </c>
      <c r="N545" s="5" t="str">
        <f>TEXT(Table1[[#This Row],[Date]],"mmm")</f>
        <v>Jul</v>
      </c>
      <c r="O545" s="5">
        <f>YEAR(Table1[[#This Row],[Date]])</f>
        <v>2024</v>
      </c>
    </row>
    <row r="546" spans="1:15" x14ac:dyDescent="0.25">
      <c r="A546" s="5">
        <v>545</v>
      </c>
      <c r="B546" s="6">
        <v>45616</v>
      </c>
      <c r="C546" s="5" t="s">
        <v>60</v>
      </c>
      <c r="D546" s="5" t="str">
        <f>VLOOKUP($C546,'Sales Person'!$A$1:$C$21,2,0)</f>
        <v>Cathy Kelley</v>
      </c>
      <c r="E546" s="5" t="s">
        <v>4</v>
      </c>
      <c r="F546" s="5" t="str">
        <f>VLOOKUP($E546,Country!$A$1:$B$11,2,0)</f>
        <v>North America</v>
      </c>
      <c r="G546" s="5" t="s">
        <v>20</v>
      </c>
      <c r="H546" s="5" t="str">
        <f>VLOOKUP($G546,Products!$A$1:$C$11,COLUMNS(Products!$A$2:B546),0)</f>
        <v>Office Equipment</v>
      </c>
      <c r="I546" s="5">
        <f>VLOOKUP($G546,Products!$A$1:$C$11,COLUMNS(Products!$A$2:C546),0)</f>
        <v>350.59</v>
      </c>
      <c r="J546" s="5">
        <v>482.54</v>
      </c>
      <c r="K546" s="5" t="s">
        <v>81</v>
      </c>
      <c r="L546" s="6">
        <v>45618</v>
      </c>
      <c r="M546" s="5">
        <f t="shared" si="8"/>
        <v>2</v>
      </c>
      <c r="N546" s="5" t="str">
        <f>TEXT(Table1[[#This Row],[Date]],"mmm")</f>
        <v>Nov</v>
      </c>
      <c r="O546" s="5">
        <f>YEAR(Table1[[#This Row],[Date]])</f>
        <v>2024</v>
      </c>
    </row>
    <row r="547" spans="1:15" x14ac:dyDescent="0.25">
      <c r="A547" s="5">
        <v>546</v>
      </c>
      <c r="B547" s="6">
        <v>45391</v>
      </c>
      <c r="C547" s="5" t="s">
        <v>66</v>
      </c>
      <c r="D547" s="5" t="str">
        <f>VLOOKUP($C547,'Sales Person'!$A$1:$C$21,2,0)</f>
        <v>Michale Cole</v>
      </c>
      <c r="E547" s="5" t="s">
        <v>15</v>
      </c>
      <c r="F547" s="5" t="str">
        <f>VLOOKUP($E547,Country!$A$1:$B$11,2,0)</f>
        <v>Oceania</v>
      </c>
      <c r="G547" s="5" t="s">
        <v>20</v>
      </c>
      <c r="H547" s="5" t="str">
        <f>VLOOKUP($G547,Products!$A$1:$C$11,COLUMNS(Products!$A$2:B547),0)</f>
        <v>Office Equipment</v>
      </c>
      <c r="I547" s="5">
        <f>VLOOKUP($G547,Products!$A$1:$C$11,COLUMNS(Products!$A$2:C547),0)</f>
        <v>350.59</v>
      </c>
      <c r="J547" s="5">
        <v>846.18</v>
      </c>
      <c r="K547" s="5" t="s">
        <v>81</v>
      </c>
      <c r="L547" s="6">
        <v>45411</v>
      </c>
      <c r="M547" s="5">
        <f t="shared" si="8"/>
        <v>20</v>
      </c>
      <c r="N547" s="5" t="str">
        <f>TEXT(Table1[[#This Row],[Date]],"mmm")</f>
        <v>Apr</v>
      </c>
      <c r="O547" s="5">
        <f>YEAR(Table1[[#This Row],[Date]])</f>
        <v>2024</v>
      </c>
    </row>
    <row r="548" spans="1:15" x14ac:dyDescent="0.25">
      <c r="A548" s="5">
        <v>547</v>
      </c>
      <c r="B548" s="6">
        <v>45551</v>
      </c>
      <c r="C548" s="5" t="s">
        <v>58</v>
      </c>
      <c r="D548" s="5" t="str">
        <f>VLOOKUP($C548,'Sales Person'!$A$1:$C$21,2,0)</f>
        <v>Nick Patrick</v>
      </c>
      <c r="E548" s="5" t="s">
        <v>5</v>
      </c>
      <c r="F548" s="5" t="str">
        <f>VLOOKUP($E548,Country!$A$1:$B$11,2,0)</f>
        <v>South America</v>
      </c>
      <c r="G548" s="5" t="s">
        <v>31</v>
      </c>
      <c r="H548" s="5" t="str">
        <f>VLOOKUP($G548,Products!$A$1:$C$11,COLUMNS(Products!$A$2:B548),0)</f>
        <v>Electronics</v>
      </c>
      <c r="I548" s="5">
        <f>VLOOKUP($G548,Products!$A$1:$C$11,COLUMNS(Products!$A$2:C548),0)</f>
        <v>71.97</v>
      </c>
      <c r="J548" s="5">
        <v>230.98</v>
      </c>
      <c r="K548" s="5" t="s">
        <v>81</v>
      </c>
      <c r="L548" s="6">
        <v>45555</v>
      </c>
      <c r="M548" s="5">
        <f t="shared" si="8"/>
        <v>4</v>
      </c>
      <c r="N548" s="5" t="str">
        <f>TEXT(Table1[[#This Row],[Date]],"mmm")</f>
        <v>Sep</v>
      </c>
      <c r="O548" s="5">
        <f>YEAR(Table1[[#This Row],[Date]])</f>
        <v>2024</v>
      </c>
    </row>
    <row r="549" spans="1:15" x14ac:dyDescent="0.25">
      <c r="A549" s="5">
        <v>548</v>
      </c>
      <c r="B549" s="6">
        <v>45483</v>
      </c>
      <c r="C549" s="5" t="s">
        <v>44</v>
      </c>
      <c r="D549" s="5" t="str">
        <f>VLOOKUP($C549,'Sales Person'!$A$1:$C$21,2,0)</f>
        <v>Cathy Kelley</v>
      </c>
      <c r="E549" s="5" t="s">
        <v>14</v>
      </c>
      <c r="F549" s="5" t="str">
        <f>VLOOKUP($E549,Country!$A$1:$B$11,2,0)</f>
        <v>Asia</v>
      </c>
      <c r="G549" s="5" t="s">
        <v>22</v>
      </c>
      <c r="H549" s="5" t="str">
        <f>VLOOKUP($G549,Products!$A$1:$C$11,COLUMNS(Products!$A$2:B549),0)</f>
        <v>Computing</v>
      </c>
      <c r="I549" s="5">
        <f>VLOOKUP($G549,Products!$A$1:$C$11,COLUMNS(Products!$A$2:C549),0)</f>
        <v>415.78</v>
      </c>
      <c r="J549" s="5">
        <v>537.05999999999995</v>
      </c>
      <c r="K549" s="5" t="s">
        <v>81</v>
      </c>
      <c r="L549" s="6">
        <v>45501</v>
      </c>
      <c r="M549" s="5">
        <f t="shared" si="8"/>
        <v>18</v>
      </c>
      <c r="N549" s="5" t="str">
        <f>TEXT(Table1[[#This Row],[Date]],"mmm")</f>
        <v>Jul</v>
      </c>
      <c r="O549" s="5">
        <f>YEAR(Table1[[#This Row],[Date]])</f>
        <v>2024</v>
      </c>
    </row>
    <row r="550" spans="1:15" x14ac:dyDescent="0.25">
      <c r="A550" s="5">
        <v>549</v>
      </c>
      <c r="B550" s="6">
        <v>45587</v>
      </c>
      <c r="C550" s="5" t="s">
        <v>66</v>
      </c>
      <c r="D550" s="5" t="str">
        <f>VLOOKUP($C550,'Sales Person'!$A$1:$C$21,2,0)</f>
        <v>Michale Cole</v>
      </c>
      <c r="E550" s="5" t="s">
        <v>9</v>
      </c>
      <c r="F550" s="5" t="str">
        <f>VLOOKUP($E550,Country!$A$1:$B$11,2,0)</f>
        <v>Europe</v>
      </c>
      <c r="G550" s="5" t="s">
        <v>31</v>
      </c>
      <c r="H550" s="5" t="str">
        <f>VLOOKUP($G550,Products!$A$1:$C$11,COLUMNS(Products!$A$2:B550),0)</f>
        <v>Electronics</v>
      </c>
      <c r="I550" s="5">
        <f>VLOOKUP($G550,Products!$A$1:$C$11,COLUMNS(Products!$A$2:C550),0)</f>
        <v>71.97</v>
      </c>
      <c r="J550" s="5">
        <v>312.02</v>
      </c>
      <c r="K550" s="5" t="s">
        <v>82</v>
      </c>
      <c r="L550" s="5" t="s">
        <v>83</v>
      </c>
      <c r="M550" s="5" t="str">
        <f t="shared" si="8"/>
        <v>0</v>
      </c>
      <c r="N550" s="5" t="str">
        <f>TEXT(Table1[[#This Row],[Date]],"mmm")</f>
        <v>Oct</v>
      </c>
      <c r="O550" s="5">
        <f>YEAR(Table1[[#This Row],[Date]])</f>
        <v>2024</v>
      </c>
    </row>
    <row r="551" spans="1:15" x14ac:dyDescent="0.25">
      <c r="A551" s="5">
        <v>550</v>
      </c>
      <c r="B551" s="6">
        <v>45005</v>
      </c>
      <c r="C551" s="5" t="s">
        <v>38</v>
      </c>
      <c r="D551" s="5" t="str">
        <f>VLOOKUP($C551,'Sales Person'!$A$1:$C$21,2,0)</f>
        <v>Samantha Irvin</v>
      </c>
      <c r="E551" s="5" t="s">
        <v>5</v>
      </c>
      <c r="F551" s="5" t="str">
        <f>VLOOKUP($E551,Country!$A$1:$B$11,2,0)</f>
        <v>South America</v>
      </c>
      <c r="G551" s="5" t="s">
        <v>24</v>
      </c>
      <c r="H551" s="5" t="str">
        <f>VLOOKUP($G551,Products!$A$1:$C$11,COLUMNS(Products!$A$2:B551),0)</f>
        <v>Audio</v>
      </c>
      <c r="I551" s="5">
        <f>VLOOKUP($G551,Products!$A$1:$C$11,COLUMNS(Products!$A$2:C551),0)</f>
        <v>195.62</v>
      </c>
      <c r="J551" s="5">
        <v>721.12</v>
      </c>
      <c r="K551" s="5" t="s">
        <v>81</v>
      </c>
      <c r="L551" s="6">
        <v>45009</v>
      </c>
      <c r="M551" s="5">
        <f t="shared" si="8"/>
        <v>4</v>
      </c>
      <c r="N551" s="5" t="str">
        <f>TEXT(Table1[[#This Row],[Date]],"mmm")</f>
        <v>Mar</v>
      </c>
      <c r="O551" s="5">
        <f>YEAR(Table1[[#This Row],[Date]])</f>
        <v>2023</v>
      </c>
    </row>
    <row r="552" spans="1:15" x14ac:dyDescent="0.25">
      <c r="A552" s="5">
        <v>551</v>
      </c>
      <c r="B552" s="6">
        <v>45539</v>
      </c>
      <c r="C552" s="5" t="s">
        <v>38</v>
      </c>
      <c r="D552" s="5" t="str">
        <f>VLOOKUP($C552,'Sales Person'!$A$1:$C$21,2,0)</f>
        <v>Samantha Irvin</v>
      </c>
      <c r="E552" s="5" t="s">
        <v>11</v>
      </c>
      <c r="F552" s="5" t="str">
        <f>VLOOKUP($E552,Country!$A$1:$B$11,2,0)</f>
        <v>Asia</v>
      </c>
      <c r="G552" s="5" t="s">
        <v>24</v>
      </c>
      <c r="H552" s="5" t="str">
        <f>VLOOKUP($G552,Products!$A$1:$C$11,COLUMNS(Products!$A$2:B552),0)</f>
        <v>Audio</v>
      </c>
      <c r="I552" s="5">
        <f>VLOOKUP($G552,Products!$A$1:$C$11,COLUMNS(Products!$A$2:C552),0)</f>
        <v>195.62</v>
      </c>
      <c r="J552" s="5">
        <v>290.43</v>
      </c>
      <c r="K552" s="5" t="s">
        <v>82</v>
      </c>
      <c r="L552" s="5" t="s">
        <v>83</v>
      </c>
      <c r="M552" s="5" t="str">
        <f t="shared" si="8"/>
        <v>0</v>
      </c>
      <c r="N552" s="5" t="str">
        <f>TEXT(Table1[[#This Row],[Date]],"mmm")</f>
        <v>Sep</v>
      </c>
      <c r="O552" s="5">
        <f>YEAR(Table1[[#This Row],[Date]])</f>
        <v>2024</v>
      </c>
    </row>
    <row r="553" spans="1:15" x14ac:dyDescent="0.25">
      <c r="A553" s="5">
        <v>552</v>
      </c>
      <c r="B553" s="6">
        <v>45373</v>
      </c>
      <c r="C553" s="5" t="s">
        <v>40</v>
      </c>
      <c r="D553" s="5" t="str">
        <f>VLOOKUP($C553,'Sales Person'!$A$1:$C$21,2,0)</f>
        <v>Samantha Irvin</v>
      </c>
      <c r="E553" s="5" t="s">
        <v>9</v>
      </c>
      <c r="F553" s="5" t="str">
        <f>VLOOKUP($E553,Country!$A$1:$B$11,2,0)</f>
        <v>Europe</v>
      </c>
      <c r="G553" s="5" t="s">
        <v>30</v>
      </c>
      <c r="H553" s="5" t="str">
        <f>VLOOKUP($G553,Products!$A$1:$C$11,COLUMNS(Products!$A$2:B553),0)</f>
        <v>Audio</v>
      </c>
      <c r="I553" s="5">
        <f>VLOOKUP($G553,Products!$A$1:$C$11,COLUMNS(Products!$A$2:C553),0)</f>
        <v>199.57</v>
      </c>
      <c r="J553" s="5">
        <v>111.96</v>
      </c>
      <c r="K553" s="5" t="s">
        <v>81</v>
      </c>
      <c r="L553" s="6">
        <v>45383</v>
      </c>
      <c r="M553" s="5">
        <f t="shared" si="8"/>
        <v>10</v>
      </c>
      <c r="N553" s="5" t="str">
        <f>TEXT(Table1[[#This Row],[Date]],"mmm")</f>
        <v>Mar</v>
      </c>
      <c r="O553" s="5">
        <f>YEAR(Table1[[#This Row],[Date]])</f>
        <v>2024</v>
      </c>
    </row>
    <row r="554" spans="1:15" x14ac:dyDescent="0.25">
      <c r="A554" s="5">
        <v>553</v>
      </c>
      <c r="B554" s="6">
        <v>45557</v>
      </c>
      <c r="C554" s="5" t="s">
        <v>68</v>
      </c>
      <c r="D554" s="5" t="str">
        <f>VLOOKUP($C554,'Sales Person'!$A$1:$C$21,2,0)</f>
        <v>Samantha Irvin</v>
      </c>
      <c r="E554" s="5" t="s">
        <v>7</v>
      </c>
      <c r="F554" s="5" t="str">
        <f>VLOOKUP($E554,Country!$A$1:$B$11,2,0)</f>
        <v>Europe</v>
      </c>
      <c r="G554" s="5" t="s">
        <v>30</v>
      </c>
      <c r="H554" s="5" t="str">
        <f>VLOOKUP($G554,Products!$A$1:$C$11,COLUMNS(Products!$A$2:B554),0)</f>
        <v>Audio</v>
      </c>
      <c r="I554" s="5">
        <f>VLOOKUP($G554,Products!$A$1:$C$11,COLUMNS(Products!$A$2:C554),0)</f>
        <v>199.57</v>
      </c>
      <c r="J554" s="5">
        <v>552.76</v>
      </c>
      <c r="K554" s="5" t="s">
        <v>82</v>
      </c>
      <c r="L554" s="5" t="s">
        <v>83</v>
      </c>
      <c r="M554" s="5" t="str">
        <f t="shared" si="8"/>
        <v>0</v>
      </c>
      <c r="N554" s="5" t="str">
        <f>TEXT(Table1[[#This Row],[Date]],"mmm")</f>
        <v>Sep</v>
      </c>
      <c r="O554" s="5">
        <f>YEAR(Table1[[#This Row],[Date]])</f>
        <v>2024</v>
      </c>
    </row>
    <row r="555" spans="1:15" x14ac:dyDescent="0.25">
      <c r="A555" s="5">
        <v>554</v>
      </c>
      <c r="B555" s="6">
        <v>45519</v>
      </c>
      <c r="C555" s="5" t="s">
        <v>54</v>
      </c>
      <c r="D555" s="5" t="str">
        <f>VLOOKUP($C555,'Sales Person'!$A$1:$C$21,2,0)</f>
        <v>Michale Cole</v>
      </c>
      <c r="E555" s="5" t="s">
        <v>4</v>
      </c>
      <c r="F555" s="5" t="str">
        <f>VLOOKUP($E555,Country!$A$1:$B$11,2,0)</f>
        <v>North America</v>
      </c>
      <c r="G555" s="5" t="s">
        <v>22</v>
      </c>
      <c r="H555" s="5" t="str">
        <f>VLOOKUP($G555,Products!$A$1:$C$11,COLUMNS(Products!$A$2:B555),0)</f>
        <v>Computing</v>
      </c>
      <c r="I555" s="5">
        <f>VLOOKUP($G555,Products!$A$1:$C$11,COLUMNS(Products!$A$2:C555),0)</f>
        <v>415.78</v>
      </c>
      <c r="J555" s="5">
        <v>868.3</v>
      </c>
      <c r="K555" s="5" t="s">
        <v>81</v>
      </c>
      <c r="L555" s="6">
        <v>45521</v>
      </c>
      <c r="M555" s="5">
        <f t="shared" si="8"/>
        <v>2</v>
      </c>
      <c r="N555" s="5" t="str">
        <f>TEXT(Table1[[#This Row],[Date]],"mmm")</f>
        <v>Aug</v>
      </c>
      <c r="O555" s="5">
        <f>YEAR(Table1[[#This Row],[Date]])</f>
        <v>2024</v>
      </c>
    </row>
    <row r="556" spans="1:15" x14ac:dyDescent="0.25">
      <c r="A556" s="5">
        <v>555</v>
      </c>
      <c r="B556" s="6">
        <v>45419</v>
      </c>
      <c r="C556" s="5" t="s">
        <v>38</v>
      </c>
      <c r="D556" s="5" t="str">
        <f>VLOOKUP($C556,'Sales Person'!$A$1:$C$21,2,0)</f>
        <v>Samantha Irvin</v>
      </c>
      <c r="E556" s="5" t="s">
        <v>7</v>
      </c>
      <c r="F556" s="5" t="str">
        <f>VLOOKUP($E556,Country!$A$1:$B$11,2,0)</f>
        <v>Europe</v>
      </c>
      <c r="G556" s="5" t="s">
        <v>33</v>
      </c>
      <c r="H556" s="5" t="str">
        <f>VLOOKUP($G556,Products!$A$1:$C$11,COLUMNS(Products!$A$2:B556),0)</f>
        <v>Electronics</v>
      </c>
      <c r="I556" s="5">
        <f>VLOOKUP($G556,Products!$A$1:$C$11,COLUMNS(Products!$A$2:C556),0)</f>
        <v>381.62</v>
      </c>
      <c r="J556" s="5">
        <v>741.43</v>
      </c>
      <c r="K556" s="5" t="s">
        <v>81</v>
      </c>
      <c r="L556" s="6">
        <v>45427</v>
      </c>
      <c r="M556" s="5">
        <f t="shared" si="8"/>
        <v>8</v>
      </c>
      <c r="N556" s="5" t="str">
        <f>TEXT(Table1[[#This Row],[Date]],"mmm")</f>
        <v>May</v>
      </c>
      <c r="O556" s="5">
        <f>YEAR(Table1[[#This Row],[Date]])</f>
        <v>2024</v>
      </c>
    </row>
    <row r="557" spans="1:15" x14ac:dyDescent="0.25">
      <c r="A557" s="5">
        <v>556</v>
      </c>
      <c r="B557" s="6">
        <v>45607</v>
      </c>
      <c r="C557" s="5" t="s">
        <v>54</v>
      </c>
      <c r="D557" s="5" t="str">
        <f>VLOOKUP($C557,'Sales Person'!$A$1:$C$21,2,0)</f>
        <v>Michale Cole</v>
      </c>
      <c r="E557" s="5" t="s">
        <v>15</v>
      </c>
      <c r="F557" s="5" t="str">
        <f>VLOOKUP($E557,Country!$A$1:$B$11,2,0)</f>
        <v>Oceania</v>
      </c>
      <c r="G557" s="5" t="s">
        <v>24</v>
      </c>
      <c r="H557" s="5" t="str">
        <f>VLOOKUP($G557,Products!$A$1:$C$11,COLUMNS(Products!$A$2:B557),0)</f>
        <v>Audio</v>
      </c>
      <c r="I557" s="5">
        <f>VLOOKUP($G557,Products!$A$1:$C$11,COLUMNS(Products!$A$2:C557),0)</f>
        <v>195.62</v>
      </c>
      <c r="J557" s="5">
        <v>543.20000000000005</v>
      </c>
      <c r="K557" s="5" t="s">
        <v>81</v>
      </c>
      <c r="L557" s="6">
        <v>45627</v>
      </c>
      <c r="M557" s="5">
        <f t="shared" si="8"/>
        <v>20</v>
      </c>
      <c r="N557" s="5" t="str">
        <f>TEXT(Table1[[#This Row],[Date]],"mmm")</f>
        <v>Nov</v>
      </c>
      <c r="O557" s="5">
        <f>YEAR(Table1[[#This Row],[Date]])</f>
        <v>2024</v>
      </c>
    </row>
    <row r="558" spans="1:15" x14ac:dyDescent="0.25">
      <c r="A558" s="5">
        <v>557</v>
      </c>
      <c r="B558" s="6">
        <v>45169</v>
      </c>
      <c r="C558" s="5" t="s">
        <v>44</v>
      </c>
      <c r="D558" s="5" t="str">
        <f>VLOOKUP($C558,'Sales Person'!$A$1:$C$21,2,0)</f>
        <v>Cathy Kelley</v>
      </c>
      <c r="E558" s="5" t="s">
        <v>7</v>
      </c>
      <c r="F558" s="5" t="str">
        <f>VLOOKUP($E558,Country!$A$1:$B$11,2,0)</f>
        <v>Europe</v>
      </c>
      <c r="G558" s="5" t="s">
        <v>22</v>
      </c>
      <c r="H558" s="5" t="str">
        <f>VLOOKUP($G558,Products!$A$1:$C$11,COLUMNS(Products!$A$2:B558),0)</f>
        <v>Computing</v>
      </c>
      <c r="I558" s="5">
        <f>VLOOKUP($G558,Products!$A$1:$C$11,COLUMNS(Products!$A$2:C558),0)</f>
        <v>415.78</v>
      </c>
      <c r="J558" s="5">
        <v>389.08</v>
      </c>
      <c r="K558" s="5" t="s">
        <v>81</v>
      </c>
      <c r="L558" s="6">
        <v>45177</v>
      </c>
      <c r="M558" s="5">
        <f t="shared" si="8"/>
        <v>8</v>
      </c>
      <c r="N558" s="5" t="str">
        <f>TEXT(Table1[[#This Row],[Date]],"mmm")</f>
        <v>Aug</v>
      </c>
      <c r="O558" s="5">
        <f>YEAR(Table1[[#This Row],[Date]])</f>
        <v>2023</v>
      </c>
    </row>
    <row r="559" spans="1:15" x14ac:dyDescent="0.25">
      <c r="A559" s="5">
        <v>558</v>
      </c>
      <c r="B559" s="6">
        <v>45300</v>
      </c>
      <c r="C559" s="5" t="s">
        <v>50</v>
      </c>
      <c r="D559" s="5" t="str">
        <f>VLOOKUP($C559,'Sales Person'!$A$1:$C$21,2,0)</f>
        <v>Michale Cole</v>
      </c>
      <c r="E559" s="5" t="s">
        <v>4</v>
      </c>
      <c r="F559" s="5" t="str">
        <f>VLOOKUP($E559,Country!$A$1:$B$11,2,0)</f>
        <v>North America</v>
      </c>
      <c r="G559" s="5" t="s">
        <v>30</v>
      </c>
      <c r="H559" s="5" t="str">
        <f>VLOOKUP($G559,Products!$A$1:$C$11,COLUMNS(Products!$A$2:B559),0)</f>
        <v>Audio</v>
      </c>
      <c r="I559" s="5">
        <f>VLOOKUP($G559,Products!$A$1:$C$11,COLUMNS(Products!$A$2:C559),0)</f>
        <v>199.57</v>
      </c>
      <c r="J559" s="5">
        <v>664.76</v>
      </c>
      <c r="K559" s="5" t="s">
        <v>82</v>
      </c>
      <c r="L559" s="5" t="s">
        <v>83</v>
      </c>
      <c r="M559" s="5" t="str">
        <f t="shared" si="8"/>
        <v>0</v>
      </c>
      <c r="N559" s="5" t="str">
        <f>TEXT(Table1[[#This Row],[Date]],"mmm")</f>
        <v>Jan</v>
      </c>
      <c r="O559" s="5">
        <f>YEAR(Table1[[#This Row],[Date]])</f>
        <v>2024</v>
      </c>
    </row>
    <row r="560" spans="1:15" x14ac:dyDescent="0.25">
      <c r="A560" s="5">
        <v>559</v>
      </c>
      <c r="B560" s="6">
        <v>45401</v>
      </c>
      <c r="C560" s="5" t="s">
        <v>36</v>
      </c>
      <c r="D560" s="5" t="str">
        <f>VLOOKUP($C560,'Sales Person'!$A$1:$C$21,2,0)</f>
        <v>Michale Cole</v>
      </c>
      <c r="E560" s="5" t="s">
        <v>14</v>
      </c>
      <c r="F560" s="5" t="str">
        <f>VLOOKUP($E560,Country!$A$1:$B$11,2,0)</f>
        <v>Asia</v>
      </c>
      <c r="G560" s="5" t="s">
        <v>31</v>
      </c>
      <c r="H560" s="5" t="str">
        <f>VLOOKUP($G560,Products!$A$1:$C$11,COLUMNS(Products!$A$2:B560),0)</f>
        <v>Electronics</v>
      </c>
      <c r="I560" s="5">
        <f>VLOOKUP($G560,Products!$A$1:$C$11,COLUMNS(Products!$A$2:C560),0)</f>
        <v>71.97</v>
      </c>
      <c r="J560" s="5">
        <v>525.77</v>
      </c>
      <c r="K560" s="5" t="s">
        <v>82</v>
      </c>
      <c r="L560" s="5" t="s">
        <v>83</v>
      </c>
      <c r="M560" s="5" t="str">
        <f t="shared" si="8"/>
        <v>0</v>
      </c>
      <c r="N560" s="5" t="str">
        <f>TEXT(Table1[[#This Row],[Date]],"mmm")</f>
        <v>Apr</v>
      </c>
      <c r="O560" s="5">
        <f>YEAR(Table1[[#This Row],[Date]])</f>
        <v>2024</v>
      </c>
    </row>
    <row r="561" spans="1:15" x14ac:dyDescent="0.25">
      <c r="A561" s="5">
        <v>560</v>
      </c>
      <c r="B561" s="6">
        <v>44975</v>
      </c>
      <c r="C561" s="5" t="s">
        <v>56</v>
      </c>
      <c r="D561" s="5" t="str">
        <f>VLOOKUP($C561,'Sales Person'!$A$1:$C$21,2,0)</f>
        <v>Nick Patrick</v>
      </c>
      <c r="E561" s="5" t="s">
        <v>15</v>
      </c>
      <c r="F561" s="5" t="str">
        <f>VLOOKUP($E561,Country!$A$1:$B$11,2,0)</f>
        <v>Oceania</v>
      </c>
      <c r="G561" s="5" t="s">
        <v>20</v>
      </c>
      <c r="H561" s="5" t="str">
        <f>VLOOKUP($G561,Products!$A$1:$C$11,COLUMNS(Products!$A$2:B561),0)</f>
        <v>Office Equipment</v>
      </c>
      <c r="I561" s="5">
        <f>VLOOKUP($G561,Products!$A$1:$C$11,COLUMNS(Products!$A$2:C561),0)</f>
        <v>350.59</v>
      </c>
      <c r="J561" s="5">
        <v>336.86</v>
      </c>
      <c r="K561" s="5" t="s">
        <v>82</v>
      </c>
      <c r="L561" s="5" t="s">
        <v>83</v>
      </c>
      <c r="M561" s="5" t="str">
        <f t="shared" si="8"/>
        <v>0</v>
      </c>
      <c r="N561" s="5" t="str">
        <f>TEXT(Table1[[#This Row],[Date]],"mmm")</f>
        <v>Feb</v>
      </c>
      <c r="O561" s="5">
        <f>YEAR(Table1[[#This Row],[Date]])</f>
        <v>2023</v>
      </c>
    </row>
    <row r="562" spans="1:15" x14ac:dyDescent="0.25">
      <c r="A562" s="5">
        <v>561</v>
      </c>
      <c r="B562" s="6">
        <v>45597</v>
      </c>
      <c r="C562" s="5" t="s">
        <v>58</v>
      </c>
      <c r="D562" s="5" t="str">
        <f>VLOOKUP($C562,'Sales Person'!$A$1:$C$21,2,0)</f>
        <v>Nick Patrick</v>
      </c>
      <c r="E562" s="5" t="s">
        <v>13</v>
      </c>
      <c r="F562" s="5" t="str">
        <f>VLOOKUP($E562,Country!$A$1:$B$11,2,0)</f>
        <v>Asia</v>
      </c>
      <c r="G562" s="5" t="s">
        <v>26</v>
      </c>
      <c r="H562" s="5" t="str">
        <f>VLOOKUP($G562,Products!$A$1:$C$11,COLUMNS(Products!$A$2:B562),0)</f>
        <v>Electronics</v>
      </c>
      <c r="I562" s="5">
        <f>VLOOKUP($G562,Products!$A$1:$C$11,COLUMNS(Products!$A$2:C562),0)</f>
        <v>263.2</v>
      </c>
      <c r="J562" s="5">
        <v>807.93</v>
      </c>
      <c r="K562" s="5" t="s">
        <v>81</v>
      </c>
      <c r="L562" s="6">
        <v>45612</v>
      </c>
      <c r="M562" s="5">
        <f t="shared" si="8"/>
        <v>15</v>
      </c>
      <c r="N562" s="5" t="str">
        <f>TEXT(Table1[[#This Row],[Date]],"mmm")</f>
        <v>Nov</v>
      </c>
      <c r="O562" s="5">
        <f>YEAR(Table1[[#This Row],[Date]])</f>
        <v>2024</v>
      </c>
    </row>
    <row r="563" spans="1:15" x14ac:dyDescent="0.25">
      <c r="A563" s="5">
        <v>562</v>
      </c>
      <c r="B563" s="6">
        <v>45618</v>
      </c>
      <c r="C563" s="5" t="s">
        <v>48</v>
      </c>
      <c r="D563" s="5" t="str">
        <f>VLOOKUP($C563,'Sales Person'!$A$1:$C$21,2,0)</f>
        <v>Cathy Kelley</v>
      </c>
      <c r="E563" s="5" t="s">
        <v>14</v>
      </c>
      <c r="F563" s="5" t="str">
        <f>VLOOKUP($E563,Country!$A$1:$B$11,2,0)</f>
        <v>Asia</v>
      </c>
      <c r="G563" s="5" t="s">
        <v>32</v>
      </c>
      <c r="H563" s="5" t="str">
        <f>VLOOKUP($G563,Products!$A$1:$C$11,COLUMNS(Products!$A$2:B563),0)</f>
        <v>Audio</v>
      </c>
      <c r="I563" s="5">
        <f>VLOOKUP($G563,Products!$A$1:$C$11,COLUMNS(Products!$A$2:C563),0)</f>
        <v>143.09</v>
      </c>
      <c r="J563" s="5">
        <v>732.7</v>
      </c>
      <c r="K563" s="5" t="s">
        <v>81</v>
      </c>
      <c r="L563" s="6">
        <v>45636</v>
      </c>
      <c r="M563" s="5">
        <f t="shared" si="8"/>
        <v>18</v>
      </c>
      <c r="N563" s="5" t="str">
        <f>TEXT(Table1[[#This Row],[Date]],"mmm")</f>
        <v>Nov</v>
      </c>
      <c r="O563" s="5">
        <f>YEAR(Table1[[#This Row],[Date]])</f>
        <v>2024</v>
      </c>
    </row>
    <row r="564" spans="1:15" x14ac:dyDescent="0.25">
      <c r="A564" s="5">
        <v>563</v>
      </c>
      <c r="B564" s="6">
        <v>44952</v>
      </c>
      <c r="C564" s="5" t="s">
        <v>74</v>
      </c>
      <c r="D564" s="5" t="str">
        <f>VLOOKUP($C564,'Sales Person'!$A$1:$C$21,2,0)</f>
        <v>Michale Cole</v>
      </c>
      <c r="E564" s="5" t="s">
        <v>15</v>
      </c>
      <c r="F564" s="5" t="str">
        <f>VLOOKUP($E564,Country!$A$1:$B$11,2,0)</f>
        <v>Oceania</v>
      </c>
      <c r="G564" s="5" t="s">
        <v>30</v>
      </c>
      <c r="H564" s="5" t="str">
        <f>VLOOKUP($G564,Products!$A$1:$C$11,COLUMNS(Products!$A$2:B564),0)</f>
        <v>Audio</v>
      </c>
      <c r="I564" s="5">
        <f>VLOOKUP($G564,Products!$A$1:$C$11,COLUMNS(Products!$A$2:C564),0)</f>
        <v>199.57</v>
      </c>
      <c r="J564" s="5">
        <v>657.46</v>
      </c>
      <c r="K564" s="5" t="s">
        <v>81</v>
      </c>
      <c r="L564" s="6">
        <v>44972</v>
      </c>
      <c r="M564" s="5">
        <f t="shared" si="8"/>
        <v>20</v>
      </c>
      <c r="N564" s="5" t="str">
        <f>TEXT(Table1[[#This Row],[Date]],"mmm")</f>
        <v>Jan</v>
      </c>
      <c r="O564" s="5">
        <f>YEAR(Table1[[#This Row],[Date]])</f>
        <v>2023</v>
      </c>
    </row>
    <row r="565" spans="1:15" x14ac:dyDescent="0.25">
      <c r="A565" s="5">
        <v>564</v>
      </c>
      <c r="B565" s="6">
        <v>45016</v>
      </c>
      <c r="C565" s="5" t="s">
        <v>46</v>
      </c>
      <c r="D565" s="5" t="str">
        <f>VLOOKUP($C565,'Sales Person'!$A$1:$C$21,2,0)</f>
        <v>Nick Patrick</v>
      </c>
      <c r="E565" s="5" t="s">
        <v>10</v>
      </c>
      <c r="F565" s="5" t="str">
        <f>VLOOKUP($E565,Country!$A$1:$B$11,2,0)</f>
        <v>Europe</v>
      </c>
      <c r="G565" s="5" t="s">
        <v>22</v>
      </c>
      <c r="H565" s="5" t="str">
        <f>VLOOKUP($G565,Products!$A$1:$C$11,COLUMNS(Products!$A$2:B565),0)</f>
        <v>Computing</v>
      </c>
      <c r="I565" s="5">
        <f>VLOOKUP($G565,Products!$A$1:$C$11,COLUMNS(Products!$A$2:C565),0)</f>
        <v>415.78</v>
      </c>
      <c r="J565" s="5">
        <v>173.92</v>
      </c>
      <c r="K565" s="5" t="s">
        <v>82</v>
      </c>
      <c r="L565" s="5" t="s">
        <v>83</v>
      </c>
      <c r="M565" s="5" t="str">
        <f t="shared" si="8"/>
        <v>0</v>
      </c>
      <c r="N565" s="5" t="str">
        <f>TEXT(Table1[[#This Row],[Date]],"mmm")</f>
        <v>Mar</v>
      </c>
      <c r="O565" s="5">
        <f>YEAR(Table1[[#This Row],[Date]])</f>
        <v>2023</v>
      </c>
    </row>
    <row r="566" spans="1:15" x14ac:dyDescent="0.25">
      <c r="A566" s="5">
        <v>565</v>
      </c>
      <c r="B566" s="6">
        <v>45394</v>
      </c>
      <c r="C566" s="5" t="s">
        <v>56</v>
      </c>
      <c r="D566" s="5" t="str">
        <f>VLOOKUP($C566,'Sales Person'!$A$1:$C$21,2,0)</f>
        <v>Nick Patrick</v>
      </c>
      <c r="E566" s="5" t="s">
        <v>2</v>
      </c>
      <c r="F566" s="5" t="str">
        <f>VLOOKUP($E566,Country!$A$1:$B$11,2,0)</f>
        <v>North America</v>
      </c>
      <c r="G566" s="5" t="s">
        <v>22</v>
      </c>
      <c r="H566" s="5" t="str">
        <f>VLOOKUP($G566,Products!$A$1:$C$11,COLUMNS(Products!$A$2:B566),0)</f>
        <v>Computing</v>
      </c>
      <c r="I566" s="5">
        <f>VLOOKUP($G566,Products!$A$1:$C$11,COLUMNS(Products!$A$2:C566),0)</f>
        <v>415.78</v>
      </c>
      <c r="J566" s="5">
        <v>686.18</v>
      </c>
      <c r="K566" s="5" t="s">
        <v>81</v>
      </c>
      <c r="L566" s="6">
        <v>45395</v>
      </c>
      <c r="M566" s="5">
        <f t="shared" si="8"/>
        <v>1</v>
      </c>
      <c r="N566" s="5" t="str">
        <f>TEXT(Table1[[#This Row],[Date]],"mmm")</f>
        <v>Apr</v>
      </c>
      <c r="O566" s="5">
        <f>YEAR(Table1[[#This Row],[Date]])</f>
        <v>2024</v>
      </c>
    </row>
    <row r="567" spans="1:15" x14ac:dyDescent="0.25">
      <c r="A567" s="5">
        <v>566</v>
      </c>
      <c r="B567" s="6">
        <v>45426</v>
      </c>
      <c r="C567" s="5" t="s">
        <v>58</v>
      </c>
      <c r="D567" s="5" t="str">
        <f>VLOOKUP($C567,'Sales Person'!$A$1:$C$21,2,0)</f>
        <v>Nick Patrick</v>
      </c>
      <c r="E567" s="5" t="s">
        <v>11</v>
      </c>
      <c r="F567" s="5" t="str">
        <f>VLOOKUP($E567,Country!$A$1:$B$11,2,0)</f>
        <v>Asia</v>
      </c>
      <c r="G567" s="5" t="s">
        <v>24</v>
      </c>
      <c r="H567" s="5" t="str">
        <f>VLOOKUP($G567,Products!$A$1:$C$11,COLUMNS(Products!$A$2:B567),0)</f>
        <v>Audio</v>
      </c>
      <c r="I567" s="5">
        <f>VLOOKUP($G567,Products!$A$1:$C$11,COLUMNS(Products!$A$2:C567),0)</f>
        <v>195.62</v>
      </c>
      <c r="J567" s="5">
        <v>454.14</v>
      </c>
      <c r="K567" s="5" t="s">
        <v>82</v>
      </c>
      <c r="L567" s="5" t="s">
        <v>83</v>
      </c>
      <c r="M567" s="5" t="str">
        <f t="shared" si="8"/>
        <v>0</v>
      </c>
      <c r="N567" s="5" t="str">
        <f>TEXT(Table1[[#This Row],[Date]],"mmm")</f>
        <v>May</v>
      </c>
      <c r="O567" s="5">
        <f>YEAR(Table1[[#This Row],[Date]])</f>
        <v>2024</v>
      </c>
    </row>
    <row r="568" spans="1:15" x14ac:dyDescent="0.25">
      <c r="A568" s="5">
        <v>567</v>
      </c>
      <c r="B568" s="6">
        <v>45343</v>
      </c>
      <c r="C568" s="5" t="s">
        <v>60</v>
      </c>
      <c r="D568" s="5" t="str">
        <f>VLOOKUP($C568,'Sales Person'!$A$1:$C$21,2,0)</f>
        <v>Cathy Kelley</v>
      </c>
      <c r="E568" s="5" t="s">
        <v>14</v>
      </c>
      <c r="F568" s="5" t="str">
        <f>VLOOKUP($E568,Country!$A$1:$B$11,2,0)</f>
        <v>Asia</v>
      </c>
      <c r="G568" s="5" t="s">
        <v>26</v>
      </c>
      <c r="H568" s="5" t="str">
        <f>VLOOKUP($G568,Products!$A$1:$C$11,COLUMNS(Products!$A$2:B568),0)</f>
        <v>Electronics</v>
      </c>
      <c r="I568" s="5">
        <f>VLOOKUP($G568,Products!$A$1:$C$11,COLUMNS(Products!$A$2:C568),0)</f>
        <v>263.2</v>
      </c>
      <c r="J568" s="5">
        <v>477.63</v>
      </c>
      <c r="K568" s="5" t="s">
        <v>82</v>
      </c>
      <c r="L568" s="5" t="s">
        <v>83</v>
      </c>
      <c r="M568" s="5" t="str">
        <f t="shared" si="8"/>
        <v>0</v>
      </c>
      <c r="N568" s="5" t="str">
        <f>TEXT(Table1[[#This Row],[Date]],"mmm")</f>
        <v>Feb</v>
      </c>
      <c r="O568" s="5">
        <f>YEAR(Table1[[#This Row],[Date]])</f>
        <v>2024</v>
      </c>
    </row>
    <row r="569" spans="1:15" x14ac:dyDescent="0.25">
      <c r="A569" s="5">
        <v>568</v>
      </c>
      <c r="B569" s="6">
        <v>45538</v>
      </c>
      <c r="C569" s="5" t="s">
        <v>72</v>
      </c>
      <c r="D569" s="5" t="str">
        <f>VLOOKUP($C569,'Sales Person'!$A$1:$C$21,2,0)</f>
        <v>Cathy Kelley</v>
      </c>
      <c r="E569" s="5" t="s">
        <v>9</v>
      </c>
      <c r="F569" s="5" t="str">
        <f>VLOOKUP($E569,Country!$A$1:$B$11,2,0)</f>
        <v>Europe</v>
      </c>
      <c r="G569" s="5" t="s">
        <v>32</v>
      </c>
      <c r="H569" s="5" t="str">
        <f>VLOOKUP($G569,Products!$A$1:$C$11,COLUMNS(Products!$A$2:B569),0)</f>
        <v>Audio</v>
      </c>
      <c r="I569" s="5">
        <f>VLOOKUP($G569,Products!$A$1:$C$11,COLUMNS(Products!$A$2:C569),0)</f>
        <v>143.09</v>
      </c>
      <c r="J569" s="5">
        <v>835.78</v>
      </c>
      <c r="K569" s="5" t="s">
        <v>82</v>
      </c>
      <c r="L569" s="5" t="s">
        <v>83</v>
      </c>
      <c r="M569" s="5" t="str">
        <f t="shared" si="8"/>
        <v>0</v>
      </c>
      <c r="N569" s="5" t="str">
        <f>TEXT(Table1[[#This Row],[Date]],"mmm")</f>
        <v>Sep</v>
      </c>
      <c r="O569" s="5">
        <f>YEAR(Table1[[#This Row],[Date]])</f>
        <v>2024</v>
      </c>
    </row>
    <row r="570" spans="1:15" x14ac:dyDescent="0.25">
      <c r="A570" s="5">
        <v>569</v>
      </c>
      <c r="B570" s="6">
        <v>45577</v>
      </c>
      <c r="C570" s="5" t="s">
        <v>58</v>
      </c>
      <c r="D570" s="5" t="str">
        <f>VLOOKUP($C570,'Sales Person'!$A$1:$C$21,2,0)</f>
        <v>Nick Patrick</v>
      </c>
      <c r="E570" s="5" t="s">
        <v>11</v>
      </c>
      <c r="F570" s="5" t="str">
        <f>VLOOKUP($E570,Country!$A$1:$B$11,2,0)</f>
        <v>Asia</v>
      </c>
      <c r="G570" s="5" t="s">
        <v>29</v>
      </c>
      <c r="H570" s="5" t="str">
        <f>VLOOKUP($G570,Products!$A$1:$C$11,COLUMNS(Products!$A$2:B570),0)</f>
        <v>Computing</v>
      </c>
      <c r="I570" s="5">
        <f>VLOOKUP($G570,Products!$A$1:$C$11,COLUMNS(Products!$A$2:C570),0)</f>
        <v>104.6</v>
      </c>
      <c r="J570" s="5">
        <v>419.69</v>
      </c>
      <c r="K570" s="5" t="s">
        <v>81</v>
      </c>
      <c r="L570" s="6">
        <v>45589</v>
      </c>
      <c r="M570" s="5">
        <f t="shared" si="8"/>
        <v>12</v>
      </c>
      <c r="N570" s="5" t="str">
        <f>TEXT(Table1[[#This Row],[Date]],"mmm")</f>
        <v>Oct</v>
      </c>
      <c r="O570" s="5">
        <f>YEAR(Table1[[#This Row],[Date]])</f>
        <v>2024</v>
      </c>
    </row>
    <row r="571" spans="1:15" x14ac:dyDescent="0.25">
      <c r="A571" s="5">
        <v>570</v>
      </c>
      <c r="B571" s="6">
        <v>45486</v>
      </c>
      <c r="C571" s="5" t="s">
        <v>48</v>
      </c>
      <c r="D571" s="5" t="str">
        <f>VLOOKUP($C571,'Sales Person'!$A$1:$C$21,2,0)</f>
        <v>Cathy Kelley</v>
      </c>
      <c r="E571" s="5" t="s">
        <v>9</v>
      </c>
      <c r="F571" s="5" t="str">
        <f>VLOOKUP($E571,Country!$A$1:$B$11,2,0)</f>
        <v>Europe</v>
      </c>
      <c r="G571" s="5" t="s">
        <v>26</v>
      </c>
      <c r="H571" s="5" t="str">
        <f>VLOOKUP($G571,Products!$A$1:$C$11,COLUMNS(Products!$A$2:B571),0)</f>
        <v>Electronics</v>
      </c>
      <c r="I571" s="5">
        <f>VLOOKUP($G571,Products!$A$1:$C$11,COLUMNS(Products!$A$2:C571),0)</f>
        <v>263.2</v>
      </c>
      <c r="J571" s="5">
        <v>731.44</v>
      </c>
      <c r="K571" s="5" t="s">
        <v>81</v>
      </c>
      <c r="L571" s="6">
        <v>45496</v>
      </c>
      <c r="M571" s="5">
        <f t="shared" si="8"/>
        <v>10</v>
      </c>
      <c r="N571" s="5" t="str">
        <f>TEXT(Table1[[#This Row],[Date]],"mmm")</f>
        <v>Jul</v>
      </c>
      <c r="O571" s="5">
        <f>YEAR(Table1[[#This Row],[Date]])</f>
        <v>2024</v>
      </c>
    </row>
    <row r="572" spans="1:15" x14ac:dyDescent="0.25">
      <c r="A572" s="5">
        <v>571</v>
      </c>
      <c r="B572" s="6">
        <v>45388</v>
      </c>
      <c r="C572" s="5" t="s">
        <v>74</v>
      </c>
      <c r="D572" s="5" t="str">
        <f>VLOOKUP($C572,'Sales Person'!$A$1:$C$21,2,0)</f>
        <v>Michale Cole</v>
      </c>
      <c r="E572" s="5" t="s">
        <v>7</v>
      </c>
      <c r="F572" s="5" t="str">
        <f>VLOOKUP($E572,Country!$A$1:$B$11,2,0)</f>
        <v>Europe</v>
      </c>
      <c r="G572" s="5" t="s">
        <v>29</v>
      </c>
      <c r="H572" s="5" t="str">
        <f>VLOOKUP($G572,Products!$A$1:$C$11,COLUMNS(Products!$A$2:B572),0)</f>
        <v>Computing</v>
      </c>
      <c r="I572" s="5">
        <f>VLOOKUP($G572,Products!$A$1:$C$11,COLUMNS(Products!$A$2:C572),0)</f>
        <v>104.6</v>
      </c>
      <c r="J572" s="5">
        <v>135.86000000000001</v>
      </c>
      <c r="K572" s="5" t="s">
        <v>81</v>
      </c>
      <c r="L572" s="6">
        <v>45396</v>
      </c>
      <c r="M572" s="5">
        <f t="shared" si="8"/>
        <v>8</v>
      </c>
      <c r="N572" s="5" t="str">
        <f>TEXT(Table1[[#This Row],[Date]],"mmm")</f>
        <v>Apr</v>
      </c>
      <c r="O572" s="5">
        <f>YEAR(Table1[[#This Row],[Date]])</f>
        <v>2024</v>
      </c>
    </row>
    <row r="573" spans="1:15" x14ac:dyDescent="0.25">
      <c r="A573" s="5">
        <v>572</v>
      </c>
      <c r="B573" s="6">
        <v>45616</v>
      </c>
      <c r="C573" s="5" t="s">
        <v>38</v>
      </c>
      <c r="D573" s="5" t="str">
        <f>VLOOKUP($C573,'Sales Person'!$A$1:$C$21,2,0)</f>
        <v>Samantha Irvin</v>
      </c>
      <c r="E573" s="5" t="s">
        <v>13</v>
      </c>
      <c r="F573" s="5" t="str">
        <f>VLOOKUP($E573,Country!$A$1:$B$11,2,0)</f>
        <v>Asia</v>
      </c>
      <c r="G573" s="5" t="s">
        <v>32</v>
      </c>
      <c r="H573" s="5" t="str">
        <f>VLOOKUP($G573,Products!$A$1:$C$11,COLUMNS(Products!$A$2:B573),0)</f>
        <v>Audio</v>
      </c>
      <c r="I573" s="5">
        <f>VLOOKUP($G573,Products!$A$1:$C$11,COLUMNS(Products!$A$2:C573),0)</f>
        <v>143.09</v>
      </c>
      <c r="J573" s="5">
        <v>614.36</v>
      </c>
      <c r="K573" s="5" t="s">
        <v>82</v>
      </c>
      <c r="L573" s="5" t="s">
        <v>83</v>
      </c>
      <c r="M573" s="5" t="str">
        <f t="shared" si="8"/>
        <v>0</v>
      </c>
      <c r="N573" s="5" t="str">
        <f>TEXT(Table1[[#This Row],[Date]],"mmm")</f>
        <v>Nov</v>
      </c>
      <c r="O573" s="5">
        <f>YEAR(Table1[[#This Row],[Date]])</f>
        <v>2024</v>
      </c>
    </row>
    <row r="574" spans="1:15" x14ac:dyDescent="0.25">
      <c r="A574" s="5">
        <v>573</v>
      </c>
      <c r="B574" s="6">
        <v>45222</v>
      </c>
      <c r="C574" s="5" t="s">
        <v>52</v>
      </c>
      <c r="D574" s="5" t="str">
        <f>VLOOKUP($C574,'Sales Person'!$A$1:$C$21,2,0)</f>
        <v>Nick Patrick</v>
      </c>
      <c r="E574" s="5" t="s">
        <v>5</v>
      </c>
      <c r="F574" s="5" t="str">
        <f>VLOOKUP($E574,Country!$A$1:$B$11,2,0)</f>
        <v>South America</v>
      </c>
      <c r="G574" s="5" t="s">
        <v>31</v>
      </c>
      <c r="H574" s="5" t="str">
        <f>VLOOKUP($G574,Products!$A$1:$C$11,COLUMNS(Products!$A$2:B574),0)</f>
        <v>Electronics</v>
      </c>
      <c r="I574" s="5">
        <f>VLOOKUP($G574,Products!$A$1:$C$11,COLUMNS(Products!$A$2:C574),0)</f>
        <v>71.97</v>
      </c>
      <c r="J574" s="5">
        <v>969.49</v>
      </c>
      <c r="K574" s="5" t="s">
        <v>81</v>
      </c>
      <c r="L574" s="6">
        <v>45226</v>
      </c>
      <c r="M574" s="5">
        <f t="shared" si="8"/>
        <v>4</v>
      </c>
      <c r="N574" s="5" t="str">
        <f>TEXT(Table1[[#This Row],[Date]],"mmm")</f>
        <v>Oct</v>
      </c>
      <c r="O574" s="5">
        <f>YEAR(Table1[[#This Row],[Date]])</f>
        <v>2023</v>
      </c>
    </row>
    <row r="575" spans="1:15" x14ac:dyDescent="0.25">
      <c r="A575" s="5">
        <v>574</v>
      </c>
      <c r="B575" s="6">
        <v>45021</v>
      </c>
      <c r="C575" s="5" t="s">
        <v>50</v>
      </c>
      <c r="D575" s="5" t="str">
        <f>VLOOKUP($C575,'Sales Person'!$A$1:$C$21,2,0)</f>
        <v>Michale Cole</v>
      </c>
      <c r="E575" s="5" t="s">
        <v>2</v>
      </c>
      <c r="F575" s="5" t="str">
        <f>VLOOKUP($E575,Country!$A$1:$B$11,2,0)</f>
        <v>North America</v>
      </c>
      <c r="G575" s="5" t="s">
        <v>20</v>
      </c>
      <c r="H575" s="5" t="str">
        <f>VLOOKUP($G575,Products!$A$1:$C$11,COLUMNS(Products!$A$2:B575),0)</f>
        <v>Office Equipment</v>
      </c>
      <c r="I575" s="5">
        <f>VLOOKUP($G575,Products!$A$1:$C$11,COLUMNS(Products!$A$2:C575),0)</f>
        <v>350.59</v>
      </c>
      <c r="J575" s="5">
        <v>907.22</v>
      </c>
      <c r="K575" s="5" t="s">
        <v>81</v>
      </c>
      <c r="L575" s="6">
        <v>45022</v>
      </c>
      <c r="M575" s="5">
        <f t="shared" si="8"/>
        <v>1</v>
      </c>
      <c r="N575" s="5" t="str">
        <f>TEXT(Table1[[#This Row],[Date]],"mmm")</f>
        <v>Apr</v>
      </c>
      <c r="O575" s="5">
        <f>YEAR(Table1[[#This Row],[Date]])</f>
        <v>2023</v>
      </c>
    </row>
    <row r="576" spans="1:15" x14ac:dyDescent="0.25">
      <c r="A576" s="5">
        <v>575</v>
      </c>
      <c r="B576" s="6">
        <v>45089</v>
      </c>
      <c r="C576" s="5" t="s">
        <v>70</v>
      </c>
      <c r="D576" s="5" t="str">
        <f>VLOOKUP($C576,'Sales Person'!$A$1:$C$21,2,0)</f>
        <v>Cathy Kelley</v>
      </c>
      <c r="E576" s="5" t="s">
        <v>14</v>
      </c>
      <c r="F576" s="5" t="str">
        <f>VLOOKUP($E576,Country!$A$1:$B$11,2,0)</f>
        <v>Asia</v>
      </c>
      <c r="G576" s="5" t="s">
        <v>30</v>
      </c>
      <c r="H576" s="5" t="str">
        <f>VLOOKUP($G576,Products!$A$1:$C$11,COLUMNS(Products!$A$2:B576),0)</f>
        <v>Audio</v>
      </c>
      <c r="I576" s="5">
        <f>VLOOKUP($G576,Products!$A$1:$C$11,COLUMNS(Products!$A$2:C576),0)</f>
        <v>199.57</v>
      </c>
      <c r="J576" s="5">
        <v>763.53</v>
      </c>
      <c r="K576" s="5" t="s">
        <v>81</v>
      </c>
      <c r="L576" s="6">
        <v>45107</v>
      </c>
      <c r="M576" s="5">
        <f t="shared" si="8"/>
        <v>18</v>
      </c>
      <c r="N576" s="5" t="str">
        <f>TEXT(Table1[[#This Row],[Date]],"mmm")</f>
        <v>Jun</v>
      </c>
      <c r="O576" s="5">
        <f>YEAR(Table1[[#This Row],[Date]])</f>
        <v>2023</v>
      </c>
    </row>
    <row r="577" spans="1:15" x14ac:dyDescent="0.25">
      <c r="A577" s="5">
        <v>576</v>
      </c>
      <c r="B577" s="6">
        <v>45133</v>
      </c>
      <c r="C577" s="5" t="s">
        <v>52</v>
      </c>
      <c r="D577" s="5" t="str">
        <f>VLOOKUP($C577,'Sales Person'!$A$1:$C$21,2,0)</f>
        <v>Nick Patrick</v>
      </c>
      <c r="E577" s="5" t="s">
        <v>10</v>
      </c>
      <c r="F577" s="5" t="str">
        <f>VLOOKUP($E577,Country!$A$1:$B$11,2,0)</f>
        <v>Europe</v>
      </c>
      <c r="G577" s="5" t="s">
        <v>24</v>
      </c>
      <c r="H577" s="5" t="str">
        <f>VLOOKUP($G577,Products!$A$1:$C$11,COLUMNS(Products!$A$2:B577),0)</f>
        <v>Audio</v>
      </c>
      <c r="I577" s="5">
        <f>VLOOKUP($G577,Products!$A$1:$C$11,COLUMNS(Products!$A$2:C577),0)</f>
        <v>195.62</v>
      </c>
      <c r="J577" s="5">
        <v>855.9</v>
      </c>
      <c r="K577" s="5" t="s">
        <v>82</v>
      </c>
      <c r="L577" s="5" t="s">
        <v>83</v>
      </c>
      <c r="M577" s="5" t="str">
        <f t="shared" si="8"/>
        <v>0</v>
      </c>
      <c r="N577" s="5" t="str">
        <f>TEXT(Table1[[#This Row],[Date]],"mmm")</f>
        <v>Jul</v>
      </c>
      <c r="O577" s="5">
        <f>YEAR(Table1[[#This Row],[Date]])</f>
        <v>2023</v>
      </c>
    </row>
    <row r="578" spans="1:15" x14ac:dyDescent="0.25">
      <c r="A578" s="5">
        <v>577</v>
      </c>
      <c r="B578" s="6">
        <v>45159</v>
      </c>
      <c r="C578" s="5" t="s">
        <v>44</v>
      </c>
      <c r="D578" s="5" t="str">
        <f>VLOOKUP($C578,'Sales Person'!$A$1:$C$21,2,0)</f>
        <v>Cathy Kelley</v>
      </c>
      <c r="E578" s="5" t="s">
        <v>5</v>
      </c>
      <c r="F578" s="5" t="str">
        <f>VLOOKUP($E578,Country!$A$1:$B$11,2,0)</f>
        <v>South America</v>
      </c>
      <c r="G578" s="5" t="s">
        <v>29</v>
      </c>
      <c r="H578" s="5" t="str">
        <f>VLOOKUP($G578,Products!$A$1:$C$11,COLUMNS(Products!$A$2:B578),0)</f>
        <v>Computing</v>
      </c>
      <c r="I578" s="5">
        <f>VLOOKUP($G578,Products!$A$1:$C$11,COLUMNS(Products!$A$2:C578),0)</f>
        <v>104.6</v>
      </c>
      <c r="J578" s="5">
        <v>279.42</v>
      </c>
      <c r="K578" s="5" t="s">
        <v>82</v>
      </c>
      <c r="L578" s="5" t="s">
        <v>83</v>
      </c>
      <c r="M578" s="5" t="str">
        <f t="shared" ref="M578:M641" si="9">IFERROR(L578-B578,"0")</f>
        <v>0</v>
      </c>
      <c r="N578" s="5" t="str">
        <f>TEXT(Table1[[#This Row],[Date]],"mmm")</f>
        <v>Aug</v>
      </c>
      <c r="O578" s="5">
        <f>YEAR(Table1[[#This Row],[Date]])</f>
        <v>2023</v>
      </c>
    </row>
    <row r="579" spans="1:15" x14ac:dyDescent="0.25">
      <c r="A579" s="5">
        <v>578</v>
      </c>
      <c r="B579" s="6">
        <v>45135</v>
      </c>
      <c r="C579" s="5" t="s">
        <v>64</v>
      </c>
      <c r="D579" s="5" t="str">
        <f>VLOOKUP($C579,'Sales Person'!$A$1:$C$21,2,0)</f>
        <v>Michale Cole</v>
      </c>
      <c r="E579" s="5" t="s">
        <v>7</v>
      </c>
      <c r="F579" s="5" t="str">
        <f>VLOOKUP($E579,Country!$A$1:$B$11,2,0)</f>
        <v>Europe</v>
      </c>
      <c r="G579" s="5" t="s">
        <v>28</v>
      </c>
      <c r="H579" s="5" t="str">
        <f>VLOOKUP($G579,Products!$A$1:$C$11,COLUMNS(Products!$A$2:B579),0)</f>
        <v>Electronics</v>
      </c>
      <c r="I579" s="5">
        <f>VLOOKUP($G579,Products!$A$1:$C$11,COLUMNS(Products!$A$2:C579),0)</f>
        <v>282.79000000000002</v>
      </c>
      <c r="J579" s="5">
        <v>690.09</v>
      </c>
      <c r="K579" s="5" t="s">
        <v>82</v>
      </c>
      <c r="L579" s="5" t="s">
        <v>83</v>
      </c>
      <c r="M579" s="5" t="str">
        <f t="shared" si="9"/>
        <v>0</v>
      </c>
      <c r="N579" s="5" t="str">
        <f>TEXT(Table1[[#This Row],[Date]],"mmm")</f>
        <v>Jul</v>
      </c>
      <c r="O579" s="5">
        <f>YEAR(Table1[[#This Row],[Date]])</f>
        <v>2023</v>
      </c>
    </row>
    <row r="580" spans="1:15" x14ac:dyDescent="0.25">
      <c r="A580" s="5">
        <v>579</v>
      </c>
      <c r="B580" s="6">
        <v>45156</v>
      </c>
      <c r="C580" s="5" t="s">
        <v>50</v>
      </c>
      <c r="D580" s="5" t="str">
        <f>VLOOKUP($C580,'Sales Person'!$A$1:$C$21,2,0)</f>
        <v>Michale Cole</v>
      </c>
      <c r="E580" s="5" t="s">
        <v>5</v>
      </c>
      <c r="F580" s="5" t="str">
        <f>VLOOKUP($E580,Country!$A$1:$B$11,2,0)</f>
        <v>South America</v>
      </c>
      <c r="G580" s="5" t="s">
        <v>32</v>
      </c>
      <c r="H580" s="5" t="str">
        <f>VLOOKUP($G580,Products!$A$1:$C$11,COLUMNS(Products!$A$2:B580),0)</f>
        <v>Audio</v>
      </c>
      <c r="I580" s="5">
        <f>VLOOKUP($G580,Products!$A$1:$C$11,COLUMNS(Products!$A$2:C580),0)</f>
        <v>143.09</v>
      </c>
      <c r="J580" s="5">
        <v>556.92999999999995</v>
      </c>
      <c r="K580" s="5" t="s">
        <v>82</v>
      </c>
      <c r="L580" s="5" t="s">
        <v>83</v>
      </c>
      <c r="M580" s="5" t="str">
        <f t="shared" si="9"/>
        <v>0</v>
      </c>
      <c r="N580" s="5" t="str">
        <f>TEXT(Table1[[#This Row],[Date]],"mmm")</f>
        <v>Aug</v>
      </c>
      <c r="O580" s="5">
        <f>YEAR(Table1[[#This Row],[Date]])</f>
        <v>2023</v>
      </c>
    </row>
    <row r="581" spans="1:15" x14ac:dyDescent="0.25">
      <c r="A581" s="5">
        <v>580</v>
      </c>
      <c r="B581" s="6">
        <v>45166</v>
      </c>
      <c r="C581" s="5" t="s">
        <v>58</v>
      </c>
      <c r="D581" s="5" t="str">
        <f>VLOOKUP($C581,'Sales Person'!$A$1:$C$21,2,0)</f>
        <v>Nick Patrick</v>
      </c>
      <c r="E581" s="5" t="s">
        <v>9</v>
      </c>
      <c r="F581" s="5" t="str">
        <f>VLOOKUP($E581,Country!$A$1:$B$11,2,0)</f>
        <v>Europe</v>
      </c>
      <c r="G581" s="5" t="s">
        <v>20</v>
      </c>
      <c r="H581" s="5" t="str">
        <f>VLOOKUP($G581,Products!$A$1:$C$11,COLUMNS(Products!$A$2:B581),0)</f>
        <v>Office Equipment</v>
      </c>
      <c r="I581" s="5">
        <f>VLOOKUP($G581,Products!$A$1:$C$11,COLUMNS(Products!$A$2:C581),0)</f>
        <v>350.59</v>
      </c>
      <c r="J581" s="5">
        <v>556.74</v>
      </c>
      <c r="K581" s="5" t="s">
        <v>82</v>
      </c>
      <c r="L581" s="5" t="s">
        <v>83</v>
      </c>
      <c r="M581" s="5" t="str">
        <f t="shared" si="9"/>
        <v>0</v>
      </c>
      <c r="N581" s="5" t="str">
        <f>TEXT(Table1[[#This Row],[Date]],"mmm")</f>
        <v>Aug</v>
      </c>
      <c r="O581" s="5">
        <f>YEAR(Table1[[#This Row],[Date]])</f>
        <v>2023</v>
      </c>
    </row>
    <row r="582" spans="1:15" x14ac:dyDescent="0.25">
      <c r="A582" s="5">
        <v>581</v>
      </c>
      <c r="B582" s="6">
        <v>44951</v>
      </c>
      <c r="C582" s="5" t="s">
        <v>54</v>
      </c>
      <c r="D582" s="5" t="str">
        <f>VLOOKUP($C582,'Sales Person'!$A$1:$C$21,2,0)</f>
        <v>Michale Cole</v>
      </c>
      <c r="E582" s="5" t="s">
        <v>14</v>
      </c>
      <c r="F582" s="5" t="str">
        <f>VLOOKUP($E582,Country!$A$1:$B$11,2,0)</f>
        <v>Asia</v>
      </c>
      <c r="G582" s="5" t="s">
        <v>31</v>
      </c>
      <c r="H582" s="5" t="str">
        <f>VLOOKUP($G582,Products!$A$1:$C$11,COLUMNS(Products!$A$2:B582),0)</f>
        <v>Electronics</v>
      </c>
      <c r="I582" s="5">
        <f>VLOOKUP($G582,Products!$A$1:$C$11,COLUMNS(Products!$A$2:C582),0)</f>
        <v>71.97</v>
      </c>
      <c r="J582" s="5">
        <v>362.06</v>
      </c>
      <c r="K582" s="5" t="s">
        <v>81</v>
      </c>
      <c r="L582" s="6">
        <v>44969</v>
      </c>
      <c r="M582" s="5">
        <f t="shared" si="9"/>
        <v>18</v>
      </c>
      <c r="N582" s="5" t="str">
        <f>TEXT(Table1[[#This Row],[Date]],"mmm")</f>
        <v>Jan</v>
      </c>
      <c r="O582" s="5">
        <f>YEAR(Table1[[#This Row],[Date]])</f>
        <v>2023</v>
      </c>
    </row>
    <row r="583" spans="1:15" x14ac:dyDescent="0.25">
      <c r="A583" s="5">
        <v>582</v>
      </c>
      <c r="B583" s="6">
        <v>45294</v>
      </c>
      <c r="C583" s="5" t="s">
        <v>40</v>
      </c>
      <c r="D583" s="5" t="str">
        <f>VLOOKUP($C583,'Sales Person'!$A$1:$C$21,2,0)</f>
        <v>Samantha Irvin</v>
      </c>
      <c r="E583" s="5" t="s">
        <v>10</v>
      </c>
      <c r="F583" s="5" t="str">
        <f>VLOOKUP($E583,Country!$A$1:$B$11,2,0)</f>
        <v>Europe</v>
      </c>
      <c r="G583" s="5" t="s">
        <v>24</v>
      </c>
      <c r="H583" s="5" t="str">
        <f>VLOOKUP($G583,Products!$A$1:$C$11,COLUMNS(Products!$A$2:B583),0)</f>
        <v>Audio</v>
      </c>
      <c r="I583" s="5">
        <f>VLOOKUP($G583,Products!$A$1:$C$11,COLUMNS(Products!$A$2:C583),0)</f>
        <v>195.62</v>
      </c>
      <c r="J583" s="5">
        <v>809.2</v>
      </c>
      <c r="K583" s="5" t="s">
        <v>81</v>
      </c>
      <c r="L583" s="6">
        <v>45300</v>
      </c>
      <c r="M583" s="5">
        <f t="shared" si="9"/>
        <v>6</v>
      </c>
      <c r="N583" s="5" t="str">
        <f>TEXT(Table1[[#This Row],[Date]],"mmm")</f>
        <v>Jan</v>
      </c>
      <c r="O583" s="5">
        <f>YEAR(Table1[[#This Row],[Date]])</f>
        <v>2024</v>
      </c>
    </row>
    <row r="584" spans="1:15" x14ac:dyDescent="0.25">
      <c r="A584" s="5">
        <v>583</v>
      </c>
      <c r="B584" s="6">
        <v>45294</v>
      </c>
      <c r="C584" s="5" t="s">
        <v>70</v>
      </c>
      <c r="D584" s="5" t="str">
        <f>VLOOKUP($C584,'Sales Person'!$A$1:$C$21,2,0)</f>
        <v>Cathy Kelley</v>
      </c>
      <c r="E584" s="5" t="s">
        <v>4</v>
      </c>
      <c r="F584" s="5" t="str">
        <f>VLOOKUP($E584,Country!$A$1:$B$11,2,0)</f>
        <v>North America</v>
      </c>
      <c r="G584" s="5" t="s">
        <v>26</v>
      </c>
      <c r="H584" s="5" t="str">
        <f>VLOOKUP($G584,Products!$A$1:$C$11,COLUMNS(Products!$A$2:B584),0)</f>
        <v>Electronics</v>
      </c>
      <c r="I584" s="5">
        <f>VLOOKUP($G584,Products!$A$1:$C$11,COLUMNS(Products!$A$2:C584),0)</f>
        <v>263.2</v>
      </c>
      <c r="J584" s="5">
        <v>491.98</v>
      </c>
      <c r="K584" s="5" t="s">
        <v>82</v>
      </c>
      <c r="L584" s="5" t="s">
        <v>83</v>
      </c>
      <c r="M584" s="5" t="str">
        <f t="shared" si="9"/>
        <v>0</v>
      </c>
      <c r="N584" s="5" t="str">
        <f>TEXT(Table1[[#This Row],[Date]],"mmm")</f>
        <v>Jan</v>
      </c>
      <c r="O584" s="5">
        <f>YEAR(Table1[[#This Row],[Date]])</f>
        <v>2024</v>
      </c>
    </row>
    <row r="585" spans="1:15" x14ac:dyDescent="0.25">
      <c r="A585" s="5">
        <v>584</v>
      </c>
      <c r="B585" s="6">
        <v>45081</v>
      </c>
      <c r="C585" s="5" t="s">
        <v>70</v>
      </c>
      <c r="D585" s="5" t="str">
        <f>VLOOKUP($C585,'Sales Person'!$A$1:$C$21,2,0)</f>
        <v>Cathy Kelley</v>
      </c>
      <c r="E585" s="5" t="s">
        <v>15</v>
      </c>
      <c r="F585" s="5" t="str">
        <f>VLOOKUP($E585,Country!$A$1:$B$11,2,0)</f>
        <v>Oceania</v>
      </c>
      <c r="G585" s="5" t="s">
        <v>26</v>
      </c>
      <c r="H585" s="5" t="str">
        <f>VLOOKUP($G585,Products!$A$1:$C$11,COLUMNS(Products!$A$2:B585),0)</f>
        <v>Electronics</v>
      </c>
      <c r="I585" s="5">
        <f>VLOOKUP($G585,Products!$A$1:$C$11,COLUMNS(Products!$A$2:C585),0)</f>
        <v>263.2</v>
      </c>
      <c r="J585" s="5">
        <v>988</v>
      </c>
      <c r="K585" s="5" t="s">
        <v>82</v>
      </c>
      <c r="L585" s="5" t="s">
        <v>83</v>
      </c>
      <c r="M585" s="5" t="str">
        <f t="shared" si="9"/>
        <v>0</v>
      </c>
      <c r="N585" s="5" t="str">
        <f>TEXT(Table1[[#This Row],[Date]],"mmm")</f>
        <v>Jun</v>
      </c>
      <c r="O585" s="5">
        <f>YEAR(Table1[[#This Row],[Date]])</f>
        <v>2023</v>
      </c>
    </row>
    <row r="586" spans="1:15" x14ac:dyDescent="0.25">
      <c r="A586" s="5">
        <v>585</v>
      </c>
      <c r="B586" s="6">
        <v>45039</v>
      </c>
      <c r="C586" s="5" t="s">
        <v>74</v>
      </c>
      <c r="D586" s="5" t="str">
        <f>VLOOKUP($C586,'Sales Person'!$A$1:$C$21,2,0)</f>
        <v>Michale Cole</v>
      </c>
      <c r="E586" s="5" t="s">
        <v>15</v>
      </c>
      <c r="F586" s="5" t="str">
        <f>VLOOKUP($E586,Country!$A$1:$B$11,2,0)</f>
        <v>Oceania</v>
      </c>
      <c r="G586" s="5" t="s">
        <v>26</v>
      </c>
      <c r="H586" s="5" t="str">
        <f>VLOOKUP($G586,Products!$A$1:$C$11,COLUMNS(Products!$A$2:B586),0)</f>
        <v>Electronics</v>
      </c>
      <c r="I586" s="5">
        <f>VLOOKUP($G586,Products!$A$1:$C$11,COLUMNS(Products!$A$2:C586),0)</f>
        <v>263.2</v>
      </c>
      <c r="J586" s="5">
        <v>271.06</v>
      </c>
      <c r="K586" s="5" t="s">
        <v>82</v>
      </c>
      <c r="L586" s="5" t="s">
        <v>83</v>
      </c>
      <c r="M586" s="5" t="str">
        <f t="shared" si="9"/>
        <v>0</v>
      </c>
      <c r="N586" s="5" t="str">
        <f>TEXT(Table1[[#This Row],[Date]],"mmm")</f>
        <v>Apr</v>
      </c>
      <c r="O586" s="5">
        <f>YEAR(Table1[[#This Row],[Date]])</f>
        <v>2023</v>
      </c>
    </row>
    <row r="587" spans="1:15" x14ac:dyDescent="0.25">
      <c r="A587" s="5">
        <v>586</v>
      </c>
      <c r="B587" s="6">
        <v>45566</v>
      </c>
      <c r="C587" s="5" t="s">
        <v>36</v>
      </c>
      <c r="D587" s="5" t="str">
        <f>VLOOKUP($C587,'Sales Person'!$A$1:$C$21,2,0)</f>
        <v>Michale Cole</v>
      </c>
      <c r="E587" s="5" t="s">
        <v>10</v>
      </c>
      <c r="F587" s="5" t="str">
        <f>VLOOKUP($E587,Country!$A$1:$B$11,2,0)</f>
        <v>Europe</v>
      </c>
      <c r="G587" s="5" t="s">
        <v>28</v>
      </c>
      <c r="H587" s="5" t="str">
        <f>VLOOKUP($G587,Products!$A$1:$C$11,COLUMNS(Products!$A$2:B587),0)</f>
        <v>Electronics</v>
      </c>
      <c r="I587" s="5">
        <f>VLOOKUP($G587,Products!$A$1:$C$11,COLUMNS(Products!$A$2:C587),0)</f>
        <v>282.79000000000002</v>
      </c>
      <c r="J587" s="5">
        <v>644.52</v>
      </c>
      <c r="K587" s="5" t="s">
        <v>81</v>
      </c>
      <c r="L587" s="6">
        <v>45572</v>
      </c>
      <c r="M587" s="5">
        <f t="shared" si="9"/>
        <v>6</v>
      </c>
      <c r="N587" s="5" t="str">
        <f>TEXT(Table1[[#This Row],[Date]],"mmm")</f>
        <v>Oct</v>
      </c>
      <c r="O587" s="5">
        <f>YEAR(Table1[[#This Row],[Date]])</f>
        <v>2024</v>
      </c>
    </row>
    <row r="588" spans="1:15" x14ac:dyDescent="0.25">
      <c r="A588" s="5">
        <v>587</v>
      </c>
      <c r="B588" s="6">
        <v>45109</v>
      </c>
      <c r="C588" s="5" t="s">
        <v>52</v>
      </c>
      <c r="D588" s="5" t="str">
        <f>VLOOKUP($C588,'Sales Person'!$A$1:$C$21,2,0)</f>
        <v>Nick Patrick</v>
      </c>
      <c r="E588" s="5" t="s">
        <v>11</v>
      </c>
      <c r="F588" s="5" t="str">
        <f>VLOOKUP($E588,Country!$A$1:$B$11,2,0)</f>
        <v>Asia</v>
      </c>
      <c r="G588" s="5" t="s">
        <v>28</v>
      </c>
      <c r="H588" s="5" t="str">
        <f>VLOOKUP($G588,Products!$A$1:$C$11,COLUMNS(Products!$A$2:B588),0)</f>
        <v>Electronics</v>
      </c>
      <c r="I588" s="5">
        <f>VLOOKUP($G588,Products!$A$1:$C$11,COLUMNS(Products!$A$2:C588),0)</f>
        <v>282.79000000000002</v>
      </c>
      <c r="J588" s="5">
        <v>328.57</v>
      </c>
      <c r="K588" s="5" t="s">
        <v>82</v>
      </c>
      <c r="L588" s="5" t="s">
        <v>83</v>
      </c>
      <c r="M588" s="5" t="str">
        <f t="shared" si="9"/>
        <v>0</v>
      </c>
      <c r="N588" s="5" t="str">
        <f>TEXT(Table1[[#This Row],[Date]],"mmm")</f>
        <v>Jul</v>
      </c>
      <c r="O588" s="5">
        <f>YEAR(Table1[[#This Row],[Date]])</f>
        <v>2023</v>
      </c>
    </row>
    <row r="589" spans="1:15" x14ac:dyDescent="0.25">
      <c r="A589" s="5">
        <v>588</v>
      </c>
      <c r="B589" s="6">
        <v>45523</v>
      </c>
      <c r="C589" s="5" t="s">
        <v>46</v>
      </c>
      <c r="D589" s="5" t="str">
        <f>VLOOKUP($C589,'Sales Person'!$A$1:$C$21,2,0)</f>
        <v>Nick Patrick</v>
      </c>
      <c r="E589" s="5" t="s">
        <v>9</v>
      </c>
      <c r="F589" s="5" t="str">
        <f>VLOOKUP($E589,Country!$A$1:$B$11,2,0)</f>
        <v>Europe</v>
      </c>
      <c r="G589" s="5" t="s">
        <v>31</v>
      </c>
      <c r="H589" s="5" t="str">
        <f>VLOOKUP($G589,Products!$A$1:$C$11,COLUMNS(Products!$A$2:B589),0)</f>
        <v>Electronics</v>
      </c>
      <c r="I589" s="5">
        <f>VLOOKUP($G589,Products!$A$1:$C$11,COLUMNS(Products!$A$2:C589),0)</f>
        <v>71.97</v>
      </c>
      <c r="J589" s="5">
        <v>991.53</v>
      </c>
      <c r="K589" s="5" t="s">
        <v>82</v>
      </c>
      <c r="L589" s="5" t="s">
        <v>83</v>
      </c>
      <c r="M589" s="5" t="str">
        <f t="shared" si="9"/>
        <v>0</v>
      </c>
      <c r="N589" s="5" t="str">
        <f>TEXT(Table1[[#This Row],[Date]],"mmm")</f>
        <v>Aug</v>
      </c>
      <c r="O589" s="5">
        <f>YEAR(Table1[[#This Row],[Date]])</f>
        <v>2024</v>
      </c>
    </row>
    <row r="590" spans="1:15" x14ac:dyDescent="0.25">
      <c r="A590" s="5">
        <v>589</v>
      </c>
      <c r="B590" s="6">
        <v>45206</v>
      </c>
      <c r="C590" s="5" t="s">
        <v>58</v>
      </c>
      <c r="D590" s="5" t="str">
        <f>VLOOKUP($C590,'Sales Person'!$A$1:$C$21,2,0)</f>
        <v>Nick Patrick</v>
      </c>
      <c r="E590" s="5" t="s">
        <v>14</v>
      </c>
      <c r="F590" s="5" t="str">
        <f>VLOOKUP($E590,Country!$A$1:$B$11,2,0)</f>
        <v>Asia</v>
      </c>
      <c r="G590" s="5" t="s">
        <v>31</v>
      </c>
      <c r="H590" s="5" t="str">
        <f>VLOOKUP($G590,Products!$A$1:$C$11,COLUMNS(Products!$A$2:B590),0)</f>
        <v>Electronics</v>
      </c>
      <c r="I590" s="5">
        <f>VLOOKUP($G590,Products!$A$1:$C$11,COLUMNS(Products!$A$2:C590),0)</f>
        <v>71.97</v>
      </c>
      <c r="J590" s="5">
        <v>121.77</v>
      </c>
      <c r="K590" s="5" t="s">
        <v>81</v>
      </c>
      <c r="L590" s="6">
        <v>45224</v>
      </c>
      <c r="M590" s="5">
        <f t="shared" si="9"/>
        <v>18</v>
      </c>
      <c r="N590" s="5" t="str">
        <f>TEXT(Table1[[#This Row],[Date]],"mmm")</f>
        <v>Oct</v>
      </c>
      <c r="O590" s="5">
        <f>YEAR(Table1[[#This Row],[Date]])</f>
        <v>2023</v>
      </c>
    </row>
    <row r="591" spans="1:15" x14ac:dyDescent="0.25">
      <c r="A591" s="5">
        <v>590</v>
      </c>
      <c r="B591" s="6">
        <v>44959</v>
      </c>
      <c r="C591" s="5" t="s">
        <v>38</v>
      </c>
      <c r="D591" s="5" t="str">
        <f>VLOOKUP($C591,'Sales Person'!$A$1:$C$21,2,0)</f>
        <v>Samantha Irvin</v>
      </c>
      <c r="E591" s="5" t="s">
        <v>15</v>
      </c>
      <c r="F591" s="5" t="str">
        <f>VLOOKUP($E591,Country!$A$1:$B$11,2,0)</f>
        <v>Oceania</v>
      </c>
      <c r="G591" s="5" t="s">
        <v>24</v>
      </c>
      <c r="H591" s="5" t="str">
        <f>VLOOKUP($G591,Products!$A$1:$C$11,COLUMNS(Products!$A$2:B591),0)</f>
        <v>Audio</v>
      </c>
      <c r="I591" s="5">
        <f>VLOOKUP($G591,Products!$A$1:$C$11,COLUMNS(Products!$A$2:C591),0)</f>
        <v>195.62</v>
      </c>
      <c r="J591" s="5">
        <v>369.26</v>
      </c>
      <c r="K591" s="5" t="s">
        <v>81</v>
      </c>
      <c r="L591" s="6">
        <v>44979</v>
      </c>
      <c r="M591" s="5">
        <f t="shared" si="9"/>
        <v>20</v>
      </c>
      <c r="N591" s="5" t="str">
        <f>TEXT(Table1[[#This Row],[Date]],"mmm")</f>
        <v>Feb</v>
      </c>
      <c r="O591" s="5">
        <f>YEAR(Table1[[#This Row],[Date]])</f>
        <v>2023</v>
      </c>
    </row>
    <row r="592" spans="1:15" x14ac:dyDescent="0.25">
      <c r="A592" s="5">
        <v>591</v>
      </c>
      <c r="B592" s="6">
        <v>45284</v>
      </c>
      <c r="C592" s="5" t="s">
        <v>54</v>
      </c>
      <c r="D592" s="5" t="str">
        <f>VLOOKUP($C592,'Sales Person'!$A$1:$C$21,2,0)</f>
        <v>Michale Cole</v>
      </c>
      <c r="E592" s="5" t="s">
        <v>15</v>
      </c>
      <c r="F592" s="5" t="str">
        <f>VLOOKUP($E592,Country!$A$1:$B$11,2,0)</f>
        <v>Oceania</v>
      </c>
      <c r="G592" s="5" t="s">
        <v>30</v>
      </c>
      <c r="H592" s="5" t="str">
        <f>VLOOKUP($G592,Products!$A$1:$C$11,COLUMNS(Products!$A$2:B592),0)</f>
        <v>Audio</v>
      </c>
      <c r="I592" s="5">
        <f>VLOOKUP($G592,Products!$A$1:$C$11,COLUMNS(Products!$A$2:C592),0)</f>
        <v>199.57</v>
      </c>
      <c r="J592" s="5">
        <v>667.63</v>
      </c>
      <c r="K592" s="5" t="s">
        <v>81</v>
      </c>
      <c r="L592" s="6">
        <v>45304</v>
      </c>
      <c r="M592" s="5">
        <f t="shared" si="9"/>
        <v>20</v>
      </c>
      <c r="N592" s="5" t="str">
        <f>TEXT(Table1[[#This Row],[Date]],"mmm")</f>
        <v>Dec</v>
      </c>
      <c r="O592" s="5">
        <f>YEAR(Table1[[#This Row],[Date]])</f>
        <v>2023</v>
      </c>
    </row>
    <row r="593" spans="1:15" x14ac:dyDescent="0.25">
      <c r="A593" s="5">
        <v>592</v>
      </c>
      <c r="B593" s="6">
        <v>45403</v>
      </c>
      <c r="C593" s="5" t="s">
        <v>56</v>
      </c>
      <c r="D593" s="5" t="str">
        <f>VLOOKUP($C593,'Sales Person'!$A$1:$C$21,2,0)</f>
        <v>Nick Patrick</v>
      </c>
      <c r="E593" s="5" t="s">
        <v>4</v>
      </c>
      <c r="F593" s="5" t="str">
        <f>VLOOKUP($E593,Country!$A$1:$B$11,2,0)</f>
        <v>North America</v>
      </c>
      <c r="G593" s="5" t="s">
        <v>32</v>
      </c>
      <c r="H593" s="5" t="str">
        <f>VLOOKUP($G593,Products!$A$1:$C$11,COLUMNS(Products!$A$2:B593),0)</f>
        <v>Audio</v>
      </c>
      <c r="I593" s="5">
        <f>VLOOKUP($G593,Products!$A$1:$C$11,COLUMNS(Products!$A$2:C593),0)</f>
        <v>143.09</v>
      </c>
      <c r="J593" s="5">
        <v>450.66</v>
      </c>
      <c r="K593" s="5" t="s">
        <v>82</v>
      </c>
      <c r="L593" s="5" t="s">
        <v>83</v>
      </c>
      <c r="M593" s="5" t="str">
        <f t="shared" si="9"/>
        <v>0</v>
      </c>
      <c r="N593" s="5" t="str">
        <f>TEXT(Table1[[#This Row],[Date]],"mmm")</f>
        <v>Apr</v>
      </c>
      <c r="O593" s="5">
        <f>YEAR(Table1[[#This Row],[Date]])</f>
        <v>2024</v>
      </c>
    </row>
    <row r="594" spans="1:15" x14ac:dyDescent="0.25">
      <c r="A594" s="5">
        <v>593</v>
      </c>
      <c r="B594" s="6">
        <v>45185</v>
      </c>
      <c r="C594" s="5" t="s">
        <v>50</v>
      </c>
      <c r="D594" s="5" t="str">
        <f>VLOOKUP($C594,'Sales Person'!$A$1:$C$21,2,0)</f>
        <v>Michale Cole</v>
      </c>
      <c r="E594" s="5" t="s">
        <v>5</v>
      </c>
      <c r="F594" s="5" t="str">
        <f>VLOOKUP($E594,Country!$A$1:$B$11,2,0)</f>
        <v>South America</v>
      </c>
      <c r="G594" s="5" t="s">
        <v>22</v>
      </c>
      <c r="H594" s="5" t="str">
        <f>VLOOKUP($G594,Products!$A$1:$C$11,COLUMNS(Products!$A$2:B594),0)</f>
        <v>Computing</v>
      </c>
      <c r="I594" s="5">
        <f>VLOOKUP($G594,Products!$A$1:$C$11,COLUMNS(Products!$A$2:C594),0)</f>
        <v>415.78</v>
      </c>
      <c r="J594" s="5">
        <v>152.97</v>
      </c>
      <c r="K594" s="5" t="s">
        <v>81</v>
      </c>
      <c r="L594" s="6">
        <v>45189</v>
      </c>
      <c r="M594" s="5">
        <f t="shared" si="9"/>
        <v>4</v>
      </c>
      <c r="N594" s="5" t="str">
        <f>TEXT(Table1[[#This Row],[Date]],"mmm")</f>
        <v>Sep</v>
      </c>
      <c r="O594" s="5">
        <f>YEAR(Table1[[#This Row],[Date]])</f>
        <v>2023</v>
      </c>
    </row>
    <row r="595" spans="1:15" x14ac:dyDescent="0.25">
      <c r="A595" s="5">
        <v>594</v>
      </c>
      <c r="B595" s="6">
        <v>45361</v>
      </c>
      <c r="C595" s="5" t="s">
        <v>44</v>
      </c>
      <c r="D595" s="5" t="str">
        <f>VLOOKUP($C595,'Sales Person'!$A$1:$C$21,2,0)</f>
        <v>Cathy Kelley</v>
      </c>
      <c r="E595" s="5" t="s">
        <v>4</v>
      </c>
      <c r="F595" s="5" t="str">
        <f>VLOOKUP($E595,Country!$A$1:$B$11,2,0)</f>
        <v>North America</v>
      </c>
      <c r="G595" s="5" t="s">
        <v>26</v>
      </c>
      <c r="H595" s="5" t="str">
        <f>VLOOKUP($G595,Products!$A$1:$C$11,COLUMNS(Products!$A$2:B595),0)</f>
        <v>Electronics</v>
      </c>
      <c r="I595" s="5">
        <f>VLOOKUP($G595,Products!$A$1:$C$11,COLUMNS(Products!$A$2:C595),0)</f>
        <v>263.2</v>
      </c>
      <c r="J595" s="5">
        <v>537.42999999999995</v>
      </c>
      <c r="K595" s="5" t="s">
        <v>81</v>
      </c>
      <c r="L595" s="6">
        <v>45363</v>
      </c>
      <c r="M595" s="5">
        <f t="shared" si="9"/>
        <v>2</v>
      </c>
      <c r="N595" s="5" t="str">
        <f>TEXT(Table1[[#This Row],[Date]],"mmm")</f>
        <v>Mar</v>
      </c>
      <c r="O595" s="5">
        <f>YEAR(Table1[[#This Row],[Date]])</f>
        <v>2024</v>
      </c>
    </row>
    <row r="596" spans="1:15" x14ac:dyDescent="0.25">
      <c r="A596" s="5">
        <v>595</v>
      </c>
      <c r="B596" s="6">
        <v>45264</v>
      </c>
      <c r="C596" s="5" t="s">
        <v>70</v>
      </c>
      <c r="D596" s="5" t="str">
        <f>VLOOKUP($C596,'Sales Person'!$A$1:$C$21,2,0)</f>
        <v>Cathy Kelley</v>
      </c>
      <c r="E596" s="5" t="s">
        <v>7</v>
      </c>
      <c r="F596" s="5" t="str">
        <f>VLOOKUP($E596,Country!$A$1:$B$11,2,0)</f>
        <v>Europe</v>
      </c>
      <c r="G596" s="5" t="s">
        <v>33</v>
      </c>
      <c r="H596" s="5" t="str">
        <f>VLOOKUP($G596,Products!$A$1:$C$11,COLUMNS(Products!$A$2:B596),0)</f>
        <v>Electronics</v>
      </c>
      <c r="I596" s="5">
        <f>VLOOKUP($G596,Products!$A$1:$C$11,COLUMNS(Products!$A$2:C596),0)</f>
        <v>381.62</v>
      </c>
      <c r="J596" s="5">
        <v>136.12</v>
      </c>
      <c r="K596" s="5" t="s">
        <v>81</v>
      </c>
      <c r="L596" s="6">
        <v>45272</v>
      </c>
      <c r="M596" s="5">
        <f t="shared" si="9"/>
        <v>8</v>
      </c>
      <c r="N596" s="5" t="str">
        <f>TEXT(Table1[[#This Row],[Date]],"mmm")</f>
        <v>Dec</v>
      </c>
      <c r="O596" s="5">
        <f>YEAR(Table1[[#This Row],[Date]])</f>
        <v>2023</v>
      </c>
    </row>
    <row r="597" spans="1:15" x14ac:dyDescent="0.25">
      <c r="A597" s="5">
        <v>596</v>
      </c>
      <c r="B597" s="6">
        <v>45492</v>
      </c>
      <c r="C597" s="5" t="s">
        <v>62</v>
      </c>
      <c r="D597" s="5" t="str">
        <f>VLOOKUP($C597,'Sales Person'!$A$1:$C$21,2,0)</f>
        <v>Cathy Kelley</v>
      </c>
      <c r="E597" s="5" t="s">
        <v>9</v>
      </c>
      <c r="F597" s="5" t="str">
        <f>VLOOKUP($E597,Country!$A$1:$B$11,2,0)</f>
        <v>Europe</v>
      </c>
      <c r="G597" s="5" t="s">
        <v>20</v>
      </c>
      <c r="H597" s="5" t="str">
        <f>VLOOKUP($G597,Products!$A$1:$C$11,COLUMNS(Products!$A$2:B597),0)</f>
        <v>Office Equipment</v>
      </c>
      <c r="I597" s="5">
        <f>VLOOKUP($G597,Products!$A$1:$C$11,COLUMNS(Products!$A$2:C597),0)</f>
        <v>350.59</v>
      </c>
      <c r="J597" s="5">
        <v>946.26</v>
      </c>
      <c r="K597" s="5" t="s">
        <v>82</v>
      </c>
      <c r="L597" s="5" t="s">
        <v>83</v>
      </c>
      <c r="M597" s="5" t="str">
        <f t="shared" si="9"/>
        <v>0</v>
      </c>
      <c r="N597" s="5" t="str">
        <f>TEXT(Table1[[#This Row],[Date]],"mmm")</f>
        <v>Jul</v>
      </c>
      <c r="O597" s="5">
        <f>YEAR(Table1[[#This Row],[Date]])</f>
        <v>2024</v>
      </c>
    </row>
    <row r="598" spans="1:15" x14ac:dyDescent="0.25">
      <c r="A598" s="5">
        <v>597</v>
      </c>
      <c r="B598" s="6">
        <v>45303</v>
      </c>
      <c r="C598" s="5" t="s">
        <v>48</v>
      </c>
      <c r="D598" s="5" t="str">
        <f>VLOOKUP($C598,'Sales Person'!$A$1:$C$21,2,0)</f>
        <v>Cathy Kelley</v>
      </c>
      <c r="E598" s="5" t="s">
        <v>11</v>
      </c>
      <c r="F598" s="5" t="str">
        <f>VLOOKUP($E598,Country!$A$1:$B$11,2,0)</f>
        <v>Asia</v>
      </c>
      <c r="G598" s="5" t="s">
        <v>28</v>
      </c>
      <c r="H598" s="5" t="str">
        <f>VLOOKUP($G598,Products!$A$1:$C$11,COLUMNS(Products!$A$2:B598),0)</f>
        <v>Electronics</v>
      </c>
      <c r="I598" s="5">
        <f>VLOOKUP($G598,Products!$A$1:$C$11,COLUMNS(Products!$A$2:C598),0)</f>
        <v>282.79000000000002</v>
      </c>
      <c r="J598" s="5">
        <v>384.91</v>
      </c>
      <c r="K598" s="5" t="s">
        <v>81</v>
      </c>
      <c r="L598" s="6">
        <v>45315</v>
      </c>
      <c r="M598" s="5">
        <f t="shared" si="9"/>
        <v>12</v>
      </c>
      <c r="N598" s="5" t="str">
        <f>TEXT(Table1[[#This Row],[Date]],"mmm")</f>
        <v>Jan</v>
      </c>
      <c r="O598" s="5">
        <f>YEAR(Table1[[#This Row],[Date]])</f>
        <v>2024</v>
      </c>
    </row>
    <row r="599" spans="1:15" x14ac:dyDescent="0.25">
      <c r="A599" s="5">
        <v>598</v>
      </c>
      <c r="B599" s="6">
        <v>45002</v>
      </c>
      <c r="C599" s="5" t="s">
        <v>44</v>
      </c>
      <c r="D599" s="5" t="str">
        <f>VLOOKUP($C599,'Sales Person'!$A$1:$C$21,2,0)</f>
        <v>Cathy Kelley</v>
      </c>
      <c r="E599" s="5" t="s">
        <v>15</v>
      </c>
      <c r="F599" s="5" t="str">
        <f>VLOOKUP($E599,Country!$A$1:$B$11,2,0)</f>
        <v>Oceania</v>
      </c>
      <c r="G599" s="5" t="s">
        <v>20</v>
      </c>
      <c r="H599" s="5" t="str">
        <f>VLOOKUP($G599,Products!$A$1:$C$11,COLUMNS(Products!$A$2:B599),0)</f>
        <v>Office Equipment</v>
      </c>
      <c r="I599" s="5">
        <f>VLOOKUP($G599,Products!$A$1:$C$11,COLUMNS(Products!$A$2:C599),0)</f>
        <v>350.59</v>
      </c>
      <c r="J599" s="5">
        <v>179.79</v>
      </c>
      <c r="K599" s="5" t="s">
        <v>82</v>
      </c>
      <c r="L599" s="5" t="s">
        <v>83</v>
      </c>
      <c r="M599" s="5" t="str">
        <f t="shared" si="9"/>
        <v>0</v>
      </c>
      <c r="N599" s="5" t="str">
        <f>TEXT(Table1[[#This Row],[Date]],"mmm")</f>
        <v>Mar</v>
      </c>
      <c r="O599" s="5">
        <f>YEAR(Table1[[#This Row],[Date]])</f>
        <v>2023</v>
      </c>
    </row>
    <row r="600" spans="1:15" x14ac:dyDescent="0.25">
      <c r="A600" s="5">
        <v>599</v>
      </c>
      <c r="B600" s="6">
        <v>45341</v>
      </c>
      <c r="C600" s="5" t="s">
        <v>54</v>
      </c>
      <c r="D600" s="5" t="str">
        <f>VLOOKUP($C600,'Sales Person'!$A$1:$C$21,2,0)</f>
        <v>Michale Cole</v>
      </c>
      <c r="E600" s="5" t="s">
        <v>14</v>
      </c>
      <c r="F600" s="5" t="str">
        <f>VLOOKUP($E600,Country!$A$1:$B$11,2,0)</f>
        <v>Asia</v>
      </c>
      <c r="G600" s="5" t="s">
        <v>31</v>
      </c>
      <c r="H600" s="5" t="str">
        <f>VLOOKUP($G600,Products!$A$1:$C$11,COLUMNS(Products!$A$2:B600),0)</f>
        <v>Electronics</v>
      </c>
      <c r="I600" s="5">
        <f>VLOOKUP($G600,Products!$A$1:$C$11,COLUMNS(Products!$A$2:C600),0)</f>
        <v>71.97</v>
      </c>
      <c r="J600" s="5">
        <v>991.25</v>
      </c>
      <c r="K600" s="5" t="s">
        <v>82</v>
      </c>
      <c r="L600" s="5" t="s">
        <v>83</v>
      </c>
      <c r="M600" s="5" t="str">
        <f t="shared" si="9"/>
        <v>0</v>
      </c>
      <c r="N600" s="5" t="str">
        <f>TEXT(Table1[[#This Row],[Date]],"mmm")</f>
        <v>Feb</v>
      </c>
      <c r="O600" s="5">
        <f>YEAR(Table1[[#This Row],[Date]])</f>
        <v>2024</v>
      </c>
    </row>
    <row r="601" spans="1:15" x14ac:dyDescent="0.25">
      <c r="A601" s="5">
        <v>600</v>
      </c>
      <c r="B601" s="6">
        <v>45608</v>
      </c>
      <c r="C601" s="5" t="s">
        <v>42</v>
      </c>
      <c r="D601" s="5" t="str">
        <f>VLOOKUP($C601,'Sales Person'!$A$1:$C$21,2,0)</f>
        <v>Cathy Kelley</v>
      </c>
      <c r="E601" s="5" t="s">
        <v>4</v>
      </c>
      <c r="F601" s="5" t="str">
        <f>VLOOKUP($E601,Country!$A$1:$B$11,2,0)</f>
        <v>North America</v>
      </c>
      <c r="G601" s="5" t="s">
        <v>24</v>
      </c>
      <c r="H601" s="5" t="str">
        <f>VLOOKUP($G601,Products!$A$1:$C$11,COLUMNS(Products!$A$2:B601),0)</f>
        <v>Audio</v>
      </c>
      <c r="I601" s="5">
        <f>VLOOKUP($G601,Products!$A$1:$C$11,COLUMNS(Products!$A$2:C601),0)</f>
        <v>195.62</v>
      </c>
      <c r="J601" s="5">
        <v>989.74</v>
      </c>
      <c r="K601" s="5" t="s">
        <v>82</v>
      </c>
      <c r="L601" s="5" t="s">
        <v>83</v>
      </c>
      <c r="M601" s="5" t="str">
        <f t="shared" si="9"/>
        <v>0</v>
      </c>
      <c r="N601" s="5" t="str">
        <f>TEXT(Table1[[#This Row],[Date]],"mmm")</f>
        <v>Nov</v>
      </c>
      <c r="O601" s="5">
        <f>YEAR(Table1[[#This Row],[Date]])</f>
        <v>2024</v>
      </c>
    </row>
    <row r="602" spans="1:15" x14ac:dyDescent="0.25">
      <c r="A602" s="5">
        <v>601</v>
      </c>
      <c r="B602" s="6">
        <v>45581</v>
      </c>
      <c r="C602" s="5" t="s">
        <v>72</v>
      </c>
      <c r="D602" s="5" t="str">
        <f>VLOOKUP($C602,'Sales Person'!$A$1:$C$21,2,0)</f>
        <v>Cathy Kelley</v>
      </c>
      <c r="E602" s="5" t="s">
        <v>5</v>
      </c>
      <c r="F602" s="5" t="str">
        <f>VLOOKUP($E602,Country!$A$1:$B$11,2,0)</f>
        <v>South America</v>
      </c>
      <c r="G602" s="5" t="s">
        <v>28</v>
      </c>
      <c r="H602" s="5" t="str">
        <f>VLOOKUP($G602,Products!$A$1:$C$11,COLUMNS(Products!$A$2:B602),0)</f>
        <v>Electronics</v>
      </c>
      <c r="I602" s="5">
        <f>VLOOKUP($G602,Products!$A$1:$C$11,COLUMNS(Products!$A$2:C602),0)</f>
        <v>282.79000000000002</v>
      </c>
      <c r="J602" s="5">
        <v>266.10000000000002</v>
      </c>
      <c r="K602" s="5" t="s">
        <v>82</v>
      </c>
      <c r="L602" s="5" t="s">
        <v>83</v>
      </c>
      <c r="M602" s="5" t="str">
        <f t="shared" si="9"/>
        <v>0</v>
      </c>
      <c r="N602" s="5" t="str">
        <f>TEXT(Table1[[#This Row],[Date]],"mmm")</f>
        <v>Oct</v>
      </c>
      <c r="O602" s="5">
        <f>YEAR(Table1[[#This Row],[Date]])</f>
        <v>2024</v>
      </c>
    </row>
    <row r="603" spans="1:15" x14ac:dyDescent="0.25">
      <c r="A603" s="5">
        <v>602</v>
      </c>
      <c r="B603" s="6">
        <v>45181</v>
      </c>
      <c r="C603" s="5" t="s">
        <v>68</v>
      </c>
      <c r="D603" s="5" t="str">
        <f>VLOOKUP($C603,'Sales Person'!$A$1:$C$21,2,0)</f>
        <v>Samantha Irvin</v>
      </c>
      <c r="E603" s="5" t="s">
        <v>2</v>
      </c>
      <c r="F603" s="5" t="str">
        <f>VLOOKUP($E603,Country!$A$1:$B$11,2,0)</f>
        <v>North America</v>
      </c>
      <c r="G603" s="5" t="s">
        <v>29</v>
      </c>
      <c r="H603" s="5" t="str">
        <f>VLOOKUP($G603,Products!$A$1:$C$11,COLUMNS(Products!$A$2:B603),0)</f>
        <v>Computing</v>
      </c>
      <c r="I603" s="5">
        <f>VLOOKUP($G603,Products!$A$1:$C$11,COLUMNS(Products!$A$2:C603),0)</f>
        <v>104.6</v>
      </c>
      <c r="J603" s="5">
        <v>681.11</v>
      </c>
      <c r="K603" s="5" t="s">
        <v>81</v>
      </c>
      <c r="L603" s="6">
        <v>45182</v>
      </c>
      <c r="M603" s="5">
        <f t="shared" si="9"/>
        <v>1</v>
      </c>
      <c r="N603" s="5" t="str">
        <f>TEXT(Table1[[#This Row],[Date]],"mmm")</f>
        <v>Sep</v>
      </c>
      <c r="O603" s="5">
        <f>YEAR(Table1[[#This Row],[Date]])</f>
        <v>2023</v>
      </c>
    </row>
    <row r="604" spans="1:15" x14ac:dyDescent="0.25">
      <c r="A604" s="5">
        <v>603</v>
      </c>
      <c r="B604" s="6">
        <v>45264</v>
      </c>
      <c r="C604" s="5" t="s">
        <v>58</v>
      </c>
      <c r="D604" s="5" t="str">
        <f>VLOOKUP($C604,'Sales Person'!$A$1:$C$21,2,0)</f>
        <v>Nick Patrick</v>
      </c>
      <c r="E604" s="5" t="s">
        <v>15</v>
      </c>
      <c r="F604" s="5" t="str">
        <f>VLOOKUP($E604,Country!$A$1:$B$11,2,0)</f>
        <v>Oceania</v>
      </c>
      <c r="G604" s="5" t="s">
        <v>32</v>
      </c>
      <c r="H604" s="5" t="str">
        <f>VLOOKUP($G604,Products!$A$1:$C$11,COLUMNS(Products!$A$2:B604),0)</f>
        <v>Audio</v>
      </c>
      <c r="I604" s="5">
        <f>VLOOKUP($G604,Products!$A$1:$C$11,COLUMNS(Products!$A$2:C604),0)</f>
        <v>143.09</v>
      </c>
      <c r="J604" s="5">
        <v>204.85</v>
      </c>
      <c r="K604" s="5" t="s">
        <v>81</v>
      </c>
      <c r="L604" s="6">
        <v>45284</v>
      </c>
      <c r="M604" s="5">
        <f t="shared" si="9"/>
        <v>20</v>
      </c>
      <c r="N604" s="5" t="str">
        <f>TEXT(Table1[[#This Row],[Date]],"mmm")</f>
        <v>Dec</v>
      </c>
      <c r="O604" s="5">
        <f>YEAR(Table1[[#This Row],[Date]])</f>
        <v>2023</v>
      </c>
    </row>
    <row r="605" spans="1:15" x14ac:dyDescent="0.25">
      <c r="A605" s="5">
        <v>604</v>
      </c>
      <c r="B605" s="6">
        <v>44969</v>
      </c>
      <c r="C605" s="5" t="s">
        <v>38</v>
      </c>
      <c r="D605" s="5" t="str">
        <f>VLOOKUP($C605,'Sales Person'!$A$1:$C$21,2,0)</f>
        <v>Samantha Irvin</v>
      </c>
      <c r="E605" s="5" t="s">
        <v>11</v>
      </c>
      <c r="F605" s="5" t="str">
        <f>VLOOKUP($E605,Country!$A$1:$B$11,2,0)</f>
        <v>Asia</v>
      </c>
      <c r="G605" s="5" t="s">
        <v>28</v>
      </c>
      <c r="H605" s="5" t="str">
        <f>VLOOKUP($G605,Products!$A$1:$C$11,COLUMNS(Products!$A$2:B605),0)</f>
        <v>Electronics</v>
      </c>
      <c r="I605" s="5">
        <f>VLOOKUP($G605,Products!$A$1:$C$11,COLUMNS(Products!$A$2:C605),0)</f>
        <v>282.79000000000002</v>
      </c>
      <c r="J605" s="5">
        <v>964.74</v>
      </c>
      <c r="K605" s="5" t="s">
        <v>81</v>
      </c>
      <c r="L605" s="6">
        <v>44981</v>
      </c>
      <c r="M605" s="5">
        <f t="shared" si="9"/>
        <v>12</v>
      </c>
      <c r="N605" s="5" t="str">
        <f>TEXT(Table1[[#This Row],[Date]],"mmm")</f>
        <v>Feb</v>
      </c>
      <c r="O605" s="5">
        <f>YEAR(Table1[[#This Row],[Date]])</f>
        <v>2023</v>
      </c>
    </row>
    <row r="606" spans="1:15" x14ac:dyDescent="0.25">
      <c r="A606" s="5">
        <v>605</v>
      </c>
      <c r="B606" s="6">
        <v>45405</v>
      </c>
      <c r="C606" s="5" t="s">
        <v>66</v>
      </c>
      <c r="D606" s="5" t="str">
        <f>VLOOKUP($C606,'Sales Person'!$A$1:$C$21,2,0)</f>
        <v>Michale Cole</v>
      </c>
      <c r="E606" s="5" t="s">
        <v>5</v>
      </c>
      <c r="F606" s="5" t="str">
        <f>VLOOKUP($E606,Country!$A$1:$B$11,2,0)</f>
        <v>South America</v>
      </c>
      <c r="G606" s="5" t="s">
        <v>28</v>
      </c>
      <c r="H606" s="5" t="str">
        <f>VLOOKUP($G606,Products!$A$1:$C$11,COLUMNS(Products!$A$2:B606),0)</f>
        <v>Electronics</v>
      </c>
      <c r="I606" s="5">
        <f>VLOOKUP($G606,Products!$A$1:$C$11,COLUMNS(Products!$A$2:C606),0)</f>
        <v>282.79000000000002</v>
      </c>
      <c r="J606" s="5">
        <v>877.61</v>
      </c>
      <c r="K606" s="5" t="s">
        <v>82</v>
      </c>
      <c r="L606" s="5" t="s">
        <v>83</v>
      </c>
      <c r="M606" s="5" t="str">
        <f t="shared" si="9"/>
        <v>0</v>
      </c>
      <c r="N606" s="5" t="str">
        <f>TEXT(Table1[[#This Row],[Date]],"mmm")</f>
        <v>Apr</v>
      </c>
      <c r="O606" s="5">
        <f>YEAR(Table1[[#This Row],[Date]])</f>
        <v>2024</v>
      </c>
    </row>
    <row r="607" spans="1:15" x14ac:dyDescent="0.25">
      <c r="A607" s="5">
        <v>606</v>
      </c>
      <c r="B607" s="6">
        <v>45380</v>
      </c>
      <c r="C607" s="5" t="s">
        <v>62</v>
      </c>
      <c r="D607" s="5" t="str">
        <f>VLOOKUP($C607,'Sales Person'!$A$1:$C$21,2,0)</f>
        <v>Cathy Kelley</v>
      </c>
      <c r="E607" s="5" t="s">
        <v>5</v>
      </c>
      <c r="F607" s="5" t="str">
        <f>VLOOKUP($E607,Country!$A$1:$B$11,2,0)</f>
        <v>South America</v>
      </c>
      <c r="G607" s="5" t="s">
        <v>31</v>
      </c>
      <c r="H607" s="5" t="str">
        <f>VLOOKUP($G607,Products!$A$1:$C$11,COLUMNS(Products!$A$2:B607),0)</f>
        <v>Electronics</v>
      </c>
      <c r="I607" s="5">
        <f>VLOOKUP($G607,Products!$A$1:$C$11,COLUMNS(Products!$A$2:C607),0)</f>
        <v>71.97</v>
      </c>
      <c r="J607" s="5">
        <v>737.61</v>
      </c>
      <c r="K607" s="5" t="s">
        <v>81</v>
      </c>
      <c r="L607" s="6">
        <v>45384</v>
      </c>
      <c r="M607" s="5">
        <f t="shared" si="9"/>
        <v>4</v>
      </c>
      <c r="N607" s="5" t="str">
        <f>TEXT(Table1[[#This Row],[Date]],"mmm")</f>
        <v>Mar</v>
      </c>
      <c r="O607" s="5">
        <f>YEAR(Table1[[#This Row],[Date]])</f>
        <v>2024</v>
      </c>
    </row>
    <row r="608" spans="1:15" x14ac:dyDescent="0.25">
      <c r="A608" s="5">
        <v>607</v>
      </c>
      <c r="B608" s="6">
        <v>44988</v>
      </c>
      <c r="C608" s="5" t="s">
        <v>74</v>
      </c>
      <c r="D608" s="5" t="str">
        <f>VLOOKUP($C608,'Sales Person'!$A$1:$C$21,2,0)</f>
        <v>Michale Cole</v>
      </c>
      <c r="E608" s="5" t="s">
        <v>15</v>
      </c>
      <c r="F608" s="5" t="str">
        <f>VLOOKUP($E608,Country!$A$1:$B$11,2,0)</f>
        <v>Oceania</v>
      </c>
      <c r="G608" s="5" t="s">
        <v>22</v>
      </c>
      <c r="H608" s="5" t="str">
        <f>VLOOKUP($G608,Products!$A$1:$C$11,COLUMNS(Products!$A$2:B608),0)</f>
        <v>Computing</v>
      </c>
      <c r="I608" s="5">
        <f>VLOOKUP($G608,Products!$A$1:$C$11,COLUMNS(Products!$A$2:C608),0)</f>
        <v>415.78</v>
      </c>
      <c r="J608" s="5">
        <v>921.01</v>
      </c>
      <c r="K608" s="5" t="s">
        <v>81</v>
      </c>
      <c r="L608" s="6">
        <v>45008</v>
      </c>
      <c r="M608" s="5">
        <f t="shared" si="9"/>
        <v>20</v>
      </c>
      <c r="N608" s="5" t="str">
        <f>TEXT(Table1[[#This Row],[Date]],"mmm")</f>
        <v>Mar</v>
      </c>
      <c r="O608" s="5">
        <f>YEAR(Table1[[#This Row],[Date]])</f>
        <v>2023</v>
      </c>
    </row>
    <row r="609" spans="1:15" x14ac:dyDescent="0.25">
      <c r="A609" s="5">
        <v>608</v>
      </c>
      <c r="B609" s="6">
        <v>45257</v>
      </c>
      <c r="C609" s="5" t="s">
        <v>48</v>
      </c>
      <c r="D609" s="5" t="str">
        <f>VLOOKUP($C609,'Sales Person'!$A$1:$C$21,2,0)</f>
        <v>Cathy Kelley</v>
      </c>
      <c r="E609" s="5" t="s">
        <v>5</v>
      </c>
      <c r="F609" s="5" t="str">
        <f>VLOOKUP($E609,Country!$A$1:$B$11,2,0)</f>
        <v>South America</v>
      </c>
      <c r="G609" s="5" t="s">
        <v>28</v>
      </c>
      <c r="H609" s="5" t="str">
        <f>VLOOKUP($G609,Products!$A$1:$C$11,COLUMNS(Products!$A$2:B609),0)</f>
        <v>Electronics</v>
      </c>
      <c r="I609" s="5">
        <f>VLOOKUP($G609,Products!$A$1:$C$11,COLUMNS(Products!$A$2:C609),0)</f>
        <v>282.79000000000002</v>
      </c>
      <c r="J609" s="5">
        <v>757.54</v>
      </c>
      <c r="K609" s="5" t="s">
        <v>81</v>
      </c>
      <c r="L609" s="6">
        <v>45261</v>
      </c>
      <c r="M609" s="5">
        <f t="shared" si="9"/>
        <v>4</v>
      </c>
      <c r="N609" s="5" t="str">
        <f>TEXT(Table1[[#This Row],[Date]],"mmm")</f>
        <v>Nov</v>
      </c>
      <c r="O609" s="5">
        <f>YEAR(Table1[[#This Row],[Date]])</f>
        <v>2023</v>
      </c>
    </row>
    <row r="610" spans="1:15" x14ac:dyDescent="0.25">
      <c r="A610" s="5">
        <v>609</v>
      </c>
      <c r="B610" s="6">
        <v>45574</v>
      </c>
      <c r="C610" s="5" t="s">
        <v>56</v>
      </c>
      <c r="D610" s="5" t="str">
        <f>VLOOKUP($C610,'Sales Person'!$A$1:$C$21,2,0)</f>
        <v>Nick Patrick</v>
      </c>
      <c r="E610" s="5" t="s">
        <v>14</v>
      </c>
      <c r="F610" s="5" t="str">
        <f>VLOOKUP($E610,Country!$A$1:$B$11,2,0)</f>
        <v>Asia</v>
      </c>
      <c r="G610" s="5" t="s">
        <v>26</v>
      </c>
      <c r="H610" s="5" t="str">
        <f>VLOOKUP($G610,Products!$A$1:$C$11,COLUMNS(Products!$A$2:B610),0)</f>
        <v>Electronics</v>
      </c>
      <c r="I610" s="5">
        <f>VLOOKUP($G610,Products!$A$1:$C$11,COLUMNS(Products!$A$2:C610),0)</f>
        <v>263.2</v>
      </c>
      <c r="J610" s="5">
        <v>728.87</v>
      </c>
      <c r="K610" s="5" t="s">
        <v>81</v>
      </c>
      <c r="L610" s="6">
        <v>45592</v>
      </c>
      <c r="M610" s="5">
        <f t="shared" si="9"/>
        <v>18</v>
      </c>
      <c r="N610" s="5" t="str">
        <f>TEXT(Table1[[#This Row],[Date]],"mmm")</f>
        <v>Oct</v>
      </c>
      <c r="O610" s="5">
        <f>YEAR(Table1[[#This Row],[Date]])</f>
        <v>2024</v>
      </c>
    </row>
    <row r="611" spans="1:15" x14ac:dyDescent="0.25">
      <c r="A611" s="5">
        <v>610</v>
      </c>
      <c r="B611" s="6">
        <v>45346</v>
      </c>
      <c r="C611" s="5" t="s">
        <v>50</v>
      </c>
      <c r="D611" s="5" t="str">
        <f>VLOOKUP($C611,'Sales Person'!$A$1:$C$21,2,0)</f>
        <v>Michale Cole</v>
      </c>
      <c r="E611" s="5" t="s">
        <v>7</v>
      </c>
      <c r="F611" s="5" t="str">
        <f>VLOOKUP($E611,Country!$A$1:$B$11,2,0)</f>
        <v>Europe</v>
      </c>
      <c r="G611" s="5" t="s">
        <v>33</v>
      </c>
      <c r="H611" s="5" t="str">
        <f>VLOOKUP($G611,Products!$A$1:$C$11,COLUMNS(Products!$A$2:B611),0)</f>
        <v>Electronics</v>
      </c>
      <c r="I611" s="5">
        <f>VLOOKUP($G611,Products!$A$1:$C$11,COLUMNS(Products!$A$2:C611),0)</f>
        <v>381.62</v>
      </c>
      <c r="J611" s="5">
        <v>527.67999999999995</v>
      </c>
      <c r="K611" s="5" t="s">
        <v>82</v>
      </c>
      <c r="L611" s="5" t="s">
        <v>83</v>
      </c>
      <c r="M611" s="5" t="str">
        <f t="shared" si="9"/>
        <v>0</v>
      </c>
      <c r="N611" s="5" t="str">
        <f>TEXT(Table1[[#This Row],[Date]],"mmm")</f>
        <v>Feb</v>
      </c>
      <c r="O611" s="5">
        <f>YEAR(Table1[[#This Row],[Date]])</f>
        <v>2024</v>
      </c>
    </row>
    <row r="612" spans="1:15" x14ac:dyDescent="0.25">
      <c r="A612" s="5">
        <v>611</v>
      </c>
      <c r="B612" s="6">
        <v>45112</v>
      </c>
      <c r="C612" s="5" t="s">
        <v>74</v>
      </c>
      <c r="D612" s="5" t="str">
        <f>VLOOKUP($C612,'Sales Person'!$A$1:$C$21,2,0)</f>
        <v>Michale Cole</v>
      </c>
      <c r="E612" s="5" t="s">
        <v>10</v>
      </c>
      <c r="F612" s="5" t="str">
        <f>VLOOKUP($E612,Country!$A$1:$B$11,2,0)</f>
        <v>Europe</v>
      </c>
      <c r="G612" s="5" t="s">
        <v>28</v>
      </c>
      <c r="H612" s="5" t="str">
        <f>VLOOKUP($G612,Products!$A$1:$C$11,COLUMNS(Products!$A$2:B612),0)</f>
        <v>Electronics</v>
      </c>
      <c r="I612" s="5">
        <f>VLOOKUP($G612,Products!$A$1:$C$11,COLUMNS(Products!$A$2:C612),0)</f>
        <v>282.79000000000002</v>
      </c>
      <c r="J612" s="5">
        <v>534.27</v>
      </c>
      <c r="K612" s="5" t="s">
        <v>82</v>
      </c>
      <c r="L612" s="5" t="s">
        <v>83</v>
      </c>
      <c r="M612" s="5" t="str">
        <f t="shared" si="9"/>
        <v>0</v>
      </c>
      <c r="N612" s="5" t="str">
        <f>TEXT(Table1[[#This Row],[Date]],"mmm")</f>
        <v>Jul</v>
      </c>
      <c r="O612" s="5">
        <f>YEAR(Table1[[#This Row],[Date]])</f>
        <v>2023</v>
      </c>
    </row>
    <row r="613" spans="1:15" x14ac:dyDescent="0.25">
      <c r="A613" s="5">
        <v>612</v>
      </c>
      <c r="B613" s="6">
        <v>45500</v>
      </c>
      <c r="C613" s="5" t="s">
        <v>52</v>
      </c>
      <c r="D613" s="5" t="str">
        <f>VLOOKUP($C613,'Sales Person'!$A$1:$C$21,2,0)</f>
        <v>Nick Patrick</v>
      </c>
      <c r="E613" s="5" t="s">
        <v>5</v>
      </c>
      <c r="F613" s="5" t="str">
        <f>VLOOKUP($E613,Country!$A$1:$B$11,2,0)</f>
        <v>South America</v>
      </c>
      <c r="G613" s="5" t="s">
        <v>29</v>
      </c>
      <c r="H613" s="5" t="str">
        <f>VLOOKUP($G613,Products!$A$1:$C$11,COLUMNS(Products!$A$2:B613),0)</f>
        <v>Computing</v>
      </c>
      <c r="I613" s="5">
        <f>VLOOKUP($G613,Products!$A$1:$C$11,COLUMNS(Products!$A$2:C613),0)</f>
        <v>104.6</v>
      </c>
      <c r="J613" s="5">
        <v>140.41</v>
      </c>
      <c r="K613" s="5" t="s">
        <v>81</v>
      </c>
      <c r="L613" s="6">
        <v>45504</v>
      </c>
      <c r="M613" s="5">
        <f t="shared" si="9"/>
        <v>4</v>
      </c>
      <c r="N613" s="5" t="str">
        <f>TEXT(Table1[[#This Row],[Date]],"mmm")</f>
        <v>Jul</v>
      </c>
      <c r="O613" s="5">
        <f>YEAR(Table1[[#This Row],[Date]])</f>
        <v>2024</v>
      </c>
    </row>
    <row r="614" spans="1:15" x14ac:dyDescent="0.25">
      <c r="A614" s="5">
        <v>613</v>
      </c>
      <c r="B614" s="6">
        <v>45221</v>
      </c>
      <c r="C614" s="5" t="s">
        <v>52</v>
      </c>
      <c r="D614" s="5" t="str">
        <f>VLOOKUP($C614,'Sales Person'!$A$1:$C$21,2,0)</f>
        <v>Nick Patrick</v>
      </c>
      <c r="E614" s="5" t="s">
        <v>9</v>
      </c>
      <c r="F614" s="5" t="str">
        <f>VLOOKUP($E614,Country!$A$1:$B$11,2,0)</f>
        <v>Europe</v>
      </c>
      <c r="G614" s="5" t="s">
        <v>26</v>
      </c>
      <c r="H614" s="5" t="str">
        <f>VLOOKUP($G614,Products!$A$1:$C$11,COLUMNS(Products!$A$2:B614),0)</f>
        <v>Electronics</v>
      </c>
      <c r="I614" s="5">
        <f>VLOOKUP($G614,Products!$A$1:$C$11,COLUMNS(Products!$A$2:C614),0)</f>
        <v>263.2</v>
      </c>
      <c r="J614" s="5">
        <v>480.96</v>
      </c>
      <c r="K614" s="5" t="s">
        <v>81</v>
      </c>
      <c r="L614" s="6">
        <v>45231</v>
      </c>
      <c r="M614" s="5">
        <f t="shared" si="9"/>
        <v>10</v>
      </c>
      <c r="N614" s="5" t="str">
        <f>TEXT(Table1[[#This Row],[Date]],"mmm")</f>
        <v>Oct</v>
      </c>
      <c r="O614" s="5">
        <f>YEAR(Table1[[#This Row],[Date]])</f>
        <v>2023</v>
      </c>
    </row>
    <row r="615" spans="1:15" x14ac:dyDescent="0.25">
      <c r="A615" s="5">
        <v>614</v>
      </c>
      <c r="B615" s="6">
        <v>45350</v>
      </c>
      <c r="C615" s="5" t="s">
        <v>42</v>
      </c>
      <c r="D615" s="5" t="str">
        <f>VLOOKUP($C615,'Sales Person'!$A$1:$C$21,2,0)</f>
        <v>Cathy Kelley</v>
      </c>
      <c r="E615" s="5" t="s">
        <v>10</v>
      </c>
      <c r="F615" s="5" t="str">
        <f>VLOOKUP($E615,Country!$A$1:$B$11,2,0)</f>
        <v>Europe</v>
      </c>
      <c r="G615" s="5" t="s">
        <v>28</v>
      </c>
      <c r="H615" s="5" t="str">
        <f>VLOOKUP($G615,Products!$A$1:$C$11,COLUMNS(Products!$A$2:B615),0)</f>
        <v>Electronics</v>
      </c>
      <c r="I615" s="5">
        <f>VLOOKUP($G615,Products!$A$1:$C$11,COLUMNS(Products!$A$2:C615),0)</f>
        <v>282.79000000000002</v>
      </c>
      <c r="J615" s="5">
        <v>487.99</v>
      </c>
      <c r="K615" s="5" t="s">
        <v>82</v>
      </c>
      <c r="L615" s="5" t="s">
        <v>83</v>
      </c>
      <c r="M615" s="5" t="str">
        <f t="shared" si="9"/>
        <v>0</v>
      </c>
      <c r="N615" s="5" t="str">
        <f>TEXT(Table1[[#This Row],[Date]],"mmm")</f>
        <v>Feb</v>
      </c>
      <c r="O615" s="5">
        <f>YEAR(Table1[[#This Row],[Date]])</f>
        <v>2024</v>
      </c>
    </row>
    <row r="616" spans="1:15" x14ac:dyDescent="0.25">
      <c r="A616" s="5">
        <v>615</v>
      </c>
      <c r="B616" s="6">
        <v>45437</v>
      </c>
      <c r="C616" s="5" t="s">
        <v>66</v>
      </c>
      <c r="D616" s="5" t="str">
        <f>VLOOKUP($C616,'Sales Person'!$A$1:$C$21,2,0)</f>
        <v>Michale Cole</v>
      </c>
      <c r="E616" s="5" t="s">
        <v>10</v>
      </c>
      <c r="F616" s="5" t="str">
        <f>VLOOKUP($E616,Country!$A$1:$B$11,2,0)</f>
        <v>Europe</v>
      </c>
      <c r="G616" s="5" t="s">
        <v>31</v>
      </c>
      <c r="H616" s="5" t="str">
        <f>VLOOKUP($G616,Products!$A$1:$C$11,COLUMNS(Products!$A$2:B616),0)</f>
        <v>Electronics</v>
      </c>
      <c r="I616" s="5">
        <f>VLOOKUP($G616,Products!$A$1:$C$11,COLUMNS(Products!$A$2:C616),0)</f>
        <v>71.97</v>
      </c>
      <c r="J616" s="5">
        <v>138.38999999999999</v>
      </c>
      <c r="K616" s="5" t="s">
        <v>81</v>
      </c>
      <c r="L616" s="6">
        <v>45443</v>
      </c>
      <c r="M616" s="5">
        <f t="shared" si="9"/>
        <v>6</v>
      </c>
      <c r="N616" s="5" t="str">
        <f>TEXT(Table1[[#This Row],[Date]],"mmm")</f>
        <v>May</v>
      </c>
      <c r="O616" s="5">
        <f>YEAR(Table1[[#This Row],[Date]])</f>
        <v>2024</v>
      </c>
    </row>
    <row r="617" spans="1:15" x14ac:dyDescent="0.25">
      <c r="A617" s="5">
        <v>616</v>
      </c>
      <c r="B617" s="6">
        <v>45043</v>
      </c>
      <c r="C617" s="5" t="s">
        <v>40</v>
      </c>
      <c r="D617" s="5" t="str">
        <f>VLOOKUP($C617,'Sales Person'!$A$1:$C$21,2,0)</f>
        <v>Samantha Irvin</v>
      </c>
      <c r="E617" s="5" t="s">
        <v>13</v>
      </c>
      <c r="F617" s="5" t="str">
        <f>VLOOKUP($E617,Country!$A$1:$B$11,2,0)</f>
        <v>Asia</v>
      </c>
      <c r="G617" s="5" t="s">
        <v>29</v>
      </c>
      <c r="H617" s="5" t="str">
        <f>VLOOKUP($G617,Products!$A$1:$C$11,COLUMNS(Products!$A$2:B617),0)</f>
        <v>Computing</v>
      </c>
      <c r="I617" s="5">
        <f>VLOOKUP($G617,Products!$A$1:$C$11,COLUMNS(Products!$A$2:C617),0)</f>
        <v>104.6</v>
      </c>
      <c r="J617" s="5">
        <v>757.33</v>
      </c>
      <c r="K617" s="5" t="s">
        <v>81</v>
      </c>
      <c r="L617" s="6">
        <v>45058</v>
      </c>
      <c r="M617" s="5">
        <f t="shared" si="9"/>
        <v>15</v>
      </c>
      <c r="N617" s="5" t="str">
        <f>TEXT(Table1[[#This Row],[Date]],"mmm")</f>
        <v>Apr</v>
      </c>
      <c r="O617" s="5">
        <f>YEAR(Table1[[#This Row],[Date]])</f>
        <v>2023</v>
      </c>
    </row>
    <row r="618" spans="1:15" x14ac:dyDescent="0.25">
      <c r="A618" s="5">
        <v>617</v>
      </c>
      <c r="B618" s="6">
        <v>45333</v>
      </c>
      <c r="C618" s="5" t="s">
        <v>42</v>
      </c>
      <c r="D618" s="5" t="str">
        <f>VLOOKUP($C618,'Sales Person'!$A$1:$C$21,2,0)</f>
        <v>Cathy Kelley</v>
      </c>
      <c r="E618" s="5" t="s">
        <v>14</v>
      </c>
      <c r="F618" s="5" t="str">
        <f>VLOOKUP($E618,Country!$A$1:$B$11,2,0)</f>
        <v>Asia</v>
      </c>
      <c r="G618" s="5" t="s">
        <v>29</v>
      </c>
      <c r="H618" s="5" t="str">
        <f>VLOOKUP($G618,Products!$A$1:$C$11,COLUMNS(Products!$A$2:B618),0)</f>
        <v>Computing</v>
      </c>
      <c r="I618" s="5">
        <f>VLOOKUP($G618,Products!$A$1:$C$11,COLUMNS(Products!$A$2:C618),0)</f>
        <v>104.6</v>
      </c>
      <c r="J618" s="5">
        <v>758.23</v>
      </c>
      <c r="K618" s="5" t="s">
        <v>81</v>
      </c>
      <c r="L618" s="6">
        <v>45351</v>
      </c>
      <c r="M618" s="5">
        <f t="shared" si="9"/>
        <v>18</v>
      </c>
      <c r="N618" s="5" t="str">
        <f>TEXT(Table1[[#This Row],[Date]],"mmm")</f>
        <v>Feb</v>
      </c>
      <c r="O618" s="5">
        <f>YEAR(Table1[[#This Row],[Date]])</f>
        <v>2024</v>
      </c>
    </row>
    <row r="619" spans="1:15" x14ac:dyDescent="0.25">
      <c r="A619" s="5">
        <v>618</v>
      </c>
      <c r="B619" s="6">
        <v>45507</v>
      </c>
      <c r="C619" s="5" t="s">
        <v>54</v>
      </c>
      <c r="D619" s="5" t="str">
        <f>VLOOKUP($C619,'Sales Person'!$A$1:$C$21,2,0)</f>
        <v>Michale Cole</v>
      </c>
      <c r="E619" s="5" t="s">
        <v>15</v>
      </c>
      <c r="F619" s="5" t="str">
        <f>VLOOKUP($E619,Country!$A$1:$B$11,2,0)</f>
        <v>Oceania</v>
      </c>
      <c r="G619" s="5" t="s">
        <v>32</v>
      </c>
      <c r="H619" s="5" t="str">
        <f>VLOOKUP($G619,Products!$A$1:$C$11,COLUMNS(Products!$A$2:B619),0)</f>
        <v>Audio</v>
      </c>
      <c r="I619" s="5">
        <f>VLOOKUP($G619,Products!$A$1:$C$11,COLUMNS(Products!$A$2:C619),0)</f>
        <v>143.09</v>
      </c>
      <c r="J619" s="5">
        <v>675.16</v>
      </c>
      <c r="K619" s="5" t="s">
        <v>81</v>
      </c>
      <c r="L619" s="6">
        <v>45527</v>
      </c>
      <c r="M619" s="5">
        <f t="shared" si="9"/>
        <v>20</v>
      </c>
      <c r="N619" s="5" t="str">
        <f>TEXT(Table1[[#This Row],[Date]],"mmm")</f>
        <v>Aug</v>
      </c>
      <c r="O619" s="5">
        <f>YEAR(Table1[[#This Row],[Date]])</f>
        <v>2024</v>
      </c>
    </row>
    <row r="620" spans="1:15" x14ac:dyDescent="0.25">
      <c r="A620" s="5">
        <v>619</v>
      </c>
      <c r="B620" s="6">
        <v>45140</v>
      </c>
      <c r="C620" s="5" t="s">
        <v>64</v>
      </c>
      <c r="D620" s="5" t="str">
        <f>VLOOKUP($C620,'Sales Person'!$A$1:$C$21,2,0)</f>
        <v>Michale Cole</v>
      </c>
      <c r="E620" s="5" t="s">
        <v>9</v>
      </c>
      <c r="F620" s="5" t="str">
        <f>VLOOKUP($E620,Country!$A$1:$B$11,2,0)</f>
        <v>Europe</v>
      </c>
      <c r="G620" s="5" t="s">
        <v>22</v>
      </c>
      <c r="H620" s="5" t="str">
        <f>VLOOKUP($G620,Products!$A$1:$C$11,COLUMNS(Products!$A$2:B620),0)</f>
        <v>Computing</v>
      </c>
      <c r="I620" s="5">
        <f>VLOOKUP($G620,Products!$A$1:$C$11,COLUMNS(Products!$A$2:C620),0)</f>
        <v>415.78</v>
      </c>
      <c r="J620" s="5">
        <v>453.36</v>
      </c>
      <c r="K620" s="5" t="s">
        <v>81</v>
      </c>
      <c r="L620" s="6">
        <v>45150</v>
      </c>
      <c r="M620" s="5">
        <f t="shared" si="9"/>
        <v>10</v>
      </c>
      <c r="N620" s="5" t="str">
        <f>TEXT(Table1[[#This Row],[Date]],"mmm")</f>
        <v>Aug</v>
      </c>
      <c r="O620" s="5">
        <f>YEAR(Table1[[#This Row],[Date]])</f>
        <v>2023</v>
      </c>
    </row>
    <row r="621" spans="1:15" x14ac:dyDescent="0.25">
      <c r="A621" s="5">
        <v>620</v>
      </c>
      <c r="B621" s="6">
        <v>45612</v>
      </c>
      <c r="C621" s="5" t="s">
        <v>36</v>
      </c>
      <c r="D621" s="5" t="str">
        <f>VLOOKUP($C621,'Sales Person'!$A$1:$C$21,2,0)</f>
        <v>Michale Cole</v>
      </c>
      <c r="E621" s="5" t="s">
        <v>4</v>
      </c>
      <c r="F621" s="5" t="str">
        <f>VLOOKUP($E621,Country!$A$1:$B$11,2,0)</f>
        <v>North America</v>
      </c>
      <c r="G621" s="5" t="s">
        <v>29</v>
      </c>
      <c r="H621" s="5" t="str">
        <f>VLOOKUP($G621,Products!$A$1:$C$11,COLUMNS(Products!$A$2:B621),0)</f>
        <v>Computing</v>
      </c>
      <c r="I621" s="5">
        <f>VLOOKUP($G621,Products!$A$1:$C$11,COLUMNS(Products!$A$2:C621),0)</f>
        <v>104.6</v>
      </c>
      <c r="J621" s="5">
        <v>782.86</v>
      </c>
      <c r="K621" s="5" t="s">
        <v>82</v>
      </c>
      <c r="L621" s="5" t="s">
        <v>83</v>
      </c>
      <c r="M621" s="5" t="str">
        <f t="shared" si="9"/>
        <v>0</v>
      </c>
      <c r="N621" s="5" t="str">
        <f>TEXT(Table1[[#This Row],[Date]],"mmm")</f>
        <v>Nov</v>
      </c>
      <c r="O621" s="5">
        <f>YEAR(Table1[[#This Row],[Date]])</f>
        <v>2024</v>
      </c>
    </row>
    <row r="622" spans="1:15" x14ac:dyDescent="0.25">
      <c r="A622" s="5">
        <v>621</v>
      </c>
      <c r="B622" s="6">
        <v>44929</v>
      </c>
      <c r="C622" s="5" t="s">
        <v>56</v>
      </c>
      <c r="D622" s="5" t="str">
        <f>VLOOKUP($C622,'Sales Person'!$A$1:$C$21,2,0)</f>
        <v>Nick Patrick</v>
      </c>
      <c r="E622" s="5" t="s">
        <v>13</v>
      </c>
      <c r="F622" s="5" t="str">
        <f>VLOOKUP($E622,Country!$A$1:$B$11,2,0)</f>
        <v>Asia</v>
      </c>
      <c r="G622" s="5" t="s">
        <v>29</v>
      </c>
      <c r="H622" s="5" t="str">
        <f>VLOOKUP($G622,Products!$A$1:$C$11,COLUMNS(Products!$A$2:B622),0)</f>
        <v>Computing</v>
      </c>
      <c r="I622" s="5">
        <f>VLOOKUP($G622,Products!$A$1:$C$11,COLUMNS(Products!$A$2:C622),0)</f>
        <v>104.6</v>
      </c>
      <c r="J622" s="5">
        <v>874.59</v>
      </c>
      <c r="K622" s="5" t="s">
        <v>81</v>
      </c>
      <c r="L622" s="6">
        <v>44944</v>
      </c>
      <c r="M622" s="5">
        <f t="shared" si="9"/>
        <v>15</v>
      </c>
      <c r="N622" s="5" t="str">
        <f>TEXT(Table1[[#This Row],[Date]],"mmm")</f>
        <v>Jan</v>
      </c>
      <c r="O622" s="5">
        <f>YEAR(Table1[[#This Row],[Date]])</f>
        <v>2023</v>
      </c>
    </row>
    <row r="623" spans="1:15" x14ac:dyDescent="0.25">
      <c r="A623" s="5">
        <v>622</v>
      </c>
      <c r="B623" s="6">
        <v>45494</v>
      </c>
      <c r="C623" s="5" t="s">
        <v>58</v>
      </c>
      <c r="D623" s="5" t="str">
        <f>VLOOKUP($C623,'Sales Person'!$A$1:$C$21,2,0)</f>
        <v>Nick Patrick</v>
      </c>
      <c r="E623" s="5" t="s">
        <v>14</v>
      </c>
      <c r="F623" s="5" t="str">
        <f>VLOOKUP($E623,Country!$A$1:$B$11,2,0)</f>
        <v>Asia</v>
      </c>
      <c r="G623" s="5" t="s">
        <v>30</v>
      </c>
      <c r="H623" s="5" t="str">
        <f>VLOOKUP($G623,Products!$A$1:$C$11,COLUMNS(Products!$A$2:B623),0)</f>
        <v>Audio</v>
      </c>
      <c r="I623" s="5">
        <f>VLOOKUP($G623,Products!$A$1:$C$11,COLUMNS(Products!$A$2:C623),0)</f>
        <v>199.57</v>
      </c>
      <c r="J623" s="5">
        <v>516.47</v>
      </c>
      <c r="K623" s="5" t="s">
        <v>81</v>
      </c>
      <c r="L623" s="6">
        <v>45512</v>
      </c>
      <c r="M623" s="5">
        <f t="shared" si="9"/>
        <v>18</v>
      </c>
      <c r="N623" s="5" t="str">
        <f>TEXT(Table1[[#This Row],[Date]],"mmm")</f>
        <v>Jul</v>
      </c>
      <c r="O623" s="5">
        <f>YEAR(Table1[[#This Row],[Date]])</f>
        <v>2024</v>
      </c>
    </row>
    <row r="624" spans="1:15" x14ac:dyDescent="0.25">
      <c r="A624" s="5">
        <v>623</v>
      </c>
      <c r="B624" s="6">
        <v>45577</v>
      </c>
      <c r="C624" s="5" t="s">
        <v>48</v>
      </c>
      <c r="D624" s="5" t="str">
        <f>VLOOKUP($C624,'Sales Person'!$A$1:$C$21,2,0)</f>
        <v>Cathy Kelley</v>
      </c>
      <c r="E624" s="5" t="s">
        <v>5</v>
      </c>
      <c r="F624" s="5" t="str">
        <f>VLOOKUP($E624,Country!$A$1:$B$11,2,0)</f>
        <v>South America</v>
      </c>
      <c r="G624" s="5" t="s">
        <v>30</v>
      </c>
      <c r="H624" s="5" t="str">
        <f>VLOOKUP($G624,Products!$A$1:$C$11,COLUMNS(Products!$A$2:B624),0)</f>
        <v>Audio</v>
      </c>
      <c r="I624" s="5">
        <f>VLOOKUP($G624,Products!$A$1:$C$11,COLUMNS(Products!$A$2:C624),0)</f>
        <v>199.57</v>
      </c>
      <c r="J624" s="5">
        <v>730.48</v>
      </c>
      <c r="K624" s="5" t="s">
        <v>82</v>
      </c>
      <c r="L624" s="5" t="s">
        <v>83</v>
      </c>
      <c r="M624" s="5" t="str">
        <f t="shared" si="9"/>
        <v>0</v>
      </c>
      <c r="N624" s="5" t="str">
        <f>TEXT(Table1[[#This Row],[Date]],"mmm")</f>
        <v>Oct</v>
      </c>
      <c r="O624" s="5">
        <f>YEAR(Table1[[#This Row],[Date]])</f>
        <v>2024</v>
      </c>
    </row>
    <row r="625" spans="1:15" x14ac:dyDescent="0.25">
      <c r="A625" s="5">
        <v>624</v>
      </c>
      <c r="B625" s="6">
        <v>45527</v>
      </c>
      <c r="C625" s="5" t="s">
        <v>48</v>
      </c>
      <c r="D625" s="5" t="str">
        <f>VLOOKUP($C625,'Sales Person'!$A$1:$C$21,2,0)</f>
        <v>Cathy Kelley</v>
      </c>
      <c r="E625" s="5" t="s">
        <v>11</v>
      </c>
      <c r="F625" s="5" t="str">
        <f>VLOOKUP($E625,Country!$A$1:$B$11,2,0)</f>
        <v>Asia</v>
      </c>
      <c r="G625" s="5" t="s">
        <v>30</v>
      </c>
      <c r="H625" s="5" t="str">
        <f>VLOOKUP($G625,Products!$A$1:$C$11,COLUMNS(Products!$A$2:B625),0)</f>
        <v>Audio</v>
      </c>
      <c r="I625" s="5">
        <f>VLOOKUP($G625,Products!$A$1:$C$11,COLUMNS(Products!$A$2:C625),0)</f>
        <v>199.57</v>
      </c>
      <c r="J625" s="5">
        <v>552.91999999999996</v>
      </c>
      <c r="K625" s="5" t="s">
        <v>81</v>
      </c>
      <c r="L625" s="6">
        <v>45539</v>
      </c>
      <c r="M625" s="5">
        <f t="shared" si="9"/>
        <v>12</v>
      </c>
      <c r="N625" s="5" t="str">
        <f>TEXT(Table1[[#This Row],[Date]],"mmm")</f>
        <v>Aug</v>
      </c>
      <c r="O625" s="5">
        <f>YEAR(Table1[[#This Row],[Date]])</f>
        <v>2024</v>
      </c>
    </row>
    <row r="626" spans="1:15" x14ac:dyDescent="0.25">
      <c r="A626" s="5">
        <v>625</v>
      </c>
      <c r="B626" s="6">
        <v>45014</v>
      </c>
      <c r="C626" s="5" t="s">
        <v>60</v>
      </c>
      <c r="D626" s="5" t="str">
        <f>VLOOKUP($C626,'Sales Person'!$A$1:$C$21,2,0)</f>
        <v>Cathy Kelley</v>
      </c>
      <c r="E626" s="5" t="s">
        <v>13</v>
      </c>
      <c r="F626" s="5" t="str">
        <f>VLOOKUP($E626,Country!$A$1:$B$11,2,0)</f>
        <v>Asia</v>
      </c>
      <c r="G626" s="5" t="s">
        <v>33</v>
      </c>
      <c r="H626" s="5" t="str">
        <f>VLOOKUP($G626,Products!$A$1:$C$11,COLUMNS(Products!$A$2:B626),0)</f>
        <v>Electronics</v>
      </c>
      <c r="I626" s="5">
        <f>VLOOKUP($G626,Products!$A$1:$C$11,COLUMNS(Products!$A$2:C626),0)</f>
        <v>381.62</v>
      </c>
      <c r="J626" s="5">
        <v>346.96</v>
      </c>
      <c r="K626" s="5" t="s">
        <v>81</v>
      </c>
      <c r="L626" s="6">
        <v>45029</v>
      </c>
      <c r="M626" s="5">
        <f t="shared" si="9"/>
        <v>15</v>
      </c>
      <c r="N626" s="5" t="str">
        <f>TEXT(Table1[[#This Row],[Date]],"mmm")</f>
        <v>Mar</v>
      </c>
      <c r="O626" s="5">
        <f>YEAR(Table1[[#This Row],[Date]])</f>
        <v>2023</v>
      </c>
    </row>
    <row r="627" spans="1:15" x14ac:dyDescent="0.25">
      <c r="A627" s="5">
        <v>626</v>
      </c>
      <c r="B627" s="6">
        <v>44957</v>
      </c>
      <c r="C627" s="5" t="s">
        <v>40</v>
      </c>
      <c r="D627" s="5" t="str">
        <f>VLOOKUP($C627,'Sales Person'!$A$1:$C$21,2,0)</f>
        <v>Samantha Irvin</v>
      </c>
      <c r="E627" s="5" t="s">
        <v>11</v>
      </c>
      <c r="F627" s="5" t="str">
        <f>VLOOKUP($E627,Country!$A$1:$B$11,2,0)</f>
        <v>Asia</v>
      </c>
      <c r="G627" s="5" t="s">
        <v>32</v>
      </c>
      <c r="H627" s="5" t="str">
        <f>VLOOKUP($G627,Products!$A$1:$C$11,COLUMNS(Products!$A$2:B627),0)</f>
        <v>Audio</v>
      </c>
      <c r="I627" s="5">
        <f>VLOOKUP($G627,Products!$A$1:$C$11,COLUMNS(Products!$A$2:C627),0)</f>
        <v>143.09</v>
      </c>
      <c r="J627" s="5">
        <v>928.72</v>
      </c>
      <c r="K627" s="5" t="s">
        <v>82</v>
      </c>
      <c r="L627" s="5" t="s">
        <v>83</v>
      </c>
      <c r="M627" s="5" t="str">
        <f t="shared" si="9"/>
        <v>0</v>
      </c>
      <c r="N627" s="5" t="str">
        <f>TEXT(Table1[[#This Row],[Date]],"mmm")</f>
        <v>Jan</v>
      </c>
      <c r="O627" s="5">
        <f>YEAR(Table1[[#This Row],[Date]])</f>
        <v>2023</v>
      </c>
    </row>
    <row r="628" spans="1:15" x14ac:dyDescent="0.25">
      <c r="A628" s="5">
        <v>627</v>
      </c>
      <c r="B628" s="6">
        <v>45500</v>
      </c>
      <c r="C628" s="5" t="s">
        <v>40</v>
      </c>
      <c r="D628" s="5" t="str">
        <f>VLOOKUP($C628,'Sales Person'!$A$1:$C$21,2,0)</f>
        <v>Samantha Irvin</v>
      </c>
      <c r="E628" s="5" t="s">
        <v>13</v>
      </c>
      <c r="F628" s="5" t="str">
        <f>VLOOKUP($E628,Country!$A$1:$B$11,2,0)</f>
        <v>Asia</v>
      </c>
      <c r="G628" s="5" t="s">
        <v>30</v>
      </c>
      <c r="H628" s="5" t="str">
        <f>VLOOKUP($G628,Products!$A$1:$C$11,COLUMNS(Products!$A$2:B628),0)</f>
        <v>Audio</v>
      </c>
      <c r="I628" s="5">
        <f>VLOOKUP($G628,Products!$A$1:$C$11,COLUMNS(Products!$A$2:C628),0)</f>
        <v>199.57</v>
      </c>
      <c r="J628" s="5">
        <v>625.05999999999995</v>
      </c>
      <c r="K628" s="5" t="s">
        <v>81</v>
      </c>
      <c r="L628" s="6">
        <v>45515</v>
      </c>
      <c r="M628" s="5">
        <f t="shared" si="9"/>
        <v>15</v>
      </c>
      <c r="N628" s="5" t="str">
        <f>TEXT(Table1[[#This Row],[Date]],"mmm")</f>
        <v>Jul</v>
      </c>
      <c r="O628" s="5">
        <f>YEAR(Table1[[#This Row],[Date]])</f>
        <v>2024</v>
      </c>
    </row>
    <row r="629" spans="1:15" x14ac:dyDescent="0.25">
      <c r="A629" s="5">
        <v>628</v>
      </c>
      <c r="B629" s="6">
        <v>44940</v>
      </c>
      <c r="C629" s="5" t="s">
        <v>46</v>
      </c>
      <c r="D629" s="5" t="str">
        <f>VLOOKUP($C629,'Sales Person'!$A$1:$C$21,2,0)</f>
        <v>Nick Patrick</v>
      </c>
      <c r="E629" s="5" t="s">
        <v>7</v>
      </c>
      <c r="F629" s="5" t="str">
        <f>VLOOKUP($E629,Country!$A$1:$B$11,2,0)</f>
        <v>Europe</v>
      </c>
      <c r="G629" s="5" t="s">
        <v>24</v>
      </c>
      <c r="H629" s="5" t="str">
        <f>VLOOKUP($G629,Products!$A$1:$C$11,COLUMNS(Products!$A$2:B629),0)</f>
        <v>Audio</v>
      </c>
      <c r="I629" s="5">
        <f>VLOOKUP($G629,Products!$A$1:$C$11,COLUMNS(Products!$A$2:C629),0)</f>
        <v>195.62</v>
      </c>
      <c r="J629" s="5">
        <v>768.34</v>
      </c>
      <c r="K629" s="5" t="s">
        <v>81</v>
      </c>
      <c r="L629" s="6">
        <v>44948</v>
      </c>
      <c r="M629" s="5">
        <f t="shared" si="9"/>
        <v>8</v>
      </c>
      <c r="N629" s="5" t="str">
        <f>TEXT(Table1[[#This Row],[Date]],"mmm")</f>
        <v>Jan</v>
      </c>
      <c r="O629" s="5">
        <f>YEAR(Table1[[#This Row],[Date]])</f>
        <v>2023</v>
      </c>
    </row>
    <row r="630" spans="1:15" x14ac:dyDescent="0.25">
      <c r="A630" s="5">
        <v>629</v>
      </c>
      <c r="B630" s="6">
        <v>44990</v>
      </c>
      <c r="C630" s="5" t="s">
        <v>62</v>
      </c>
      <c r="D630" s="5" t="str">
        <f>VLOOKUP($C630,'Sales Person'!$A$1:$C$21,2,0)</f>
        <v>Cathy Kelley</v>
      </c>
      <c r="E630" s="5" t="s">
        <v>11</v>
      </c>
      <c r="F630" s="5" t="str">
        <f>VLOOKUP($E630,Country!$A$1:$B$11,2,0)</f>
        <v>Asia</v>
      </c>
      <c r="G630" s="5" t="s">
        <v>32</v>
      </c>
      <c r="H630" s="5" t="str">
        <f>VLOOKUP($G630,Products!$A$1:$C$11,COLUMNS(Products!$A$2:B630),0)</f>
        <v>Audio</v>
      </c>
      <c r="I630" s="5">
        <f>VLOOKUP($G630,Products!$A$1:$C$11,COLUMNS(Products!$A$2:C630),0)</f>
        <v>143.09</v>
      </c>
      <c r="J630" s="5">
        <v>177.04</v>
      </c>
      <c r="K630" s="5" t="s">
        <v>81</v>
      </c>
      <c r="L630" s="6">
        <v>45002</v>
      </c>
      <c r="M630" s="5">
        <f t="shared" si="9"/>
        <v>12</v>
      </c>
      <c r="N630" s="5" t="str">
        <f>TEXT(Table1[[#This Row],[Date]],"mmm")</f>
        <v>Mar</v>
      </c>
      <c r="O630" s="5">
        <f>YEAR(Table1[[#This Row],[Date]])</f>
        <v>2023</v>
      </c>
    </row>
    <row r="631" spans="1:15" x14ac:dyDescent="0.25">
      <c r="A631" s="5">
        <v>630</v>
      </c>
      <c r="B631" s="6">
        <v>45410</v>
      </c>
      <c r="C631" s="5" t="s">
        <v>44</v>
      </c>
      <c r="D631" s="5" t="str">
        <f>VLOOKUP($C631,'Sales Person'!$A$1:$C$21,2,0)</f>
        <v>Cathy Kelley</v>
      </c>
      <c r="E631" s="5" t="s">
        <v>14</v>
      </c>
      <c r="F631" s="5" t="str">
        <f>VLOOKUP($E631,Country!$A$1:$B$11,2,0)</f>
        <v>Asia</v>
      </c>
      <c r="G631" s="5" t="s">
        <v>32</v>
      </c>
      <c r="H631" s="5" t="str">
        <f>VLOOKUP($G631,Products!$A$1:$C$11,COLUMNS(Products!$A$2:B631),0)</f>
        <v>Audio</v>
      </c>
      <c r="I631" s="5">
        <f>VLOOKUP($G631,Products!$A$1:$C$11,COLUMNS(Products!$A$2:C631),0)</f>
        <v>143.09</v>
      </c>
      <c r="J631" s="5">
        <v>323.93</v>
      </c>
      <c r="K631" s="5" t="s">
        <v>82</v>
      </c>
      <c r="L631" s="5" t="s">
        <v>83</v>
      </c>
      <c r="M631" s="5" t="str">
        <f t="shared" si="9"/>
        <v>0</v>
      </c>
      <c r="N631" s="5" t="str">
        <f>TEXT(Table1[[#This Row],[Date]],"mmm")</f>
        <v>Apr</v>
      </c>
      <c r="O631" s="5">
        <f>YEAR(Table1[[#This Row],[Date]])</f>
        <v>2024</v>
      </c>
    </row>
    <row r="632" spans="1:15" x14ac:dyDescent="0.25">
      <c r="A632" s="5">
        <v>631</v>
      </c>
      <c r="B632" s="6">
        <v>45533</v>
      </c>
      <c r="C632" s="5" t="s">
        <v>68</v>
      </c>
      <c r="D632" s="5" t="str">
        <f>VLOOKUP($C632,'Sales Person'!$A$1:$C$21,2,0)</f>
        <v>Samantha Irvin</v>
      </c>
      <c r="E632" s="5" t="s">
        <v>10</v>
      </c>
      <c r="F632" s="5" t="str">
        <f>VLOOKUP($E632,Country!$A$1:$B$11,2,0)</f>
        <v>Europe</v>
      </c>
      <c r="G632" s="5" t="s">
        <v>28</v>
      </c>
      <c r="H632" s="5" t="str">
        <f>VLOOKUP($G632,Products!$A$1:$C$11,COLUMNS(Products!$A$2:B632),0)</f>
        <v>Electronics</v>
      </c>
      <c r="I632" s="5">
        <f>VLOOKUP($G632,Products!$A$1:$C$11,COLUMNS(Products!$A$2:C632),0)</f>
        <v>282.79000000000002</v>
      </c>
      <c r="J632" s="5">
        <v>460.84</v>
      </c>
      <c r="K632" s="5" t="s">
        <v>82</v>
      </c>
      <c r="L632" s="5" t="s">
        <v>83</v>
      </c>
      <c r="M632" s="5" t="str">
        <f t="shared" si="9"/>
        <v>0</v>
      </c>
      <c r="N632" s="5" t="str">
        <f>TEXT(Table1[[#This Row],[Date]],"mmm")</f>
        <v>Aug</v>
      </c>
      <c r="O632" s="5">
        <f>YEAR(Table1[[#This Row],[Date]])</f>
        <v>2024</v>
      </c>
    </row>
    <row r="633" spans="1:15" x14ac:dyDescent="0.25">
      <c r="A633" s="5">
        <v>632</v>
      </c>
      <c r="B633" s="6">
        <v>45134</v>
      </c>
      <c r="C633" s="5" t="s">
        <v>50</v>
      </c>
      <c r="D633" s="5" t="str">
        <f>VLOOKUP($C633,'Sales Person'!$A$1:$C$21,2,0)</f>
        <v>Michale Cole</v>
      </c>
      <c r="E633" s="5" t="s">
        <v>5</v>
      </c>
      <c r="F633" s="5" t="str">
        <f>VLOOKUP($E633,Country!$A$1:$B$11,2,0)</f>
        <v>South America</v>
      </c>
      <c r="G633" s="5" t="s">
        <v>26</v>
      </c>
      <c r="H633" s="5" t="str">
        <f>VLOOKUP($G633,Products!$A$1:$C$11,COLUMNS(Products!$A$2:B633),0)</f>
        <v>Electronics</v>
      </c>
      <c r="I633" s="5">
        <f>VLOOKUP($G633,Products!$A$1:$C$11,COLUMNS(Products!$A$2:C633),0)</f>
        <v>263.2</v>
      </c>
      <c r="J633" s="5">
        <v>827.71</v>
      </c>
      <c r="K633" s="5" t="s">
        <v>81</v>
      </c>
      <c r="L633" s="6">
        <v>45138</v>
      </c>
      <c r="M633" s="5">
        <f t="shared" si="9"/>
        <v>4</v>
      </c>
      <c r="N633" s="5" t="str">
        <f>TEXT(Table1[[#This Row],[Date]],"mmm")</f>
        <v>Jul</v>
      </c>
      <c r="O633" s="5">
        <f>YEAR(Table1[[#This Row],[Date]])</f>
        <v>2023</v>
      </c>
    </row>
    <row r="634" spans="1:15" x14ac:dyDescent="0.25">
      <c r="A634" s="5">
        <v>633</v>
      </c>
      <c r="B634" s="6">
        <v>45288</v>
      </c>
      <c r="C634" s="5" t="s">
        <v>70</v>
      </c>
      <c r="D634" s="5" t="str">
        <f>VLOOKUP($C634,'Sales Person'!$A$1:$C$21,2,0)</f>
        <v>Cathy Kelley</v>
      </c>
      <c r="E634" s="5" t="s">
        <v>10</v>
      </c>
      <c r="F634" s="5" t="str">
        <f>VLOOKUP($E634,Country!$A$1:$B$11,2,0)</f>
        <v>Europe</v>
      </c>
      <c r="G634" s="5" t="s">
        <v>33</v>
      </c>
      <c r="H634" s="5" t="str">
        <f>VLOOKUP($G634,Products!$A$1:$C$11,COLUMNS(Products!$A$2:B634),0)</f>
        <v>Electronics</v>
      </c>
      <c r="I634" s="5">
        <f>VLOOKUP($G634,Products!$A$1:$C$11,COLUMNS(Products!$A$2:C634),0)</f>
        <v>381.62</v>
      </c>
      <c r="J634" s="5">
        <v>828.56</v>
      </c>
      <c r="K634" s="5" t="s">
        <v>82</v>
      </c>
      <c r="L634" s="5" t="s">
        <v>83</v>
      </c>
      <c r="M634" s="5" t="str">
        <f t="shared" si="9"/>
        <v>0</v>
      </c>
      <c r="N634" s="5" t="str">
        <f>TEXT(Table1[[#This Row],[Date]],"mmm")</f>
        <v>Dec</v>
      </c>
      <c r="O634" s="5">
        <f>YEAR(Table1[[#This Row],[Date]])</f>
        <v>2023</v>
      </c>
    </row>
    <row r="635" spans="1:15" x14ac:dyDescent="0.25">
      <c r="A635" s="5">
        <v>634</v>
      </c>
      <c r="B635" s="6">
        <v>45471</v>
      </c>
      <c r="C635" s="5" t="s">
        <v>52</v>
      </c>
      <c r="D635" s="5" t="str">
        <f>VLOOKUP($C635,'Sales Person'!$A$1:$C$21,2,0)</f>
        <v>Nick Patrick</v>
      </c>
      <c r="E635" s="5" t="s">
        <v>13</v>
      </c>
      <c r="F635" s="5" t="str">
        <f>VLOOKUP($E635,Country!$A$1:$B$11,2,0)</f>
        <v>Asia</v>
      </c>
      <c r="G635" s="5" t="s">
        <v>24</v>
      </c>
      <c r="H635" s="5" t="str">
        <f>VLOOKUP($G635,Products!$A$1:$C$11,COLUMNS(Products!$A$2:B635),0)</f>
        <v>Audio</v>
      </c>
      <c r="I635" s="5">
        <f>VLOOKUP($G635,Products!$A$1:$C$11,COLUMNS(Products!$A$2:C635),0)</f>
        <v>195.62</v>
      </c>
      <c r="J635" s="5">
        <v>773.02</v>
      </c>
      <c r="K635" s="5" t="s">
        <v>81</v>
      </c>
      <c r="L635" s="6">
        <v>45486</v>
      </c>
      <c r="M635" s="5">
        <f t="shared" si="9"/>
        <v>15</v>
      </c>
      <c r="N635" s="5" t="str">
        <f>TEXT(Table1[[#This Row],[Date]],"mmm")</f>
        <v>Jun</v>
      </c>
      <c r="O635" s="5">
        <f>YEAR(Table1[[#This Row],[Date]])</f>
        <v>2024</v>
      </c>
    </row>
    <row r="636" spans="1:15" x14ac:dyDescent="0.25">
      <c r="A636" s="5">
        <v>635</v>
      </c>
      <c r="B636" s="6">
        <v>45476</v>
      </c>
      <c r="C636" s="5" t="s">
        <v>50</v>
      </c>
      <c r="D636" s="5" t="str">
        <f>VLOOKUP($C636,'Sales Person'!$A$1:$C$21,2,0)</f>
        <v>Michale Cole</v>
      </c>
      <c r="E636" s="5" t="s">
        <v>11</v>
      </c>
      <c r="F636" s="5" t="str">
        <f>VLOOKUP($E636,Country!$A$1:$B$11,2,0)</f>
        <v>Asia</v>
      </c>
      <c r="G636" s="5" t="s">
        <v>20</v>
      </c>
      <c r="H636" s="5" t="str">
        <f>VLOOKUP($G636,Products!$A$1:$C$11,COLUMNS(Products!$A$2:B636),0)</f>
        <v>Office Equipment</v>
      </c>
      <c r="I636" s="5">
        <f>VLOOKUP($G636,Products!$A$1:$C$11,COLUMNS(Products!$A$2:C636),0)</f>
        <v>350.59</v>
      </c>
      <c r="J636" s="5">
        <v>442.96</v>
      </c>
      <c r="K636" s="5" t="s">
        <v>82</v>
      </c>
      <c r="L636" s="5" t="s">
        <v>83</v>
      </c>
      <c r="M636" s="5" t="str">
        <f t="shared" si="9"/>
        <v>0</v>
      </c>
      <c r="N636" s="5" t="str">
        <f>TEXT(Table1[[#This Row],[Date]],"mmm")</f>
        <v>Jul</v>
      </c>
      <c r="O636" s="5">
        <f>YEAR(Table1[[#This Row],[Date]])</f>
        <v>2024</v>
      </c>
    </row>
    <row r="637" spans="1:15" x14ac:dyDescent="0.25">
      <c r="A637" s="5">
        <v>636</v>
      </c>
      <c r="B637" s="6">
        <v>45587</v>
      </c>
      <c r="C637" s="5" t="s">
        <v>42</v>
      </c>
      <c r="D637" s="5" t="str">
        <f>VLOOKUP($C637,'Sales Person'!$A$1:$C$21,2,0)</f>
        <v>Cathy Kelley</v>
      </c>
      <c r="E637" s="5" t="s">
        <v>5</v>
      </c>
      <c r="F637" s="5" t="str">
        <f>VLOOKUP($E637,Country!$A$1:$B$11,2,0)</f>
        <v>South America</v>
      </c>
      <c r="G637" s="5" t="s">
        <v>32</v>
      </c>
      <c r="H637" s="5" t="str">
        <f>VLOOKUP($G637,Products!$A$1:$C$11,COLUMNS(Products!$A$2:B637),0)</f>
        <v>Audio</v>
      </c>
      <c r="I637" s="5">
        <f>VLOOKUP($G637,Products!$A$1:$C$11,COLUMNS(Products!$A$2:C637),0)</f>
        <v>143.09</v>
      </c>
      <c r="J637" s="5">
        <v>790.75</v>
      </c>
      <c r="K637" s="5" t="s">
        <v>82</v>
      </c>
      <c r="L637" s="5" t="s">
        <v>83</v>
      </c>
      <c r="M637" s="5" t="str">
        <f t="shared" si="9"/>
        <v>0</v>
      </c>
      <c r="N637" s="5" t="str">
        <f>TEXT(Table1[[#This Row],[Date]],"mmm")</f>
        <v>Oct</v>
      </c>
      <c r="O637" s="5">
        <f>YEAR(Table1[[#This Row],[Date]])</f>
        <v>2024</v>
      </c>
    </row>
    <row r="638" spans="1:15" x14ac:dyDescent="0.25">
      <c r="A638" s="5">
        <v>637</v>
      </c>
      <c r="B638" s="6">
        <v>45189</v>
      </c>
      <c r="C638" s="5" t="s">
        <v>38</v>
      </c>
      <c r="D638" s="5" t="str">
        <f>VLOOKUP($C638,'Sales Person'!$A$1:$C$21,2,0)</f>
        <v>Samantha Irvin</v>
      </c>
      <c r="E638" s="5" t="s">
        <v>9</v>
      </c>
      <c r="F638" s="5" t="str">
        <f>VLOOKUP($E638,Country!$A$1:$B$11,2,0)</f>
        <v>Europe</v>
      </c>
      <c r="G638" s="5" t="s">
        <v>30</v>
      </c>
      <c r="H638" s="5" t="str">
        <f>VLOOKUP($G638,Products!$A$1:$C$11,COLUMNS(Products!$A$2:B638),0)</f>
        <v>Audio</v>
      </c>
      <c r="I638" s="5">
        <f>VLOOKUP($G638,Products!$A$1:$C$11,COLUMNS(Products!$A$2:C638),0)</f>
        <v>199.57</v>
      </c>
      <c r="J638" s="5">
        <v>330.76</v>
      </c>
      <c r="K638" s="5" t="s">
        <v>81</v>
      </c>
      <c r="L638" s="6">
        <v>45199</v>
      </c>
      <c r="M638" s="5">
        <f t="shared" si="9"/>
        <v>10</v>
      </c>
      <c r="N638" s="5" t="str">
        <f>TEXT(Table1[[#This Row],[Date]],"mmm")</f>
        <v>Sep</v>
      </c>
      <c r="O638" s="5">
        <f>YEAR(Table1[[#This Row],[Date]])</f>
        <v>2023</v>
      </c>
    </row>
    <row r="639" spans="1:15" x14ac:dyDescent="0.25">
      <c r="A639" s="5">
        <v>638</v>
      </c>
      <c r="B639" s="6">
        <v>45139</v>
      </c>
      <c r="C639" s="5" t="s">
        <v>62</v>
      </c>
      <c r="D639" s="5" t="str">
        <f>VLOOKUP($C639,'Sales Person'!$A$1:$C$21,2,0)</f>
        <v>Cathy Kelley</v>
      </c>
      <c r="E639" s="5" t="s">
        <v>9</v>
      </c>
      <c r="F639" s="5" t="str">
        <f>VLOOKUP($E639,Country!$A$1:$B$11,2,0)</f>
        <v>Europe</v>
      </c>
      <c r="G639" s="5" t="s">
        <v>26</v>
      </c>
      <c r="H639" s="5" t="str">
        <f>VLOOKUP($G639,Products!$A$1:$C$11,COLUMNS(Products!$A$2:B639),0)</f>
        <v>Electronics</v>
      </c>
      <c r="I639" s="5">
        <f>VLOOKUP($G639,Products!$A$1:$C$11,COLUMNS(Products!$A$2:C639),0)</f>
        <v>263.2</v>
      </c>
      <c r="J639" s="5">
        <v>385.08</v>
      </c>
      <c r="K639" s="5" t="s">
        <v>82</v>
      </c>
      <c r="L639" s="5" t="s">
        <v>83</v>
      </c>
      <c r="M639" s="5" t="str">
        <f t="shared" si="9"/>
        <v>0</v>
      </c>
      <c r="N639" s="5" t="str">
        <f>TEXT(Table1[[#This Row],[Date]],"mmm")</f>
        <v>Aug</v>
      </c>
      <c r="O639" s="5">
        <f>YEAR(Table1[[#This Row],[Date]])</f>
        <v>2023</v>
      </c>
    </row>
    <row r="640" spans="1:15" x14ac:dyDescent="0.25">
      <c r="A640" s="5">
        <v>639</v>
      </c>
      <c r="B640" s="6">
        <v>45633</v>
      </c>
      <c r="C640" s="5" t="s">
        <v>58</v>
      </c>
      <c r="D640" s="5" t="str">
        <f>VLOOKUP($C640,'Sales Person'!$A$1:$C$21,2,0)</f>
        <v>Nick Patrick</v>
      </c>
      <c r="E640" s="5" t="s">
        <v>5</v>
      </c>
      <c r="F640" s="5" t="str">
        <f>VLOOKUP($E640,Country!$A$1:$B$11,2,0)</f>
        <v>South America</v>
      </c>
      <c r="G640" s="5" t="s">
        <v>33</v>
      </c>
      <c r="H640" s="5" t="str">
        <f>VLOOKUP($G640,Products!$A$1:$C$11,COLUMNS(Products!$A$2:B640),0)</f>
        <v>Electronics</v>
      </c>
      <c r="I640" s="5">
        <f>VLOOKUP($G640,Products!$A$1:$C$11,COLUMNS(Products!$A$2:C640),0)</f>
        <v>381.62</v>
      </c>
      <c r="J640" s="5">
        <v>498.06</v>
      </c>
      <c r="K640" s="5" t="s">
        <v>81</v>
      </c>
      <c r="L640" s="6">
        <v>45637</v>
      </c>
      <c r="M640" s="5">
        <f t="shared" si="9"/>
        <v>4</v>
      </c>
      <c r="N640" s="5" t="str">
        <f>TEXT(Table1[[#This Row],[Date]],"mmm")</f>
        <v>Dec</v>
      </c>
      <c r="O640" s="5">
        <f>YEAR(Table1[[#This Row],[Date]])</f>
        <v>2024</v>
      </c>
    </row>
    <row r="641" spans="1:15" x14ac:dyDescent="0.25">
      <c r="A641" s="5">
        <v>640</v>
      </c>
      <c r="B641" s="6">
        <v>45098</v>
      </c>
      <c r="C641" s="5" t="s">
        <v>62</v>
      </c>
      <c r="D641" s="5" t="str">
        <f>VLOOKUP($C641,'Sales Person'!$A$1:$C$21,2,0)</f>
        <v>Cathy Kelley</v>
      </c>
      <c r="E641" s="5" t="s">
        <v>13</v>
      </c>
      <c r="F641" s="5" t="str">
        <f>VLOOKUP($E641,Country!$A$1:$B$11,2,0)</f>
        <v>Asia</v>
      </c>
      <c r="G641" s="5" t="s">
        <v>24</v>
      </c>
      <c r="H641" s="5" t="str">
        <f>VLOOKUP($G641,Products!$A$1:$C$11,COLUMNS(Products!$A$2:B641),0)</f>
        <v>Audio</v>
      </c>
      <c r="I641" s="5">
        <f>VLOOKUP($G641,Products!$A$1:$C$11,COLUMNS(Products!$A$2:C641),0)</f>
        <v>195.62</v>
      </c>
      <c r="J641" s="5">
        <v>879.23</v>
      </c>
      <c r="K641" s="5" t="s">
        <v>81</v>
      </c>
      <c r="L641" s="6">
        <v>45113</v>
      </c>
      <c r="M641" s="5">
        <f t="shared" si="9"/>
        <v>15</v>
      </c>
      <c r="N641" s="5" t="str">
        <f>TEXT(Table1[[#This Row],[Date]],"mmm")</f>
        <v>Jun</v>
      </c>
      <c r="O641" s="5">
        <f>YEAR(Table1[[#This Row],[Date]])</f>
        <v>2023</v>
      </c>
    </row>
    <row r="642" spans="1:15" x14ac:dyDescent="0.25">
      <c r="A642" s="5">
        <v>641</v>
      </c>
      <c r="B642" s="6">
        <v>45070</v>
      </c>
      <c r="C642" s="5" t="s">
        <v>38</v>
      </c>
      <c r="D642" s="5" t="str">
        <f>VLOOKUP($C642,'Sales Person'!$A$1:$C$21,2,0)</f>
        <v>Samantha Irvin</v>
      </c>
      <c r="E642" s="5" t="s">
        <v>10</v>
      </c>
      <c r="F642" s="5" t="str">
        <f>VLOOKUP($E642,Country!$A$1:$B$11,2,0)</f>
        <v>Europe</v>
      </c>
      <c r="G642" s="5" t="s">
        <v>30</v>
      </c>
      <c r="H642" s="5" t="str">
        <f>VLOOKUP($G642,Products!$A$1:$C$11,COLUMNS(Products!$A$2:B642),0)</f>
        <v>Audio</v>
      </c>
      <c r="I642" s="5">
        <f>VLOOKUP($G642,Products!$A$1:$C$11,COLUMNS(Products!$A$2:C642),0)</f>
        <v>199.57</v>
      </c>
      <c r="J642" s="5">
        <v>913.45</v>
      </c>
      <c r="K642" s="5" t="s">
        <v>81</v>
      </c>
      <c r="L642" s="6">
        <v>45076</v>
      </c>
      <c r="M642" s="5">
        <f t="shared" ref="M642:M705" si="10">IFERROR(L642-B642,"0")</f>
        <v>6</v>
      </c>
      <c r="N642" s="5" t="str">
        <f>TEXT(Table1[[#This Row],[Date]],"mmm")</f>
        <v>May</v>
      </c>
      <c r="O642" s="5">
        <f>YEAR(Table1[[#This Row],[Date]])</f>
        <v>2023</v>
      </c>
    </row>
    <row r="643" spans="1:15" x14ac:dyDescent="0.25">
      <c r="A643" s="5">
        <v>642</v>
      </c>
      <c r="B643" s="6">
        <v>45488</v>
      </c>
      <c r="C643" s="5" t="s">
        <v>60</v>
      </c>
      <c r="D643" s="5" t="str">
        <f>VLOOKUP($C643,'Sales Person'!$A$1:$C$21,2,0)</f>
        <v>Cathy Kelley</v>
      </c>
      <c r="E643" s="5" t="s">
        <v>7</v>
      </c>
      <c r="F643" s="5" t="str">
        <f>VLOOKUP($E643,Country!$A$1:$B$11,2,0)</f>
        <v>Europe</v>
      </c>
      <c r="G643" s="5" t="s">
        <v>33</v>
      </c>
      <c r="H643" s="5" t="str">
        <f>VLOOKUP($G643,Products!$A$1:$C$11,COLUMNS(Products!$A$2:B643),0)</f>
        <v>Electronics</v>
      </c>
      <c r="I643" s="5">
        <f>VLOOKUP($G643,Products!$A$1:$C$11,COLUMNS(Products!$A$2:C643),0)</f>
        <v>381.62</v>
      </c>
      <c r="J643" s="5">
        <v>212.63</v>
      </c>
      <c r="K643" s="5" t="s">
        <v>81</v>
      </c>
      <c r="L643" s="6">
        <v>45496</v>
      </c>
      <c r="M643" s="5">
        <f t="shared" si="10"/>
        <v>8</v>
      </c>
      <c r="N643" s="5" t="str">
        <f>TEXT(Table1[[#This Row],[Date]],"mmm")</f>
        <v>Jul</v>
      </c>
      <c r="O643" s="5">
        <f>YEAR(Table1[[#This Row],[Date]])</f>
        <v>2024</v>
      </c>
    </row>
    <row r="644" spans="1:15" x14ac:dyDescent="0.25">
      <c r="A644" s="5">
        <v>643</v>
      </c>
      <c r="B644" s="6">
        <v>45192</v>
      </c>
      <c r="C644" s="5" t="s">
        <v>44</v>
      </c>
      <c r="D644" s="5" t="str">
        <f>VLOOKUP($C644,'Sales Person'!$A$1:$C$21,2,0)</f>
        <v>Cathy Kelley</v>
      </c>
      <c r="E644" s="5" t="s">
        <v>4</v>
      </c>
      <c r="F644" s="5" t="str">
        <f>VLOOKUP($E644,Country!$A$1:$B$11,2,0)</f>
        <v>North America</v>
      </c>
      <c r="G644" s="5" t="s">
        <v>30</v>
      </c>
      <c r="H644" s="5" t="str">
        <f>VLOOKUP($G644,Products!$A$1:$C$11,COLUMNS(Products!$A$2:B644),0)</f>
        <v>Audio</v>
      </c>
      <c r="I644" s="5">
        <f>VLOOKUP($G644,Products!$A$1:$C$11,COLUMNS(Products!$A$2:C644),0)</f>
        <v>199.57</v>
      </c>
      <c r="J644" s="5">
        <v>644.91999999999996</v>
      </c>
      <c r="K644" s="5" t="s">
        <v>81</v>
      </c>
      <c r="L644" s="6">
        <v>45194</v>
      </c>
      <c r="M644" s="5">
        <f t="shared" si="10"/>
        <v>2</v>
      </c>
      <c r="N644" s="5" t="str">
        <f>TEXT(Table1[[#This Row],[Date]],"mmm")</f>
        <v>Sep</v>
      </c>
      <c r="O644" s="5">
        <f>YEAR(Table1[[#This Row],[Date]])</f>
        <v>2023</v>
      </c>
    </row>
    <row r="645" spans="1:15" x14ac:dyDescent="0.25">
      <c r="A645" s="5">
        <v>644</v>
      </c>
      <c r="B645" s="6">
        <v>44934</v>
      </c>
      <c r="C645" s="5" t="s">
        <v>52</v>
      </c>
      <c r="D645" s="5" t="str">
        <f>VLOOKUP($C645,'Sales Person'!$A$1:$C$21,2,0)</f>
        <v>Nick Patrick</v>
      </c>
      <c r="E645" s="5" t="s">
        <v>7</v>
      </c>
      <c r="F645" s="5" t="str">
        <f>VLOOKUP($E645,Country!$A$1:$B$11,2,0)</f>
        <v>Europe</v>
      </c>
      <c r="G645" s="5" t="s">
        <v>20</v>
      </c>
      <c r="H645" s="5" t="str">
        <f>VLOOKUP($G645,Products!$A$1:$C$11,COLUMNS(Products!$A$2:B645),0)</f>
        <v>Office Equipment</v>
      </c>
      <c r="I645" s="5">
        <f>VLOOKUP($G645,Products!$A$1:$C$11,COLUMNS(Products!$A$2:C645),0)</f>
        <v>350.59</v>
      </c>
      <c r="J645" s="5">
        <v>646.36</v>
      </c>
      <c r="K645" s="5" t="s">
        <v>82</v>
      </c>
      <c r="L645" s="5" t="s">
        <v>83</v>
      </c>
      <c r="M645" s="5" t="str">
        <f t="shared" si="10"/>
        <v>0</v>
      </c>
      <c r="N645" s="5" t="str">
        <f>TEXT(Table1[[#This Row],[Date]],"mmm")</f>
        <v>Jan</v>
      </c>
      <c r="O645" s="5">
        <f>YEAR(Table1[[#This Row],[Date]])</f>
        <v>2023</v>
      </c>
    </row>
    <row r="646" spans="1:15" x14ac:dyDescent="0.25">
      <c r="A646" s="5">
        <v>645</v>
      </c>
      <c r="B646" s="6">
        <v>45128</v>
      </c>
      <c r="C646" s="5" t="s">
        <v>74</v>
      </c>
      <c r="D646" s="5" t="str">
        <f>VLOOKUP($C646,'Sales Person'!$A$1:$C$21,2,0)</f>
        <v>Michale Cole</v>
      </c>
      <c r="E646" s="5" t="s">
        <v>15</v>
      </c>
      <c r="F646" s="5" t="str">
        <f>VLOOKUP($E646,Country!$A$1:$B$11,2,0)</f>
        <v>Oceania</v>
      </c>
      <c r="G646" s="5" t="s">
        <v>26</v>
      </c>
      <c r="H646" s="5" t="str">
        <f>VLOOKUP($G646,Products!$A$1:$C$11,COLUMNS(Products!$A$2:B646),0)</f>
        <v>Electronics</v>
      </c>
      <c r="I646" s="5">
        <f>VLOOKUP($G646,Products!$A$1:$C$11,COLUMNS(Products!$A$2:C646),0)</f>
        <v>263.2</v>
      </c>
      <c r="J646" s="5">
        <v>194.85</v>
      </c>
      <c r="K646" s="5" t="s">
        <v>81</v>
      </c>
      <c r="L646" s="6">
        <v>45148</v>
      </c>
      <c r="M646" s="5">
        <f t="shared" si="10"/>
        <v>20</v>
      </c>
      <c r="N646" s="5" t="str">
        <f>TEXT(Table1[[#This Row],[Date]],"mmm")</f>
        <v>Jul</v>
      </c>
      <c r="O646" s="5">
        <f>YEAR(Table1[[#This Row],[Date]])</f>
        <v>2023</v>
      </c>
    </row>
    <row r="647" spans="1:15" x14ac:dyDescent="0.25">
      <c r="A647" s="5">
        <v>646</v>
      </c>
      <c r="B647" s="6">
        <v>45439</v>
      </c>
      <c r="C647" s="5" t="s">
        <v>48</v>
      </c>
      <c r="D647" s="5" t="str">
        <f>VLOOKUP($C647,'Sales Person'!$A$1:$C$21,2,0)</f>
        <v>Cathy Kelley</v>
      </c>
      <c r="E647" s="5" t="s">
        <v>11</v>
      </c>
      <c r="F647" s="5" t="str">
        <f>VLOOKUP($E647,Country!$A$1:$B$11,2,0)</f>
        <v>Asia</v>
      </c>
      <c r="G647" s="5" t="s">
        <v>26</v>
      </c>
      <c r="H647" s="5" t="str">
        <f>VLOOKUP($G647,Products!$A$1:$C$11,COLUMNS(Products!$A$2:B647),0)</f>
        <v>Electronics</v>
      </c>
      <c r="I647" s="5">
        <f>VLOOKUP($G647,Products!$A$1:$C$11,COLUMNS(Products!$A$2:C647),0)</f>
        <v>263.2</v>
      </c>
      <c r="J647" s="5">
        <v>682.58</v>
      </c>
      <c r="K647" s="5" t="s">
        <v>81</v>
      </c>
      <c r="L647" s="6">
        <v>45451</v>
      </c>
      <c r="M647" s="5">
        <f t="shared" si="10"/>
        <v>12</v>
      </c>
      <c r="N647" s="5" t="str">
        <f>TEXT(Table1[[#This Row],[Date]],"mmm")</f>
        <v>May</v>
      </c>
      <c r="O647" s="5">
        <f>YEAR(Table1[[#This Row],[Date]])</f>
        <v>2024</v>
      </c>
    </row>
    <row r="648" spans="1:15" x14ac:dyDescent="0.25">
      <c r="A648" s="5">
        <v>647</v>
      </c>
      <c r="B648" s="6">
        <v>45490</v>
      </c>
      <c r="C648" s="5" t="s">
        <v>54</v>
      </c>
      <c r="D648" s="5" t="str">
        <f>VLOOKUP($C648,'Sales Person'!$A$1:$C$21,2,0)</f>
        <v>Michale Cole</v>
      </c>
      <c r="E648" s="5" t="s">
        <v>10</v>
      </c>
      <c r="F648" s="5" t="str">
        <f>VLOOKUP($E648,Country!$A$1:$B$11,2,0)</f>
        <v>Europe</v>
      </c>
      <c r="G648" s="5" t="s">
        <v>28</v>
      </c>
      <c r="H648" s="5" t="str">
        <f>VLOOKUP($G648,Products!$A$1:$C$11,COLUMNS(Products!$A$2:B648),0)</f>
        <v>Electronics</v>
      </c>
      <c r="I648" s="5">
        <f>VLOOKUP($G648,Products!$A$1:$C$11,COLUMNS(Products!$A$2:C648),0)</f>
        <v>282.79000000000002</v>
      </c>
      <c r="J648" s="5">
        <v>296.95999999999998</v>
      </c>
      <c r="K648" s="5" t="s">
        <v>82</v>
      </c>
      <c r="L648" s="5" t="s">
        <v>83</v>
      </c>
      <c r="M648" s="5" t="str">
        <f t="shared" si="10"/>
        <v>0</v>
      </c>
      <c r="N648" s="5" t="str">
        <f>TEXT(Table1[[#This Row],[Date]],"mmm")</f>
        <v>Jul</v>
      </c>
      <c r="O648" s="5">
        <f>YEAR(Table1[[#This Row],[Date]])</f>
        <v>2024</v>
      </c>
    </row>
    <row r="649" spans="1:15" x14ac:dyDescent="0.25">
      <c r="A649" s="5">
        <v>648</v>
      </c>
      <c r="B649" s="6">
        <v>45434</v>
      </c>
      <c r="C649" s="5" t="s">
        <v>64</v>
      </c>
      <c r="D649" s="5" t="str">
        <f>VLOOKUP($C649,'Sales Person'!$A$1:$C$21,2,0)</f>
        <v>Michale Cole</v>
      </c>
      <c r="E649" s="5" t="s">
        <v>4</v>
      </c>
      <c r="F649" s="5" t="str">
        <f>VLOOKUP($E649,Country!$A$1:$B$11,2,0)</f>
        <v>North America</v>
      </c>
      <c r="G649" s="5" t="s">
        <v>33</v>
      </c>
      <c r="H649" s="5" t="str">
        <f>VLOOKUP($G649,Products!$A$1:$C$11,COLUMNS(Products!$A$2:B649),0)</f>
        <v>Electronics</v>
      </c>
      <c r="I649" s="5">
        <f>VLOOKUP($G649,Products!$A$1:$C$11,COLUMNS(Products!$A$2:C649),0)</f>
        <v>381.62</v>
      </c>
      <c r="J649" s="5">
        <v>932.04</v>
      </c>
      <c r="K649" s="5" t="s">
        <v>82</v>
      </c>
      <c r="L649" s="5" t="s">
        <v>83</v>
      </c>
      <c r="M649" s="5" t="str">
        <f t="shared" si="10"/>
        <v>0</v>
      </c>
      <c r="N649" s="5" t="str">
        <f>TEXT(Table1[[#This Row],[Date]],"mmm")</f>
        <v>May</v>
      </c>
      <c r="O649" s="5">
        <f>YEAR(Table1[[#This Row],[Date]])</f>
        <v>2024</v>
      </c>
    </row>
    <row r="650" spans="1:15" x14ac:dyDescent="0.25">
      <c r="A650" s="5">
        <v>649</v>
      </c>
      <c r="B650" s="6">
        <v>45524</v>
      </c>
      <c r="C650" s="5" t="s">
        <v>58</v>
      </c>
      <c r="D650" s="5" t="str">
        <f>VLOOKUP($C650,'Sales Person'!$A$1:$C$21,2,0)</f>
        <v>Nick Patrick</v>
      </c>
      <c r="E650" s="5" t="s">
        <v>2</v>
      </c>
      <c r="F650" s="5" t="str">
        <f>VLOOKUP($E650,Country!$A$1:$B$11,2,0)</f>
        <v>North America</v>
      </c>
      <c r="G650" s="5" t="s">
        <v>26</v>
      </c>
      <c r="H650" s="5" t="str">
        <f>VLOOKUP($G650,Products!$A$1:$C$11,COLUMNS(Products!$A$2:B650),0)</f>
        <v>Electronics</v>
      </c>
      <c r="I650" s="5">
        <f>VLOOKUP($G650,Products!$A$1:$C$11,COLUMNS(Products!$A$2:C650),0)</f>
        <v>263.2</v>
      </c>
      <c r="J650" s="5">
        <v>210.77</v>
      </c>
      <c r="K650" s="5" t="s">
        <v>81</v>
      </c>
      <c r="L650" s="6">
        <v>45525</v>
      </c>
      <c r="M650" s="5">
        <f t="shared" si="10"/>
        <v>1</v>
      </c>
      <c r="N650" s="5" t="str">
        <f>TEXT(Table1[[#This Row],[Date]],"mmm")</f>
        <v>Aug</v>
      </c>
      <c r="O650" s="5">
        <f>YEAR(Table1[[#This Row],[Date]])</f>
        <v>2024</v>
      </c>
    </row>
    <row r="651" spans="1:15" x14ac:dyDescent="0.25">
      <c r="A651" s="5">
        <v>650</v>
      </c>
      <c r="B651" s="6">
        <v>45457</v>
      </c>
      <c r="C651" s="5" t="s">
        <v>54</v>
      </c>
      <c r="D651" s="5" t="str">
        <f>VLOOKUP($C651,'Sales Person'!$A$1:$C$21,2,0)</f>
        <v>Michale Cole</v>
      </c>
      <c r="E651" s="5" t="s">
        <v>11</v>
      </c>
      <c r="F651" s="5" t="str">
        <f>VLOOKUP($E651,Country!$A$1:$B$11,2,0)</f>
        <v>Asia</v>
      </c>
      <c r="G651" s="5" t="s">
        <v>31</v>
      </c>
      <c r="H651" s="5" t="str">
        <f>VLOOKUP($G651,Products!$A$1:$C$11,COLUMNS(Products!$A$2:B651),0)</f>
        <v>Electronics</v>
      </c>
      <c r="I651" s="5">
        <f>VLOOKUP($G651,Products!$A$1:$C$11,COLUMNS(Products!$A$2:C651),0)</f>
        <v>71.97</v>
      </c>
      <c r="J651" s="5">
        <v>799.03</v>
      </c>
      <c r="K651" s="5" t="s">
        <v>82</v>
      </c>
      <c r="L651" s="5" t="s">
        <v>83</v>
      </c>
      <c r="M651" s="5" t="str">
        <f t="shared" si="10"/>
        <v>0</v>
      </c>
      <c r="N651" s="5" t="str">
        <f>TEXT(Table1[[#This Row],[Date]],"mmm")</f>
        <v>Jun</v>
      </c>
      <c r="O651" s="5">
        <f>YEAR(Table1[[#This Row],[Date]])</f>
        <v>2024</v>
      </c>
    </row>
    <row r="652" spans="1:15" x14ac:dyDescent="0.25">
      <c r="A652" s="5">
        <v>651</v>
      </c>
      <c r="B652" s="6">
        <v>45482</v>
      </c>
      <c r="C652" s="5" t="s">
        <v>50</v>
      </c>
      <c r="D652" s="5" t="str">
        <f>VLOOKUP($C652,'Sales Person'!$A$1:$C$21,2,0)</f>
        <v>Michale Cole</v>
      </c>
      <c r="E652" s="5" t="s">
        <v>11</v>
      </c>
      <c r="F652" s="5" t="str">
        <f>VLOOKUP($E652,Country!$A$1:$B$11,2,0)</f>
        <v>Asia</v>
      </c>
      <c r="G652" s="5" t="s">
        <v>30</v>
      </c>
      <c r="H652" s="5" t="str">
        <f>VLOOKUP($G652,Products!$A$1:$C$11,COLUMNS(Products!$A$2:B652),0)</f>
        <v>Audio</v>
      </c>
      <c r="I652" s="5">
        <f>VLOOKUP($G652,Products!$A$1:$C$11,COLUMNS(Products!$A$2:C652),0)</f>
        <v>199.57</v>
      </c>
      <c r="J652" s="5">
        <v>649.65</v>
      </c>
      <c r="K652" s="5" t="s">
        <v>81</v>
      </c>
      <c r="L652" s="6">
        <v>45494</v>
      </c>
      <c r="M652" s="5">
        <f t="shared" si="10"/>
        <v>12</v>
      </c>
      <c r="N652" s="5" t="str">
        <f>TEXT(Table1[[#This Row],[Date]],"mmm")</f>
        <v>Jul</v>
      </c>
      <c r="O652" s="5">
        <f>YEAR(Table1[[#This Row],[Date]])</f>
        <v>2024</v>
      </c>
    </row>
    <row r="653" spans="1:15" x14ac:dyDescent="0.25">
      <c r="A653" s="5">
        <v>652</v>
      </c>
      <c r="B653" s="6">
        <v>45290</v>
      </c>
      <c r="C653" s="5" t="s">
        <v>60</v>
      </c>
      <c r="D653" s="5" t="str">
        <f>VLOOKUP($C653,'Sales Person'!$A$1:$C$21,2,0)</f>
        <v>Cathy Kelley</v>
      </c>
      <c r="E653" s="5" t="s">
        <v>9</v>
      </c>
      <c r="F653" s="5" t="str">
        <f>VLOOKUP($E653,Country!$A$1:$B$11,2,0)</f>
        <v>Europe</v>
      </c>
      <c r="G653" s="5" t="s">
        <v>24</v>
      </c>
      <c r="H653" s="5" t="str">
        <f>VLOOKUP($G653,Products!$A$1:$C$11,COLUMNS(Products!$A$2:B653),0)</f>
        <v>Audio</v>
      </c>
      <c r="I653" s="5">
        <f>VLOOKUP($G653,Products!$A$1:$C$11,COLUMNS(Products!$A$2:C653),0)</f>
        <v>195.62</v>
      </c>
      <c r="J653" s="5">
        <v>510.02</v>
      </c>
      <c r="K653" s="5" t="s">
        <v>82</v>
      </c>
      <c r="L653" s="5" t="s">
        <v>83</v>
      </c>
      <c r="M653" s="5" t="str">
        <f t="shared" si="10"/>
        <v>0</v>
      </c>
      <c r="N653" s="5" t="str">
        <f>TEXT(Table1[[#This Row],[Date]],"mmm")</f>
        <v>Dec</v>
      </c>
      <c r="O653" s="5">
        <f>YEAR(Table1[[#This Row],[Date]])</f>
        <v>2023</v>
      </c>
    </row>
    <row r="654" spans="1:15" x14ac:dyDescent="0.25">
      <c r="A654" s="5">
        <v>653</v>
      </c>
      <c r="B654" s="6">
        <v>45533</v>
      </c>
      <c r="C654" s="5" t="s">
        <v>50</v>
      </c>
      <c r="D654" s="5" t="str">
        <f>VLOOKUP($C654,'Sales Person'!$A$1:$C$21,2,0)</f>
        <v>Michale Cole</v>
      </c>
      <c r="E654" s="5" t="s">
        <v>11</v>
      </c>
      <c r="F654" s="5" t="str">
        <f>VLOOKUP($E654,Country!$A$1:$B$11,2,0)</f>
        <v>Asia</v>
      </c>
      <c r="G654" s="5" t="s">
        <v>24</v>
      </c>
      <c r="H654" s="5" t="str">
        <f>VLOOKUP($G654,Products!$A$1:$C$11,COLUMNS(Products!$A$2:B654),0)</f>
        <v>Audio</v>
      </c>
      <c r="I654" s="5">
        <f>VLOOKUP($G654,Products!$A$1:$C$11,COLUMNS(Products!$A$2:C654),0)</f>
        <v>195.62</v>
      </c>
      <c r="J654" s="5">
        <v>274.93</v>
      </c>
      <c r="K654" s="5" t="s">
        <v>82</v>
      </c>
      <c r="L654" s="5" t="s">
        <v>83</v>
      </c>
      <c r="M654" s="5" t="str">
        <f t="shared" si="10"/>
        <v>0</v>
      </c>
      <c r="N654" s="5" t="str">
        <f>TEXT(Table1[[#This Row],[Date]],"mmm")</f>
        <v>Aug</v>
      </c>
      <c r="O654" s="5">
        <f>YEAR(Table1[[#This Row],[Date]])</f>
        <v>2024</v>
      </c>
    </row>
    <row r="655" spans="1:15" x14ac:dyDescent="0.25">
      <c r="A655" s="5">
        <v>654</v>
      </c>
      <c r="B655" s="6">
        <v>44971</v>
      </c>
      <c r="C655" s="5" t="s">
        <v>52</v>
      </c>
      <c r="D655" s="5" t="str">
        <f>VLOOKUP($C655,'Sales Person'!$A$1:$C$21,2,0)</f>
        <v>Nick Patrick</v>
      </c>
      <c r="E655" s="5" t="s">
        <v>2</v>
      </c>
      <c r="F655" s="5" t="str">
        <f>VLOOKUP($E655,Country!$A$1:$B$11,2,0)</f>
        <v>North America</v>
      </c>
      <c r="G655" s="5" t="s">
        <v>22</v>
      </c>
      <c r="H655" s="5" t="str">
        <f>VLOOKUP($G655,Products!$A$1:$C$11,COLUMNS(Products!$A$2:B655),0)</f>
        <v>Computing</v>
      </c>
      <c r="I655" s="5">
        <f>VLOOKUP($G655,Products!$A$1:$C$11,COLUMNS(Products!$A$2:C655),0)</f>
        <v>415.78</v>
      </c>
      <c r="J655" s="5">
        <v>561.22</v>
      </c>
      <c r="K655" s="5" t="s">
        <v>82</v>
      </c>
      <c r="L655" s="5" t="s">
        <v>83</v>
      </c>
      <c r="M655" s="5" t="str">
        <f t="shared" si="10"/>
        <v>0</v>
      </c>
      <c r="N655" s="5" t="str">
        <f>TEXT(Table1[[#This Row],[Date]],"mmm")</f>
        <v>Feb</v>
      </c>
      <c r="O655" s="5">
        <f>YEAR(Table1[[#This Row],[Date]])</f>
        <v>2023</v>
      </c>
    </row>
    <row r="656" spans="1:15" x14ac:dyDescent="0.25">
      <c r="A656" s="5">
        <v>655</v>
      </c>
      <c r="B656" s="6">
        <v>45382</v>
      </c>
      <c r="C656" s="5" t="s">
        <v>52</v>
      </c>
      <c r="D656" s="5" t="str">
        <f>VLOOKUP($C656,'Sales Person'!$A$1:$C$21,2,0)</f>
        <v>Nick Patrick</v>
      </c>
      <c r="E656" s="5" t="s">
        <v>5</v>
      </c>
      <c r="F656" s="5" t="str">
        <f>VLOOKUP($E656,Country!$A$1:$B$11,2,0)</f>
        <v>South America</v>
      </c>
      <c r="G656" s="5" t="s">
        <v>33</v>
      </c>
      <c r="H656" s="5" t="str">
        <f>VLOOKUP($G656,Products!$A$1:$C$11,COLUMNS(Products!$A$2:B656),0)</f>
        <v>Electronics</v>
      </c>
      <c r="I656" s="5">
        <f>VLOOKUP($G656,Products!$A$1:$C$11,COLUMNS(Products!$A$2:C656),0)</f>
        <v>381.62</v>
      </c>
      <c r="J656" s="5">
        <v>573.22</v>
      </c>
      <c r="K656" s="5" t="s">
        <v>82</v>
      </c>
      <c r="L656" s="5" t="s">
        <v>83</v>
      </c>
      <c r="M656" s="5" t="str">
        <f t="shared" si="10"/>
        <v>0</v>
      </c>
      <c r="N656" s="5" t="str">
        <f>TEXT(Table1[[#This Row],[Date]],"mmm")</f>
        <v>Mar</v>
      </c>
      <c r="O656" s="5">
        <f>YEAR(Table1[[#This Row],[Date]])</f>
        <v>2024</v>
      </c>
    </row>
    <row r="657" spans="1:15" x14ac:dyDescent="0.25">
      <c r="A657" s="5">
        <v>656</v>
      </c>
      <c r="B657" s="6">
        <v>45604</v>
      </c>
      <c r="C657" s="5" t="s">
        <v>68</v>
      </c>
      <c r="D657" s="5" t="str">
        <f>VLOOKUP($C657,'Sales Person'!$A$1:$C$21,2,0)</f>
        <v>Samantha Irvin</v>
      </c>
      <c r="E657" s="5" t="s">
        <v>5</v>
      </c>
      <c r="F657" s="5" t="str">
        <f>VLOOKUP($E657,Country!$A$1:$B$11,2,0)</f>
        <v>South America</v>
      </c>
      <c r="G657" s="5" t="s">
        <v>22</v>
      </c>
      <c r="H657" s="5" t="str">
        <f>VLOOKUP($G657,Products!$A$1:$C$11,COLUMNS(Products!$A$2:B657),0)</f>
        <v>Computing</v>
      </c>
      <c r="I657" s="5">
        <f>VLOOKUP($G657,Products!$A$1:$C$11,COLUMNS(Products!$A$2:C657),0)</f>
        <v>415.78</v>
      </c>
      <c r="J657" s="5">
        <v>262.35000000000002</v>
      </c>
      <c r="K657" s="5" t="s">
        <v>82</v>
      </c>
      <c r="L657" s="5" t="s">
        <v>83</v>
      </c>
      <c r="M657" s="5" t="str">
        <f t="shared" si="10"/>
        <v>0</v>
      </c>
      <c r="N657" s="5" t="str">
        <f>TEXT(Table1[[#This Row],[Date]],"mmm")</f>
        <v>Nov</v>
      </c>
      <c r="O657" s="5">
        <f>YEAR(Table1[[#This Row],[Date]])</f>
        <v>2024</v>
      </c>
    </row>
    <row r="658" spans="1:15" x14ac:dyDescent="0.25">
      <c r="A658" s="5">
        <v>657</v>
      </c>
      <c r="B658" s="6">
        <v>45480</v>
      </c>
      <c r="C658" s="5" t="s">
        <v>60</v>
      </c>
      <c r="D658" s="5" t="str">
        <f>VLOOKUP($C658,'Sales Person'!$A$1:$C$21,2,0)</f>
        <v>Cathy Kelley</v>
      </c>
      <c r="E658" s="5" t="s">
        <v>5</v>
      </c>
      <c r="F658" s="5" t="str">
        <f>VLOOKUP($E658,Country!$A$1:$B$11,2,0)</f>
        <v>South America</v>
      </c>
      <c r="G658" s="5" t="s">
        <v>20</v>
      </c>
      <c r="H658" s="5" t="str">
        <f>VLOOKUP($G658,Products!$A$1:$C$11,COLUMNS(Products!$A$2:B658),0)</f>
        <v>Office Equipment</v>
      </c>
      <c r="I658" s="5">
        <f>VLOOKUP($G658,Products!$A$1:$C$11,COLUMNS(Products!$A$2:C658),0)</f>
        <v>350.59</v>
      </c>
      <c r="J658" s="5">
        <v>961.87</v>
      </c>
      <c r="K658" s="5" t="s">
        <v>81</v>
      </c>
      <c r="L658" s="6">
        <v>45484</v>
      </c>
      <c r="M658" s="5">
        <f t="shared" si="10"/>
        <v>4</v>
      </c>
      <c r="N658" s="5" t="str">
        <f>TEXT(Table1[[#This Row],[Date]],"mmm")</f>
        <v>Jul</v>
      </c>
      <c r="O658" s="5">
        <f>YEAR(Table1[[#This Row],[Date]])</f>
        <v>2024</v>
      </c>
    </row>
    <row r="659" spans="1:15" x14ac:dyDescent="0.25">
      <c r="A659" s="5">
        <v>658</v>
      </c>
      <c r="B659" s="6">
        <v>45464</v>
      </c>
      <c r="C659" s="5" t="s">
        <v>52</v>
      </c>
      <c r="D659" s="5" t="str">
        <f>VLOOKUP($C659,'Sales Person'!$A$1:$C$21,2,0)</f>
        <v>Nick Patrick</v>
      </c>
      <c r="E659" s="5" t="s">
        <v>13</v>
      </c>
      <c r="F659" s="5" t="str">
        <f>VLOOKUP($E659,Country!$A$1:$B$11,2,0)</f>
        <v>Asia</v>
      </c>
      <c r="G659" s="5" t="s">
        <v>22</v>
      </c>
      <c r="H659" s="5" t="str">
        <f>VLOOKUP($G659,Products!$A$1:$C$11,COLUMNS(Products!$A$2:B659),0)</f>
        <v>Computing</v>
      </c>
      <c r="I659" s="5">
        <f>VLOOKUP($G659,Products!$A$1:$C$11,COLUMNS(Products!$A$2:C659),0)</f>
        <v>415.78</v>
      </c>
      <c r="J659" s="5">
        <v>983.5</v>
      </c>
      <c r="K659" s="5" t="s">
        <v>81</v>
      </c>
      <c r="L659" s="6">
        <v>45479</v>
      </c>
      <c r="M659" s="5">
        <f t="shared" si="10"/>
        <v>15</v>
      </c>
      <c r="N659" s="5" t="str">
        <f>TEXT(Table1[[#This Row],[Date]],"mmm")</f>
        <v>Jun</v>
      </c>
      <c r="O659" s="5">
        <f>YEAR(Table1[[#This Row],[Date]])</f>
        <v>2024</v>
      </c>
    </row>
    <row r="660" spans="1:15" x14ac:dyDescent="0.25">
      <c r="A660" s="5">
        <v>659</v>
      </c>
      <c r="B660" s="6">
        <v>45599</v>
      </c>
      <c r="C660" s="5" t="s">
        <v>40</v>
      </c>
      <c r="D660" s="5" t="str">
        <f>VLOOKUP($C660,'Sales Person'!$A$1:$C$21,2,0)</f>
        <v>Samantha Irvin</v>
      </c>
      <c r="E660" s="5" t="s">
        <v>7</v>
      </c>
      <c r="F660" s="5" t="str">
        <f>VLOOKUP($E660,Country!$A$1:$B$11,2,0)</f>
        <v>Europe</v>
      </c>
      <c r="G660" s="5" t="s">
        <v>29</v>
      </c>
      <c r="H660" s="5" t="str">
        <f>VLOOKUP($G660,Products!$A$1:$C$11,COLUMNS(Products!$A$2:B660),0)</f>
        <v>Computing</v>
      </c>
      <c r="I660" s="5">
        <f>VLOOKUP($G660,Products!$A$1:$C$11,COLUMNS(Products!$A$2:C660),0)</f>
        <v>104.6</v>
      </c>
      <c r="J660" s="5">
        <v>894.43</v>
      </c>
      <c r="K660" s="5" t="s">
        <v>82</v>
      </c>
      <c r="L660" s="5" t="s">
        <v>83</v>
      </c>
      <c r="M660" s="5" t="str">
        <f t="shared" si="10"/>
        <v>0</v>
      </c>
      <c r="N660" s="5" t="str">
        <f>TEXT(Table1[[#This Row],[Date]],"mmm")</f>
        <v>Nov</v>
      </c>
      <c r="O660" s="5">
        <f>YEAR(Table1[[#This Row],[Date]])</f>
        <v>2024</v>
      </c>
    </row>
    <row r="661" spans="1:15" x14ac:dyDescent="0.25">
      <c r="A661" s="5">
        <v>660</v>
      </c>
      <c r="B661" s="6">
        <v>45240</v>
      </c>
      <c r="C661" s="5" t="s">
        <v>48</v>
      </c>
      <c r="D661" s="5" t="str">
        <f>VLOOKUP($C661,'Sales Person'!$A$1:$C$21,2,0)</f>
        <v>Cathy Kelley</v>
      </c>
      <c r="E661" s="5" t="s">
        <v>11</v>
      </c>
      <c r="F661" s="5" t="str">
        <f>VLOOKUP($E661,Country!$A$1:$B$11,2,0)</f>
        <v>Asia</v>
      </c>
      <c r="G661" s="5" t="s">
        <v>26</v>
      </c>
      <c r="H661" s="5" t="str">
        <f>VLOOKUP($G661,Products!$A$1:$C$11,COLUMNS(Products!$A$2:B661),0)</f>
        <v>Electronics</v>
      </c>
      <c r="I661" s="5">
        <f>VLOOKUP($G661,Products!$A$1:$C$11,COLUMNS(Products!$A$2:C661),0)</f>
        <v>263.2</v>
      </c>
      <c r="J661" s="5">
        <v>946.67</v>
      </c>
      <c r="K661" s="5" t="s">
        <v>81</v>
      </c>
      <c r="L661" s="6">
        <v>45252</v>
      </c>
      <c r="M661" s="5">
        <f t="shared" si="10"/>
        <v>12</v>
      </c>
      <c r="N661" s="5" t="str">
        <f>TEXT(Table1[[#This Row],[Date]],"mmm")</f>
        <v>Nov</v>
      </c>
      <c r="O661" s="5">
        <f>YEAR(Table1[[#This Row],[Date]])</f>
        <v>2023</v>
      </c>
    </row>
    <row r="662" spans="1:15" x14ac:dyDescent="0.25">
      <c r="A662" s="5">
        <v>661</v>
      </c>
      <c r="B662" s="6">
        <v>45051</v>
      </c>
      <c r="C662" s="5" t="s">
        <v>60</v>
      </c>
      <c r="D662" s="5" t="str">
        <f>VLOOKUP($C662,'Sales Person'!$A$1:$C$21,2,0)</f>
        <v>Cathy Kelley</v>
      </c>
      <c r="E662" s="5" t="s">
        <v>5</v>
      </c>
      <c r="F662" s="5" t="str">
        <f>VLOOKUP($E662,Country!$A$1:$B$11,2,0)</f>
        <v>South America</v>
      </c>
      <c r="G662" s="5" t="s">
        <v>24</v>
      </c>
      <c r="H662" s="5" t="str">
        <f>VLOOKUP($G662,Products!$A$1:$C$11,COLUMNS(Products!$A$2:B662),0)</f>
        <v>Audio</v>
      </c>
      <c r="I662" s="5">
        <f>VLOOKUP($G662,Products!$A$1:$C$11,COLUMNS(Products!$A$2:C662),0)</f>
        <v>195.62</v>
      </c>
      <c r="J662" s="5">
        <v>805.89</v>
      </c>
      <c r="K662" s="5" t="s">
        <v>82</v>
      </c>
      <c r="L662" s="5" t="s">
        <v>83</v>
      </c>
      <c r="M662" s="5" t="str">
        <f t="shared" si="10"/>
        <v>0</v>
      </c>
      <c r="N662" s="5" t="str">
        <f>TEXT(Table1[[#This Row],[Date]],"mmm")</f>
        <v>May</v>
      </c>
      <c r="O662" s="5">
        <f>YEAR(Table1[[#This Row],[Date]])</f>
        <v>2023</v>
      </c>
    </row>
    <row r="663" spans="1:15" x14ac:dyDescent="0.25">
      <c r="A663" s="5">
        <v>662</v>
      </c>
      <c r="B663" s="6">
        <v>45622</v>
      </c>
      <c r="C663" s="5" t="s">
        <v>40</v>
      </c>
      <c r="D663" s="5" t="str">
        <f>VLOOKUP($C663,'Sales Person'!$A$1:$C$21,2,0)</f>
        <v>Samantha Irvin</v>
      </c>
      <c r="E663" s="5" t="s">
        <v>13</v>
      </c>
      <c r="F663" s="5" t="str">
        <f>VLOOKUP($E663,Country!$A$1:$B$11,2,0)</f>
        <v>Asia</v>
      </c>
      <c r="G663" s="5" t="s">
        <v>24</v>
      </c>
      <c r="H663" s="5" t="str">
        <f>VLOOKUP($G663,Products!$A$1:$C$11,COLUMNS(Products!$A$2:B663),0)</f>
        <v>Audio</v>
      </c>
      <c r="I663" s="5">
        <f>VLOOKUP($G663,Products!$A$1:$C$11,COLUMNS(Products!$A$2:C663),0)</f>
        <v>195.62</v>
      </c>
      <c r="J663" s="5">
        <v>634.11</v>
      </c>
      <c r="K663" s="5" t="s">
        <v>81</v>
      </c>
      <c r="L663" s="6">
        <v>45637</v>
      </c>
      <c r="M663" s="5">
        <f t="shared" si="10"/>
        <v>15</v>
      </c>
      <c r="N663" s="5" t="str">
        <f>TEXT(Table1[[#This Row],[Date]],"mmm")</f>
        <v>Nov</v>
      </c>
      <c r="O663" s="5">
        <f>YEAR(Table1[[#This Row],[Date]])</f>
        <v>2024</v>
      </c>
    </row>
    <row r="664" spans="1:15" x14ac:dyDescent="0.25">
      <c r="A664" s="5">
        <v>663</v>
      </c>
      <c r="B664" s="6">
        <v>45613</v>
      </c>
      <c r="C664" s="5" t="s">
        <v>36</v>
      </c>
      <c r="D664" s="5" t="str">
        <f>VLOOKUP($C664,'Sales Person'!$A$1:$C$21,2,0)</f>
        <v>Michale Cole</v>
      </c>
      <c r="E664" s="5" t="s">
        <v>7</v>
      </c>
      <c r="F664" s="5" t="str">
        <f>VLOOKUP($E664,Country!$A$1:$B$11,2,0)</f>
        <v>Europe</v>
      </c>
      <c r="G664" s="5" t="s">
        <v>28</v>
      </c>
      <c r="H664" s="5" t="str">
        <f>VLOOKUP($G664,Products!$A$1:$C$11,COLUMNS(Products!$A$2:B664),0)</f>
        <v>Electronics</v>
      </c>
      <c r="I664" s="5">
        <f>VLOOKUP($G664,Products!$A$1:$C$11,COLUMNS(Products!$A$2:C664),0)</f>
        <v>282.79000000000002</v>
      </c>
      <c r="J664" s="5">
        <v>653.25</v>
      </c>
      <c r="K664" s="5" t="s">
        <v>82</v>
      </c>
      <c r="L664" s="5" t="s">
        <v>83</v>
      </c>
      <c r="M664" s="5" t="str">
        <f t="shared" si="10"/>
        <v>0</v>
      </c>
      <c r="N664" s="5" t="str">
        <f>TEXT(Table1[[#This Row],[Date]],"mmm")</f>
        <v>Nov</v>
      </c>
      <c r="O664" s="5">
        <f>YEAR(Table1[[#This Row],[Date]])</f>
        <v>2024</v>
      </c>
    </row>
    <row r="665" spans="1:15" x14ac:dyDescent="0.25">
      <c r="A665" s="5">
        <v>664</v>
      </c>
      <c r="B665" s="6">
        <v>45206</v>
      </c>
      <c r="C665" s="5" t="s">
        <v>66</v>
      </c>
      <c r="D665" s="5" t="str">
        <f>VLOOKUP($C665,'Sales Person'!$A$1:$C$21,2,0)</f>
        <v>Michale Cole</v>
      </c>
      <c r="E665" s="5" t="s">
        <v>15</v>
      </c>
      <c r="F665" s="5" t="str">
        <f>VLOOKUP($E665,Country!$A$1:$B$11,2,0)</f>
        <v>Oceania</v>
      </c>
      <c r="G665" s="5" t="s">
        <v>20</v>
      </c>
      <c r="H665" s="5" t="str">
        <f>VLOOKUP($G665,Products!$A$1:$C$11,COLUMNS(Products!$A$2:B665),0)</f>
        <v>Office Equipment</v>
      </c>
      <c r="I665" s="5">
        <f>VLOOKUP($G665,Products!$A$1:$C$11,COLUMNS(Products!$A$2:C665),0)</f>
        <v>350.59</v>
      </c>
      <c r="J665" s="5">
        <v>641.14</v>
      </c>
      <c r="K665" s="5" t="s">
        <v>81</v>
      </c>
      <c r="L665" s="6">
        <v>45226</v>
      </c>
      <c r="M665" s="5">
        <f t="shared" si="10"/>
        <v>20</v>
      </c>
      <c r="N665" s="5" t="str">
        <f>TEXT(Table1[[#This Row],[Date]],"mmm")</f>
        <v>Oct</v>
      </c>
      <c r="O665" s="5">
        <f>YEAR(Table1[[#This Row],[Date]])</f>
        <v>2023</v>
      </c>
    </row>
    <row r="666" spans="1:15" x14ac:dyDescent="0.25">
      <c r="A666" s="5">
        <v>665</v>
      </c>
      <c r="B666" s="6">
        <v>45375</v>
      </c>
      <c r="C666" s="5" t="s">
        <v>72</v>
      </c>
      <c r="D666" s="5" t="str">
        <f>VLOOKUP($C666,'Sales Person'!$A$1:$C$21,2,0)</f>
        <v>Cathy Kelley</v>
      </c>
      <c r="E666" s="5" t="s">
        <v>7</v>
      </c>
      <c r="F666" s="5" t="str">
        <f>VLOOKUP($E666,Country!$A$1:$B$11,2,0)</f>
        <v>Europe</v>
      </c>
      <c r="G666" s="5" t="s">
        <v>31</v>
      </c>
      <c r="H666" s="5" t="str">
        <f>VLOOKUP($G666,Products!$A$1:$C$11,COLUMNS(Products!$A$2:B666),0)</f>
        <v>Electronics</v>
      </c>
      <c r="I666" s="5">
        <f>VLOOKUP($G666,Products!$A$1:$C$11,COLUMNS(Products!$A$2:C666),0)</f>
        <v>71.97</v>
      </c>
      <c r="J666" s="5">
        <v>821.84</v>
      </c>
      <c r="K666" s="5" t="s">
        <v>82</v>
      </c>
      <c r="L666" s="5" t="s">
        <v>83</v>
      </c>
      <c r="M666" s="5" t="str">
        <f t="shared" si="10"/>
        <v>0</v>
      </c>
      <c r="N666" s="5" t="str">
        <f>TEXT(Table1[[#This Row],[Date]],"mmm")</f>
        <v>Mar</v>
      </c>
      <c r="O666" s="5">
        <f>YEAR(Table1[[#This Row],[Date]])</f>
        <v>2024</v>
      </c>
    </row>
    <row r="667" spans="1:15" x14ac:dyDescent="0.25">
      <c r="A667" s="5">
        <v>666</v>
      </c>
      <c r="B667" s="6">
        <v>45149</v>
      </c>
      <c r="C667" s="5" t="s">
        <v>54</v>
      </c>
      <c r="D667" s="5" t="str">
        <f>VLOOKUP($C667,'Sales Person'!$A$1:$C$21,2,0)</f>
        <v>Michale Cole</v>
      </c>
      <c r="E667" s="5" t="s">
        <v>4</v>
      </c>
      <c r="F667" s="5" t="str">
        <f>VLOOKUP($E667,Country!$A$1:$B$11,2,0)</f>
        <v>North America</v>
      </c>
      <c r="G667" s="5" t="s">
        <v>30</v>
      </c>
      <c r="H667" s="5" t="str">
        <f>VLOOKUP($G667,Products!$A$1:$C$11,COLUMNS(Products!$A$2:B667),0)</f>
        <v>Audio</v>
      </c>
      <c r="I667" s="5">
        <f>VLOOKUP($G667,Products!$A$1:$C$11,COLUMNS(Products!$A$2:C667),0)</f>
        <v>199.57</v>
      </c>
      <c r="J667" s="5">
        <v>700.6</v>
      </c>
      <c r="K667" s="5" t="s">
        <v>81</v>
      </c>
      <c r="L667" s="6">
        <v>45151</v>
      </c>
      <c r="M667" s="5">
        <f t="shared" si="10"/>
        <v>2</v>
      </c>
      <c r="N667" s="5" t="str">
        <f>TEXT(Table1[[#This Row],[Date]],"mmm")</f>
        <v>Aug</v>
      </c>
      <c r="O667" s="5">
        <f>YEAR(Table1[[#This Row],[Date]])</f>
        <v>2023</v>
      </c>
    </row>
    <row r="668" spans="1:15" x14ac:dyDescent="0.25">
      <c r="A668" s="5">
        <v>667</v>
      </c>
      <c r="B668" s="6">
        <v>45111</v>
      </c>
      <c r="C668" s="5" t="s">
        <v>54</v>
      </c>
      <c r="D668" s="5" t="str">
        <f>VLOOKUP($C668,'Sales Person'!$A$1:$C$21,2,0)</f>
        <v>Michale Cole</v>
      </c>
      <c r="E668" s="5" t="s">
        <v>15</v>
      </c>
      <c r="F668" s="5" t="str">
        <f>VLOOKUP($E668,Country!$A$1:$B$11,2,0)</f>
        <v>Oceania</v>
      </c>
      <c r="G668" s="5" t="s">
        <v>26</v>
      </c>
      <c r="H668" s="5" t="str">
        <f>VLOOKUP($G668,Products!$A$1:$C$11,COLUMNS(Products!$A$2:B668),0)</f>
        <v>Electronics</v>
      </c>
      <c r="I668" s="5">
        <f>VLOOKUP($G668,Products!$A$1:$C$11,COLUMNS(Products!$A$2:C668),0)</f>
        <v>263.2</v>
      </c>
      <c r="J668" s="5">
        <v>353.74</v>
      </c>
      <c r="K668" s="5" t="s">
        <v>82</v>
      </c>
      <c r="L668" s="5" t="s">
        <v>83</v>
      </c>
      <c r="M668" s="5" t="str">
        <f t="shared" si="10"/>
        <v>0</v>
      </c>
      <c r="N668" s="5" t="str">
        <f>TEXT(Table1[[#This Row],[Date]],"mmm")</f>
        <v>Jul</v>
      </c>
      <c r="O668" s="5">
        <f>YEAR(Table1[[#This Row],[Date]])</f>
        <v>2023</v>
      </c>
    </row>
    <row r="669" spans="1:15" x14ac:dyDescent="0.25">
      <c r="A669" s="5">
        <v>668</v>
      </c>
      <c r="B669" s="6">
        <v>45337</v>
      </c>
      <c r="C669" s="5" t="s">
        <v>36</v>
      </c>
      <c r="D669" s="5" t="str">
        <f>VLOOKUP($C669,'Sales Person'!$A$1:$C$21,2,0)</f>
        <v>Michale Cole</v>
      </c>
      <c r="E669" s="5" t="s">
        <v>15</v>
      </c>
      <c r="F669" s="5" t="str">
        <f>VLOOKUP($E669,Country!$A$1:$B$11,2,0)</f>
        <v>Oceania</v>
      </c>
      <c r="G669" s="5" t="s">
        <v>32</v>
      </c>
      <c r="H669" s="5" t="str">
        <f>VLOOKUP($G669,Products!$A$1:$C$11,COLUMNS(Products!$A$2:B669),0)</f>
        <v>Audio</v>
      </c>
      <c r="I669" s="5">
        <f>VLOOKUP($G669,Products!$A$1:$C$11,COLUMNS(Products!$A$2:C669),0)</f>
        <v>143.09</v>
      </c>
      <c r="J669" s="5">
        <v>209.73</v>
      </c>
      <c r="K669" s="5" t="s">
        <v>81</v>
      </c>
      <c r="L669" s="6">
        <v>45357</v>
      </c>
      <c r="M669" s="5">
        <f t="shared" si="10"/>
        <v>20</v>
      </c>
      <c r="N669" s="5" t="str">
        <f>TEXT(Table1[[#This Row],[Date]],"mmm")</f>
        <v>Feb</v>
      </c>
      <c r="O669" s="5">
        <f>YEAR(Table1[[#This Row],[Date]])</f>
        <v>2024</v>
      </c>
    </row>
    <row r="670" spans="1:15" x14ac:dyDescent="0.25">
      <c r="A670" s="5">
        <v>669</v>
      </c>
      <c r="B670" s="6">
        <v>45619</v>
      </c>
      <c r="C670" s="5" t="s">
        <v>68</v>
      </c>
      <c r="D670" s="5" t="str">
        <f>VLOOKUP($C670,'Sales Person'!$A$1:$C$21,2,0)</f>
        <v>Samantha Irvin</v>
      </c>
      <c r="E670" s="5" t="s">
        <v>7</v>
      </c>
      <c r="F670" s="5" t="str">
        <f>VLOOKUP($E670,Country!$A$1:$B$11,2,0)</f>
        <v>Europe</v>
      </c>
      <c r="G670" s="5" t="s">
        <v>24</v>
      </c>
      <c r="H670" s="5" t="str">
        <f>VLOOKUP($G670,Products!$A$1:$C$11,COLUMNS(Products!$A$2:B670),0)</f>
        <v>Audio</v>
      </c>
      <c r="I670" s="5">
        <f>VLOOKUP($G670,Products!$A$1:$C$11,COLUMNS(Products!$A$2:C670),0)</f>
        <v>195.62</v>
      </c>
      <c r="J670" s="5">
        <v>316.56</v>
      </c>
      <c r="K670" s="5" t="s">
        <v>82</v>
      </c>
      <c r="L670" s="5" t="s">
        <v>83</v>
      </c>
      <c r="M670" s="5" t="str">
        <f t="shared" si="10"/>
        <v>0</v>
      </c>
      <c r="N670" s="5" t="str">
        <f>TEXT(Table1[[#This Row],[Date]],"mmm")</f>
        <v>Nov</v>
      </c>
      <c r="O670" s="5">
        <f>YEAR(Table1[[#This Row],[Date]])</f>
        <v>2024</v>
      </c>
    </row>
    <row r="671" spans="1:15" x14ac:dyDescent="0.25">
      <c r="A671" s="5">
        <v>670</v>
      </c>
      <c r="B671" s="6">
        <v>45382</v>
      </c>
      <c r="C671" s="5" t="s">
        <v>46</v>
      </c>
      <c r="D671" s="5" t="str">
        <f>VLOOKUP($C671,'Sales Person'!$A$1:$C$21,2,0)</f>
        <v>Nick Patrick</v>
      </c>
      <c r="E671" s="5" t="s">
        <v>5</v>
      </c>
      <c r="F671" s="5" t="str">
        <f>VLOOKUP($E671,Country!$A$1:$B$11,2,0)</f>
        <v>South America</v>
      </c>
      <c r="G671" s="5" t="s">
        <v>31</v>
      </c>
      <c r="H671" s="5" t="str">
        <f>VLOOKUP($G671,Products!$A$1:$C$11,COLUMNS(Products!$A$2:B671),0)</f>
        <v>Electronics</v>
      </c>
      <c r="I671" s="5">
        <f>VLOOKUP($G671,Products!$A$1:$C$11,COLUMNS(Products!$A$2:C671),0)</f>
        <v>71.97</v>
      </c>
      <c r="J671" s="5">
        <v>691.67</v>
      </c>
      <c r="K671" s="5" t="s">
        <v>82</v>
      </c>
      <c r="L671" s="5" t="s">
        <v>83</v>
      </c>
      <c r="M671" s="5" t="str">
        <f t="shared" si="10"/>
        <v>0</v>
      </c>
      <c r="N671" s="5" t="str">
        <f>TEXT(Table1[[#This Row],[Date]],"mmm")</f>
        <v>Mar</v>
      </c>
      <c r="O671" s="5">
        <f>YEAR(Table1[[#This Row],[Date]])</f>
        <v>2024</v>
      </c>
    </row>
    <row r="672" spans="1:15" x14ac:dyDescent="0.25">
      <c r="A672" s="5">
        <v>671</v>
      </c>
      <c r="B672" s="6">
        <v>45642</v>
      </c>
      <c r="C672" s="5" t="s">
        <v>48</v>
      </c>
      <c r="D672" s="5" t="str">
        <f>VLOOKUP($C672,'Sales Person'!$A$1:$C$21,2,0)</f>
        <v>Cathy Kelley</v>
      </c>
      <c r="E672" s="5" t="s">
        <v>7</v>
      </c>
      <c r="F672" s="5" t="str">
        <f>VLOOKUP($E672,Country!$A$1:$B$11,2,0)</f>
        <v>Europe</v>
      </c>
      <c r="G672" s="5" t="s">
        <v>28</v>
      </c>
      <c r="H672" s="5" t="str">
        <f>VLOOKUP($G672,Products!$A$1:$C$11,COLUMNS(Products!$A$2:B672),0)</f>
        <v>Electronics</v>
      </c>
      <c r="I672" s="5">
        <f>VLOOKUP($G672,Products!$A$1:$C$11,COLUMNS(Products!$A$2:C672),0)</f>
        <v>282.79000000000002</v>
      </c>
      <c r="J672" s="5">
        <v>324.32</v>
      </c>
      <c r="K672" s="5" t="s">
        <v>81</v>
      </c>
      <c r="L672" s="6">
        <v>45650</v>
      </c>
      <c r="M672" s="5">
        <f t="shared" si="10"/>
        <v>8</v>
      </c>
      <c r="N672" s="5" t="str">
        <f>TEXT(Table1[[#This Row],[Date]],"mmm")</f>
        <v>Dec</v>
      </c>
      <c r="O672" s="5">
        <f>YEAR(Table1[[#This Row],[Date]])</f>
        <v>2024</v>
      </c>
    </row>
    <row r="673" spans="1:15" x14ac:dyDescent="0.25">
      <c r="A673" s="5">
        <v>672</v>
      </c>
      <c r="B673" s="6">
        <v>45108</v>
      </c>
      <c r="C673" s="5" t="s">
        <v>64</v>
      </c>
      <c r="D673" s="5" t="str">
        <f>VLOOKUP($C673,'Sales Person'!$A$1:$C$21,2,0)</f>
        <v>Michale Cole</v>
      </c>
      <c r="E673" s="5" t="s">
        <v>14</v>
      </c>
      <c r="F673" s="5" t="str">
        <f>VLOOKUP($E673,Country!$A$1:$B$11,2,0)</f>
        <v>Asia</v>
      </c>
      <c r="G673" s="5" t="s">
        <v>26</v>
      </c>
      <c r="H673" s="5" t="str">
        <f>VLOOKUP($G673,Products!$A$1:$C$11,COLUMNS(Products!$A$2:B673),0)</f>
        <v>Electronics</v>
      </c>
      <c r="I673" s="5">
        <f>VLOOKUP($G673,Products!$A$1:$C$11,COLUMNS(Products!$A$2:C673),0)</f>
        <v>263.2</v>
      </c>
      <c r="J673" s="5">
        <v>896.53</v>
      </c>
      <c r="K673" s="5" t="s">
        <v>82</v>
      </c>
      <c r="L673" s="5" t="s">
        <v>83</v>
      </c>
      <c r="M673" s="5" t="str">
        <f t="shared" si="10"/>
        <v>0</v>
      </c>
      <c r="N673" s="5" t="str">
        <f>TEXT(Table1[[#This Row],[Date]],"mmm")</f>
        <v>Jul</v>
      </c>
      <c r="O673" s="5">
        <f>YEAR(Table1[[#This Row],[Date]])</f>
        <v>2023</v>
      </c>
    </row>
    <row r="674" spans="1:15" x14ac:dyDescent="0.25">
      <c r="A674" s="5">
        <v>673</v>
      </c>
      <c r="B674" s="6">
        <v>45065</v>
      </c>
      <c r="C674" s="5" t="s">
        <v>74</v>
      </c>
      <c r="D674" s="5" t="str">
        <f>VLOOKUP($C674,'Sales Person'!$A$1:$C$21,2,0)</f>
        <v>Michale Cole</v>
      </c>
      <c r="E674" s="5" t="s">
        <v>9</v>
      </c>
      <c r="F674" s="5" t="str">
        <f>VLOOKUP($E674,Country!$A$1:$B$11,2,0)</f>
        <v>Europe</v>
      </c>
      <c r="G674" s="5" t="s">
        <v>31</v>
      </c>
      <c r="H674" s="5" t="str">
        <f>VLOOKUP($G674,Products!$A$1:$C$11,COLUMNS(Products!$A$2:B674),0)</f>
        <v>Electronics</v>
      </c>
      <c r="I674" s="5">
        <f>VLOOKUP($G674,Products!$A$1:$C$11,COLUMNS(Products!$A$2:C674),0)</f>
        <v>71.97</v>
      </c>
      <c r="J674" s="5">
        <v>207.1</v>
      </c>
      <c r="K674" s="5" t="s">
        <v>81</v>
      </c>
      <c r="L674" s="6">
        <v>45075</v>
      </c>
      <c r="M674" s="5">
        <f t="shared" si="10"/>
        <v>10</v>
      </c>
      <c r="N674" s="5" t="str">
        <f>TEXT(Table1[[#This Row],[Date]],"mmm")</f>
        <v>May</v>
      </c>
      <c r="O674" s="5">
        <f>YEAR(Table1[[#This Row],[Date]])</f>
        <v>2023</v>
      </c>
    </row>
    <row r="675" spans="1:15" x14ac:dyDescent="0.25">
      <c r="A675" s="5">
        <v>674</v>
      </c>
      <c r="B675" s="6">
        <v>45084</v>
      </c>
      <c r="C675" s="5" t="s">
        <v>46</v>
      </c>
      <c r="D675" s="5" t="str">
        <f>VLOOKUP($C675,'Sales Person'!$A$1:$C$21,2,0)</f>
        <v>Nick Patrick</v>
      </c>
      <c r="E675" s="5" t="s">
        <v>9</v>
      </c>
      <c r="F675" s="5" t="str">
        <f>VLOOKUP($E675,Country!$A$1:$B$11,2,0)</f>
        <v>Europe</v>
      </c>
      <c r="G675" s="5" t="s">
        <v>22</v>
      </c>
      <c r="H675" s="5" t="str">
        <f>VLOOKUP($G675,Products!$A$1:$C$11,COLUMNS(Products!$A$2:B675),0)</f>
        <v>Computing</v>
      </c>
      <c r="I675" s="5">
        <f>VLOOKUP($G675,Products!$A$1:$C$11,COLUMNS(Products!$A$2:C675),0)</f>
        <v>415.78</v>
      </c>
      <c r="J675" s="5">
        <v>159.63</v>
      </c>
      <c r="K675" s="5" t="s">
        <v>81</v>
      </c>
      <c r="L675" s="6">
        <v>45094</v>
      </c>
      <c r="M675" s="5">
        <f t="shared" si="10"/>
        <v>10</v>
      </c>
      <c r="N675" s="5" t="str">
        <f>TEXT(Table1[[#This Row],[Date]],"mmm")</f>
        <v>Jun</v>
      </c>
      <c r="O675" s="5">
        <f>YEAR(Table1[[#This Row],[Date]])</f>
        <v>2023</v>
      </c>
    </row>
    <row r="676" spans="1:15" x14ac:dyDescent="0.25">
      <c r="A676" s="5">
        <v>675</v>
      </c>
      <c r="B676" s="6">
        <v>45254</v>
      </c>
      <c r="C676" s="5" t="s">
        <v>36</v>
      </c>
      <c r="D676" s="5" t="str">
        <f>VLOOKUP($C676,'Sales Person'!$A$1:$C$21,2,0)</f>
        <v>Michale Cole</v>
      </c>
      <c r="E676" s="5" t="s">
        <v>11</v>
      </c>
      <c r="F676" s="5" t="str">
        <f>VLOOKUP($E676,Country!$A$1:$B$11,2,0)</f>
        <v>Asia</v>
      </c>
      <c r="G676" s="5" t="s">
        <v>30</v>
      </c>
      <c r="H676" s="5" t="str">
        <f>VLOOKUP($G676,Products!$A$1:$C$11,COLUMNS(Products!$A$2:B676),0)</f>
        <v>Audio</v>
      </c>
      <c r="I676" s="5">
        <f>VLOOKUP($G676,Products!$A$1:$C$11,COLUMNS(Products!$A$2:C676),0)</f>
        <v>199.57</v>
      </c>
      <c r="J676" s="5">
        <v>312.5</v>
      </c>
      <c r="K676" s="5" t="s">
        <v>81</v>
      </c>
      <c r="L676" s="6">
        <v>45266</v>
      </c>
      <c r="M676" s="5">
        <f t="shared" si="10"/>
        <v>12</v>
      </c>
      <c r="N676" s="5" t="str">
        <f>TEXT(Table1[[#This Row],[Date]],"mmm")</f>
        <v>Nov</v>
      </c>
      <c r="O676" s="5">
        <f>YEAR(Table1[[#This Row],[Date]])</f>
        <v>2023</v>
      </c>
    </row>
    <row r="677" spans="1:15" x14ac:dyDescent="0.25">
      <c r="A677" s="5">
        <v>676</v>
      </c>
      <c r="B677" s="6">
        <v>45252</v>
      </c>
      <c r="C677" s="5" t="s">
        <v>66</v>
      </c>
      <c r="D677" s="5" t="str">
        <f>VLOOKUP($C677,'Sales Person'!$A$1:$C$21,2,0)</f>
        <v>Michale Cole</v>
      </c>
      <c r="E677" s="5" t="s">
        <v>14</v>
      </c>
      <c r="F677" s="5" t="str">
        <f>VLOOKUP($E677,Country!$A$1:$B$11,2,0)</f>
        <v>Asia</v>
      </c>
      <c r="G677" s="5" t="s">
        <v>24</v>
      </c>
      <c r="H677" s="5" t="str">
        <f>VLOOKUP($G677,Products!$A$1:$C$11,COLUMNS(Products!$A$2:B677),0)</f>
        <v>Audio</v>
      </c>
      <c r="I677" s="5">
        <f>VLOOKUP($G677,Products!$A$1:$C$11,COLUMNS(Products!$A$2:C677),0)</f>
        <v>195.62</v>
      </c>
      <c r="J677" s="5">
        <v>588.4</v>
      </c>
      <c r="K677" s="5" t="s">
        <v>81</v>
      </c>
      <c r="L677" s="6">
        <v>45270</v>
      </c>
      <c r="M677" s="5">
        <f t="shared" si="10"/>
        <v>18</v>
      </c>
      <c r="N677" s="5" t="str">
        <f>TEXT(Table1[[#This Row],[Date]],"mmm")</f>
        <v>Nov</v>
      </c>
      <c r="O677" s="5">
        <f>YEAR(Table1[[#This Row],[Date]])</f>
        <v>2023</v>
      </c>
    </row>
    <row r="678" spans="1:15" x14ac:dyDescent="0.25">
      <c r="A678" s="5">
        <v>677</v>
      </c>
      <c r="B678" s="6">
        <v>45134</v>
      </c>
      <c r="C678" s="5" t="s">
        <v>48</v>
      </c>
      <c r="D678" s="5" t="str">
        <f>VLOOKUP($C678,'Sales Person'!$A$1:$C$21,2,0)</f>
        <v>Cathy Kelley</v>
      </c>
      <c r="E678" s="5" t="s">
        <v>4</v>
      </c>
      <c r="F678" s="5" t="str">
        <f>VLOOKUP($E678,Country!$A$1:$B$11,2,0)</f>
        <v>North America</v>
      </c>
      <c r="G678" s="5" t="s">
        <v>29</v>
      </c>
      <c r="H678" s="5" t="str">
        <f>VLOOKUP($G678,Products!$A$1:$C$11,COLUMNS(Products!$A$2:B678),0)</f>
        <v>Computing</v>
      </c>
      <c r="I678" s="5">
        <f>VLOOKUP($G678,Products!$A$1:$C$11,COLUMNS(Products!$A$2:C678),0)</f>
        <v>104.6</v>
      </c>
      <c r="J678" s="5">
        <v>106.61</v>
      </c>
      <c r="K678" s="5" t="s">
        <v>82</v>
      </c>
      <c r="L678" s="5" t="s">
        <v>83</v>
      </c>
      <c r="M678" s="5" t="str">
        <f t="shared" si="10"/>
        <v>0</v>
      </c>
      <c r="N678" s="5" t="str">
        <f>TEXT(Table1[[#This Row],[Date]],"mmm")</f>
        <v>Jul</v>
      </c>
      <c r="O678" s="5">
        <f>YEAR(Table1[[#This Row],[Date]])</f>
        <v>2023</v>
      </c>
    </row>
    <row r="679" spans="1:15" x14ac:dyDescent="0.25">
      <c r="A679" s="5">
        <v>678</v>
      </c>
      <c r="B679" s="6">
        <v>45643</v>
      </c>
      <c r="C679" s="5" t="s">
        <v>72</v>
      </c>
      <c r="D679" s="5" t="str">
        <f>VLOOKUP($C679,'Sales Person'!$A$1:$C$21,2,0)</f>
        <v>Cathy Kelley</v>
      </c>
      <c r="E679" s="5" t="s">
        <v>13</v>
      </c>
      <c r="F679" s="5" t="str">
        <f>VLOOKUP($E679,Country!$A$1:$B$11,2,0)</f>
        <v>Asia</v>
      </c>
      <c r="G679" s="5" t="s">
        <v>26</v>
      </c>
      <c r="H679" s="5" t="str">
        <f>VLOOKUP($G679,Products!$A$1:$C$11,COLUMNS(Products!$A$2:B679),0)</f>
        <v>Electronics</v>
      </c>
      <c r="I679" s="5">
        <f>VLOOKUP($G679,Products!$A$1:$C$11,COLUMNS(Products!$A$2:C679),0)</f>
        <v>263.2</v>
      </c>
      <c r="J679" s="5">
        <v>869.05</v>
      </c>
      <c r="K679" s="5" t="s">
        <v>81</v>
      </c>
      <c r="L679" s="6">
        <v>44927</v>
      </c>
      <c r="M679" s="5">
        <f t="shared" si="10"/>
        <v>-716</v>
      </c>
      <c r="N679" s="5" t="str">
        <f>TEXT(Table1[[#This Row],[Date]],"mmm")</f>
        <v>Dec</v>
      </c>
      <c r="O679" s="5">
        <f>YEAR(Table1[[#This Row],[Date]])</f>
        <v>2024</v>
      </c>
    </row>
    <row r="680" spans="1:15" x14ac:dyDescent="0.25">
      <c r="A680" s="5">
        <v>679</v>
      </c>
      <c r="B680" s="6">
        <v>45253</v>
      </c>
      <c r="C680" s="5" t="s">
        <v>50</v>
      </c>
      <c r="D680" s="5" t="str">
        <f>VLOOKUP($C680,'Sales Person'!$A$1:$C$21,2,0)</f>
        <v>Michale Cole</v>
      </c>
      <c r="E680" s="5" t="s">
        <v>5</v>
      </c>
      <c r="F680" s="5" t="str">
        <f>VLOOKUP($E680,Country!$A$1:$B$11,2,0)</f>
        <v>South America</v>
      </c>
      <c r="G680" s="5" t="s">
        <v>24</v>
      </c>
      <c r="H680" s="5" t="str">
        <f>VLOOKUP($G680,Products!$A$1:$C$11,COLUMNS(Products!$A$2:B680),0)</f>
        <v>Audio</v>
      </c>
      <c r="I680" s="5">
        <f>VLOOKUP($G680,Products!$A$1:$C$11,COLUMNS(Products!$A$2:C680),0)</f>
        <v>195.62</v>
      </c>
      <c r="J680" s="5">
        <v>403.88</v>
      </c>
      <c r="K680" s="5" t="s">
        <v>82</v>
      </c>
      <c r="L680" s="5" t="s">
        <v>83</v>
      </c>
      <c r="M680" s="5" t="str">
        <f t="shared" si="10"/>
        <v>0</v>
      </c>
      <c r="N680" s="5" t="str">
        <f>TEXT(Table1[[#This Row],[Date]],"mmm")</f>
        <v>Nov</v>
      </c>
      <c r="O680" s="5">
        <f>YEAR(Table1[[#This Row],[Date]])</f>
        <v>2023</v>
      </c>
    </row>
    <row r="681" spans="1:15" x14ac:dyDescent="0.25">
      <c r="A681" s="5">
        <v>680</v>
      </c>
      <c r="B681" s="6">
        <v>45365</v>
      </c>
      <c r="C681" s="5" t="s">
        <v>56</v>
      </c>
      <c r="D681" s="5" t="str">
        <f>VLOOKUP($C681,'Sales Person'!$A$1:$C$21,2,0)</f>
        <v>Nick Patrick</v>
      </c>
      <c r="E681" s="5" t="s">
        <v>10</v>
      </c>
      <c r="F681" s="5" t="str">
        <f>VLOOKUP($E681,Country!$A$1:$B$11,2,0)</f>
        <v>Europe</v>
      </c>
      <c r="G681" s="5" t="s">
        <v>24</v>
      </c>
      <c r="H681" s="5" t="str">
        <f>VLOOKUP($G681,Products!$A$1:$C$11,COLUMNS(Products!$A$2:B681),0)</f>
        <v>Audio</v>
      </c>
      <c r="I681" s="5">
        <f>VLOOKUP($G681,Products!$A$1:$C$11,COLUMNS(Products!$A$2:C681),0)</f>
        <v>195.62</v>
      </c>
      <c r="J681" s="5">
        <v>787.65</v>
      </c>
      <c r="K681" s="5" t="s">
        <v>81</v>
      </c>
      <c r="L681" s="6">
        <v>45371</v>
      </c>
      <c r="M681" s="5">
        <f t="shared" si="10"/>
        <v>6</v>
      </c>
      <c r="N681" s="5" t="str">
        <f>TEXT(Table1[[#This Row],[Date]],"mmm")</f>
        <v>Mar</v>
      </c>
      <c r="O681" s="5">
        <f>YEAR(Table1[[#This Row],[Date]])</f>
        <v>2024</v>
      </c>
    </row>
    <row r="682" spans="1:15" x14ac:dyDescent="0.25">
      <c r="A682" s="5">
        <v>681</v>
      </c>
      <c r="B682" s="6">
        <v>45570</v>
      </c>
      <c r="C682" s="5" t="s">
        <v>38</v>
      </c>
      <c r="D682" s="5" t="str">
        <f>VLOOKUP($C682,'Sales Person'!$A$1:$C$21,2,0)</f>
        <v>Samantha Irvin</v>
      </c>
      <c r="E682" s="5" t="s">
        <v>2</v>
      </c>
      <c r="F682" s="5" t="str">
        <f>VLOOKUP($E682,Country!$A$1:$B$11,2,0)</f>
        <v>North America</v>
      </c>
      <c r="G682" s="5" t="s">
        <v>29</v>
      </c>
      <c r="H682" s="5" t="str">
        <f>VLOOKUP($G682,Products!$A$1:$C$11,COLUMNS(Products!$A$2:B682),0)</f>
        <v>Computing</v>
      </c>
      <c r="I682" s="5">
        <f>VLOOKUP($G682,Products!$A$1:$C$11,COLUMNS(Products!$A$2:C682),0)</f>
        <v>104.6</v>
      </c>
      <c r="J682" s="5">
        <v>287.81</v>
      </c>
      <c r="K682" s="5" t="s">
        <v>81</v>
      </c>
      <c r="L682" s="6">
        <v>45571</v>
      </c>
      <c r="M682" s="5">
        <f t="shared" si="10"/>
        <v>1</v>
      </c>
      <c r="N682" s="5" t="str">
        <f>TEXT(Table1[[#This Row],[Date]],"mmm")</f>
        <v>Oct</v>
      </c>
      <c r="O682" s="5">
        <f>YEAR(Table1[[#This Row],[Date]])</f>
        <v>2024</v>
      </c>
    </row>
    <row r="683" spans="1:15" x14ac:dyDescent="0.25">
      <c r="A683" s="5">
        <v>682</v>
      </c>
      <c r="B683" s="6">
        <v>45556</v>
      </c>
      <c r="C683" s="5" t="s">
        <v>50</v>
      </c>
      <c r="D683" s="5" t="str">
        <f>VLOOKUP($C683,'Sales Person'!$A$1:$C$21,2,0)</f>
        <v>Michale Cole</v>
      </c>
      <c r="E683" s="5" t="s">
        <v>11</v>
      </c>
      <c r="F683" s="5" t="str">
        <f>VLOOKUP($E683,Country!$A$1:$B$11,2,0)</f>
        <v>Asia</v>
      </c>
      <c r="G683" s="5" t="s">
        <v>29</v>
      </c>
      <c r="H683" s="5" t="str">
        <f>VLOOKUP($G683,Products!$A$1:$C$11,COLUMNS(Products!$A$2:B683),0)</f>
        <v>Computing</v>
      </c>
      <c r="I683" s="5">
        <f>VLOOKUP($G683,Products!$A$1:$C$11,COLUMNS(Products!$A$2:C683),0)</f>
        <v>104.6</v>
      </c>
      <c r="J683" s="5">
        <v>735.19</v>
      </c>
      <c r="K683" s="5" t="s">
        <v>81</v>
      </c>
      <c r="L683" s="6">
        <v>45568</v>
      </c>
      <c r="M683" s="5">
        <f t="shared" si="10"/>
        <v>12</v>
      </c>
      <c r="N683" s="5" t="str">
        <f>TEXT(Table1[[#This Row],[Date]],"mmm")</f>
        <v>Sep</v>
      </c>
      <c r="O683" s="5">
        <f>YEAR(Table1[[#This Row],[Date]])</f>
        <v>2024</v>
      </c>
    </row>
    <row r="684" spans="1:15" x14ac:dyDescent="0.25">
      <c r="A684" s="5">
        <v>683</v>
      </c>
      <c r="B684" s="6">
        <v>45277</v>
      </c>
      <c r="C684" s="5" t="s">
        <v>56</v>
      </c>
      <c r="D684" s="5" t="str">
        <f>VLOOKUP($C684,'Sales Person'!$A$1:$C$21,2,0)</f>
        <v>Nick Patrick</v>
      </c>
      <c r="E684" s="5" t="s">
        <v>5</v>
      </c>
      <c r="F684" s="5" t="str">
        <f>VLOOKUP($E684,Country!$A$1:$B$11,2,0)</f>
        <v>South America</v>
      </c>
      <c r="G684" s="5" t="s">
        <v>28</v>
      </c>
      <c r="H684" s="5" t="str">
        <f>VLOOKUP($G684,Products!$A$1:$C$11,COLUMNS(Products!$A$2:B684),0)</f>
        <v>Electronics</v>
      </c>
      <c r="I684" s="5">
        <f>VLOOKUP($G684,Products!$A$1:$C$11,COLUMNS(Products!$A$2:C684),0)</f>
        <v>282.79000000000002</v>
      </c>
      <c r="J684" s="5">
        <v>386.93</v>
      </c>
      <c r="K684" s="5" t="s">
        <v>82</v>
      </c>
      <c r="L684" s="5" t="s">
        <v>83</v>
      </c>
      <c r="M684" s="5" t="str">
        <f t="shared" si="10"/>
        <v>0</v>
      </c>
      <c r="N684" s="5" t="str">
        <f>TEXT(Table1[[#This Row],[Date]],"mmm")</f>
        <v>Dec</v>
      </c>
      <c r="O684" s="5">
        <f>YEAR(Table1[[#This Row],[Date]])</f>
        <v>2023</v>
      </c>
    </row>
    <row r="685" spans="1:15" x14ac:dyDescent="0.25">
      <c r="A685" s="5">
        <v>684</v>
      </c>
      <c r="B685" s="6">
        <v>45052</v>
      </c>
      <c r="C685" s="5" t="s">
        <v>60</v>
      </c>
      <c r="D685" s="5" t="str">
        <f>VLOOKUP($C685,'Sales Person'!$A$1:$C$21,2,0)</f>
        <v>Cathy Kelley</v>
      </c>
      <c r="E685" s="5" t="s">
        <v>7</v>
      </c>
      <c r="F685" s="5" t="str">
        <f>VLOOKUP($E685,Country!$A$1:$B$11,2,0)</f>
        <v>Europe</v>
      </c>
      <c r="G685" s="5" t="s">
        <v>29</v>
      </c>
      <c r="H685" s="5" t="str">
        <f>VLOOKUP($G685,Products!$A$1:$C$11,COLUMNS(Products!$A$2:B685),0)</f>
        <v>Computing</v>
      </c>
      <c r="I685" s="5">
        <f>VLOOKUP($G685,Products!$A$1:$C$11,COLUMNS(Products!$A$2:C685),0)</f>
        <v>104.6</v>
      </c>
      <c r="J685" s="5">
        <v>571.65</v>
      </c>
      <c r="K685" s="5" t="s">
        <v>81</v>
      </c>
      <c r="L685" s="6">
        <v>45060</v>
      </c>
      <c r="M685" s="5">
        <f t="shared" si="10"/>
        <v>8</v>
      </c>
      <c r="N685" s="5" t="str">
        <f>TEXT(Table1[[#This Row],[Date]],"mmm")</f>
        <v>May</v>
      </c>
      <c r="O685" s="5">
        <f>YEAR(Table1[[#This Row],[Date]])</f>
        <v>2023</v>
      </c>
    </row>
    <row r="686" spans="1:15" x14ac:dyDescent="0.25">
      <c r="A686" s="5">
        <v>685</v>
      </c>
      <c r="B686" s="6">
        <v>45307</v>
      </c>
      <c r="C686" s="5" t="s">
        <v>54</v>
      </c>
      <c r="D686" s="5" t="str">
        <f>VLOOKUP($C686,'Sales Person'!$A$1:$C$21,2,0)</f>
        <v>Michale Cole</v>
      </c>
      <c r="E686" s="5" t="s">
        <v>14</v>
      </c>
      <c r="F686" s="5" t="str">
        <f>VLOOKUP($E686,Country!$A$1:$B$11,2,0)</f>
        <v>Asia</v>
      </c>
      <c r="G686" s="5" t="s">
        <v>32</v>
      </c>
      <c r="H686" s="5" t="str">
        <f>VLOOKUP($G686,Products!$A$1:$C$11,COLUMNS(Products!$A$2:B686),0)</f>
        <v>Audio</v>
      </c>
      <c r="I686" s="5">
        <f>VLOOKUP($G686,Products!$A$1:$C$11,COLUMNS(Products!$A$2:C686),0)</f>
        <v>143.09</v>
      </c>
      <c r="J686" s="5">
        <v>179.99</v>
      </c>
      <c r="K686" s="5" t="s">
        <v>81</v>
      </c>
      <c r="L686" s="6">
        <v>45325</v>
      </c>
      <c r="M686" s="5">
        <f t="shared" si="10"/>
        <v>18</v>
      </c>
      <c r="N686" s="5" t="str">
        <f>TEXT(Table1[[#This Row],[Date]],"mmm")</f>
        <v>Jan</v>
      </c>
      <c r="O686" s="5">
        <f>YEAR(Table1[[#This Row],[Date]])</f>
        <v>2024</v>
      </c>
    </row>
    <row r="687" spans="1:15" x14ac:dyDescent="0.25">
      <c r="A687" s="5">
        <v>686</v>
      </c>
      <c r="B687" s="6">
        <v>45296</v>
      </c>
      <c r="C687" s="5" t="s">
        <v>48</v>
      </c>
      <c r="D687" s="5" t="str">
        <f>VLOOKUP($C687,'Sales Person'!$A$1:$C$21,2,0)</f>
        <v>Cathy Kelley</v>
      </c>
      <c r="E687" s="5" t="s">
        <v>9</v>
      </c>
      <c r="F687" s="5" t="str">
        <f>VLOOKUP($E687,Country!$A$1:$B$11,2,0)</f>
        <v>Europe</v>
      </c>
      <c r="G687" s="5" t="s">
        <v>20</v>
      </c>
      <c r="H687" s="5" t="str">
        <f>VLOOKUP($G687,Products!$A$1:$C$11,COLUMNS(Products!$A$2:B687),0)</f>
        <v>Office Equipment</v>
      </c>
      <c r="I687" s="5">
        <f>VLOOKUP($G687,Products!$A$1:$C$11,COLUMNS(Products!$A$2:C687),0)</f>
        <v>350.59</v>
      </c>
      <c r="J687" s="5">
        <v>305.51</v>
      </c>
      <c r="K687" s="5" t="s">
        <v>82</v>
      </c>
      <c r="L687" s="5" t="s">
        <v>83</v>
      </c>
      <c r="M687" s="5" t="str">
        <f t="shared" si="10"/>
        <v>0</v>
      </c>
      <c r="N687" s="5" t="str">
        <f>TEXT(Table1[[#This Row],[Date]],"mmm")</f>
        <v>Jan</v>
      </c>
      <c r="O687" s="5">
        <f>YEAR(Table1[[#This Row],[Date]])</f>
        <v>2024</v>
      </c>
    </row>
    <row r="688" spans="1:15" x14ac:dyDescent="0.25">
      <c r="A688" s="5">
        <v>687</v>
      </c>
      <c r="B688" s="6">
        <v>45307</v>
      </c>
      <c r="C688" s="5" t="s">
        <v>62</v>
      </c>
      <c r="D688" s="5" t="str">
        <f>VLOOKUP($C688,'Sales Person'!$A$1:$C$21,2,0)</f>
        <v>Cathy Kelley</v>
      </c>
      <c r="E688" s="5" t="s">
        <v>4</v>
      </c>
      <c r="F688" s="5" t="str">
        <f>VLOOKUP($E688,Country!$A$1:$B$11,2,0)</f>
        <v>North America</v>
      </c>
      <c r="G688" s="5" t="s">
        <v>26</v>
      </c>
      <c r="H688" s="5" t="str">
        <f>VLOOKUP($G688,Products!$A$1:$C$11,COLUMNS(Products!$A$2:B688),0)</f>
        <v>Electronics</v>
      </c>
      <c r="I688" s="5">
        <f>VLOOKUP($G688,Products!$A$1:$C$11,COLUMNS(Products!$A$2:C688),0)</f>
        <v>263.2</v>
      </c>
      <c r="J688" s="5">
        <v>599.24</v>
      </c>
      <c r="K688" s="5" t="s">
        <v>81</v>
      </c>
      <c r="L688" s="6">
        <v>45309</v>
      </c>
      <c r="M688" s="5">
        <f t="shared" si="10"/>
        <v>2</v>
      </c>
      <c r="N688" s="5" t="str">
        <f>TEXT(Table1[[#This Row],[Date]],"mmm")</f>
        <v>Jan</v>
      </c>
      <c r="O688" s="5">
        <f>YEAR(Table1[[#This Row],[Date]])</f>
        <v>2024</v>
      </c>
    </row>
    <row r="689" spans="1:15" x14ac:dyDescent="0.25">
      <c r="A689" s="5">
        <v>688</v>
      </c>
      <c r="B689" s="6">
        <v>45147</v>
      </c>
      <c r="C689" s="5" t="s">
        <v>68</v>
      </c>
      <c r="D689" s="5" t="str">
        <f>VLOOKUP($C689,'Sales Person'!$A$1:$C$21,2,0)</f>
        <v>Samantha Irvin</v>
      </c>
      <c r="E689" s="5" t="s">
        <v>5</v>
      </c>
      <c r="F689" s="5" t="str">
        <f>VLOOKUP($E689,Country!$A$1:$B$11,2,0)</f>
        <v>South America</v>
      </c>
      <c r="G689" s="5" t="s">
        <v>30</v>
      </c>
      <c r="H689" s="5" t="str">
        <f>VLOOKUP($G689,Products!$A$1:$C$11,COLUMNS(Products!$A$2:B689),0)</f>
        <v>Audio</v>
      </c>
      <c r="I689" s="5">
        <f>VLOOKUP($G689,Products!$A$1:$C$11,COLUMNS(Products!$A$2:C689),0)</f>
        <v>199.57</v>
      </c>
      <c r="J689" s="5">
        <v>973.83</v>
      </c>
      <c r="K689" s="5" t="s">
        <v>81</v>
      </c>
      <c r="L689" s="6">
        <v>45151</v>
      </c>
      <c r="M689" s="5">
        <f t="shared" si="10"/>
        <v>4</v>
      </c>
      <c r="N689" s="5" t="str">
        <f>TEXT(Table1[[#This Row],[Date]],"mmm")</f>
        <v>Aug</v>
      </c>
      <c r="O689" s="5">
        <f>YEAR(Table1[[#This Row],[Date]])</f>
        <v>2023</v>
      </c>
    </row>
    <row r="690" spans="1:15" x14ac:dyDescent="0.25">
      <c r="A690" s="5">
        <v>689</v>
      </c>
      <c r="B690" s="6">
        <v>45167</v>
      </c>
      <c r="C690" s="5" t="s">
        <v>66</v>
      </c>
      <c r="D690" s="5" t="str">
        <f>VLOOKUP($C690,'Sales Person'!$A$1:$C$21,2,0)</f>
        <v>Michale Cole</v>
      </c>
      <c r="E690" s="5" t="s">
        <v>13</v>
      </c>
      <c r="F690" s="5" t="str">
        <f>VLOOKUP($E690,Country!$A$1:$B$11,2,0)</f>
        <v>Asia</v>
      </c>
      <c r="G690" s="5" t="s">
        <v>30</v>
      </c>
      <c r="H690" s="5" t="str">
        <f>VLOOKUP($G690,Products!$A$1:$C$11,COLUMNS(Products!$A$2:B690),0)</f>
        <v>Audio</v>
      </c>
      <c r="I690" s="5">
        <f>VLOOKUP($G690,Products!$A$1:$C$11,COLUMNS(Products!$A$2:C690),0)</f>
        <v>199.57</v>
      </c>
      <c r="J690" s="5">
        <v>333.16</v>
      </c>
      <c r="K690" s="5" t="s">
        <v>81</v>
      </c>
      <c r="L690" s="6">
        <v>45182</v>
      </c>
      <c r="M690" s="5">
        <f t="shared" si="10"/>
        <v>15</v>
      </c>
      <c r="N690" s="5" t="str">
        <f>TEXT(Table1[[#This Row],[Date]],"mmm")</f>
        <v>Aug</v>
      </c>
      <c r="O690" s="5">
        <f>YEAR(Table1[[#This Row],[Date]])</f>
        <v>2023</v>
      </c>
    </row>
    <row r="691" spans="1:15" x14ac:dyDescent="0.25">
      <c r="A691" s="5">
        <v>690</v>
      </c>
      <c r="B691" s="6">
        <v>45238</v>
      </c>
      <c r="C691" s="5" t="s">
        <v>40</v>
      </c>
      <c r="D691" s="5" t="str">
        <f>VLOOKUP($C691,'Sales Person'!$A$1:$C$21,2,0)</f>
        <v>Samantha Irvin</v>
      </c>
      <c r="E691" s="5" t="s">
        <v>10</v>
      </c>
      <c r="F691" s="5" t="str">
        <f>VLOOKUP($E691,Country!$A$1:$B$11,2,0)</f>
        <v>Europe</v>
      </c>
      <c r="G691" s="5" t="s">
        <v>20</v>
      </c>
      <c r="H691" s="5" t="str">
        <f>VLOOKUP($G691,Products!$A$1:$C$11,COLUMNS(Products!$A$2:B691),0)</f>
        <v>Office Equipment</v>
      </c>
      <c r="I691" s="5">
        <f>VLOOKUP($G691,Products!$A$1:$C$11,COLUMNS(Products!$A$2:C691),0)</f>
        <v>350.59</v>
      </c>
      <c r="J691" s="5">
        <v>660.52</v>
      </c>
      <c r="K691" s="5" t="s">
        <v>82</v>
      </c>
      <c r="L691" s="5" t="s">
        <v>83</v>
      </c>
      <c r="M691" s="5" t="str">
        <f t="shared" si="10"/>
        <v>0</v>
      </c>
      <c r="N691" s="5" t="str">
        <f>TEXT(Table1[[#This Row],[Date]],"mmm")</f>
        <v>Nov</v>
      </c>
      <c r="O691" s="5">
        <f>YEAR(Table1[[#This Row],[Date]])</f>
        <v>2023</v>
      </c>
    </row>
    <row r="692" spans="1:15" x14ac:dyDescent="0.25">
      <c r="A692" s="5">
        <v>691</v>
      </c>
      <c r="B692" s="6">
        <v>45139</v>
      </c>
      <c r="C692" s="5" t="s">
        <v>44</v>
      </c>
      <c r="D692" s="5" t="str">
        <f>VLOOKUP($C692,'Sales Person'!$A$1:$C$21,2,0)</f>
        <v>Cathy Kelley</v>
      </c>
      <c r="E692" s="5" t="s">
        <v>15</v>
      </c>
      <c r="F692" s="5" t="str">
        <f>VLOOKUP($E692,Country!$A$1:$B$11,2,0)</f>
        <v>Oceania</v>
      </c>
      <c r="G692" s="5" t="s">
        <v>33</v>
      </c>
      <c r="H692" s="5" t="str">
        <f>VLOOKUP($G692,Products!$A$1:$C$11,COLUMNS(Products!$A$2:B692),0)</f>
        <v>Electronics</v>
      </c>
      <c r="I692" s="5">
        <f>VLOOKUP($G692,Products!$A$1:$C$11,COLUMNS(Products!$A$2:C692),0)</f>
        <v>381.62</v>
      </c>
      <c r="J692" s="5">
        <v>993.78</v>
      </c>
      <c r="K692" s="5" t="s">
        <v>81</v>
      </c>
      <c r="L692" s="6">
        <v>45159</v>
      </c>
      <c r="M692" s="5">
        <f t="shared" si="10"/>
        <v>20</v>
      </c>
      <c r="N692" s="5" t="str">
        <f>TEXT(Table1[[#This Row],[Date]],"mmm")</f>
        <v>Aug</v>
      </c>
      <c r="O692" s="5">
        <f>YEAR(Table1[[#This Row],[Date]])</f>
        <v>2023</v>
      </c>
    </row>
    <row r="693" spans="1:15" x14ac:dyDescent="0.25">
      <c r="A693" s="5">
        <v>692</v>
      </c>
      <c r="B693" s="6">
        <v>44964</v>
      </c>
      <c r="C693" s="5" t="s">
        <v>74</v>
      </c>
      <c r="D693" s="5" t="str">
        <f>VLOOKUP($C693,'Sales Person'!$A$1:$C$21,2,0)</f>
        <v>Michale Cole</v>
      </c>
      <c r="E693" s="5" t="s">
        <v>10</v>
      </c>
      <c r="F693" s="5" t="str">
        <f>VLOOKUP($E693,Country!$A$1:$B$11,2,0)</f>
        <v>Europe</v>
      </c>
      <c r="G693" s="5" t="s">
        <v>30</v>
      </c>
      <c r="H693" s="5" t="str">
        <f>VLOOKUP($G693,Products!$A$1:$C$11,COLUMNS(Products!$A$2:B693),0)</f>
        <v>Audio</v>
      </c>
      <c r="I693" s="5">
        <f>VLOOKUP($G693,Products!$A$1:$C$11,COLUMNS(Products!$A$2:C693),0)</f>
        <v>199.57</v>
      </c>
      <c r="J693" s="5">
        <v>333.59</v>
      </c>
      <c r="K693" s="5" t="s">
        <v>81</v>
      </c>
      <c r="L693" s="6">
        <v>44970</v>
      </c>
      <c r="M693" s="5">
        <f t="shared" si="10"/>
        <v>6</v>
      </c>
      <c r="N693" s="5" t="str">
        <f>TEXT(Table1[[#This Row],[Date]],"mmm")</f>
        <v>Feb</v>
      </c>
      <c r="O693" s="5">
        <f>YEAR(Table1[[#This Row],[Date]])</f>
        <v>2023</v>
      </c>
    </row>
    <row r="694" spans="1:15" x14ac:dyDescent="0.25">
      <c r="A694" s="5">
        <v>693</v>
      </c>
      <c r="B694" s="6">
        <v>45550</v>
      </c>
      <c r="C694" s="5" t="s">
        <v>56</v>
      </c>
      <c r="D694" s="5" t="str">
        <f>VLOOKUP($C694,'Sales Person'!$A$1:$C$21,2,0)</f>
        <v>Nick Patrick</v>
      </c>
      <c r="E694" s="5" t="s">
        <v>15</v>
      </c>
      <c r="F694" s="5" t="str">
        <f>VLOOKUP($E694,Country!$A$1:$B$11,2,0)</f>
        <v>Oceania</v>
      </c>
      <c r="G694" s="5" t="s">
        <v>32</v>
      </c>
      <c r="H694" s="5" t="str">
        <f>VLOOKUP($G694,Products!$A$1:$C$11,COLUMNS(Products!$A$2:B694),0)</f>
        <v>Audio</v>
      </c>
      <c r="I694" s="5">
        <f>VLOOKUP($G694,Products!$A$1:$C$11,COLUMNS(Products!$A$2:C694),0)</f>
        <v>143.09</v>
      </c>
      <c r="J694" s="5">
        <v>682.77</v>
      </c>
      <c r="K694" s="5" t="s">
        <v>81</v>
      </c>
      <c r="L694" s="6">
        <v>45570</v>
      </c>
      <c r="M694" s="5">
        <f t="shared" si="10"/>
        <v>20</v>
      </c>
      <c r="N694" s="5" t="str">
        <f>TEXT(Table1[[#This Row],[Date]],"mmm")</f>
        <v>Sep</v>
      </c>
      <c r="O694" s="5">
        <f>YEAR(Table1[[#This Row],[Date]])</f>
        <v>2024</v>
      </c>
    </row>
    <row r="695" spans="1:15" x14ac:dyDescent="0.25">
      <c r="A695" s="5">
        <v>694</v>
      </c>
      <c r="B695" s="6">
        <v>45008</v>
      </c>
      <c r="C695" s="5" t="s">
        <v>50</v>
      </c>
      <c r="D695" s="5" t="str">
        <f>VLOOKUP($C695,'Sales Person'!$A$1:$C$21,2,0)</f>
        <v>Michale Cole</v>
      </c>
      <c r="E695" s="5" t="s">
        <v>2</v>
      </c>
      <c r="F695" s="5" t="str">
        <f>VLOOKUP($E695,Country!$A$1:$B$11,2,0)</f>
        <v>North America</v>
      </c>
      <c r="G695" s="5" t="s">
        <v>22</v>
      </c>
      <c r="H695" s="5" t="str">
        <f>VLOOKUP($G695,Products!$A$1:$C$11,COLUMNS(Products!$A$2:B695),0)</f>
        <v>Computing</v>
      </c>
      <c r="I695" s="5">
        <f>VLOOKUP($G695,Products!$A$1:$C$11,COLUMNS(Products!$A$2:C695),0)</f>
        <v>415.78</v>
      </c>
      <c r="J695" s="5">
        <v>959.28</v>
      </c>
      <c r="K695" s="5" t="s">
        <v>81</v>
      </c>
      <c r="L695" s="6">
        <v>45009</v>
      </c>
      <c r="M695" s="5">
        <f t="shared" si="10"/>
        <v>1</v>
      </c>
      <c r="N695" s="5" t="str">
        <f>TEXT(Table1[[#This Row],[Date]],"mmm")</f>
        <v>Mar</v>
      </c>
      <c r="O695" s="5">
        <f>YEAR(Table1[[#This Row],[Date]])</f>
        <v>2023</v>
      </c>
    </row>
    <row r="696" spans="1:15" x14ac:dyDescent="0.25">
      <c r="A696" s="5">
        <v>695</v>
      </c>
      <c r="B696" s="6">
        <v>45222</v>
      </c>
      <c r="C696" s="5" t="s">
        <v>52</v>
      </c>
      <c r="D696" s="5" t="str">
        <f>VLOOKUP($C696,'Sales Person'!$A$1:$C$21,2,0)</f>
        <v>Nick Patrick</v>
      </c>
      <c r="E696" s="5" t="s">
        <v>9</v>
      </c>
      <c r="F696" s="5" t="str">
        <f>VLOOKUP($E696,Country!$A$1:$B$11,2,0)</f>
        <v>Europe</v>
      </c>
      <c r="G696" s="5" t="s">
        <v>22</v>
      </c>
      <c r="H696" s="5" t="str">
        <f>VLOOKUP($G696,Products!$A$1:$C$11,COLUMNS(Products!$A$2:B696),0)</f>
        <v>Computing</v>
      </c>
      <c r="I696" s="5">
        <f>VLOOKUP($G696,Products!$A$1:$C$11,COLUMNS(Products!$A$2:C696),0)</f>
        <v>415.78</v>
      </c>
      <c r="J696" s="5">
        <v>895.2</v>
      </c>
      <c r="K696" s="5" t="s">
        <v>81</v>
      </c>
      <c r="L696" s="6">
        <v>45232</v>
      </c>
      <c r="M696" s="5">
        <f t="shared" si="10"/>
        <v>10</v>
      </c>
      <c r="N696" s="5" t="str">
        <f>TEXT(Table1[[#This Row],[Date]],"mmm")</f>
        <v>Oct</v>
      </c>
      <c r="O696" s="5">
        <f>YEAR(Table1[[#This Row],[Date]])</f>
        <v>2023</v>
      </c>
    </row>
    <row r="697" spans="1:15" x14ac:dyDescent="0.25">
      <c r="A697" s="5">
        <v>696</v>
      </c>
      <c r="B697" s="6">
        <v>44929</v>
      </c>
      <c r="C697" s="5" t="s">
        <v>46</v>
      </c>
      <c r="D697" s="5" t="str">
        <f>VLOOKUP($C697,'Sales Person'!$A$1:$C$21,2,0)</f>
        <v>Nick Patrick</v>
      </c>
      <c r="E697" s="5" t="s">
        <v>5</v>
      </c>
      <c r="F697" s="5" t="str">
        <f>VLOOKUP($E697,Country!$A$1:$B$11,2,0)</f>
        <v>South America</v>
      </c>
      <c r="G697" s="5" t="s">
        <v>30</v>
      </c>
      <c r="H697" s="5" t="str">
        <f>VLOOKUP($G697,Products!$A$1:$C$11,COLUMNS(Products!$A$2:B697),0)</f>
        <v>Audio</v>
      </c>
      <c r="I697" s="5">
        <f>VLOOKUP($G697,Products!$A$1:$C$11,COLUMNS(Products!$A$2:C697),0)</f>
        <v>199.57</v>
      </c>
      <c r="J697" s="5">
        <v>650.9</v>
      </c>
      <c r="K697" s="5" t="s">
        <v>81</v>
      </c>
      <c r="L697" s="6">
        <v>44933</v>
      </c>
      <c r="M697" s="5">
        <f t="shared" si="10"/>
        <v>4</v>
      </c>
      <c r="N697" s="5" t="str">
        <f>TEXT(Table1[[#This Row],[Date]],"mmm")</f>
        <v>Jan</v>
      </c>
      <c r="O697" s="5">
        <f>YEAR(Table1[[#This Row],[Date]])</f>
        <v>2023</v>
      </c>
    </row>
    <row r="698" spans="1:15" x14ac:dyDescent="0.25">
      <c r="A698" s="5">
        <v>697</v>
      </c>
      <c r="B698" s="6">
        <v>44963</v>
      </c>
      <c r="C698" s="5" t="s">
        <v>54</v>
      </c>
      <c r="D698" s="5" t="str">
        <f>VLOOKUP($C698,'Sales Person'!$A$1:$C$21,2,0)</f>
        <v>Michale Cole</v>
      </c>
      <c r="E698" s="5" t="s">
        <v>2</v>
      </c>
      <c r="F698" s="5" t="str">
        <f>VLOOKUP($E698,Country!$A$1:$B$11,2,0)</f>
        <v>North America</v>
      </c>
      <c r="G698" s="5" t="s">
        <v>33</v>
      </c>
      <c r="H698" s="5" t="str">
        <f>VLOOKUP($G698,Products!$A$1:$C$11,COLUMNS(Products!$A$2:B698),0)</f>
        <v>Electronics</v>
      </c>
      <c r="I698" s="5">
        <f>VLOOKUP($G698,Products!$A$1:$C$11,COLUMNS(Products!$A$2:C698),0)</f>
        <v>381.62</v>
      </c>
      <c r="J698" s="5">
        <v>883.82</v>
      </c>
      <c r="K698" s="5" t="s">
        <v>81</v>
      </c>
      <c r="L698" s="6">
        <v>44964</v>
      </c>
      <c r="M698" s="5">
        <f t="shared" si="10"/>
        <v>1</v>
      </c>
      <c r="N698" s="5" t="str">
        <f>TEXT(Table1[[#This Row],[Date]],"mmm")</f>
        <v>Feb</v>
      </c>
      <c r="O698" s="5">
        <f>YEAR(Table1[[#This Row],[Date]])</f>
        <v>2023</v>
      </c>
    </row>
    <row r="699" spans="1:15" x14ac:dyDescent="0.25">
      <c r="A699" s="5">
        <v>698</v>
      </c>
      <c r="B699" s="6">
        <v>45643</v>
      </c>
      <c r="C699" s="5" t="s">
        <v>62</v>
      </c>
      <c r="D699" s="5" t="str">
        <f>VLOOKUP($C699,'Sales Person'!$A$1:$C$21,2,0)</f>
        <v>Cathy Kelley</v>
      </c>
      <c r="E699" s="5" t="s">
        <v>11</v>
      </c>
      <c r="F699" s="5" t="str">
        <f>VLOOKUP($E699,Country!$A$1:$B$11,2,0)</f>
        <v>Asia</v>
      </c>
      <c r="G699" s="5" t="s">
        <v>31</v>
      </c>
      <c r="H699" s="5" t="str">
        <f>VLOOKUP($G699,Products!$A$1:$C$11,COLUMNS(Products!$A$2:B699),0)</f>
        <v>Electronics</v>
      </c>
      <c r="I699" s="5">
        <f>VLOOKUP($G699,Products!$A$1:$C$11,COLUMNS(Products!$A$2:C699),0)</f>
        <v>71.97</v>
      </c>
      <c r="J699" s="5">
        <v>383.52</v>
      </c>
      <c r="K699" s="5" t="s">
        <v>81</v>
      </c>
      <c r="L699" s="6">
        <v>45655</v>
      </c>
      <c r="M699" s="5">
        <f t="shared" si="10"/>
        <v>12</v>
      </c>
      <c r="N699" s="5" t="str">
        <f>TEXT(Table1[[#This Row],[Date]],"mmm")</f>
        <v>Dec</v>
      </c>
      <c r="O699" s="5">
        <f>YEAR(Table1[[#This Row],[Date]])</f>
        <v>2024</v>
      </c>
    </row>
    <row r="700" spans="1:15" x14ac:dyDescent="0.25">
      <c r="A700" s="5">
        <v>699</v>
      </c>
      <c r="B700" s="6">
        <v>45286</v>
      </c>
      <c r="C700" s="5" t="s">
        <v>70</v>
      </c>
      <c r="D700" s="5" t="str">
        <f>VLOOKUP($C700,'Sales Person'!$A$1:$C$21,2,0)</f>
        <v>Cathy Kelley</v>
      </c>
      <c r="E700" s="5" t="s">
        <v>5</v>
      </c>
      <c r="F700" s="5" t="str">
        <f>VLOOKUP($E700,Country!$A$1:$B$11,2,0)</f>
        <v>South America</v>
      </c>
      <c r="G700" s="5" t="s">
        <v>33</v>
      </c>
      <c r="H700" s="5" t="str">
        <f>VLOOKUP($G700,Products!$A$1:$C$11,COLUMNS(Products!$A$2:B700),0)</f>
        <v>Electronics</v>
      </c>
      <c r="I700" s="5">
        <f>VLOOKUP($G700,Products!$A$1:$C$11,COLUMNS(Products!$A$2:C700),0)</f>
        <v>381.62</v>
      </c>
      <c r="J700" s="5">
        <v>860.68</v>
      </c>
      <c r="K700" s="5" t="s">
        <v>81</v>
      </c>
      <c r="L700" s="6">
        <v>45290</v>
      </c>
      <c r="M700" s="5">
        <f t="shared" si="10"/>
        <v>4</v>
      </c>
      <c r="N700" s="5" t="str">
        <f>TEXT(Table1[[#This Row],[Date]],"mmm")</f>
        <v>Dec</v>
      </c>
      <c r="O700" s="5">
        <f>YEAR(Table1[[#This Row],[Date]])</f>
        <v>2023</v>
      </c>
    </row>
    <row r="701" spans="1:15" x14ac:dyDescent="0.25">
      <c r="A701" s="5">
        <v>700</v>
      </c>
      <c r="B701" s="6">
        <v>45641</v>
      </c>
      <c r="C701" s="5" t="s">
        <v>48</v>
      </c>
      <c r="D701" s="5" t="str">
        <f>VLOOKUP($C701,'Sales Person'!$A$1:$C$21,2,0)</f>
        <v>Cathy Kelley</v>
      </c>
      <c r="E701" s="5" t="s">
        <v>5</v>
      </c>
      <c r="F701" s="5" t="str">
        <f>VLOOKUP($E701,Country!$A$1:$B$11,2,0)</f>
        <v>South America</v>
      </c>
      <c r="G701" s="5" t="s">
        <v>30</v>
      </c>
      <c r="H701" s="5" t="str">
        <f>VLOOKUP($G701,Products!$A$1:$C$11,COLUMNS(Products!$A$2:B701),0)</f>
        <v>Audio</v>
      </c>
      <c r="I701" s="5">
        <f>VLOOKUP($G701,Products!$A$1:$C$11,COLUMNS(Products!$A$2:C701),0)</f>
        <v>199.57</v>
      </c>
      <c r="J701" s="5">
        <v>591.6</v>
      </c>
      <c r="K701" s="5" t="s">
        <v>81</v>
      </c>
      <c r="L701" s="6">
        <v>45645</v>
      </c>
      <c r="M701" s="5">
        <f t="shared" si="10"/>
        <v>4</v>
      </c>
      <c r="N701" s="5" t="str">
        <f>TEXT(Table1[[#This Row],[Date]],"mmm")</f>
        <v>Dec</v>
      </c>
      <c r="O701" s="5">
        <f>YEAR(Table1[[#This Row],[Date]])</f>
        <v>2024</v>
      </c>
    </row>
    <row r="702" spans="1:15" x14ac:dyDescent="0.25">
      <c r="A702" s="5">
        <v>701</v>
      </c>
      <c r="B702" s="6">
        <v>45654</v>
      </c>
      <c r="C702" s="5" t="s">
        <v>48</v>
      </c>
      <c r="D702" s="5" t="str">
        <f>VLOOKUP($C702,'Sales Person'!$A$1:$C$21,2,0)</f>
        <v>Cathy Kelley</v>
      </c>
      <c r="E702" s="5" t="s">
        <v>10</v>
      </c>
      <c r="F702" s="5" t="str">
        <f>VLOOKUP($E702,Country!$A$1:$B$11,2,0)</f>
        <v>Europe</v>
      </c>
      <c r="G702" s="5" t="s">
        <v>24</v>
      </c>
      <c r="H702" s="5" t="str">
        <f>VLOOKUP($G702,Products!$A$1:$C$11,COLUMNS(Products!$A$2:B702),0)</f>
        <v>Audio</v>
      </c>
      <c r="I702" s="5">
        <f>VLOOKUP($G702,Products!$A$1:$C$11,COLUMNS(Products!$A$2:C702),0)</f>
        <v>195.62</v>
      </c>
      <c r="J702" s="5">
        <v>831.62</v>
      </c>
      <c r="K702" s="5" t="s">
        <v>81</v>
      </c>
      <c r="L702" s="6">
        <v>44929</v>
      </c>
      <c r="M702" s="5">
        <f t="shared" si="10"/>
        <v>-725</v>
      </c>
      <c r="N702" s="5" t="str">
        <f>TEXT(Table1[[#This Row],[Date]],"mmm")</f>
        <v>Dec</v>
      </c>
      <c r="O702" s="5">
        <f>YEAR(Table1[[#This Row],[Date]])</f>
        <v>2024</v>
      </c>
    </row>
    <row r="703" spans="1:15" x14ac:dyDescent="0.25">
      <c r="A703" s="5">
        <v>702</v>
      </c>
      <c r="B703" s="6">
        <v>45235</v>
      </c>
      <c r="C703" s="5" t="s">
        <v>72</v>
      </c>
      <c r="D703" s="5" t="str">
        <f>VLOOKUP($C703,'Sales Person'!$A$1:$C$21,2,0)</f>
        <v>Cathy Kelley</v>
      </c>
      <c r="E703" s="5" t="s">
        <v>11</v>
      </c>
      <c r="F703" s="5" t="str">
        <f>VLOOKUP($E703,Country!$A$1:$B$11,2,0)</f>
        <v>Asia</v>
      </c>
      <c r="G703" s="5" t="s">
        <v>20</v>
      </c>
      <c r="H703" s="5" t="str">
        <f>VLOOKUP($G703,Products!$A$1:$C$11,COLUMNS(Products!$A$2:B703),0)</f>
        <v>Office Equipment</v>
      </c>
      <c r="I703" s="5">
        <f>VLOOKUP($G703,Products!$A$1:$C$11,COLUMNS(Products!$A$2:C703),0)</f>
        <v>350.59</v>
      </c>
      <c r="J703" s="5">
        <v>337.11</v>
      </c>
      <c r="K703" s="5" t="s">
        <v>81</v>
      </c>
      <c r="L703" s="6">
        <v>45247</v>
      </c>
      <c r="M703" s="5">
        <f t="shared" si="10"/>
        <v>12</v>
      </c>
      <c r="N703" s="5" t="str">
        <f>TEXT(Table1[[#This Row],[Date]],"mmm")</f>
        <v>Nov</v>
      </c>
      <c r="O703" s="5">
        <f>YEAR(Table1[[#This Row],[Date]])</f>
        <v>2023</v>
      </c>
    </row>
    <row r="704" spans="1:15" x14ac:dyDescent="0.25">
      <c r="A704" s="5">
        <v>703</v>
      </c>
      <c r="B704" s="6">
        <v>45555</v>
      </c>
      <c r="C704" s="5" t="s">
        <v>38</v>
      </c>
      <c r="D704" s="5" t="str">
        <f>VLOOKUP($C704,'Sales Person'!$A$1:$C$21,2,0)</f>
        <v>Samantha Irvin</v>
      </c>
      <c r="E704" s="5" t="s">
        <v>2</v>
      </c>
      <c r="F704" s="5" t="str">
        <f>VLOOKUP($E704,Country!$A$1:$B$11,2,0)</f>
        <v>North America</v>
      </c>
      <c r="G704" s="5" t="s">
        <v>33</v>
      </c>
      <c r="H704" s="5" t="str">
        <f>VLOOKUP($G704,Products!$A$1:$C$11,COLUMNS(Products!$A$2:B704),0)</f>
        <v>Electronics</v>
      </c>
      <c r="I704" s="5">
        <f>VLOOKUP($G704,Products!$A$1:$C$11,COLUMNS(Products!$A$2:C704),0)</f>
        <v>381.62</v>
      </c>
      <c r="J704" s="5">
        <v>677.8</v>
      </c>
      <c r="K704" s="5" t="s">
        <v>81</v>
      </c>
      <c r="L704" s="6">
        <v>45556</v>
      </c>
      <c r="M704" s="5">
        <f t="shared" si="10"/>
        <v>1</v>
      </c>
      <c r="N704" s="5" t="str">
        <f>TEXT(Table1[[#This Row],[Date]],"mmm")</f>
        <v>Sep</v>
      </c>
      <c r="O704" s="5">
        <f>YEAR(Table1[[#This Row],[Date]])</f>
        <v>2024</v>
      </c>
    </row>
    <row r="705" spans="1:15" x14ac:dyDescent="0.25">
      <c r="A705" s="5">
        <v>704</v>
      </c>
      <c r="B705" s="6">
        <v>45350</v>
      </c>
      <c r="C705" s="5" t="s">
        <v>52</v>
      </c>
      <c r="D705" s="5" t="str">
        <f>VLOOKUP($C705,'Sales Person'!$A$1:$C$21,2,0)</f>
        <v>Nick Patrick</v>
      </c>
      <c r="E705" s="5" t="s">
        <v>13</v>
      </c>
      <c r="F705" s="5" t="str">
        <f>VLOOKUP($E705,Country!$A$1:$B$11,2,0)</f>
        <v>Asia</v>
      </c>
      <c r="G705" s="5" t="s">
        <v>29</v>
      </c>
      <c r="H705" s="5" t="str">
        <f>VLOOKUP($G705,Products!$A$1:$C$11,COLUMNS(Products!$A$2:B705),0)</f>
        <v>Computing</v>
      </c>
      <c r="I705" s="5">
        <f>VLOOKUP($G705,Products!$A$1:$C$11,COLUMNS(Products!$A$2:C705),0)</f>
        <v>104.6</v>
      </c>
      <c r="J705" s="5">
        <v>698.8</v>
      </c>
      <c r="K705" s="5" t="s">
        <v>82</v>
      </c>
      <c r="L705" s="5" t="s">
        <v>83</v>
      </c>
      <c r="M705" s="5" t="str">
        <f t="shared" si="10"/>
        <v>0</v>
      </c>
      <c r="N705" s="5" t="str">
        <f>TEXT(Table1[[#This Row],[Date]],"mmm")</f>
        <v>Feb</v>
      </c>
      <c r="O705" s="5">
        <f>YEAR(Table1[[#This Row],[Date]])</f>
        <v>2024</v>
      </c>
    </row>
    <row r="706" spans="1:15" x14ac:dyDescent="0.25">
      <c r="A706" s="5">
        <v>705</v>
      </c>
      <c r="B706" s="6">
        <v>45453</v>
      </c>
      <c r="C706" s="5" t="s">
        <v>54</v>
      </c>
      <c r="D706" s="5" t="str">
        <f>VLOOKUP($C706,'Sales Person'!$A$1:$C$21,2,0)</f>
        <v>Michale Cole</v>
      </c>
      <c r="E706" s="5" t="s">
        <v>11</v>
      </c>
      <c r="F706" s="5" t="str">
        <f>VLOOKUP($E706,Country!$A$1:$B$11,2,0)</f>
        <v>Asia</v>
      </c>
      <c r="G706" s="5" t="s">
        <v>33</v>
      </c>
      <c r="H706" s="5" t="str">
        <f>VLOOKUP($G706,Products!$A$1:$C$11,COLUMNS(Products!$A$2:B706),0)</f>
        <v>Electronics</v>
      </c>
      <c r="I706" s="5">
        <f>VLOOKUP($G706,Products!$A$1:$C$11,COLUMNS(Products!$A$2:C706),0)</f>
        <v>381.62</v>
      </c>
      <c r="J706" s="5">
        <v>684.34</v>
      </c>
      <c r="K706" s="5" t="s">
        <v>81</v>
      </c>
      <c r="L706" s="6">
        <v>45465</v>
      </c>
      <c r="M706" s="5">
        <f t="shared" ref="M706:M769" si="11">IFERROR(L706-B706,"0")</f>
        <v>12</v>
      </c>
      <c r="N706" s="5" t="str">
        <f>TEXT(Table1[[#This Row],[Date]],"mmm")</f>
        <v>Jun</v>
      </c>
      <c r="O706" s="5">
        <f>YEAR(Table1[[#This Row],[Date]])</f>
        <v>2024</v>
      </c>
    </row>
    <row r="707" spans="1:15" x14ac:dyDescent="0.25">
      <c r="A707" s="5">
        <v>706</v>
      </c>
      <c r="B707" s="6">
        <v>45488</v>
      </c>
      <c r="C707" s="5" t="s">
        <v>52</v>
      </c>
      <c r="D707" s="5" t="str">
        <f>VLOOKUP($C707,'Sales Person'!$A$1:$C$21,2,0)</f>
        <v>Nick Patrick</v>
      </c>
      <c r="E707" s="5" t="s">
        <v>11</v>
      </c>
      <c r="F707" s="5" t="str">
        <f>VLOOKUP($E707,Country!$A$1:$B$11,2,0)</f>
        <v>Asia</v>
      </c>
      <c r="G707" s="5" t="s">
        <v>26</v>
      </c>
      <c r="H707" s="5" t="str">
        <f>VLOOKUP($G707,Products!$A$1:$C$11,COLUMNS(Products!$A$2:B707),0)</f>
        <v>Electronics</v>
      </c>
      <c r="I707" s="5">
        <f>VLOOKUP($G707,Products!$A$1:$C$11,COLUMNS(Products!$A$2:C707),0)</f>
        <v>263.2</v>
      </c>
      <c r="J707" s="5">
        <v>345.33</v>
      </c>
      <c r="K707" s="5" t="s">
        <v>81</v>
      </c>
      <c r="L707" s="6">
        <v>45500</v>
      </c>
      <c r="M707" s="5">
        <f t="shared" si="11"/>
        <v>12</v>
      </c>
      <c r="N707" s="5" t="str">
        <f>TEXT(Table1[[#This Row],[Date]],"mmm")</f>
        <v>Jul</v>
      </c>
      <c r="O707" s="5">
        <f>YEAR(Table1[[#This Row],[Date]])</f>
        <v>2024</v>
      </c>
    </row>
    <row r="708" spans="1:15" x14ac:dyDescent="0.25">
      <c r="A708" s="5">
        <v>707</v>
      </c>
      <c r="B708" s="6">
        <v>45187</v>
      </c>
      <c r="C708" s="5" t="s">
        <v>72</v>
      </c>
      <c r="D708" s="5" t="str">
        <f>VLOOKUP($C708,'Sales Person'!$A$1:$C$21,2,0)</f>
        <v>Cathy Kelley</v>
      </c>
      <c r="E708" s="5" t="s">
        <v>9</v>
      </c>
      <c r="F708" s="5" t="str">
        <f>VLOOKUP($E708,Country!$A$1:$B$11,2,0)</f>
        <v>Europe</v>
      </c>
      <c r="G708" s="5" t="s">
        <v>28</v>
      </c>
      <c r="H708" s="5" t="str">
        <f>VLOOKUP($G708,Products!$A$1:$C$11,COLUMNS(Products!$A$2:B708),0)</f>
        <v>Electronics</v>
      </c>
      <c r="I708" s="5">
        <f>VLOOKUP($G708,Products!$A$1:$C$11,COLUMNS(Products!$A$2:C708),0)</f>
        <v>282.79000000000002</v>
      </c>
      <c r="J708" s="5">
        <v>342.82</v>
      </c>
      <c r="K708" s="5" t="s">
        <v>81</v>
      </c>
      <c r="L708" s="6">
        <v>45197</v>
      </c>
      <c r="M708" s="5">
        <f t="shared" si="11"/>
        <v>10</v>
      </c>
      <c r="N708" s="5" t="str">
        <f>TEXT(Table1[[#This Row],[Date]],"mmm")</f>
        <v>Sep</v>
      </c>
      <c r="O708" s="5">
        <f>YEAR(Table1[[#This Row],[Date]])</f>
        <v>2023</v>
      </c>
    </row>
    <row r="709" spans="1:15" x14ac:dyDescent="0.25">
      <c r="A709" s="5">
        <v>708</v>
      </c>
      <c r="B709" s="6">
        <v>45264</v>
      </c>
      <c r="C709" s="5" t="s">
        <v>48</v>
      </c>
      <c r="D709" s="5" t="str">
        <f>VLOOKUP($C709,'Sales Person'!$A$1:$C$21,2,0)</f>
        <v>Cathy Kelley</v>
      </c>
      <c r="E709" s="5" t="s">
        <v>9</v>
      </c>
      <c r="F709" s="5" t="str">
        <f>VLOOKUP($E709,Country!$A$1:$B$11,2,0)</f>
        <v>Europe</v>
      </c>
      <c r="G709" s="5" t="s">
        <v>26</v>
      </c>
      <c r="H709" s="5" t="str">
        <f>VLOOKUP($G709,Products!$A$1:$C$11,COLUMNS(Products!$A$2:B709),0)</f>
        <v>Electronics</v>
      </c>
      <c r="I709" s="5">
        <f>VLOOKUP($G709,Products!$A$1:$C$11,COLUMNS(Products!$A$2:C709),0)</f>
        <v>263.2</v>
      </c>
      <c r="J709" s="5">
        <v>639.29</v>
      </c>
      <c r="K709" s="5" t="s">
        <v>81</v>
      </c>
      <c r="L709" s="6">
        <v>45274</v>
      </c>
      <c r="M709" s="5">
        <f t="shared" si="11"/>
        <v>10</v>
      </c>
      <c r="N709" s="5" t="str">
        <f>TEXT(Table1[[#This Row],[Date]],"mmm")</f>
        <v>Dec</v>
      </c>
      <c r="O709" s="5">
        <f>YEAR(Table1[[#This Row],[Date]])</f>
        <v>2023</v>
      </c>
    </row>
    <row r="710" spans="1:15" x14ac:dyDescent="0.25">
      <c r="A710" s="5">
        <v>709</v>
      </c>
      <c r="B710" s="6">
        <v>45169</v>
      </c>
      <c r="C710" s="5" t="s">
        <v>64</v>
      </c>
      <c r="D710" s="5" t="str">
        <f>VLOOKUP($C710,'Sales Person'!$A$1:$C$21,2,0)</f>
        <v>Michale Cole</v>
      </c>
      <c r="E710" s="5" t="s">
        <v>11</v>
      </c>
      <c r="F710" s="5" t="str">
        <f>VLOOKUP($E710,Country!$A$1:$B$11,2,0)</f>
        <v>Asia</v>
      </c>
      <c r="G710" s="5" t="s">
        <v>22</v>
      </c>
      <c r="H710" s="5" t="str">
        <f>VLOOKUP($G710,Products!$A$1:$C$11,COLUMNS(Products!$A$2:B710),0)</f>
        <v>Computing</v>
      </c>
      <c r="I710" s="5">
        <f>VLOOKUP($G710,Products!$A$1:$C$11,COLUMNS(Products!$A$2:C710),0)</f>
        <v>415.78</v>
      </c>
      <c r="J710" s="5">
        <v>438.56</v>
      </c>
      <c r="K710" s="5" t="s">
        <v>81</v>
      </c>
      <c r="L710" s="6">
        <v>45181</v>
      </c>
      <c r="M710" s="5">
        <f t="shared" si="11"/>
        <v>12</v>
      </c>
      <c r="N710" s="5" t="str">
        <f>TEXT(Table1[[#This Row],[Date]],"mmm")</f>
        <v>Aug</v>
      </c>
      <c r="O710" s="5">
        <f>YEAR(Table1[[#This Row],[Date]])</f>
        <v>2023</v>
      </c>
    </row>
    <row r="711" spans="1:15" x14ac:dyDescent="0.25">
      <c r="A711" s="5">
        <v>710</v>
      </c>
      <c r="B711" s="6">
        <v>45644</v>
      </c>
      <c r="C711" s="5" t="s">
        <v>62</v>
      </c>
      <c r="D711" s="5" t="str">
        <f>VLOOKUP($C711,'Sales Person'!$A$1:$C$21,2,0)</f>
        <v>Cathy Kelley</v>
      </c>
      <c r="E711" s="5" t="s">
        <v>11</v>
      </c>
      <c r="F711" s="5" t="str">
        <f>VLOOKUP($E711,Country!$A$1:$B$11,2,0)</f>
        <v>Asia</v>
      </c>
      <c r="G711" s="5" t="s">
        <v>20</v>
      </c>
      <c r="H711" s="5" t="str">
        <f>VLOOKUP($G711,Products!$A$1:$C$11,COLUMNS(Products!$A$2:B711),0)</f>
        <v>Office Equipment</v>
      </c>
      <c r="I711" s="5">
        <f>VLOOKUP($G711,Products!$A$1:$C$11,COLUMNS(Products!$A$2:C711),0)</f>
        <v>350.59</v>
      </c>
      <c r="J711" s="5">
        <v>870.84</v>
      </c>
      <c r="K711" s="5" t="s">
        <v>81</v>
      </c>
      <c r="L711" s="6">
        <v>45656</v>
      </c>
      <c r="M711" s="5">
        <f t="shared" si="11"/>
        <v>12</v>
      </c>
      <c r="N711" s="5" t="str">
        <f>TEXT(Table1[[#This Row],[Date]],"mmm")</f>
        <v>Dec</v>
      </c>
      <c r="O711" s="5">
        <f>YEAR(Table1[[#This Row],[Date]])</f>
        <v>2024</v>
      </c>
    </row>
    <row r="712" spans="1:15" x14ac:dyDescent="0.25">
      <c r="A712" s="5">
        <v>711</v>
      </c>
      <c r="B712" s="6">
        <v>45428</v>
      </c>
      <c r="C712" s="5" t="s">
        <v>44</v>
      </c>
      <c r="D712" s="5" t="str">
        <f>VLOOKUP($C712,'Sales Person'!$A$1:$C$21,2,0)</f>
        <v>Cathy Kelley</v>
      </c>
      <c r="E712" s="5" t="s">
        <v>13</v>
      </c>
      <c r="F712" s="5" t="str">
        <f>VLOOKUP($E712,Country!$A$1:$B$11,2,0)</f>
        <v>Asia</v>
      </c>
      <c r="G712" s="5" t="s">
        <v>29</v>
      </c>
      <c r="H712" s="5" t="str">
        <f>VLOOKUP($G712,Products!$A$1:$C$11,COLUMNS(Products!$A$2:B712),0)</f>
        <v>Computing</v>
      </c>
      <c r="I712" s="5">
        <f>VLOOKUP($G712,Products!$A$1:$C$11,COLUMNS(Products!$A$2:C712),0)</f>
        <v>104.6</v>
      </c>
      <c r="J712" s="5">
        <v>601.85</v>
      </c>
      <c r="K712" s="5" t="s">
        <v>81</v>
      </c>
      <c r="L712" s="6">
        <v>45443</v>
      </c>
      <c r="M712" s="5">
        <f t="shared" si="11"/>
        <v>15</v>
      </c>
      <c r="N712" s="5" t="str">
        <f>TEXT(Table1[[#This Row],[Date]],"mmm")</f>
        <v>May</v>
      </c>
      <c r="O712" s="5">
        <f>YEAR(Table1[[#This Row],[Date]])</f>
        <v>2024</v>
      </c>
    </row>
    <row r="713" spans="1:15" x14ac:dyDescent="0.25">
      <c r="A713" s="5">
        <v>712</v>
      </c>
      <c r="B713" s="6">
        <v>45550</v>
      </c>
      <c r="C713" s="5" t="s">
        <v>44</v>
      </c>
      <c r="D713" s="5" t="str">
        <f>VLOOKUP($C713,'Sales Person'!$A$1:$C$21,2,0)</f>
        <v>Cathy Kelley</v>
      </c>
      <c r="E713" s="5" t="s">
        <v>10</v>
      </c>
      <c r="F713" s="5" t="str">
        <f>VLOOKUP($E713,Country!$A$1:$B$11,2,0)</f>
        <v>Europe</v>
      </c>
      <c r="G713" s="5" t="s">
        <v>29</v>
      </c>
      <c r="H713" s="5" t="str">
        <f>VLOOKUP($G713,Products!$A$1:$C$11,COLUMNS(Products!$A$2:B713),0)</f>
        <v>Computing</v>
      </c>
      <c r="I713" s="5">
        <f>VLOOKUP($G713,Products!$A$1:$C$11,COLUMNS(Products!$A$2:C713),0)</f>
        <v>104.6</v>
      </c>
      <c r="J713" s="5">
        <v>489.03</v>
      </c>
      <c r="K713" s="5" t="s">
        <v>82</v>
      </c>
      <c r="L713" s="5" t="s">
        <v>83</v>
      </c>
      <c r="M713" s="5" t="str">
        <f t="shared" si="11"/>
        <v>0</v>
      </c>
      <c r="N713" s="5" t="str">
        <f>TEXT(Table1[[#This Row],[Date]],"mmm")</f>
        <v>Sep</v>
      </c>
      <c r="O713" s="5">
        <f>YEAR(Table1[[#This Row],[Date]])</f>
        <v>2024</v>
      </c>
    </row>
    <row r="714" spans="1:15" x14ac:dyDescent="0.25">
      <c r="A714" s="5">
        <v>713</v>
      </c>
      <c r="B714" s="6">
        <v>45649</v>
      </c>
      <c r="C714" s="5" t="s">
        <v>62</v>
      </c>
      <c r="D714" s="5" t="str">
        <f>VLOOKUP($C714,'Sales Person'!$A$1:$C$21,2,0)</f>
        <v>Cathy Kelley</v>
      </c>
      <c r="E714" s="5" t="s">
        <v>11</v>
      </c>
      <c r="F714" s="5" t="str">
        <f>VLOOKUP($E714,Country!$A$1:$B$11,2,0)</f>
        <v>Asia</v>
      </c>
      <c r="G714" s="5" t="s">
        <v>22</v>
      </c>
      <c r="H714" s="5" t="str">
        <f>VLOOKUP($G714,Products!$A$1:$C$11,COLUMNS(Products!$A$2:B714),0)</f>
        <v>Computing</v>
      </c>
      <c r="I714" s="5">
        <f>VLOOKUP($G714,Products!$A$1:$C$11,COLUMNS(Products!$A$2:C714),0)</f>
        <v>415.78</v>
      </c>
      <c r="J714" s="5">
        <v>980.45</v>
      </c>
      <c r="K714" s="5" t="s">
        <v>81</v>
      </c>
      <c r="L714" s="6">
        <v>44930</v>
      </c>
      <c r="M714" s="5">
        <f t="shared" si="11"/>
        <v>-719</v>
      </c>
      <c r="N714" s="5" t="str">
        <f>TEXT(Table1[[#This Row],[Date]],"mmm")</f>
        <v>Dec</v>
      </c>
      <c r="O714" s="5">
        <f>YEAR(Table1[[#This Row],[Date]])</f>
        <v>2024</v>
      </c>
    </row>
    <row r="715" spans="1:15" x14ac:dyDescent="0.25">
      <c r="A715" s="5">
        <v>714</v>
      </c>
      <c r="B715" s="6">
        <v>44945</v>
      </c>
      <c r="C715" s="5" t="s">
        <v>44</v>
      </c>
      <c r="D715" s="5" t="str">
        <f>VLOOKUP($C715,'Sales Person'!$A$1:$C$21,2,0)</f>
        <v>Cathy Kelley</v>
      </c>
      <c r="E715" s="5" t="s">
        <v>4</v>
      </c>
      <c r="F715" s="5" t="str">
        <f>VLOOKUP($E715,Country!$A$1:$B$11,2,0)</f>
        <v>North America</v>
      </c>
      <c r="G715" s="5" t="s">
        <v>30</v>
      </c>
      <c r="H715" s="5" t="str">
        <f>VLOOKUP($G715,Products!$A$1:$C$11,COLUMNS(Products!$A$2:B715),0)</f>
        <v>Audio</v>
      </c>
      <c r="I715" s="5">
        <f>VLOOKUP($G715,Products!$A$1:$C$11,COLUMNS(Products!$A$2:C715),0)</f>
        <v>199.57</v>
      </c>
      <c r="J715" s="5">
        <v>307.66000000000003</v>
      </c>
      <c r="K715" s="5" t="s">
        <v>81</v>
      </c>
      <c r="L715" s="6">
        <v>44947</v>
      </c>
      <c r="M715" s="5">
        <f t="shared" si="11"/>
        <v>2</v>
      </c>
      <c r="N715" s="5" t="str">
        <f>TEXT(Table1[[#This Row],[Date]],"mmm")</f>
        <v>Jan</v>
      </c>
      <c r="O715" s="5">
        <f>YEAR(Table1[[#This Row],[Date]])</f>
        <v>2023</v>
      </c>
    </row>
    <row r="716" spans="1:15" x14ac:dyDescent="0.25">
      <c r="A716" s="5">
        <v>715</v>
      </c>
      <c r="B716" s="6">
        <v>45335</v>
      </c>
      <c r="C716" s="5" t="s">
        <v>52</v>
      </c>
      <c r="D716" s="5" t="str">
        <f>VLOOKUP($C716,'Sales Person'!$A$1:$C$21,2,0)</f>
        <v>Nick Patrick</v>
      </c>
      <c r="E716" s="5" t="s">
        <v>14</v>
      </c>
      <c r="F716" s="5" t="str">
        <f>VLOOKUP($E716,Country!$A$1:$B$11,2,0)</f>
        <v>Asia</v>
      </c>
      <c r="G716" s="5" t="s">
        <v>31</v>
      </c>
      <c r="H716" s="5" t="str">
        <f>VLOOKUP($G716,Products!$A$1:$C$11,COLUMNS(Products!$A$2:B716),0)</f>
        <v>Electronics</v>
      </c>
      <c r="I716" s="5">
        <f>VLOOKUP($G716,Products!$A$1:$C$11,COLUMNS(Products!$A$2:C716),0)</f>
        <v>71.97</v>
      </c>
      <c r="J716" s="5">
        <v>118.27</v>
      </c>
      <c r="K716" s="5" t="s">
        <v>81</v>
      </c>
      <c r="L716" s="6">
        <v>45353</v>
      </c>
      <c r="M716" s="5">
        <f t="shared" si="11"/>
        <v>18</v>
      </c>
      <c r="N716" s="5" t="str">
        <f>TEXT(Table1[[#This Row],[Date]],"mmm")</f>
        <v>Feb</v>
      </c>
      <c r="O716" s="5">
        <f>YEAR(Table1[[#This Row],[Date]])</f>
        <v>2024</v>
      </c>
    </row>
    <row r="717" spans="1:15" x14ac:dyDescent="0.25">
      <c r="A717" s="5">
        <v>716</v>
      </c>
      <c r="B717" s="6">
        <v>44964</v>
      </c>
      <c r="C717" s="5" t="s">
        <v>74</v>
      </c>
      <c r="D717" s="5" t="str">
        <f>VLOOKUP($C717,'Sales Person'!$A$1:$C$21,2,0)</f>
        <v>Michale Cole</v>
      </c>
      <c r="E717" s="5" t="s">
        <v>5</v>
      </c>
      <c r="F717" s="5" t="str">
        <f>VLOOKUP($E717,Country!$A$1:$B$11,2,0)</f>
        <v>South America</v>
      </c>
      <c r="G717" s="5" t="s">
        <v>31</v>
      </c>
      <c r="H717" s="5" t="str">
        <f>VLOOKUP($G717,Products!$A$1:$C$11,COLUMNS(Products!$A$2:B717),0)</f>
        <v>Electronics</v>
      </c>
      <c r="I717" s="5">
        <f>VLOOKUP($G717,Products!$A$1:$C$11,COLUMNS(Products!$A$2:C717),0)</f>
        <v>71.97</v>
      </c>
      <c r="J717" s="5">
        <v>619.05999999999995</v>
      </c>
      <c r="K717" s="5" t="s">
        <v>82</v>
      </c>
      <c r="L717" s="5" t="s">
        <v>83</v>
      </c>
      <c r="M717" s="5" t="str">
        <f t="shared" si="11"/>
        <v>0</v>
      </c>
      <c r="N717" s="5" t="str">
        <f>TEXT(Table1[[#This Row],[Date]],"mmm")</f>
        <v>Feb</v>
      </c>
      <c r="O717" s="5">
        <f>YEAR(Table1[[#This Row],[Date]])</f>
        <v>2023</v>
      </c>
    </row>
    <row r="718" spans="1:15" x14ac:dyDescent="0.25">
      <c r="A718" s="5">
        <v>717</v>
      </c>
      <c r="B718" s="6">
        <v>45640</v>
      </c>
      <c r="C718" s="5" t="s">
        <v>54</v>
      </c>
      <c r="D718" s="5" t="str">
        <f>VLOOKUP($C718,'Sales Person'!$A$1:$C$21,2,0)</f>
        <v>Michale Cole</v>
      </c>
      <c r="E718" s="5" t="s">
        <v>14</v>
      </c>
      <c r="F718" s="5" t="str">
        <f>VLOOKUP($E718,Country!$A$1:$B$11,2,0)</f>
        <v>Asia</v>
      </c>
      <c r="G718" s="5" t="s">
        <v>32</v>
      </c>
      <c r="H718" s="5" t="str">
        <f>VLOOKUP($G718,Products!$A$1:$C$11,COLUMNS(Products!$A$2:B718),0)</f>
        <v>Audio</v>
      </c>
      <c r="I718" s="5">
        <f>VLOOKUP($G718,Products!$A$1:$C$11,COLUMNS(Products!$A$2:C718),0)</f>
        <v>143.09</v>
      </c>
      <c r="J718" s="5">
        <v>449.51</v>
      </c>
      <c r="K718" s="5" t="s">
        <v>81</v>
      </c>
      <c r="L718" s="6">
        <v>44927</v>
      </c>
      <c r="M718" s="5">
        <f t="shared" si="11"/>
        <v>-713</v>
      </c>
      <c r="N718" s="5" t="str">
        <f>TEXT(Table1[[#This Row],[Date]],"mmm")</f>
        <v>Dec</v>
      </c>
      <c r="O718" s="5">
        <f>YEAR(Table1[[#This Row],[Date]])</f>
        <v>2024</v>
      </c>
    </row>
    <row r="719" spans="1:15" x14ac:dyDescent="0.25">
      <c r="A719" s="5">
        <v>718</v>
      </c>
      <c r="B719" s="6">
        <v>45396</v>
      </c>
      <c r="C719" s="5" t="s">
        <v>42</v>
      </c>
      <c r="D719" s="5" t="str">
        <f>VLOOKUP($C719,'Sales Person'!$A$1:$C$21,2,0)</f>
        <v>Cathy Kelley</v>
      </c>
      <c r="E719" s="5" t="s">
        <v>10</v>
      </c>
      <c r="F719" s="5" t="str">
        <f>VLOOKUP($E719,Country!$A$1:$B$11,2,0)</f>
        <v>Europe</v>
      </c>
      <c r="G719" s="5" t="s">
        <v>22</v>
      </c>
      <c r="H719" s="5" t="str">
        <f>VLOOKUP($G719,Products!$A$1:$C$11,COLUMNS(Products!$A$2:B719),0)</f>
        <v>Computing</v>
      </c>
      <c r="I719" s="5">
        <f>VLOOKUP($G719,Products!$A$1:$C$11,COLUMNS(Products!$A$2:C719),0)</f>
        <v>415.78</v>
      </c>
      <c r="J719" s="5">
        <v>799.12</v>
      </c>
      <c r="K719" s="5" t="s">
        <v>81</v>
      </c>
      <c r="L719" s="6">
        <v>45402</v>
      </c>
      <c r="M719" s="5">
        <f t="shared" si="11"/>
        <v>6</v>
      </c>
      <c r="N719" s="5" t="str">
        <f>TEXT(Table1[[#This Row],[Date]],"mmm")</f>
        <v>Apr</v>
      </c>
      <c r="O719" s="5">
        <f>YEAR(Table1[[#This Row],[Date]])</f>
        <v>2024</v>
      </c>
    </row>
    <row r="720" spans="1:15" x14ac:dyDescent="0.25">
      <c r="A720" s="5">
        <v>719</v>
      </c>
      <c r="B720" s="6">
        <v>45199</v>
      </c>
      <c r="C720" s="5" t="s">
        <v>50</v>
      </c>
      <c r="D720" s="5" t="str">
        <f>VLOOKUP($C720,'Sales Person'!$A$1:$C$21,2,0)</f>
        <v>Michale Cole</v>
      </c>
      <c r="E720" s="5" t="s">
        <v>14</v>
      </c>
      <c r="F720" s="5" t="str">
        <f>VLOOKUP($E720,Country!$A$1:$B$11,2,0)</f>
        <v>Asia</v>
      </c>
      <c r="G720" s="5" t="s">
        <v>29</v>
      </c>
      <c r="H720" s="5" t="str">
        <f>VLOOKUP($G720,Products!$A$1:$C$11,COLUMNS(Products!$A$2:B720),0)</f>
        <v>Computing</v>
      </c>
      <c r="I720" s="5">
        <f>VLOOKUP($G720,Products!$A$1:$C$11,COLUMNS(Products!$A$2:C720),0)</f>
        <v>104.6</v>
      </c>
      <c r="J720" s="5">
        <v>559.36</v>
      </c>
      <c r="K720" s="5" t="s">
        <v>81</v>
      </c>
      <c r="L720" s="6">
        <v>45217</v>
      </c>
      <c r="M720" s="5">
        <f t="shared" si="11"/>
        <v>18</v>
      </c>
      <c r="N720" s="5" t="str">
        <f>TEXT(Table1[[#This Row],[Date]],"mmm")</f>
        <v>Sep</v>
      </c>
      <c r="O720" s="5">
        <f>YEAR(Table1[[#This Row],[Date]])</f>
        <v>2023</v>
      </c>
    </row>
    <row r="721" spans="1:15" x14ac:dyDescent="0.25">
      <c r="A721" s="5">
        <v>720</v>
      </c>
      <c r="B721" s="6">
        <v>45082</v>
      </c>
      <c r="C721" s="5" t="s">
        <v>72</v>
      </c>
      <c r="D721" s="5" t="str">
        <f>VLOOKUP($C721,'Sales Person'!$A$1:$C$21,2,0)</f>
        <v>Cathy Kelley</v>
      </c>
      <c r="E721" s="5" t="s">
        <v>14</v>
      </c>
      <c r="F721" s="5" t="str">
        <f>VLOOKUP($E721,Country!$A$1:$B$11,2,0)</f>
        <v>Asia</v>
      </c>
      <c r="G721" s="5" t="s">
        <v>30</v>
      </c>
      <c r="H721" s="5" t="str">
        <f>VLOOKUP($G721,Products!$A$1:$C$11,COLUMNS(Products!$A$2:B721),0)</f>
        <v>Audio</v>
      </c>
      <c r="I721" s="5">
        <f>VLOOKUP($G721,Products!$A$1:$C$11,COLUMNS(Products!$A$2:C721),0)</f>
        <v>199.57</v>
      </c>
      <c r="J721" s="5">
        <v>850.59</v>
      </c>
      <c r="K721" s="5" t="s">
        <v>81</v>
      </c>
      <c r="L721" s="6">
        <v>45100</v>
      </c>
      <c r="M721" s="5">
        <f t="shared" si="11"/>
        <v>18</v>
      </c>
      <c r="N721" s="5" t="str">
        <f>TEXT(Table1[[#This Row],[Date]],"mmm")</f>
        <v>Jun</v>
      </c>
      <c r="O721" s="5">
        <f>YEAR(Table1[[#This Row],[Date]])</f>
        <v>2023</v>
      </c>
    </row>
    <row r="722" spans="1:15" x14ac:dyDescent="0.25">
      <c r="A722" s="5">
        <v>721</v>
      </c>
      <c r="B722" s="6">
        <v>45423</v>
      </c>
      <c r="C722" s="5" t="s">
        <v>40</v>
      </c>
      <c r="D722" s="5" t="str">
        <f>VLOOKUP($C722,'Sales Person'!$A$1:$C$21,2,0)</f>
        <v>Samantha Irvin</v>
      </c>
      <c r="E722" s="5" t="s">
        <v>10</v>
      </c>
      <c r="F722" s="5" t="str">
        <f>VLOOKUP($E722,Country!$A$1:$B$11,2,0)</f>
        <v>Europe</v>
      </c>
      <c r="G722" s="5" t="s">
        <v>31</v>
      </c>
      <c r="H722" s="5" t="str">
        <f>VLOOKUP($G722,Products!$A$1:$C$11,COLUMNS(Products!$A$2:B722),0)</f>
        <v>Electronics</v>
      </c>
      <c r="I722" s="5">
        <f>VLOOKUP($G722,Products!$A$1:$C$11,COLUMNS(Products!$A$2:C722),0)</f>
        <v>71.97</v>
      </c>
      <c r="J722" s="5">
        <v>137.66</v>
      </c>
      <c r="K722" s="5" t="s">
        <v>82</v>
      </c>
      <c r="L722" s="5" t="s">
        <v>83</v>
      </c>
      <c r="M722" s="5" t="str">
        <f t="shared" si="11"/>
        <v>0</v>
      </c>
      <c r="N722" s="5" t="str">
        <f>TEXT(Table1[[#This Row],[Date]],"mmm")</f>
        <v>May</v>
      </c>
      <c r="O722" s="5">
        <f>YEAR(Table1[[#This Row],[Date]])</f>
        <v>2024</v>
      </c>
    </row>
    <row r="723" spans="1:15" x14ac:dyDescent="0.25">
      <c r="A723" s="5">
        <v>722</v>
      </c>
      <c r="B723" s="6">
        <v>45281</v>
      </c>
      <c r="C723" s="5" t="s">
        <v>58</v>
      </c>
      <c r="D723" s="5" t="str">
        <f>VLOOKUP($C723,'Sales Person'!$A$1:$C$21,2,0)</f>
        <v>Nick Patrick</v>
      </c>
      <c r="E723" s="5" t="s">
        <v>2</v>
      </c>
      <c r="F723" s="5" t="str">
        <f>VLOOKUP($E723,Country!$A$1:$B$11,2,0)</f>
        <v>North America</v>
      </c>
      <c r="G723" s="5" t="s">
        <v>24</v>
      </c>
      <c r="H723" s="5" t="str">
        <f>VLOOKUP($G723,Products!$A$1:$C$11,COLUMNS(Products!$A$2:B723),0)</f>
        <v>Audio</v>
      </c>
      <c r="I723" s="5">
        <f>VLOOKUP($G723,Products!$A$1:$C$11,COLUMNS(Products!$A$2:C723),0)</f>
        <v>195.62</v>
      </c>
      <c r="J723" s="5">
        <v>647.95000000000005</v>
      </c>
      <c r="K723" s="5" t="s">
        <v>82</v>
      </c>
      <c r="L723" s="5" t="s">
        <v>83</v>
      </c>
      <c r="M723" s="5" t="str">
        <f t="shared" si="11"/>
        <v>0</v>
      </c>
      <c r="N723" s="5" t="str">
        <f>TEXT(Table1[[#This Row],[Date]],"mmm")</f>
        <v>Dec</v>
      </c>
      <c r="O723" s="5">
        <f>YEAR(Table1[[#This Row],[Date]])</f>
        <v>2023</v>
      </c>
    </row>
    <row r="724" spans="1:15" x14ac:dyDescent="0.25">
      <c r="A724" s="5">
        <v>723</v>
      </c>
      <c r="B724" s="6">
        <v>45446</v>
      </c>
      <c r="C724" s="5" t="s">
        <v>68</v>
      </c>
      <c r="D724" s="5" t="str">
        <f>VLOOKUP($C724,'Sales Person'!$A$1:$C$21,2,0)</f>
        <v>Samantha Irvin</v>
      </c>
      <c r="E724" s="5" t="s">
        <v>4</v>
      </c>
      <c r="F724" s="5" t="str">
        <f>VLOOKUP($E724,Country!$A$1:$B$11,2,0)</f>
        <v>North America</v>
      </c>
      <c r="G724" s="5" t="s">
        <v>29</v>
      </c>
      <c r="H724" s="5" t="str">
        <f>VLOOKUP($G724,Products!$A$1:$C$11,COLUMNS(Products!$A$2:B724),0)</f>
        <v>Computing</v>
      </c>
      <c r="I724" s="5">
        <f>VLOOKUP($G724,Products!$A$1:$C$11,COLUMNS(Products!$A$2:C724),0)</f>
        <v>104.6</v>
      </c>
      <c r="J724" s="5">
        <v>418.12</v>
      </c>
      <c r="K724" s="5" t="s">
        <v>81</v>
      </c>
      <c r="L724" s="6">
        <v>45448</v>
      </c>
      <c r="M724" s="5">
        <f t="shared" si="11"/>
        <v>2</v>
      </c>
      <c r="N724" s="5" t="str">
        <f>TEXT(Table1[[#This Row],[Date]],"mmm")</f>
        <v>Jun</v>
      </c>
      <c r="O724" s="5">
        <f>YEAR(Table1[[#This Row],[Date]])</f>
        <v>2024</v>
      </c>
    </row>
    <row r="725" spans="1:15" x14ac:dyDescent="0.25">
      <c r="A725" s="5">
        <v>724</v>
      </c>
      <c r="B725" s="6">
        <v>45018</v>
      </c>
      <c r="C725" s="5" t="s">
        <v>66</v>
      </c>
      <c r="D725" s="5" t="str">
        <f>VLOOKUP($C725,'Sales Person'!$A$1:$C$21,2,0)</f>
        <v>Michale Cole</v>
      </c>
      <c r="E725" s="5" t="s">
        <v>10</v>
      </c>
      <c r="F725" s="5" t="str">
        <f>VLOOKUP($E725,Country!$A$1:$B$11,2,0)</f>
        <v>Europe</v>
      </c>
      <c r="G725" s="5" t="s">
        <v>20</v>
      </c>
      <c r="H725" s="5" t="str">
        <f>VLOOKUP($G725,Products!$A$1:$C$11,COLUMNS(Products!$A$2:B725),0)</f>
        <v>Office Equipment</v>
      </c>
      <c r="I725" s="5">
        <f>VLOOKUP($G725,Products!$A$1:$C$11,COLUMNS(Products!$A$2:C725),0)</f>
        <v>350.59</v>
      </c>
      <c r="J725" s="5">
        <v>115.13</v>
      </c>
      <c r="K725" s="5" t="s">
        <v>81</v>
      </c>
      <c r="L725" s="6">
        <v>45024</v>
      </c>
      <c r="M725" s="5">
        <f t="shared" si="11"/>
        <v>6</v>
      </c>
      <c r="N725" s="5" t="str">
        <f>TEXT(Table1[[#This Row],[Date]],"mmm")</f>
        <v>Apr</v>
      </c>
      <c r="O725" s="5">
        <f>YEAR(Table1[[#This Row],[Date]])</f>
        <v>2023</v>
      </c>
    </row>
    <row r="726" spans="1:15" x14ac:dyDescent="0.25">
      <c r="A726" s="5">
        <v>725</v>
      </c>
      <c r="B726" s="6">
        <v>45305</v>
      </c>
      <c r="C726" s="5" t="s">
        <v>54</v>
      </c>
      <c r="D726" s="5" t="str">
        <f>VLOOKUP($C726,'Sales Person'!$A$1:$C$21,2,0)</f>
        <v>Michale Cole</v>
      </c>
      <c r="E726" s="5" t="s">
        <v>14</v>
      </c>
      <c r="F726" s="5" t="str">
        <f>VLOOKUP($E726,Country!$A$1:$B$11,2,0)</f>
        <v>Asia</v>
      </c>
      <c r="G726" s="5" t="s">
        <v>32</v>
      </c>
      <c r="H726" s="5" t="str">
        <f>VLOOKUP($G726,Products!$A$1:$C$11,COLUMNS(Products!$A$2:B726),0)</f>
        <v>Audio</v>
      </c>
      <c r="I726" s="5">
        <f>VLOOKUP($G726,Products!$A$1:$C$11,COLUMNS(Products!$A$2:C726),0)</f>
        <v>143.09</v>
      </c>
      <c r="J726" s="5">
        <v>200.65</v>
      </c>
      <c r="K726" s="5" t="s">
        <v>81</v>
      </c>
      <c r="L726" s="6">
        <v>45323</v>
      </c>
      <c r="M726" s="5">
        <f t="shared" si="11"/>
        <v>18</v>
      </c>
      <c r="N726" s="5" t="str">
        <f>TEXT(Table1[[#This Row],[Date]],"mmm")</f>
        <v>Jan</v>
      </c>
      <c r="O726" s="5">
        <f>YEAR(Table1[[#This Row],[Date]])</f>
        <v>2024</v>
      </c>
    </row>
    <row r="727" spans="1:15" x14ac:dyDescent="0.25">
      <c r="A727" s="5">
        <v>726</v>
      </c>
      <c r="B727" s="6">
        <v>45407</v>
      </c>
      <c r="C727" s="5" t="s">
        <v>38</v>
      </c>
      <c r="D727" s="5" t="str">
        <f>VLOOKUP($C727,'Sales Person'!$A$1:$C$21,2,0)</f>
        <v>Samantha Irvin</v>
      </c>
      <c r="E727" s="5" t="s">
        <v>4</v>
      </c>
      <c r="F727" s="5" t="str">
        <f>VLOOKUP($E727,Country!$A$1:$B$11,2,0)</f>
        <v>North America</v>
      </c>
      <c r="G727" s="5" t="s">
        <v>20</v>
      </c>
      <c r="H727" s="5" t="str">
        <f>VLOOKUP($G727,Products!$A$1:$C$11,COLUMNS(Products!$A$2:B727),0)</f>
        <v>Office Equipment</v>
      </c>
      <c r="I727" s="5">
        <f>VLOOKUP($G727,Products!$A$1:$C$11,COLUMNS(Products!$A$2:C727),0)</f>
        <v>350.59</v>
      </c>
      <c r="J727" s="5">
        <v>207.72</v>
      </c>
      <c r="K727" s="5" t="s">
        <v>81</v>
      </c>
      <c r="L727" s="6">
        <v>45409</v>
      </c>
      <c r="M727" s="5">
        <f t="shared" si="11"/>
        <v>2</v>
      </c>
      <c r="N727" s="5" t="str">
        <f>TEXT(Table1[[#This Row],[Date]],"mmm")</f>
        <v>Apr</v>
      </c>
      <c r="O727" s="5">
        <f>YEAR(Table1[[#This Row],[Date]])</f>
        <v>2024</v>
      </c>
    </row>
    <row r="728" spans="1:15" x14ac:dyDescent="0.25">
      <c r="A728" s="5">
        <v>727</v>
      </c>
      <c r="B728" s="6">
        <v>45176</v>
      </c>
      <c r="C728" s="5" t="s">
        <v>56</v>
      </c>
      <c r="D728" s="5" t="str">
        <f>VLOOKUP($C728,'Sales Person'!$A$1:$C$21,2,0)</f>
        <v>Nick Patrick</v>
      </c>
      <c r="E728" s="5" t="s">
        <v>10</v>
      </c>
      <c r="F728" s="5" t="str">
        <f>VLOOKUP($E728,Country!$A$1:$B$11,2,0)</f>
        <v>Europe</v>
      </c>
      <c r="G728" s="5" t="s">
        <v>29</v>
      </c>
      <c r="H728" s="5" t="str">
        <f>VLOOKUP($G728,Products!$A$1:$C$11,COLUMNS(Products!$A$2:B728),0)</f>
        <v>Computing</v>
      </c>
      <c r="I728" s="5">
        <f>VLOOKUP($G728,Products!$A$1:$C$11,COLUMNS(Products!$A$2:C728),0)</f>
        <v>104.6</v>
      </c>
      <c r="J728" s="5">
        <v>711.5</v>
      </c>
      <c r="K728" s="5" t="s">
        <v>81</v>
      </c>
      <c r="L728" s="6">
        <v>45182</v>
      </c>
      <c r="M728" s="5">
        <f t="shared" si="11"/>
        <v>6</v>
      </c>
      <c r="N728" s="5" t="str">
        <f>TEXT(Table1[[#This Row],[Date]],"mmm")</f>
        <v>Sep</v>
      </c>
      <c r="O728" s="5">
        <f>YEAR(Table1[[#This Row],[Date]])</f>
        <v>2023</v>
      </c>
    </row>
    <row r="729" spans="1:15" x14ac:dyDescent="0.25">
      <c r="A729" s="5">
        <v>728</v>
      </c>
      <c r="B729" s="6">
        <v>45562</v>
      </c>
      <c r="C729" s="5" t="s">
        <v>68</v>
      </c>
      <c r="D729" s="5" t="str">
        <f>VLOOKUP($C729,'Sales Person'!$A$1:$C$21,2,0)</f>
        <v>Samantha Irvin</v>
      </c>
      <c r="E729" s="5" t="s">
        <v>11</v>
      </c>
      <c r="F729" s="5" t="str">
        <f>VLOOKUP($E729,Country!$A$1:$B$11,2,0)</f>
        <v>Asia</v>
      </c>
      <c r="G729" s="5" t="s">
        <v>20</v>
      </c>
      <c r="H729" s="5" t="str">
        <f>VLOOKUP($G729,Products!$A$1:$C$11,COLUMNS(Products!$A$2:B729),0)</f>
        <v>Office Equipment</v>
      </c>
      <c r="I729" s="5">
        <f>VLOOKUP($G729,Products!$A$1:$C$11,COLUMNS(Products!$A$2:C729),0)</f>
        <v>350.59</v>
      </c>
      <c r="J729" s="5">
        <v>672.78</v>
      </c>
      <c r="K729" s="5" t="s">
        <v>82</v>
      </c>
      <c r="L729" s="5" t="s">
        <v>83</v>
      </c>
      <c r="M729" s="5" t="str">
        <f t="shared" si="11"/>
        <v>0</v>
      </c>
      <c r="N729" s="5" t="str">
        <f>TEXT(Table1[[#This Row],[Date]],"mmm")</f>
        <v>Sep</v>
      </c>
      <c r="O729" s="5">
        <f>YEAR(Table1[[#This Row],[Date]])</f>
        <v>2024</v>
      </c>
    </row>
    <row r="730" spans="1:15" x14ac:dyDescent="0.25">
      <c r="A730" s="5">
        <v>729</v>
      </c>
      <c r="B730" s="6">
        <v>45356</v>
      </c>
      <c r="C730" s="5" t="s">
        <v>36</v>
      </c>
      <c r="D730" s="5" t="str">
        <f>VLOOKUP($C730,'Sales Person'!$A$1:$C$21,2,0)</f>
        <v>Michale Cole</v>
      </c>
      <c r="E730" s="5" t="s">
        <v>15</v>
      </c>
      <c r="F730" s="5" t="str">
        <f>VLOOKUP($E730,Country!$A$1:$B$11,2,0)</f>
        <v>Oceania</v>
      </c>
      <c r="G730" s="5" t="s">
        <v>24</v>
      </c>
      <c r="H730" s="5" t="str">
        <f>VLOOKUP($G730,Products!$A$1:$C$11,COLUMNS(Products!$A$2:B730),0)</f>
        <v>Audio</v>
      </c>
      <c r="I730" s="5">
        <f>VLOOKUP($G730,Products!$A$1:$C$11,COLUMNS(Products!$A$2:C730),0)</f>
        <v>195.62</v>
      </c>
      <c r="J730" s="5">
        <v>452.52</v>
      </c>
      <c r="K730" s="5" t="s">
        <v>82</v>
      </c>
      <c r="L730" s="5" t="s">
        <v>83</v>
      </c>
      <c r="M730" s="5" t="str">
        <f t="shared" si="11"/>
        <v>0</v>
      </c>
      <c r="N730" s="5" t="str">
        <f>TEXT(Table1[[#This Row],[Date]],"mmm")</f>
        <v>Mar</v>
      </c>
      <c r="O730" s="5">
        <f>YEAR(Table1[[#This Row],[Date]])</f>
        <v>2024</v>
      </c>
    </row>
    <row r="731" spans="1:15" x14ac:dyDescent="0.25">
      <c r="A731" s="5">
        <v>730</v>
      </c>
      <c r="B731" s="6">
        <v>45174</v>
      </c>
      <c r="C731" s="5" t="s">
        <v>70</v>
      </c>
      <c r="D731" s="5" t="str">
        <f>VLOOKUP($C731,'Sales Person'!$A$1:$C$21,2,0)</f>
        <v>Cathy Kelley</v>
      </c>
      <c r="E731" s="5" t="s">
        <v>13</v>
      </c>
      <c r="F731" s="5" t="str">
        <f>VLOOKUP($E731,Country!$A$1:$B$11,2,0)</f>
        <v>Asia</v>
      </c>
      <c r="G731" s="5" t="s">
        <v>20</v>
      </c>
      <c r="H731" s="5" t="str">
        <f>VLOOKUP($G731,Products!$A$1:$C$11,COLUMNS(Products!$A$2:B731),0)</f>
        <v>Office Equipment</v>
      </c>
      <c r="I731" s="5">
        <f>VLOOKUP($G731,Products!$A$1:$C$11,COLUMNS(Products!$A$2:C731),0)</f>
        <v>350.59</v>
      </c>
      <c r="J731" s="5">
        <v>351.7</v>
      </c>
      <c r="K731" s="5" t="s">
        <v>81</v>
      </c>
      <c r="L731" s="6">
        <v>45189</v>
      </c>
      <c r="M731" s="5">
        <f t="shared" si="11"/>
        <v>15</v>
      </c>
      <c r="N731" s="5" t="str">
        <f>TEXT(Table1[[#This Row],[Date]],"mmm")</f>
        <v>Sep</v>
      </c>
      <c r="O731" s="5">
        <f>YEAR(Table1[[#This Row],[Date]])</f>
        <v>2023</v>
      </c>
    </row>
    <row r="732" spans="1:15" x14ac:dyDescent="0.25">
      <c r="A732" s="5">
        <v>731</v>
      </c>
      <c r="B732" s="6">
        <v>45131</v>
      </c>
      <c r="C732" s="5" t="s">
        <v>66</v>
      </c>
      <c r="D732" s="5" t="str">
        <f>VLOOKUP($C732,'Sales Person'!$A$1:$C$21,2,0)</f>
        <v>Michale Cole</v>
      </c>
      <c r="E732" s="5" t="s">
        <v>14</v>
      </c>
      <c r="F732" s="5" t="str">
        <f>VLOOKUP($E732,Country!$A$1:$B$11,2,0)</f>
        <v>Asia</v>
      </c>
      <c r="G732" s="5" t="s">
        <v>26</v>
      </c>
      <c r="H732" s="5" t="str">
        <f>VLOOKUP($G732,Products!$A$1:$C$11,COLUMNS(Products!$A$2:B732),0)</f>
        <v>Electronics</v>
      </c>
      <c r="I732" s="5">
        <f>VLOOKUP($G732,Products!$A$1:$C$11,COLUMNS(Products!$A$2:C732),0)</f>
        <v>263.2</v>
      </c>
      <c r="J732" s="5">
        <v>604.27</v>
      </c>
      <c r="K732" s="5" t="s">
        <v>82</v>
      </c>
      <c r="L732" s="5" t="s">
        <v>83</v>
      </c>
      <c r="M732" s="5" t="str">
        <f t="shared" si="11"/>
        <v>0</v>
      </c>
      <c r="N732" s="5" t="str">
        <f>TEXT(Table1[[#This Row],[Date]],"mmm")</f>
        <v>Jul</v>
      </c>
      <c r="O732" s="5">
        <f>YEAR(Table1[[#This Row],[Date]])</f>
        <v>2023</v>
      </c>
    </row>
    <row r="733" spans="1:15" x14ac:dyDescent="0.25">
      <c r="A733" s="5">
        <v>732</v>
      </c>
      <c r="B733" s="6">
        <v>45522</v>
      </c>
      <c r="C733" s="5" t="s">
        <v>64</v>
      </c>
      <c r="D733" s="5" t="str">
        <f>VLOOKUP($C733,'Sales Person'!$A$1:$C$21,2,0)</f>
        <v>Michale Cole</v>
      </c>
      <c r="E733" s="5" t="s">
        <v>2</v>
      </c>
      <c r="F733" s="5" t="str">
        <f>VLOOKUP($E733,Country!$A$1:$B$11,2,0)</f>
        <v>North America</v>
      </c>
      <c r="G733" s="5" t="s">
        <v>24</v>
      </c>
      <c r="H733" s="5" t="str">
        <f>VLOOKUP($G733,Products!$A$1:$C$11,COLUMNS(Products!$A$2:B733),0)</f>
        <v>Audio</v>
      </c>
      <c r="I733" s="5">
        <f>VLOOKUP($G733,Products!$A$1:$C$11,COLUMNS(Products!$A$2:C733),0)</f>
        <v>195.62</v>
      </c>
      <c r="J733" s="5">
        <v>388.37</v>
      </c>
      <c r="K733" s="5" t="s">
        <v>81</v>
      </c>
      <c r="L733" s="6">
        <v>45523</v>
      </c>
      <c r="M733" s="5">
        <f t="shared" si="11"/>
        <v>1</v>
      </c>
      <c r="N733" s="5" t="str">
        <f>TEXT(Table1[[#This Row],[Date]],"mmm")</f>
        <v>Aug</v>
      </c>
      <c r="O733" s="5">
        <f>YEAR(Table1[[#This Row],[Date]])</f>
        <v>2024</v>
      </c>
    </row>
    <row r="734" spans="1:15" x14ac:dyDescent="0.25">
      <c r="A734" s="5">
        <v>733</v>
      </c>
      <c r="B734" s="6">
        <v>45306</v>
      </c>
      <c r="C734" s="5" t="s">
        <v>64</v>
      </c>
      <c r="D734" s="5" t="str">
        <f>VLOOKUP($C734,'Sales Person'!$A$1:$C$21,2,0)</f>
        <v>Michale Cole</v>
      </c>
      <c r="E734" s="5" t="s">
        <v>4</v>
      </c>
      <c r="F734" s="5" t="str">
        <f>VLOOKUP($E734,Country!$A$1:$B$11,2,0)</f>
        <v>North America</v>
      </c>
      <c r="G734" s="5" t="s">
        <v>20</v>
      </c>
      <c r="H734" s="5" t="str">
        <f>VLOOKUP($G734,Products!$A$1:$C$11,COLUMNS(Products!$A$2:B734),0)</f>
        <v>Office Equipment</v>
      </c>
      <c r="I734" s="5">
        <f>VLOOKUP($G734,Products!$A$1:$C$11,COLUMNS(Products!$A$2:C734),0)</f>
        <v>350.59</v>
      </c>
      <c r="J734" s="5">
        <v>938.25</v>
      </c>
      <c r="K734" s="5" t="s">
        <v>82</v>
      </c>
      <c r="L734" s="5" t="s">
        <v>83</v>
      </c>
      <c r="M734" s="5" t="str">
        <f t="shared" si="11"/>
        <v>0</v>
      </c>
      <c r="N734" s="5" t="str">
        <f>TEXT(Table1[[#This Row],[Date]],"mmm")</f>
        <v>Jan</v>
      </c>
      <c r="O734" s="5">
        <f>YEAR(Table1[[#This Row],[Date]])</f>
        <v>2024</v>
      </c>
    </row>
    <row r="735" spans="1:15" x14ac:dyDescent="0.25">
      <c r="A735" s="5">
        <v>734</v>
      </c>
      <c r="B735" s="6">
        <v>44966</v>
      </c>
      <c r="C735" s="5" t="s">
        <v>70</v>
      </c>
      <c r="D735" s="5" t="str">
        <f>VLOOKUP($C735,'Sales Person'!$A$1:$C$21,2,0)</f>
        <v>Cathy Kelley</v>
      </c>
      <c r="E735" s="5" t="s">
        <v>10</v>
      </c>
      <c r="F735" s="5" t="str">
        <f>VLOOKUP($E735,Country!$A$1:$B$11,2,0)</f>
        <v>Europe</v>
      </c>
      <c r="G735" s="5" t="s">
        <v>28</v>
      </c>
      <c r="H735" s="5" t="str">
        <f>VLOOKUP($G735,Products!$A$1:$C$11,COLUMNS(Products!$A$2:B735),0)</f>
        <v>Electronics</v>
      </c>
      <c r="I735" s="5">
        <f>VLOOKUP($G735,Products!$A$1:$C$11,COLUMNS(Products!$A$2:C735),0)</f>
        <v>282.79000000000002</v>
      </c>
      <c r="J735" s="5">
        <v>520.66</v>
      </c>
      <c r="K735" s="5" t="s">
        <v>82</v>
      </c>
      <c r="L735" s="5" t="s">
        <v>83</v>
      </c>
      <c r="M735" s="5" t="str">
        <f t="shared" si="11"/>
        <v>0</v>
      </c>
      <c r="N735" s="5" t="str">
        <f>TEXT(Table1[[#This Row],[Date]],"mmm")</f>
        <v>Feb</v>
      </c>
      <c r="O735" s="5">
        <f>YEAR(Table1[[#This Row],[Date]])</f>
        <v>2023</v>
      </c>
    </row>
    <row r="736" spans="1:15" x14ac:dyDescent="0.25">
      <c r="A736" s="5">
        <v>735</v>
      </c>
      <c r="B736" s="6">
        <v>45132</v>
      </c>
      <c r="C736" s="5" t="s">
        <v>52</v>
      </c>
      <c r="D736" s="5" t="str">
        <f>VLOOKUP($C736,'Sales Person'!$A$1:$C$21,2,0)</f>
        <v>Nick Patrick</v>
      </c>
      <c r="E736" s="5" t="s">
        <v>14</v>
      </c>
      <c r="F736" s="5" t="str">
        <f>VLOOKUP($E736,Country!$A$1:$B$11,2,0)</f>
        <v>Asia</v>
      </c>
      <c r="G736" s="5" t="s">
        <v>32</v>
      </c>
      <c r="H736" s="5" t="str">
        <f>VLOOKUP($G736,Products!$A$1:$C$11,COLUMNS(Products!$A$2:B736),0)</f>
        <v>Audio</v>
      </c>
      <c r="I736" s="5">
        <f>VLOOKUP($G736,Products!$A$1:$C$11,COLUMNS(Products!$A$2:C736),0)</f>
        <v>143.09</v>
      </c>
      <c r="J736" s="5">
        <v>469.71</v>
      </c>
      <c r="K736" s="5" t="s">
        <v>82</v>
      </c>
      <c r="L736" s="5" t="s">
        <v>83</v>
      </c>
      <c r="M736" s="5" t="str">
        <f t="shared" si="11"/>
        <v>0</v>
      </c>
      <c r="N736" s="5" t="str">
        <f>TEXT(Table1[[#This Row],[Date]],"mmm")</f>
        <v>Jul</v>
      </c>
      <c r="O736" s="5">
        <f>YEAR(Table1[[#This Row],[Date]])</f>
        <v>2023</v>
      </c>
    </row>
    <row r="737" spans="1:15" x14ac:dyDescent="0.25">
      <c r="A737" s="5">
        <v>736</v>
      </c>
      <c r="B737" s="6">
        <v>45471</v>
      </c>
      <c r="C737" s="5" t="s">
        <v>46</v>
      </c>
      <c r="D737" s="5" t="str">
        <f>VLOOKUP($C737,'Sales Person'!$A$1:$C$21,2,0)</f>
        <v>Nick Patrick</v>
      </c>
      <c r="E737" s="5" t="s">
        <v>7</v>
      </c>
      <c r="F737" s="5" t="str">
        <f>VLOOKUP($E737,Country!$A$1:$B$11,2,0)</f>
        <v>Europe</v>
      </c>
      <c r="G737" s="5" t="s">
        <v>20</v>
      </c>
      <c r="H737" s="5" t="str">
        <f>VLOOKUP($G737,Products!$A$1:$C$11,COLUMNS(Products!$A$2:B737),0)</f>
        <v>Office Equipment</v>
      </c>
      <c r="I737" s="5">
        <f>VLOOKUP($G737,Products!$A$1:$C$11,COLUMNS(Products!$A$2:C737),0)</f>
        <v>350.59</v>
      </c>
      <c r="J737" s="5">
        <v>256.32</v>
      </c>
      <c r="K737" s="5" t="s">
        <v>81</v>
      </c>
      <c r="L737" s="6">
        <v>45479</v>
      </c>
      <c r="M737" s="5">
        <f t="shared" si="11"/>
        <v>8</v>
      </c>
      <c r="N737" s="5" t="str">
        <f>TEXT(Table1[[#This Row],[Date]],"mmm")</f>
        <v>Jun</v>
      </c>
      <c r="O737" s="5">
        <f>YEAR(Table1[[#This Row],[Date]])</f>
        <v>2024</v>
      </c>
    </row>
    <row r="738" spans="1:15" x14ac:dyDescent="0.25">
      <c r="A738" s="5">
        <v>737</v>
      </c>
      <c r="B738" s="6">
        <v>45011</v>
      </c>
      <c r="C738" s="5" t="s">
        <v>38</v>
      </c>
      <c r="D738" s="5" t="str">
        <f>VLOOKUP($C738,'Sales Person'!$A$1:$C$21,2,0)</f>
        <v>Samantha Irvin</v>
      </c>
      <c r="E738" s="5" t="s">
        <v>11</v>
      </c>
      <c r="F738" s="5" t="str">
        <f>VLOOKUP($E738,Country!$A$1:$B$11,2,0)</f>
        <v>Asia</v>
      </c>
      <c r="G738" s="5" t="s">
        <v>29</v>
      </c>
      <c r="H738" s="5" t="str">
        <f>VLOOKUP($G738,Products!$A$1:$C$11,COLUMNS(Products!$A$2:B738),0)</f>
        <v>Computing</v>
      </c>
      <c r="I738" s="5">
        <f>VLOOKUP($G738,Products!$A$1:$C$11,COLUMNS(Products!$A$2:C738),0)</f>
        <v>104.6</v>
      </c>
      <c r="J738" s="5">
        <v>865.14</v>
      </c>
      <c r="K738" s="5" t="s">
        <v>82</v>
      </c>
      <c r="L738" s="5" t="s">
        <v>83</v>
      </c>
      <c r="M738" s="5" t="str">
        <f t="shared" si="11"/>
        <v>0</v>
      </c>
      <c r="N738" s="5" t="str">
        <f>TEXT(Table1[[#This Row],[Date]],"mmm")</f>
        <v>Mar</v>
      </c>
      <c r="O738" s="5">
        <f>YEAR(Table1[[#This Row],[Date]])</f>
        <v>2023</v>
      </c>
    </row>
    <row r="739" spans="1:15" x14ac:dyDescent="0.25">
      <c r="A739" s="5">
        <v>738</v>
      </c>
      <c r="B739" s="6">
        <v>45308</v>
      </c>
      <c r="C739" s="5" t="s">
        <v>36</v>
      </c>
      <c r="D739" s="5" t="str">
        <f>VLOOKUP($C739,'Sales Person'!$A$1:$C$21,2,0)</f>
        <v>Michale Cole</v>
      </c>
      <c r="E739" s="5" t="s">
        <v>2</v>
      </c>
      <c r="F739" s="5" t="str">
        <f>VLOOKUP($E739,Country!$A$1:$B$11,2,0)</f>
        <v>North America</v>
      </c>
      <c r="G739" s="5" t="s">
        <v>22</v>
      </c>
      <c r="H739" s="5" t="str">
        <f>VLOOKUP($G739,Products!$A$1:$C$11,COLUMNS(Products!$A$2:B739),0)</f>
        <v>Computing</v>
      </c>
      <c r="I739" s="5">
        <f>VLOOKUP($G739,Products!$A$1:$C$11,COLUMNS(Products!$A$2:C739),0)</f>
        <v>415.78</v>
      </c>
      <c r="J739" s="5">
        <v>662.03</v>
      </c>
      <c r="K739" s="5" t="s">
        <v>81</v>
      </c>
      <c r="L739" s="6">
        <v>45309</v>
      </c>
      <c r="M739" s="5">
        <f t="shared" si="11"/>
        <v>1</v>
      </c>
      <c r="N739" s="5" t="str">
        <f>TEXT(Table1[[#This Row],[Date]],"mmm")</f>
        <v>Jan</v>
      </c>
      <c r="O739" s="5">
        <f>YEAR(Table1[[#This Row],[Date]])</f>
        <v>2024</v>
      </c>
    </row>
    <row r="740" spans="1:15" x14ac:dyDescent="0.25">
      <c r="A740" s="5">
        <v>739</v>
      </c>
      <c r="B740" s="6">
        <v>45262</v>
      </c>
      <c r="C740" s="5" t="s">
        <v>58</v>
      </c>
      <c r="D740" s="5" t="str">
        <f>VLOOKUP($C740,'Sales Person'!$A$1:$C$21,2,0)</f>
        <v>Nick Patrick</v>
      </c>
      <c r="E740" s="5" t="s">
        <v>5</v>
      </c>
      <c r="F740" s="5" t="str">
        <f>VLOOKUP($E740,Country!$A$1:$B$11,2,0)</f>
        <v>South America</v>
      </c>
      <c r="G740" s="5" t="s">
        <v>33</v>
      </c>
      <c r="H740" s="5" t="str">
        <f>VLOOKUP($G740,Products!$A$1:$C$11,COLUMNS(Products!$A$2:B740),0)</f>
        <v>Electronics</v>
      </c>
      <c r="I740" s="5">
        <f>VLOOKUP($G740,Products!$A$1:$C$11,COLUMNS(Products!$A$2:C740),0)</f>
        <v>381.62</v>
      </c>
      <c r="J740" s="5">
        <v>948.43</v>
      </c>
      <c r="K740" s="5" t="s">
        <v>81</v>
      </c>
      <c r="L740" s="6">
        <v>45266</v>
      </c>
      <c r="M740" s="5">
        <f t="shared" si="11"/>
        <v>4</v>
      </c>
      <c r="N740" s="5" t="str">
        <f>TEXT(Table1[[#This Row],[Date]],"mmm")</f>
        <v>Dec</v>
      </c>
      <c r="O740" s="5">
        <f>YEAR(Table1[[#This Row],[Date]])</f>
        <v>2023</v>
      </c>
    </row>
    <row r="741" spans="1:15" x14ac:dyDescent="0.25">
      <c r="A741" s="5">
        <v>740</v>
      </c>
      <c r="B741" s="6">
        <v>45404</v>
      </c>
      <c r="C741" s="5" t="s">
        <v>46</v>
      </c>
      <c r="D741" s="5" t="str">
        <f>VLOOKUP($C741,'Sales Person'!$A$1:$C$21,2,0)</f>
        <v>Nick Patrick</v>
      </c>
      <c r="E741" s="5" t="s">
        <v>15</v>
      </c>
      <c r="F741" s="5" t="str">
        <f>VLOOKUP($E741,Country!$A$1:$B$11,2,0)</f>
        <v>Oceania</v>
      </c>
      <c r="G741" s="5" t="s">
        <v>29</v>
      </c>
      <c r="H741" s="5" t="str">
        <f>VLOOKUP($G741,Products!$A$1:$C$11,COLUMNS(Products!$A$2:B741),0)</f>
        <v>Computing</v>
      </c>
      <c r="I741" s="5">
        <f>VLOOKUP($G741,Products!$A$1:$C$11,COLUMNS(Products!$A$2:C741),0)</f>
        <v>104.6</v>
      </c>
      <c r="J741" s="5">
        <v>163.65</v>
      </c>
      <c r="K741" s="5" t="s">
        <v>81</v>
      </c>
      <c r="L741" s="6">
        <v>45424</v>
      </c>
      <c r="M741" s="5">
        <f t="shared" si="11"/>
        <v>20</v>
      </c>
      <c r="N741" s="5" t="str">
        <f>TEXT(Table1[[#This Row],[Date]],"mmm")</f>
        <v>Apr</v>
      </c>
      <c r="O741" s="5">
        <f>YEAR(Table1[[#This Row],[Date]])</f>
        <v>2024</v>
      </c>
    </row>
    <row r="742" spans="1:15" x14ac:dyDescent="0.25">
      <c r="A742" s="5">
        <v>741</v>
      </c>
      <c r="B742" s="6">
        <v>45033</v>
      </c>
      <c r="C742" s="5" t="s">
        <v>60</v>
      </c>
      <c r="D742" s="5" t="str">
        <f>VLOOKUP($C742,'Sales Person'!$A$1:$C$21,2,0)</f>
        <v>Cathy Kelley</v>
      </c>
      <c r="E742" s="5" t="s">
        <v>10</v>
      </c>
      <c r="F742" s="5" t="str">
        <f>VLOOKUP($E742,Country!$A$1:$B$11,2,0)</f>
        <v>Europe</v>
      </c>
      <c r="G742" s="5" t="s">
        <v>32</v>
      </c>
      <c r="H742" s="5" t="str">
        <f>VLOOKUP($G742,Products!$A$1:$C$11,COLUMNS(Products!$A$2:B742),0)</f>
        <v>Audio</v>
      </c>
      <c r="I742" s="5">
        <f>VLOOKUP($G742,Products!$A$1:$C$11,COLUMNS(Products!$A$2:C742),0)</f>
        <v>143.09</v>
      </c>
      <c r="J742" s="5">
        <v>202.41</v>
      </c>
      <c r="K742" s="5" t="s">
        <v>81</v>
      </c>
      <c r="L742" s="6">
        <v>45039</v>
      </c>
      <c r="M742" s="5">
        <f t="shared" si="11"/>
        <v>6</v>
      </c>
      <c r="N742" s="5" t="str">
        <f>TEXT(Table1[[#This Row],[Date]],"mmm")</f>
        <v>Apr</v>
      </c>
      <c r="O742" s="5">
        <f>YEAR(Table1[[#This Row],[Date]])</f>
        <v>2023</v>
      </c>
    </row>
    <row r="743" spans="1:15" x14ac:dyDescent="0.25">
      <c r="A743" s="5">
        <v>742</v>
      </c>
      <c r="B743" s="6">
        <v>45385</v>
      </c>
      <c r="C743" s="5" t="s">
        <v>62</v>
      </c>
      <c r="D743" s="5" t="str">
        <f>VLOOKUP($C743,'Sales Person'!$A$1:$C$21,2,0)</f>
        <v>Cathy Kelley</v>
      </c>
      <c r="E743" s="5" t="s">
        <v>9</v>
      </c>
      <c r="F743" s="5" t="str">
        <f>VLOOKUP($E743,Country!$A$1:$B$11,2,0)</f>
        <v>Europe</v>
      </c>
      <c r="G743" s="5" t="s">
        <v>31</v>
      </c>
      <c r="H743" s="5" t="str">
        <f>VLOOKUP($G743,Products!$A$1:$C$11,COLUMNS(Products!$A$2:B743),0)</f>
        <v>Electronics</v>
      </c>
      <c r="I743" s="5">
        <f>VLOOKUP($G743,Products!$A$1:$C$11,COLUMNS(Products!$A$2:C743),0)</f>
        <v>71.97</v>
      </c>
      <c r="J743" s="5">
        <v>282.08</v>
      </c>
      <c r="K743" s="5" t="s">
        <v>82</v>
      </c>
      <c r="L743" s="5" t="s">
        <v>83</v>
      </c>
      <c r="M743" s="5" t="str">
        <f t="shared" si="11"/>
        <v>0</v>
      </c>
      <c r="N743" s="5" t="str">
        <f>TEXT(Table1[[#This Row],[Date]],"mmm")</f>
        <v>Apr</v>
      </c>
      <c r="O743" s="5">
        <f>YEAR(Table1[[#This Row],[Date]])</f>
        <v>2024</v>
      </c>
    </row>
    <row r="744" spans="1:15" x14ac:dyDescent="0.25">
      <c r="A744" s="5">
        <v>743</v>
      </c>
      <c r="B744" s="6">
        <v>44961</v>
      </c>
      <c r="C744" s="5" t="s">
        <v>40</v>
      </c>
      <c r="D744" s="5" t="str">
        <f>VLOOKUP($C744,'Sales Person'!$A$1:$C$21,2,0)</f>
        <v>Samantha Irvin</v>
      </c>
      <c r="E744" s="5" t="s">
        <v>9</v>
      </c>
      <c r="F744" s="5" t="str">
        <f>VLOOKUP($E744,Country!$A$1:$B$11,2,0)</f>
        <v>Europe</v>
      </c>
      <c r="G744" s="5" t="s">
        <v>22</v>
      </c>
      <c r="H744" s="5" t="str">
        <f>VLOOKUP($G744,Products!$A$1:$C$11,COLUMNS(Products!$A$2:B744),0)</f>
        <v>Computing</v>
      </c>
      <c r="I744" s="5">
        <f>VLOOKUP($G744,Products!$A$1:$C$11,COLUMNS(Products!$A$2:C744),0)</f>
        <v>415.78</v>
      </c>
      <c r="J744" s="5">
        <v>402.87</v>
      </c>
      <c r="K744" s="5" t="s">
        <v>82</v>
      </c>
      <c r="L744" s="5" t="s">
        <v>83</v>
      </c>
      <c r="M744" s="5" t="str">
        <f t="shared" si="11"/>
        <v>0</v>
      </c>
      <c r="N744" s="5" t="str">
        <f>TEXT(Table1[[#This Row],[Date]],"mmm")</f>
        <v>Feb</v>
      </c>
      <c r="O744" s="5">
        <f>YEAR(Table1[[#This Row],[Date]])</f>
        <v>2023</v>
      </c>
    </row>
    <row r="745" spans="1:15" x14ac:dyDescent="0.25">
      <c r="A745" s="5">
        <v>744</v>
      </c>
      <c r="B745" s="6">
        <v>45363</v>
      </c>
      <c r="C745" s="5" t="s">
        <v>74</v>
      </c>
      <c r="D745" s="5" t="str">
        <f>VLOOKUP($C745,'Sales Person'!$A$1:$C$21,2,0)</f>
        <v>Michale Cole</v>
      </c>
      <c r="E745" s="5" t="s">
        <v>10</v>
      </c>
      <c r="F745" s="5" t="str">
        <f>VLOOKUP($E745,Country!$A$1:$B$11,2,0)</f>
        <v>Europe</v>
      </c>
      <c r="G745" s="5" t="s">
        <v>20</v>
      </c>
      <c r="H745" s="5" t="str">
        <f>VLOOKUP($G745,Products!$A$1:$C$11,COLUMNS(Products!$A$2:B745),0)</f>
        <v>Office Equipment</v>
      </c>
      <c r="I745" s="5">
        <f>VLOOKUP($G745,Products!$A$1:$C$11,COLUMNS(Products!$A$2:C745),0)</f>
        <v>350.59</v>
      </c>
      <c r="J745" s="5">
        <v>367.35</v>
      </c>
      <c r="K745" s="5" t="s">
        <v>81</v>
      </c>
      <c r="L745" s="6">
        <v>45369</v>
      </c>
      <c r="M745" s="5">
        <f t="shared" si="11"/>
        <v>6</v>
      </c>
      <c r="N745" s="5" t="str">
        <f>TEXT(Table1[[#This Row],[Date]],"mmm")</f>
        <v>Mar</v>
      </c>
      <c r="O745" s="5">
        <f>YEAR(Table1[[#This Row],[Date]])</f>
        <v>2024</v>
      </c>
    </row>
    <row r="746" spans="1:15" x14ac:dyDescent="0.25">
      <c r="A746" s="5">
        <v>745</v>
      </c>
      <c r="B746" s="6">
        <v>45021</v>
      </c>
      <c r="C746" s="5" t="s">
        <v>52</v>
      </c>
      <c r="D746" s="5" t="str">
        <f>VLOOKUP($C746,'Sales Person'!$A$1:$C$21,2,0)</f>
        <v>Nick Patrick</v>
      </c>
      <c r="E746" s="5" t="s">
        <v>15</v>
      </c>
      <c r="F746" s="5" t="str">
        <f>VLOOKUP($E746,Country!$A$1:$B$11,2,0)</f>
        <v>Oceania</v>
      </c>
      <c r="G746" s="5" t="s">
        <v>20</v>
      </c>
      <c r="H746" s="5" t="str">
        <f>VLOOKUP($G746,Products!$A$1:$C$11,COLUMNS(Products!$A$2:B746),0)</f>
        <v>Office Equipment</v>
      </c>
      <c r="I746" s="5">
        <f>VLOOKUP($G746,Products!$A$1:$C$11,COLUMNS(Products!$A$2:C746),0)</f>
        <v>350.59</v>
      </c>
      <c r="J746" s="5">
        <v>532.34</v>
      </c>
      <c r="K746" s="5" t="s">
        <v>81</v>
      </c>
      <c r="L746" s="6">
        <v>45041</v>
      </c>
      <c r="M746" s="5">
        <f t="shared" si="11"/>
        <v>20</v>
      </c>
      <c r="N746" s="5" t="str">
        <f>TEXT(Table1[[#This Row],[Date]],"mmm")</f>
        <v>Apr</v>
      </c>
      <c r="O746" s="5">
        <f>YEAR(Table1[[#This Row],[Date]])</f>
        <v>2023</v>
      </c>
    </row>
    <row r="747" spans="1:15" x14ac:dyDescent="0.25">
      <c r="A747" s="5">
        <v>746</v>
      </c>
      <c r="B747" s="6">
        <v>45624</v>
      </c>
      <c r="C747" s="5" t="s">
        <v>38</v>
      </c>
      <c r="D747" s="5" t="str">
        <f>VLOOKUP($C747,'Sales Person'!$A$1:$C$21,2,0)</f>
        <v>Samantha Irvin</v>
      </c>
      <c r="E747" s="5" t="s">
        <v>4</v>
      </c>
      <c r="F747" s="5" t="str">
        <f>VLOOKUP($E747,Country!$A$1:$B$11,2,0)</f>
        <v>North America</v>
      </c>
      <c r="G747" s="5" t="s">
        <v>22</v>
      </c>
      <c r="H747" s="5" t="str">
        <f>VLOOKUP($G747,Products!$A$1:$C$11,COLUMNS(Products!$A$2:B747),0)</f>
        <v>Computing</v>
      </c>
      <c r="I747" s="5">
        <f>VLOOKUP($G747,Products!$A$1:$C$11,COLUMNS(Products!$A$2:C747),0)</f>
        <v>415.78</v>
      </c>
      <c r="J747" s="5">
        <v>130.47999999999999</v>
      </c>
      <c r="K747" s="5" t="s">
        <v>81</v>
      </c>
      <c r="L747" s="6">
        <v>45626</v>
      </c>
      <c r="M747" s="5">
        <f t="shared" si="11"/>
        <v>2</v>
      </c>
      <c r="N747" s="5" t="str">
        <f>TEXT(Table1[[#This Row],[Date]],"mmm")</f>
        <v>Nov</v>
      </c>
      <c r="O747" s="5">
        <f>YEAR(Table1[[#This Row],[Date]])</f>
        <v>2024</v>
      </c>
    </row>
    <row r="748" spans="1:15" x14ac:dyDescent="0.25">
      <c r="A748" s="5">
        <v>747</v>
      </c>
      <c r="B748" s="6">
        <v>45539</v>
      </c>
      <c r="C748" s="5" t="s">
        <v>36</v>
      </c>
      <c r="D748" s="5" t="str">
        <f>VLOOKUP($C748,'Sales Person'!$A$1:$C$21,2,0)</f>
        <v>Michale Cole</v>
      </c>
      <c r="E748" s="5" t="s">
        <v>15</v>
      </c>
      <c r="F748" s="5" t="str">
        <f>VLOOKUP($E748,Country!$A$1:$B$11,2,0)</f>
        <v>Oceania</v>
      </c>
      <c r="G748" s="5" t="s">
        <v>32</v>
      </c>
      <c r="H748" s="5" t="str">
        <f>VLOOKUP($G748,Products!$A$1:$C$11,COLUMNS(Products!$A$2:B748),0)</f>
        <v>Audio</v>
      </c>
      <c r="I748" s="5">
        <f>VLOOKUP($G748,Products!$A$1:$C$11,COLUMNS(Products!$A$2:C748),0)</f>
        <v>143.09</v>
      </c>
      <c r="J748" s="5">
        <v>669.93</v>
      </c>
      <c r="K748" s="5" t="s">
        <v>82</v>
      </c>
      <c r="L748" s="5" t="s">
        <v>83</v>
      </c>
      <c r="M748" s="5" t="str">
        <f t="shared" si="11"/>
        <v>0</v>
      </c>
      <c r="N748" s="5" t="str">
        <f>TEXT(Table1[[#This Row],[Date]],"mmm")</f>
        <v>Sep</v>
      </c>
      <c r="O748" s="5">
        <f>YEAR(Table1[[#This Row],[Date]])</f>
        <v>2024</v>
      </c>
    </row>
    <row r="749" spans="1:15" x14ac:dyDescent="0.25">
      <c r="A749" s="5">
        <v>748</v>
      </c>
      <c r="B749" s="6">
        <v>45519</v>
      </c>
      <c r="C749" s="5" t="s">
        <v>44</v>
      </c>
      <c r="D749" s="5" t="str">
        <f>VLOOKUP($C749,'Sales Person'!$A$1:$C$21,2,0)</f>
        <v>Cathy Kelley</v>
      </c>
      <c r="E749" s="5" t="s">
        <v>10</v>
      </c>
      <c r="F749" s="5" t="str">
        <f>VLOOKUP($E749,Country!$A$1:$B$11,2,0)</f>
        <v>Europe</v>
      </c>
      <c r="G749" s="5" t="s">
        <v>29</v>
      </c>
      <c r="H749" s="5" t="str">
        <f>VLOOKUP($G749,Products!$A$1:$C$11,COLUMNS(Products!$A$2:B749),0)</f>
        <v>Computing</v>
      </c>
      <c r="I749" s="5">
        <f>VLOOKUP($G749,Products!$A$1:$C$11,COLUMNS(Products!$A$2:C749),0)</f>
        <v>104.6</v>
      </c>
      <c r="J749" s="5">
        <v>624.4</v>
      </c>
      <c r="K749" s="5" t="s">
        <v>81</v>
      </c>
      <c r="L749" s="6">
        <v>45525</v>
      </c>
      <c r="M749" s="5">
        <f t="shared" si="11"/>
        <v>6</v>
      </c>
      <c r="N749" s="5" t="str">
        <f>TEXT(Table1[[#This Row],[Date]],"mmm")</f>
        <v>Aug</v>
      </c>
      <c r="O749" s="5">
        <f>YEAR(Table1[[#This Row],[Date]])</f>
        <v>2024</v>
      </c>
    </row>
    <row r="750" spans="1:15" x14ac:dyDescent="0.25">
      <c r="A750" s="5">
        <v>749</v>
      </c>
      <c r="B750" s="6">
        <v>45344</v>
      </c>
      <c r="C750" s="5" t="s">
        <v>38</v>
      </c>
      <c r="D750" s="5" t="str">
        <f>VLOOKUP($C750,'Sales Person'!$A$1:$C$21,2,0)</f>
        <v>Samantha Irvin</v>
      </c>
      <c r="E750" s="5" t="s">
        <v>14</v>
      </c>
      <c r="F750" s="5" t="str">
        <f>VLOOKUP($E750,Country!$A$1:$B$11,2,0)</f>
        <v>Asia</v>
      </c>
      <c r="G750" s="5" t="s">
        <v>20</v>
      </c>
      <c r="H750" s="5" t="str">
        <f>VLOOKUP($G750,Products!$A$1:$C$11,COLUMNS(Products!$A$2:B750),0)</f>
        <v>Office Equipment</v>
      </c>
      <c r="I750" s="5">
        <f>VLOOKUP($G750,Products!$A$1:$C$11,COLUMNS(Products!$A$2:C750),0)</f>
        <v>350.59</v>
      </c>
      <c r="J750" s="5">
        <v>473.53</v>
      </c>
      <c r="K750" s="5" t="s">
        <v>82</v>
      </c>
      <c r="L750" s="5" t="s">
        <v>83</v>
      </c>
      <c r="M750" s="5" t="str">
        <f t="shared" si="11"/>
        <v>0</v>
      </c>
      <c r="N750" s="5" t="str">
        <f>TEXT(Table1[[#This Row],[Date]],"mmm")</f>
        <v>Feb</v>
      </c>
      <c r="O750" s="5">
        <f>YEAR(Table1[[#This Row],[Date]])</f>
        <v>2024</v>
      </c>
    </row>
    <row r="751" spans="1:15" x14ac:dyDescent="0.25">
      <c r="A751" s="5">
        <v>750</v>
      </c>
      <c r="B751" s="6">
        <v>45039</v>
      </c>
      <c r="C751" s="5" t="s">
        <v>38</v>
      </c>
      <c r="D751" s="5" t="str">
        <f>VLOOKUP($C751,'Sales Person'!$A$1:$C$21,2,0)</f>
        <v>Samantha Irvin</v>
      </c>
      <c r="E751" s="5" t="s">
        <v>11</v>
      </c>
      <c r="F751" s="5" t="str">
        <f>VLOOKUP($E751,Country!$A$1:$B$11,2,0)</f>
        <v>Asia</v>
      </c>
      <c r="G751" s="5" t="s">
        <v>20</v>
      </c>
      <c r="H751" s="5" t="str">
        <f>VLOOKUP($G751,Products!$A$1:$C$11,COLUMNS(Products!$A$2:B751),0)</f>
        <v>Office Equipment</v>
      </c>
      <c r="I751" s="5">
        <f>VLOOKUP($G751,Products!$A$1:$C$11,COLUMNS(Products!$A$2:C751),0)</f>
        <v>350.59</v>
      </c>
      <c r="J751" s="5">
        <v>223.57</v>
      </c>
      <c r="K751" s="5" t="s">
        <v>81</v>
      </c>
      <c r="L751" s="6">
        <v>45051</v>
      </c>
      <c r="M751" s="5">
        <f t="shared" si="11"/>
        <v>12</v>
      </c>
      <c r="N751" s="5" t="str">
        <f>TEXT(Table1[[#This Row],[Date]],"mmm")</f>
        <v>Apr</v>
      </c>
      <c r="O751" s="5">
        <f>YEAR(Table1[[#This Row],[Date]])</f>
        <v>2023</v>
      </c>
    </row>
    <row r="752" spans="1:15" x14ac:dyDescent="0.25">
      <c r="A752" s="5">
        <v>751</v>
      </c>
      <c r="B752" s="6">
        <v>44972</v>
      </c>
      <c r="C752" s="5" t="s">
        <v>36</v>
      </c>
      <c r="D752" s="5" t="str">
        <f>VLOOKUP($C752,'Sales Person'!$A$1:$C$21,2,0)</f>
        <v>Michale Cole</v>
      </c>
      <c r="E752" s="5" t="s">
        <v>2</v>
      </c>
      <c r="F752" s="5" t="str">
        <f>VLOOKUP($E752,Country!$A$1:$B$11,2,0)</f>
        <v>North America</v>
      </c>
      <c r="G752" s="5" t="s">
        <v>31</v>
      </c>
      <c r="H752" s="5" t="str">
        <f>VLOOKUP($G752,Products!$A$1:$C$11,COLUMNS(Products!$A$2:B752),0)</f>
        <v>Electronics</v>
      </c>
      <c r="I752" s="5">
        <f>VLOOKUP($G752,Products!$A$1:$C$11,COLUMNS(Products!$A$2:C752),0)</f>
        <v>71.97</v>
      </c>
      <c r="J752" s="5">
        <v>864.49</v>
      </c>
      <c r="K752" s="5" t="s">
        <v>81</v>
      </c>
      <c r="L752" s="6">
        <v>44973</v>
      </c>
      <c r="M752" s="5">
        <f t="shared" si="11"/>
        <v>1</v>
      </c>
      <c r="N752" s="5" t="str">
        <f>TEXT(Table1[[#This Row],[Date]],"mmm")</f>
        <v>Feb</v>
      </c>
      <c r="O752" s="5">
        <f>YEAR(Table1[[#This Row],[Date]])</f>
        <v>2023</v>
      </c>
    </row>
    <row r="753" spans="1:15" x14ac:dyDescent="0.25">
      <c r="A753" s="5">
        <v>752</v>
      </c>
      <c r="B753" s="6">
        <v>45624</v>
      </c>
      <c r="C753" s="5" t="s">
        <v>66</v>
      </c>
      <c r="D753" s="5" t="str">
        <f>VLOOKUP($C753,'Sales Person'!$A$1:$C$21,2,0)</f>
        <v>Michale Cole</v>
      </c>
      <c r="E753" s="5" t="s">
        <v>14</v>
      </c>
      <c r="F753" s="5" t="str">
        <f>VLOOKUP($E753,Country!$A$1:$B$11,2,0)</f>
        <v>Asia</v>
      </c>
      <c r="G753" s="5" t="s">
        <v>29</v>
      </c>
      <c r="H753" s="5" t="str">
        <f>VLOOKUP($G753,Products!$A$1:$C$11,COLUMNS(Products!$A$2:B753),0)</f>
        <v>Computing</v>
      </c>
      <c r="I753" s="5">
        <f>VLOOKUP($G753,Products!$A$1:$C$11,COLUMNS(Products!$A$2:C753),0)</f>
        <v>104.6</v>
      </c>
      <c r="J753" s="5">
        <v>722.71</v>
      </c>
      <c r="K753" s="5" t="s">
        <v>81</v>
      </c>
      <c r="L753" s="6">
        <v>45642</v>
      </c>
      <c r="M753" s="5">
        <f t="shared" si="11"/>
        <v>18</v>
      </c>
      <c r="N753" s="5" t="str">
        <f>TEXT(Table1[[#This Row],[Date]],"mmm")</f>
        <v>Nov</v>
      </c>
      <c r="O753" s="5">
        <f>YEAR(Table1[[#This Row],[Date]])</f>
        <v>2024</v>
      </c>
    </row>
    <row r="754" spans="1:15" x14ac:dyDescent="0.25">
      <c r="A754" s="5">
        <v>753</v>
      </c>
      <c r="B754" s="6">
        <v>45085</v>
      </c>
      <c r="C754" s="5" t="s">
        <v>64</v>
      </c>
      <c r="D754" s="5" t="str">
        <f>VLOOKUP($C754,'Sales Person'!$A$1:$C$21,2,0)</f>
        <v>Michale Cole</v>
      </c>
      <c r="E754" s="5" t="s">
        <v>11</v>
      </c>
      <c r="F754" s="5" t="str">
        <f>VLOOKUP($E754,Country!$A$1:$B$11,2,0)</f>
        <v>Asia</v>
      </c>
      <c r="G754" s="5" t="s">
        <v>33</v>
      </c>
      <c r="H754" s="5" t="str">
        <f>VLOOKUP($G754,Products!$A$1:$C$11,COLUMNS(Products!$A$2:B754),0)</f>
        <v>Electronics</v>
      </c>
      <c r="I754" s="5">
        <f>VLOOKUP($G754,Products!$A$1:$C$11,COLUMNS(Products!$A$2:C754),0)</f>
        <v>381.62</v>
      </c>
      <c r="J754" s="5">
        <v>324.7</v>
      </c>
      <c r="K754" s="5" t="s">
        <v>81</v>
      </c>
      <c r="L754" s="6">
        <v>45097</v>
      </c>
      <c r="M754" s="5">
        <f t="shared" si="11"/>
        <v>12</v>
      </c>
      <c r="N754" s="5" t="str">
        <f>TEXT(Table1[[#This Row],[Date]],"mmm")</f>
        <v>Jun</v>
      </c>
      <c r="O754" s="5">
        <f>YEAR(Table1[[#This Row],[Date]])</f>
        <v>2023</v>
      </c>
    </row>
    <row r="755" spans="1:15" x14ac:dyDescent="0.25">
      <c r="A755" s="5">
        <v>754</v>
      </c>
      <c r="B755" s="6">
        <v>45636</v>
      </c>
      <c r="C755" s="5" t="s">
        <v>62</v>
      </c>
      <c r="D755" s="5" t="str">
        <f>VLOOKUP($C755,'Sales Person'!$A$1:$C$21,2,0)</f>
        <v>Cathy Kelley</v>
      </c>
      <c r="E755" s="5" t="s">
        <v>10</v>
      </c>
      <c r="F755" s="5" t="str">
        <f>VLOOKUP($E755,Country!$A$1:$B$11,2,0)</f>
        <v>Europe</v>
      </c>
      <c r="G755" s="5" t="s">
        <v>30</v>
      </c>
      <c r="H755" s="5" t="str">
        <f>VLOOKUP($G755,Products!$A$1:$C$11,COLUMNS(Products!$A$2:B755),0)</f>
        <v>Audio</v>
      </c>
      <c r="I755" s="5">
        <f>VLOOKUP($G755,Products!$A$1:$C$11,COLUMNS(Products!$A$2:C755),0)</f>
        <v>199.57</v>
      </c>
      <c r="J755" s="5">
        <v>733.65</v>
      </c>
      <c r="K755" s="5" t="s">
        <v>81</v>
      </c>
      <c r="L755" s="6">
        <v>45642</v>
      </c>
      <c r="M755" s="5">
        <f t="shared" si="11"/>
        <v>6</v>
      </c>
      <c r="N755" s="5" t="str">
        <f>TEXT(Table1[[#This Row],[Date]],"mmm")</f>
        <v>Dec</v>
      </c>
      <c r="O755" s="5">
        <f>YEAR(Table1[[#This Row],[Date]])</f>
        <v>2024</v>
      </c>
    </row>
    <row r="756" spans="1:15" x14ac:dyDescent="0.25">
      <c r="A756" s="5">
        <v>755</v>
      </c>
      <c r="B756" s="6">
        <v>45576</v>
      </c>
      <c r="C756" s="5" t="s">
        <v>70</v>
      </c>
      <c r="D756" s="5" t="str">
        <f>VLOOKUP($C756,'Sales Person'!$A$1:$C$21,2,0)</f>
        <v>Cathy Kelley</v>
      </c>
      <c r="E756" s="5" t="s">
        <v>7</v>
      </c>
      <c r="F756" s="5" t="str">
        <f>VLOOKUP($E756,Country!$A$1:$B$11,2,0)</f>
        <v>Europe</v>
      </c>
      <c r="G756" s="5" t="s">
        <v>30</v>
      </c>
      <c r="H756" s="5" t="str">
        <f>VLOOKUP($G756,Products!$A$1:$C$11,COLUMNS(Products!$A$2:B756),0)</f>
        <v>Audio</v>
      </c>
      <c r="I756" s="5">
        <f>VLOOKUP($G756,Products!$A$1:$C$11,COLUMNS(Products!$A$2:C756),0)</f>
        <v>199.57</v>
      </c>
      <c r="J756" s="5">
        <v>818.37</v>
      </c>
      <c r="K756" s="5" t="s">
        <v>82</v>
      </c>
      <c r="L756" s="5" t="s">
        <v>83</v>
      </c>
      <c r="M756" s="5" t="str">
        <f t="shared" si="11"/>
        <v>0</v>
      </c>
      <c r="N756" s="5" t="str">
        <f>TEXT(Table1[[#This Row],[Date]],"mmm")</f>
        <v>Oct</v>
      </c>
      <c r="O756" s="5">
        <f>YEAR(Table1[[#This Row],[Date]])</f>
        <v>2024</v>
      </c>
    </row>
    <row r="757" spans="1:15" x14ac:dyDescent="0.25">
      <c r="A757" s="5">
        <v>756</v>
      </c>
      <c r="B757" s="6">
        <v>45594</v>
      </c>
      <c r="C757" s="5" t="s">
        <v>74</v>
      </c>
      <c r="D757" s="5" t="str">
        <f>VLOOKUP($C757,'Sales Person'!$A$1:$C$21,2,0)</f>
        <v>Michale Cole</v>
      </c>
      <c r="E757" s="5" t="s">
        <v>4</v>
      </c>
      <c r="F757" s="5" t="str">
        <f>VLOOKUP($E757,Country!$A$1:$B$11,2,0)</f>
        <v>North America</v>
      </c>
      <c r="G757" s="5" t="s">
        <v>20</v>
      </c>
      <c r="H757" s="5" t="str">
        <f>VLOOKUP($G757,Products!$A$1:$C$11,COLUMNS(Products!$A$2:B757),0)</f>
        <v>Office Equipment</v>
      </c>
      <c r="I757" s="5">
        <f>VLOOKUP($G757,Products!$A$1:$C$11,COLUMNS(Products!$A$2:C757),0)</f>
        <v>350.59</v>
      </c>
      <c r="J757" s="5">
        <v>420.64</v>
      </c>
      <c r="K757" s="5" t="s">
        <v>81</v>
      </c>
      <c r="L757" s="6">
        <v>45596</v>
      </c>
      <c r="M757" s="5">
        <f t="shared" si="11"/>
        <v>2</v>
      </c>
      <c r="N757" s="5" t="str">
        <f>TEXT(Table1[[#This Row],[Date]],"mmm")</f>
        <v>Oct</v>
      </c>
      <c r="O757" s="5">
        <f>YEAR(Table1[[#This Row],[Date]])</f>
        <v>2024</v>
      </c>
    </row>
    <row r="758" spans="1:15" x14ac:dyDescent="0.25">
      <c r="A758" s="5">
        <v>757</v>
      </c>
      <c r="B758" s="6">
        <v>45593</v>
      </c>
      <c r="C758" s="5" t="s">
        <v>38</v>
      </c>
      <c r="D758" s="5" t="str">
        <f>VLOOKUP($C758,'Sales Person'!$A$1:$C$21,2,0)</f>
        <v>Samantha Irvin</v>
      </c>
      <c r="E758" s="5" t="s">
        <v>4</v>
      </c>
      <c r="F758" s="5" t="str">
        <f>VLOOKUP($E758,Country!$A$1:$B$11,2,0)</f>
        <v>North America</v>
      </c>
      <c r="G758" s="5" t="s">
        <v>20</v>
      </c>
      <c r="H758" s="5" t="str">
        <f>VLOOKUP($G758,Products!$A$1:$C$11,COLUMNS(Products!$A$2:B758),0)</f>
        <v>Office Equipment</v>
      </c>
      <c r="I758" s="5">
        <f>VLOOKUP($G758,Products!$A$1:$C$11,COLUMNS(Products!$A$2:C758),0)</f>
        <v>350.59</v>
      </c>
      <c r="J758" s="5">
        <v>743.14</v>
      </c>
      <c r="K758" s="5" t="s">
        <v>82</v>
      </c>
      <c r="L758" s="5" t="s">
        <v>83</v>
      </c>
      <c r="M758" s="5" t="str">
        <f t="shared" si="11"/>
        <v>0</v>
      </c>
      <c r="N758" s="5" t="str">
        <f>TEXT(Table1[[#This Row],[Date]],"mmm")</f>
        <v>Oct</v>
      </c>
      <c r="O758" s="5">
        <f>YEAR(Table1[[#This Row],[Date]])</f>
        <v>2024</v>
      </c>
    </row>
    <row r="759" spans="1:15" x14ac:dyDescent="0.25">
      <c r="A759" s="5">
        <v>758</v>
      </c>
      <c r="B759" s="6">
        <v>45009</v>
      </c>
      <c r="C759" s="5" t="s">
        <v>62</v>
      </c>
      <c r="D759" s="5" t="str">
        <f>VLOOKUP($C759,'Sales Person'!$A$1:$C$21,2,0)</f>
        <v>Cathy Kelley</v>
      </c>
      <c r="E759" s="5" t="s">
        <v>14</v>
      </c>
      <c r="F759" s="5" t="str">
        <f>VLOOKUP($E759,Country!$A$1:$B$11,2,0)</f>
        <v>Asia</v>
      </c>
      <c r="G759" s="5" t="s">
        <v>20</v>
      </c>
      <c r="H759" s="5" t="str">
        <f>VLOOKUP($G759,Products!$A$1:$C$11,COLUMNS(Products!$A$2:B759),0)</f>
        <v>Office Equipment</v>
      </c>
      <c r="I759" s="5">
        <f>VLOOKUP($G759,Products!$A$1:$C$11,COLUMNS(Products!$A$2:C759),0)</f>
        <v>350.59</v>
      </c>
      <c r="J759" s="5">
        <v>605.67999999999995</v>
      </c>
      <c r="K759" s="5" t="s">
        <v>81</v>
      </c>
      <c r="L759" s="6">
        <v>45027</v>
      </c>
      <c r="M759" s="5">
        <f t="shared" si="11"/>
        <v>18</v>
      </c>
      <c r="N759" s="5" t="str">
        <f>TEXT(Table1[[#This Row],[Date]],"mmm")</f>
        <v>Mar</v>
      </c>
      <c r="O759" s="5">
        <f>YEAR(Table1[[#This Row],[Date]])</f>
        <v>2023</v>
      </c>
    </row>
    <row r="760" spans="1:15" x14ac:dyDescent="0.25">
      <c r="A760" s="5">
        <v>759</v>
      </c>
      <c r="B760" s="6">
        <v>45278</v>
      </c>
      <c r="C760" s="5" t="s">
        <v>46</v>
      </c>
      <c r="D760" s="5" t="str">
        <f>VLOOKUP($C760,'Sales Person'!$A$1:$C$21,2,0)</f>
        <v>Nick Patrick</v>
      </c>
      <c r="E760" s="5" t="s">
        <v>4</v>
      </c>
      <c r="F760" s="5" t="str">
        <f>VLOOKUP($E760,Country!$A$1:$B$11,2,0)</f>
        <v>North America</v>
      </c>
      <c r="G760" s="5" t="s">
        <v>30</v>
      </c>
      <c r="H760" s="5" t="str">
        <f>VLOOKUP($G760,Products!$A$1:$C$11,COLUMNS(Products!$A$2:B760),0)</f>
        <v>Audio</v>
      </c>
      <c r="I760" s="5">
        <f>VLOOKUP($G760,Products!$A$1:$C$11,COLUMNS(Products!$A$2:C760),0)</f>
        <v>199.57</v>
      </c>
      <c r="J760" s="5">
        <v>495.87</v>
      </c>
      <c r="K760" s="5" t="s">
        <v>81</v>
      </c>
      <c r="L760" s="6">
        <v>45280</v>
      </c>
      <c r="M760" s="5">
        <f t="shared" si="11"/>
        <v>2</v>
      </c>
      <c r="N760" s="5" t="str">
        <f>TEXT(Table1[[#This Row],[Date]],"mmm")</f>
        <v>Dec</v>
      </c>
      <c r="O760" s="5">
        <f>YEAR(Table1[[#This Row],[Date]])</f>
        <v>2023</v>
      </c>
    </row>
    <row r="761" spans="1:15" x14ac:dyDescent="0.25">
      <c r="A761" s="5">
        <v>760</v>
      </c>
      <c r="B761" s="6">
        <v>45350</v>
      </c>
      <c r="C761" s="5" t="s">
        <v>62</v>
      </c>
      <c r="D761" s="5" t="str">
        <f>VLOOKUP($C761,'Sales Person'!$A$1:$C$21,2,0)</f>
        <v>Cathy Kelley</v>
      </c>
      <c r="E761" s="5" t="s">
        <v>7</v>
      </c>
      <c r="F761" s="5" t="str">
        <f>VLOOKUP($E761,Country!$A$1:$B$11,2,0)</f>
        <v>Europe</v>
      </c>
      <c r="G761" s="5" t="s">
        <v>32</v>
      </c>
      <c r="H761" s="5" t="str">
        <f>VLOOKUP($G761,Products!$A$1:$C$11,COLUMNS(Products!$A$2:B761),0)</f>
        <v>Audio</v>
      </c>
      <c r="I761" s="5">
        <f>VLOOKUP($G761,Products!$A$1:$C$11,COLUMNS(Products!$A$2:C761),0)</f>
        <v>143.09</v>
      </c>
      <c r="J761" s="5">
        <v>798.39</v>
      </c>
      <c r="K761" s="5" t="s">
        <v>81</v>
      </c>
      <c r="L761" s="6">
        <v>45358</v>
      </c>
      <c r="M761" s="5">
        <f t="shared" si="11"/>
        <v>8</v>
      </c>
      <c r="N761" s="5" t="str">
        <f>TEXT(Table1[[#This Row],[Date]],"mmm")</f>
        <v>Feb</v>
      </c>
      <c r="O761" s="5">
        <f>YEAR(Table1[[#This Row],[Date]])</f>
        <v>2024</v>
      </c>
    </row>
    <row r="762" spans="1:15" x14ac:dyDescent="0.25">
      <c r="A762" s="5">
        <v>761</v>
      </c>
      <c r="B762" s="6">
        <v>45014</v>
      </c>
      <c r="C762" s="5" t="s">
        <v>52</v>
      </c>
      <c r="D762" s="5" t="str">
        <f>VLOOKUP($C762,'Sales Person'!$A$1:$C$21,2,0)</f>
        <v>Nick Patrick</v>
      </c>
      <c r="E762" s="5" t="s">
        <v>15</v>
      </c>
      <c r="F762" s="5" t="str">
        <f>VLOOKUP($E762,Country!$A$1:$B$11,2,0)</f>
        <v>Oceania</v>
      </c>
      <c r="G762" s="5" t="s">
        <v>28</v>
      </c>
      <c r="H762" s="5" t="str">
        <f>VLOOKUP($G762,Products!$A$1:$C$11,COLUMNS(Products!$A$2:B762),0)</f>
        <v>Electronics</v>
      </c>
      <c r="I762" s="5">
        <f>VLOOKUP($G762,Products!$A$1:$C$11,COLUMNS(Products!$A$2:C762),0)</f>
        <v>282.79000000000002</v>
      </c>
      <c r="J762" s="5">
        <v>850.06</v>
      </c>
      <c r="K762" s="5" t="s">
        <v>82</v>
      </c>
      <c r="L762" s="5" t="s">
        <v>83</v>
      </c>
      <c r="M762" s="5" t="str">
        <f t="shared" si="11"/>
        <v>0</v>
      </c>
      <c r="N762" s="5" t="str">
        <f>TEXT(Table1[[#This Row],[Date]],"mmm")</f>
        <v>Mar</v>
      </c>
      <c r="O762" s="5">
        <f>YEAR(Table1[[#This Row],[Date]])</f>
        <v>2023</v>
      </c>
    </row>
    <row r="763" spans="1:15" x14ac:dyDescent="0.25">
      <c r="A763" s="5">
        <v>762</v>
      </c>
      <c r="B763" s="6">
        <v>45220</v>
      </c>
      <c r="C763" s="5" t="s">
        <v>50</v>
      </c>
      <c r="D763" s="5" t="str">
        <f>VLOOKUP($C763,'Sales Person'!$A$1:$C$21,2,0)</f>
        <v>Michale Cole</v>
      </c>
      <c r="E763" s="5" t="s">
        <v>10</v>
      </c>
      <c r="F763" s="5" t="str">
        <f>VLOOKUP($E763,Country!$A$1:$B$11,2,0)</f>
        <v>Europe</v>
      </c>
      <c r="G763" s="5" t="s">
        <v>29</v>
      </c>
      <c r="H763" s="5" t="str">
        <f>VLOOKUP($G763,Products!$A$1:$C$11,COLUMNS(Products!$A$2:B763),0)</f>
        <v>Computing</v>
      </c>
      <c r="I763" s="5">
        <f>VLOOKUP($G763,Products!$A$1:$C$11,COLUMNS(Products!$A$2:C763),0)</f>
        <v>104.6</v>
      </c>
      <c r="J763" s="5">
        <v>101.52</v>
      </c>
      <c r="K763" s="5" t="s">
        <v>81</v>
      </c>
      <c r="L763" s="6">
        <v>45226</v>
      </c>
      <c r="M763" s="5">
        <f t="shared" si="11"/>
        <v>6</v>
      </c>
      <c r="N763" s="5" t="str">
        <f>TEXT(Table1[[#This Row],[Date]],"mmm")</f>
        <v>Oct</v>
      </c>
      <c r="O763" s="5">
        <f>YEAR(Table1[[#This Row],[Date]])</f>
        <v>2023</v>
      </c>
    </row>
    <row r="764" spans="1:15" x14ac:dyDescent="0.25">
      <c r="A764" s="5">
        <v>763</v>
      </c>
      <c r="B764" s="6">
        <v>45558</v>
      </c>
      <c r="C764" s="5" t="s">
        <v>38</v>
      </c>
      <c r="D764" s="5" t="str">
        <f>VLOOKUP($C764,'Sales Person'!$A$1:$C$21,2,0)</f>
        <v>Samantha Irvin</v>
      </c>
      <c r="E764" s="5" t="s">
        <v>4</v>
      </c>
      <c r="F764" s="5" t="str">
        <f>VLOOKUP($E764,Country!$A$1:$B$11,2,0)</f>
        <v>North America</v>
      </c>
      <c r="G764" s="5" t="s">
        <v>30</v>
      </c>
      <c r="H764" s="5" t="str">
        <f>VLOOKUP($G764,Products!$A$1:$C$11,COLUMNS(Products!$A$2:B764),0)</f>
        <v>Audio</v>
      </c>
      <c r="I764" s="5">
        <f>VLOOKUP($G764,Products!$A$1:$C$11,COLUMNS(Products!$A$2:C764),0)</f>
        <v>199.57</v>
      </c>
      <c r="J764" s="5">
        <v>598.34</v>
      </c>
      <c r="K764" s="5" t="s">
        <v>81</v>
      </c>
      <c r="L764" s="6">
        <v>45560</v>
      </c>
      <c r="M764" s="5">
        <f t="shared" si="11"/>
        <v>2</v>
      </c>
      <c r="N764" s="5" t="str">
        <f>TEXT(Table1[[#This Row],[Date]],"mmm")</f>
        <v>Sep</v>
      </c>
      <c r="O764" s="5">
        <f>YEAR(Table1[[#This Row],[Date]])</f>
        <v>2024</v>
      </c>
    </row>
    <row r="765" spans="1:15" x14ac:dyDescent="0.25">
      <c r="A765" s="5">
        <v>764</v>
      </c>
      <c r="B765" s="6">
        <v>45038</v>
      </c>
      <c r="C765" s="5" t="s">
        <v>66</v>
      </c>
      <c r="D765" s="5" t="str">
        <f>VLOOKUP($C765,'Sales Person'!$A$1:$C$21,2,0)</f>
        <v>Michale Cole</v>
      </c>
      <c r="E765" s="5" t="s">
        <v>7</v>
      </c>
      <c r="F765" s="5" t="str">
        <f>VLOOKUP($E765,Country!$A$1:$B$11,2,0)</f>
        <v>Europe</v>
      </c>
      <c r="G765" s="5" t="s">
        <v>31</v>
      </c>
      <c r="H765" s="5" t="str">
        <f>VLOOKUP($G765,Products!$A$1:$C$11,COLUMNS(Products!$A$2:B765),0)</f>
        <v>Electronics</v>
      </c>
      <c r="I765" s="5">
        <f>VLOOKUP($G765,Products!$A$1:$C$11,COLUMNS(Products!$A$2:C765),0)</f>
        <v>71.97</v>
      </c>
      <c r="J765" s="5">
        <v>286.79000000000002</v>
      </c>
      <c r="K765" s="5" t="s">
        <v>82</v>
      </c>
      <c r="L765" s="5" t="s">
        <v>83</v>
      </c>
      <c r="M765" s="5" t="str">
        <f t="shared" si="11"/>
        <v>0</v>
      </c>
      <c r="N765" s="5" t="str">
        <f>TEXT(Table1[[#This Row],[Date]],"mmm")</f>
        <v>Apr</v>
      </c>
      <c r="O765" s="5">
        <f>YEAR(Table1[[#This Row],[Date]])</f>
        <v>2023</v>
      </c>
    </row>
    <row r="766" spans="1:15" x14ac:dyDescent="0.25">
      <c r="A766" s="5">
        <v>765</v>
      </c>
      <c r="B766" s="6">
        <v>45639</v>
      </c>
      <c r="C766" s="5" t="s">
        <v>72</v>
      </c>
      <c r="D766" s="5" t="str">
        <f>VLOOKUP($C766,'Sales Person'!$A$1:$C$21,2,0)</f>
        <v>Cathy Kelley</v>
      </c>
      <c r="E766" s="5" t="s">
        <v>5</v>
      </c>
      <c r="F766" s="5" t="str">
        <f>VLOOKUP($E766,Country!$A$1:$B$11,2,0)</f>
        <v>South America</v>
      </c>
      <c r="G766" s="5" t="s">
        <v>24</v>
      </c>
      <c r="H766" s="5" t="str">
        <f>VLOOKUP($G766,Products!$A$1:$C$11,COLUMNS(Products!$A$2:B766),0)</f>
        <v>Audio</v>
      </c>
      <c r="I766" s="5">
        <f>VLOOKUP($G766,Products!$A$1:$C$11,COLUMNS(Products!$A$2:C766),0)</f>
        <v>195.62</v>
      </c>
      <c r="J766" s="5">
        <v>346.77</v>
      </c>
      <c r="K766" s="5" t="s">
        <v>82</v>
      </c>
      <c r="L766" s="5" t="s">
        <v>83</v>
      </c>
      <c r="M766" s="5" t="str">
        <f t="shared" si="11"/>
        <v>0</v>
      </c>
      <c r="N766" s="5" t="str">
        <f>TEXT(Table1[[#This Row],[Date]],"mmm")</f>
        <v>Dec</v>
      </c>
      <c r="O766" s="5">
        <f>YEAR(Table1[[#This Row],[Date]])</f>
        <v>2024</v>
      </c>
    </row>
    <row r="767" spans="1:15" x14ac:dyDescent="0.25">
      <c r="A767" s="5">
        <v>766</v>
      </c>
      <c r="B767" s="6">
        <v>45634</v>
      </c>
      <c r="C767" s="5" t="s">
        <v>58</v>
      </c>
      <c r="D767" s="5" t="str">
        <f>VLOOKUP($C767,'Sales Person'!$A$1:$C$21,2,0)</f>
        <v>Nick Patrick</v>
      </c>
      <c r="E767" s="5" t="s">
        <v>13</v>
      </c>
      <c r="F767" s="5" t="str">
        <f>VLOOKUP($E767,Country!$A$1:$B$11,2,0)</f>
        <v>Asia</v>
      </c>
      <c r="G767" s="5" t="s">
        <v>26</v>
      </c>
      <c r="H767" s="5" t="str">
        <f>VLOOKUP($G767,Products!$A$1:$C$11,COLUMNS(Products!$A$2:B767),0)</f>
        <v>Electronics</v>
      </c>
      <c r="I767" s="5">
        <f>VLOOKUP($G767,Products!$A$1:$C$11,COLUMNS(Products!$A$2:C767),0)</f>
        <v>263.2</v>
      </c>
      <c r="J767" s="5">
        <v>357.87</v>
      </c>
      <c r="K767" s="5" t="s">
        <v>82</v>
      </c>
      <c r="L767" s="5" t="s">
        <v>83</v>
      </c>
      <c r="M767" s="5" t="str">
        <f t="shared" si="11"/>
        <v>0</v>
      </c>
      <c r="N767" s="5" t="str">
        <f>TEXT(Table1[[#This Row],[Date]],"mmm")</f>
        <v>Dec</v>
      </c>
      <c r="O767" s="5">
        <f>YEAR(Table1[[#This Row],[Date]])</f>
        <v>2024</v>
      </c>
    </row>
    <row r="768" spans="1:15" x14ac:dyDescent="0.25">
      <c r="A768" s="5">
        <v>767</v>
      </c>
      <c r="B768" s="6">
        <v>45162</v>
      </c>
      <c r="C768" s="5" t="s">
        <v>54</v>
      </c>
      <c r="D768" s="5" t="str">
        <f>VLOOKUP($C768,'Sales Person'!$A$1:$C$21,2,0)</f>
        <v>Michale Cole</v>
      </c>
      <c r="E768" s="5" t="s">
        <v>15</v>
      </c>
      <c r="F768" s="5" t="str">
        <f>VLOOKUP($E768,Country!$A$1:$B$11,2,0)</f>
        <v>Oceania</v>
      </c>
      <c r="G768" s="5" t="s">
        <v>20</v>
      </c>
      <c r="H768" s="5" t="str">
        <f>VLOOKUP($G768,Products!$A$1:$C$11,COLUMNS(Products!$A$2:B768),0)</f>
        <v>Office Equipment</v>
      </c>
      <c r="I768" s="5">
        <f>VLOOKUP($G768,Products!$A$1:$C$11,COLUMNS(Products!$A$2:C768),0)</f>
        <v>350.59</v>
      </c>
      <c r="J768" s="5">
        <v>675.04</v>
      </c>
      <c r="K768" s="5" t="s">
        <v>82</v>
      </c>
      <c r="L768" s="5" t="s">
        <v>83</v>
      </c>
      <c r="M768" s="5" t="str">
        <f t="shared" si="11"/>
        <v>0</v>
      </c>
      <c r="N768" s="5" t="str">
        <f>TEXT(Table1[[#This Row],[Date]],"mmm")</f>
        <v>Aug</v>
      </c>
      <c r="O768" s="5">
        <f>YEAR(Table1[[#This Row],[Date]])</f>
        <v>2023</v>
      </c>
    </row>
    <row r="769" spans="1:15" x14ac:dyDescent="0.25">
      <c r="A769" s="5">
        <v>768</v>
      </c>
      <c r="B769" s="6">
        <v>45170</v>
      </c>
      <c r="C769" s="5" t="s">
        <v>46</v>
      </c>
      <c r="D769" s="5" t="str">
        <f>VLOOKUP($C769,'Sales Person'!$A$1:$C$21,2,0)</f>
        <v>Nick Patrick</v>
      </c>
      <c r="E769" s="5" t="s">
        <v>11</v>
      </c>
      <c r="F769" s="5" t="str">
        <f>VLOOKUP($E769,Country!$A$1:$B$11,2,0)</f>
        <v>Asia</v>
      </c>
      <c r="G769" s="5" t="s">
        <v>28</v>
      </c>
      <c r="H769" s="5" t="str">
        <f>VLOOKUP($G769,Products!$A$1:$C$11,COLUMNS(Products!$A$2:B769),0)</f>
        <v>Electronics</v>
      </c>
      <c r="I769" s="5">
        <f>VLOOKUP($G769,Products!$A$1:$C$11,COLUMNS(Products!$A$2:C769),0)</f>
        <v>282.79000000000002</v>
      </c>
      <c r="J769" s="5">
        <v>736.71</v>
      </c>
      <c r="K769" s="5" t="s">
        <v>81</v>
      </c>
      <c r="L769" s="6">
        <v>45182</v>
      </c>
      <c r="M769" s="5">
        <f t="shared" si="11"/>
        <v>12</v>
      </c>
      <c r="N769" s="5" t="str">
        <f>TEXT(Table1[[#This Row],[Date]],"mmm")</f>
        <v>Sep</v>
      </c>
      <c r="O769" s="5">
        <f>YEAR(Table1[[#This Row],[Date]])</f>
        <v>2023</v>
      </c>
    </row>
    <row r="770" spans="1:15" x14ac:dyDescent="0.25">
      <c r="A770" s="5">
        <v>769</v>
      </c>
      <c r="B770" s="6">
        <v>45041</v>
      </c>
      <c r="C770" s="5" t="s">
        <v>74</v>
      </c>
      <c r="D770" s="5" t="str">
        <f>VLOOKUP($C770,'Sales Person'!$A$1:$C$21,2,0)</f>
        <v>Michale Cole</v>
      </c>
      <c r="E770" s="5" t="s">
        <v>9</v>
      </c>
      <c r="F770" s="5" t="str">
        <f>VLOOKUP($E770,Country!$A$1:$B$11,2,0)</f>
        <v>Europe</v>
      </c>
      <c r="G770" s="5" t="s">
        <v>24</v>
      </c>
      <c r="H770" s="5" t="str">
        <f>VLOOKUP($G770,Products!$A$1:$C$11,COLUMNS(Products!$A$2:B770),0)</f>
        <v>Audio</v>
      </c>
      <c r="I770" s="5">
        <f>VLOOKUP($G770,Products!$A$1:$C$11,COLUMNS(Products!$A$2:C770),0)</f>
        <v>195.62</v>
      </c>
      <c r="J770" s="5">
        <v>419.43</v>
      </c>
      <c r="K770" s="5" t="s">
        <v>82</v>
      </c>
      <c r="L770" s="5" t="s">
        <v>83</v>
      </c>
      <c r="M770" s="5" t="str">
        <f t="shared" ref="M770:M833" si="12">IFERROR(L770-B770,"0")</f>
        <v>0</v>
      </c>
      <c r="N770" s="5" t="str">
        <f>TEXT(Table1[[#This Row],[Date]],"mmm")</f>
        <v>Apr</v>
      </c>
      <c r="O770" s="5">
        <f>YEAR(Table1[[#This Row],[Date]])</f>
        <v>2023</v>
      </c>
    </row>
    <row r="771" spans="1:15" x14ac:dyDescent="0.25">
      <c r="A771" s="5">
        <v>770</v>
      </c>
      <c r="B771" s="6">
        <v>44967</v>
      </c>
      <c r="C771" s="5" t="s">
        <v>56</v>
      </c>
      <c r="D771" s="5" t="str">
        <f>VLOOKUP($C771,'Sales Person'!$A$1:$C$21,2,0)</f>
        <v>Nick Patrick</v>
      </c>
      <c r="E771" s="5" t="s">
        <v>5</v>
      </c>
      <c r="F771" s="5" t="str">
        <f>VLOOKUP($E771,Country!$A$1:$B$11,2,0)</f>
        <v>South America</v>
      </c>
      <c r="G771" s="5" t="s">
        <v>20</v>
      </c>
      <c r="H771" s="5" t="str">
        <f>VLOOKUP($G771,Products!$A$1:$C$11,COLUMNS(Products!$A$2:B771),0)</f>
        <v>Office Equipment</v>
      </c>
      <c r="I771" s="5">
        <f>VLOOKUP($G771,Products!$A$1:$C$11,COLUMNS(Products!$A$2:C771),0)</f>
        <v>350.59</v>
      </c>
      <c r="J771" s="5">
        <v>237.4</v>
      </c>
      <c r="K771" s="5" t="s">
        <v>81</v>
      </c>
      <c r="L771" s="6">
        <v>44971</v>
      </c>
      <c r="M771" s="5">
        <f t="shared" si="12"/>
        <v>4</v>
      </c>
      <c r="N771" s="5" t="str">
        <f>TEXT(Table1[[#This Row],[Date]],"mmm")</f>
        <v>Feb</v>
      </c>
      <c r="O771" s="5">
        <f>YEAR(Table1[[#This Row],[Date]])</f>
        <v>2023</v>
      </c>
    </row>
    <row r="772" spans="1:15" x14ac:dyDescent="0.25">
      <c r="A772" s="5">
        <v>771</v>
      </c>
      <c r="B772" s="6">
        <v>45310</v>
      </c>
      <c r="C772" s="5" t="s">
        <v>44</v>
      </c>
      <c r="D772" s="5" t="str">
        <f>VLOOKUP($C772,'Sales Person'!$A$1:$C$21,2,0)</f>
        <v>Cathy Kelley</v>
      </c>
      <c r="E772" s="5" t="s">
        <v>9</v>
      </c>
      <c r="F772" s="5" t="str">
        <f>VLOOKUP($E772,Country!$A$1:$B$11,2,0)</f>
        <v>Europe</v>
      </c>
      <c r="G772" s="5" t="s">
        <v>28</v>
      </c>
      <c r="H772" s="5" t="str">
        <f>VLOOKUP($G772,Products!$A$1:$C$11,COLUMNS(Products!$A$2:B772),0)</f>
        <v>Electronics</v>
      </c>
      <c r="I772" s="5">
        <f>VLOOKUP($G772,Products!$A$1:$C$11,COLUMNS(Products!$A$2:C772),0)</f>
        <v>282.79000000000002</v>
      </c>
      <c r="J772" s="5">
        <v>755.25</v>
      </c>
      <c r="K772" s="5" t="s">
        <v>81</v>
      </c>
      <c r="L772" s="6">
        <v>45320</v>
      </c>
      <c r="M772" s="5">
        <f t="shared" si="12"/>
        <v>10</v>
      </c>
      <c r="N772" s="5" t="str">
        <f>TEXT(Table1[[#This Row],[Date]],"mmm")</f>
        <v>Jan</v>
      </c>
      <c r="O772" s="5">
        <f>YEAR(Table1[[#This Row],[Date]])</f>
        <v>2024</v>
      </c>
    </row>
    <row r="773" spans="1:15" x14ac:dyDescent="0.25">
      <c r="A773" s="5">
        <v>772</v>
      </c>
      <c r="B773" s="6">
        <v>45007</v>
      </c>
      <c r="C773" s="5" t="s">
        <v>46</v>
      </c>
      <c r="D773" s="5" t="str">
        <f>VLOOKUP($C773,'Sales Person'!$A$1:$C$21,2,0)</f>
        <v>Nick Patrick</v>
      </c>
      <c r="E773" s="5" t="s">
        <v>10</v>
      </c>
      <c r="F773" s="5" t="str">
        <f>VLOOKUP($E773,Country!$A$1:$B$11,2,0)</f>
        <v>Europe</v>
      </c>
      <c r="G773" s="5" t="s">
        <v>20</v>
      </c>
      <c r="H773" s="5" t="str">
        <f>VLOOKUP($G773,Products!$A$1:$C$11,COLUMNS(Products!$A$2:B773),0)</f>
        <v>Office Equipment</v>
      </c>
      <c r="I773" s="5">
        <f>VLOOKUP($G773,Products!$A$1:$C$11,COLUMNS(Products!$A$2:C773),0)</f>
        <v>350.59</v>
      </c>
      <c r="J773" s="5">
        <v>765.42</v>
      </c>
      <c r="K773" s="5" t="s">
        <v>82</v>
      </c>
      <c r="L773" s="5" t="s">
        <v>83</v>
      </c>
      <c r="M773" s="5" t="str">
        <f t="shared" si="12"/>
        <v>0</v>
      </c>
      <c r="N773" s="5" t="str">
        <f>TEXT(Table1[[#This Row],[Date]],"mmm")</f>
        <v>Mar</v>
      </c>
      <c r="O773" s="5">
        <f>YEAR(Table1[[#This Row],[Date]])</f>
        <v>2023</v>
      </c>
    </row>
    <row r="774" spans="1:15" x14ac:dyDescent="0.25">
      <c r="A774" s="5">
        <v>773</v>
      </c>
      <c r="B774" s="6">
        <v>45604</v>
      </c>
      <c r="C774" s="5" t="s">
        <v>56</v>
      </c>
      <c r="D774" s="5" t="str">
        <f>VLOOKUP($C774,'Sales Person'!$A$1:$C$21,2,0)</f>
        <v>Nick Patrick</v>
      </c>
      <c r="E774" s="5" t="s">
        <v>11</v>
      </c>
      <c r="F774" s="5" t="str">
        <f>VLOOKUP($E774,Country!$A$1:$B$11,2,0)</f>
        <v>Asia</v>
      </c>
      <c r="G774" s="5" t="s">
        <v>31</v>
      </c>
      <c r="H774" s="5" t="str">
        <f>VLOOKUP($G774,Products!$A$1:$C$11,COLUMNS(Products!$A$2:B774),0)</f>
        <v>Electronics</v>
      </c>
      <c r="I774" s="5">
        <f>VLOOKUP($G774,Products!$A$1:$C$11,COLUMNS(Products!$A$2:C774),0)</f>
        <v>71.97</v>
      </c>
      <c r="J774" s="5">
        <v>805.5</v>
      </c>
      <c r="K774" s="5" t="s">
        <v>81</v>
      </c>
      <c r="L774" s="6">
        <v>45616</v>
      </c>
      <c r="M774" s="5">
        <f t="shared" si="12"/>
        <v>12</v>
      </c>
      <c r="N774" s="5" t="str">
        <f>TEXT(Table1[[#This Row],[Date]],"mmm")</f>
        <v>Nov</v>
      </c>
      <c r="O774" s="5">
        <f>YEAR(Table1[[#This Row],[Date]])</f>
        <v>2024</v>
      </c>
    </row>
    <row r="775" spans="1:15" x14ac:dyDescent="0.25">
      <c r="A775" s="5">
        <v>774</v>
      </c>
      <c r="B775" s="6">
        <v>45187</v>
      </c>
      <c r="C775" s="5" t="s">
        <v>64</v>
      </c>
      <c r="D775" s="5" t="str">
        <f>VLOOKUP($C775,'Sales Person'!$A$1:$C$21,2,0)</f>
        <v>Michale Cole</v>
      </c>
      <c r="E775" s="5" t="s">
        <v>9</v>
      </c>
      <c r="F775" s="5" t="str">
        <f>VLOOKUP($E775,Country!$A$1:$B$11,2,0)</f>
        <v>Europe</v>
      </c>
      <c r="G775" s="5" t="s">
        <v>29</v>
      </c>
      <c r="H775" s="5" t="str">
        <f>VLOOKUP($G775,Products!$A$1:$C$11,COLUMNS(Products!$A$2:B775),0)</f>
        <v>Computing</v>
      </c>
      <c r="I775" s="5">
        <f>VLOOKUP($G775,Products!$A$1:$C$11,COLUMNS(Products!$A$2:C775),0)</f>
        <v>104.6</v>
      </c>
      <c r="J775" s="5">
        <v>599.20000000000005</v>
      </c>
      <c r="K775" s="5" t="s">
        <v>81</v>
      </c>
      <c r="L775" s="6">
        <v>45197</v>
      </c>
      <c r="M775" s="5">
        <f t="shared" si="12"/>
        <v>10</v>
      </c>
      <c r="N775" s="5" t="str">
        <f>TEXT(Table1[[#This Row],[Date]],"mmm")</f>
        <v>Sep</v>
      </c>
      <c r="O775" s="5">
        <f>YEAR(Table1[[#This Row],[Date]])</f>
        <v>2023</v>
      </c>
    </row>
    <row r="776" spans="1:15" x14ac:dyDescent="0.25">
      <c r="A776" s="5">
        <v>775</v>
      </c>
      <c r="B776" s="6">
        <v>45020</v>
      </c>
      <c r="C776" s="5" t="s">
        <v>40</v>
      </c>
      <c r="D776" s="5" t="str">
        <f>VLOOKUP($C776,'Sales Person'!$A$1:$C$21,2,0)</f>
        <v>Samantha Irvin</v>
      </c>
      <c r="E776" s="5" t="s">
        <v>2</v>
      </c>
      <c r="F776" s="5" t="str">
        <f>VLOOKUP($E776,Country!$A$1:$B$11,2,0)</f>
        <v>North America</v>
      </c>
      <c r="G776" s="5" t="s">
        <v>20</v>
      </c>
      <c r="H776" s="5" t="str">
        <f>VLOOKUP($G776,Products!$A$1:$C$11,COLUMNS(Products!$A$2:B776),0)</f>
        <v>Office Equipment</v>
      </c>
      <c r="I776" s="5">
        <f>VLOOKUP($G776,Products!$A$1:$C$11,COLUMNS(Products!$A$2:C776),0)</f>
        <v>350.59</v>
      </c>
      <c r="J776" s="5">
        <v>501.77</v>
      </c>
      <c r="K776" s="5" t="s">
        <v>81</v>
      </c>
      <c r="L776" s="6">
        <v>45021</v>
      </c>
      <c r="M776" s="5">
        <f t="shared" si="12"/>
        <v>1</v>
      </c>
      <c r="N776" s="5" t="str">
        <f>TEXT(Table1[[#This Row],[Date]],"mmm")</f>
        <v>Apr</v>
      </c>
      <c r="O776" s="5">
        <f>YEAR(Table1[[#This Row],[Date]])</f>
        <v>2023</v>
      </c>
    </row>
    <row r="777" spans="1:15" x14ac:dyDescent="0.25">
      <c r="A777" s="5">
        <v>776</v>
      </c>
      <c r="B777" s="6">
        <v>45126</v>
      </c>
      <c r="C777" s="5" t="s">
        <v>64</v>
      </c>
      <c r="D777" s="5" t="str">
        <f>VLOOKUP($C777,'Sales Person'!$A$1:$C$21,2,0)</f>
        <v>Michale Cole</v>
      </c>
      <c r="E777" s="5" t="s">
        <v>13</v>
      </c>
      <c r="F777" s="5" t="str">
        <f>VLOOKUP($E777,Country!$A$1:$B$11,2,0)</f>
        <v>Asia</v>
      </c>
      <c r="G777" s="5" t="s">
        <v>31</v>
      </c>
      <c r="H777" s="5" t="str">
        <f>VLOOKUP($G777,Products!$A$1:$C$11,COLUMNS(Products!$A$2:B777),0)</f>
        <v>Electronics</v>
      </c>
      <c r="I777" s="5">
        <f>VLOOKUP($G777,Products!$A$1:$C$11,COLUMNS(Products!$A$2:C777),0)</f>
        <v>71.97</v>
      </c>
      <c r="J777" s="5">
        <v>466.69</v>
      </c>
      <c r="K777" s="5" t="s">
        <v>82</v>
      </c>
      <c r="L777" s="5" t="s">
        <v>83</v>
      </c>
      <c r="M777" s="5" t="str">
        <f t="shared" si="12"/>
        <v>0</v>
      </c>
      <c r="N777" s="5" t="str">
        <f>TEXT(Table1[[#This Row],[Date]],"mmm")</f>
        <v>Jul</v>
      </c>
      <c r="O777" s="5">
        <f>YEAR(Table1[[#This Row],[Date]])</f>
        <v>2023</v>
      </c>
    </row>
    <row r="778" spans="1:15" x14ac:dyDescent="0.25">
      <c r="A778" s="5">
        <v>777</v>
      </c>
      <c r="B778" s="6">
        <v>45220</v>
      </c>
      <c r="C778" s="5" t="s">
        <v>52</v>
      </c>
      <c r="D778" s="5" t="str">
        <f>VLOOKUP($C778,'Sales Person'!$A$1:$C$21,2,0)</f>
        <v>Nick Patrick</v>
      </c>
      <c r="E778" s="5" t="s">
        <v>2</v>
      </c>
      <c r="F778" s="5" t="str">
        <f>VLOOKUP($E778,Country!$A$1:$B$11,2,0)</f>
        <v>North America</v>
      </c>
      <c r="G778" s="5" t="s">
        <v>30</v>
      </c>
      <c r="H778" s="5" t="str">
        <f>VLOOKUP($G778,Products!$A$1:$C$11,COLUMNS(Products!$A$2:B778),0)</f>
        <v>Audio</v>
      </c>
      <c r="I778" s="5">
        <f>VLOOKUP($G778,Products!$A$1:$C$11,COLUMNS(Products!$A$2:C778),0)</f>
        <v>199.57</v>
      </c>
      <c r="J778" s="5">
        <v>623.95000000000005</v>
      </c>
      <c r="K778" s="5" t="s">
        <v>81</v>
      </c>
      <c r="L778" s="6">
        <v>45221</v>
      </c>
      <c r="M778" s="5">
        <f t="shared" si="12"/>
        <v>1</v>
      </c>
      <c r="N778" s="5" t="str">
        <f>TEXT(Table1[[#This Row],[Date]],"mmm")</f>
        <v>Oct</v>
      </c>
      <c r="O778" s="5">
        <f>YEAR(Table1[[#This Row],[Date]])</f>
        <v>2023</v>
      </c>
    </row>
    <row r="779" spans="1:15" x14ac:dyDescent="0.25">
      <c r="A779" s="5">
        <v>778</v>
      </c>
      <c r="B779" s="6">
        <v>45619</v>
      </c>
      <c r="C779" s="5" t="s">
        <v>36</v>
      </c>
      <c r="D779" s="5" t="str">
        <f>VLOOKUP($C779,'Sales Person'!$A$1:$C$21,2,0)</f>
        <v>Michale Cole</v>
      </c>
      <c r="E779" s="5" t="s">
        <v>2</v>
      </c>
      <c r="F779" s="5" t="str">
        <f>VLOOKUP($E779,Country!$A$1:$B$11,2,0)</f>
        <v>North America</v>
      </c>
      <c r="G779" s="5" t="s">
        <v>32</v>
      </c>
      <c r="H779" s="5" t="str">
        <f>VLOOKUP($G779,Products!$A$1:$C$11,COLUMNS(Products!$A$2:B779),0)</f>
        <v>Audio</v>
      </c>
      <c r="I779" s="5">
        <f>VLOOKUP($G779,Products!$A$1:$C$11,COLUMNS(Products!$A$2:C779),0)</f>
        <v>143.09</v>
      </c>
      <c r="J779" s="5">
        <v>392.82</v>
      </c>
      <c r="K779" s="5" t="s">
        <v>81</v>
      </c>
      <c r="L779" s="6">
        <v>45620</v>
      </c>
      <c r="M779" s="5">
        <f t="shared" si="12"/>
        <v>1</v>
      </c>
      <c r="N779" s="5" t="str">
        <f>TEXT(Table1[[#This Row],[Date]],"mmm")</f>
        <v>Nov</v>
      </c>
      <c r="O779" s="5">
        <f>YEAR(Table1[[#This Row],[Date]])</f>
        <v>2024</v>
      </c>
    </row>
    <row r="780" spans="1:15" x14ac:dyDescent="0.25">
      <c r="A780" s="5">
        <v>779</v>
      </c>
      <c r="B780" s="6">
        <v>45047</v>
      </c>
      <c r="C780" s="5" t="s">
        <v>52</v>
      </c>
      <c r="D780" s="5" t="str">
        <f>VLOOKUP($C780,'Sales Person'!$A$1:$C$21,2,0)</f>
        <v>Nick Patrick</v>
      </c>
      <c r="E780" s="5" t="s">
        <v>14</v>
      </c>
      <c r="F780" s="5" t="str">
        <f>VLOOKUP($E780,Country!$A$1:$B$11,2,0)</f>
        <v>Asia</v>
      </c>
      <c r="G780" s="5" t="s">
        <v>24</v>
      </c>
      <c r="H780" s="5" t="str">
        <f>VLOOKUP($G780,Products!$A$1:$C$11,COLUMNS(Products!$A$2:B780),0)</f>
        <v>Audio</v>
      </c>
      <c r="I780" s="5">
        <f>VLOOKUP($G780,Products!$A$1:$C$11,COLUMNS(Products!$A$2:C780),0)</f>
        <v>195.62</v>
      </c>
      <c r="J780" s="5">
        <v>490.24</v>
      </c>
      <c r="K780" s="5" t="s">
        <v>81</v>
      </c>
      <c r="L780" s="6">
        <v>45065</v>
      </c>
      <c r="M780" s="5">
        <f t="shared" si="12"/>
        <v>18</v>
      </c>
      <c r="N780" s="5" t="str">
        <f>TEXT(Table1[[#This Row],[Date]],"mmm")</f>
        <v>May</v>
      </c>
      <c r="O780" s="5">
        <f>YEAR(Table1[[#This Row],[Date]])</f>
        <v>2023</v>
      </c>
    </row>
    <row r="781" spans="1:15" x14ac:dyDescent="0.25">
      <c r="A781" s="5">
        <v>780</v>
      </c>
      <c r="B781" s="6">
        <v>45356</v>
      </c>
      <c r="C781" s="5" t="s">
        <v>38</v>
      </c>
      <c r="D781" s="5" t="str">
        <f>VLOOKUP($C781,'Sales Person'!$A$1:$C$21,2,0)</f>
        <v>Samantha Irvin</v>
      </c>
      <c r="E781" s="5" t="s">
        <v>13</v>
      </c>
      <c r="F781" s="5" t="str">
        <f>VLOOKUP($E781,Country!$A$1:$B$11,2,0)</f>
        <v>Asia</v>
      </c>
      <c r="G781" s="5" t="s">
        <v>20</v>
      </c>
      <c r="H781" s="5" t="str">
        <f>VLOOKUP($G781,Products!$A$1:$C$11,COLUMNS(Products!$A$2:B781),0)</f>
        <v>Office Equipment</v>
      </c>
      <c r="I781" s="5">
        <f>VLOOKUP($G781,Products!$A$1:$C$11,COLUMNS(Products!$A$2:C781),0)</f>
        <v>350.59</v>
      </c>
      <c r="J781" s="5">
        <v>117.82</v>
      </c>
      <c r="K781" s="5" t="s">
        <v>82</v>
      </c>
      <c r="L781" s="5" t="s">
        <v>83</v>
      </c>
      <c r="M781" s="5" t="str">
        <f t="shared" si="12"/>
        <v>0</v>
      </c>
      <c r="N781" s="5" t="str">
        <f>TEXT(Table1[[#This Row],[Date]],"mmm")</f>
        <v>Mar</v>
      </c>
      <c r="O781" s="5">
        <f>YEAR(Table1[[#This Row],[Date]])</f>
        <v>2024</v>
      </c>
    </row>
    <row r="782" spans="1:15" x14ac:dyDescent="0.25">
      <c r="A782" s="5">
        <v>781</v>
      </c>
      <c r="B782" s="6">
        <v>45485</v>
      </c>
      <c r="C782" s="5" t="s">
        <v>36</v>
      </c>
      <c r="D782" s="5" t="str">
        <f>VLOOKUP($C782,'Sales Person'!$A$1:$C$21,2,0)</f>
        <v>Michale Cole</v>
      </c>
      <c r="E782" s="5" t="s">
        <v>7</v>
      </c>
      <c r="F782" s="5" t="str">
        <f>VLOOKUP($E782,Country!$A$1:$B$11,2,0)</f>
        <v>Europe</v>
      </c>
      <c r="G782" s="5" t="s">
        <v>31</v>
      </c>
      <c r="H782" s="5" t="str">
        <f>VLOOKUP($G782,Products!$A$1:$C$11,COLUMNS(Products!$A$2:B782),0)</f>
        <v>Electronics</v>
      </c>
      <c r="I782" s="5">
        <f>VLOOKUP($G782,Products!$A$1:$C$11,COLUMNS(Products!$A$2:C782),0)</f>
        <v>71.97</v>
      </c>
      <c r="J782" s="5">
        <v>359.74</v>
      </c>
      <c r="K782" s="5" t="s">
        <v>81</v>
      </c>
      <c r="L782" s="6">
        <v>45493</v>
      </c>
      <c r="M782" s="5">
        <f t="shared" si="12"/>
        <v>8</v>
      </c>
      <c r="N782" s="5" t="str">
        <f>TEXT(Table1[[#This Row],[Date]],"mmm")</f>
        <v>Jul</v>
      </c>
      <c r="O782" s="5">
        <f>YEAR(Table1[[#This Row],[Date]])</f>
        <v>2024</v>
      </c>
    </row>
    <row r="783" spans="1:15" x14ac:dyDescent="0.25">
      <c r="A783" s="5">
        <v>782</v>
      </c>
      <c r="B783" s="6">
        <v>45518</v>
      </c>
      <c r="C783" s="5" t="s">
        <v>62</v>
      </c>
      <c r="D783" s="5" t="str">
        <f>VLOOKUP($C783,'Sales Person'!$A$1:$C$21,2,0)</f>
        <v>Cathy Kelley</v>
      </c>
      <c r="E783" s="5" t="s">
        <v>11</v>
      </c>
      <c r="F783" s="5" t="str">
        <f>VLOOKUP($E783,Country!$A$1:$B$11,2,0)</f>
        <v>Asia</v>
      </c>
      <c r="G783" s="5" t="s">
        <v>31</v>
      </c>
      <c r="H783" s="5" t="str">
        <f>VLOOKUP($G783,Products!$A$1:$C$11,COLUMNS(Products!$A$2:B783),0)</f>
        <v>Electronics</v>
      </c>
      <c r="I783" s="5">
        <f>VLOOKUP($G783,Products!$A$1:$C$11,COLUMNS(Products!$A$2:C783),0)</f>
        <v>71.97</v>
      </c>
      <c r="J783" s="5">
        <v>334.38</v>
      </c>
      <c r="K783" s="5" t="s">
        <v>81</v>
      </c>
      <c r="L783" s="6">
        <v>45530</v>
      </c>
      <c r="M783" s="5">
        <f t="shared" si="12"/>
        <v>12</v>
      </c>
      <c r="N783" s="5" t="str">
        <f>TEXT(Table1[[#This Row],[Date]],"mmm")</f>
        <v>Aug</v>
      </c>
      <c r="O783" s="5">
        <f>YEAR(Table1[[#This Row],[Date]])</f>
        <v>2024</v>
      </c>
    </row>
    <row r="784" spans="1:15" x14ac:dyDescent="0.25">
      <c r="A784" s="5">
        <v>783</v>
      </c>
      <c r="B784" s="6">
        <v>45594</v>
      </c>
      <c r="C784" s="5" t="s">
        <v>36</v>
      </c>
      <c r="D784" s="5" t="str">
        <f>VLOOKUP($C784,'Sales Person'!$A$1:$C$21,2,0)</f>
        <v>Michale Cole</v>
      </c>
      <c r="E784" s="5" t="s">
        <v>7</v>
      </c>
      <c r="F784" s="5" t="str">
        <f>VLOOKUP($E784,Country!$A$1:$B$11,2,0)</f>
        <v>Europe</v>
      </c>
      <c r="G784" s="5" t="s">
        <v>31</v>
      </c>
      <c r="H784" s="5" t="str">
        <f>VLOOKUP($G784,Products!$A$1:$C$11,COLUMNS(Products!$A$2:B784),0)</f>
        <v>Electronics</v>
      </c>
      <c r="I784" s="5">
        <f>VLOOKUP($G784,Products!$A$1:$C$11,COLUMNS(Products!$A$2:C784),0)</f>
        <v>71.97</v>
      </c>
      <c r="J784" s="5">
        <v>149.88999999999999</v>
      </c>
      <c r="K784" s="5" t="s">
        <v>81</v>
      </c>
      <c r="L784" s="6">
        <v>45602</v>
      </c>
      <c r="M784" s="5">
        <f t="shared" si="12"/>
        <v>8</v>
      </c>
      <c r="N784" s="5" t="str">
        <f>TEXT(Table1[[#This Row],[Date]],"mmm")</f>
        <v>Oct</v>
      </c>
      <c r="O784" s="5">
        <f>YEAR(Table1[[#This Row],[Date]])</f>
        <v>2024</v>
      </c>
    </row>
    <row r="785" spans="1:15" x14ac:dyDescent="0.25">
      <c r="A785" s="5">
        <v>784</v>
      </c>
      <c r="B785" s="6">
        <v>45203</v>
      </c>
      <c r="C785" s="5" t="s">
        <v>46</v>
      </c>
      <c r="D785" s="5" t="str">
        <f>VLOOKUP($C785,'Sales Person'!$A$1:$C$21,2,0)</f>
        <v>Nick Patrick</v>
      </c>
      <c r="E785" s="5" t="s">
        <v>11</v>
      </c>
      <c r="F785" s="5" t="str">
        <f>VLOOKUP($E785,Country!$A$1:$B$11,2,0)</f>
        <v>Asia</v>
      </c>
      <c r="G785" s="5" t="s">
        <v>28</v>
      </c>
      <c r="H785" s="5" t="str">
        <f>VLOOKUP($G785,Products!$A$1:$C$11,COLUMNS(Products!$A$2:B785),0)</f>
        <v>Electronics</v>
      </c>
      <c r="I785" s="5">
        <f>VLOOKUP($G785,Products!$A$1:$C$11,COLUMNS(Products!$A$2:C785),0)</f>
        <v>282.79000000000002</v>
      </c>
      <c r="J785" s="5">
        <v>727.07</v>
      </c>
      <c r="K785" s="5" t="s">
        <v>81</v>
      </c>
      <c r="L785" s="6">
        <v>45215</v>
      </c>
      <c r="M785" s="5">
        <f t="shared" si="12"/>
        <v>12</v>
      </c>
      <c r="N785" s="5" t="str">
        <f>TEXT(Table1[[#This Row],[Date]],"mmm")</f>
        <v>Oct</v>
      </c>
      <c r="O785" s="5">
        <f>YEAR(Table1[[#This Row],[Date]])</f>
        <v>2023</v>
      </c>
    </row>
    <row r="786" spans="1:15" x14ac:dyDescent="0.25">
      <c r="A786" s="5">
        <v>785</v>
      </c>
      <c r="B786" s="6">
        <v>45564</v>
      </c>
      <c r="C786" s="5" t="s">
        <v>74</v>
      </c>
      <c r="D786" s="5" t="str">
        <f>VLOOKUP($C786,'Sales Person'!$A$1:$C$21,2,0)</f>
        <v>Michale Cole</v>
      </c>
      <c r="E786" s="5" t="s">
        <v>5</v>
      </c>
      <c r="F786" s="5" t="str">
        <f>VLOOKUP($E786,Country!$A$1:$B$11,2,0)</f>
        <v>South America</v>
      </c>
      <c r="G786" s="5" t="s">
        <v>26</v>
      </c>
      <c r="H786" s="5" t="str">
        <f>VLOOKUP($G786,Products!$A$1:$C$11,COLUMNS(Products!$A$2:B786),0)</f>
        <v>Electronics</v>
      </c>
      <c r="I786" s="5">
        <f>VLOOKUP($G786,Products!$A$1:$C$11,COLUMNS(Products!$A$2:C786),0)</f>
        <v>263.2</v>
      </c>
      <c r="J786" s="5">
        <v>513.62</v>
      </c>
      <c r="K786" s="5" t="s">
        <v>82</v>
      </c>
      <c r="L786" s="5" t="s">
        <v>83</v>
      </c>
      <c r="M786" s="5" t="str">
        <f t="shared" si="12"/>
        <v>0</v>
      </c>
      <c r="N786" s="5" t="str">
        <f>TEXT(Table1[[#This Row],[Date]],"mmm")</f>
        <v>Sep</v>
      </c>
      <c r="O786" s="5">
        <f>YEAR(Table1[[#This Row],[Date]])</f>
        <v>2024</v>
      </c>
    </row>
    <row r="787" spans="1:15" x14ac:dyDescent="0.25">
      <c r="A787" s="5">
        <v>786</v>
      </c>
      <c r="B787" s="6">
        <v>45497</v>
      </c>
      <c r="C787" s="5" t="s">
        <v>52</v>
      </c>
      <c r="D787" s="5" t="str">
        <f>VLOOKUP($C787,'Sales Person'!$A$1:$C$21,2,0)</f>
        <v>Nick Patrick</v>
      </c>
      <c r="E787" s="5" t="s">
        <v>10</v>
      </c>
      <c r="F787" s="5" t="str">
        <f>VLOOKUP($E787,Country!$A$1:$B$11,2,0)</f>
        <v>Europe</v>
      </c>
      <c r="G787" s="5" t="s">
        <v>29</v>
      </c>
      <c r="H787" s="5" t="str">
        <f>VLOOKUP($G787,Products!$A$1:$C$11,COLUMNS(Products!$A$2:B787),0)</f>
        <v>Computing</v>
      </c>
      <c r="I787" s="5">
        <f>VLOOKUP($G787,Products!$A$1:$C$11,COLUMNS(Products!$A$2:C787),0)</f>
        <v>104.6</v>
      </c>
      <c r="J787" s="5">
        <v>373.83</v>
      </c>
      <c r="K787" s="5" t="s">
        <v>81</v>
      </c>
      <c r="L787" s="6">
        <v>45503</v>
      </c>
      <c r="M787" s="5">
        <f t="shared" si="12"/>
        <v>6</v>
      </c>
      <c r="N787" s="5" t="str">
        <f>TEXT(Table1[[#This Row],[Date]],"mmm")</f>
        <v>Jul</v>
      </c>
      <c r="O787" s="5">
        <f>YEAR(Table1[[#This Row],[Date]])</f>
        <v>2024</v>
      </c>
    </row>
    <row r="788" spans="1:15" x14ac:dyDescent="0.25">
      <c r="A788" s="5">
        <v>787</v>
      </c>
      <c r="B788" s="6">
        <v>45364</v>
      </c>
      <c r="C788" s="5" t="s">
        <v>72</v>
      </c>
      <c r="D788" s="5" t="str">
        <f>VLOOKUP($C788,'Sales Person'!$A$1:$C$21,2,0)</f>
        <v>Cathy Kelley</v>
      </c>
      <c r="E788" s="5" t="s">
        <v>15</v>
      </c>
      <c r="F788" s="5" t="str">
        <f>VLOOKUP($E788,Country!$A$1:$B$11,2,0)</f>
        <v>Oceania</v>
      </c>
      <c r="G788" s="5" t="s">
        <v>32</v>
      </c>
      <c r="H788" s="5" t="str">
        <f>VLOOKUP($G788,Products!$A$1:$C$11,COLUMNS(Products!$A$2:B788),0)</f>
        <v>Audio</v>
      </c>
      <c r="I788" s="5">
        <f>VLOOKUP($G788,Products!$A$1:$C$11,COLUMNS(Products!$A$2:C788),0)</f>
        <v>143.09</v>
      </c>
      <c r="J788" s="5">
        <v>394.35</v>
      </c>
      <c r="K788" s="5" t="s">
        <v>81</v>
      </c>
      <c r="L788" s="6">
        <v>45384</v>
      </c>
      <c r="M788" s="5">
        <f t="shared" si="12"/>
        <v>20</v>
      </c>
      <c r="N788" s="5" t="str">
        <f>TEXT(Table1[[#This Row],[Date]],"mmm")</f>
        <v>Mar</v>
      </c>
      <c r="O788" s="5">
        <f>YEAR(Table1[[#This Row],[Date]])</f>
        <v>2024</v>
      </c>
    </row>
    <row r="789" spans="1:15" x14ac:dyDescent="0.25">
      <c r="A789" s="5">
        <v>788</v>
      </c>
      <c r="B789" s="6">
        <v>45405</v>
      </c>
      <c r="C789" s="5" t="s">
        <v>50</v>
      </c>
      <c r="D789" s="5" t="str">
        <f>VLOOKUP($C789,'Sales Person'!$A$1:$C$21,2,0)</f>
        <v>Michale Cole</v>
      </c>
      <c r="E789" s="5" t="s">
        <v>2</v>
      </c>
      <c r="F789" s="5" t="str">
        <f>VLOOKUP($E789,Country!$A$1:$B$11,2,0)</f>
        <v>North America</v>
      </c>
      <c r="G789" s="5" t="s">
        <v>28</v>
      </c>
      <c r="H789" s="5" t="str">
        <f>VLOOKUP($G789,Products!$A$1:$C$11,COLUMNS(Products!$A$2:B789),0)</f>
        <v>Electronics</v>
      </c>
      <c r="I789" s="5">
        <f>VLOOKUP($G789,Products!$A$1:$C$11,COLUMNS(Products!$A$2:C789),0)</f>
        <v>282.79000000000002</v>
      </c>
      <c r="J789" s="5">
        <v>192.3</v>
      </c>
      <c r="K789" s="5" t="s">
        <v>81</v>
      </c>
      <c r="L789" s="6">
        <v>45406</v>
      </c>
      <c r="M789" s="5">
        <f t="shared" si="12"/>
        <v>1</v>
      </c>
      <c r="N789" s="5" t="str">
        <f>TEXT(Table1[[#This Row],[Date]],"mmm")</f>
        <v>Apr</v>
      </c>
      <c r="O789" s="5">
        <f>YEAR(Table1[[#This Row],[Date]])</f>
        <v>2024</v>
      </c>
    </row>
    <row r="790" spans="1:15" x14ac:dyDescent="0.25">
      <c r="A790" s="5">
        <v>789</v>
      </c>
      <c r="B790" s="6">
        <v>45295</v>
      </c>
      <c r="C790" s="5" t="s">
        <v>54</v>
      </c>
      <c r="D790" s="5" t="str">
        <f>VLOOKUP($C790,'Sales Person'!$A$1:$C$21,2,0)</f>
        <v>Michale Cole</v>
      </c>
      <c r="E790" s="5" t="s">
        <v>15</v>
      </c>
      <c r="F790" s="5" t="str">
        <f>VLOOKUP($E790,Country!$A$1:$B$11,2,0)</f>
        <v>Oceania</v>
      </c>
      <c r="G790" s="5" t="s">
        <v>20</v>
      </c>
      <c r="H790" s="5" t="str">
        <f>VLOOKUP($G790,Products!$A$1:$C$11,COLUMNS(Products!$A$2:B790),0)</f>
        <v>Office Equipment</v>
      </c>
      <c r="I790" s="5">
        <f>VLOOKUP($G790,Products!$A$1:$C$11,COLUMNS(Products!$A$2:C790),0)</f>
        <v>350.59</v>
      </c>
      <c r="J790" s="5">
        <v>566</v>
      </c>
      <c r="K790" s="5" t="s">
        <v>81</v>
      </c>
      <c r="L790" s="6">
        <v>45315</v>
      </c>
      <c r="M790" s="5">
        <f t="shared" si="12"/>
        <v>20</v>
      </c>
      <c r="N790" s="5" t="str">
        <f>TEXT(Table1[[#This Row],[Date]],"mmm")</f>
        <v>Jan</v>
      </c>
      <c r="O790" s="5">
        <f>YEAR(Table1[[#This Row],[Date]])</f>
        <v>2024</v>
      </c>
    </row>
    <row r="791" spans="1:15" x14ac:dyDescent="0.25">
      <c r="A791" s="5">
        <v>790</v>
      </c>
      <c r="B791" s="6">
        <v>45054</v>
      </c>
      <c r="C791" s="5" t="s">
        <v>62</v>
      </c>
      <c r="D791" s="5" t="str">
        <f>VLOOKUP($C791,'Sales Person'!$A$1:$C$21,2,0)</f>
        <v>Cathy Kelley</v>
      </c>
      <c r="E791" s="5" t="s">
        <v>14</v>
      </c>
      <c r="F791" s="5" t="str">
        <f>VLOOKUP($E791,Country!$A$1:$B$11,2,0)</f>
        <v>Asia</v>
      </c>
      <c r="G791" s="5" t="s">
        <v>31</v>
      </c>
      <c r="H791" s="5" t="str">
        <f>VLOOKUP($G791,Products!$A$1:$C$11,COLUMNS(Products!$A$2:B791),0)</f>
        <v>Electronics</v>
      </c>
      <c r="I791" s="5">
        <f>VLOOKUP($G791,Products!$A$1:$C$11,COLUMNS(Products!$A$2:C791),0)</f>
        <v>71.97</v>
      </c>
      <c r="J791" s="5">
        <v>483.88</v>
      </c>
      <c r="K791" s="5" t="s">
        <v>81</v>
      </c>
      <c r="L791" s="6">
        <v>45072</v>
      </c>
      <c r="M791" s="5">
        <f t="shared" si="12"/>
        <v>18</v>
      </c>
      <c r="N791" s="5" t="str">
        <f>TEXT(Table1[[#This Row],[Date]],"mmm")</f>
        <v>May</v>
      </c>
      <c r="O791" s="5">
        <f>YEAR(Table1[[#This Row],[Date]])</f>
        <v>2023</v>
      </c>
    </row>
    <row r="792" spans="1:15" x14ac:dyDescent="0.25">
      <c r="A792" s="5">
        <v>791</v>
      </c>
      <c r="B792" s="6">
        <v>45176</v>
      </c>
      <c r="C792" s="5" t="s">
        <v>64</v>
      </c>
      <c r="D792" s="5" t="str">
        <f>VLOOKUP($C792,'Sales Person'!$A$1:$C$21,2,0)</f>
        <v>Michale Cole</v>
      </c>
      <c r="E792" s="5" t="s">
        <v>5</v>
      </c>
      <c r="F792" s="5" t="str">
        <f>VLOOKUP($E792,Country!$A$1:$B$11,2,0)</f>
        <v>South America</v>
      </c>
      <c r="G792" s="5" t="s">
        <v>32</v>
      </c>
      <c r="H792" s="5" t="str">
        <f>VLOOKUP($G792,Products!$A$1:$C$11,COLUMNS(Products!$A$2:B792),0)</f>
        <v>Audio</v>
      </c>
      <c r="I792" s="5">
        <f>VLOOKUP($G792,Products!$A$1:$C$11,COLUMNS(Products!$A$2:C792),0)</f>
        <v>143.09</v>
      </c>
      <c r="J792" s="5">
        <v>112.43</v>
      </c>
      <c r="K792" s="5" t="s">
        <v>81</v>
      </c>
      <c r="L792" s="6">
        <v>45180</v>
      </c>
      <c r="M792" s="5">
        <f t="shared" si="12"/>
        <v>4</v>
      </c>
      <c r="N792" s="5" t="str">
        <f>TEXT(Table1[[#This Row],[Date]],"mmm")</f>
        <v>Sep</v>
      </c>
      <c r="O792" s="5">
        <f>YEAR(Table1[[#This Row],[Date]])</f>
        <v>2023</v>
      </c>
    </row>
    <row r="793" spans="1:15" x14ac:dyDescent="0.25">
      <c r="A793" s="5">
        <v>792</v>
      </c>
      <c r="B793" s="6">
        <v>45552</v>
      </c>
      <c r="C793" s="5" t="s">
        <v>52</v>
      </c>
      <c r="D793" s="5" t="str">
        <f>VLOOKUP($C793,'Sales Person'!$A$1:$C$21,2,0)</f>
        <v>Nick Patrick</v>
      </c>
      <c r="E793" s="5" t="s">
        <v>10</v>
      </c>
      <c r="F793" s="5" t="str">
        <f>VLOOKUP($E793,Country!$A$1:$B$11,2,0)</f>
        <v>Europe</v>
      </c>
      <c r="G793" s="5" t="s">
        <v>20</v>
      </c>
      <c r="H793" s="5" t="str">
        <f>VLOOKUP($G793,Products!$A$1:$C$11,COLUMNS(Products!$A$2:B793),0)</f>
        <v>Office Equipment</v>
      </c>
      <c r="I793" s="5">
        <f>VLOOKUP($G793,Products!$A$1:$C$11,COLUMNS(Products!$A$2:C793),0)</f>
        <v>350.59</v>
      </c>
      <c r="J793" s="5">
        <v>987.93</v>
      </c>
      <c r="K793" s="5" t="s">
        <v>82</v>
      </c>
      <c r="L793" s="5" t="s">
        <v>83</v>
      </c>
      <c r="M793" s="5" t="str">
        <f t="shared" si="12"/>
        <v>0</v>
      </c>
      <c r="N793" s="5" t="str">
        <f>TEXT(Table1[[#This Row],[Date]],"mmm")</f>
        <v>Sep</v>
      </c>
      <c r="O793" s="5">
        <f>YEAR(Table1[[#This Row],[Date]])</f>
        <v>2024</v>
      </c>
    </row>
    <row r="794" spans="1:15" x14ac:dyDescent="0.25">
      <c r="A794" s="5">
        <v>793</v>
      </c>
      <c r="B794" s="6">
        <v>45391</v>
      </c>
      <c r="C794" s="5" t="s">
        <v>52</v>
      </c>
      <c r="D794" s="5" t="str">
        <f>VLOOKUP($C794,'Sales Person'!$A$1:$C$21,2,0)</f>
        <v>Nick Patrick</v>
      </c>
      <c r="E794" s="5" t="s">
        <v>7</v>
      </c>
      <c r="F794" s="5" t="str">
        <f>VLOOKUP($E794,Country!$A$1:$B$11,2,0)</f>
        <v>Europe</v>
      </c>
      <c r="G794" s="5" t="s">
        <v>28</v>
      </c>
      <c r="H794" s="5" t="str">
        <f>VLOOKUP($G794,Products!$A$1:$C$11,COLUMNS(Products!$A$2:B794),0)</f>
        <v>Electronics</v>
      </c>
      <c r="I794" s="5">
        <f>VLOOKUP($G794,Products!$A$1:$C$11,COLUMNS(Products!$A$2:C794),0)</f>
        <v>282.79000000000002</v>
      </c>
      <c r="J794" s="5">
        <v>551.27</v>
      </c>
      <c r="K794" s="5" t="s">
        <v>82</v>
      </c>
      <c r="L794" s="5" t="s">
        <v>83</v>
      </c>
      <c r="M794" s="5" t="str">
        <f t="shared" si="12"/>
        <v>0</v>
      </c>
      <c r="N794" s="5" t="str">
        <f>TEXT(Table1[[#This Row],[Date]],"mmm")</f>
        <v>Apr</v>
      </c>
      <c r="O794" s="5">
        <f>YEAR(Table1[[#This Row],[Date]])</f>
        <v>2024</v>
      </c>
    </row>
    <row r="795" spans="1:15" x14ac:dyDescent="0.25">
      <c r="A795" s="5">
        <v>794</v>
      </c>
      <c r="B795" s="6">
        <v>45048</v>
      </c>
      <c r="C795" s="5" t="s">
        <v>68</v>
      </c>
      <c r="D795" s="5" t="str">
        <f>VLOOKUP($C795,'Sales Person'!$A$1:$C$21,2,0)</f>
        <v>Samantha Irvin</v>
      </c>
      <c r="E795" s="5" t="s">
        <v>13</v>
      </c>
      <c r="F795" s="5" t="str">
        <f>VLOOKUP($E795,Country!$A$1:$B$11,2,0)</f>
        <v>Asia</v>
      </c>
      <c r="G795" s="5" t="s">
        <v>29</v>
      </c>
      <c r="H795" s="5" t="str">
        <f>VLOOKUP($G795,Products!$A$1:$C$11,COLUMNS(Products!$A$2:B795),0)</f>
        <v>Computing</v>
      </c>
      <c r="I795" s="5">
        <f>VLOOKUP($G795,Products!$A$1:$C$11,COLUMNS(Products!$A$2:C795),0)</f>
        <v>104.6</v>
      </c>
      <c r="J795" s="5">
        <v>757.68</v>
      </c>
      <c r="K795" s="5" t="s">
        <v>81</v>
      </c>
      <c r="L795" s="6">
        <v>45063</v>
      </c>
      <c r="M795" s="5">
        <f t="shared" si="12"/>
        <v>15</v>
      </c>
      <c r="N795" s="5" t="str">
        <f>TEXT(Table1[[#This Row],[Date]],"mmm")</f>
        <v>May</v>
      </c>
      <c r="O795" s="5">
        <f>YEAR(Table1[[#This Row],[Date]])</f>
        <v>2023</v>
      </c>
    </row>
    <row r="796" spans="1:15" x14ac:dyDescent="0.25">
      <c r="A796" s="5">
        <v>795</v>
      </c>
      <c r="B796" s="6">
        <v>45644</v>
      </c>
      <c r="C796" s="5" t="s">
        <v>68</v>
      </c>
      <c r="D796" s="5" t="str">
        <f>VLOOKUP($C796,'Sales Person'!$A$1:$C$21,2,0)</f>
        <v>Samantha Irvin</v>
      </c>
      <c r="E796" s="5" t="s">
        <v>11</v>
      </c>
      <c r="F796" s="5" t="str">
        <f>VLOOKUP($E796,Country!$A$1:$B$11,2,0)</f>
        <v>Asia</v>
      </c>
      <c r="G796" s="5" t="s">
        <v>22</v>
      </c>
      <c r="H796" s="5" t="str">
        <f>VLOOKUP($G796,Products!$A$1:$C$11,COLUMNS(Products!$A$2:B796),0)</f>
        <v>Computing</v>
      </c>
      <c r="I796" s="5">
        <f>VLOOKUP($G796,Products!$A$1:$C$11,COLUMNS(Products!$A$2:C796),0)</f>
        <v>415.78</v>
      </c>
      <c r="J796" s="5">
        <v>611.07000000000005</v>
      </c>
      <c r="K796" s="5" t="s">
        <v>82</v>
      </c>
      <c r="L796" s="5" t="s">
        <v>83</v>
      </c>
      <c r="M796" s="5" t="str">
        <f t="shared" si="12"/>
        <v>0</v>
      </c>
      <c r="N796" s="5" t="str">
        <f>TEXT(Table1[[#This Row],[Date]],"mmm")</f>
        <v>Dec</v>
      </c>
      <c r="O796" s="5">
        <f>YEAR(Table1[[#This Row],[Date]])</f>
        <v>2024</v>
      </c>
    </row>
    <row r="797" spans="1:15" x14ac:dyDescent="0.25">
      <c r="A797" s="5">
        <v>796</v>
      </c>
      <c r="B797" s="6">
        <v>45185</v>
      </c>
      <c r="C797" s="5" t="s">
        <v>40</v>
      </c>
      <c r="D797" s="5" t="str">
        <f>VLOOKUP($C797,'Sales Person'!$A$1:$C$21,2,0)</f>
        <v>Samantha Irvin</v>
      </c>
      <c r="E797" s="5" t="s">
        <v>7</v>
      </c>
      <c r="F797" s="5" t="str">
        <f>VLOOKUP($E797,Country!$A$1:$B$11,2,0)</f>
        <v>Europe</v>
      </c>
      <c r="G797" s="5" t="s">
        <v>26</v>
      </c>
      <c r="H797" s="5" t="str">
        <f>VLOOKUP($G797,Products!$A$1:$C$11,COLUMNS(Products!$A$2:B797),0)</f>
        <v>Electronics</v>
      </c>
      <c r="I797" s="5">
        <f>VLOOKUP($G797,Products!$A$1:$C$11,COLUMNS(Products!$A$2:C797),0)</f>
        <v>263.2</v>
      </c>
      <c r="J797" s="5">
        <v>561.21</v>
      </c>
      <c r="K797" s="5" t="s">
        <v>82</v>
      </c>
      <c r="L797" s="5" t="s">
        <v>83</v>
      </c>
      <c r="M797" s="5" t="str">
        <f t="shared" si="12"/>
        <v>0</v>
      </c>
      <c r="N797" s="5" t="str">
        <f>TEXT(Table1[[#This Row],[Date]],"mmm")</f>
        <v>Sep</v>
      </c>
      <c r="O797" s="5">
        <f>YEAR(Table1[[#This Row],[Date]])</f>
        <v>2023</v>
      </c>
    </row>
    <row r="798" spans="1:15" x14ac:dyDescent="0.25">
      <c r="A798" s="5">
        <v>797</v>
      </c>
      <c r="B798" s="6">
        <v>45102</v>
      </c>
      <c r="C798" s="5" t="s">
        <v>46</v>
      </c>
      <c r="D798" s="5" t="str">
        <f>VLOOKUP($C798,'Sales Person'!$A$1:$C$21,2,0)</f>
        <v>Nick Patrick</v>
      </c>
      <c r="E798" s="5" t="s">
        <v>11</v>
      </c>
      <c r="F798" s="5" t="str">
        <f>VLOOKUP($E798,Country!$A$1:$B$11,2,0)</f>
        <v>Asia</v>
      </c>
      <c r="G798" s="5" t="s">
        <v>31</v>
      </c>
      <c r="H798" s="5" t="str">
        <f>VLOOKUP($G798,Products!$A$1:$C$11,COLUMNS(Products!$A$2:B798),0)</f>
        <v>Electronics</v>
      </c>
      <c r="I798" s="5">
        <f>VLOOKUP($G798,Products!$A$1:$C$11,COLUMNS(Products!$A$2:C798),0)</f>
        <v>71.97</v>
      </c>
      <c r="J798" s="5">
        <v>364.8</v>
      </c>
      <c r="K798" s="5" t="s">
        <v>82</v>
      </c>
      <c r="L798" s="5" t="s">
        <v>83</v>
      </c>
      <c r="M798" s="5" t="str">
        <f t="shared" si="12"/>
        <v>0</v>
      </c>
      <c r="N798" s="5" t="str">
        <f>TEXT(Table1[[#This Row],[Date]],"mmm")</f>
        <v>Jun</v>
      </c>
      <c r="O798" s="5">
        <f>YEAR(Table1[[#This Row],[Date]])</f>
        <v>2023</v>
      </c>
    </row>
    <row r="799" spans="1:15" x14ac:dyDescent="0.25">
      <c r="A799" s="5">
        <v>798</v>
      </c>
      <c r="B799" s="6">
        <v>45191</v>
      </c>
      <c r="C799" s="5" t="s">
        <v>60</v>
      </c>
      <c r="D799" s="5" t="str">
        <f>VLOOKUP($C799,'Sales Person'!$A$1:$C$21,2,0)</f>
        <v>Cathy Kelley</v>
      </c>
      <c r="E799" s="5" t="s">
        <v>5</v>
      </c>
      <c r="F799" s="5" t="str">
        <f>VLOOKUP($E799,Country!$A$1:$B$11,2,0)</f>
        <v>South America</v>
      </c>
      <c r="G799" s="5" t="s">
        <v>20</v>
      </c>
      <c r="H799" s="5" t="str">
        <f>VLOOKUP($G799,Products!$A$1:$C$11,COLUMNS(Products!$A$2:B799),0)</f>
        <v>Office Equipment</v>
      </c>
      <c r="I799" s="5">
        <f>VLOOKUP($G799,Products!$A$1:$C$11,COLUMNS(Products!$A$2:C799),0)</f>
        <v>350.59</v>
      </c>
      <c r="J799" s="5">
        <v>448.66</v>
      </c>
      <c r="K799" s="5" t="s">
        <v>82</v>
      </c>
      <c r="L799" s="5" t="s">
        <v>83</v>
      </c>
      <c r="M799" s="5" t="str">
        <f t="shared" si="12"/>
        <v>0</v>
      </c>
      <c r="N799" s="5" t="str">
        <f>TEXT(Table1[[#This Row],[Date]],"mmm")</f>
        <v>Sep</v>
      </c>
      <c r="O799" s="5">
        <f>YEAR(Table1[[#This Row],[Date]])</f>
        <v>2023</v>
      </c>
    </row>
    <row r="800" spans="1:15" x14ac:dyDescent="0.25">
      <c r="A800" s="5">
        <v>799</v>
      </c>
      <c r="B800" s="6">
        <v>45316</v>
      </c>
      <c r="C800" s="5" t="s">
        <v>60</v>
      </c>
      <c r="D800" s="5" t="str">
        <f>VLOOKUP($C800,'Sales Person'!$A$1:$C$21,2,0)</f>
        <v>Cathy Kelley</v>
      </c>
      <c r="E800" s="5" t="s">
        <v>11</v>
      </c>
      <c r="F800" s="5" t="str">
        <f>VLOOKUP($E800,Country!$A$1:$B$11,2,0)</f>
        <v>Asia</v>
      </c>
      <c r="G800" s="5" t="s">
        <v>29</v>
      </c>
      <c r="H800" s="5" t="str">
        <f>VLOOKUP($G800,Products!$A$1:$C$11,COLUMNS(Products!$A$2:B800),0)</f>
        <v>Computing</v>
      </c>
      <c r="I800" s="5">
        <f>VLOOKUP($G800,Products!$A$1:$C$11,COLUMNS(Products!$A$2:C800),0)</f>
        <v>104.6</v>
      </c>
      <c r="J800" s="5">
        <v>196.39</v>
      </c>
      <c r="K800" s="5" t="s">
        <v>82</v>
      </c>
      <c r="L800" s="5" t="s">
        <v>83</v>
      </c>
      <c r="M800" s="5" t="str">
        <f t="shared" si="12"/>
        <v>0</v>
      </c>
      <c r="N800" s="5" t="str">
        <f>TEXT(Table1[[#This Row],[Date]],"mmm")</f>
        <v>Jan</v>
      </c>
      <c r="O800" s="5">
        <f>YEAR(Table1[[#This Row],[Date]])</f>
        <v>2024</v>
      </c>
    </row>
    <row r="801" spans="1:15" x14ac:dyDescent="0.25">
      <c r="A801" s="5">
        <v>800</v>
      </c>
      <c r="B801" s="6">
        <v>45612</v>
      </c>
      <c r="C801" s="5" t="s">
        <v>60</v>
      </c>
      <c r="D801" s="5" t="str">
        <f>VLOOKUP($C801,'Sales Person'!$A$1:$C$21,2,0)</f>
        <v>Cathy Kelley</v>
      </c>
      <c r="E801" s="5" t="s">
        <v>11</v>
      </c>
      <c r="F801" s="5" t="str">
        <f>VLOOKUP($E801,Country!$A$1:$B$11,2,0)</f>
        <v>Asia</v>
      </c>
      <c r="G801" s="5" t="s">
        <v>29</v>
      </c>
      <c r="H801" s="5" t="str">
        <f>VLOOKUP($G801,Products!$A$1:$C$11,COLUMNS(Products!$A$2:B801),0)</f>
        <v>Computing</v>
      </c>
      <c r="I801" s="5">
        <f>VLOOKUP($G801,Products!$A$1:$C$11,COLUMNS(Products!$A$2:C801),0)</f>
        <v>104.6</v>
      </c>
      <c r="J801" s="5">
        <v>502.26</v>
      </c>
      <c r="K801" s="5" t="s">
        <v>81</v>
      </c>
      <c r="L801" s="6">
        <v>45624</v>
      </c>
      <c r="M801" s="5">
        <f t="shared" si="12"/>
        <v>12</v>
      </c>
      <c r="N801" s="5" t="str">
        <f>TEXT(Table1[[#This Row],[Date]],"mmm")</f>
        <v>Nov</v>
      </c>
      <c r="O801" s="5">
        <f>YEAR(Table1[[#This Row],[Date]])</f>
        <v>2024</v>
      </c>
    </row>
    <row r="802" spans="1:15" x14ac:dyDescent="0.25">
      <c r="A802" s="5">
        <v>801</v>
      </c>
      <c r="B802" s="6">
        <v>45222</v>
      </c>
      <c r="C802" s="5" t="s">
        <v>48</v>
      </c>
      <c r="D802" s="5" t="str">
        <f>VLOOKUP($C802,'Sales Person'!$A$1:$C$21,2,0)</f>
        <v>Cathy Kelley</v>
      </c>
      <c r="E802" s="5" t="s">
        <v>14</v>
      </c>
      <c r="F802" s="5" t="str">
        <f>VLOOKUP($E802,Country!$A$1:$B$11,2,0)</f>
        <v>Asia</v>
      </c>
      <c r="G802" s="5" t="s">
        <v>30</v>
      </c>
      <c r="H802" s="5" t="str">
        <f>VLOOKUP($G802,Products!$A$1:$C$11,COLUMNS(Products!$A$2:B802),0)</f>
        <v>Audio</v>
      </c>
      <c r="I802" s="5">
        <f>VLOOKUP($G802,Products!$A$1:$C$11,COLUMNS(Products!$A$2:C802),0)</f>
        <v>199.57</v>
      </c>
      <c r="J802" s="5">
        <v>193.19</v>
      </c>
      <c r="K802" s="5" t="s">
        <v>81</v>
      </c>
      <c r="L802" s="6">
        <v>45240</v>
      </c>
      <c r="M802" s="5">
        <f t="shared" si="12"/>
        <v>18</v>
      </c>
      <c r="N802" s="5" t="str">
        <f>TEXT(Table1[[#This Row],[Date]],"mmm")</f>
        <v>Oct</v>
      </c>
      <c r="O802" s="5">
        <f>YEAR(Table1[[#This Row],[Date]])</f>
        <v>2023</v>
      </c>
    </row>
    <row r="803" spans="1:15" x14ac:dyDescent="0.25">
      <c r="A803" s="5">
        <v>802</v>
      </c>
      <c r="B803" s="6">
        <v>45141</v>
      </c>
      <c r="C803" s="5" t="s">
        <v>68</v>
      </c>
      <c r="D803" s="5" t="str">
        <f>VLOOKUP($C803,'Sales Person'!$A$1:$C$21,2,0)</f>
        <v>Samantha Irvin</v>
      </c>
      <c r="E803" s="5" t="s">
        <v>14</v>
      </c>
      <c r="F803" s="5" t="str">
        <f>VLOOKUP($E803,Country!$A$1:$B$11,2,0)</f>
        <v>Asia</v>
      </c>
      <c r="G803" s="5" t="s">
        <v>31</v>
      </c>
      <c r="H803" s="5" t="str">
        <f>VLOOKUP($G803,Products!$A$1:$C$11,COLUMNS(Products!$A$2:B803),0)</f>
        <v>Electronics</v>
      </c>
      <c r="I803" s="5">
        <f>VLOOKUP($G803,Products!$A$1:$C$11,COLUMNS(Products!$A$2:C803),0)</f>
        <v>71.97</v>
      </c>
      <c r="J803" s="5">
        <v>263.18</v>
      </c>
      <c r="K803" s="5" t="s">
        <v>82</v>
      </c>
      <c r="L803" s="5" t="s">
        <v>83</v>
      </c>
      <c r="M803" s="5" t="str">
        <f t="shared" si="12"/>
        <v>0</v>
      </c>
      <c r="N803" s="5" t="str">
        <f>TEXT(Table1[[#This Row],[Date]],"mmm")</f>
        <v>Aug</v>
      </c>
      <c r="O803" s="5">
        <f>YEAR(Table1[[#This Row],[Date]])</f>
        <v>2023</v>
      </c>
    </row>
    <row r="804" spans="1:15" x14ac:dyDescent="0.25">
      <c r="A804" s="5">
        <v>803</v>
      </c>
      <c r="B804" s="6">
        <v>45381</v>
      </c>
      <c r="C804" s="5" t="s">
        <v>66</v>
      </c>
      <c r="D804" s="5" t="str">
        <f>VLOOKUP($C804,'Sales Person'!$A$1:$C$21,2,0)</f>
        <v>Michale Cole</v>
      </c>
      <c r="E804" s="5" t="s">
        <v>15</v>
      </c>
      <c r="F804" s="5" t="str">
        <f>VLOOKUP($E804,Country!$A$1:$B$11,2,0)</f>
        <v>Oceania</v>
      </c>
      <c r="G804" s="5" t="s">
        <v>30</v>
      </c>
      <c r="H804" s="5" t="str">
        <f>VLOOKUP($G804,Products!$A$1:$C$11,COLUMNS(Products!$A$2:B804),0)</f>
        <v>Audio</v>
      </c>
      <c r="I804" s="5">
        <f>VLOOKUP($G804,Products!$A$1:$C$11,COLUMNS(Products!$A$2:C804),0)</f>
        <v>199.57</v>
      </c>
      <c r="J804" s="5">
        <v>189.15</v>
      </c>
      <c r="K804" s="5" t="s">
        <v>82</v>
      </c>
      <c r="L804" s="5" t="s">
        <v>83</v>
      </c>
      <c r="M804" s="5" t="str">
        <f t="shared" si="12"/>
        <v>0</v>
      </c>
      <c r="N804" s="5" t="str">
        <f>TEXT(Table1[[#This Row],[Date]],"mmm")</f>
        <v>Mar</v>
      </c>
      <c r="O804" s="5">
        <f>YEAR(Table1[[#This Row],[Date]])</f>
        <v>2024</v>
      </c>
    </row>
    <row r="805" spans="1:15" x14ac:dyDescent="0.25">
      <c r="A805" s="5">
        <v>804</v>
      </c>
      <c r="B805" s="6">
        <v>45059</v>
      </c>
      <c r="C805" s="5" t="s">
        <v>74</v>
      </c>
      <c r="D805" s="5" t="str">
        <f>VLOOKUP($C805,'Sales Person'!$A$1:$C$21,2,0)</f>
        <v>Michale Cole</v>
      </c>
      <c r="E805" s="5" t="s">
        <v>14</v>
      </c>
      <c r="F805" s="5" t="str">
        <f>VLOOKUP($E805,Country!$A$1:$B$11,2,0)</f>
        <v>Asia</v>
      </c>
      <c r="G805" s="5" t="s">
        <v>26</v>
      </c>
      <c r="H805" s="5" t="str">
        <f>VLOOKUP($G805,Products!$A$1:$C$11,COLUMNS(Products!$A$2:B805),0)</f>
        <v>Electronics</v>
      </c>
      <c r="I805" s="5">
        <f>VLOOKUP($G805,Products!$A$1:$C$11,COLUMNS(Products!$A$2:C805),0)</f>
        <v>263.2</v>
      </c>
      <c r="J805" s="5">
        <v>207.31</v>
      </c>
      <c r="K805" s="5" t="s">
        <v>81</v>
      </c>
      <c r="L805" s="6">
        <v>45077</v>
      </c>
      <c r="M805" s="5">
        <f t="shared" si="12"/>
        <v>18</v>
      </c>
      <c r="N805" s="5" t="str">
        <f>TEXT(Table1[[#This Row],[Date]],"mmm")</f>
        <v>May</v>
      </c>
      <c r="O805" s="5">
        <f>YEAR(Table1[[#This Row],[Date]])</f>
        <v>2023</v>
      </c>
    </row>
    <row r="806" spans="1:15" x14ac:dyDescent="0.25">
      <c r="A806" s="5">
        <v>805</v>
      </c>
      <c r="B806" s="6">
        <v>45235</v>
      </c>
      <c r="C806" s="5" t="s">
        <v>72</v>
      </c>
      <c r="D806" s="5" t="str">
        <f>VLOOKUP($C806,'Sales Person'!$A$1:$C$21,2,0)</f>
        <v>Cathy Kelley</v>
      </c>
      <c r="E806" s="5" t="s">
        <v>15</v>
      </c>
      <c r="F806" s="5" t="str">
        <f>VLOOKUP($E806,Country!$A$1:$B$11,2,0)</f>
        <v>Oceania</v>
      </c>
      <c r="G806" s="5" t="s">
        <v>22</v>
      </c>
      <c r="H806" s="5" t="str">
        <f>VLOOKUP($G806,Products!$A$1:$C$11,COLUMNS(Products!$A$2:B806),0)</f>
        <v>Computing</v>
      </c>
      <c r="I806" s="5">
        <f>VLOOKUP($G806,Products!$A$1:$C$11,COLUMNS(Products!$A$2:C806),0)</f>
        <v>415.78</v>
      </c>
      <c r="J806" s="5">
        <v>297.02</v>
      </c>
      <c r="K806" s="5" t="s">
        <v>81</v>
      </c>
      <c r="L806" s="6">
        <v>45255</v>
      </c>
      <c r="M806" s="5">
        <f t="shared" si="12"/>
        <v>20</v>
      </c>
      <c r="N806" s="5" t="str">
        <f>TEXT(Table1[[#This Row],[Date]],"mmm")</f>
        <v>Nov</v>
      </c>
      <c r="O806" s="5">
        <f>YEAR(Table1[[#This Row],[Date]])</f>
        <v>2023</v>
      </c>
    </row>
    <row r="807" spans="1:15" x14ac:dyDescent="0.25">
      <c r="A807" s="5">
        <v>806</v>
      </c>
      <c r="B807" s="6">
        <v>45535</v>
      </c>
      <c r="C807" s="5" t="s">
        <v>58</v>
      </c>
      <c r="D807" s="5" t="str">
        <f>VLOOKUP($C807,'Sales Person'!$A$1:$C$21,2,0)</f>
        <v>Nick Patrick</v>
      </c>
      <c r="E807" s="5" t="s">
        <v>11</v>
      </c>
      <c r="F807" s="5" t="str">
        <f>VLOOKUP($E807,Country!$A$1:$B$11,2,0)</f>
        <v>Asia</v>
      </c>
      <c r="G807" s="5" t="s">
        <v>20</v>
      </c>
      <c r="H807" s="5" t="str">
        <f>VLOOKUP($G807,Products!$A$1:$C$11,COLUMNS(Products!$A$2:B807),0)</f>
        <v>Office Equipment</v>
      </c>
      <c r="I807" s="5">
        <f>VLOOKUP($G807,Products!$A$1:$C$11,COLUMNS(Products!$A$2:C807),0)</f>
        <v>350.59</v>
      </c>
      <c r="J807" s="5">
        <v>771.87</v>
      </c>
      <c r="K807" s="5" t="s">
        <v>82</v>
      </c>
      <c r="L807" s="5" t="s">
        <v>83</v>
      </c>
      <c r="M807" s="5" t="str">
        <f t="shared" si="12"/>
        <v>0</v>
      </c>
      <c r="N807" s="5" t="str">
        <f>TEXT(Table1[[#This Row],[Date]],"mmm")</f>
        <v>Aug</v>
      </c>
      <c r="O807" s="5">
        <f>YEAR(Table1[[#This Row],[Date]])</f>
        <v>2024</v>
      </c>
    </row>
    <row r="808" spans="1:15" x14ac:dyDescent="0.25">
      <c r="A808" s="5">
        <v>807</v>
      </c>
      <c r="B808" s="6">
        <v>45192</v>
      </c>
      <c r="C808" s="5" t="s">
        <v>60</v>
      </c>
      <c r="D808" s="5" t="str">
        <f>VLOOKUP($C808,'Sales Person'!$A$1:$C$21,2,0)</f>
        <v>Cathy Kelley</v>
      </c>
      <c r="E808" s="5" t="s">
        <v>14</v>
      </c>
      <c r="F808" s="5" t="str">
        <f>VLOOKUP($E808,Country!$A$1:$B$11,2,0)</f>
        <v>Asia</v>
      </c>
      <c r="G808" s="5" t="s">
        <v>22</v>
      </c>
      <c r="H808" s="5" t="str">
        <f>VLOOKUP($G808,Products!$A$1:$C$11,COLUMNS(Products!$A$2:B808),0)</f>
        <v>Computing</v>
      </c>
      <c r="I808" s="5">
        <f>VLOOKUP($G808,Products!$A$1:$C$11,COLUMNS(Products!$A$2:C808),0)</f>
        <v>415.78</v>
      </c>
      <c r="J808" s="5">
        <v>758.47</v>
      </c>
      <c r="K808" s="5" t="s">
        <v>81</v>
      </c>
      <c r="L808" s="6">
        <v>45210</v>
      </c>
      <c r="M808" s="5">
        <f t="shared" si="12"/>
        <v>18</v>
      </c>
      <c r="N808" s="5" t="str">
        <f>TEXT(Table1[[#This Row],[Date]],"mmm")</f>
        <v>Sep</v>
      </c>
      <c r="O808" s="5">
        <f>YEAR(Table1[[#This Row],[Date]])</f>
        <v>2023</v>
      </c>
    </row>
    <row r="809" spans="1:15" x14ac:dyDescent="0.25">
      <c r="A809" s="5">
        <v>808</v>
      </c>
      <c r="B809" s="6">
        <v>45525</v>
      </c>
      <c r="C809" s="5" t="s">
        <v>36</v>
      </c>
      <c r="D809" s="5" t="str">
        <f>VLOOKUP($C809,'Sales Person'!$A$1:$C$21,2,0)</f>
        <v>Michale Cole</v>
      </c>
      <c r="E809" s="5" t="s">
        <v>7</v>
      </c>
      <c r="F809" s="5" t="str">
        <f>VLOOKUP($E809,Country!$A$1:$B$11,2,0)</f>
        <v>Europe</v>
      </c>
      <c r="G809" s="5" t="s">
        <v>29</v>
      </c>
      <c r="H809" s="5" t="str">
        <f>VLOOKUP($G809,Products!$A$1:$C$11,COLUMNS(Products!$A$2:B809),0)</f>
        <v>Computing</v>
      </c>
      <c r="I809" s="5">
        <f>VLOOKUP($G809,Products!$A$1:$C$11,COLUMNS(Products!$A$2:C809),0)</f>
        <v>104.6</v>
      </c>
      <c r="J809" s="5">
        <v>614.03</v>
      </c>
      <c r="K809" s="5" t="s">
        <v>81</v>
      </c>
      <c r="L809" s="6">
        <v>45533</v>
      </c>
      <c r="M809" s="5">
        <f t="shared" si="12"/>
        <v>8</v>
      </c>
      <c r="N809" s="5" t="str">
        <f>TEXT(Table1[[#This Row],[Date]],"mmm")</f>
        <v>Aug</v>
      </c>
      <c r="O809" s="5">
        <f>YEAR(Table1[[#This Row],[Date]])</f>
        <v>2024</v>
      </c>
    </row>
    <row r="810" spans="1:15" x14ac:dyDescent="0.25">
      <c r="A810" s="5">
        <v>809</v>
      </c>
      <c r="B810" s="6">
        <v>45132</v>
      </c>
      <c r="C810" s="5" t="s">
        <v>52</v>
      </c>
      <c r="D810" s="5" t="str">
        <f>VLOOKUP($C810,'Sales Person'!$A$1:$C$21,2,0)</f>
        <v>Nick Patrick</v>
      </c>
      <c r="E810" s="5" t="s">
        <v>15</v>
      </c>
      <c r="F810" s="5" t="str">
        <f>VLOOKUP($E810,Country!$A$1:$B$11,2,0)</f>
        <v>Oceania</v>
      </c>
      <c r="G810" s="5" t="s">
        <v>29</v>
      </c>
      <c r="H810" s="5" t="str">
        <f>VLOOKUP($G810,Products!$A$1:$C$11,COLUMNS(Products!$A$2:B810),0)</f>
        <v>Computing</v>
      </c>
      <c r="I810" s="5">
        <f>VLOOKUP($G810,Products!$A$1:$C$11,COLUMNS(Products!$A$2:C810),0)</f>
        <v>104.6</v>
      </c>
      <c r="J810" s="5">
        <v>511.09</v>
      </c>
      <c r="K810" s="5" t="s">
        <v>81</v>
      </c>
      <c r="L810" s="6">
        <v>45152</v>
      </c>
      <c r="M810" s="5">
        <f t="shared" si="12"/>
        <v>20</v>
      </c>
      <c r="N810" s="5" t="str">
        <f>TEXT(Table1[[#This Row],[Date]],"mmm")</f>
        <v>Jul</v>
      </c>
      <c r="O810" s="5">
        <f>YEAR(Table1[[#This Row],[Date]])</f>
        <v>2023</v>
      </c>
    </row>
    <row r="811" spans="1:15" x14ac:dyDescent="0.25">
      <c r="A811" s="5">
        <v>810</v>
      </c>
      <c r="B811" s="6">
        <v>45070</v>
      </c>
      <c r="C811" s="5" t="s">
        <v>60</v>
      </c>
      <c r="D811" s="5" t="str">
        <f>VLOOKUP($C811,'Sales Person'!$A$1:$C$21,2,0)</f>
        <v>Cathy Kelley</v>
      </c>
      <c r="E811" s="5" t="s">
        <v>14</v>
      </c>
      <c r="F811" s="5" t="str">
        <f>VLOOKUP($E811,Country!$A$1:$B$11,2,0)</f>
        <v>Asia</v>
      </c>
      <c r="G811" s="5" t="s">
        <v>32</v>
      </c>
      <c r="H811" s="5" t="str">
        <f>VLOOKUP($G811,Products!$A$1:$C$11,COLUMNS(Products!$A$2:B811),0)</f>
        <v>Audio</v>
      </c>
      <c r="I811" s="5">
        <f>VLOOKUP($G811,Products!$A$1:$C$11,COLUMNS(Products!$A$2:C811),0)</f>
        <v>143.09</v>
      </c>
      <c r="J811" s="5">
        <v>382.97</v>
      </c>
      <c r="K811" s="5" t="s">
        <v>82</v>
      </c>
      <c r="L811" s="5" t="s">
        <v>83</v>
      </c>
      <c r="M811" s="5" t="str">
        <f t="shared" si="12"/>
        <v>0</v>
      </c>
      <c r="N811" s="5" t="str">
        <f>TEXT(Table1[[#This Row],[Date]],"mmm")</f>
        <v>May</v>
      </c>
      <c r="O811" s="5">
        <f>YEAR(Table1[[#This Row],[Date]])</f>
        <v>2023</v>
      </c>
    </row>
    <row r="812" spans="1:15" x14ac:dyDescent="0.25">
      <c r="A812" s="5">
        <v>811</v>
      </c>
      <c r="B812" s="6">
        <v>45177</v>
      </c>
      <c r="C812" s="5" t="s">
        <v>58</v>
      </c>
      <c r="D812" s="5" t="str">
        <f>VLOOKUP($C812,'Sales Person'!$A$1:$C$21,2,0)</f>
        <v>Nick Patrick</v>
      </c>
      <c r="E812" s="5" t="s">
        <v>9</v>
      </c>
      <c r="F812" s="5" t="str">
        <f>VLOOKUP($E812,Country!$A$1:$B$11,2,0)</f>
        <v>Europe</v>
      </c>
      <c r="G812" s="5" t="s">
        <v>28</v>
      </c>
      <c r="H812" s="5" t="str">
        <f>VLOOKUP($G812,Products!$A$1:$C$11,COLUMNS(Products!$A$2:B812),0)</f>
        <v>Electronics</v>
      </c>
      <c r="I812" s="5">
        <f>VLOOKUP($G812,Products!$A$1:$C$11,COLUMNS(Products!$A$2:C812),0)</f>
        <v>282.79000000000002</v>
      </c>
      <c r="J812" s="5">
        <v>819.13</v>
      </c>
      <c r="K812" s="5" t="s">
        <v>81</v>
      </c>
      <c r="L812" s="6">
        <v>45187</v>
      </c>
      <c r="M812" s="5">
        <f t="shared" si="12"/>
        <v>10</v>
      </c>
      <c r="N812" s="5" t="str">
        <f>TEXT(Table1[[#This Row],[Date]],"mmm")</f>
        <v>Sep</v>
      </c>
      <c r="O812" s="5">
        <f>YEAR(Table1[[#This Row],[Date]])</f>
        <v>2023</v>
      </c>
    </row>
    <row r="813" spans="1:15" x14ac:dyDescent="0.25">
      <c r="A813" s="5">
        <v>812</v>
      </c>
      <c r="B813" s="6">
        <v>45647</v>
      </c>
      <c r="C813" s="5" t="s">
        <v>46</v>
      </c>
      <c r="D813" s="5" t="str">
        <f>VLOOKUP($C813,'Sales Person'!$A$1:$C$21,2,0)</f>
        <v>Nick Patrick</v>
      </c>
      <c r="E813" s="5" t="s">
        <v>4</v>
      </c>
      <c r="F813" s="5" t="str">
        <f>VLOOKUP($E813,Country!$A$1:$B$11,2,0)</f>
        <v>North America</v>
      </c>
      <c r="G813" s="5" t="s">
        <v>29</v>
      </c>
      <c r="H813" s="5" t="str">
        <f>VLOOKUP($G813,Products!$A$1:$C$11,COLUMNS(Products!$A$2:B813),0)</f>
        <v>Computing</v>
      </c>
      <c r="I813" s="5">
        <f>VLOOKUP($G813,Products!$A$1:$C$11,COLUMNS(Products!$A$2:C813),0)</f>
        <v>104.6</v>
      </c>
      <c r="J813" s="5">
        <v>947.92</v>
      </c>
      <c r="K813" s="5" t="s">
        <v>82</v>
      </c>
      <c r="L813" s="5" t="s">
        <v>83</v>
      </c>
      <c r="M813" s="5" t="str">
        <f t="shared" si="12"/>
        <v>0</v>
      </c>
      <c r="N813" s="5" t="str">
        <f>TEXT(Table1[[#This Row],[Date]],"mmm")</f>
        <v>Dec</v>
      </c>
      <c r="O813" s="5">
        <f>YEAR(Table1[[#This Row],[Date]])</f>
        <v>2024</v>
      </c>
    </row>
    <row r="814" spans="1:15" x14ac:dyDescent="0.25">
      <c r="A814" s="5">
        <v>813</v>
      </c>
      <c r="B814" s="6">
        <v>45530</v>
      </c>
      <c r="C814" s="5" t="s">
        <v>42</v>
      </c>
      <c r="D814" s="5" t="str">
        <f>VLOOKUP($C814,'Sales Person'!$A$1:$C$21,2,0)</f>
        <v>Cathy Kelley</v>
      </c>
      <c r="E814" s="5" t="s">
        <v>9</v>
      </c>
      <c r="F814" s="5" t="str">
        <f>VLOOKUP($E814,Country!$A$1:$B$11,2,0)</f>
        <v>Europe</v>
      </c>
      <c r="G814" s="5" t="s">
        <v>33</v>
      </c>
      <c r="H814" s="5" t="str">
        <f>VLOOKUP($G814,Products!$A$1:$C$11,COLUMNS(Products!$A$2:B814),0)</f>
        <v>Electronics</v>
      </c>
      <c r="I814" s="5">
        <f>VLOOKUP($G814,Products!$A$1:$C$11,COLUMNS(Products!$A$2:C814),0)</f>
        <v>381.62</v>
      </c>
      <c r="J814" s="5">
        <v>591.38</v>
      </c>
      <c r="K814" s="5" t="s">
        <v>81</v>
      </c>
      <c r="L814" s="6">
        <v>45540</v>
      </c>
      <c r="M814" s="5">
        <f t="shared" si="12"/>
        <v>10</v>
      </c>
      <c r="N814" s="5" t="str">
        <f>TEXT(Table1[[#This Row],[Date]],"mmm")</f>
        <v>Aug</v>
      </c>
      <c r="O814" s="5">
        <f>YEAR(Table1[[#This Row],[Date]])</f>
        <v>2024</v>
      </c>
    </row>
    <row r="815" spans="1:15" x14ac:dyDescent="0.25">
      <c r="A815" s="5">
        <v>814</v>
      </c>
      <c r="B815" s="6">
        <v>45630</v>
      </c>
      <c r="C815" s="5" t="s">
        <v>48</v>
      </c>
      <c r="D815" s="5" t="str">
        <f>VLOOKUP($C815,'Sales Person'!$A$1:$C$21,2,0)</f>
        <v>Cathy Kelley</v>
      </c>
      <c r="E815" s="5" t="s">
        <v>5</v>
      </c>
      <c r="F815" s="5" t="str">
        <f>VLOOKUP($E815,Country!$A$1:$B$11,2,0)</f>
        <v>South America</v>
      </c>
      <c r="G815" s="5" t="s">
        <v>33</v>
      </c>
      <c r="H815" s="5" t="str">
        <f>VLOOKUP($G815,Products!$A$1:$C$11,COLUMNS(Products!$A$2:B815),0)</f>
        <v>Electronics</v>
      </c>
      <c r="I815" s="5">
        <f>VLOOKUP($G815,Products!$A$1:$C$11,COLUMNS(Products!$A$2:C815),0)</f>
        <v>381.62</v>
      </c>
      <c r="J815" s="5">
        <v>255.61</v>
      </c>
      <c r="K815" s="5" t="s">
        <v>82</v>
      </c>
      <c r="L815" s="5" t="s">
        <v>83</v>
      </c>
      <c r="M815" s="5" t="str">
        <f t="shared" si="12"/>
        <v>0</v>
      </c>
      <c r="N815" s="5" t="str">
        <f>TEXT(Table1[[#This Row],[Date]],"mmm")</f>
        <v>Dec</v>
      </c>
      <c r="O815" s="5">
        <f>YEAR(Table1[[#This Row],[Date]])</f>
        <v>2024</v>
      </c>
    </row>
    <row r="816" spans="1:15" x14ac:dyDescent="0.25">
      <c r="A816" s="5">
        <v>815</v>
      </c>
      <c r="B816" s="6">
        <v>45413</v>
      </c>
      <c r="C816" s="5" t="s">
        <v>62</v>
      </c>
      <c r="D816" s="5" t="str">
        <f>VLOOKUP($C816,'Sales Person'!$A$1:$C$21,2,0)</f>
        <v>Cathy Kelley</v>
      </c>
      <c r="E816" s="5" t="s">
        <v>15</v>
      </c>
      <c r="F816" s="5" t="str">
        <f>VLOOKUP($E816,Country!$A$1:$B$11,2,0)</f>
        <v>Oceania</v>
      </c>
      <c r="G816" s="5" t="s">
        <v>26</v>
      </c>
      <c r="H816" s="5" t="str">
        <f>VLOOKUP($G816,Products!$A$1:$C$11,COLUMNS(Products!$A$2:B816),0)</f>
        <v>Electronics</v>
      </c>
      <c r="I816" s="5">
        <f>VLOOKUP($G816,Products!$A$1:$C$11,COLUMNS(Products!$A$2:C816),0)</f>
        <v>263.2</v>
      </c>
      <c r="J816" s="5">
        <v>587.73</v>
      </c>
      <c r="K816" s="5" t="s">
        <v>82</v>
      </c>
      <c r="L816" s="5" t="s">
        <v>83</v>
      </c>
      <c r="M816" s="5" t="str">
        <f t="shared" si="12"/>
        <v>0</v>
      </c>
      <c r="N816" s="5" t="str">
        <f>TEXT(Table1[[#This Row],[Date]],"mmm")</f>
        <v>May</v>
      </c>
      <c r="O816" s="5">
        <f>YEAR(Table1[[#This Row],[Date]])</f>
        <v>2024</v>
      </c>
    </row>
    <row r="817" spans="1:15" x14ac:dyDescent="0.25">
      <c r="A817" s="5">
        <v>816</v>
      </c>
      <c r="B817" s="6">
        <v>45156</v>
      </c>
      <c r="C817" s="5" t="s">
        <v>48</v>
      </c>
      <c r="D817" s="5" t="str">
        <f>VLOOKUP($C817,'Sales Person'!$A$1:$C$21,2,0)</f>
        <v>Cathy Kelley</v>
      </c>
      <c r="E817" s="5" t="s">
        <v>10</v>
      </c>
      <c r="F817" s="5" t="str">
        <f>VLOOKUP($E817,Country!$A$1:$B$11,2,0)</f>
        <v>Europe</v>
      </c>
      <c r="G817" s="5" t="s">
        <v>22</v>
      </c>
      <c r="H817" s="5" t="str">
        <f>VLOOKUP($G817,Products!$A$1:$C$11,COLUMNS(Products!$A$2:B817),0)</f>
        <v>Computing</v>
      </c>
      <c r="I817" s="5">
        <f>VLOOKUP($G817,Products!$A$1:$C$11,COLUMNS(Products!$A$2:C817),0)</f>
        <v>415.78</v>
      </c>
      <c r="J817" s="5">
        <v>373.35</v>
      </c>
      <c r="K817" s="5" t="s">
        <v>82</v>
      </c>
      <c r="L817" s="5" t="s">
        <v>83</v>
      </c>
      <c r="M817" s="5" t="str">
        <f t="shared" si="12"/>
        <v>0</v>
      </c>
      <c r="N817" s="5" t="str">
        <f>TEXT(Table1[[#This Row],[Date]],"mmm")</f>
        <v>Aug</v>
      </c>
      <c r="O817" s="5">
        <f>YEAR(Table1[[#This Row],[Date]])</f>
        <v>2023</v>
      </c>
    </row>
    <row r="818" spans="1:15" x14ac:dyDescent="0.25">
      <c r="A818" s="5">
        <v>817</v>
      </c>
      <c r="B818" s="6">
        <v>45403</v>
      </c>
      <c r="C818" s="5" t="s">
        <v>58</v>
      </c>
      <c r="D818" s="5" t="str">
        <f>VLOOKUP($C818,'Sales Person'!$A$1:$C$21,2,0)</f>
        <v>Nick Patrick</v>
      </c>
      <c r="E818" s="5" t="s">
        <v>15</v>
      </c>
      <c r="F818" s="5" t="str">
        <f>VLOOKUP($E818,Country!$A$1:$B$11,2,0)</f>
        <v>Oceania</v>
      </c>
      <c r="G818" s="5" t="s">
        <v>31</v>
      </c>
      <c r="H818" s="5" t="str">
        <f>VLOOKUP($G818,Products!$A$1:$C$11,COLUMNS(Products!$A$2:B818),0)</f>
        <v>Electronics</v>
      </c>
      <c r="I818" s="5">
        <f>VLOOKUP($G818,Products!$A$1:$C$11,COLUMNS(Products!$A$2:C818),0)</f>
        <v>71.97</v>
      </c>
      <c r="J818" s="5">
        <v>802.3</v>
      </c>
      <c r="K818" s="5" t="s">
        <v>82</v>
      </c>
      <c r="L818" s="5" t="s">
        <v>83</v>
      </c>
      <c r="M818" s="5" t="str">
        <f t="shared" si="12"/>
        <v>0</v>
      </c>
      <c r="N818" s="5" t="str">
        <f>TEXT(Table1[[#This Row],[Date]],"mmm")</f>
        <v>Apr</v>
      </c>
      <c r="O818" s="5">
        <f>YEAR(Table1[[#This Row],[Date]])</f>
        <v>2024</v>
      </c>
    </row>
    <row r="819" spans="1:15" x14ac:dyDescent="0.25">
      <c r="A819" s="5">
        <v>818</v>
      </c>
      <c r="B819" s="6">
        <v>45010</v>
      </c>
      <c r="C819" s="5" t="s">
        <v>40</v>
      </c>
      <c r="D819" s="5" t="str">
        <f>VLOOKUP($C819,'Sales Person'!$A$1:$C$21,2,0)</f>
        <v>Samantha Irvin</v>
      </c>
      <c r="E819" s="5" t="s">
        <v>10</v>
      </c>
      <c r="F819" s="5" t="str">
        <f>VLOOKUP($E819,Country!$A$1:$B$11,2,0)</f>
        <v>Europe</v>
      </c>
      <c r="G819" s="5" t="s">
        <v>28</v>
      </c>
      <c r="H819" s="5" t="str">
        <f>VLOOKUP($G819,Products!$A$1:$C$11,COLUMNS(Products!$A$2:B819),0)</f>
        <v>Electronics</v>
      </c>
      <c r="I819" s="5">
        <f>VLOOKUP($G819,Products!$A$1:$C$11,COLUMNS(Products!$A$2:C819),0)</f>
        <v>282.79000000000002</v>
      </c>
      <c r="J819" s="5">
        <v>758.1</v>
      </c>
      <c r="K819" s="5" t="s">
        <v>81</v>
      </c>
      <c r="L819" s="6">
        <v>45016</v>
      </c>
      <c r="M819" s="5">
        <f t="shared" si="12"/>
        <v>6</v>
      </c>
      <c r="N819" s="5" t="str">
        <f>TEXT(Table1[[#This Row],[Date]],"mmm")</f>
        <v>Mar</v>
      </c>
      <c r="O819" s="5">
        <f>YEAR(Table1[[#This Row],[Date]])</f>
        <v>2023</v>
      </c>
    </row>
    <row r="820" spans="1:15" x14ac:dyDescent="0.25">
      <c r="A820" s="5">
        <v>819</v>
      </c>
      <c r="B820" s="6">
        <v>45567</v>
      </c>
      <c r="C820" s="5" t="s">
        <v>74</v>
      </c>
      <c r="D820" s="5" t="str">
        <f>VLOOKUP($C820,'Sales Person'!$A$1:$C$21,2,0)</f>
        <v>Michale Cole</v>
      </c>
      <c r="E820" s="5" t="s">
        <v>14</v>
      </c>
      <c r="F820" s="5" t="str">
        <f>VLOOKUP($E820,Country!$A$1:$B$11,2,0)</f>
        <v>Asia</v>
      </c>
      <c r="G820" s="5" t="s">
        <v>30</v>
      </c>
      <c r="H820" s="5" t="str">
        <f>VLOOKUP($G820,Products!$A$1:$C$11,COLUMNS(Products!$A$2:B820),0)</f>
        <v>Audio</v>
      </c>
      <c r="I820" s="5">
        <f>VLOOKUP($G820,Products!$A$1:$C$11,COLUMNS(Products!$A$2:C820),0)</f>
        <v>199.57</v>
      </c>
      <c r="J820" s="5">
        <v>196.77</v>
      </c>
      <c r="K820" s="5" t="s">
        <v>82</v>
      </c>
      <c r="L820" s="5" t="s">
        <v>83</v>
      </c>
      <c r="M820" s="5" t="str">
        <f t="shared" si="12"/>
        <v>0</v>
      </c>
      <c r="N820" s="5" t="str">
        <f>TEXT(Table1[[#This Row],[Date]],"mmm")</f>
        <v>Oct</v>
      </c>
      <c r="O820" s="5">
        <f>YEAR(Table1[[#This Row],[Date]])</f>
        <v>2024</v>
      </c>
    </row>
    <row r="821" spans="1:15" x14ac:dyDescent="0.25">
      <c r="A821" s="5">
        <v>820</v>
      </c>
      <c r="B821" s="6">
        <v>45087</v>
      </c>
      <c r="C821" s="5" t="s">
        <v>44</v>
      </c>
      <c r="D821" s="5" t="str">
        <f>VLOOKUP($C821,'Sales Person'!$A$1:$C$21,2,0)</f>
        <v>Cathy Kelley</v>
      </c>
      <c r="E821" s="5" t="s">
        <v>4</v>
      </c>
      <c r="F821" s="5" t="str">
        <f>VLOOKUP($E821,Country!$A$1:$B$11,2,0)</f>
        <v>North America</v>
      </c>
      <c r="G821" s="5" t="s">
        <v>32</v>
      </c>
      <c r="H821" s="5" t="str">
        <f>VLOOKUP($G821,Products!$A$1:$C$11,COLUMNS(Products!$A$2:B821),0)</f>
        <v>Audio</v>
      </c>
      <c r="I821" s="5">
        <f>VLOOKUP($G821,Products!$A$1:$C$11,COLUMNS(Products!$A$2:C821),0)</f>
        <v>143.09</v>
      </c>
      <c r="J821" s="5">
        <v>208.05</v>
      </c>
      <c r="K821" s="5" t="s">
        <v>82</v>
      </c>
      <c r="L821" s="5" t="s">
        <v>83</v>
      </c>
      <c r="M821" s="5" t="str">
        <f t="shared" si="12"/>
        <v>0</v>
      </c>
      <c r="N821" s="5" t="str">
        <f>TEXT(Table1[[#This Row],[Date]],"mmm")</f>
        <v>Jun</v>
      </c>
      <c r="O821" s="5">
        <f>YEAR(Table1[[#This Row],[Date]])</f>
        <v>2023</v>
      </c>
    </row>
    <row r="822" spans="1:15" x14ac:dyDescent="0.25">
      <c r="A822" s="5">
        <v>821</v>
      </c>
      <c r="B822" s="6">
        <v>44933</v>
      </c>
      <c r="C822" s="5" t="s">
        <v>52</v>
      </c>
      <c r="D822" s="5" t="str">
        <f>VLOOKUP($C822,'Sales Person'!$A$1:$C$21,2,0)</f>
        <v>Nick Patrick</v>
      </c>
      <c r="E822" s="5" t="s">
        <v>14</v>
      </c>
      <c r="F822" s="5" t="str">
        <f>VLOOKUP($E822,Country!$A$1:$B$11,2,0)</f>
        <v>Asia</v>
      </c>
      <c r="G822" s="5" t="s">
        <v>24</v>
      </c>
      <c r="H822" s="5" t="str">
        <f>VLOOKUP($G822,Products!$A$1:$C$11,COLUMNS(Products!$A$2:B822),0)</f>
        <v>Audio</v>
      </c>
      <c r="I822" s="5">
        <f>VLOOKUP($G822,Products!$A$1:$C$11,COLUMNS(Products!$A$2:C822),0)</f>
        <v>195.62</v>
      </c>
      <c r="J822" s="5">
        <v>910.8</v>
      </c>
      <c r="K822" s="5" t="s">
        <v>81</v>
      </c>
      <c r="L822" s="6">
        <v>44951</v>
      </c>
      <c r="M822" s="5">
        <f t="shared" si="12"/>
        <v>18</v>
      </c>
      <c r="N822" s="5" t="str">
        <f>TEXT(Table1[[#This Row],[Date]],"mmm")</f>
        <v>Jan</v>
      </c>
      <c r="O822" s="5">
        <f>YEAR(Table1[[#This Row],[Date]])</f>
        <v>2023</v>
      </c>
    </row>
    <row r="823" spans="1:15" x14ac:dyDescent="0.25">
      <c r="A823" s="5">
        <v>822</v>
      </c>
      <c r="B823" s="6">
        <v>45311</v>
      </c>
      <c r="C823" s="5" t="s">
        <v>46</v>
      </c>
      <c r="D823" s="5" t="str">
        <f>VLOOKUP($C823,'Sales Person'!$A$1:$C$21,2,0)</f>
        <v>Nick Patrick</v>
      </c>
      <c r="E823" s="5" t="s">
        <v>10</v>
      </c>
      <c r="F823" s="5" t="str">
        <f>VLOOKUP($E823,Country!$A$1:$B$11,2,0)</f>
        <v>Europe</v>
      </c>
      <c r="G823" s="5" t="s">
        <v>28</v>
      </c>
      <c r="H823" s="5" t="str">
        <f>VLOOKUP($G823,Products!$A$1:$C$11,COLUMNS(Products!$A$2:B823),0)</f>
        <v>Electronics</v>
      </c>
      <c r="I823" s="5">
        <f>VLOOKUP($G823,Products!$A$1:$C$11,COLUMNS(Products!$A$2:C823),0)</f>
        <v>282.79000000000002</v>
      </c>
      <c r="J823" s="5">
        <v>631.62</v>
      </c>
      <c r="K823" s="5" t="s">
        <v>81</v>
      </c>
      <c r="L823" s="6">
        <v>45317</v>
      </c>
      <c r="M823" s="5">
        <f t="shared" si="12"/>
        <v>6</v>
      </c>
      <c r="N823" s="5" t="str">
        <f>TEXT(Table1[[#This Row],[Date]],"mmm")</f>
        <v>Jan</v>
      </c>
      <c r="O823" s="5">
        <f>YEAR(Table1[[#This Row],[Date]])</f>
        <v>2024</v>
      </c>
    </row>
    <row r="824" spans="1:15" x14ac:dyDescent="0.25">
      <c r="A824" s="5">
        <v>823</v>
      </c>
      <c r="B824" s="6">
        <v>45060</v>
      </c>
      <c r="C824" s="5" t="s">
        <v>70</v>
      </c>
      <c r="D824" s="5" t="str">
        <f>VLOOKUP($C824,'Sales Person'!$A$1:$C$21,2,0)</f>
        <v>Cathy Kelley</v>
      </c>
      <c r="E824" s="5" t="s">
        <v>4</v>
      </c>
      <c r="F824" s="5" t="str">
        <f>VLOOKUP($E824,Country!$A$1:$B$11,2,0)</f>
        <v>North America</v>
      </c>
      <c r="G824" s="5" t="s">
        <v>20</v>
      </c>
      <c r="H824" s="5" t="str">
        <f>VLOOKUP($G824,Products!$A$1:$C$11,COLUMNS(Products!$A$2:B824),0)</f>
        <v>Office Equipment</v>
      </c>
      <c r="I824" s="5">
        <f>VLOOKUP($G824,Products!$A$1:$C$11,COLUMNS(Products!$A$2:C824),0)</f>
        <v>350.59</v>
      </c>
      <c r="J824" s="5">
        <v>681.95</v>
      </c>
      <c r="K824" s="5" t="s">
        <v>81</v>
      </c>
      <c r="L824" s="6">
        <v>45062</v>
      </c>
      <c r="M824" s="5">
        <f t="shared" si="12"/>
        <v>2</v>
      </c>
      <c r="N824" s="5" t="str">
        <f>TEXT(Table1[[#This Row],[Date]],"mmm")</f>
        <v>May</v>
      </c>
      <c r="O824" s="5">
        <f>YEAR(Table1[[#This Row],[Date]])</f>
        <v>2023</v>
      </c>
    </row>
    <row r="825" spans="1:15" x14ac:dyDescent="0.25">
      <c r="A825" s="5">
        <v>824</v>
      </c>
      <c r="B825" s="6">
        <v>44999</v>
      </c>
      <c r="C825" s="5" t="s">
        <v>52</v>
      </c>
      <c r="D825" s="5" t="str">
        <f>VLOOKUP($C825,'Sales Person'!$A$1:$C$21,2,0)</f>
        <v>Nick Patrick</v>
      </c>
      <c r="E825" s="5" t="s">
        <v>4</v>
      </c>
      <c r="F825" s="5" t="str">
        <f>VLOOKUP($E825,Country!$A$1:$B$11,2,0)</f>
        <v>North America</v>
      </c>
      <c r="G825" s="5" t="s">
        <v>31</v>
      </c>
      <c r="H825" s="5" t="str">
        <f>VLOOKUP($G825,Products!$A$1:$C$11,COLUMNS(Products!$A$2:B825),0)</f>
        <v>Electronics</v>
      </c>
      <c r="I825" s="5">
        <f>VLOOKUP($G825,Products!$A$1:$C$11,COLUMNS(Products!$A$2:C825),0)</f>
        <v>71.97</v>
      </c>
      <c r="J825" s="5">
        <v>341.36</v>
      </c>
      <c r="K825" s="5" t="s">
        <v>81</v>
      </c>
      <c r="L825" s="6">
        <v>45001</v>
      </c>
      <c r="M825" s="5">
        <f t="shared" si="12"/>
        <v>2</v>
      </c>
      <c r="N825" s="5" t="str">
        <f>TEXT(Table1[[#This Row],[Date]],"mmm")</f>
        <v>Mar</v>
      </c>
      <c r="O825" s="5">
        <f>YEAR(Table1[[#This Row],[Date]])</f>
        <v>2023</v>
      </c>
    </row>
    <row r="826" spans="1:15" x14ac:dyDescent="0.25">
      <c r="A826" s="5">
        <v>825</v>
      </c>
      <c r="B826" s="6">
        <v>45140</v>
      </c>
      <c r="C826" s="5" t="s">
        <v>66</v>
      </c>
      <c r="D826" s="5" t="str">
        <f>VLOOKUP($C826,'Sales Person'!$A$1:$C$21,2,0)</f>
        <v>Michale Cole</v>
      </c>
      <c r="E826" s="5" t="s">
        <v>9</v>
      </c>
      <c r="F826" s="5" t="str">
        <f>VLOOKUP($E826,Country!$A$1:$B$11,2,0)</f>
        <v>Europe</v>
      </c>
      <c r="G826" s="5" t="s">
        <v>29</v>
      </c>
      <c r="H826" s="5" t="str">
        <f>VLOOKUP($G826,Products!$A$1:$C$11,COLUMNS(Products!$A$2:B826),0)</f>
        <v>Computing</v>
      </c>
      <c r="I826" s="5">
        <f>VLOOKUP($G826,Products!$A$1:$C$11,COLUMNS(Products!$A$2:C826),0)</f>
        <v>104.6</v>
      </c>
      <c r="J826" s="5">
        <v>368.67</v>
      </c>
      <c r="K826" s="5" t="s">
        <v>81</v>
      </c>
      <c r="L826" s="6">
        <v>45150</v>
      </c>
      <c r="M826" s="5">
        <f t="shared" si="12"/>
        <v>10</v>
      </c>
      <c r="N826" s="5" t="str">
        <f>TEXT(Table1[[#This Row],[Date]],"mmm")</f>
        <v>Aug</v>
      </c>
      <c r="O826" s="5">
        <f>YEAR(Table1[[#This Row],[Date]])</f>
        <v>2023</v>
      </c>
    </row>
    <row r="827" spans="1:15" x14ac:dyDescent="0.25">
      <c r="A827" s="5">
        <v>826</v>
      </c>
      <c r="B827" s="6">
        <v>45587</v>
      </c>
      <c r="C827" s="5" t="s">
        <v>42</v>
      </c>
      <c r="D827" s="5" t="str">
        <f>VLOOKUP($C827,'Sales Person'!$A$1:$C$21,2,0)</f>
        <v>Cathy Kelley</v>
      </c>
      <c r="E827" s="5" t="s">
        <v>15</v>
      </c>
      <c r="F827" s="5" t="str">
        <f>VLOOKUP($E827,Country!$A$1:$B$11,2,0)</f>
        <v>Oceania</v>
      </c>
      <c r="G827" s="5" t="s">
        <v>24</v>
      </c>
      <c r="H827" s="5" t="str">
        <f>VLOOKUP($G827,Products!$A$1:$C$11,COLUMNS(Products!$A$2:B827),0)</f>
        <v>Audio</v>
      </c>
      <c r="I827" s="5">
        <f>VLOOKUP($G827,Products!$A$1:$C$11,COLUMNS(Products!$A$2:C827),0)</f>
        <v>195.62</v>
      </c>
      <c r="J827" s="5">
        <v>122.15</v>
      </c>
      <c r="K827" s="5" t="s">
        <v>81</v>
      </c>
      <c r="L827" s="6">
        <v>45607</v>
      </c>
      <c r="M827" s="5">
        <f t="shared" si="12"/>
        <v>20</v>
      </c>
      <c r="N827" s="5" t="str">
        <f>TEXT(Table1[[#This Row],[Date]],"mmm")</f>
        <v>Oct</v>
      </c>
      <c r="O827" s="5">
        <f>YEAR(Table1[[#This Row],[Date]])</f>
        <v>2024</v>
      </c>
    </row>
    <row r="828" spans="1:15" x14ac:dyDescent="0.25">
      <c r="A828" s="5">
        <v>827</v>
      </c>
      <c r="B828" s="6">
        <v>45245</v>
      </c>
      <c r="C828" s="5" t="s">
        <v>64</v>
      </c>
      <c r="D828" s="5" t="str">
        <f>VLOOKUP($C828,'Sales Person'!$A$1:$C$21,2,0)</f>
        <v>Michale Cole</v>
      </c>
      <c r="E828" s="5" t="s">
        <v>9</v>
      </c>
      <c r="F828" s="5" t="str">
        <f>VLOOKUP($E828,Country!$A$1:$B$11,2,0)</f>
        <v>Europe</v>
      </c>
      <c r="G828" s="5" t="s">
        <v>33</v>
      </c>
      <c r="H828" s="5" t="str">
        <f>VLOOKUP($G828,Products!$A$1:$C$11,COLUMNS(Products!$A$2:B828),0)</f>
        <v>Electronics</v>
      </c>
      <c r="I828" s="5">
        <f>VLOOKUP($G828,Products!$A$1:$C$11,COLUMNS(Products!$A$2:C828),0)</f>
        <v>381.62</v>
      </c>
      <c r="J828" s="5">
        <v>142.28</v>
      </c>
      <c r="K828" s="5" t="s">
        <v>81</v>
      </c>
      <c r="L828" s="6">
        <v>45255</v>
      </c>
      <c r="M828" s="5">
        <f t="shared" si="12"/>
        <v>10</v>
      </c>
      <c r="N828" s="5" t="str">
        <f>TEXT(Table1[[#This Row],[Date]],"mmm")</f>
        <v>Nov</v>
      </c>
      <c r="O828" s="5">
        <f>YEAR(Table1[[#This Row],[Date]])</f>
        <v>2023</v>
      </c>
    </row>
    <row r="829" spans="1:15" x14ac:dyDescent="0.25">
      <c r="A829" s="5">
        <v>828</v>
      </c>
      <c r="B829" s="6">
        <v>45313</v>
      </c>
      <c r="C829" s="5" t="s">
        <v>68</v>
      </c>
      <c r="D829" s="5" t="str">
        <f>VLOOKUP($C829,'Sales Person'!$A$1:$C$21,2,0)</f>
        <v>Samantha Irvin</v>
      </c>
      <c r="E829" s="5" t="s">
        <v>7</v>
      </c>
      <c r="F829" s="5" t="str">
        <f>VLOOKUP($E829,Country!$A$1:$B$11,2,0)</f>
        <v>Europe</v>
      </c>
      <c r="G829" s="5" t="s">
        <v>31</v>
      </c>
      <c r="H829" s="5" t="str">
        <f>VLOOKUP($G829,Products!$A$1:$C$11,COLUMNS(Products!$A$2:B829),0)</f>
        <v>Electronics</v>
      </c>
      <c r="I829" s="5">
        <f>VLOOKUP($G829,Products!$A$1:$C$11,COLUMNS(Products!$A$2:C829),0)</f>
        <v>71.97</v>
      </c>
      <c r="J829" s="5">
        <v>643.77</v>
      </c>
      <c r="K829" s="5" t="s">
        <v>81</v>
      </c>
      <c r="L829" s="6">
        <v>45321</v>
      </c>
      <c r="M829" s="5">
        <f t="shared" si="12"/>
        <v>8</v>
      </c>
      <c r="N829" s="5" t="str">
        <f>TEXT(Table1[[#This Row],[Date]],"mmm")</f>
        <v>Jan</v>
      </c>
      <c r="O829" s="5">
        <f>YEAR(Table1[[#This Row],[Date]])</f>
        <v>2024</v>
      </c>
    </row>
    <row r="830" spans="1:15" x14ac:dyDescent="0.25">
      <c r="A830" s="5">
        <v>829</v>
      </c>
      <c r="B830" s="6">
        <v>45638</v>
      </c>
      <c r="C830" s="5" t="s">
        <v>46</v>
      </c>
      <c r="D830" s="5" t="str">
        <f>VLOOKUP($C830,'Sales Person'!$A$1:$C$21,2,0)</f>
        <v>Nick Patrick</v>
      </c>
      <c r="E830" s="5" t="s">
        <v>4</v>
      </c>
      <c r="F830" s="5" t="str">
        <f>VLOOKUP($E830,Country!$A$1:$B$11,2,0)</f>
        <v>North America</v>
      </c>
      <c r="G830" s="5" t="s">
        <v>20</v>
      </c>
      <c r="H830" s="5" t="str">
        <f>VLOOKUP($G830,Products!$A$1:$C$11,COLUMNS(Products!$A$2:B830),0)</f>
        <v>Office Equipment</v>
      </c>
      <c r="I830" s="5">
        <f>VLOOKUP($G830,Products!$A$1:$C$11,COLUMNS(Products!$A$2:C830),0)</f>
        <v>350.59</v>
      </c>
      <c r="J830" s="5">
        <v>250.49</v>
      </c>
      <c r="K830" s="5" t="s">
        <v>81</v>
      </c>
      <c r="L830" s="6">
        <v>45640</v>
      </c>
      <c r="M830" s="5">
        <f t="shared" si="12"/>
        <v>2</v>
      </c>
      <c r="N830" s="5" t="str">
        <f>TEXT(Table1[[#This Row],[Date]],"mmm")</f>
        <v>Dec</v>
      </c>
      <c r="O830" s="5">
        <f>YEAR(Table1[[#This Row],[Date]])</f>
        <v>2024</v>
      </c>
    </row>
    <row r="831" spans="1:15" x14ac:dyDescent="0.25">
      <c r="A831" s="5">
        <v>830</v>
      </c>
      <c r="B831" s="6">
        <v>45320</v>
      </c>
      <c r="C831" s="5" t="s">
        <v>44</v>
      </c>
      <c r="D831" s="5" t="str">
        <f>VLOOKUP($C831,'Sales Person'!$A$1:$C$21,2,0)</f>
        <v>Cathy Kelley</v>
      </c>
      <c r="E831" s="5" t="s">
        <v>4</v>
      </c>
      <c r="F831" s="5" t="str">
        <f>VLOOKUP($E831,Country!$A$1:$B$11,2,0)</f>
        <v>North America</v>
      </c>
      <c r="G831" s="5" t="s">
        <v>31</v>
      </c>
      <c r="H831" s="5" t="str">
        <f>VLOOKUP($G831,Products!$A$1:$C$11,COLUMNS(Products!$A$2:B831),0)</f>
        <v>Electronics</v>
      </c>
      <c r="I831" s="5">
        <f>VLOOKUP($G831,Products!$A$1:$C$11,COLUMNS(Products!$A$2:C831),0)</f>
        <v>71.97</v>
      </c>
      <c r="J831" s="5">
        <v>519.59</v>
      </c>
      <c r="K831" s="5" t="s">
        <v>81</v>
      </c>
      <c r="L831" s="6">
        <v>45322</v>
      </c>
      <c r="M831" s="5">
        <f t="shared" si="12"/>
        <v>2</v>
      </c>
      <c r="N831" s="5" t="str">
        <f>TEXT(Table1[[#This Row],[Date]],"mmm")</f>
        <v>Jan</v>
      </c>
      <c r="O831" s="5">
        <f>YEAR(Table1[[#This Row],[Date]])</f>
        <v>2024</v>
      </c>
    </row>
    <row r="832" spans="1:15" x14ac:dyDescent="0.25">
      <c r="A832" s="5">
        <v>831</v>
      </c>
      <c r="B832" s="6">
        <v>45472</v>
      </c>
      <c r="C832" s="5" t="s">
        <v>64</v>
      </c>
      <c r="D832" s="5" t="str">
        <f>VLOOKUP($C832,'Sales Person'!$A$1:$C$21,2,0)</f>
        <v>Michale Cole</v>
      </c>
      <c r="E832" s="5" t="s">
        <v>4</v>
      </c>
      <c r="F832" s="5" t="str">
        <f>VLOOKUP($E832,Country!$A$1:$B$11,2,0)</f>
        <v>North America</v>
      </c>
      <c r="G832" s="5" t="s">
        <v>28</v>
      </c>
      <c r="H832" s="5" t="str">
        <f>VLOOKUP($G832,Products!$A$1:$C$11,COLUMNS(Products!$A$2:B832),0)</f>
        <v>Electronics</v>
      </c>
      <c r="I832" s="5">
        <f>VLOOKUP($G832,Products!$A$1:$C$11,COLUMNS(Products!$A$2:C832),0)</f>
        <v>282.79000000000002</v>
      </c>
      <c r="J832" s="5">
        <v>411.55</v>
      </c>
      <c r="K832" s="5" t="s">
        <v>81</v>
      </c>
      <c r="L832" s="6">
        <v>45474</v>
      </c>
      <c r="M832" s="5">
        <f t="shared" si="12"/>
        <v>2</v>
      </c>
      <c r="N832" s="5" t="str">
        <f>TEXT(Table1[[#This Row],[Date]],"mmm")</f>
        <v>Jun</v>
      </c>
      <c r="O832" s="5">
        <f>YEAR(Table1[[#This Row],[Date]])</f>
        <v>2024</v>
      </c>
    </row>
    <row r="833" spans="1:15" x14ac:dyDescent="0.25">
      <c r="A833" s="5">
        <v>832</v>
      </c>
      <c r="B833" s="6">
        <v>45010</v>
      </c>
      <c r="C833" s="5" t="s">
        <v>62</v>
      </c>
      <c r="D833" s="5" t="str">
        <f>VLOOKUP($C833,'Sales Person'!$A$1:$C$21,2,0)</f>
        <v>Cathy Kelley</v>
      </c>
      <c r="E833" s="5" t="s">
        <v>11</v>
      </c>
      <c r="F833" s="5" t="str">
        <f>VLOOKUP($E833,Country!$A$1:$B$11,2,0)</f>
        <v>Asia</v>
      </c>
      <c r="G833" s="5" t="s">
        <v>20</v>
      </c>
      <c r="H833" s="5" t="str">
        <f>VLOOKUP($G833,Products!$A$1:$C$11,COLUMNS(Products!$A$2:B833),0)</f>
        <v>Office Equipment</v>
      </c>
      <c r="I833" s="5">
        <f>VLOOKUP($G833,Products!$A$1:$C$11,COLUMNS(Products!$A$2:C833),0)</f>
        <v>350.59</v>
      </c>
      <c r="J833" s="5">
        <v>312.33999999999997</v>
      </c>
      <c r="K833" s="5" t="s">
        <v>81</v>
      </c>
      <c r="L833" s="6">
        <v>45022</v>
      </c>
      <c r="M833" s="5">
        <f t="shared" si="12"/>
        <v>12</v>
      </c>
      <c r="N833" s="5" t="str">
        <f>TEXT(Table1[[#This Row],[Date]],"mmm")</f>
        <v>Mar</v>
      </c>
      <c r="O833" s="5">
        <f>YEAR(Table1[[#This Row],[Date]])</f>
        <v>2023</v>
      </c>
    </row>
    <row r="834" spans="1:15" x14ac:dyDescent="0.25">
      <c r="A834" s="5">
        <v>833</v>
      </c>
      <c r="B834" s="6">
        <v>45360</v>
      </c>
      <c r="C834" s="5" t="s">
        <v>70</v>
      </c>
      <c r="D834" s="5" t="str">
        <f>VLOOKUP($C834,'Sales Person'!$A$1:$C$21,2,0)</f>
        <v>Cathy Kelley</v>
      </c>
      <c r="E834" s="5" t="s">
        <v>11</v>
      </c>
      <c r="F834" s="5" t="str">
        <f>VLOOKUP($E834,Country!$A$1:$B$11,2,0)</f>
        <v>Asia</v>
      </c>
      <c r="G834" s="5" t="s">
        <v>31</v>
      </c>
      <c r="H834" s="5" t="str">
        <f>VLOOKUP($G834,Products!$A$1:$C$11,COLUMNS(Products!$A$2:B834),0)</f>
        <v>Electronics</v>
      </c>
      <c r="I834" s="5">
        <f>VLOOKUP($G834,Products!$A$1:$C$11,COLUMNS(Products!$A$2:C834),0)</f>
        <v>71.97</v>
      </c>
      <c r="J834" s="5">
        <v>144.53</v>
      </c>
      <c r="K834" s="5" t="s">
        <v>81</v>
      </c>
      <c r="L834" s="6">
        <v>45372</v>
      </c>
      <c r="M834" s="5">
        <f t="shared" ref="M834:M897" si="13">IFERROR(L834-B834,"0")</f>
        <v>12</v>
      </c>
      <c r="N834" s="5" t="str">
        <f>TEXT(Table1[[#This Row],[Date]],"mmm")</f>
        <v>Mar</v>
      </c>
      <c r="O834" s="5">
        <f>YEAR(Table1[[#This Row],[Date]])</f>
        <v>2024</v>
      </c>
    </row>
    <row r="835" spans="1:15" x14ac:dyDescent="0.25">
      <c r="A835" s="5">
        <v>834</v>
      </c>
      <c r="B835" s="6">
        <v>44936</v>
      </c>
      <c r="C835" s="5" t="s">
        <v>48</v>
      </c>
      <c r="D835" s="5" t="str">
        <f>VLOOKUP($C835,'Sales Person'!$A$1:$C$21,2,0)</f>
        <v>Cathy Kelley</v>
      </c>
      <c r="E835" s="5" t="s">
        <v>13</v>
      </c>
      <c r="F835" s="5" t="str">
        <f>VLOOKUP($E835,Country!$A$1:$B$11,2,0)</f>
        <v>Asia</v>
      </c>
      <c r="G835" s="5" t="s">
        <v>26</v>
      </c>
      <c r="H835" s="5" t="str">
        <f>VLOOKUP($G835,Products!$A$1:$C$11,COLUMNS(Products!$A$2:B835),0)</f>
        <v>Electronics</v>
      </c>
      <c r="I835" s="5">
        <f>VLOOKUP($G835,Products!$A$1:$C$11,COLUMNS(Products!$A$2:C835),0)</f>
        <v>263.2</v>
      </c>
      <c r="J835" s="5">
        <v>474.19</v>
      </c>
      <c r="K835" s="5" t="s">
        <v>82</v>
      </c>
      <c r="L835" s="5" t="s">
        <v>83</v>
      </c>
      <c r="M835" s="5" t="str">
        <f t="shared" si="13"/>
        <v>0</v>
      </c>
      <c r="N835" s="5" t="str">
        <f>TEXT(Table1[[#This Row],[Date]],"mmm")</f>
        <v>Jan</v>
      </c>
      <c r="O835" s="5">
        <f>YEAR(Table1[[#This Row],[Date]])</f>
        <v>2023</v>
      </c>
    </row>
    <row r="836" spans="1:15" x14ac:dyDescent="0.25">
      <c r="A836" s="5">
        <v>835</v>
      </c>
      <c r="B836" s="6">
        <v>45018</v>
      </c>
      <c r="C836" s="5" t="s">
        <v>50</v>
      </c>
      <c r="D836" s="5" t="str">
        <f>VLOOKUP($C836,'Sales Person'!$A$1:$C$21,2,0)</f>
        <v>Michale Cole</v>
      </c>
      <c r="E836" s="5" t="s">
        <v>15</v>
      </c>
      <c r="F836" s="5" t="str">
        <f>VLOOKUP($E836,Country!$A$1:$B$11,2,0)</f>
        <v>Oceania</v>
      </c>
      <c r="G836" s="5" t="s">
        <v>20</v>
      </c>
      <c r="H836" s="5" t="str">
        <f>VLOOKUP($G836,Products!$A$1:$C$11,COLUMNS(Products!$A$2:B836),0)</f>
        <v>Office Equipment</v>
      </c>
      <c r="I836" s="5">
        <f>VLOOKUP($G836,Products!$A$1:$C$11,COLUMNS(Products!$A$2:C836),0)</f>
        <v>350.59</v>
      </c>
      <c r="J836" s="5">
        <v>336.51</v>
      </c>
      <c r="K836" s="5" t="s">
        <v>82</v>
      </c>
      <c r="L836" s="5" t="s">
        <v>83</v>
      </c>
      <c r="M836" s="5" t="str">
        <f t="shared" si="13"/>
        <v>0</v>
      </c>
      <c r="N836" s="5" t="str">
        <f>TEXT(Table1[[#This Row],[Date]],"mmm")</f>
        <v>Apr</v>
      </c>
      <c r="O836" s="5">
        <f>YEAR(Table1[[#This Row],[Date]])</f>
        <v>2023</v>
      </c>
    </row>
    <row r="837" spans="1:15" x14ac:dyDescent="0.25">
      <c r="A837" s="5">
        <v>836</v>
      </c>
      <c r="B837" s="6">
        <v>45404</v>
      </c>
      <c r="C837" s="5" t="s">
        <v>40</v>
      </c>
      <c r="D837" s="5" t="str">
        <f>VLOOKUP($C837,'Sales Person'!$A$1:$C$21,2,0)</f>
        <v>Samantha Irvin</v>
      </c>
      <c r="E837" s="5" t="s">
        <v>2</v>
      </c>
      <c r="F837" s="5" t="str">
        <f>VLOOKUP($E837,Country!$A$1:$B$11,2,0)</f>
        <v>North America</v>
      </c>
      <c r="G837" s="5" t="s">
        <v>30</v>
      </c>
      <c r="H837" s="5" t="str">
        <f>VLOOKUP($G837,Products!$A$1:$C$11,COLUMNS(Products!$A$2:B837),0)</f>
        <v>Audio</v>
      </c>
      <c r="I837" s="5">
        <f>VLOOKUP($G837,Products!$A$1:$C$11,COLUMNS(Products!$A$2:C837),0)</f>
        <v>199.57</v>
      </c>
      <c r="J837" s="5">
        <v>641.92999999999995</v>
      </c>
      <c r="K837" s="5" t="s">
        <v>81</v>
      </c>
      <c r="L837" s="6">
        <v>45405</v>
      </c>
      <c r="M837" s="5">
        <f t="shared" si="13"/>
        <v>1</v>
      </c>
      <c r="N837" s="5" t="str">
        <f>TEXT(Table1[[#This Row],[Date]],"mmm")</f>
        <v>Apr</v>
      </c>
      <c r="O837" s="5">
        <f>YEAR(Table1[[#This Row],[Date]])</f>
        <v>2024</v>
      </c>
    </row>
    <row r="838" spans="1:15" x14ac:dyDescent="0.25">
      <c r="A838" s="5">
        <v>837</v>
      </c>
      <c r="B838" s="6">
        <v>45364</v>
      </c>
      <c r="C838" s="5" t="s">
        <v>46</v>
      </c>
      <c r="D838" s="5" t="str">
        <f>VLOOKUP($C838,'Sales Person'!$A$1:$C$21,2,0)</f>
        <v>Nick Patrick</v>
      </c>
      <c r="E838" s="5" t="s">
        <v>9</v>
      </c>
      <c r="F838" s="5" t="str">
        <f>VLOOKUP($E838,Country!$A$1:$B$11,2,0)</f>
        <v>Europe</v>
      </c>
      <c r="G838" s="5" t="s">
        <v>20</v>
      </c>
      <c r="H838" s="5" t="str">
        <f>VLOOKUP($G838,Products!$A$1:$C$11,COLUMNS(Products!$A$2:B838),0)</f>
        <v>Office Equipment</v>
      </c>
      <c r="I838" s="5">
        <f>VLOOKUP($G838,Products!$A$1:$C$11,COLUMNS(Products!$A$2:C838),0)</f>
        <v>350.59</v>
      </c>
      <c r="J838" s="5">
        <v>784.73</v>
      </c>
      <c r="K838" s="5" t="s">
        <v>81</v>
      </c>
      <c r="L838" s="6">
        <v>45374</v>
      </c>
      <c r="M838" s="5">
        <f t="shared" si="13"/>
        <v>10</v>
      </c>
      <c r="N838" s="5" t="str">
        <f>TEXT(Table1[[#This Row],[Date]],"mmm")</f>
        <v>Mar</v>
      </c>
      <c r="O838" s="5">
        <f>YEAR(Table1[[#This Row],[Date]])</f>
        <v>2024</v>
      </c>
    </row>
    <row r="839" spans="1:15" x14ac:dyDescent="0.25">
      <c r="A839" s="5">
        <v>838</v>
      </c>
      <c r="B839" s="6">
        <v>45124</v>
      </c>
      <c r="C839" s="5" t="s">
        <v>54</v>
      </c>
      <c r="D839" s="5" t="str">
        <f>VLOOKUP($C839,'Sales Person'!$A$1:$C$21,2,0)</f>
        <v>Michale Cole</v>
      </c>
      <c r="E839" s="5" t="s">
        <v>14</v>
      </c>
      <c r="F839" s="5" t="str">
        <f>VLOOKUP($E839,Country!$A$1:$B$11,2,0)</f>
        <v>Asia</v>
      </c>
      <c r="G839" s="5" t="s">
        <v>30</v>
      </c>
      <c r="H839" s="5" t="str">
        <f>VLOOKUP($G839,Products!$A$1:$C$11,COLUMNS(Products!$A$2:B839),0)</f>
        <v>Audio</v>
      </c>
      <c r="I839" s="5">
        <f>VLOOKUP($G839,Products!$A$1:$C$11,COLUMNS(Products!$A$2:C839),0)</f>
        <v>199.57</v>
      </c>
      <c r="J839" s="5">
        <v>452.24</v>
      </c>
      <c r="K839" s="5" t="s">
        <v>81</v>
      </c>
      <c r="L839" s="6">
        <v>45142</v>
      </c>
      <c r="M839" s="5">
        <f t="shared" si="13"/>
        <v>18</v>
      </c>
      <c r="N839" s="5" t="str">
        <f>TEXT(Table1[[#This Row],[Date]],"mmm")</f>
        <v>Jul</v>
      </c>
      <c r="O839" s="5">
        <f>YEAR(Table1[[#This Row],[Date]])</f>
        <v>2023</v>
      </c>
    </row>
    <row r="840" spans="1:15" x14ac:dyDescent="0.25">
      <c r="A840" s="5">
        <v>839</v>
      </c>
      <c r="B840" s="6">
        <v>45480</v>
      </c>
      <c r="C840" s="5" t="s">
        <v>38</v>
      </c>
      <c r="D840" s="5" t="str">
        <f>VLOOKUP($C840,'Sales Person'!$A$1:$C$21,2,0)</f>
        <v>Samantha Irvin</v>
      </c>
      <c r="E840" s="5" t="s">
        <v>9</v>
      </c>
      <c r="F840" s="5" t="str">
        <f>VLOOKUP($E840,Country!$A$1:$B$11,2,0)</f>
        <v>Europe</v>
      </c>
      <c r="G840" s="5" t="s">
        <v>24</v>
      </c>
      <c r="H840" s="5" t="str">
        <f>VLOOKUP($G840,Products!$A$1:$C$11,COLUMNS(Products!$A$2:B840),0)</f>
        <v>Audio</v>
      </c>
      <c r="I840" s="5">
        <f>VLOOKUP($G840,Products!$A$1:$C$11,COLUMNS(Products!$A$2:C840),0)</f>
        <v>195.62</v>
      </c>
      <c r="J840" s="5">
        <v>803.72</v>
      </c>
      <c r="K840" s="5" t="s">
        <v>82</v>
      </c>
      <c r="L840" s="5" t="s">
        <v>83</v>
      </c>
      <c r="M840" s="5" t="str">
        <f t="shared" si="13"/>
        <v>0</v>
      </c>
      <c r="N840" s="5" t="str">
        <f>TEXT(Table1[[#This Row],[Date]],"mmm")</f>
        <v>Jul</v>
      </c>
      <c r="O840" s="5">
        <f>YEAR(Table1[[#This Row],[Date]])</f>
        <v>2024</v>
      </c>
    </row>
    <row r="841" spans="1:15" x14ac:dyDescent="0.25">
      <c r="A841" s="5">
        <v>840</v>
      </c>
      <c r="B841" s="6">
        <v>45211</v>
      </c>
      <c r="C841" s="5" t="s">
        <v>54</v>
      </c>
      <c r="D841" s="5" t="str">
        <f>VLOOKUP($C841,'Sales Person'!$A$1:$C$21,2,0)</f>
        <v>Michale Cole</v>
      </c>
      <c r="E841" s="5" t="s">
        <v>2</v>
      </c>
      <c r="F841" s="5" t="str">
        <f>VLOOKUP($E841,Country!$A$1:$B$11,2,0)</f>
        <v>North America</v>
      </c>
      <c r="G841" s="5" t="s">
        <v>28</v>
      </c>
      <c r="H841" s="5" t="str">
        <f>VLOOKUP($G841,Products!$A$1:$C$11,COLUMNS(Products!$A$2:B841),0)</f>
        <v>Electronics</v>
      </c>
      <c r="I841" s="5">
        <f>VLOOKUP($G841,Products!$A$1:$C$11,COLUMNS(Products!$A$2:C841),0)</f>
        <v>282.79000000000002</v>
      </c>
      <c r="J841" s="5">
        <v>174.43</v>
      </c>
      <c r="K841" s="5" t="s">
        <v>81</v>
      </c>
      <c r="L841" s="6">
        <v>45212</v>
      </c>
      <c r="M841" s="5">
        <f t="shared" si="13"/>
        <v>1</v>
      </c>
      <c r="N841" s="5" t="str">
        <f>TEXT(Table1[[#This Row],[Date]],"mmm")</f>
        <v>Oct</v>
      </c>
      <c r="O841" s="5">
        <f>YEAR(Table1[[#This Row],[Date]])</f>
        <v>2023</v>
      </c>
    </row>
    <row r="842" spans="1:15" x14ac:dyDescent="0.25">
      <c r="A842" s="5">
        <v>841</v>
      </c>
      <c r="B842" s="6">
        <v>44959</v>
      </c>
      <c r="C842" s="5" t="s">
        <v>72</v>
      </c>
      <c r="D842" s="5" t="str">
        <f>VLOOKUP($C842,'Sales Person'!$A$1:$C$21,2,0)</f>
        <v>Cathy Kelley</v>
      </c>
      <c r="E842" s="5" t="s">
        <v>2</v>
      </c>
      <c r="F842" s="5" t="str">
        <f>VLOOKUP($E842,Country!$A$1:$B$11,2,0)</f>
        <v>North America</v>
      </c>
      <c r="G842" s="5" t="s">
        <v>31</v>
      </c>
      <c r="H842" s="5" t="str">
        <f>VLOOKUP($G842,Products!$A$1:$C$11,COLUMNS(Products!$A$2:B842),0)</f>
        <v>Electronics</v>
      </c>
      <c r="I842" s="5">
        <f>VLOOKUP($G842,Products!$A$1:$C$11,COLUMNS(Products!$A$2:C842),0)</f>
        <v>71.97</v>
      </c>
      <c r="J842" s="5">
        <v>442.35</v>
      </c>
      <c r="K842" s="5" t="s">
        <v>81</v>
      </c>
      <c r="L842" s="6">
        <v>44960</v>
      </c>
      <c r="M842" s="5">
        <f t="shared" si="13"/>
        <v>1</v>
      </c>
      <c r="N842" s="5" t="str">
        <f>TEXT(Table1[[#This Row],[Date]],"mmm")</f>
        <v>Feb</v>
      </c>
      <c r="O842" s="5">
        <f>YEAR(Table1[[#This Row],[Date]])</f>
        <v>2023</v>
      </c>
    </row>
    <row r="843" spans="1:15" x14ac:dyDescent="0.25">
      <c r="A843" s="5">
        <v>842</v>
      </c>
      <c r="B843" s="6">
        <v>45250</v>
      </c>
      <c r="C843" s="5" t="s">
        <v>68</v>
      </c>
      <c r="D843" s="5" t="str">
        <f>VLOOKUP($C843,'Sales Person'!$A$1:$C$21,2,0)</f>
        <v>Samantha Irvin</v>
      </c>
      <c r="E843" s="5" t="s">
        <v>15</v>
      </c>
      <c r="F843" s="5" t="str">
        <f>VLOOKUP($E843,Country!$A$1:$B$11,2,0)</f>
        <v>Oceania</v>
      </c>
      <c r="G843" s="5" t="s">
        <v>22</v>
      </c>
      <c r="H843" s="5" t="str">
        <f>VLOOKUP($G843,Products!$A$1:$C$11,COLUMNS(Products!$A$2:B843),0)</f>
        <v>Computing</v>
      </c>
      <c r="I843" s="5">
        <f>VLOOKUP($G843,Products!$A$1:$C$11,COLUMNS(Products!$A$2:C843),0)</f>
        <v>415.78</v>
      </c>
      <c r="J843" s="5">
        <v>166.06</v>
      </c>
      <c r="K843" s="5" t="s">
        <v>82</v>
      </c>
      <c r="L843" s="5" t="s">
        <v>83</v>
      </c>
      <c r="M843" s="5" t="str">
        <f t="shared" si="13"/>
        <v>0</v>
      </c>
      <c r="N843" s="5" t="str">
        <f>TEXT(Table1[[#This Row],[Date]],"mmm")</f>
        <v>Nov</v>
      </c>
      <c r="O843" s="5">
        <f>YEAR(Table1[[#This Row],[Date]])</f>
        <v>2023</v>
      </c>
    </row>
    <row r="844" spans="1:15" x14ac:dyDescent="0.25">
      <c r="A844" s="5">
        <v>843</v>
      </c>
      <c r="B844" s="6">
        <v>45203</v>
      </c>
      <c r="C844" s="5" t="s">
        <v>56</v>
      </c>
      <c r="D844" s="5" t="str">
        <f>VLOOKUP($C844,'Sales Person'!$A$1:$C$21,2,0)</f>
        <v>Nick Patrick</v>
      </c>
      <c r="E844" s="5" t="s">
        <v>4</v>
      </c>
      <c r="F844" s="5" t="str">
        <f>VLOOKUP($E844,Country!$A$1:$B$11,2,0)</f>
        <v>North America</v>
      </c>
      <c r="G844" s="5" t="s">
        <v>26</v>
      </c>
      <c r="H844" s="5" t="str">
        <f>VLOOKUP($G844,Products!$A$1:$C$11,COLUMNS(Products!$A$2:B844),0)</f>
        <v>Electronics</v>
      </c>
      <c r="I844" s="5">
        <f>VLOOKUP($G844,Products!$A$1:$C$11,COLUMNS(Products!$A$2:C844),0)</f>
        <v>263.2</v>
      </c>
      <c r="J844" s="5">
        <v>316.77999999999997</v>
      </c>
      <c r="K844" s="5" t="s">
        <v>81</v>
      </c>
      <c r="L844" s="6">
        <v>45205</v>
      </c>
      <c r="M844" s="5">
        <f t="shared" si="13"/>
        <v>2</v>
      </c>
      <c r="N844" s="5" t="str">
        <f>TEXT(Table1[[#This Row],[Date]],"mmm")</f>
        <v>Oct</v>
      </c>
      <c r="O844" s="5">
        <f>YEAR(Table1[[#This Row],[Date]])</f>
        <v>2023</v>
      </c>
    </row>
    <row r="845" spans="1:15" x14ac:dyDescent="0.25">
      <c r="A845" s="5">
        <v>844</v>
      </c>
      <c r="B845" s="6">
        <v>45654</v>
      </c>
      <c r="C845" s="5" t="s">
        <v>72</v>
      </c>
      <c r="D845" s="5" t="str">
        <f>VLOOKUP($C845,'Sales Person'!$A$1:$C$21,2,0)</f>
        <v>Cathy Kelley</v>
      </c>
      <c r="E845" s="5" t="s">
        <v>5</v>
      </c>
      <c r="F845" s="5" t="str">
        <f>VLOOKUP($E845,Country!$A$1:$B$11,2,0)</f>
        <v>South America</v>
      </c>
      <c r="G845" s="5" t="s">
        <v>20</v>
      </c>
      <c r="H845" s="5" t="str">
        <f>VLOOKUP($G845,Products!$A$1:$C$11,COLUMNS(Products!$A$2:B845),0)</f>
        <v>Office Equipment</v>
      </c>
      <c r="I845" s="5">
        <f>VLOOKUP($G845,Products!$A$1:$C$11,COLUMNS(Products!$A$2:C845),0)</f>
        <v>350.59</v>
      </c>
      <c r="J845" s="5">
        <v>958.05</v>
      </c>
      <c r="K845" s="5" t="s">
        <v>81</v>
      </c>
      <c r="L845" s="6">
        <v>44927</v>
      </c>
      <c r="M845" s="5">
        <f t="shared" si="13"/>
        <v>-727</v>
      </c>
      <c r="N845" s="5" t="str">
        <f>TEXT(Table1[[#This Row],[Date]],"mmm")</f>
        <v>Dec</v>
      </c>
      <c r="O845" s="5">
        <f>YEAR(Table1[[#This Row],[Date]])</f>
        <v>2024</v>
      </c>
    </row>
    <row r="846" spans="1:15" x14ac:dyDescent="0.25">
      <c r="A846" s="5">
        <v>845</v>
      </c>
      <c r="B846" s="6">
        <v>45470</v>
      </c>
      <c r="C846" s="5" t="s">
        <v>44</v>
      </c>
      <c r="D846" s="5" t="str">
        <f>VLOOKUP($C846,'Sales Person'!$A$1:$C$21,2,0)</f>
        <v>Cathy Kelley</v>
      </c>
      <c r="E846" s="5" t="s">
        <v>15</v>
      </c>
      <c r="F846" s="5" t="str">
        <f>VLOOKUP($E846,Country!$A$1:$B$11,2,0)</f>
        <v>Oceania</v>
      </c>
      <c r="G846" s="5" t="s">
        <v>33</v>
      </c>
      <c r="H846" s="5" t="str">
        <f>VLOOKUP($G846,Products!$A$1:$C$11,COLUMNS(Products!$A$2:B846),0)</f>
        <v>Electronics</v>
      </c>
      <c r="I846" s="5">
        <f>VLOOKUP($G846,Products!$A$1:$C$11,COLUMNS(Products!$A$2:C846),0)</f>
        <v>381.62</v>
      </c>
      <c r="J846" s="5">
        <v>169.76</v>
      </c>
      <c r="K846" s="5" t="s">
        <v>81</v>
      </c>
      <c r="L846" s="6">
        <v>45490</v>
      </c>
      <c r="M846" s="5">
        <f t="shared" si="13"/>
        <v>20</v>
      </c>
      <c r="N846" s="5" t="str">
        <f>TEXT(Table1[[#This Row],[Date]],"mmm")</f>
        <v>Jun</v>
      </c>
      <c r="O846" s="5">
        <f>YEAR(Table1[[#This Row],[Date]])</f>
        <v>2024</v>
      </c>
    </row>
    <row r="847" spans="1:15" x14ac:dyDescent="0.25">
      <c r="A847" s="5">
        <v>846</v>
      </c>
      <c r="B847" s="6">
        <v>45559</v>
      </c>
      <c r="C847" s="5" t="s">
        <v>54</v>
      </c>
      <c r="D847" s="5" t="str">
        <f>VLOOKUP($C847,'Sales Person'!$A$1:$C$21,2,0)</f>
        <v>Michale Cole</v>
      </c>
      <c r="E847" s="5" t="s">
        <v>13</v>
      </c>
      <c r="F847" s="5" t="str">
        <f>VLOOKUP($E847,Country!$A$1:$B$11,2,0)</f>
        <v>Asia</v>
      </c>
      <c r="G847" s="5" t="s">
        <v>31</v>
      </c>
      <c r="H847" s="5" t="str">
        <f>VLOOKUP($G847,Products!$A$1:$C$11,COLUMNS(Products!$A$2:B847),0)</f>
        <v>Electronics</v>
      </c>
      <c r="I847" s="5">
        <f>VLOOKUP($G847,Products!$A$1:$C$11,COLUMNS(Products!$A$2:C847),0)</f>
        <v>71.97</v>
      </c>
      <c r="J847" s="5">
        <v>529.1</v>
      </c>
      <c r="K847" s="5" t="s">
        <v>81</v>
      </c>
      <c r="L847" s="6">
        <v>45574</v>
      </c>
      <c r="M847" s="5">
        <f t="shared" si="13"/>
        <v>15</v>
      </c>
      <c r="N847" s="5" t="str">
        <f>TEXT(Table1[[#This Row],[Date]],"mmm")</f>
        <v>Sep</v>
      </c>
      <c r="O847" s="5">
        <f>YEAR(Table1[[#This Row],[Date]])</f>
        <v>2024</v>
      </c>
    </row>
    <row r="848" spans="1:15" x14ac:dyDescent="0.25">
      <c r="A848" s="5">
        <v>847</v>
      </c>
      <c r="B848" s="6">
        <v>45064</v>
      </c>
      <c r="C848" s="5" t="s">
        <v>68</v>
      </c>
      <c r="D848" s="5" t="str">
        <f>VLOOKUP($C848,'Sales Person'!$A$1:$C$21,2,0)</f>
        <v>Samantha Irvin</v>
      </c>
      <c r="E848" s="5" t="s">
        <v>11</v>
      </c>
      <c r="F848" s="5" t="str">
        <f>VLOOKUP($E848,Country!$A$1:$B$11,2,0)</f>
        <v>Asia</v>
      </c>
      <c r="G848" s="5" t="s">
        <v>31</v>
      </c>
      <c r="H848" s="5" t="str">
        <f>VLOOKUP($G848,Products!$A$1:$C$11,COLUMNS(Products!$A$2:B848),0)</f>
        <v>Electronics</v>
      </c>
      <c r="I848" s="5">
        <f>VLOOKUP($G848,Products!$A$1:$C$11,COLUMNS(Products!$A$2:C848),0)</f>
        <v>71.97</v>
      </c>
      <c r="J848" s="5">
        <v>159.38</v>
      </c>
      <c r="K848" s="5" t="s">
        <v>81</v>
      </c>
      <c r="L848" s="6">
        <v>45076</v>
      </c>
      <c r="M848" s="5">
        <f t="shared" si="13"/>
        <v>12</v>
      </c>
      <c r="N848" s="5" t="str">
        <f>TEXT(Table1[[#This Row],[Date]],"mmm")</f>
        <v>May</v>
      </c>
      <c r="O848" s="5">
        <f>YEAR(Table1[[#This Row],[Date]])</f>
        <v>2023</v>
      </c>
    </row>
    <row r="849" spans="1:15" x14ac:dyDescent="0.25">
      <c r="A849" s="5">
        <v>848</v>
      </c>
      <c r="B849" s="6">
        <v>45185</v>
      </c>
      <c r="C849" s="5" t="s">
        <v>46</v>
      </c>
      <c r="D849" s="5" t="str">
        <f>VLOOKUP($C849,'Sales Person'!$A$1:$C$21,2,0)</f>
        <v>Nick Patrick</v>
      </c>
      <c r="E849" s="5" t="s">
        <v>10</v>
      </c>
      <c r="F849" s="5" t="str">
        <f>VLOOKUP($E849,Country!$A$1:$B$11,2,0)</f>
        <v>Europe</v>
      </c>
      <c r="G849" s="5" t="s">
        <v>28</v>
      </c>
      <c r="H849" s="5" t="str">
        <f>VLOOKUP($G849,Products!$A$1:$C$11,COLUMNS(Products!$A$2:B849),0)</f>
        <v>Electronics</v>
      </c>
      <c r="I849" s="5">
        <f>VLOOKUP($G849,Products!$A$1:$C$11,COLUMNS(Products!$A$2:C849),0)</f>
        <v>282.79000000000002</v>
      </c>
      <c r="J849" s="5">
        <v>342.02</v>
      </c>
      <c r="K849" s="5" t="s">
        <v>81</v>
      </c>
      <c r="L849" s="6">
        <v>45191</v>
      </c>
      <c r="M849" s="5">
        <f t="shared" si="13"/>
        <v>6</v>
      </c>
      <c r="N849" s="5" t="str">
        <f>TEXT(Table1[[#This Row],[Date]],"mmm")</f>
        <v>Sep</v>
      </c>
      <c r="O849" s="5">
        <f>YEAR(Table1[[#This Row],[Date]])</f>
        <v>2023</v>
      </c>
    </row>
    <row r="850" spans="1:15" x14ac:dyDescent="0.25">
      <c r="A850" s="5">
        <v>849</v>
      </c>
      <c r="B850" s="6">
        <v>45305</v>
      </c>
      <c r="C850" s="5" t="s">
        <v>48</v>
      </c>
      <c r="D850" s="5" t="str">
        <f>VLOOKUP($C850,'Sales Person'!$A$1:$C$21,2,0)</f>
        <v>Cathy Kelley</v>
      </c>
      <c r="E850" s="5" t="s">
        <v>9</v>
      </c>
      <c r="F850" s="5" t="str">
        <f>VLOOKUP($E850,Country!$A$1:$B$11,2,0)</f>
        <v>Europe</v>
      </c>
      <c r="G850" s="5" t="s">
        <v>20</v>
      </c>
      <c r="H850" s="5" t="str">
        <f>VLOOKUP($G850,Products!$A$1:$C$11,COLUMNS(Products!$A$2:B850),0)</f>
        <v>Office Equipment</v>
      </c>
      <c r="I850" s="5">
        <f>VLOOKUP($G850,Products!$A$1:$C$11,COLUMNS(Products!$A$2:C850),0)</f>
        <v>350.59</v>
      </c>
      <c r="J850" s="5">
        <v>889.23</v>
      </c>
      <c r="K850" s="5" t="s">
        <v>81</v>
      </c>
      <c r="L850" s="6">
        <v>45315</v>
      </c>
      <c r="M850" s="5">
        <f t="shared" si="13"/>
        <v>10</v>
      </c>
      <c r="N850" s="5" t="str">
        <f>TEXT(Table1[[#This Row],[Date]],"mmm")</f>
        <v>Jan</v>
      </c>
      <c r="O850" s="5">
        <f>YEAR(Table1[[#This Row],[Date]])</f>
        <v>2024</v>
      </c>
    </row>
    <row r="851" spans="1:15" x14ac:dyDescent="0.25">
      <c r="A851" s="5">
        <v>850</v>
      </c>
      <c r="B851" s="6">
        <v>45599</v>
      </c>
      <c r="C851" s="5" t="s">
        <v>52</v>
      </c>
      <c r="D851" s="5" t="str">
        <f>VLOOKUP($C851,'Sales Person'!$A$1:$C$21,2,0)</f>
        <v>Nick Patrick</v>
      </c>
      <c r="E851" s="5" t="s">
        <v>4</v>
      </c>
      <c r="F851" s="5" t="str">
        <f>VLOOKUP($E851,Country!$A$1:$B$11,2,0)</f>
        <v>North America</v>
      </c>
      <c r="G851" s="5" t="s">
        <v>29</v>
      </c>
      <c r="H851" s="5" t="str">
        <f>VLOOKUP($G851,Products!$A$1:$C$11,COLUMNS(Products!$A$2:B851),0)</f>
        <v>Computing</v>
      </c>
      <c r="I851" s="5">
        <f>VLOOKUP($G851,Products!$A$1:$C$11,COLUMNS(Products!$A$2:C851),0)</f>
        <v>104.6</v>
      </c>
      <c r="J851" s="5">
        <v>140.52000000000001</v>
      </c>
      <c r="K851" s="5" t="s">
        <v>81</v>
      </c>
      <c r="L851" s="6">
        <v>45601</v>
      </c>
      <c r="M851" s="5">
        <f t="shared" si="13"/>
        <v>2</v>
      </c>
      <c r="N851" s="5" t="str">
        <f>TEXT(Table1[[#This Row],[Date]],"mmm")</f>
        <v>Nov</v>
      </c>
      <c r="O851" s="5">
        <f>YEAR(Table1[[#This Row],[Date]])</f>
        <v>2024</v>
      </c>
    </row>
    <row r="852" spans="1:15" x14ac:dyDescent="0.25">
      <c r="A852" s="5">
        <v>851</v>
      </c>
      <c r="B852" s="6">
        <v>45024</v>
      </c>
      <c r="C852" s="5" t="s">
        <v>38</v>
      </c>
      <c r="D852" s="5" t="str">
        <f>VLOOKUP($C852,'Sales Person'!$A$1:$C$21,2,0)</f>
        <v>Samantha Irvin</v>
      </c>
      <c r="E852" s="5" t="s">
        <v>10</v>
      </c>
      <c r="F852" s="5" t="str">
        <f>VLOOKUP($E852,Country!$A$1:$B$11,2,0)</f>
        <v>Europe</v>
      </c>
      <c r="G852" s="5" t="s">
        <v>29</v>
      </c>
      <c r="H852" s="5" t="str">
        <f>VLOOKUP($G852,Products!$A$1:$C$11,COLUMNS(Products!$A$2:B852),0)</f>
        <v>Computing</v>
      </c>
      <c r="I852" s="5">
        <f>VLOOKUP($G852,Products!$A$1:$C$11,COLUMNS(Products!$A$2:C852),0)</f>
        <v>104.6</v>
      </c>
      <c r="J852" s="5">
        <v>578.15</v>
      </c>
      <c r="K852" s="5" t="s">
        <v>81</v>
      </c>
      <c r="L852" s="6">
        <v>45030</v>
      </c>
      <c r="M852" s="5">
        <f t="shared" si="13"/>
        <v>6</v>
      </c>
      <c r="N852" s="5" t="str">
        <f>TEXT(Table1[[#This Row],[Date]],"mmm")</f>
        <v>Apr</v>
      </c>
      <c r="O852" s="5">
        <f>YEAR(Table1[[#This Row],[Date]])</f>
        <v>2023</v>
      </c>
    </row>
    <row r="853" spans="1:15" x14ac:dyDescent="0.25">
      <c r="A853" s="5">
        <v>852</v>
      </c>
      <c r="B853" s="6">
        <v>44946</v>
      </c>
      <c r="C853" s="5" t="s">
        <v>52</v>
      </c>
      <c r="D853" s="5" t="str">
        <f>VLOOKUP($C853,'Sales Person'!$A$1:$C$21,2,0)</f>
        <v>Nick Patrick</v>
      </c>
      <c r="E853" s="5" t="s">
        <v>2</v>
      </c>
      <c r="F853" s="5" t="str">
        <f>VLOOKUP($E853,Country!$A$1:$B$11,2,0)</f>
        <v>North America</v>
      </c>
      <c r="G853" s="5" t="s">
        <v>33</v>
      </c>
      <c r="H853" s="5" t="str">
        <f>VLOOKUP($G853,Products!$A$1:$C$11,COLUMNS(Products!$A$2:B853),0)</f>
        <v>Electronics</v>
      </c>
      <c r="I853" s="5">
        <f>VLOOKUP($G853,Products!$A$1:$C$11,COLUMNS(Products!$A$2:C853),0)</f>
        <v>381.62</v>
      </c>
      <c r="J853" s="5">
        <v>871.47</v>
      </c>
      <c r="K853" s="5" t="s">
        <v>82</v>
      </c>
      <c r="L853" s="5" t="s">
        <v>83</v>
      </c>
      <c r="M853" s="5" t="str">
        <f t="shared" si="13"/>
        <v>0</v>
      </c>
      <c r="N853" s="5" t="str">
        <f>TEXT(Table1[[#This Row],[Date]],"mmm")</f>
        <v>Jan</v>
      </c>
      <c r="O853" s="5">
        <f>YEAR(Table1[[#This Row],[Date]])</f>
        <v>2023</v>
      </c>
    </row>
    <row r="854" spans="1:15" x14ac:dyDescent="0.25">
      <c r="A854" s="5">
        <v>853</v>
      </c>
      <c r="B854" s="6">
        <v>45451</v>
      </c>
      <c r="C854" s="5" t="s">
        <v>56</v>
      </c>
      <c r="D854" s="5" t="str">
        <f>VLOOKUP($C854,'Sales Person'!$A$1:$C$21,2,0)</f>
        <v>Nick Patrick</v>
      </c>
      <c r="E854" s="5" t="s">
        <v>9</v>
      </c>
      <c r="F854" s="5" t="str">
        <f>VLOOKUP($E854,Country!$A$1:$B$11,2,0)</f>
        <v>Europe</v>
      </c>
      <c r="G854" s="5" t="s">
        <v>29</v>
      </c>
      <c r="H854" s="5" t="str">
        <f>VLOOKUP($G854,Products!$A$1:$C$11,COLUMNS(Products!$A$2:B854),0)</f>
        <v>Computing</v>
      </c>
      <c r="I854" s="5">
        <f>VLOOKUP($G854,Products!$A$1:$C$11,COLUMNS(Products!$A$2:C854),0)</f>
        <v>104.6</v>
      </c>
      <c r="J854" s="5">
        <v>927.62</v>
      </c>
      <c r="K854" s="5" t="s">
        <v>81</v>
      </c>
      <c r="L854" s="6">
        <v>45461</v>
      </c>
      <c r="M854" s="5">
        <f t="shared" si="13"/>
        <v>10</v>
      </c>
      <c r="N854" s="5" t="str">
        <f>TEXT(Table1[[#This Row],[Date]],"mmm")</f>
        <v>Jun</v>
      </c>
      <c r="O854" s="5">
        <f>YEAR(Table1[[#This Row],[Date]])</f>
        <v>2024</v>
      </c>
    </row>
    <row r="855" spans="1:15" x14ac:dyDescent="0.25">
      <c r="A855" s="5">
        <v>854</v>
      </c>
      <c r="B855" s="6">
        <v>45200</v>
      </c>
      <c r="C855" s="5" t="s">
        <v>56</v>
      </c>
      <c r="D855" s="5" t="str">
        <f>VLOOKUP($C855,'Sales Person'!$A$1:$C$21,2,0)</f>
        <v>Nick Patrick</v>
      </c>
      <c r="E855" s="5" t="s">
        <v>10</v>
      </c>
      <c r="F855" s="5" t="str">
        <f>VLOOKUP($E855,Country!$A$1:$B$11,2,0)</f>
        <v>Europe</v>
      </c>
      <c r="G855" s="5" t="s">
        <v>20</v>
      </c>
      <c r="H855" s="5" t="str">
        <f>VLOOKUP($G855,Products!$A$1:$C$11,COLUMNS(Products!$A$2:B855),0)</f>
        <v>Office Equipment</v>
      </c>
      <c r="I855" s="5">
        <f>VLOOKUP($G855,Products!$A$1:$C$11,COLUMNS(Products!$A$2:C855),0)</f>
        <v>350.59</v>
      </c>
      <c r="J855" s="5">
        <v>442.85</v>
      </c>
      <c r="K855" s="5" t="s">
        <v>82</v>
      </c>
      <c r="L855" s="5" t="s">
        <v>83</v>
      </c>
      <c r="M855" s="5" t="str">
        <f t="shared" si="13"/>
        <v>0</v>
      </c>
      <c r="N855" s="5" t="str">
        <f>TEXT(Table1[[#This Row],[Date]],"mmm")</f>
        <v>Oct</v>
      </c>
      <c r="O855" s="5">
        <f>YEAR(Table1[[#This Row],[Date]])</f>
        <v>2023</v>
      </c>
    </row>
    <row r="856" spans="1:15" x14ac:dyDescent="0.25">
      <c r="A856" s="5">
        <v>855</v>
      </c>
      <c r="B856" s="6">
        <v>45498</v>
      </c>
      <c r="C856" s="5" t="s">
        <v>40</v>
      </c>
      <c r="D856" s="5" t="str">
        <f>VLOOKUP($C856,'Sales Person'!$A$1:$C$21,2,0)</f>
        <v>Samantha Irvin</v>
      </c>
      <c r="E856" s="5" t="s">
        <v>10</v>
      </c>
      <c r="F856" s="5" t="str">
        <f>VLOOKUP($E856,Country!$A$1:$B$11,2,0)</f>
        <v>Europe</v>
      </c>
      <c r="G856" s="5" t="s">
        <v>26</v>
      </c>
      <c r="H856" s="5" t="str">
        <f>VLOOKUP($G856,Products!$A$1:$C$11,COLUMNS(Products!$A$2:B856),0)</f>
        <v>Electronics</v>
      </c>
      <c r="I856" s="5">
        <f>VLOOKUP($G856,Products!$A$1:$C$11,COLUMNS(Products!$A$2:C856),0)</f>
        <v>263.2</v>
      </c>
      <c r="J856" s="5">
        <v>480.14</v>
      </c>
      <c r="K856" s="5" t="s">
        <v>81</v>
      </c>
      <c r="L856" s="6">
        <v>45504</v>
      </c>
      <c r="M856" s="5">
        <f t="shared" si="13"/>
        <v>6</v>
      </c>
      <c r="N856" s="5" t="str">
        <f>TEXT(Table1[[#This Row],[Date]],"mmm")</f>
        <v>Jul</v>
      </c>
      <c r="O856" s="5">
        <f>YEAR(Table1[[#This Row],[Date]])</f>
        <v>2024</v>
      </c>
    </row>
    <row r="857" spans="1:15" x14ac:dyDescent="0.25">
      <c r="A857" s="5">
        <v>856</v>
      </c>
      <c r="B857" s="6">
        <v>45072</v>
      </c>
      <c r="C857" s="5" t="s">
        <v>66</v>
      </c>
      <c r="D857" s="5" t="str">
        <f>VLOOKUP($C857,'Sales Person'!$A$1:$C$21,2,0)</f>
        <v>Michale Cole</v>
      </c>
      <c r="E857" s="5" t="s">
        <v>15</v>
      </c>
      <c r="F857" s="5" t="str">
        <f>VLOOKUP($E857,Country!$A$1:$B$11,2,0)</f>
        <v>Oceania</v>
      </c>
      <c r="G857" s="5" t="s">
        <v>22</v>
      </c>
      <c r="H857" s="5" t="str">
        <f>VLOOKUP($G857,Products!$A$1:$C$11,COLUMNS(Products!$A$2:B857),0)</f>
        <v>Computing</v>
      </c>
      <c r="I857" s="5">
        <f>VLOOKUP($G857,Products!$A$1:$C$11,COLUMNS(Products!$A$2:C857),0)</f>
        <v>415.78</v>
      </c>
      <c r="J857" s="5">
        <v>267.14999999999998</v>
      </c>
      <c r="K857" s="5" t="s">
        <v>81</v>
      </c>
      <c r="L857" s="6">
        <v>45092</v>
      </c>
      <c r="M857" s="5">
        <f t="shared" si="13"/>
        <v>20</v>
      </c>
      <c r="N857" s="5" t="str">
        <f>TEXT(Table1[[#This Row],[Date]],"mmm")</f>
        <v>May</v>
      </c>
      <c r="O857" s="5">
        <f>YEAR(Table1[[#This Row],[Date]])</f>
        <v>2023</v>
      </c>
    </row>
    <row r="858" spans="1:15" x14ac:dyDescent="0.25">
      <c r="A858" s="5">
        <v>857</v>
      </c>
      <c r="B858" s="6">
        <v>45551</v>
      </c>
      <c r="C858" s="5" t="s">
        <v>60</v>
      </c>
      <c r="D858" s="5" t="str">
        <f>VLOOKUP($C858,'Sales Person'!$A$1:$C$21,2,0)</f>
        <v>Cathy Kelley</v>
      </c>
      <c r="E858" s="5" t="s">
        <v>13</v>
      </c>
      <c r="F858" s="5" t="str">
        <f>VLOOKUP($E858,Country!$A$1:$B$11,2,0)</f>
        <v>Asia</v>
      </c>
      <c r="G858" s="5" t="s">
        <v>24</v>
      </c>
      <c r="H858" s="5" t="str">
        <f>VLOOKUP($G858,Products!$A$1:$C$11,COLUMNS(Products!$A$2:B858),0)</f>
        <v>Audio</v>
      </c>
      <c r="I858" s="5">
        <f>VLOOKUP($G858,Products!$A$1:$C$11,COLUMNS(Products!$A$2:C858),0)</f>
        <v>195.62</v>
      </c>
      <c r="J858" s="5">
        <v>902.32</v>
      </c>
      <c r="K858" s="5" t="s">
        <v>81</v>
      </c>
      <c r="L858" s="6">
        <v>45566</v>
      </c>
      <c r="M858" s="5">
        <f t="shared" si="13"/>
        <v>15</v>
      </c>
      <c r="N858" s="5" t="str">
        <f>TEXT(Table1[[#This Row],[Date]],"mmm")</f>
        <v>Sep</v>
      </c>
      <c r="O858" s="5">
        <f>YEAR(Table1[[#This Row],[Date]])</f>
        <v>2024</v>
      </c>
    </row>
    <row r="859" spans="1:15" x14ac:dyDescent="0.25">
      <c r="A859" s="5">
        <v>858</v>
      </c>
      <c r="B859" s="6">
        <v>45049</v>
      </c>
      <c r="C859" s="5" t="s">
        <v>38</v>
      </c>
      <c r="D859" s="5" t="str">
        <f>VLOOKUP($C859,'Sales Person'!$A$1:$C$21,2,0)</f>
        <v>Samantha Irvin</v>
      </c>
      <c r="E859" s="5" t="s">
        <v>13</v>
      </c>
      <c r="F859" s="5" t="str">
        <f>VLOOKUP($E859,Country!$A$1:$B$11,2,0)</f>
        <v>Asia</v>
      </c>
      <c r="G859" s="5" t="s">
        <v>24</v>
      </c>
      <c r="H859" s="5" t="str">
        <f>VLOOKUP($G859,Products!$A$1:$C$11,COLUMNS(Products!$A$2:B859),0)</f>
        <v>Audio</v>
      </c>
      <c r="I859" s="5">
        <f>VLOOKUP($G859,Products!$A$1:$C$11,COLUMNS(Products!$A$2:C859),0)</f>
        <v>195.62</v>
      </c>
      <c r="J859" s="5">
        <v>217.01</v>
      </c>
      <c r="K859" s="5" t="s">
        <v>82</v>
      </c>
      <c r="L859" s="5" t="s">
        <v>83</v>
      </c>
      <c r="M859" s="5" t="str">
        <f t="shared" si="13"/>
        <v>0</v>
      </c>
      <c r="N859" s="5" t="str">
        <f>TEXT(Table1[[#This Row],[Date]],"mmm")</f>
        <v>May</v>
      </c>
      <c r="O859" s="5">
        <f>YEAR(Table1[[#This Row],[Date]])</f>
        <v>2023</v>
      </c>
    </row>
    <row r="860" spans="1:15" x14ac:dyDescent="0.25">
      <c r="A860" s="5">
        <v>859</v>
      </c>
      <c r="B860" s="6">
        <v>45565</v>
      </c>
      <c r="C860" s="5" t="s">
        <v>50</v>
      </c>
      <c r="D860" s="5" t="str">
        <f>VLOOKUP($C860,'Sales Person'!$A$1:$C$21,2,0)</f>
        <v>Michale Cole</v>
      </c>
      <c r="E860" s="5" t="s">
        <v>2</v>
      </c>
      <c r="F860" s="5" t="str">
        <f>VLOOKUP($E860,Country!$A$1:$B$11,2,0)</f>
        <v>North America</v>
      </c>
      <c r="G860" s="5" t="s">
        <v>33</v>
      </c>
      <c r="H860" s="5" t="str">
        <f>VLOOKUP($G860,Products!$A$1:$C$11,COLUMNS(Products!$A$2:B860),0)</f>
        <v>Electronics</v>
      </c>
      <c r="I860" s="5">
        <f>VLOOKUP($G860,Products!$A$1:$C$11,COLUMNS(Products!$A$2:C860),0)</f>
        <v>381.62</v>
      </c>
      <c r="J860" s="5">
        <v>521.23</v>
      </c>
      <c r="K860" s="5" t="s">
        <v>82</v>
      </c>
      <c r="L860" s="5" t="s">
        <v>83</v>
      </c>
      <c r="M860" s="5" t="str">
        <f t="shared" si="13"/>
        <v>0</v>
      </c>
      <c r="N860" s="5" t="str">
        <f>TEXT(Table1[[#This Row],[Date]],"mmm")</f>
        <v>Sep</v>
      </c>
      <c r="O860" s="5">
        <f>YEAR(Table1[[#This Row],[Date]])</f>
        <v>2024</v>
      </c>
    </row>
    <row r="861" spans="1:15" x14ac:dyDescent="0.25">
      <c r="A861" s="5">
        <v>860</v>
      </c>
      <c r="B861" s="6">
        <v>45027</v>
      </c>
      <c r="C861" s="5" t="s">
        <v>68</v>
      </c>
      <c r="D861" s="5" t="str">
        <f>VLOOKUP($C861,'Sales Person'!$A$1:$C$21,2,0)</f>
        <v>Samantha Irvin</v>
      </c>
      <c r="E861" s="5" t="s">
        <v>11</v>
      </c>
      <c r="F861" s="5" t="str">
        <f>VLOOKUP($E861,Country!$A$1:$B$11,2,0)</f>
        <v>Asia</v>
      </c>
      <c r="G861" s="5" t="s">
        <v>29</v>
      </c>
      <c r="H861" s="5" t="str">
        <f>VLOOKUP($G861,Products!$A$1:$C$11,COLUMNS(Products!$A$2:B861),0)</f>
        <v>Computing</v>
      </c>
      <c r="I861" s="5">
        <f>VLOOKUP($G861,Products!$A$1:$C$11,COLUMNS(Products!$A$2:C861),0)</f>
        <v>104.6</v>
      </c>
      <c r="J861" s="5">
        <v>178.85</v>
      </c>
      <c r="K861" s="5" t="s">
        <v>81</v>
      </c>
      <c r="L861" s="6">
        <v>45039</v>
      </c>
      <c r="M861" s="5">
        <f t="shared" si="13"/>
        <v>12</v>
      </c>
      <c r="N861" s="5" t="str">
        <f>TEXT(Table1[[#This Row],[Date]],"mmm")</f>
        <v>Apr</v>
      </c>
      <c r="O861" s="5">
        <f>YEAR(Table1[[#This Row],[Date]])</f>
        <v>2023</v>
      </c>
    </row>
    <row r="862" spans="1:15" x14ac:dyDescent="0.25">
      <c r="A862" s="5">
        <v>861</v>
      </c>
      <c r="B862" s="6">
        <v>45231</v>
      </c>
      <c r="C862" s="5" t="s">
        <v>74</v>
      </c>
      <c r="D862" s="5" t="str">
        <f>VLOOKUP($C862,'Sales Person'!$A$1:$C$21,2,0)</f>
        <v>Michale Cole</v>
      </c>
      <c r="E862" s="5" t="s">
        <v>5</v>
      </c>
      <c r="F862" s="5" t="str">
        <f>VLOOKUP($E862,Country!$A$1:$B$11,2,0)</f>
        <v>South America</v>
      </c>
      <c r="G862" s="5" t="s">
        <v>20</v>
      </c>
      <c r="H862" s="5" t="str">
        <f>VLOOKUP($G862,Products!$A$1:$C$11,COLUMNS(Products!$A$2:B862),0)</f>
        <v>Office Equipment</v>
      </c>
      <c r="I862" s="5">
        <f>VLOOKUP($G862,Products!$A$1:$C$11,COLUMNS(Products!$A$2:C862),0)</f>
        <v>350.59</v>
      </c>
      <c r="J862" s="5">
        <v>904.52</v>
      </c>
      <c r="K862" s="5" t="s">
        <v>81</v>
      </c>
      <c r="L862" s="6">
        <v>45235</v>
      </c>
      <c r="M862" s="5">
        <f t="shared" si="13"/>
        <v>4</v>
      </c>
      <c r="N862" s="5" t="str">
        <f>TEXT(Table1[[#This Row],[Date]],"mmm")</f>
        <v>Nov</v>
      </c>
      <c r="O862" s="5">
        <f>YEAR(Table1[[#This Row],[Date]])</f>
        <v>2023</v>
      </c>
    </row>
    <row r="863" spans="1:15" x14ac:dyDescent="0.25">
      <c r="A863" s="5">
        <v>862</v>
      </c>
      <c r="B863" s="6">
        <v>44991</v>
      </c>
      <c r="C863" s="5" t="s">
        <v>66</v>
      </c>
      <c r="D863" s="5" t="str">
        <f>VLOOKUP($C863,'Sales Person'!$A$1:$C$21,2,0)</f>
        <v>Michale Cole</v>
      </c>
      <c r="E863" s="5" t="s">
        <v>14</v>
      </c>
      <c r="F863" s="5" t="str">
        <f>VLOOKUP($E863,Country!$A$1:$B$11,2,0)</f>
        <v>Asia</v>
      </c>
      <c r="G863" s="5" t="s">
        <v>32</v>
      </c>
      <c r="H863" s="5" t="str">
        <f>VLOOKUP($G863,Products!$A$1:$C$11,COLUMNS(Products!$A$2:B863),0)</f>
        <v>Audio</v>
      </c>
      <c r="I863" s="5">
        <f>VLOOKUP($G863,Products!$A$1:$C$11,COLUMNS(Products!$A$2:C863),0)</f>
        <v>143.09</v>
      </c>
      <c r="J863" s="5">
        <v>546.83000000000004</v>
      </c>
      <c r="K863" s="5" t="s">
        <v>81</v>
      </c>
      <c r="L863" s="6">
        <v>45009</v>
      </c>
      <c r="M863" s="5">
        <f t="shared" si="13"/>
        <v>18</v>
      </c>
      <c r="N863" s="5" t="str">
        <f>TEXT(Table1[[#This Row],[Date]],"mmm")</f>
        <v>Mar</v>
      </c>
      <c r="O863" s="5">
        <f>YEAR(Table1[[#This Row],[Date]])</f>
        <v>2023</v>
      </c>
    </row>
    <row r="864" spans="1:15" x14ac:dyDescent="0.25">
      <c r="A864" s="5">
        <v>863</v>
      </c>
      <c r="B864" s="6">
        <v>45384</v>
      </c>
      <c r="C864" s="5" t="s">
        <v>74</v>
      </c>
      <c r="D864" s="5" t="str">
        <f>VLOOKUP($C864,'Sales Person'!$A$1:$C$21,2,0)</f>
        <v>Michale Cole</v>
      </c>
      <c r="E864" s="5" t="s">
        <v>13</v>
      </c>
      <c r="F864" s="5" t="str">
        <f>VLOOKUP($E864,Country!$A$1:$B$11,2,0)</f>
        <v>Asia</v>
      </c>
      <c r="G864" s="5" t="s">
        <v>22</v>
      </c>
      <c r="H864" s="5" t="str">
        <f>VLOOKUP($G864,Products!$A$1:$C$11,COLUMNS(Products!$A$2:B864),0)</f>
        <v>Computing</v>
      </c>
      <c r="I864" s="5">
        <f>VLOOKUP($G864,Products!$A$1:$C$11,COLUMNS(Products!$A$2:C864),0)</f>
        <v>415.78</v>
      </c>
      <c r="J864" s="5">
        <v>784.36</v>
      </c>
      <c r="K864" s="5" t="s">
        <v>81</v>
      </c>
      <c r="L864" s="6">
        <v>45399</v>
      </c>
      <c r="M864" s="5">
        <f t="shared" si="13"/>
        <v>15</v>
      </c>
      <c r="N864" s="5" t="str">
        <f>TEXT(Table1[[#This Row],[Date]],"mmm")</f>
        <v>Apr</v>
      </c>
      <c r="O864" s="5">
        <f>YEAR(Table1[[#This Row],[Date]])</f>
        <v>2024</v>
      </c>
    </row>
    <row r="865" spans="1:15" x14ac:dyDescent="0.25">
      <c r="A865" s="5">
        <v>864</v>
      </c>
      <c r="B865" s="6">
        <v>45402</v>
      </c>
      <c r="C865" s="5" t="s">
        <v>38</v>
      </c>
      <c r="D865" s="5" t="str">
        <f>VLOOKUP($C865,'Sales Person'!$A$1:$C$21,2,0)</f>
        <v>Samantha Irvin</v>
      </c>
      <c r="E865" s="5" t="s">
        <v>14</v>
      </c>
      <c r="F865" s="5" t="str">
        <f>VLOOKUP($E865,Country!$A$1:$B$11,2,0)</f>
        <v>Asia</v>
      </c>
      <c r="G865" s="5" t="s">
        <v>24</v>
      </c>
      <c r="H865" s="5" t="str">
        <f>VLOOKUP($G865,Products!$A$1:$C$11,COLUMNS(Products!$A$2:B865),0)</f>
        <v>Audio</v>
      </c>
      <c r="I865" s="5">
        <f>VLOOKUP($G865,Products!$A$1:$C$11,COLUMNS(Products!$A$2:C865),0)</f>
        <v>195.62</v>
      </c>
      <c r="J865" s="5">
        <v>902.94</v>
      </c>
      <c r="K865" s="5" t="s">
        <v>82</v>
      </c>
      <c r="L865" s="5" t="s">
        <v>83</v>
      </c>
      <c r="M865" s="5" t="str">
        <f t="shared" si="13"/>
        <v>0</v>
      </c>
      <c r="N865" s="5" t="str">
        <f>TEXT(Table1[[#This Row],[Date]],"mmm")</f>
        <v>Apr</v>
      </c>
      <c r="O865" s="5">
        <f>YEAR(Table1[[#This Row],[Date]])</f>
        <v>2024</v>
      </c>
    </row>
    <row r="866" spans="1:15" x14ac:dyDescent="0.25">
      <c r="A866" s="5">
        <v>865</v>
      </c>
      <c r="B866" s="6">
        <v>45276</v>
      </c>
      <c r="C866" s="5" t="s">
        <v>68</v>
      </c>
      <c r="D866" s="5" t="str">
        <f>VLOOKUP($C866,'Sales Person'!$A$1:$C$21,2,0)</f>
        <v>Samantha Irvin</v>
      </c>
      <c r="E866" s="5" t="s">
        <v>15</v>
      </c>
      <c r="F866" s="5" t="str">
        <f>VLOOKUP($E866,Country!$A$1:$B$11,2,0)</f>
        <v>Oceania</v>
      </c>
      <c r="G866" s="5" t="s">
        <v>30</v>
      </c>
      <c r="H866" s="5" t="str">
        <f>VLOOKUP($G866,Products!$A$1:$C$11,COLUMNS(Products!$A$2:B866),0)</f>
        <v>Audio</v>
      </c>
      <c r="I866" s="5">
        <f>VLOOKUP($G866,Products!$A$1:$C$11,COLUMNS(Products!$A$2:C866),0)</f>
        <v>199.57</v>
      </c>
      <c r="J866" s="5">
        <v>725.79</v>
      </c>
      <c r="K866" s="5" t="s">
        <v>82</v>
      </c>
      <c r="L866" s="5" t="s">
        <v>83</v>
      </c>
      <c r="M866" s="5" t="str">
        <f t="shared" si="13"/>
        <v>0</v>
      </c>
      <c r="N866" s="5" t="str">
        <f>TEXT(Table1[[#This Row],[Date]],"mmm")</f>
        <v>Dec</v>
      </c>
      <c r="O866" s="5">
        <f>YEAR(Table1[[#This Row],[Date]])</f>
        <v>2023</v>
      </c>
    </row>
    <row r="867" spans="1:15" x14ac:dyDescent="0.25">
      <c r="A867" s="5">
        <v>866</v>
      </c>
      <c r="B867" s="6">
        <v>45163</v>
      </c>
      <c r="C867" s="5" t="s">
        <v>74</v>
      </c>
      <c r="D867" s="5" t="str">
        <f>VLOOKUP($C867,'Sales Person'!$A$1:$C$21,2,0)</f>
        <v>Michale Cole</v>
      </c>
      <c r="E867" s="5" t="s">
        <v>15</v>
      </c>
      <c r="F867" s="5" t="str">
        <f>VLOOKUP($E867,Country!$A$1:$B$11,2,0)</f>
        <v>Oceania</v>
      </c>
      <c r="G867" s="5" t="s">
        <v>26</v>
      </c>
      <c r="H867" s="5" t="str">
        <f>VLOOKUP($G867,Products!$A$1:$C$11,COLUMNS(Products!$A$2:B867),0)</f>
        <v>Electronics</v>
      </c>
      <c r="I867" s="5">
        <f>VLOOKUP($G867,Products!$A$1:$C$11,COLUMNS(Products!$A$2:C867),0)</f>
        <v>263.2</v>
      </c>
      <c r="J867" s="5">
        <v>175.33</v>
      </c>
      <c r="K867" s="5" t="s">
        <v>81</v>
      </c>
      <c r="L867" s="6">
        <v>45183</v>
      </c>
      <c r="M867" s="5">
        <f t="shared" si="13"/>
        <v>20</v>
      </c>
      <c r="N867" s="5" t="str">
        <f>TEXT(Table1[[#This Row],[Date]],"mmm")</f>
        <v>Aug</v>
      </c>
      <c r="O867" s="5">
        <f>YEAR(Table1[[#This Row],[Date]])</f>
        <v>2023</v>
      </c>
    </row>
    <row r="868" spans="1:15" x14ac:dyDescent="0.25">
      <c r="A868" s="5">
        <v>867</v>
      </c>
      <c r="B868" s="6">
        <v>45028</v>
      </c>
      <c r="C868" s="5" t="s">
        <v>50</v>
      </c>
      <c r="D868" s="5" t="str">
        <f>VLOOKUP($C868,'Sales Person'!$A$1:$C$21,2,0)</f>
        <v>Michale Cole</v>
      </c>
      <c r="E868" s="5" t="s">
        <v>5</v>
      </c>
      <c r="F868" s="5" t="str">
        <f>VLOOKUP($E868,Country!$A$1:$B$11,2,0)</f>
        <v>South America</v>
      </c>
      <c r="G868" s="5" t="s">
        <v>24</v>
      </c>
      <c r="H868" s="5" t="str">
        <f>VLOOKUP($G868,Products!$A$1:$C$11,COLUMNS(Products!$A$2:B868),0)</f>
        <v>Audio</v>
      </c>
      <c r="I868" s="5">
        <f>VLOOKUP($G868,Products!$A$1:$C$11,COLUMNS(Products!$A$2:C868),0)</f>
        <v>195.62</v>
      </c>
      <c r="J868" s="5">
        <v>418</v>
      </c>
      <c r="K868" s="5" t="s">
        <v>81</v>
      </c>
      <c r="L868" s="6">
        <v>45032</v>
      </c>
      <c r="M868" s="5">
        <f t="shared" si="13"/>
        <v>4</v>
      </c>
      <c r="N868" s="5" t="str">
        <f>TEXT(Table1[[#This Row],[Date]],"mmm")</f>
        <v>Apr</v>
      </c>
      <c r="O868" s="5">
        <f>YEAR(Table1[[#This Row],[Date]])</f>
        <v>2023</v>
      </c>
    </row>
    <row r="869" spans="1:15" x14ac:dyDescent="0.25">
      <c r="A869" s="5">
        <v>868</v>
      </c>
      <c r="B869" s="6">
        <v>45282</v>
      </c>
      <c r="C869" s="5" t="s">
        <v>72</v>
      </c>
      <c r="D869" s="5" t="str">
        <f>VLOOKUP($C869,'Sales Person'!$A$1:$C$21,2,0)</f>
        <v>Cathy Kelley</v>
      </c>
      <c r="E869" s="5" t="s">
        <v>9</v>
      </c>
      <c r="F869" s="5" t="str">
        <f>VLOOKUP($E869,Country!$A$1:$B$11,2,0)</f>
        <v>Europe</v>
      </c>
      <c r="G869" s="5" t="s">
        <v>26</v>
      </c>
      <c r="H869" s="5" t="str">
        <f>VLOOKUP($G869,Products!$A$1:$C$11,COLUMNS(Products!$A$2:B869),0)</f>
        <v>Electronics</v>
      </c>
      <c r="I869" s="5">
        <f>VLOOKUP($G869,Products!$A$1:$C$11,COLUMNS(Products!$A$2:C869),0)</f>
        <v>263.2</v>
      </c>
      <c r="J869" s="5">
        <v>140.13999999999999</v>
      </c>
      <c r="K869" s="5" t="s">
        <v>82</v>
      </c>
      <c r="L869" s="5" t="s">
        <v>83</v>
      </c>
      <c r="M869" s="5" t="str">
        <f t="shared" si="13"/>
        <v>0</v>
      </c>
      <c r="N869" s="5" t="str">
        <f>TEXT(Table1[[#This Row],[Date]],"mmm")</f>
        <v>Dec</v>
      </c>
      <c r="O869" s="5">
        <f>YEAR(Table1[[#This Row],[Date]])</f>
        <v>2023</v>
      </c>
    </row>
    <row r="870" spans="1:15" x14ac:dyDescent="0.25">
      <c r="A870" s="5">
        <v>869</v>
      </c>
      <c r="B870" s="6">
        <v>45008</v>
      </c>
      <c r="C870" s="5" t="s">
        <v>74</v>
      </c>
      <c r="D870" s="5" t="str">
        <f>VLOOKUP($C870,'Sales Person'!$A$1:$C$21,2,0)</f>
        <v>Michale Cole</v>
      </c>
      <c r="E870" s="5" t="s">
        <v>13</v>
      </c>
      <c r="F870" s="5" t="str">
        <f>VLOOKUP($E870,Country!$A$1:$B$11,2,0)</f>
        <v>Asia</v>
      </c>
      <c r="G870" s="5" t="s">
        <v>24</v>
      </c>
      <c r="H870" s="5" t="str">
        <f>VLOOKUP($G870,Products!$A$1:$C$11,COLUMNS(Products!$A$2:B870),0)</f>
        <v>Audio</v>
      </c>
      <c r="I870" s="5">
        <f>VLOOKUP($G870,Products!$A$1:$C$11,COLUMNS(Products!$A$2:C870),0)</f>
        <v>195.62</v>
      </c>
      <c r="J870" s="5">
        <v>228.62</v>
      </c>
      <c r="K870" s="5" t="s">
        <v>82</v>
      </c>
      <c r="L870" s="5" t="s">
        <v>83</v>
      </c>
      <c r="M870" s="5" t="str">
        <f t="shared" si="13"/>
        <v>0</v>
      </c>
      <c r="N870" s="5" t="str">
        <f>TEXT(Table1[[#This Row],[Date]],"mmm")</f>
        <v>Mar</v>
      </c>
      <c r="O870" s="5">
        <f>YEAR(Table1[[#This Row],[Date]])</f>
        <v>2023</v>
      </c>
    </row>
    <row r="871" spans="1:15" x14ac:dyDescent="0.25">
      <c r="A871" s="5">
        <v>870</v>
      </c>
      <c r="B871" s="6">
        <v>45470</v>
      </c>
      <c r="C871" s="5" t="s">
        <v>52</v>
      </c>
      <c r="D871" s="5" t="str">
        <f>VLOOKUP($C871,'Sales Person'!$A$1:$C$21,2,0)</f>
        <v>Nick Patrick</v>
      </c>
      <c r="E871" s="5" t="s">
        <v>5</v>
      </c>
      <c r="F871" s="5" t="str">
        <f>VLOOKUP($E871,Country!$A$1:$B$11,2,0)</f>
        <v>South America</v>
      </c>
      <c r="G871" s="5" t="s">
        <v>24</v>
      </c>
      <c r="H871" s="5" t="str">
        <f>VLOOKUP($G871,Products!$A$1:$C$11,COLUMNS(Products!$A$2:B871),0)</f>
        <v>Audio</v>
      </c>
      <c r="I871" s="5">
        <f>VLOOKUP($G871,Products!$A$1:$C$11,COLUMNS(Products!$A$2:C871),0)</f>
        <v>195.62</v>
      </c>
      <c r="J871" s="5">
        <v>162.16999999999999</v>
      </c>
      <c r="K871" s="5" t="s">
        <v>81</v>
      </c>
      <c r="L871" s="6">
        <v>45474</v>
      </c>
      <c r="M871" s="5">
        <f t="shared" si="13"/>
        <v>4</v>
      </c>
      <c r="N871" s="5" t="str">
        <f>TEXT(Table1[[#This Row],[Date]],"mmm")</f>
        <v>Jun</v>
      </c>
      <c r="O871" s="5">
        <f>YEAR(Table1[[#This Row],[Date]])</f>
        <v>2024</v>
      </c>
    </row>
    <row r="872" spans="1:15" x14ac:dyDescent="0.25">
      <c r="A872" s="5">
        <v>871</v>
      </c>
      <c r="B872" s="6">
        <v>45399</v>
      </c>
      <c r="C872" s="5" t="s">
        <v>54</v>
      </c>
      <c r="D872" s="5" t="str">
        <f>VLOOKUP($C872,'Sales Person'!$A$1:$C$21,2,0)</f>
        <v>Michale Cole</v>
      </c>
      <c r="E872" s="5" t="s">
        <v>4</v>
      </c>
      <c r="F872" s="5" t="str">
        <f>VLOOKUP($E872,Country!$A$1:$B$11,2,0)</f>
        <v>North America</v>
      </c>
      <c r="G872" s="5" t="s">
        <v>30</v>
      </c>
      <c r="H872" s="5" t="str">
        <f>VLOOKUP($G872,Products!$A$1:$C$11,COLUMNS(Products!$A$2:B872),0)</f>
        <v>Audio</v>
      </c>
      <c r="I872" s="5">
        <f>VLOOKUP($G872,Products!$A$1:$C$11,COLUMNS(Products!$A$2:C872),0)</f>
        <v>199.57</v>
      </c>
      <c r="J872" s="5">
        <v>886.69</v>
      </c>
      <c r="K872" s="5" t="s">
        <v>82</v>
      </c>
      <c r="L872" s="5" t="s">
        <v>83</v>
      </c>
      <c r="M872" s="5" t="str">
        <f t="shared" si="13"/>
        <v>0</v>
      </c>
      <c r="N872" s="5" t="str">
        <f>TEXT(Table1[[#This Row],[Date]],"mmm")</f>
        <v>Apr</v>
      </c>
      <c r="O872" s="5">
        <f>YEAR(Table1[[#This Row],[Date]])</f>
        <v>2024</v>
      </c>
    </row>
    <row r="873" spans="1:15" x14ac:dyDescent="0.25">
      <c r="A873" s="5">
        <v>872</v>
      </c>
      <c r="B873" s="6">
        <v>45455</v>
      </c>
      <c r="C873" s="5" t="s">
        <v>52</v>
      </c>
      <c r="D873" s="5" t="str">
        <f>VLOOKUP($C873,'Sales Person'!$A$1:$C$21,2,0)</f>
        <v>Nick Patrick</v>
      </c>
      <c r="E873" s="5" t="s">
        <v>2</v>
      </c>
      <c r="F873" s="5" t="str">
        <f>VLOOKUP($E873,Country!$A$1:$B$11,2,0)</f>
        <v>North America</v>
      </c>
      <c r="G873" s="5" t="s">
        <v>33</v>
      </c>
      <c r="H873" s="5" t="str">
        <f>VLOOKUP($G873,Products!$A$1:$C$11,COLUMNS(Products!$A$2:B873),0)</f>
        <v>Electronics</v>
      </c>
      <c r="I873" s="5">
        <f>VLOOKUP($G873,Products!$A$1:$C$11,COLUMNS(Products!$A$2:C873),0)</f>
        <v>381.62</v>
      </c>
      <c r="J873" s="5">
        <v>553.54999999999995</v>
      </c>
      <c r="K873" s="5" t="s">
        <v>81</v>
      </c>
      <c r="L873" s="6">
        <v>45456</v>
      </c>
      <c r="M873" s="5">
        <f t="shared" si="13"/>
        <v>1</v>
      </c>
      <c r="N873" s="5" t="str">
        <f>TEXT(Table1[[#This Row],[Date]],"mmm")</f>
        <v>Jun</v>
      </c>
      <c r="O873" s="5">
        <f>YEAR(Table1[[#This Row],[Date]])</f>
        <v>2024</v>
      </c>
    </row>
    <row r="874" spans="1:15" x14ac:dyDescent="0.25">
      <c r="A874" s="5">
        <v>873</v>
      </c>
      <c r="B874" s="6">
        <v>45053</v>
      </c>
      <c r="C874" s="5" t="s">
        <v>48</v>
      </c>
      <c r="D874" s="5" t="str">
        <f>VLOOKUP($C874,'Sales Person'!$A$1:$C$21,2,0)</f>
        <v>Cathy Kelley</v>
      </c>
      <c r="E874" s="5" t="s">
        <v>4</v>
      </c>
      <c r="F874" s="5" t="str">
        <f>VLOOKUP($E874,Country!$A$1:$B$11,2,0)</f>
        <v>North America</v>
      </c>
      <c r="G874" s="5" t="s">
        <v>24</v>
      </c>
      <c r="H874" s="5" t="str">
        <f>VLOOKUP($G874,Products!$A$1:$C$11,COLUMNS(Products!$A$2:B874),0)</f>
        <v>Audio</v>
      </c>
      <c r="I874" s="5">
        <f>VLOOKUP($G874,Products!$A$1:$C$11,COLUMNS(Products!$A$2:C874),0)</f>
        <v>195.62</v>
      </c>
      <c r="J874" s="5">
        <v>834.27</v>
      </c>
      <c r="K874" s="5" t="s">
        <v>81</v>
      </c>
      <c r="L874" s="6">
        <v>45055</v>
      </c>
      <c r="M874" s="5">
        <f t="shared" si="13"/>
        <v>2</v>
      </c>
      <c r="N874" s="5" t="str">
        <f>TEXT(Table1[[#This Row],[Date]],"mmm")</f>
        <v>May</v>
      </c>
      <c r="O874" s="5">
        <f>YEAR(Table1[[#This Row],[Date]])</f>
        <v>2023</v>
      </c>
    </row>
    <row r="875" spans="1:15" x14ac:dyDescent="0.25">
      <c r="A875" s="5">
        <v>874</v>
      </c>
      <c r="B875" s="6">
        <v>45220</v>
      </c>
      <c r="C875" s="5" t="s">
        <v>68</v>
      </c>
      <c r="D875" s="5" t="str">
        <f>VLOOKUP($C875,'Sales Person'!$A$1:$C$21,2,0)</f>
        <v>Samantha Irvin</v>
      </c>
      <c r="E875" s="5" t="s">
        <v>7</v>
      </c>
      <c r="F875" s="5" t="str">
        <f>VLOOKUP($E875,Country!$A$1:$B$11,2,0)</f>
        <v>Europe</v>
      </c>
      <c r="G875" s="5" t="s">
        <v>33</v>
      </c>
      <c r="H875" s="5" t="str">
        <f>VLOOKUP($G875,Products!$A$1:$C$11,COLUMNS(Products!$A$2:B875),0)</f>
        <v>Electronics</v>
      </c>
      <c r="I875" s="5">
        <f>VLOOKUP($G875,Products!$A$1:$C$11,COLUMNS(Products!$A$2:C875),0)</f>
        <v>381.62</v>
      </c>
      <c r="J875" s="5">
        <v>185.91</v>
      </c>
      <c r="K875" s="5" t="s">
        <v>82</v>
      </c>
      <c r="L875" s="5" t="s">
        <v>83</v>
      </c>
      <c r="M875" s="5" t="str">
        <f t="shared" si="13"/>
        <v>0</v>
      </c>
      <c r="N875" s="5" t="str">
        <f>TEXT(Table1[[#This Row],[Date]],"mmm")</f>
        <v>Oct</v>
      </c>
      <c r="O875" s="5">
        <f>YEAR(Table1[[#This Row],[Date]])</f>
        <v>2023</v>
      </c>
    </row>
    <row r="876" spans="1:15" x14ac:dyDescent="0.25">
      <c r="A876" s="5">
        <v>875</v>
      </c>
      <c r="B876" s="6">
        <v>45545</v>
      </c>
      <c r="C876" s="5" t="s">
        <v>36</v>
      </c>
      <c r="D876" s="5" t="str">
        <f>VLOOKUP($C876,'Sales Person'!$A$1:$C$21,2,0)</f>
        <v>Michale Cole</v>
      </c>
      <c r="E876" s="5" t="s">
        <v>15</v>
      </c>
      <c r="F876" s="5" t="str">
        <f>VLOOKUP($E876,Country!$A$1:$B$11,2,0)</f>
        <v>Oceania</v>
      </c>
      <c r="G876" s="5" t="s">
        <v>28</v>
      </c>
      <c r="H876" s="5" t="str">
        <f>VLOOKUP($G876,Products!$A$1:$C$11,COLUMNS(Products!$A$2:B876),0)</f>
        <v>Electronics</v>
      </c>
      <c r="I876" s="5">
        <f>VLOOKUP($G876,Products!$A$1:$C$11,COLUMNS(Products!$A$2:C876),0)</f>
        <v>282.79000000000002</v>
      </c>
      <c r="J876" s="5">
        <v>434.56</v>
      </c>
      <c r="K876" s="5" t="s">
        <v>81</v>
      </c>
      <c r="L876" s="6">
        <v>45565</v>
      </c>
      <c r="M876" s="5">
        <f t="shared" si="13"/>
        <v>20</v>
      </c>
      <c r="N876" s="5" t="str">
        <f>TEXT(Table1[[#This Row],[Date]],"mmm")</f>
        <v>Sep</v>
      </c>
      <c r="O876" s="5">
        <f>YEAR(Table1[[#This Row],[Date]])</f>
        <v>2024</v>
      </c>
    </row>
    <row r="877" spans="1:15" x14ac:dyDescent="0.25">
      <c r="A877" s="5">
        <v>876</v>
      </c>
      <c r="B877" s="6">
        <v>45219</v>
      </c>
      <c r="C877" s="5" t="s">
        <v>64</v>
      </c>
      <c r="D877" s="5" t="str">
        <f>VLOOKUP($C877,'Sales Person'!$A$1:$C$21,2,0)</f>
        <v>Michale Cole</v>
      </c>
      <c r="E877" s="5" t="s">
        <v>11</v>
      </c>
      <c r="F877" s="5" t="str">
        <f>VLOOKUP($E877,Country!$A$1:$B$11,2,0)</f>
        <v>Asia</v>
      </c>
      <c r="G877" s="5" t="s">
        <v>31</v>
      </c>
      <c r="H877" s="5" t="str">
        <f>VLOOKUP($G877,Products!$A$1:$C$11,COLUMNS(Products!$A$2:B877),0)</f>
        <v>Electronics</v>
      </c>
      <c r="I877" s="5">
        <f>VLOOKUP($G877,Products!$A$1:$C$11,COLUMNS(Products!$A$2:C877),0)</f>
        <v>71.97</v>
      </c>
      <c r="J877" s="5">
        <v>373.95</v>
      </c>
      <c r="K877" s="5" t="s">
        <v>81</v>
      </c>
      <c r="L877" s="6">
        <v>45231</v>
      </c>
      <c r="M877" s="5">
        <f t="shared" si="13"/>
        <v>12</v>
      </c>
      <c r="N877" s="5" t="str">
        <f>TEXT(Table1[[#This Row],[Date]],"mmm")</f>
        <v>Oct</v>
      </c>
      <c r="O877" s="5">
        <f>YEAR(Table1[[#This Row],[Date]])</f>
        <v>2023</v>
      </c>
    </row>
    <row r="878" spans="1:15" x14ac:dyDescent="0.25">
      <c r="A878" s="5">
        <v>877</v>
      </c>
      <c r="B878" s="6">
        <v>45553</v>
      </c>
      <c r="C878" s="5" t="s">
        <v>48</v>
      </c>
      <c r="D878" s="5" t="str">
        <f>VLOOKUP($C878,'Sales Person'!$A$1:$C$21,2,0)</f>
        <v>Cathy Kelley</v>
      </c>
      <c r="E878" s="5" t="s">
        <v>5</v>
      </c>
      <c r="F878" s="5" t="str">
        <f>VLOOKUP($E878,Country!$A$1:$B$11,2,0)</f>
        <v>South America</v>
      </c>
      <c r="G878" s="5" t="s">
        <v>29</v>
      </c>
      <c r="H878" s="5" t="str">
        <f>VLOOKUP($G878,Products!$A$1:$C$11,COLUMNS(Products!$A$2:B878),0)</f>
        <v>Computing</v>
      </c>
      <c r="I878" s="5">
        <f>VLOOKUP($G878,Products!$A$1:$C$11,COLUMNS(Products!$A$2:C878),0)</f>
        <v>104.6</v>
      </c>
      <c r="J878" s="5">
        <v>880.01</v>
      </c>
      <c r="K878" s="5" t="s">
        <v>81</v>
      </c>
      <c r="L878" s="6">
        <v>45557</v>
      </c>
      <c r="M878" s="5">
        <f t="shared" si="13"/>
        <v>4</v>
      </c>
      <c r="N878" s="5" t="str">
        <f>TEXT(Table1[[#This Row],[Date]],"mmm")</f>
        <v>Sep</v>
      </c>
      <c r="O878" s="5">
        <f>YEAR(Table1[[#This Row],[Date]])</f>
        <v>2024</v>
      </c>
    </row>
    <row r="879" spans="1:15" x14ac:dyDescent="0.25">
      <c r="A879" s="5">
        <v>878</v>
      </c>
      <c r="B879" s="6">
        <v>45314</v>
      </c>
      <c r="C879" s="5" t="s">
        <v>54</v>
      </c>
      <c r="D879" s="5" t="str">
        <f>VLOOKUP($C879,'Sales Person'!$A$1:$C$21,2,0)</f>
        <v>Michale Cole</v>
      </c>
      <c r="E879" s="5" t="s">
        <v>4</v>
      </c>
      <c r="F879" s="5" t="str">
        <f>VLOOKUP($E879,Country!$A$1:$B$11,2,0)</f>
        <v>North America</v>
      </c>
      <c r="G879" s="5" t="s">
        <v>31</v>
      </c>
      <c r="H879" s="5" t="str">
        <f>VLOOKUP($G879,Products!$A$1:$C$11,COLUMNS(Products!$A$2:B879),0)</f>
        <v>Electronics</v>
      </c>
      <c r="I879" s="5">
        <f>VLOOKUP($G879,Products!$A$1:$C$11,COLUMNS(Products!$A$2:C879),0)</f>
        <v>71.97</v>
      </c>
      <c r="J879" s="5">
        <v>928.82</v>
      </c>
      <c r="K879" s="5" t="s">
        <v>82</v>
      </c>
      <c r="L879" s="5" t="s">
        <v>83</v>
      </c>
      <c r="M879" s="5" t="str">
        <f t="shared" si="13"/>
        <v>0</v>
      </c>
      <c r="N879" s="5" t="str">
        <f>TEXT(Table1[[#This Row],[Date]],"mmm")</f>
        <v>Jan</v>
      </c>
      <c r="O879" s="5">
        <f>YEAR(Table1[[#This Row],[Date]])</f>
        <v>2024</v>
      </c>
    </row>
    <row r="880" spans="1:15" x14ac:dyDescent="0.25">
      <c r="A880" s="5">
        <v>879</v>
      </c>
      <c r="B880" s="6">
        <v>45216</v>
      </c>
      <c r="C880" s="5" t="s">
        <v>56</v>
      </c>
      <c r="D880" s="5" t="str">
        <f>VLOOKUP($C880,'Sales Person'!$A$1:$C$21,2,0)</f>
        <v>Nick Patrick</v>
      </c>
      <c r="E880" s="5" t="s">
        <v>7</v>
      </c>
      <c r="F880" s="5" t="str">
        <f>VLOOKUP($E880,Country!$A$1:$B$11,2,0)</f>
        <v>Europe</v>
      </c>
      <c r="G880" s="5" t="s">
        <v>29</v>
      </c>
      <c r="H880" s="5" t="str">
        <f>VLOOKUP($G880,Products!$A$1:$C$11,COLUMNS(Products!$A$2:B880),0)</f>
        <v>Computing</v>
      </c>
      <c r="I880" s="5">
        <f>VLOOKUP($G880,Products!$A$1:$C$11,COLUMNS(Products!$A$2:C880),0)</f>
        <v>104.6</v>
      </c>
      <c r="J880" s="5">
        <v>370.72</v>
      </c>
      <c r="K880" s="5" t="s">
        <v>81</v>
      </c>
      <c r="L880" s="6">
        <v>45224</v>
      </c>
      <c r="M880" s="5">
        <f t="shared" si="13"/>
        <v>8</v>
      </c>
      <c r="N880" s="5" t="str">
        <f>TEXT(Table1[[#This Row],[Date]],"mmm")</f>
        <v>Oct</v>
      </c>
      <c r="O880" s="5">
        <f>YEAR(Table1[[#This Row],[Date]])</f>
        <v>2023</v>
      </c>
    </row>
    <row r="881" spans="1:15" x14ac:dyDescent="0.25">
      <c r="A881" s="5">
        <v>880</v>
      </c>
      <c r="B881" s="6">
        <v>44992</v>
      </c>
      <c r="C881" s="5" t="s">
        <v>38</v>
      </c>
      <c r="D881" s="5" t="str">
        <f>VLOOKUP($C881,'Sales Person'!$A$1:$C$21,2,0)</f>
        <v>Samantha Irvin</v>
      </c>
      <c r="E881" s="5" t="s">
        <v>4</v>
      </c>
      <c r="F881" s="5" t="str">
        <f>VLOOKUP($E881,Country!$A$1:$B$11,2,0)</f>
        <v>North America</v>
      </c>
      <c r="G881" s="5" t="s">
        <v>20</v>
      </c>
      <c r="H881" s="5" t="str">
        <f>VLOOKUP($G881,Products!$A$1:$C$11,COLUMNS(Products!$A$2:B881),0)</f>
        <v>Office Equipment</v>
      </c>
      <c r="I881" s="5">
        <f>VLOOKUP($G881,Products!$A$1:$C$11,COLUMNS(Products!$A$2:C881),0)</f>
        <v>350.59</v>
      </c>
      <c r="J881" s="5">
        <v>760.29</v>
      </c>
      <c r="K881" s="5" t="s">
        <v>81</v>
      </c>
      <c r="L881" s="6">
        <v>44994</v>
      </c>
      <c r="M881" s="5">
        <f t="shared" si="13"/>
        <v>2</v>
      </c>
      <c r="N881" s="5" t="str">
        <f>TEXT(Table1[[#This Row],[Date]],"mmm")</f>
        <v>Mar</v>
      </c>
      <c r="O881" s="5">
        <f>YEAR(Table1[[#This Row],[Date]])</f>
        <v>2023</v>
      </c>
    </row>
    <row r="882" spans="1:15" x14ac:dyDescent="0.25">
      <c r="A882" s="5">
        <v>881</v>
      </c>
      <c r="B882" s="6">
        <v>45638</v>
      </c>
      <c r="C882" s="5" t="s">
        <v>70</v>
      </c>
      <c r="D882" s="5" t="str">
        <f>VLOOKUP($C882,'Sales Person'!$A$1:$C$21,2,0)</f>
        <v>Cathy Kelley</v>
      </c>
      <c r="E882" s="5" t="s">
        <v>10</v>
      </c>
      <c r="F882" s="5" t="str">
        <f>VLOOKUP($E882,Country!$A$1:$B$11,2,0)</f>
        <v>Europe</v>
      </c>
      <c r="G882" s="5" t="s">
        <v>26</v>
      </c>
      <c r="H882" s="5" t="str">
        <f>VLOOKUP($G882,Products!$A$1:$C$11,COLUMNS(Products!$A$2:B882),0)</f>
        <v>Electronics</v>
      </c>
      <c r="I882" s="5">
        <f>VLOOKUP($G882,Products!$A$1:$C$11,COLUMNS(Products!$A$2:C882),0)</f>
        <v>263.2</v>
      </c>
      <c r="J882" s="5">
        <v>846.88</v>
      </c>
      <c r="K882" s="5" t="s">
        <v>81</v>
      </c>
      <c r="L882" s="6">
        <v>45644</v>
      </c>
      <c r="M882" s="5">
        <f t="shared" si="13"/>
        <v>6</v>
      </c>
      <c r="N882" s="5" t="str">
        <f>TEXT(Table1[[#This Row],[Date]],"mmm")</f>
        <v>Dec</v>
      </c>
      <c r="O882" s="5">
        <f>YEAR(Table1[[#This Row],[Date]])</f>
        <v>2024</v>
      </c>
    </row>
    <row r="883" spans="1:15" x14ac:dyDescent="0.25">
      <c r="A883" s="5">
        <v>882</v>
      </c>
      <c r="B883" s="6">
        <v>45016</v>
      </c>
      <c r="C883" s="5" t="s">
        <v>42</v>
      </c>
      <c r="D883" s="5" t="str">
        <f>VLOOKUP($C883,'Sales Person'!$A$1:$C$21,2,0)</f>
        <v>Cathy Kelley</v>
      </c>
      <c r="E883" s="5" t="s">
        <v>10</v>
      </c>
      <c r="F883" s="5" t="str">
        <f>VLOOKUP($E883,Country!$A$1:$B$11,2,0)</f>
        <v>Europe</v>
      </c>
      <c r="G883" s="5" t="s">
        <v>31</v>
      </c>
      <c r="H883" s="5" t="str">
        <f>VLOOKUP($G883,Products!$A$1:$C$11,COLUMNS(Products!$A$2:B883),0)</f>
        <v>Electronics</v>
      </c>
      <c r="I883" s="5">
        <f>VLOOKUP($G883,Products!$A$1:$C$11,COLUMNS(Products!$A$2:C883),0)</f>
        <v>71.97</v>
      </c>
      <c r="J883" s="5">
        <v>861.55</v>
      </c>
      <c r="K883" s="5" t="s">
        <v>81</v>
      </c>
      <c r="L883" s="6">
        <v>45022</v>
      </c>
      <c r="M883" s="5">
        <f t="shared" si="13"/>
        <v>6</v>
      </c>
      <c r="N883" s="5" t="str">
        <f>TEXT(Table1[[#This Row],[Date]],"mmm")</f>
        <v>Mar</v>
      </c>
      <c r="O883" s="5">
        <f>YEAR(Table1[[#This Row],[Date]])</f>
        <v>2023</v>
      </c>
    </row>
    <row r="884" spans="1:15" x14ac:dyDescent="0.25">
      <c r="A884" s="5">
        <v>883</v>
      </c>
      <c r="B884" s="6">
        <v>45598</v>
      </c>
      <c r="C884" s="5" t="s">
        <v>68</v>
      </c>
      <c r="D884" s="5" t="str">
        <f>VLOOKUP($C884,'Sales Person'!$A$1:$C$21,2,0)</f>
        <v>Samantha Irvin</v>
      </c>
      <c r="E884" s="5" t="s">
        <v>5</v>
      </c>
      <c r="F884" s="5" t="str">
        <f>VLOOKUP($E884,Country!$A$1:$B$11,2,0)</f>
        <v>South America</v>
      </c>
      <c r="G884" s="5" t="s">
        <v>33</v>
      </c>
      <c r="H884" s="5" t="str">
        <f>VLOOKUP($G884,Products!$A$1:$C$11,COLUMNS(Products!$A$2:B884),0)</f>
        <v>Electronics</v>
      </c>
      <c r="I884" s="5">
        <f>VLOOKUP($G884,Products!$A$1:$C$11,COLUMNS(Products!$A$2:C884),0)</f>
        <v>381.62</v>
      </c>
      <c r="J884" s="5">
        <v>158.80000000000001</v>
      </c>
      <c r="K884" s="5" t="s">
        <v>81</v>
      </c>
      <c r="L884" s="6">
        <v>45602</v>
      </c>
      <c r="M884" s="5">
        <f t="shared" si="13"/>
        <v>4</v>
      </c>
      <c r="N884" s="5" t="str">
        <f>TEXT(Table1[[#This Row],[Date]],"mmm")</f>
        <v>Nov</v>
      </c>
      <c r="O884" s="5">
        <f>YEAR(Table1[[#This Row],[Date]])</f>
        <v>2024</v>
      </c>
    </row>
    <row r="885" spans="1:15" x14ac:dyDescent="0.25">
      <c r="A885" s="5">
        <v>884</v>
      </c>
      <c r="B885" s="6">
        <v>45184</v>
      </c>
      <c r="C885" s="5" t="s">
        <v>68</v>
      </c>
      <c r="D885" s="5" t="str">
        <f>VLOOKUP($C885,'Sales Person'!$A$1:$C$21,2,0)</f>
        <v>Samantha Irvin</v>
      </c>
      <c r="E885" s="5" t="s">
        <v>11</v>
      </c>
      <c r="F885" s="5" t="str">
        <f>VLOOKUP($E885,Country!$A$1:$B$11,2,0)</f>
        <v>Asia</v>
      </c>
      <c r="G885" s="5" t="s">
        <v>24</v>
      </c>
      <c r="H885" s="5" t="str">
        <f>VLOOKUP($G885,Products!$A$1:$C$11,COLUMNS(Products!$A$2:B885),0)</f>
        <v>Audio</v>
      </c>
      <c r="I885" s="5">
        <f>VLOOKUP($G885,Products!$A$1:$C$11,COLUMNS(Products!$A$2:C885),0)</f>
        <v>195.62</v>
      </c>
      <c r="J885" s="5">
        <v>763.89</v>
      </c>
      <c r="K885" s="5" t="s">
        <v>81</v>
      </c>
      <c r="L885" s="6">
        <v>45196</v>
      </c>
      <c r="M885" s="5">
        <f t="shared" si="13"/>
        <v>12</v>
      </c>
      <c r="N885" s="5" t="str">
        <f>TEXT(Table1[[#This Row],[Date]],"mmm")</f>
        <v>Sep</v>
      </c>
      <c r="O885" s="5">
        <f>YEAR(Table1[[#This Row],[Date]])</f>
        <v>2023</v>
      </c>
    </row>
    <row r="886" spans="1:15" x14ac:dyDescent="0.25">
      <c r="A886" s="5">
        <v>885</v>
      </c>
      <c r="B886" s="6">
        <v>45164</v>
      </c>
      <c r="C886" s="5" t="s">
        <v>68</v>
      </c>
      <c r="D886" s="5" t="str">
        <f>VLOOKUP($C886,'Sales Person'!$A$1:$C$21,2,0)</f>
        <v>Samantha Irvin</v>
      </c>
      <c r="E886" s="5" t="s">
        <v>10</v>
      </c>
      <c r="F886" s="5" t="str">
        <f>VLOOKUP($E886,Country!$A$1:$B$11,2,0)</f>
        <v>Europe</v>
      </c>
      <c r="G886" s="5" t="s">
        <v>29</v>
      </c>
      <c r="H886" s="5" t="str">
        <f>VLOOKUP($G886,Products!$A$1:$C$11,COLUMNS(Products!$A$2:B886),0)</f>
        <v>Computing</v>
      </c>
      <c r="I886" s="5">
        <f>VLOOKUP($G886,Products!$A$1:$C$11,COLUMNS(Products!$A$2:C886),0)</f>
        <v>104.6</v>
      </c>
      <c r="J886" s="5">
        <v>275.29000000000002</v>
      </c>
      <c r="K886" s="5" t="s">
        <v>82</v>
      </c>
      <c r="L886" s="5" t="s">
        <v>83</v>
      </c>
      <c r="M886" s="5" t="str">
        <f t="shared" si="13"/>
        <v>0</v>
      </c>
      <c r="N886" s="5" t="str">
        <f>TEXT(Table1[[#This Row],[Date]],"mmm")</f>
        <v>Aug</v>
      </c>
      <c r="O886" s="5">
        <f>YEAR(Table1[[#This Row],[Date]])</f>
        <v>2023</v>
      </c>
    </row>
    <row r="887" spans="1:15" x14ac:dyDescent="0.25">
      <c r="A887" s="5">
        <v>886</v>
      </c>
      <c r="B887" s="6">
        <v>45347</v>
      </c>
      <c r="C887" s="5" t="s">
        <v>40</v>
      </c>
      <c r="D887" s="5" t="str">
        <f>VLOOKUP($C887,'Sales Person'!$A$1:$C$21,2,0)</f>
        <v>Samantha Irvin</v>
      </c>
      <c r="E887" s="5" t="s">
        <v>13</v>
      </c>
      <c r="F887" s="5" t="str">
        <f>VLOOKUP($E887,Country!$A$1:$B$11,2,0)</f>
        <v>Asia</v>
      </c>
      <c r="G887" s="5" t="s">
        <v>30</v>
      </c>
      <c r="H887" s="5" t="str">
        <f>VLOOKUP($G887,Products!$A$1:$C$11,COLUMNS(Products!$A$2:B887),0)</f>
        <v>Audio</v>
      </c>
      <c r="I887" s="5">
        <f>VLOOKUP($G887,Products!$A$1:$C$11,COLUMNS(Products!$A$2:C887),0)</f>
        <v>199.57</v>
      </c>
      <c r="J887" s="5">
        <v>740.36</v>
      </c>
      <c r="K887" s="5" t="s">
        <v>81</v>
      </c>
      <c r="L887" s="6">
        <v>45362</v>
      </c>
      <c r="M887" s="5">
        <f t="shared" si="13"/>
        <v>15</v>
      </c>
      <c r="N887" s="5" t="str">
        <f>TEXT(Table1[[#This Row],[Date]],"mmm")</f>
        <v>Feb</v>
      </c>
      <c r="O887" s="5">
        <f>YEAR(Table1[[#This Row],[Date]])</f>
        <v>2024</v>
      </c>
    </row>
    <row r="888" spans="1:15" x14ac:dyDescent="0.25">
      <c r="A888" s="5">
        <v>887</v>
      </c>
      <c r="B888" s="6">
        <v>45029</v>
      </c>
      <c r="C888" s="5" t="s">
        <v>74</v>
      </c>
      <c r="D888" s="5" t="str">
        <f>VLOOKUP($C888,'Sales Person'!$A$1:$C$21,2,0)</f>
        <v>Michale Cole</v>
      </c>
      <c r="E888" s="5" t="s">
        <v>5</v>
      </c>
      <c r="F888" s="5" t="str">
        <f>VLOOKUP($E888,Country!$A$1:$B$11,2,0)</f>
        <v>South America</v>
      </c>
      <c r="G888" s="5" t="s">
        <v>24</v>
      </c>
      <c r="H888" s="5" t="str">
        <f>VLOOKUP($G888,Products!$A$1:$C$11,COLUMNS(Products!$A$2:B888),0)</f>
        <v>Audio</v>
      </c>
      <c r="I888" s="5">
        <f>VLOOKUP($G888,Products!$A$1:$C$11,COLUMNS(Products!$A$2:C888),0)</f>
        <v>195.62</v>
      </c>
      <c r="J888" s="5">
        <v>603.95000000000005</v>
      </c>
      <c r="K888" s="5" t="s">
        <v>82</v>
      </c>
      <c r="L888" s="5" t="s">
        <v>83</v>
      </c>
      <c r="M888" s="5" t="str">
        <f t="shared" si="13"/>
        <v>0</v>
      </c>
      <c r="N888" s="5" t="str">
        <f>TEXT(Table1[[#This Row],[Date]],"mmm")</f>
        <v>Apr</v>
      </c>
      <c r="O888" s="5">
        <f>YEAR(Table1[[#This Row],[Date]])</f>
        <v>2023</v>
      </c>
    </row>
    <row r="889" spans="1:15" x14ac:dyDescent="0.25">
      <c r="A889" s="5">
        <v>888</v>
      </c>
      <c r="B889" s="6">
        <v>45300</v>
      </c>
      <c r="C889" s="5" t="s">
        <v>40</v>
      </c>
      <c r="D889" s="5" t="str">
        <f>VLOOKUP($C889,'Sales Person'!$A$1:$C$21,2,0)</f>
        <v>Samantha Irvin</v>
      </c>
      <c r="E889" s="5" t="s">
        <v>10</v>
      </c>
      <c r="F889" s="5" t="str">
        <f>VLOOKUP($E889,Country!$A$1:$B$11,2,0)</f>
        <v>Europe</v>
      </c>
      <c r="G889" s="5" t="s">
        <v>24</v>
      </c>
      <c r="H889" s="5" t="str">
        <f>VLOOKUP($G889,Products!$A$1:$C$11,COLUMNS(Products!$A$2:B889),0)</f>
        <v>Audio</v>
      </c>
      <c r="I889" s="5">
        <f>VLOOKUP($G889,Products!$A$1:$C$11,COLUMNS(Products!$A$2:C889),0)</f>
        <v>195.62</v>
      </c>
      <c r="J889" s="5">
        <v>970.43</v>
      </c>
      <c r="K889" s="5" t="s">
        <v>81</v>
      </c>
      <c r="L889" s="6">
        <v>45306</v>
      </c>
      <c r="M889" s="5">
        <f t="shared" si="13"/>
        <v>6</v>
      </c>
      <c r="N889" s="5" t="str">
        <f>TEXT(Table1[[#This Row],[Date]],"mmm")</f>
        <v>Jan</v>
      </c>
      <c r="O889" s="5">
        <f>YEAR(Table1[[#This Row],[Date]])</f>
        <v>2024</v>
      </c>
    </row>
    <row r="890" spans="1:15" x14ac:dyDescent="0.25">
      <c r="A890" s="5">
        <v>889</v>
      </c>
      <c r="B890" s="6">
        <v>45143</v>
      </c>
      <c r="C890" s="5" t="s">
        <v>72</v>
      </c>
      <c r="D890" s="5" t="str">
        <f>VLOOKUP($C890,'Sales Person'!$A$1:$C$21,2,0)</f>
        <v>Cathy Kelley</v>
      </c>
      <c r="E890" s="5" t="s">
        <v>7</v>
      </c>
      <c r="F890" s="5" t="str">
        <f>VLOOKUP($E890,Country!$A$1:$B$11,2,0)</f>
        <v>Europe</v>
      </c>
      <c r="G890" s="5" t="s">
        <v>26</v>
      </c>
      <c r="H890" s="5" t="str">
        <f>VLOOKUP($G890,Products!$A$1:$C$11,COLUMNS(Products!$A$2:B890),0)</f>
        <v>Electronics</v>
      </c>
      <c r="I890" s="5">
        <f>VLOOKUP($G890,Products!$A$1:$C$11,COLUMNS(Products!$A$2:C890),0)</f>
        <v>263.2</v>
      </c>
      <c r="J890" s="5">
        <v>241.47</v>
      </c>
      <c r="K890" s="5" t="s">
        <v>81</v>
      </c>
      <c r="L890" s="6">
        <v>45151</v>
      </c>
      <c r="M890" s="5">
        <f t="shared" si="13"/>
        <v>8</v>
      </c>
      <c r="N890" s="5" t="str">
        <f>TEXT(Table1[[#This Row],[Date]],"mmm")</f>
        <v>Aug</v>
      </c>
      <c r="O890" s="5">
        <f>YEAR(Table1[[#This Row],[Date]])</f>
        <v>2023</v>
      </c>
    </row>
    <row r="891" spans="1:15" x14ac:dyDescent="0.25">
      <c r="A891" s="5">
        <v>890</v>
      </c>
      <c r="B891" s="6">
        <v>45399</v>
      </c>
      <c r="C891" s="5" t="s">
        <v>36</v>
      </c>
      <c r="D891" s="5" t="str">
        <f>VLOOKUP($C891,'Sales Person'!$A$1:$C$21,2,0)</f>
        <v>Michale Cole</v>
      </c>
      <c r="E891" s="5" t="s">
        <v>15</v>
      </c>
      <c r="F891" s="5" t="str">
        <f>VLOOKUP($E891,Country!$A$1:$B$11,2,0)</f>
        <v>Oceania</v>
      </c>
      <c r="G891" s="5" t="s">
        <v>20</v>
      </c>
      <c r="H891" s="5" t="str">
        <f>VLOOKUP($G891,Products!$A$1:$C$11,COLUMNS(Products!$A$2:B891),0)</f>
        <v>Office Equipment</v>
      </c>
      <c r="I891" s="5">
        <f>VLOOKUP($G891,Products!$A$1:$C$11,COLUMNS(Products!$A$2:C891),0)</f>
        <v>350.59</v>
      </c>
      <c r="J891" s="5">
        <v>937.61</v>
      </c>
      <c r="K891" s="5" t="s">
        <v>81</v>
      </c>
      <c r="L891" s="6">
        <v>45419</v>
      </c>
      <c r="M891" s="5">
        <f t="shared" si="13"/>
        <v>20</v>
      </c>
      <c r="N891" s="5" t="str">
        <f>TEXT(Table1[[#This Row],[Date]],"mmm")</f>
        <v>Apr</v>
      </c>
      <c r="O891" s="5">
        <f>YEAR(Table1[[#This Row],[Date]])</f>
        <v>2024</v>
      </c>
    </row>
    <row r="892" spans="1:15" x14ac:dyDescent="0.25">
      <c r="A892" s="5">
        <v>891</v>
      </c>
      <c r="B892" s="6">
        <v>45602</v>
      </c>
      <c r="C892" s="5" t="s">
        <v>50</v>
      </c>
      <c r="D892" s="5" t="str">
        <f>VLOOKUP($C892,'Sales Person'!$A$1:$C$21,2,0)</f>
        <v>Michale Cole</v>
      </c>
      <c r="E892" s="5" t="s">
        <v>10</v>
      </c>
      <c r="F892" s="5" t="str">
        <f>VLOOKUP($E892,Country!$A$1:$B$11,2,0)</f>
        <v>Europe</v>
      </c>
      <c r="G892" s="5" t="s">
        <v>28</v>
      </c>
      <c r="H892" s="5" t="str">
        <f>VLOOKUP($G892,Products!$A$1:$C$11,COLUMNS(Products!$A$2:B892),0)</f>
        <v>Electronics</v>
      </c>
      <c r="I892" s="5">
        <f>VLOOKUP($G892,Products!$A$1:$C$11,COLUMNS(Products!$A$2:C892),0)</f>
        <v>282.79000000000002</v>
      </c>
      <c r="J892" s="5">
        <v>245.51</v>
      </c>
      <c r="K892" s="5" t="s">
        <v>81</v>
      </c>
      <c r="L892" s="6">
        <v>45608</v>
      </c>
      <c r="M892" s="5">
        <f t="shared" si="13"/>
        <v>6</v>
      </c>
      <c r="N892" s="5" t="str">
        <f>TEXT(Table1[[#This Row],[Date]],"mmm")</f>
        <v>Nov</v>
      </c>
      <c r="O892" s="5">
        <f>YEAR(Table1[[#This Row],[Date]])</f>
        <v>2024</v>
      </c>
    </row>
    <row r="893" spans="1:15" x14ac:dyDescent="0.25">
      <c r="A893" s="5">
        <v>892</v>
      </c>
      <c r="B893" s="6">
        <v>45557</v>
      </c>
      <c r="C893" s="5" t="s">
        <v>60</v>
      </c>
      <c r="D893" s="5" t="str">
        <f>VLOOKUP($C893,'Sales Person'!$A$1:$C$21,2,0)</f>
        <v>Cathy Kelley</v>
      </c>
      <c r="E893" s="5" t="s">
        <v>5</v>
      </c>
      <c r="F893" s="5" t="str">
        <f>VLOOKUP($E893,Country!$A$1:$B$11,2,0)</f>
        <v>South America</v>
      </c>
      <c r="G893" s="5" t="s">
        <v>32</v>
      </c>
      <c r="H893" s="5" t="str">
        <f>VLOOKUP($G893,Products!$A$1:$C$11,COLUMNS(Products!$A$2:B893),0)</f>
        <v>Audio</v>
      </c>
      <c r="I893" s="5">
        <f>VLOOKUP($G893,Products!$A$1:$C$11,COLUMNS(Products!$A$2:C893),0)</f>
        <v>143.09</v>
      </c>
      <c r="J893" s="5">
        <v>401.19</v>
      </c>
      <c r="K893" s="5" t="s">
        <v>81</v>
      </c>
      <c r="L893" s="6">
        <v>45561</v>
      </c>
      <c r="M893" s="5">
        <f t="shared" si="13"/>
        <v>4</v>
      </c>
      <c r="N893" s="5" t="str">
        <f>TEXT(Table1[[#This Row],[Date]],"mmm")</f>
        <v>Sep</v>
      </c>
      <c r="O893" s="5">
        <f>YEAR(Table1[[#This Row],[Date]])</f>
        <v>2024</v>
      </c>
    </row>
    <row r="894" spans="1:15" x14ac:dyDescent="0.25">
      <c r="A894" s="5">
        <v>893</v>
      </c>
      <c r="B894" s="6">
        <v>45223</v>
      </c>
      <c r="C894" s="5" t="s">
        <v>36</v>
      </c>
      <c r="D894" s="5" t="str">
        <f>VLOOKUP($C894,'Sales Person'!$A$1:$C$21,2,0)</f>
        <v>Michale Cole</v>
      </c>
      <c r="E894" s="5" t="s">
        <v>11</v>
      </c>
      <c r="F894" s="5" t="str">
        <f>VLOOKUP($E894,Country!$A$1:$B$11,2,0)</f>
        <v>Asia</v>
      </c>
      <c r="G894" s="5" t="s">
        <v>29</v>
      </c>
      <c r="H894" s="5" t="str">
        <f>VLOOKUP($G894,Products!$A$1:$C$11,COLUMNS(Products!$A$2:B894),0)</f>
        <v>Computing</v>
      </c>
      <c r="I894" s="5">
        <f>VLOOKUP($G894,Products!$A$1:$C$11,COLUMNS(Products!$A$2:C894),0)</f>
        <v>104.6</v>
      </c>
      <c r="J894" s="5">
        <v>308.32</v>
      </c>
      <c r="K894" s="5" t="s">
        <v>81</v>
      </c>
      <c r="L894" s="6">
        <v>45235</v>
      </c>
      <c r="M894" s="5">
        <f t="shared" si="13"/>
        <v>12</v>
      </c>
      <c r="N894" s="5" t="str">
        <f>TEXT(Table1[[#This Row],[Date]],"mmm")</f>
        <v>Oct</v>
      </c>
      <c r="O894" s="5">
        <f>YEAR(Table1[[#This Row],[Date]])</f>
        <v>2023</v>
      </c>
    </row>
    <row r="895" spans="1:15" x14ac:dyDescent="0.25">
      <c r="A895" s="5">
        <v>894</v>
      </c>
      <c r="B895" s="6">
        <v>45477</v>
      </c>
      <c r="C895" s="5" t="s">
        <v>62</v>
      </c>
      <c r="D895" s="5" t="str">
        <f>VLOOKUP($C895,'Sales Person'!$A$1:$C$21,2,0)</f>
        <v>Cathy Kelley</v>
      </c>
      <c r="E895" s="5" t="s">
        <v>14</v>
      </c>
      <c r="F895" s="5" t="str">
        <f>VLOOKUP($E895,Country!$A$1:$B$11,2,0)</f>
        <v>Asia</v>
      </c>
      <c r="G895" s="5" t="s">
        <v>30</v>
      </c>
      <c r="H895" s="5" t="str">
        <f>VLOOKUP($G895,Products!$A$1:$C$11,COLUMNS(Products!$A$2:B895),0)</f>
        <v>Audio</v>
      </c>
      <c r="I895" s="5">
        <f>VLOOKUP($G895,Products!$A$1:$C$11,COLUMNS(Products!$A$2:C895),0)</f>
        <v>199.57</v>
      </c>
      <c r="J895" s="5">
        <v>462.29</v>
      </c>
      <c r="K895" s="5" t="s">
        <v>81</v>
      </c>
      <c r="L895" s="6">
        <v>45495</v>
      </c>
      <c r="M895" s="5">
        <f t="shared" si="13"/>
        <v>18</v>
      </c>
      <c r="N895" s="5" t="str">
        <f>TEXT(Table1[[#This Row],[Date]],"mmm")</f>
        <v>Jul</v>
      </c>
      <c r="O895" s="5">
        <f>YEAR(Table1[[#This Row],[Date]])</f>
        <v>2024</v>
      </c>
    </row>
    <row r="896" spans="1:15" x14ac:dyDescent="0.25">
      <c r="A896" s="5">
        <v>895</v>
      </c>
      <c r="B896" s="6">
        <v>45652</v>
      </c>
      <c r="C896" s="5" t="s">
        <v>52</v>
      </c>
      <c r="D896" s="5" t="str">
        <f>VLOOKUP($C896,'Sales Person'!$A$1:$C$21,2,0)</f>
        <v>Nick Patrick</v>
      </c>
      <c r="E896" s="5" t="s">
        <v>13</v>
      </c>
      <c r="F896" s="5" t="str">
        <f>VLOOKUP($E896,Country!$A$1:$B$11,2,0)</f>
        <v>Asia</v>
      </c>
      <c r="G896" s="5" t="s">
        <v>32</v>
      </c>
      <c r="H896" s="5" t="str">
        <f>VLOOKUP($G896,Products!$A$1:$C$11,COLUMNS(Products!$A$2:B896),0)</f>
        <v>Audio</v>
      </c>
      <c r="I896" s="5">
        <f>VLOOKUP($G896,Products!$A$1:$C$11,COLUMNS(Products!$A$2:C896),0)</f>
        <v>143.09</v>
      </c>
      <c r="J896" s="5">
        <v>982.99</v>
      </c>
      <c r="K896" s="5" t="s">
        <v>81</v>
      </c>
      <c r="L896" s="6">
        <v>44936</v>
      </c>
      <c r="M896" s="5">
        <f t="shared" si="13"/>
        <v>-716</v>
      </c>
      <c r="N896" s="5" t="str">
        <f>TEXT(Table1[[#This Row],[Date]],"mmm")</f>
        <v>Dec</v>
      </c>
      <c r="O896" s="5">
        <f>YEAR(Table1[[#This Row],[Date]])</f>
        <v>2024</v>
      </c>
    </row>
    <row r="897" spans="1:15" x14ac:dyDescent="0.25">
      <c r="A897" s="5">
        <v>896</v>
      </c>
      <c r="B897" s="6">
        <v>45002</v>
      </c>
      <c r="C897" s="5" t="s">
        <v>46</v>
      </c>
      <c r="D897" s="5" t="str">
        <f>VLOOKUP($C897,'Sales Person'!$A$1:$C$21,2,0)</f>
        <v>Nick Patrick</v>
      </c>
      <c r="E897" s="5" t="s">
        <v>14</v>
      </c>
      <c r="F897" s="5" t="str">
        <f>VLOOKUP($E897,Country!$A$1:$B$11,2,0)</f>
        <v>Asia</v>
      </c>
      <c r="G897" s="5" t="s">
        <v>29</v>
      </c>
      <c r="H897" s="5" t="str">
        <f>VLOOKUP($G897,Products!$A$1:$C$11,COLUMNS(Products!$A$2:B897),0)</f>
        <v>Computing</v>
      </c>
      <c r="I897" s="5">
        <f>VLOOKUP($G897,Products!$A$1:$C$11,COLUMNS(Products!$A$2:C897),0)</f>
        <v>104.6</v>
      </c>
      <c r="J897" s="5">
        <v>537.95000000000005</v>
      </c>
      <c r="K897" s="5" t="s">
        <v>81</v>
      </c>
      <c r="L897" s="6">
        <v>45020</v>
      </c>
      <c r="M897" s="5">
        <f t="shared" si="13"/>
        <v>18</v>
      </c>
      <c r="N897" s="5" t="str">
        <f>TEXT(Table1[[#This Row],[Date]],"mmm")</f>
        <v>Mar</v>
      </c>
      <c r="O897" s="5">
        <f>YEAR(Table1[[#This Row],[Date]])</f>
        <v>2023</v>
      </c>
    </row>
    <row r="898" spans="1:15" x14ac:dyDescent="0.25">
      <c r="A898" s="5">
        <v>897</v>
      </c>
      <c r="B898" s="6">
        <v>45627</v>
      </c>
      <c r="C898" s="5" t="s">
        <v>36</v>
      </c>
      <c r="D898" s="5" t="str">
        <f>VLOOKUP($C898,'Sales Person'!$A$1:$C$21,2,0)</f>
        <v>Michale Cole</v>
      </c>
      <c r="E898" s="5" t="s">
        <v>5</v>
      </c>
      <c r="F898" s="5" t="str">
        <f>VLOOKUP($E898,Country!$A$1:$B$11,2,0)</f>
        <v>South America</v>
      </c>
      <c r="G898" s="5" t="s">
        <v>22</v>
      </c>
      <c r="H898" s="5" t="str">
        <f>VLOOKUP($G898,Products!$A$1:$C$11,COLUMNS(Products!$A$2:B898),0)</f>
        <v>Computing</v>
      </c>
      <c r="I898" s="5">
        <f>VLOOKUP($G898,Products!$A$1:$C$11,COLUMNS(Products!$A$2:C898),0)</f>
        <v>415.78</v>
      </c>
      <c r="J898" s="5">
        <v>300.3</v>
      </c>
      <c r="K898" s="5" t="s">
        <v>81</v>
      </c>
      <c r="L898" s="6">
        <v>45631</v>
      </c>
      <c r="M898" s="5">
        <f t="shared" ref="M898:M961" si="14">IFERROR(L898-B898,"0")</f>
        <v>4</v>
      </c>
      <c r="N898" s="5" t="str">
        <f>TEXT(Table1[[#This Row],[Date]],"mmm")</f>
        <v>Dec</v>
      </c>
      <c r="O898" s="5">
        <f>YEAR(Table1[[#This Row],[Date]])</f>
        <v>2024</v>
      </c>
    </row>
    <row r="899" spans="1:15" x14ac:dyDescent="0.25">
      <c r="A899" s="5">
        <v>898</v>
      </c>
      <c r="B899" s="6">
        <v>45639</v>
      </c>
      <c r="C899" s="5" t="s">
        <v>48</v>
      </c>
      <c r="D899" s="5" t="str">
        <f>VLOOKUP($C899,'Sales Person'!$A$1:$C$21,2,0)</f>
        <v>Cathy Kelley</v>
      </c>
      <c r="E899" s="5" t="s">
        <v>13</v>
      </c>
      <c r="F899" s="5" t="str">
        <f>VLOOKUP($E899,Country!$A$1:$B$11,2,0)</f>
        <v>Asia</v>
      </c>
      <c r="G899" s="5" t="s">
        <v>29</v>
      </c>
      <c r="H899" s="5" t="str">
        <f>VLOOKUP($G899,Products!$A$1:$C$11,COLUMNS(Products!$A$2:B899),0)</f>
        <v>Computing</v>
      </c>
      <c r="I899" s="5">
        <f>VLOOKUP($G899,Products!$A$1:$C$11,COLUMNS(Products!$A$2:C899),0)</f>
        <v>104.6</v>
      </c>
      <c r="J899" s="5">
        <v>495.71</v>
      </c>
      <c r="K899" s="5" t="s">
        <v>82</v>
      </c>
      <c r="L899" s="5" t="s">
        <v>83</v>
      </c>
      <c r="M899" s="5" t="str">
        <f t="shared" si="14"/>
        <v>0</v>
      </c>
      <c r="N899" s="5" t="str">
        <f>TEXT(Table1[[#This Row],[Date]],"mmm")</f>
        <v>Dec</v>
      </c>
      <c r="O899" s="5">
        <f>YEAR(Table1[[#This Row],[Date]])</f>
        <v>2024</v>
      </c>
    </row>
    <row r="900" spans="1:15" x14ac:dyDescent="0.25">
      <c r="A900" s="5">
        <v>899</v>
      </c>
      <c r="B900" s="6">
        <v>45310</v>
      </c>
      <c r="C900" s="5" t="s">
        <v>42</v>
      </c>
      <c r="D900" s="5" t="str">
        <f>VLOOKUP($C900,'Sales Person'!$A$1:$C$21,2,0)</f>
        <v>Cathy Kelley</v>
      </c>
      <c r="E900" s="5" t="s">
        <v>5</v>
      </c>
      <c r="F900" s="5" t="str">
        <f>VLOOKUP($E900,Country!$A$1:$B$11,2,0)</f>
        <v>South America</v>
      </c>
      <c r="G900" s="5" t="s">
        <v>30</v>
      </c>
      <c r="H900" s="5" t="str">
        <f>VLOOKUP($G900,Products!$A$1:$C$11,COLUMNS(Products!$A$2:B900),0)</f>
        <v>Audio</v>
      </c>
      <c r="I900" s="5">
        <f>VLOOKUP($G900,Products!$A$1:$C$11,COLUMNS(Products!$A$2:C900),0)</f>
        <v>199.57</v>
      </c>
      <c r="J900" s="5">
        <v>572</v>
      </c>
      <c r="K900" s="5" t="s">
        <v>81</v>
      </c>
      <c r="L900" s="6">
        <v>45314</v>
      </c>
      <c r="M900" s="5">
        <f t="shared" si="14"/>
        <v>4</v>
      </c>
      <c r="N900" s="5" t="str">
        <f>TEXT(Table1[[#This Row],[Date]],"mmm")</f>
        <v>Jan</v>
      </c>
      <c r="O900" s="5">
        <f>YEAR(Table1[[#This Row],[Date]])</f>
        <v>2024</v>
      </c>
    </row>
    <row r="901" spans="1:15" x14ac:dyDescent="0.25">
      <c r="A901" s="5">
        <v>900</v>
      </c>
      <c r="B901" s="6">
        <v>45423</v>
      </c>
      <c r="C901" s="5" t="s">
        <v>56</v>
      </c>
      <c r="D901" s="5" t="str">
        <f>VLOOKUP($C901,'Sales Person'!$A$1:$C$21,2,0)</f>
        <v>Nick Patrick</v>
      </c>
      <c r="E901" s="5" t="s">
        <v>7</v>
      </c>
      <c r="F901" s="5" t="str">
        <f>VLOOKUP($E901,Country!$A$1:$B$11,2,0)</f>
        <v>Europe</v>
      </c>
      <c r="G901" s="5" t="s">
        <v>20</v>
      </c>
      <c r="H901" s="5" t="str">
        <f>VLOOKUP($G901,Products!$A$1:$C$11,COLUMNS(Products!$A$2:B901),0)</f>
        <v>Office Equipment</v>
      </c>
      <c r="I901" s="5">
        <f>VLOOKUP($G901,Products!$A$1:$C$11,COLUMNS(Products!$A$2:C901),0)</f>
        <v>350.59</v>
      </c>
      <c r="J901" s="5">
        <v>542.30999999999995</v>
      </c>
      <c r="K901" s="5" t="s">
        <v>81</v>
      </c>
      <c r="L901" s="6">
        <v>45431</v>
      </c>
      <c r="M901" s="5">
        <f t="shared" si="14"/>
        <v>8</v>
      </c>
      <c r="N901" s="5" t="str">
        <f>TEXT(Table1[[#This Row],[Date]],"mmm")</f>
        <v>May</v>
      </c>
      <c r="O901" s="5">
        <f>YEAR(Table1[[#This Row],[Date]])</f>
        <v>2024</v>
      </c>
    </row>
    <row r="902" spans="1:15" x14ac:dyDescent="0.25">
      <c r="A902" s="5">
        <v>901</v>
      </c>
      <c r="B902" s="6">
        <v>45159</v>
      </c>
      <c r="C902" s="5" t="s">
        <v>54</v>
      </c>
      <c r="D902" s="5" t="str">
        <f>VLOOKUP($C902,'Sales Person'!$A$1:$C$21,2,0)</f>
        <v>Michale Cole</v>
      </c>
      <c r="E902" s="5" t="s">
        <v>10</v>
      </c>
      <c r="F902" s="5" t="str">
        <f>VLOOKUP($E902,Country!$A$1:$B$11,2,0)</f>
        <v>Europe</v>
      </c>
      <c r="G902" s="5" t="s">
        <v>32</v>
      </c>
      <c r="H902" s="5" t="str">
        <f>VLOOKUP($G902,Products!$A$1:$C$11,COLUMNS(Products!$A$2:B902),0)</f>
        <v>Audio</v>
      </c>
      <c r="I902" s="5">
        <f>VLOOKUP($G902,Products!$A$1:$C$11,COLUMNS(Products!$A$2:C902),0)</f>
        <v>143.09</v>
      </c>
      <c r="J902" s="5">
        <v>800.78</v>
      </c>
      <c r="K902" s="5" t="s">
        <v>82</v>
      </c>
      <c r="L902" s="5" t="s">
        <v>83</v>
      </c>
      <c r="M902" s="5" t="str">
        <f t="shared" si="14"/>
        <v>0</v>
      </c>
      <c r="N902" s="5" t="str">
        <f>TEXT(Table1[[#This Row],[Date]],"mmm")</f>
        <v>Aug</v>
      </c>
      <c r="O902" s="5">
        <f>YEAR(Table1[[#This Row],[Date]])</f>
        <v>2023</v>
      </c>
    </row>
    <row r="903" spans="1:15" x14ac:dyDescent="0.25">
      <c r="A903" s="5">
        <v>902</v>
      </c>
      <c r="B903" s="6">
        <v>45514</v>
      </c>
      <c r="C903" s="5" t="s">
        <v>74</v>
      </c>
      <c r="D903" s="5" t="str">
        <f>VLOOKUP($C903,'Sales Person'!$A$1:$C$21,2,0)</f>
        <v>Michale Cole</v>
      </c>
      <c r="E903" s="5" t="s">
        <v>11</v>
      </c>
      <c r="F903" s="5" t="str">
        <f>VLOOKUP($E903,Country!$A$1:$B$11,2,0)</f>
        <v>Asia</v>
      </c>
      <c r="G903" s="5" t="s">
        <v>30</v>
      </c>
      <c r="H903" s="5" t="str">
        <f>VLOOKUP($G903,Products!$A$1:$C$11,COLUMNS(Products!$A$2:B903),0)</f>
        <v>Audio</v>
      </c>
      <c r="I903" s="5">
        <f>VLOOKUP($G903,Products!$A$1:$C$11,COLUMNS(Products!$A$2:C903),0)</f>
        <v>199.57</v>
      </c>
      <c r="J903" s="5">
        <v>115.33</v>
      </c>
      <c r="K903" s="5" t="s">
        <v>82</v>
      </c>
      <c r="L903" s="5" t="s">
        <v>83</v>
      </c>
      <c r="M903" s="5" t="str">
        <f t="shared" si="14"/>
        <v>0</v>
      </c>
      <c r="N903" s="5" t="str">
        <f>TEXT(Table1[[#This Row],[Date]],"mmm")</f>
        <v>Aug</v>
      </c>
      <c r="O903" s="5">
        <f>YEAR(Table1[[#This Row],[Date]])</f>
        <v>2024</v>
      </c>
    </row>
    <row r="904" spans="1:15" x14ac:dyDescent="0.25">
      <c r="A904" s="5">
        <v>903</v>
      </c>
      <c r="B904" s="6">
        <v>45280</v>
      </c>
      <c r="C904" s="5" t="s">
        <v>62</v>
      </c>
      <c r="D904" s="5" t="str">
        <f>VLOOKUP($C904,'Sales Person'!$A$1:$C$21,2,0)</f>
        <v>Cathy Kelley</v>
      </c>
      <c r="E904" s="5" t="s">
        <v>4</v>
      </c>
      <c r="F904" s="5" t="str">
        <f>VLOOKUP($E904,Country!$A$1:$B$11,2,0)</f>
        <v>North America</v>
      </c>
      <c r="G904" s="5" t="s">
        <v>32</v>
      </c>
      <c r="H904" s="5" t="str">
        <f>VLOOKUP($G904,Products!$A$1:$C$11,COLUMNS(Products!$A$2:B904),0)</f>
        <v>Audio</v>
      </c>
      <c r="I904" s="5">
        <f>VLOOKUP($G904,Products!$A$1:$C$11,COLUMNS(Products!$A$2:C904),0)</f>
        <v>143.09</v>
      </c>
      <c r="J904" s="5">
        <v>175.76</v>
      </c>
      <c r="K904" s="5" t="s">
        <v>82</v>
      </c>
      <c r="L904" s="5" t="s">
        <v>83</v>
      </c>
      <c r="M904" s="5" t="str">
        <f t="shared" si="14"/>
        <v>0</v>
      </c>
      <c r="N904" s="5" t="str">
        <f>TEXT(Table1[[#This Row],[Date]],"mmm")</f>
        <v>Dec</v>
      </c>
      <c r="O904" s="5">
        <f>YEAR(Table1[[#This Row],[Date]])</f>
        <v>2023</v>
      </c>
    </row>
    <row r="905" spans="1:15" x14ac:dyDescent="0.25">
      <c r="A905" s="5">
        <v>904</v>
      </c>
      <c r="B905" s="6">
        <v>45247</v>
      </c>
      <c r="C905" s="5" t="s">
        <v>60</v>
      </c>
      <c r="D905" s="5" t="str">
        <f>VLOOKUP($C905,'Sales Person'!$A$1:$C$21,2,0)</f>
        <v>Cathy Kelley</v>
      </c>
      <c r="E905" s="5" t="s">
        <v>11</v>
      </c>
      <c r="F905" s="5" t="str">
        <f>VLOOKUP($E905,Country!$A$1:$B$11,2,0)</f>
        <v>Asia</v>
      </c>
      <c r="G905" s="5" t="s">
        <v>29</v>
      </c>
      <c r="H905" s="5" t="str">
        <f>VLOOKUP($G905,Products!$A$1:$C$11,COLUMNS(Products!$A$2:B905),0)</f>
        <v>Computing</v>
      </c>
      <c r="I905" s="5">
        <f>VLOOKUP($G905,Products!$A$1:$C$11,COLUMNS(Products!$A$2:C905),0)</f>
        <v>104.6</v>
      </c>
      <c r="J905" s="5">
        <v>344.63</v>
      </c>
      <c r="K905" s="5" t="s">
        <v>82</v>
      </c>
      <c r="L905" s="5" t="s">
        <v>83</v>
      </c>
      <c r="M905" s="5" t="str">
        <f t="shared" si="14"/>
        <v>0</v>
      </c>
      <c r="N905" s="5" t="str">
        <f>TEXT(Table1[[#This Row],[Date]],"mmm")</f>
        <v>Nov</v>
      </c>
      <c r="O905" s="5">
        <f>YEAR(Table1[[#This Row],[Date]])</f>
        <v>2023</v>
      </c>
    </row>
    <row r="906" spans="1:15" x14ac:dyDescent="0.25">
      <c r="A906" s="5">
        <v>905</v>
      </c>
      <c r="B906" s="6">
        <v>45637</v>
      </c>
      <c r="C906" s="5" t="s">
        <v>68</v>
      </c>
      <c r="D906" s="5" t="str">
        <f>VLOOKUP($C906,'Sales Person'!$A$1:$C$21,2,0)</f>
        <v>Samantha Irvin</v>
      </c>
      <c r="E906" s="5" t="s">
        <v>11</v>
      </c>
      <c r="F906" s="5" t="str">
        <f>VLOOKUP($E906,Country!$A$1:$B$11,2,0)</f>
        <v>Asia</v>
      </c>
      <c r="G906" s="5" t="s">
        <v>30</v>
      </c>
      <c r="H906" s="5" t="str">
        <f>VLOOKUP($G906,Products!$A$1:$C$11,COLUMNS(Products!$A$2:B906),0)</f>
        <v>Audio</v>
      </c>
      <c r="I906" s="5">
        <f>VLOOKUP($G906,Products!$A$1:$C$11,COLUMNS(Products!$A$2:C906),0)</f>
        <v>199.57</v>
      </c>
      <c r="J906" s="5">
        <v>816.97</v>
      </c>
      <c r="K906" s="5" t="s">
        <v>81</v>
      </c>
      <c r="L906" s="6">
        <v>45649</v>
      </c>
      <c r="M906" s="5">
        <f t="shared" si="14"/>
        <v>12</v>
      </c>
      <c r="N906" s="5" t="str">
        <f>TEXT(Table1[[#This Row],[Date]],"mmm")</f>
        <v>Dec</v>
      </c>
      <c r="O906" s="5">
        <f>YEAR(Table1[[#This Row],[Date]])</f>
        <v>2024</v>
      </c>
    </row>
    <row r="907" spans="1:15" x14ac:dyDescent="0.25">
      <c r="A907" s="5">
        <v>906</v>
      </c>
      <c r="B907" s="6">
        <v>44997</v>
      </c>
      <c r="C907" s="5" t="s">
        <v>52</v>
      </c>
      <c r="D907" s="5" t="str">
        <f>VLOOKUP($C907,'Sales Person'!$A$1:$C$21,2,0)</f>
        <v>Nick Patrick</v>
      </c>
      <c r="E907" s="5" t="s">
        <v>9</v>
      </c>
      <c r="F907" s="5" t="str">
        <f>VLOOKUP($E907,Country!$A$1:$B$11,2,0)</f>
        <v>Europe</v>
      </c>
      <c r="G907" s="5" t="s">
        <v>24</v>
      </c>
      <c r="H907" s="5" t="str">
        <f>VLOOKUP($G907,Products!$A$1:$C$11,COLUMNS(Products!$A$2:B907),0)</f>
        <v>Audio</v>
      </c>
      <c r="I907" s="5">
        <f>VLOOKUP($G907,Products!$A$1:$C$11,COLUMNS(Products!$A$2:C907),0)</f>
        <v>195.62</v>
      </c>
      <c r="J907" s="5">
        <v>798.36</v>
      </c>
      <c r="K907" s="5" t="s">
        <v>81</v>
      </c>
      <c r="L907" s="6">
        <v>45007</v>
      </c>
      <c r="M907" s="5">
        <f t="shared" si="14"/>
        <v>10</v>
      </c>
      <c r="N907" s="5" t="str">
        <f>TEXT(Table1[[#This Row],[Date]],"mmm")</f>
        <v>Mar</v>
      </c>
      <c r="O907" s="5">
        <f>YEAR(Table1[[#This Row],[Date]])</f>
        <v>2023</v>
      </c>
    </row>
    <row r="908" spans="1:15" x14ac:dyDescent="0.25">
      <c r="A908" s="5">
        <v>907</v>
      </c>
      <c r="B908" s="6">
        <v>44951</v>
      </c>
      <c r="C908" s="5" t="s">
        <v>50</v>
      </c>
      <c r="D908" s="5" t="str">
        <f>VLOOKUP($C908,'Sales Person'!$A$1:$C$21,2,0)</f>
        <v>Michale Cole</v>
      </c>
      <c r="E908" s="5" t="s">
        <v>7</v>
      </c>
      <c r="F908" s="5" t="str">
        <f>VLOOKUP($E908,Country!$A$1:$B$11,2,0)</f>
        <v>Europe</v>
      </c>
      <c r="G908" s="5" t="s">
        <v>20</v>
      </c>
      <c r="H908" s="5" t="str">
        <f>VLOOKUP($G908,Products!$A$1:$C$11,COLUMNS(Products!$A$2:B908),0)</f>
        <v>Office Equipment</v>
      </c>
      <c r="I908" s="5">
        <f>VLOOKUP($G908,Products!$A$1:$C$11,COLUMNS(Products!$A$2:C908),0)</f>
        <v>350.59</v>
      </c>
      <c r="J908" s="5">
        <v>307.73</v>
      </c>
      <c r="K908" s="5" t="s">
        <v>82</v>
      </c>
      <c r="L908" s="5" t="s">
        <v>83</v>
      </c>
      <c r="M908" s="5" t="str">
        <f t="shared" si="14"/>
        <v>0</v>
      </c>
      <c r="N908" s="5" t="str">
        <f>TEXT(Table1[[#This Row],[Date]],"mmm")</f>
        <v>Jan</v>
      </c>
      <c r="O908" s="5">
        <f>YEAR(Table1[[#This Row],[Date]])</f>
        <v>2023</v>
      </c>
    </row>
    <row r="909" spans="1:15" x14ac:dyDescent="0.25">
      <c r="A909" s="5">
        <v>908</v>
      </c>
      <c r="B909" s="6">
        <v>45091</v>
      </c>
      <c r="C909" s="5" t="s">
        <v>62</v>
      </c>
      <c r="D909" s="5" t="str">
        <f>VLOOKUP($C909,'Sales Person'!$A$1:$C$21,2,0)</f>
        <v>Cathy Kelley</v>
      </c>
      <c r="E909" s="5" t="s">
        <v>13</v>
      </c>
      <c r="F909" s="5" t="str">
        <f>VLOOKUP($E909,Country!$A$1:$B$11,2,0)</f>
        <v>Asia</v>
      </c>
      <c r="G909" s="5" t="s">
        <v>29</v>
      </c>
      <c r="H909" s="5" t="str">
        <f>VLOOKUP($G909,Products!$A$1:$C$11,COLUMNS(Products!$A$2:B909),0)</f>
        <v>Computing</v>
      </c>
      <c r="I909" s="5">
        <f>VLOOKUP($G909,Products!$A$1:$C$11,COLUMNS(Products!$A$2:C909),0)</f>
        <v>104.6</v>
      </c>
      <c r="J909" s="5">
        <v>920.64</v>
      </c>
      <c r="K909" s="5" t="s">
        <v>81</v>
      </c>
      <c r="L909" s="6">
        <v>45106</v>
      </c>
      <c r="M909" s="5">
        <f t="shared" si="14"/>
        <v>15</v>
      </c>
      <c r="N909" s="5" t="str">
        <f>TEXT(Table1[[#This Row],[Date]],"mmm")</f>
        <v>Jun</v>
      </c>
      <c r="O909" s="5">
        <f>YEAR(Table1[[#This Row],[Date]])</f>
        <v>2023</v>
      </c>
    </row>
    <row r="910" spans="1:15" x14ac:dyDescent="0.25">
      <c r="A910" s="5">
        <v>909</v>
      </c>
      <c r="B910" s="6">
        <v>44993</v>
      </c>
      <c r="C910" s="5" t="s">
        <v>58</v>
      </c>
      <c r="D910" s="5" t="str">
        <f>VLOOKUP($C910,'Sales Person'!$A$1:$C$21,2,0)</f>
        <v>Nick Patrick</v>
      </c>
      <c r="E910" s="5" t="s">
        <v>9</v>
      </c>
      <c r="F910" s="5" t="str">
        <f>VLOOKUP($E910,Country!$A$1:$B$11,2,0)</f>
        <v>Europe</v>
      </c>
      <c r="G910" s="5" t="s">
        <v>31</v>
      </c>
      <c r="H910" s="5" t="str">
        <f>VLOOKUP($G910,Products!$A$1:$C$11,COLUMNS(Products!$A$2:B910),0)</f>
        <v>Electronics</v>
      </c>
      <c r="I910" s="5">
        <f>VLOOKUP($G910,Products!$A$1:$C$11,COLUMNS(Products!$A$2:C910),0)</f>
        <v>71.97</v>
      </c>
      <c r="J910" s="5">
        <v>634.98</v>
      </c>
      <c r="K910" s="5" t="s">
        <v>81</v>
      </c>
      <c r="L910" s="6">
        <v>45003</v>
      </c>
      <c r="M910" s="5">
        <f t="shared" si="14"/>
        <v>10</v>
      </c>
      <c r="N910" s="5" t="str">
        <f>TEXT(Table1[[#This Row],[Date]],"mmm")</f>
        <v>Mar</v>
      </c>
      <c r="O910" s="5">
        <f>YEAR(Table1[[#This Row],[Date]])</f>
        <v>2023</v>
      </c>
    </row>
    <row r="911" spans="1:15" x14ac:dyDescent="0.25">
      <c r="A911" s="5">
        <v>910</v>
      </c>
      <c r="B911" s="6">
        <v>45353</v>
      </c>
      <c r="C911" s="5" t="s">
        <v>60</v>
      </c>
      <c r="D911" s="5" t="str">
        <f>VLOOKUP($C911,'Sales Person'!$A$1:$C$21,2,0)</f>
        <v>Cathy Kelley</v>
      </c>
      <c r="E911" s="5" t="s">
        <v>2</v>
      </c>
      <c r="F911" s="5" t="str">
        <f>VLOOKUP($E911,Country!$A$1:$B$11,2,0)</f>
        <v>North America</v>
      </c>
      <c r="G911" s="5" t="s">
        <v>28</v>
      </c>
      <c r="H911" s="5" t="str">
        <f>VLOOKUP($G911,Products!$A$1:$C$11,COLUMNS(Products!$A$2:B911),0)</f>
        <v>Electronics</v>
      </c>
      <c r="I911" s="5">
        <f>VLOOKUP($G911,Products!$A$1:$C$11,COLUMNS(Products!$A$2:C911),0)</f>
        <v>282.79000000000002</v>
      </c>
      <c r="J911" s="5">
        <v>113.68</v>
      </c>
      <c r="K911" s="5" t="s">
        <v>82</v>
      </c>
      <c r="L911" s="5" t="s">
        <v>83</v>
      </c>
      <c r="M911" s="5" t="str">
        <f t="shared" si="14"/>
        <v>0</v>
      </c>
      <c r="N911" s="5" t="str">
        <f>TEXT(Table1[[#This Row],[Date]],"mmm")</f>
        <v>Mar</v>
      </c>
      <c r="O911" s="5">
        <f>YEAR(Table1[[#This Row],[Date]])</f>
        <v>2024</v>
      </c>
    </row>
    <row r="912" spans="1:15" x14ac:dyDescent="0.25">
      <c r="A912" s="5">
        <v>911</v>
      </c>
      <c r="B912" s="6">
        <v>45384</v>
      </c>
      <c r="C912" s="5" t="s">
        <v>70</v>
      </c>
      <c r="D912" s="5" t="str">
        <f>VLOOKUP($C912,'Sales Person'!$A$1:$C$21,2,0)</f>
        <v>Cathy Kelley</v>
      </c>
      <c r="E912" s="5" t="s">
        <v>14</v>
      </c>
      <c r="F912" s="5" t="str">
        <f>VLOOKUP($E912,Country!$A$1:$B$11,2,0)</f>
        <v>Asia</v>
      </c>
      <c r="G912" s="5" t="s">
        <v>31</v>
      </c>
      <c r="H912" s="5" t="str">
        <f>VLOOKUP($G912,Products!$A$1:$C$11,COLUMNS(Products!$A$2:B912),0)</f>
        <v>Electronics</v>
      </c>
      <c r="I912" s="5">
        <f>VLOOKUP($G912,Products!$A$1:$C$11,COLUMNS(Products!$A$2:C912),0)</f>
        <v>71.97</v>
      </c>
      <c r="J912" s="5">
        <v>170.82</v>
      </c>
      <c r="K912" s="5" t="s">
        <v>81</v>
      </c>
      <c r="L912" s="6">
        <v>45402</v>
      </c>
      <c r="M912" s="5">
        <f t="shared" si="14"/>
        <v>18</v>
      </c>
      <c r="N912" s="5" t="str">
        <f>TEXT(Table1[[#This Row],[Date]],"mmm")</f>
        <v>Apr</v>
      </c>
      <c r="O912" s="5">
        <f>YEAR(Table1[[#This Row],[Date]])</f>
        <v>2024</v>
      </c>
    </row>
    <row r="913" spans="1:15" x14ac:dyDescent="0.25">
      <c r="A913" s="5">
        <v>912</v>
      </c>
      <c r="B913" s="6">
        <v>45516</v>
      </c>
      <c r="C913" s="5" t="s">
        <v>44</v>
      </c>
      <c r="D913" s="5" t="str">
        <f>VLOOKUP($C913,'Sales Person'!$A$1:$C$21,2,0)</f>
        <v>Cathy Kelley</v>
      </c>
      <c r="E913" s="5" t="s">
        <v>11</v>
      </c>
      <c r="F913" s="5" t="str">
        <f>VLOOKUP($E913,Country!$A$1:$B$11,2,0)</f>
        <v>Asia</v>
      </c>
      <c r="G913" s="5" t="s">
        <v>20</v>
      </c>
      <c r="H913" s="5" t="str">
        <f>VLOOKUP($G913,Products!$A$1:$C$11,COLUMNS(Products!$A$2:B913),0)</f>
        <v>Office Equipment</v>
      </c>
      <c r="I913" s="5">
        <f>VLOOKUP($G913,Products!$A$1:$C$11,COLUMNS(Products!$A$2:C913),0)</f>
        <v>350.59</v>
      </c>
      <c r="J913" s="5">
        <v>765.01</v>
      </c>
      <c r="K913" s="5" t="s">
        <v>82</v>
      </c>
      <c r="L913" s="5" t="s">
        <v>83</v>
      </c>
      <c r="M913" s="5" t="str">
        <f t="shared" si="14"/>
        <v>0</v>
      </c>
      <c r="N913" s="5" t="str">
        <f>TEXT(Table1[[#This Row],[Date]],"mmm")</f>
        <v>Aug</v>
      </c>
      <c r="O913" s="5">
        <f>YEAR(Table1[[#This Row],[Date]])</f>
        <v>2024</v>
      </c>
    </row>
    <row r="914" spans="1:15" x14ac:dyDescent="0.25">
      <c r="A914" s="5">
        <v>913</v>
      </c>
      <c r="B914" s="6">
        <v>45490</v>
      </c>
      <c r="C914" s="5" t="s">
        <v>62</v>
      </c>
      <c r="D914" s="5" t="str">
        <f>VLOOKUP($C914,'Sales Person'!$A$1:$C$21,2,0)</f>
        <v>Cathy Kelley</v>
      </c>
      <c r="E914" s="5" t="s">
        <v>9</v>
      </c>
      <c r="F914" s="5" t="str">
        <f>VLOOKUP($E914,Country!$A$1:$B$11,2,0)</f>
        <v>Europe</v>
      </c>
      <c r="G914" s="5" t="s">
        <v>28</v>
      </c>
      <c r="H914" s="5" t="str">
        <f>VLOOKUP($G914,Products!$A$1:$C$11,COLUMNS(Products!$A$2:B914),0)</f>
        <v>Electronics</v>
      </c>
      <c r="I914" s="5">
        <f>VLOOKUP($G914,Products!$A$1:$C$11,COLUMNS(Products!$A$2:C914),0)</f>
        <v>282.79000000000002</v>
      </c>
      <c r="J914" s="5">
        <v>112.81</v>
      </c>
      <c r="K914" s="5" t="s">
        <v>81</v>
      </c>
      <c r="L914" s="6">
        <v>45500</v>
      </c>
      <c r="M914" s="5">
        <f t="shared" si="14"/>
        <v>10</v>
      </c>
      <c r="N914" s="5" t="str">
        <f>TEXT(Table1[[#This Row],[Date]],"mmm")</f>
        <v>Jul</v>
      </c>
      <c r="O914" s="5">
        <f>YEAR(Table1[[#This Row],[Date]])</f>
        <v>2024</v>
      </c>
    </row>
    <row r="915" spans="1:15" x14ac:dyDescent="0.25">
      <c r="A915" s="5">
        <v>914</v>
      </c>
      <c r="B915" s="6">
        <v>45219</v>
      </c>
      <c r="C915" s="5" t="s">
        <v>40</v>
      </c>
      <c r="D915" s="5" t="str">
        <f>VLOOKUP($C915,'Sales Person'!$A$1:$C$21,2,0)</f>
        <v>Samantha Irvin</v>
      </c>
      <c r="E915" s="5" t="s">
        <v>10</v>
      </c>
      <c r="F915" s="5" t="str">
        <f>VLOOKUP($E915,Country!$A$1:$B$11,2,0)</f>
        <v>Europe</v>
      </c>
      <c r="G915" s="5" t="s">
        <v>26</v>
      </c>
      <c r="H915" s="5" t="str">
        <f>VLOOKUP($G915,Products!$A$1:$C$11,COLUMNS(Products!$A$2:B915),0)</f>
        <v>Electronics</v>
      </c>
      <c r="I915" s="5">
        <f>VLOOKUP($G915,Products!$A$1:$C$11,COLUMNS(Products!$A$2:C915),0)</f>
        <v>263.2</v>
      </c>
      <c r="J915" s="5">
        <v>993.18</v>
      </c>
      <c r="K915" s="5" t="s">
        <v>81</v>
      </c>
      <c r="L915" s="6">
        <v>45225</v>
      </c>
      <c r="M915" s="5">
        <f t="shared" si="14"/>
        <v>6</v>
      </c>
      <c r="N915" s="5" t="str">
        <f>TEXT(Table1[[#This Row],[Date]],"mmm")</f>
        <v>Oct</v>
      </c>
      <c r="O915" s="5">
        <f>YEAR(Table1[[#This Row],[Date]])</f>
        <v>2023</v>
      </c>
    </row>
    <row r="916" spans="1:15" x14ac:dyDescent="0.25">
      <c r="A916" s="5">
        <v>915</v>
      </c>
      <c r="B916" s="6">
        <v>45489</v>
      </c>
      <c r="C916" s="5" t="s">
        <v>38</v>
      </c>
      <c r="D916" s="5" t="str">
        <f>VLOOKUP($C916,'Sales Person'!$A$1:$C$21,2,0)</f>
        <v>Samantha Irvin</v>
      </c>
      <c r="E916" s="5" t="s">
        <v>5</v>
      </c>
      <c r="F916" s="5" t="str">
        <f>VLOOKUP($E916,Country!$A$1:$B$11,2,0)</f>
        <v>South America</v>
      </c>
      <c r="G916" s="5" t="s">
        <v>28</v>
      </c>
      <c r="H916" s="5" t="str">
        <f>VLOOKUP($G916,Products!$A$1:$C$11,COLUMNS(Products!$A$2:B916),0)</f>
        <v>Electronics</v>
      </c>
      <c r="I916" s="5">
        <f>VLOOKUP($G916,Products!$A$1:$C$11,COLUMNS(Products!$A$2:C916),0)</f>
        <v>282.79000000000002</v>
      </c>
      <c r="J916" s="5">
        <v>922.25</v>
      </c>
      <c r="K916" s="5" t="s">
        <v>82</v>
      </c>
      <c r="L916" s="5" t="s">
        <v>83</v>
      </c>
      <c r="M916" s="5" t="str">
        <f t="shared" si="14"/>
        <v>0</v>
      </c>
      <c r="N916" s="5" t="str">
        <f>TEXT(Table1[[#This Row],[Date]],"mmm")</f>
        <v>Jul</v>
      </c>
      <c r="O916" s="5">
        <f>YEAR(Table1[[#This Row],[Date]])</f>
        <v>2024</v>
      </c>
    </row>
    <row r="917" spans="1:15" x14ac:dyDescent="0.25">
      <c r="A917" s="5">
        <v>916</v>
      </c>
      <c r="B917" s="6">
        <v>45028</v>
      </c>
      <c r="C917" s="5" t="s">
        <v>38</v>
      </c>
      <c r="D917" s="5" t="str">
        <f>VLOOKUP($C917,'Sales Person'!$A$1:$C$21,2,0)</f>
        <v>Samantha Irvin</v>
      </c>
      <c r="E917" s="5" t="s">
        <v>10</v>
      </c>
      <c r="F917" s="5" t="str">
        <f>VLOOKUP($E917,Country!$A$1:$B$11,2,0)</f>
        <v>Europe</v>
      </c>
      <c r="G917" s="5" t="s">
        <v>29</v>
      </c>
      <c r="H917" s="5" t="str">
        <f>VLOOKUP($G917,Products!$A$1:$C$11,COLUMNS(Products!$A$2:B917),0)</f>
        <v>Computing</v>
      </c>
      <c r="I917" s="5">
        <f>VLOOKUP($G917,Products!$A$1:$C$11,COLUMNS(Products!$A$2:C917),0)</f>
        <v>104.6</v>
      </c>
      <c r="J917" s="5">
        <v>398.38</v>
      </c>
      <c r="K917" s="5" t="s">
        <v>81</v>
      </c>
      <c r="L917" s="6">
        <v>45034</v>
      </c>
      <c r="M917" s="5">
        <f t="shared" si="14"/>
        <v>6</v>
      </c>
      <c r="N917" s="5" t="str">
        <f>TEXT(Table1[[#This Row],[Date]],"mmm")</f>
        <v>Apr</v>
      </c>
      <c r="O917" s="5">
        <f>YEAR(Table1[[#This Row],[Date]])</f>
        <v>2023</v>
      </c>
    </row>
    <row r="918" spans="1:15" x14ac:dyDescent="0.25">
      <c r="A918" s="5">
        <v>917</v>
      </c>
      <c r="B918" s="6">
        <v>45624</v>
      </c>
      <c r="C918" s="5" t="s">
        <v>46</v>
      </c>
      <c r="D918" s="5" t="str">
        <f>VLOOKUP($C918,'Sales Person'!$A$1:$C$21,2,0)</f>
        <v>Nick Patrick</v>
      </c>
      <c r="E918" s="5" t="s">
        <v>13</v>
      </c>
      <c r="F918" s="5" t="str">
        <f>VLOOKUP($E918,Country!$A$1:$B$11,2,0)</f>
        <v>Asia</v>
      </c>
      <c r="G918" s="5" t="s">
        <v>22</v>
      </c>
      <c r="H918" s="5" t="str">
        <f>VLOOKUP($G918,Products!$A$1:$C$11,COLUMNS(Products!$A$2:B918),0)</f>
        <v>Computing</v>
      </c>
      <c r="I918" s="5">
        <f>VLOOKUP($G918,Products!$A$1:$C$11,COLUMNS(Products!$A$2:C918),0)</f>
        <v>415.78</v>
      </c>
      <c r="J918" s="5">
        <v>198.4</v>
      </c>
      <c r="K918" s="5" t="s">
        <v>81</v>
      </c>
      <c r="L918" s="6">
        <v>45639</v>
      </c>
      <c r="M918" s="5">
        <f t="shared" si="14"/>
        <v>15</v>
      </c>
      <c r="N918" s="5" t="str">
        <f>TEXT(Table1[[#This Row],[Date]],"mmm")</f>
        <v>Nov</v>
      </c>
      <c r="O918" s="5">
        <f>YEAR(Table1[[#This Row],[Date]])</f>
        <v>2024</v>
      </c>
    </row>
    <row r="919" spans="1:15" x14ac:dyDescent="0.25">
      <c r="A919" s="5">
        <v>918</v>
      </c>
      <c r="B919" s="6">
        <v>45412</v>
      </c>
      <c r="C919" s="5" t="s">
        <v>46</v>
      </c>
      <c r="D919" s="5" t="str">
        <f>VLOOKUP($C919,'Sales Person'!$A$1:$C$21,2,0)</f>
        <v>Nick Patrick</v>
      </c>
      <c r="E919" s="5" t="s">
        <v>10</v>
      </c>
      <c r="F919" s="5" t="str">
        <f>VLOOKUP($E919,Country!$A$1:$B$11,2,0)</f>
        <v>Europe</v>
      </c>
      <c r="G919" s="5" t="s">
        <v>20</v>
      </c>
      <c r="H919" s="5" t="str">
        <f>VLOOKUP($G919,Products!$A$1:$C$11,COLUMNS(Products!$A$2:B919),0)</f>
        <v>Office Equipment</v>
      </c>
      <c r="I919" s="5">
        <f>VLOOKUP($G919,Products!$A$1:$C$11,COLUMNS(Products!$A$2:C919),0)</f>
        <v>350.59</v>
      </c>
      <c r="J919" s="5">
        <v>865.71</v>
      </c>
      <c r="K919" s="5" t="s">
        <v>81</v>
      </c>
      <c r="L919" s="6">
        <v>45418</v>
      </c>
      <c r="M919" s="5">
        <f t="shared" si="14"/>
        <v>6</v>
      </c>
      <c r="N919" s="5" t="str">
        <f>TEXT(Table1[[#This Row],[Date]],"mmm")</f>
        <v>Apr</v>
      </c>
      <c r="O919" s="5">
        <f>YEAR(Table1[[#This Row],[Date]])</f>
        <v>2024</v>
      </c>
    </row>
    <row r="920" spans="1:15" x14ac:dyDescent="0.25">
      <c r="A920" s="5">
        <v>919</v>
      </c>
      <c r="B920" s="6">
        <v>45189</v>
      </c>
      <c r="C920" s="5" t="s">
        <v>72</v>
      </c>
      <c r="D920" s="5" t="str">
        <f>VLOOKUP($C920,'Sales Person'!$A$1:$C$21,2,0)</f>
        <v>Cathy Kelley</v>
      </c>
      <c r="E920" s="5" t="s">
        <v>13</v>
      </c>
      <c r="F920" s="5" t="str">
        <f>VLOOKUP($E920,Country!$A$1:$B$11,2,0)</f>
        <v>Asia</v>
      </c>
      <c r="G920" s="5" t="s">
        <v>33</v>
      </c>
      <c r="H920" s="5" t="str">
        <f>VLOOKUP($G920,Products!$A$1:$C$11,COLUMNS(Products!$A$2:B920),0)</f>
        <v>Electronics</v>
      </c>
      <c r="I920" s="5">
        <f>VLOOKUP($G920,Products!$A$1:$C$11,COLUMNS(Products!$A$2:C920),0)</f>
        <v>381.62</v>
      </c>
      <c r="J920" s="5">
        <v>737.57</v>
      </c>
      <c r="K920" s="5" t="s">
        <v>81</v>
      </c>
      <c r="L920" s="6">
        <v>45204</v>
      </c>
      <c r="M920" s="5">
        <f t="shared" si="14"/>
        <v>15</v>
      </c>
      <c r="N920" s="5" t="str">
        <f>TEXT(Table1[[#This Row],[Date]],"mmm")</f>
        <v>Sep</v>
      </c>
      <c r="O920" s="5">
        <f>YEAR(Table1[[#This Row],[Date]])</f>
        <v>2023</v>
      </c>
    </row>
    <row r="921" spans="1:15" x14ac:dyDescent="0.25">
      <c r="A921" s="5">
        <v>920</v>
      </c>
      <c r="B921" s="6">
        <v>44958</v>
      </c>
      <c r="C921" s="5" t="s">
        <v>36</v>
      </c>
      <c r="D921" s="5" t="str">
        <f>VLOOKUP($C921,'Sales Person'!$A$1:$C$21,2,0)</f>
        <v>Michale Cole</v>
      </c>
      <c r="E921" s="5" t="s">
        <v>10</v>
      </c>
      <c r="F921" s="5" t="str">
        <f>VLOOKUP($E921,Country!$A$1:$B$11,2,0)</f>
        <v>Europe</v>
      </c>
      <c r="G921" s="5" t="s">
        <v>30</v>
      </c>
      <c r="H921" s="5" t="str">
        <f>VLOOKUP($G921,Products!$A$1:$C$11,COLUMNS(Products!$A$2:B921),0)</f>
        <v>Audio</v>
      </c>
      <c r="I921" s="5">
        <f>VLOOKUP($G921,Products!$A$1:$C$11,COLUMNS(Products!$A$2:C921),0)</f>
        <v>199.57</v>
      </c>
      <c r="J921" s="5">
        <v>261.11</v>
      </c>
      <c r="K921" s="5" t="s">
        <v>81</v>
      </c>
      <c r="L921" s="6">
        <v>44964</v>
      </c>
      <c r="M921" s="5">
        <f t="shared" si="14"/>
        <v>6</v>
      </c>
      <c r="N921" s="5" t="str">
        <f>TEXT(Table1[[#This Row],[Date]],"mmm")</f>
        <v>Feb</v>
      </c>
      <c r="O921" s="5">
        <f>YEAR(Table1[[#This Row],[Date]])</f>
        <v>2023</v>
      </c>
    </row>
    <row r="922" spans="1:15" x14ac:dyDescent="0.25">
      <c r="A922" s="5">
        <v>921</v>
      </c>
      <c r="B922" s="6">
        <v>45172</v>
      </c>
      <c r="C922" s="5" t="s">
        <v>46</v>
      </c>
      <c r="D922" s="5" t="str">
        <f>VLOOKUP($C922,'Sales Person'!$A$1:$C$21,2,0)</f>
        <v>Nick Patrick</v>
      </c>
      <c r="E922" s="5" t="s">
        <v>14</v>
      </c>
      <c r="F922" s="5" t="str">
        <f>VLOOKUP($E922,Country!$A$1:$B$11,2,0)</f>
        <v>Asia</v>
      </c>
      <c r="G922" s="5" t="s">
        <v>33</v>
      </c>
      <c r="H922" s="5" t="str">
        <f>VLOOKUP($G922,Products!$A$1:$C$11,COLUMNS(Products!$A$2:B922),0)</f>
        <v>Electronics</v>
      </c>
      <c r="I922" s="5">
        <f>VLOOKUP($G922,Products!$A$1:$C$11,COLUMNS(Products!$A$2:C922),0)</f>
        <v>381.62</v>
      </c>
      <c r="J922" s="5">
        <v>369.59</v>
      </c>
      <c r="K922" s="5" t="s">
        <v>81</v>
      </c>
      <c r="L922" s="6">
        <v>45190</v>
      </c>
      <c r="M922" s="5">
        <f t="shared" si="14"/>
        <v>18</v>
      </c>
      <c r="N922" s="5" t="str">
        <f>TEXT(Table1[[#This Row],[Date]],"mmm")</f>
        <v>Sep</v>
      </c>
      <c r="O922" s="5">
        <f>YEAR(Table1[[#This Row],[Date]])</f>
        <v>2023</v>
      </c>
    </row>
    <row r="923" spans="1:15" x14ac:dyDescent="0.25">
      <c r="A923" s="5">
        <v>922</v>
      </c>
      <c r="B923" s="6">
        <v>45393</v>
      </c>
      <c r="C923" s="5" t="s">
        <v>72</v>
      </c>
      <c r="D923" s="5" t="str">
        <f>VLOOKUP($C923,'Sales Person'!$A$1:$C$21,2,0)</f>
        <v>Cathy Kelley</v>
      </c>
      <c r="E923" s="5" t="s">
        <v>5</v>
      </c>
      <c r="F923" s="5" t="str">
        <f>VLOOKUP($E923,Country!$A$1:$B$11,2,0)</f>
        <v>South America</v>
      </c>
      <c r="G923" s="5" t="s">
        <v>26</v>
      </c>
      <c r="H923" s="5" t="str">
        <f>VLOOKUP($G923,Products!$A$1:$C$11,COLUMNS(Products!$A$2:B923),0)</f>
        <v>Electronics</v>
      </c>
      <c r="I923" s="5">
        <f>VLOOKUP($G923,Products!$A$1:$C$11,COLUMNS(Products!$A$2:C923),0)</f>
        <v>263.2</v>
      </c>
      <c r="J923" s="5">
        <v>600.07000000000005</v>
      </c>
      <c r="K923" s="5" t="s">
        <v>81</v>
      </c>
      <c r="L923" s="6">
        <v>45397</v>
      </c>
      <c r="M923" s="5">
        <f t="shared" si="14"/>
        <v>4</v>
      </c>
      <c r="N923" s="5" t="str">
        <f>TEXT(Table1[[#This Row],[Date]],"mmm")</f>
        <v>Apr</v>
      </c>
      <c r="O923" s="5">
        <f>YEAR(Table1[[#This Row],[Date]])</f>
        <v>2024</v>
      </c>
    </row>
    <row r="924" spans="1:15" x14ac:dyDescent="0.25">
      <c r="A924" s="5">
        <v>923</v>
      </c>
      <c r="B924" s="6">
        <v>45548</v>
      </c>
      <c r="C924" s="5" t="s">
        <v>36</v>
      </c>
      <c r="D924" s="5" t="str">
        <f>VLOOKUP($C924,'Sales Person'!$A$1:$C$21,2,0)</f>
        <v>Michale Cole</v>
      </c>
      <c r="E924" s="5" t="s">
        <v>5</v>
      </c>
      <c r="F924" s="5" t="str">
        <f>VLOOKUP($E924,Country!$A$1:$B$11,2,0)</f>
        <v>South America</v>
      </c>
      <c r="G924" s="5" t="s">
        <v>28</v>
      </c>
      <c r="H924" s="5" t="str">
        <f>VLOOKUP($G924,Products!$A$1:$C$11,COLUMNS(Products!$A$2:B924),0)</f>
        <v>Electronics</v>
      </c>
      <c r="I924" s="5">
        <f>VLOOKUP($G924,Products!$A$1:$C$11,COLUMNS(Products!$A$2:C924),0)</f>
        <v>282.79000000000002</v>
      </c>
      <c r="J924" s="5">
        <v>964.32</v>
      </c>
      <c r="K924" s="5" t="s">
        <v>81</v>
      </c>
      <c r="L924" s="6">
        <v>45552</v>
      </c>
      <c r="M924" s="5">
        <f t="shared" si="14"/>
        <v>4</v>
      </c>
      <c r="N924" s="5" t="str">
        <f>TEXT(Table1[[#This Row],[Date]],"mmm")</f>
        <v>Sep</v>
      </c>
      <c r="O924" s="5">
        <f>YEAR(Table1[[#This Row],[Date]])</f>
        <v>2024</v>
      </c>
    </row>
    <row r="925" spans="1:15" x14ac:dyDescent="0.25">
      <c r="A925" s="5">
        <v>924</v>
      </c>
      <c r="B925" s="6">
        <v>44950</v>
      </c>
      <c r="C925" s="5" t="s">
        <v>66</v>
      </c>
      <c r="D925" s="5" t="str">
        <f>VLOOKUP($C925,'Sales Person'!$A$1:$C$21,2,0)</f>
        <v>Michale Cole</v>
      </c>
      <c r="E925" s="5" t="s">
        <v>15</v>
      </c>
      <c r="F925" s="5" t="str">
        <f>VLOOKUP($E925,Country!$A$1:$B$11,2,0)</f>
        <v>Oceania</v>
      </c>
      <c r="G925" s="5" t="s">
        <v>22</v>
      </c>
      <c r="H925" s="5" t="str">
        <f>VLOOKUP($G925,Products!$A$1:$C$11,COLUMNS(Products!$A$2:B925),0)</f>
        <v>Computing</v>
      </c>
      <c r="I925" s="5">
        <f>VLOOKUP($G925,Products!$A$1:$C$11,COLUMNS(Products!$A$2:C925),0)</f>
        <v>415.78</v>
      </c>
      <c r="J925" s="5">
        <v>783.5</v>
      </c>
      <c r="K925" s="5" t="s">
        <v>82</v>
      </c>
      <c r="L925" s="5" t="s">
        <v>83</v>
      </c>
      <c r="M925" s="5" t="str">
        <f t="shared" si="14"/>
        <v>0</v>
      </c>
      <c r="N925" s="5" t="str">
        <f>TEXT(Table1[[#This Row],[Date]],"mmm")</f>
        <v>Jan</v>
      </c>
      <c r="O925" s="5">
        <f>YEAR(Table1[[#This Row],[Date]])</f>
        <v>2023</v>
      </c>
    </row>
    <row r="926" spans="1:15" x14ac:dyDescent="0.25">
      <c r="A926" s="5">
        <v>925</v>
      </c>
      <c r="B926" s="6">
        <v>45052</v>
      </c>
      <c r="C926" s="5" t="s">
        <v>64</v>
      </c>
      <c r="D926" s="5" t="str">
        <f>VLOOKUP($C926,'Sales Person'!$A$1:$C$21,2,0)</f>
        <v>Michale Cole</v>
      </c>
      <c r="E926" s="5" t="s">
        <v>9</v>
      </c>
      <c r="F926" s="5" t="str">
        <f>VLOOKUP($E926,Country!$A$1:$B$11,2,0)</f>
        <v>Europe</v>
      </c>
      <c r="G926" s="5" t="s">
        <v>33</v>
      </c>
      <c r="H926" s="5" t="str">
        <f>VLOOKUP($G926,Products!$A$1:$C$11,COLUMNS(Products!$A$2:B926),0)</f>
        <v>Electronics</v>
      </c>
      <c r="I926" s="5">
        <f>VLOOKUP($G926,Products!$A$1:$C$11,COLUMNS(Products!$A$2:C926),0)</f>
        <v>381.62</v>
      </c>
      <c r="J926" s="5">
        <v>993.64</v>
      </c>
      <c r="K926" s="5" t="s">
        <v>82</v>
      </c>
      <c r="L926" s="5" t="s">
        <v>83</v>
      </c>
      <c r="M926" s="5" t="str">
        <f t="shared" si="14"/>
        <v>0</v>
      </c>
      <c r="N926" s="5" t="str">
        <f>TEXT(Table1[[#This Row],[Date]],"mmm")</f>
        <v>May</v>
      </c>
      <c r="O926" s="5">
        <f>YEAR(Table1[[#This Row],[Date]])</f>
        <v>2023</v>
      </c>
    </row>
    <row r="927" spans="1:15" x14ac:dyDescent="0.25">
      <c r="A927" s="5">
        <v>926</v>
      </c>
      <c r="B927" s="6">
        <v>45192</v>
      </c>
      <c r="C927" s="5" t="s">
        <v>68</v>
      </c>
      <c r="D927" s="5" t="str">
        <f>VLOOKUP($C927,'Sales Person'!$A$1:$C$21,2,0)</f>
        <v>Samantha Irvin</v>
      </c>
      <c r="E927" s="5" t="s">
        <v>10</v>
      </c>
      <c r="F927" s="5" t="str">
        <f>VLOOKUP($E927,Country!$A$1:$B$11,2,0)</f>
        <v>Europe</v>
      </c>
      <c r="G927" s="5" t="s">
        <v>22</v>
      </c>
      <c r="H927" s="5" t="str">
        <f>VLOOKUP($G927,Products!$A$1:$C$11,COLUMNS(Products!$A$2:B927),0)</f>
        <v>Computing</v>
      </c>
      <c r="I927" s="5">
        <f>VLOOKUP($G927,Products!$A$1:$C$11,COLUMNS(Products!$A$2:C927),0)</f>
        <v>415.78</v>
      </c>
      <c r="J927" s="5">
        <v>617.79999999999995</v>
      </c>
      <c r="K927" s="5" t="s">
        <v>82</v>
      </c>
      <c r="L927" s="5" t="s">
        <v>83</v>
      </c>
      <c r="M927" s="5" t="str">
        <f t="shared" si="14"/>
        <v>0</v>
      </c>
      <c r="N927" s="5" t="str">
        <f>TEXT(Table1[[#This Row],[Date]],"mmm")</f>
        <v>Sep</v>
      </c>
      <c r="O927" s="5">
        <f>YEAR(Table1[[#This Row],[Date]])</f>
        <v>2023</v>
      </c>
    </row>
    <row r="928" spans="1:15" x14ac:dyDescent="0.25">
      <c r="A928" s="5">
        <v>927</v>
      </c>
      <c r="B928" s="6">
        <v>45323</v>
      </c>
      <c r="C928" s="5" t="s">
        <v>58</v>
      </c>
      <c r="D928" s="5" t="str">
        <f>VLOOKUP($C928,'Sales Person'!$A$1:$C$21,2,0)</f>
        <v>Nick Patrick</v>
      </c>
      <c r="E928" s="5" t="s">
        <v>7</v>
      </c>
      <c r="F928" s="5" t="str">
        <f>VLOOKUP($E928,Country!$A$1:$B$11,2,0)</f>
        <v>Europe</v>
      </c>
      <c r="G928" s="5" t="s">
        <v>20</v>
      </c>
      <c r="H928" s="5" t="str">
        <f>VLOOKUP($G928,Products!$A$1:$C$11,COLUMNS(Products!$A$2:B928),0)</f>
        <v>Office Equipment</v>
      </c>
      <c r="I928" s="5">
        <f>VLOOKUP($G928,Products!$A$1:$C$11,COLUMNS(Products!$A$2:C928),0)</f>
        <v>350.59</v>
      </c>
      <c r="J928" s="5">
        <v>285.79000000000002</v>
      </c>
      <c r="K928" s="5" t="s">
        <v>81</v>
      </c>
      <c r="L928" s="6">
        <v>45331</v>
      </c>
      <c r="M928" s="5">
        <f t="shared" si="14"/>
        <v>8</v>
      </c>
      <c r="N928" s="5" t="str">
        <f>TEXT(Table1[[#This Row],[Date]],"mmm")</f>
        <v>Feb</v>
      </c>
      <c r="O928" s="5">
        <f>YEAR(Table1[[#This Row],[Date]])</f>
        <v>2024</v>
      </c>
    </row>
    <row r="929" spans="1:15" x14ac:dyDescent="0.25">
      <c r="A929" s="5">
        <v>928</v>
      </c>
      <c r="B929" s="6">
        <v>45054</v>
      </c>
      <c r="C929" s="5" t="s">
        <v>54</v>
      </c>
      <c r="D929" s="5" t="str">
        <f>VLOOKUP($C929,'Sales Person'!$A$1:$C$21,2,0)</f>
        <v>Michale Cole</v>
      </c>
      <c r="E929" s="5" t="s">
        <v>9</v>
      </c>
      <c r="F929" s="5" t="str">
        <f>VLOOKUP($E929,Country!$A$1:$B$11,2,0)</f>
        <v>Europe</v>
      </c>
      <c r="G929" s="5" t="s">
        <v>32</v>
      </c>
      <c r="H929" s="5" t="str">
        <f>VLOOKUP($G929,Products!$A$1:$C$11,COLUMNS(Products!$A$2:B929),0)</f>
        <v>Audio</v>
      </c>
      <c r="I929" s="5">
        <f>VLOOKUP($G929,Products!$A$1:$C$11,COLUMNS(Products!$A$2:C929),0)</f>
        <v>143.09</v>
      </c>
      <c r="J929" s="5">
        <v>618.71</v>
      </c>
      <c r="K929" s="5" t="s">
        <v>81</v>
      </c>
      <c r="L929" s="6">
        <v>45064</v>
      </c>
      <c r="M929" s="5">
        <f t="shared" si="14"/>
        <v>10</v>
      </c>
      <c r="N929" s="5" t="str">
        <f>TEXT(Table1[[#This Row],[Date]],"mmm")</f>
        <v>May</v>
      </c>
      <c r="O929" s="5">
        <f>YEAR(Table1[[#This Row],[Date]])</f>
        <v>2023</v>
      </c>
    </row>
    <row r="930" spans="1:15" x14ac:dyDescent="0.25">
      <c r="A930" s="5">
        <v>929</v>
      </c>
      <c r="B930" s="6">
        <v>44998</v>
      </c>
      <c r="C930" s="5" t="s">
        <v>40</v>
      </c>
      <c r="D930" s="5" t="str">
        <f>VLOOKUP($C930,'Sales Person'!$A$1:$C$21,2,0)</f>
        <v>Samantha Irvin</v>
      </c>
      <c r="E930" s="5" t="s">
        <v>13</v>
      </c>
      <c r="F930" s="5" t="str">
        <f>VLOOKUP($E930,Country!$A$1:$B$11,2,0)</f>
        <v>Asia</v>
      </c>
      <c r="G930" s="5" t="s">
        <v>29</v>
      </c>
      <c r="H930" s="5" t="str">
        <f>VLOOKUP($G930,Products!$A$1:$C$11,COLUMNS(Products!$A$2:B930),0)</f>
        <v>Computing</v>
      </c>
      <c r="I930" s="5">
        <f>VLOOKUP($G930,Products!$A$1:$C$11,COLUMNS(Products!$A$2:C930),0)</f>
        <v>104.6</v>
      </c>
      <c r="J930" s="5">
        <v>592.23</v>
      </c>
      <c r="K930" s="5" t="s">
        <v>82</v>
      </c>
      <c r="L930" s="5" t="s">
        <v>83</v>
      </c>
      <c r="M930" s="5" t="str">
        <f t="shared" si="14"/>
        <v>0</v>
      </c>
      <c r="N930" s="5" t="str">
        <f>TEXT(Table1[[#This Row],[Date]],"mmm")</f>
        <v>Mar</v>
      </c>
      <c r="O930" s="5">
        <f>YEAR(Table1[[#This Row],[Date]])</f>
        <v>2023</v>
      </c>
    </row>
    <row r="931" spans="1:15" x14ac:dyDescent="0.25">
      <c r="A931" s="5">
        <v>930</v>
      </c>
      <c r="B931" s="6">
        <v>44940</v>
      </c>
      <c r="C931" s="5" t="s">
        <v>58</v>
      </c>
      <c r="D931" s="5" t="str">
        <f>VLOOKUP($C931,'Sales Person'!$A$1:$C$21,2,0)</f>
        <v>Nick Patrick</v>
      </c>
      <c r="E931" s="5" t="s">
        <v>5</v>
      </c>
      <c r="F931" s="5" t="str">
        <f>VLOOKUP($E931,Country!$A$1:$B$11,2,0)</f>
        <v>South America</v>
      </c>
      <c r="G931" s="5" t="s">
        <v>28</v>
      </c>
      <c r="H931" s="5" t="str">
        <f>VLOOKUP($G931,Products!$A$1:$C$11,COLUMNS(Products!$A$2:B931),0)</f>
        <v>Electronics</v>
      </c>
      <c r="I931" s="5">
        <f>VLOOKUP($G931,Products!$A$1:$C$11,COLUMNS(Products!$A$2:C931),0)</f>
        <v>282.79000000000002</v>
      </c>
      <c r="J931" s="5">
        <v>186.44</v>
      </c>
      <c r="K931" s="5" t="s">
        <v>82</v>
      </c>
      <c r="L931" s="5" t="s">
        <v>83</v>
      </c>
      <c r="M931" s="5" t="str">
        <f t="shared" si="14"/>
        <v>0</v>
      </c>
      <c r="N931" s="5" t="str">
        <f>TEXT(Table1[[#This Row],[Date]],"mmm")</f>
        <v>Jan</v>
      </c>
      <c r="O931" s="5">
        <f>YEAR(Table1[[#This Row],[Date]])</f>
        <v>2023</v>
      </c>
    </row>
    <row r="932" spans="1:15" x14ac:dyDescent="0.25">
      <c r="A932" s="5">
        <v>931</v>
      </c>
      <c r="B932" s="6">
        <v>44935</v>
      </c>
      <c r="C932" s="5" t="s">
        <v>72</v>
      </c>
      <c r="D932" s="5" t="str">
        <f>VLOOKUP($C932,'Sales Person'!$A$1:$C$21,2,0)</f>
        <v>Cathy Kelley</v>
      </c>
      <c r="E932" s="5" t="s">
        <v>4</v>
      </c>
      <c r="F932" s="5" t="str">
        <f>VLOOKUP($E932,Country!$A$1:$B$11,2,0)</f>
        <v>North America</v>
      </c>
      <c r="G932" s="5" t="s">
        <v>31</v>
      </c>
      <c r="H932" s="5" t="str">
        <f>VLOOKUP($G932,Products!$A$1:$C$11,COLUMNS(Products!$A$2:B932),0)</f>
        <v>Electronics</v>
      </c>
      <c r="I932" s="5">
        <f>VLOOKUP($G932,Products!$A$1:$C$11,COLUMNS(Products!$A$2:C932),0)</f>
        <v>71.97</v>
      </c>
      <c r="J932" s="5">
        <v>948.94</v>
      </c>
      <c r="K932" s="5" t="s">
        <v>81</v>
      </c>
      <c r="L932" s="6">
        <v>44937</v>
      </c>
      <c r="M932" s="5">
        <f t="shared" si="14"/>
        <v>2</v>
      </c>
      <c r="N932" s="5" t="str">
        <f>TEXT(Table1[[#This Row],[Date]],"mmm")</f>
        <v>Jan</v>
      </c>
      <c r="O932" s="5">
        <f>YEAR(Table1[[#This Row],[Date]])</f>
        <v>2023</v>
      </c>
    </row>
    <row r="933" spans="1:15" x14ac:dyDescent="0.25">
      <c r="A933" s="5">
        <v>932</v>
      </c>
      <c r="B933" s="6">
        <v>45148</v>
      </c>
      <c r="C933" s="5" t="s">
        <v>60</v>
      </c>
      <c r="D933" s="5" t="str">
        <f>VLOOKUP($C933,'Sales Person'!$A$1:$C$21,2,0)</f>
        <v>Cathy Kelley</v>
      </c>
      <c r="E933" s="5" t="s">
        <v>7</v>
      </c>
      <c r="F933" s="5" t="str">
        <f>VLOOKUP($E933,Country!$A$1:$B$11,2,0)</f>
        <v>Europe</v>
      </c>
      <c r="G933" s="5" t="s">
        <v>32</v>
      </c>
      <c r="H933" s="5" t="str">
        <f>VLOOKUP($G933,Products!$A$1:$C$11,COLUMNS(Products!$A$2:B933),0)</f>
        <v>Audio</v>
      </c>
      <c r="I933" s="5">
        <f>VLOOKUP($G933,Products!$A$1:$C$11,COLUMNS(Products!$A$2:C933),0)</f>
        <v>143.09</v>
      </c>
      <c r="J933" s="5">
        <v>601.30999999999995</v>
      </c>
      <c r="K933" s="5" t="s">
        <v>81</v>
      </c>
      <c r="L933" s="6">
        <v>45156</v>
      </c>
      <c r="M933" s="5">
        <f t="shared" si="14"/>
        <v>8</v>
      </c>
      <c r="N933" s="5" t="str">
        <f>TEXT(Table1[[#This Row],[Date]],"mmm")</f>
        <v>Aug</v>
      </c>
      <c r="O933" s="5">
        <f>YEAR(Table1[[#This Row],[Date]])</f>
        <v>2023</v>
      </c>
    </row>
    <row r="934" spans="1:15" x14ac:dyDescent="0.25">
      <c r="A934" s="5">
        <v>933</v>
      </c>
      <c r="B934" s="6">
        <v>44945</v>
      </c>
      <c r="C934" s="5" t="s">
        <v>56</v>
      </c>
      <c r="D934" s="5" t="str">
        <f>VLOOKUP($C934,'Sales Person'!$A$1:$C$21,2,0)</f>
        <v>Nick Patrick</v>
      </c>
      <c r="E934" s="5" t="s">
        <v>2</v>
      </c>
      <c r="F934" s="5" t="str">
        <f>VLOOKUP($E934,Country!$A$1:$B$11,2,0)</f>
        <v>North America</v>
      </c>
      <c r="G934" s="5" t="s">
        <v>20</v>
      </c>
      <c r="H934" s="5" t="str">
        <f>VLOOKUP($G934,Products!$A$1:$C$11,COLUMNS(Products!$A$2:B934),0)</f>
        <v>Office Equipment</v>
      </c>
      <c r="I934" s="5">
        <f>VLOOKUP($G934,Products!$A$1:$C$11,COLUMNS(Products!$A$2:C934),0)</f>
        <v>350.59</v>
      </c>
      <c r="J934" s="5">
        <v>768.91</v>
      </c>
      <c r="K934" s="5" t="s">
        <v>82</v>
      </c>
      <c r="L934" s="5" t="s">
        <v>83</v>
      </c>
      <c r="M934" s="5" t="str">
        <f t="shared" si="14"/>
        <v>0</v>
      </c>
      <c r="N934" s="5" t="str">
        <f>TEXT(Table1[[#This Row],[Date]],"mmm")</f>
        <v>Jan</v>
      </c>
      <c r="O934" s="5">
        <f>YEAR(Table1[[#This Row],[Date]])</f>
        <v>2023</v>
      </c>
    </row>
    <row r="935" spans="1:15" x14ac:dyDescent="0.25">
      <c r="A935" s="5">
        <v>934</v>
      </c>
      <c r="B935" s="6">
        <v>45463</v>
      </c>
      <c r="C935" s="5" t="s">
        <v>68</v>
      </c>
      <c r="D935" s="5" t="str">
        <f>VLOOKUP($C935,'Sales Person'!$A$1:$C$21,2,0)</f>
        <v>Samantha Irvin</v>
      </c>
      <c r="E935" s="5" t="s">
        <v>7</v>
      </c>
      <c r="F935" s="5" t="str">
        <f>VLOOKUP($E935,Country!$A$1:$B$11,2,0)</f>
        <v>Europe</v>
      </c>
      <c r="G935" s="5" t="s">
        <v>20</v>
      </c>
      <c r="H935" s="5" t="str">
        <f>VLOOKUP($G935,Products!$A$1:$C$11,COLUMNS(Products!$A$2:B935),0)</f>
        <v>Office Equipment</v>
      </c>
      <c r="I935" s="5">
        <f>VLOOKUP($G935,Products!$A$1:$C$11,COLUMNS(Products!$A$2:C935),0)</f>
        <v>350.59</v>
      </c>
      <c r="J935" s="5">
        <v>205.69</v>
      </c>
      <c r="K935" s="5" t="s">
        <v>81</v>
      </c>
      <c r="L935" s="6">
        <v>45471</v>
      </c>
      <c r="M935" s="5">
        <f t="shared" si="14"/>
        <v>8</v>
      </c>
      <c r="N935" s="5" t="str">
        <f>TEXT(Table1[[#This Row],[Date]],"mmm")</f>
        <v>Jun</v>
      </c>
      <c r="O935" s="5">
        <f>YEAR(Table1[[#This Row],[Date]])</f>
        <v>2024</v>
      </c>
    </row>
    <row r="936" spans="1:15" x14ac:dyDescent="0.25">
      <c r="A936" s="5">
        <v>935</v>
      </c>
      <c r="B936" s="6">
        <v>45230</v>
      </c>
      <c r="C936" s="5" t="s">
        <v>52</v>
      </c>
      <c r="D936" s="5" t="str">
        <f>VLOOKUP($C936,'Sales Person'!$A$1:$C$21,2,0)</f>
        <v>Nick Patrick</v>
      </c>
      <c r="E936" s="5" t="s">
        <v>7</v>
      </c>
      <c r="F936" s="5" t="str">
        <f>VLOOKUP($E936,Country!$A$1:$B$11,2,0)</f>
        <v>Europe</v>
      </c>
      <c r="G936" s="5" t="s">
        <v>30</v>
      </c>
      <c r="H936" s="5" t="str">
        <f>VLOOKUP($G936,Products!$A$1:$C$11,COLUMNS(Products!$A$2:B936),0)</f>
        <v>Audio</v>
      </c>
      <c r="I936" s="5">
        <f>VLOOKUP($G936,Products!$A$1:$C$11,COLUMNS(Products!$A$2:C936),0)</f>
        <v>199.57</v>
      </c>
      <c r="J936" s="5">
        <v>632.03</v>
      </c>
      <c r="K936" s="5" t="s">
        <v>82</v>
      </c>
      <c r="L936" s="5" t="s">
        <v>83</v>
      </c>
      <c r="M936" s="5" t="str">
        <f t="shared" si="14"/>
        <v>0</v>
      </c>
      <c r="N936" s="5" t="str">
        <f>TEXT(Table1[[#This Row],[Date]],"mmm")</f>
        <v>Oct</v>
      </c>
      <c r="O936" s="5">
        <f>YEAR(Table1[[#This Row],[Date]])</f>
        <v>2023</v>
      </c>
    </row>
    <row r="937" spans="1:15" x14ac:dyDescent="0.25">
      <c r="A937" s="5">
        <v>936</v>
      </c>
      <c r="B937" s="6">
        <v>45333</v>
      </c>
      <c r="C937" s="5" t="s">
        <v>58</v>
      </c>
      <c r="D937" s="5" t="str">
        <f>VLOOKUP($C937,'Sales Person'!$A$1:$C$21,2,0)</f>
        <v>Nick Patrick</v>
      </c>
      <c r="E937" s="5" t="s">
        <v>13</v>
      </c>
      <c r="F937" s="5" t="str">
        <f>VLOOKUP($E937,Country!$A$1:$B$11,2,0)</f>
        <v>Asia</v>
      </c>
      <c r="G937" s="5" t="s">
        <v>22</v>
      </c>
      <c r="H937" s="5" t="str">
        <f>VLOOKUP($G937,Products!$A$1:$C$11,COLUMNS(Products!$A$2:B937),0)</f>
        <v>Computing</v>
      </c>
      <c r="I937" s="5">
        <f>VLOOKUP($G937,Products!$A$1:$C$11,COLUMNS(Products!$A$2:C937),0)</f>
        <v>415.78</v>
      </c>
      <c r="J937" s="5">
        <v>265.12</v>
      </c>
      <c r="K937" s="5" t="s">
        <v>81</v>
      </c>
      <c r="L937" s="6">
        <v>45348</v>
      </c>
      <c r="M937" s="5">
        <f t="shared" si="14"/>
        <v>15</v>
      </c>
      <c r="N937" s="5" t="str">
        <f>TEXT(Table1[[#This Row],[Date]],"mmm")</f>
        <v>Feb</v>
      </c>
      <c r="O937" s="5">
        <f>YEAR(Table1[[#This Row],[Date]])</f>
        <v>2024</v>
      </c>
    </row>
    <row r="938" spans="1:15" x14ac:dyDescent="0.25">
      <c r="A938" s="5">
        <v>937</v>
      </c>
      <c r="B938" s="6">
        <v>45410</v>
      </c>
      <c r="C938" s="5" t="s">
        <v>64</v>
      </c>
      <c r="D938" s="5" t="str">
        <f>VLOOKUP($C938,'Sales Person'!$A$1:$C$21,2,0)</f>
        <v>Michale Cole</v>
      </c>
      <c r="E938" s="5" t="s">
        <v>13</v>
      </c>
      <c r="F938" s="5" t="str">
        <f>VLOOKUP($E938,Country!$A$1:$B$11,2,0)</f>
        <v>Asia</v>
      </c>
      <c r="G938" s="5" t="s">
        <v>30</v>
      </c>
      <c r="H938" s="5" t="str">
        <f>VLOOKUP($G938,Products!$A$1:$C$11,COLUMNS(Products!$A$2:B938),0)</f>
        <v>Audio</v>
      </c>
      <c r="I938" s="5">
        <f>VLOOKUP($G938,Products!$A$1:$C$11,COLUMNS(Products!$A$2:C938),0)</f>
        <v>199.57</v>
      </c>
      <c r="J938" s="5">
        <v>956.77</v>
      </c>
      <c r="K938" s="5" t="s">
        <v>81</v>
      </c>
      <c r="L938" s="6">
        <v>45425</v>
      </c>
      <c r="M938" s="5">
        <f t="shared" si="14"/>
        <v>15</v>
      </c>
      <c r="N938" s="5" t="str">
        <f>TEXT(Table1[[#This Row],[Date]],"mmm")</f>
        <v>Apr</v>
      </c>
      <c r="O938" s="5">
        <f>YEAR(Table1[[#This Row],[Date]])</f>
        <v>2024</v>
      </c>
    </row>
    <row r="939" spans="1:15" x14ac:dyDescent="0.25">
      <c r="A939" s="5">
        <v>938</v>
      </c>
      <c r="B939" s="6">
        <v>44954</v>
      </c>
      <c r="C939" s="5" t="s">
        <v>56</v>
      </c>
      <c r="D939" s="5" t="str">
        <f>VLOOKUP($C939,'Sales Person'!$A$1:$C$21,2,0)</f>
        <v>Nick Patrick</v>
      </c>
      <c r="E939" s="5" t="s">
        <v>5</v>
      </c>
      <c r="F939" s="5" t="str">
        <f>VLOOKUP($E939,Country!$A$1:$B$11,2,0)</f>
        <v>South America</v>
      </c>
      <c r="G939" s="5" t="s">
        <v>33</v>
      </c>
      <c r="H939" s="5" t="str">
        <f>VLOOKUP($G939,Products!$A$1:$C$11,COLUMNS(Products!$A$2:B939),0)</f>
        <v>Electronics</v>
      </c>
      <c r="I939" s="5">
        <f>VLOOKUP($G939,Products!$A$1:$C$11,COLUMNS(Products!$A$2:C939),0)</f>
        <v>381.62</v>
      </c>
      <c r="J939" s="5">
        <v>387.68</v>
      </c>
      <c r="K939" s="5" t="s">
        <v>81</v>
      </c>
      <c r="L939" s="6">
        <v>44958</v>
      </c>
      <c r="M939" s="5">
        <f t="shared" si="14"/>
        <v>4</v>
      </c>
      <c r="N939" s="5" t="str">
        <f>TEXT(Table1[[#This Row],[Date]],"mmm")</f>
        <v>Jan</v>
      </c>
      <c r="O939" s="5">
        <f>YEAR(Table1[[#This Row],[Date]])</f>
        <v>2023</v>
      </c>
    </row>
    <row r="940" spans="1:15" x14ac:dyDescent="0.25">
      <c r="A940" s="5">
        <v>939</v>
      </c>
      <c r="B940" s="6">
        <v>45637</v>
      </c>
      <c r="C940" s="5" t="s">
        <v>54</v>
      </c>
      <c r="D940" s="5" t="str">
        <f>VLOOKUP($C940,'Sales Person'!$A$1:$C$21,2,0)</f>
        <v>Michale Cole</v>
      </c>
      <c r="E940" s="5" t="s">
        <v>14</v>
      </c>
      <c r="F940" s="5" t="str">
        <f>VLOOKUP($E940,Country!$A$1:$B$11,2,0)</f>
        <v>Asia</v>
      </c>
      <c r="G940" s="5" t="s">
        <v>32</v>
      </c>
      <c r="H940" s="5" t="str">
        <f>VLOOKUP($G940,Products!$A$1:$C$11,COLUMNS(Products!$A$2:B940),0)</f>
        <v>Audio</v>
      </c>
      <c r="I940" s="5">
        <f>VLOOKUP($G940,Products!$A$1:$C$11,COLUMNS(Products!$A$2:C940),0)</f>
        <v>143.09</v>
      </c>
      <c r="J940" s="5">
        <v>348.74</v>
      </c>
      <c r="K940" s="5" t="s">
        <v>81</v>
      </c>
      <c r="L940" s="6">
        <v>45655</v>
      </c>
      <c r="M940" s="5">
        <f t="shared" si="14"/>
        <v>18</v>
      </c>
      <c r="N940" s="5" t="str">
        <f>TEXT(Table1[[#This Row],[Date]],"mmm")</f>
        <v>Dec</v>
      </c>
      <c r="O940" s="5">
        <f>YEAR(Table1[[#This Row],[Date]])</f>
        <v>2024</v>
      </c>
    </row>
    <row r="941" spans="1:15" x14ac:dyDescent="0.25">
      <c r="A941" s="5">
        <v>940</v>
      </c>
      <c r="B941" s="6">
        <v>45498</v>
      </c>
      <c r="C941" s="5" t="s">
        <v>54</v>
      </c>
      <c r="D941" s="5" t="str">
        <f>VLOOKUP($C941,'Sales Person'!$A$1:$C$21,2,0)</f>
        <v>Michale Cole</v>
      </c>
      <c r="E941" s="5" t="s">
        <v>11</v>
      </c>
      <c r="F941" s="5" t="str">
        <f>VLOOKUP($E941,Country!$A$1:$B$11,2,0)</f>
        <v>Asia</v>
      </c>
      <c r="G941" s="5" t="s">
        <v>30</v>
      </c>
      <c r="H941" s="5" t="str">
        <f>VLOOKUP($G941,Products!$A$1:$C$11,COLUMNS(Products!$A$2:B941),0)</f>
        <v>Audio</v>
      </c>
      <c r="I941" s="5">
        <f>VLOOKUP($G941,Products!$A$1:$C$11,COLUMNS(Products!$A$2:C941),0)</f>
        <v>199.57</v>
      </c>
      <c r="J941" s="5">
        <v>298.64</v>
      </c>
      <c r="K941" s="5" t="s">
        <v>81</v>
      </c>
      <c r="L941" s="6">
        <v>45510</v>
      </c>
      <c r="M941" s="5">
        <f t="shared" si="14"/>
        <v>12</v>
      </c>
      <c r="N941" s="5" t="str">
        <f>TEXT(Table1[[#This Row],[Date]],"mmm")</f>
        <v>Jul</v>
      </c>
      <c r="O941" s="5">
        <f>YEAR(Table1[[#This Row],[Date]])</f>
        <v>2024</v>
      </c>
    </row>
    <row r="942" spans="1:15" x14ac:dyDescent="0.25">
      <c r="A942" s="5">
        <v>941</v>
      </c>
      <c r="B942" s="6">
        <v>45215</v>
      </c>
      <c r="C942" s="5" t="s">
        <v>68</v>
      </c>
      <c r="D942" s="5" t="str">
        <f>VLOOKUP($C942,'Sales Person'!$A$1:$C$21,2,0)</f>
        <v>Samantha Irvin</v>
      </c>
      <c r="E942" s="5" t="s">
        <v>14</v>
      </c>
      <c r="F942" s="5" t="str">
        <f>VLOOKUP($E942,Country!$A$1:$B$11,2,0)</f>
        <v>Asia</v>
      </c>
      <c r="G942" s="5" t="s">
        <v>31</v>
      </c>
      <c r="H942" s="5" t="str">
        <f>VLOOKUP($G942,Products!$A$1:$C$11,COLUMNS(Products!$A$2:B942),0)</f>
        <v>Electronics</v>
      </c>
      <c r="I942" s="5">
        <f>VLOOKUP($G942,Products!$A$1:$C$11,COLUMNS(Products!$A$2:C942),0)</f>
        <v>71.97</v>
      </c>
      <c r="J942" s="5">
        <v>301.33999999999997</v>
      </c>
      <c r="K942" s="5" t="s">
        <v>81</v>
      </c>
      <c r="L942" s="6">
        <v>45233</v>
      </c>
      <c r="M942" s="5">
        <f t="shared" si="14"/>
        <v>18</v>
      </c>
      <c r="N942" s="5" t="str">
        <f>TEXT(Table1[[#This Row],[Date]],"mmm")</f>
        <v>Oct</v>
      </c>
      <c r="O942" s="5">
        <f>YEAR(Table1[[#This Row],[Date]])</f>
        <v>2023</v>
      </c>
    </row>
    <row r="943" spans="1:15" x14ac:dyDescent="0.25">
      <c r="A943" s="5">
        <v>942</v>
      </c>
      <c r="B943" s="6">
        <v>45513</v>
      </c>
      <c r="C943" s="5" t="s">
        <v>52</v>
      </c>
      <c r="D943" s="5" t="str">
        <f>VLOOKUP($C943,'Sales Person'!$A$1:$C$21,2,0)</f>
        <v>Nick Patrick</v>
      </c>
      <c r="E943" s="5" t="s">
        <v>7</v>
      </c>
      <c r="F943" s="5" t="str">
        <f>VLOOKUP($E943,Country!$A$1:$B$11,2,0)</f>
        <v>Europe</v>
      </c>
      <c r="G943" s="5" t="s">
        <v>28</v>
      </c>
      <c r="H943" s="5" t="str">
        <f>VLOOKUP($G943,Products!$A$1:$C$11,COLUMNS(Products!$A$2:B943),0)</f>
        <v>Electronics</v>
      </c>
      <c r="I943" s="5">
        <f>VLOOKUP($G943,Products!$A$1:$C$11,COLUMNS(Products!$A$2:C943),0)</f>
        <v>282.79000000000002</v>
      </c>
      <c r="J943" s="5">
        <v>639.78</v>
      </c>
      <c r="K943" s="5" t="s">
        <v>82</v>
      </c>
      <c r="L943" s="5" t="s">
        <v>83</v>
      </c>
      <c r="M943" s="5" t="str">
        <f t="shared" si="14"/>
        <v>0</v>
      </c>
      <c r="N943" s="5" t="str">
        <f>TEXT(Table1[[#This Row],[Date]],"mmm")</f>
        <v>Aug</v>
      </c>
      <c r="O943" s="5">
        <f>YEAR(Table1[[#This Row],[Date]])</f>
        <v>2024</v>
      </c>
    </row>
    <row r="944" spans="1:15" x14ac:dyDescent="0.25">
      <c r="A944" s="5">
        <v>943</v>
      </c>
      <c r="B944" s="6">
        <v>45037</v>
      </c>
      <c r="C944" s="5" t="s">
        <v>68</v>
      </c>
      <c r="D944" s="5" t="str">
        <f>VLOOKUP($C944,'Sales Person'!$A$1:$C$21,2,0)</f>
        <v>Samantha Irvin</v>
      </c>
      <c r="E944" s="5" t="s">
        <v>4</v>
      </c>
      <c r="F944" s="5" t="str">
        <f>VLOOKUP($E944,Country!$A$1:$B$11,2,0)</f>
        <v>North America</v>
      </c>
      <c r="G944" s="5" t="s">
        <v>24</v>
      </c>
      <c r="H944" s="5" t="str">
        <f>VLOOKUP($G944,Products!$A$1:$C$11,COLUMNS(Products!$A$2:B944),0)</f>
        <v>Audio</v>
      </c>
      <c r="I944" s="5">
        <f>VLOOKUP($G944,Products!$A$1:$C$11,COLUMNS(Products!$A$2:C944),0)</f>
        <v>195.62</v>
      </c>
      <c r="J944" s="5">
        <v>638.98</v>
      </c>
      <c r="K944" s="5" t="s">
        <v>81</v>
      </c>
      <c r="L944" s="6">
        <v>45039</v>
      </c>
      <c r="M944" s="5">
        <f t="shared" si="14"/>
        <v>2</v>
      </c>
      <c r="N944" s="5" t="str">
        <f>TEXT(Table1[[#This Row],[Date]],"mmm")</f>
        <v>Apr</v>
      </c>
      <c r="O944" s="5">
        <f>YEAR(Table1[[#This Row],[Date]])</f>
        <v>2023</v>
      </c>
    </row>
    <row r="945" spans="1:15" x14ac:dyDescent="0.25">
      <c r="A945" s="5">
        <v>944</v>
      </c>
      <c r="B945" s="6">
        <v>44970</v>
      </c>
      <c r="C945" s="5" t="s">
        <v>60</v>
      </c>
      <c r="D945" s="5" t="str">
        <f>VLOOKUP($C945,'Sales Person'!$A$1:$C$21,2,0)</f>
        <v>Cathy Kelley</v>
      </c>
      <c r="E945" s="5" t="s">
        <v>10</v>
      </c>
      <c r="F945" s="5" t="str">
        <f>VLOOKUP($E945,Country!$A$1:$B$11,2,0)</f>
        <v>Europe</v>
      </c>
      <c r="G945" s="5" t="s">
        <v>26</v>
      </c>
      <c r="H945" s="5" t="str">
        <f>VLOOKUP($G945,Products!$A$1:$C$11,COLUMNS(Products!$A$2:B945),0)</f>
        <v>Electronics</v>
      </c>
      <c r="I945" s="5">
        <f>VLOOKUP($G945,Products!$A$1:$C$11,COLUMNS(Products!$A$2:C945),0)</f>
        <v>263.2</v>
      </c>
      <c r="J945" s="5">
        <v>588.54</v>
      </c>
      <c r="K945" s="5" t="s">
        <v>81</v>
      </c>
      <c r="L945" s="6">
        <v>44976</v>
      </c>
      <c r="M945" s="5">
        <f t="shared" si="14"/>
        <v>6</v>
      </c>
      <c r="N945" s="5" t="str">
        <f>TEXT(Table1[[#This Row],[Date]],"mmm")</f>
        <v>Feb</v>
      </c>
      <c r="O945" s="5">
        <f>YEAR(Table1[[#This Row],[Date]])</f>
        <v>2023</v>
      </c>
    </row>
    <row r="946" spans="1:15" x14ac:dyDescent="0.25">
      <c r="A946" s="5">
        <v>945</v>
      </c>
      <c r="B946" s="6">
        <v>45198</v>
      </c>
      <c r="C946" s="5" t="s">
        <v>68</v>
      </c>
      <c r="D946" s="5" t="str">
        <f>VLOOKUP($C946,'Sales Person'!$A$1:$C$21,2,0)</f>
        <v>Samantha Irvin</v>
      </c>
      <c r="E946" s="5" t="s">
        <v>14</v>
      </c>
      <c r="F946" s="5" t="str">
        <f>VLOOKUP($E946,Country!$A$1:$B$11,2,0)</f>
        <v>Asia</v>
      </c>
      <c r="G946" s="5" t="s">
        <v>32</v>
      </c>
      <c r="H946" s="5" t="str">
        <f>VLOOKUP($G946,Products!$A$1:$C$11,COLUMNS(Products!$A$2:B946),0)</f>
        <v>Audio</v>
      </c>
      <c r="I946" s="5">
        <f>VLOOKUP($G946,Products!$A$1:$C$11,COLUMNS(Products!$A$2:C946),0)</f>
        <v>143.09</v>
      </c>
      <c r="J946" s="5">
        <v>102.95</v>
      </c>
      <c r="K946" s="5" t="s">
        <v>81</v>
      </c>
      <c r="L946" s="6">
        <v>45216</v>
      </c>
      <c r="M946" s="5">
        <f t="shared" si="14"/>
        <v>18</v>
      </c>
      <c r="N946" s="5" t="str">
        <f>TEXT(Table1[[#This Row],[Date]],"mmm")</f>
        <v>Sep</v>
      </c>
      <c r="O946" s="5">
        <f>YEAR(Table1[[#This Row],[Date]])</f>
        <v>2023</v>
      </c>
    </row>
    <row r="947" spans="1:15" x14ac:dyDescent="0.25">
      <c r="A947" s="5">
        <v>946</v>
      </c>
      <c r="B947" s="6">
        <v>45610</v>
      </c>
      <c r="C947" s="5" t="s">
        <v>54</v>
      </c>
      <c r="D947" s="5" t="str">
        <f>VLOOKUP($C947,'Sales Person'!$A$1:$C$21,2,0)</f>
        <v>Michale Cole</v>
      </c>
      <c r="E947" s="5" t="s">
        <v>11</v>
      </c>
      <c r="F947" s="5" t="str">
        <f>VLOOKUP($E947,Country!$A$1:$B$11,2,0)</f>
        <v>Asia</v>
      </c>
      <c r="G947" s="5" t="s">
        <v>20</v>
      </c>
      <c r="H947" s="5" t="str">
        <f>VLOOKUP($G947,Products!$A$1:$C$11,COLUMNS(Products!$A$2:B947),0)</f>
        <v>Office Equipment</v>
      </c>
      <c r="I947" s="5">
        <f>VLOOKUP($G947,Products!$A$1:$C$11,COLUMNS(Products!$A$2:C947),0)</f>
        <v>350.59</v>
      </c>
      <c r="J947" s="5">
        <v>468.66</v>
      </c>
      <c r="K947" s="5" t="s">
        <v>81</v>
      </c>
      <c r="L947" s="6">
        <v>45622</v>
      </c>
      <c r="M947" s="5">
        <f t="shared" si="14"/>
        <v>12</v>
      </c>
      <c r="N947" s="5" t="str">
        <f>TEXT(Table1[[#This Row],[Date]],"mmm")</f>
        <v>Nov</v>
      </c>
      <c r="O947" s="5">
        <f>YEAR(Table1[[#This Row],[Date]])</f>
        <v>2024</v>
      </c>
    </row>
    <row r="948" spans="1:15" x14ac:dyDescent="0.25">
      <c r="A948" s="5">
        <v>947</v>
      </c>
      <c r="B948" s="6">
        <v>45386</v>
      </c>
      <c r="C948" s="5" t="s">
        <v>56</v>
      </c>
      <c r="D948" s="5" t="str">
        <f>VLOOKUP($C948,'Sales Person'!$A$1:$C$21,2,0)</f>
        <v>Nick Patrick</v>
      </c>
      <c r="E948" s="5" t="s">
        <v>11</v>
      </c>
      <c r="F948" s="5" t="str">
        <f>VLOOKUP($E948,Country!$A$1:$B$11,2,0)</f>
        <v>Asia</v>
      </c>
      <c r="G948" s="5" t="s">
        <v>29</v>
      </c>
      <c r="H948" s="5" t="str">
        <f>VLOOKUP($G948,Products!$A$1:$C$11,COLUMNS(Products!$A$2:B948),0)</f>
        <v>Computing</v>
      </c>
      <c r="I948" s="5">
        <f>VLOOKUP($G948,Products!$A$1:$C$11,COLUMNS(Products!$A$2:C948),0)</f>
        <v>104.6</v>
      </c>
      <c r="J948" s="5">
        <v>964.75</v>
      </c>
      <c r="K948" s="5" t="s">
        <v>81</v>
      </c>
      <c r="L948" s="6">
        <v>45398</v>
      </c>
      <c r="M948" s="5">
        <f t="shared" si="14"/>
        <v>12</v>
      </c>
      <c r="N948" s="5" t="str">
        <f>TEXT(Table1[[#This Row],[Date]],"mmm")</f>
        <v>Apr</v>
      </c>
      <c r="O948" s="5">
        <f>YEAR(Table1[[#This Row],[Date]])</f>
        <v>2024</v>
      </c>
    </row>
    <row r="949" spans="1:15" x14ac:dyDescent="0.25">
      <c r="A949" s="5">
        <v>948</v>
      </c>
      <c r="B949" s="6">
        <v>45185</v>
      </c>
      <c r="C949" s="5" t="s">
        <v>44</v>
      </c>
      <c r="D949" s="5" t="str">
        <f>VLOOKUP($C949,'Sales Person'!$A$1:$C$21,2,0)</f>
        <v>Cathy Kelley</v>
      </c>
      <c r="E949" s="5" t="s">
        <v>7</v>
      </c>
      <c r="F949" s="5" t="str">
        <f>VLOOKUP($E949,Country!$A$1:$B$11,2,0)</f>
        <v>Europe</v>
      </c>
      <c r="G949" s="5" t="s">
        <v>24</v>
      </c>
      <c r="H949" s="5" t="str">
        <f>VLOOKUP($G949,Products!$A$1:$C$11,COLUMNS(Products!$A$2:B949),0)</f>
        <v>Audio</v>
      </c>
      <c r="I949" s="5">
        <f>VLOOKUP($G949,Products!$A$1:$C$11,COLUMNS(Products!$A$2:C949),0)</f>
        <v>195.62</v>
      </c>
      <c r="J949" s="5">
        <v>528.32000000000005</v>
      </c>
      <c r="K949" s="5" t="s">
        <v>81</v>
      </c>
      <c r="L949" s="6">
        <v>45193</v>
      </c>
      <c r="M949" s="5">
        <f t="shared" si="14"/>
        <v>8</v>
      </c>
      <c r="N949" s="5" t="str">
        <f>TEXT(Table1[[#This Row],[Date]],"mmm")</f>
        <v>Sep</v>
      </c>
      <c r="O949" s="5">
        <f>YEAR(Table1[[#This Row],[Date]])</f>
        <v>2023</v>
      </c>
    </row>
    <row r="950" spans="1:15" x14ac:dyDescent="0.25">
      <c r="A950" s="5">
        <v>949</v>
      </c>
      <c r="B950" s="6">
        <v>45125</v>
      </c>
      <c r="C950" s="5" t="s">
        <v>50</v>
      </c>
      <c r="D950" s="5" t="str">
        <f>VLOOKUP($C950,'Sales Person'!$A$1:$C$21,2,0)</f>
        <v>Michale Cole</v>
      </c>
      <c r="E950" s="5" t="s">
        <v>13</v>
      </c>
      <c r="F950" s="5" t="str">
        <f>VLOOKUP($E950,Country!$A$1:$B$11,2,0)</f>
        <v>Asia</v>
      </c>
      <c r="G950" s="5" t="s">
        <v>24</v>
      </c>
      <c r="H950" s="5" t="str">
        <f>VLOOKUP($G950,Products!$A$1:$C$11,COLUMNS(Products!$A$2:B950),0)</f>
        <v>Audio</v>
      </c>
      <c r="I950" s="5">
        <f>VLOOKUP($G950,Products!$A$1:$C$11,COLUMNS(Products!$A$2:C950),0)</f>
        <v>195.62</v>
      </c>
      <c r="J950" s="5">
        <v>138.86000000000001</v>
      </c>
      <c r="K950" s="5" t="s">
        <v>82</v>
      </c>
      <c r="L950" s="5" t="s">
        <v>83</v>
      </c>
      <c r="M950" s="5" t="str">
        <f t="shared" si="14"/>
        <v>0</v>
      </c>
      <c r="N950" s="5" t="str">
        <f>TEXT(Table1[[#This Row],[Date]],"mmm")</f>
        <v>Jul</v>
      </c>
      <c r="O950" s="5">
        <f>YEAR(Table1[[#This Row],[Date]])</f>
        <v>2023</v>
      </c>
    </row>
    <row r="951" spans="1:15" x14ac:dyDescent="0.25">
      <c r="A951" s="5">
        <v>950</v>
      </c>
      <c r="B951" s="6">
        <v>45218</v>
      </c>
      <c r="C951" s="5" t="s">
        <v>68</v>
      </c>
      <c r="D951" s="5" t="str">
        <f>VLOOKUP($C951,'Sales Person'!$A$1:$C$21,2,0)</f>
        <v>Samantha Irvin</v>
      </c>
      <c r="E951" s="5" t="s">
        <v>2</v>
      </c>
      <c r="F951" s="5" t="str">
        <f>VLOOKUP($E951,Country!$A$1:$B$11,2,0)</f>
        <v>North America</v>
      </c>
      <c r="G951" s="5" t="s">
        <v>31</v>
      </c>
      <c r="H951" s="5" t="str">
        <f>VLOOKUP($G951,Products!$A$1:$C$11,COLUMNS(Products!$A$2:B951),0)</f>
        <v>Electronics</v>
      </c>
      <c r="I951" s="5">
        <f>VLOOKUP($G951,Products!$A$1:$C$11,COLUMNS(Products!$A$2:C951),0)</f>
        <v>71.97</v>
      </c>
      <c r="J951" s="5">
        <v>619.39</v>
      </c>
      <c r="K951" s="5" t="s">
        <v>81</v>
      </c>
      <c r="L951" s="6">
        <v>45219</v>
      </c>
      <c r="M951" s="5">
        <f t="shared" si="14"/>
        <v>1</v>
      </c>
      <c r="N951" s="5" t="str">
        <f>TEXT(Table1[[#This Row],[Date]],"mmm")</f>
        <v>Oct</v>
      </c>
      <c r="O951" s="5">
        <f>YEAR(Table1[[#This Row],[Date]])</f>
        <v>2023</v>
      </c>
    </row>
    <row r="952" spans="1:15" x14ac:dyDescent="0.25">
      <c r="A952" s="5">
        <v>951</v>
      </c>
      <c r="B952" s="6">
        <v>45436</v>
      </c>
      <c r="C952" s="5" t="s">
        <v>66</v>
      </c>
      <c r="D952" s="5" t="str">
        <f>VLOOKUP($C952,'Sales Person'!$A$1:$C$21,2,0)</f>
        <v>Michale Cole</v>
      </c>
      <c r="E952" s="5" t="s">
        <v>11</v>
      </c>
      <c r="F952" s="5" t="str">
        <f>VLOOKUP($E952,Country!$A$1:$B$11,2,0)</f>
        <v>Asia</v>
      </c>
      <c r="G952" s="5" t="s">
        <v>20</v>
      </c>
      <c r="H952" s="5" t="str">
        <f>VLOOKUP($G952,Products!$A$1:$C$11,COLUMNS(Products!$A$2:B952),0)</f>
        <v>Office Equipment</v>
      </c>
      <c r="I952" s="5">
        <f>VLOOKUP($G952,Products!$A$1:$C$11,COLUMNS(Products!$A$2:C952),0)</f>
        <v>350.59</v>
      </c>
      <c r="J952" s="5">
        <v>321.17</v>
      </c>
      <c r="K952" s="5" t="s">
        <v>81</v>
      </c>
      <c r="L952" s="6">
        <v>45448</v>
      </c>
      <c r="M952" s="5">
        <f t="shared" si="14"/>
        <v>12</v>
      </c>
      <c r="N952" s="5" t="str">
        <f>TEXT(Table1[[#This Row],[Date]],"mmm")</f>
        <v>May</v>
      </c>
      <c r="O952" s="5">
        <f>YEAR(Table1[[#This Row],[Date]])</f>
        <v>2024</v>
      </c>
    </row>
    <row r="953" spans="1:15" x14ac:dyDescent="0.25">
      <c r="A953" s="5">
        <v>952</v>
      </c>
      <c r="B953" s="6">
        <v>45281</v>
      </c>
      <c r="C953" s="5" t="s">
        <v>56</v>
      </c>
      <c r="D953" s="5" t="str">
        <f>VLOOKUP($C953,'Sales Person'!$A$1:$C$21,2,0)</f>
        <v>Nick Patrick</v>
      </c>
      <c r="E953" s="5" t="s">
        <v>10</v>
      </c>
      <c r="F953" s="5" t="str">
        <f>VLOOKUP($E953,Country!$A$1:$B$11,2,0)</f>
        <v>Europe</v>
      </c>
      <c r="G953" s="5" t="s">
        <v>31</v>
      </c>
      <c r="H953" s="5" t="str">
        <f>VLOOKUP($G953,Products!$A$1:$C$11,COLUMNS(Products!$A$2:B953),0)</f>
        <v>Electronics</v>
      </c>
      <c r="I953" s="5">
        <f>VLOOKUP($G953,Products!$A$1:$C$11,COLUMNS(Products!$A$2:C953),0)</f>
        <v>71.97</v>
      </c>
      <c r="J953" s="5">
        <v>753.06</v>
      </c>
      <c r="K953" s="5" t="s">
        <v>81</v>
      </c>
      <c r="L953" s="6">
        <v>45287</v>
      </c>
      <c r="M953" s="5">
        <f t="shared" si="14"/>
        <v>6</v>
      </c>
      <c r="N953" s="5" t="str">
        <f>TEXT(Table1[[#This Row],[Date]],"mmm")</f>
        <v>Dec</v>
      </c>
      <c r="O953" s="5">
        <f>YEAR(Table1[[#This Row],[Date]])</f>
        <v>2023</v>
      </c>
    </row>
    <row r="954" spans="1:15" x14ac:dyDescent="0.25">
      <c r="A954" s="5">
        <v>953</v>
      </c>
      <c r="B954" s="6">
        <v>45555</v>
      </c>
      <c r="C954" s="5" t="s">
        <v>60</v>
      </c>
      <c r="D954" s="5" t="str">
        <f>VLOOKUP($C954,'Sales Person'!$A$1:$C$21,2,0)</f>
        <v>Cathy Kelley</v>
      </c>
      <c r="E954" s="5" t="s">
        <v>4</v>
      </c>
      <c r="F954" s="5" t="str">
        <f>VLOOKUP($E954,Country!$A$1:$B$11,2,0)</f>
        <v>North America</v>
      </c>
      <c r="G954" s="5" t="s">
        <v>30</v>
      </c>
      <c r="H954" s="5" t="str">
        <f>VLOOKUP($G954,Products!$A$1:$C$11,COLUMNS(Products!$A$2:B954),0)</f>
        <v>Audio</v>
      </c>
      <c r="I954" s="5">
        <f>VLOOKUP($G954,Products!$A$1:$C$11,COLUMNS(Products!$A$2:C954),0)</f>
        <v>199.57</v>
      </c>
      <c r="J954" s="5">
        <v>972.1</v>
      </c>
      <c r="K954" s="5" t="s">
        <v>81</v>
      </c>
      <c r="L954" s="6">
        <v>45557</v>
      </c>
      <c r="M954" s="5">
        <f t="shared" si="14"/>
        <v>2</v>
      </c>
      <c r="N954" s="5" t="str">
        <f>TEXT(Table1[[#This Row],[Date]],"mmm")</f>
        <v>Sep</v>
      </c>
      <c r="O954" s="5">
        <f>YEAR(Table1[[#This Row],[Date]])</f>
        <v>2024</v>
      </c>
    </row>
    <row r="955" spans="1:15" x14ac:dyDescent="0.25">
      <c r="A955" s="5">
        <v>954</v>
      </c>
      <c r="B955" s="6">
        <v>45356</v>
      </c>
      <c r="C955" s="5" t="s">
        <v>64</v>
      </c>
      <c r="D955" s="5" t="str">
        <f>VLOOKUP($C955,'Sales Person'!$A$1:$C$21,2,0)</f>
        <v>Michale Cole</v>
      </c>
      <c r="E955" s="5" t="s">
        <v>14</v>
      </c>
      <c r="F955" s="5" t="str">
        <f>VLOOKUP($E955,Country!$A$1:$B$11,2,0)</f>
        <v>Asia</v>
      </c>
      <c r="G955" s="5" t="s">
        <v>26</v>
      </c>
      <c r="H955" s="5" t="str">
        <f>VLOOKUP($G955,Products!$A$1:$C$11,COLUMNS(Products!$A$2:B955),0)</f>
        <v>Electronics</v>
      </c>
      <c r="I955" s="5">
        <f>VLOOKUP($G955,Products!$A$1:$C$11,COLUMNS(Products!$A$2:C955),0)</f>
        <v>263.2</v>
      </c>
      <c r="J955" s="5">
        <v>177.53</v>
      </c>
      <c r="K955" s="5" t="s">
        <v>81</v>
      </c>
      <c r="L955" s="6">
        <v>45374</v>
      </c>
      <c r="M955" s="5">
        <f t="shared" si="14"/>
        <v>18</v>
      </c>
      <c r="N955" s="5" t="str">
        <f>TEXT(Table1[[#This Row],[Date]],"mmm")</f>
        <v>Mar</v>
      </c>
      <c r="O955" s="5">
        <f>YEAR(Table1[[#This Row],[Date]])</f>
        <v>2024</v>
      </c>
    </row>
    <row r="956" spans="1:15" x14ac:dyDescent="0.25">
      <c r="A956" s="5">
        <v>955</v>
      </c>
      <c r="B956" s="6">
        <v>45272</v>
      </c>
      <c r="C956" s="5" t="s">
        <v>62</v>
      </c>
      <c r="D956" s="5" t="str">
        <f>VLOOKUP($C956,'Sales Person'!$A$1:$C$21,2,0)</f>
        <v>Cathy Kelley</v>
      </c>
      <c r="E956" s="5" t="s">
        <v>14</v>
      </c>
      <c r="F956" s="5" t="str">
        <f>VLOOKUP($E956,Country!$A$1:$B$11,2,0)</f>
        <v>Asia</v>
      </c>
      <c r="G956" s="5" t="s">
        <v>29</v>
      </c>
      <c r="H956" s="5" t="str">
        <f>VLOOKUP($G956,Products!$A$1:$C$11,COLUMNS(Products!$A$2:B956),0)</f>
        <v>Computing</v>
      </c>
      <c r="I956" s="5">
        <f>VLOOKUP($G956,Products!$A$1:$C$11,COLUMNS(Products!$A$2:C956),0)</f>
        <v>104.6</v>
      </c>
      <c r="J956" s="5">
        <v>345.83</v>
      </c>
      <c r="K956" s="5" t="s">
        <v>82</v>
      </c>
      <c r="L956" s="5" t="s">
        <v>83</v>
      </c>
      <c r="M956" s="5" t="str">
        <f t="shared" si="14"/>
        <v>0</v>
      </c>
      <c r="N956" s="5" t="str">
        <f>TEXT(Table1[[#This Row],[Date]],"mmm")</f>
        <v>Dec</v>
      </c>
      <c r="O956" s="5">
        <f>YEAR(Table1[[#This Row],[Date]])</f>
        <v>2023</v>
      </c>
    </row>
    <row r="957" spans="1:15" x14ac:dyDescent="0.25">
      <c r="A957" s="5">
        <v>956</v>
      </c>
      <c r="B957" s="6">
        <v>45276</v>
      </c>
      <c r="C957" s="5" t="s">
        <v>66</v>
      </c>
      <c r="D957" s="5" t="str">
        <f>VLOOKUP($C957,'Sales Person'!$A$1:$C$21,2,0)</f>
        <v>Michale Cole</v>
      </c>
      <c r="E957" s="5" t="s">
        <v>7</v>
      </c>
      <c r="F957" s="5" t="str">
        <f>VLOOKUP($E957,Country!$A$1:$B$11,2,0)</f>
        <v>Europe</v>
      </c>
      <c r="G957" s="5" t="s">
        <v>33</v>
      </c>
      <c r="H957" s="5" t="str">
        <f>VLOOKUP($G957,Products!$A$1:$C$11,COLUMNS(Products!$A$2:B957),0)</f>
        <v>Electronics</v>
      </c>
      <c r="I957" s="5">
        <f>VLOOKUP($G957,Products!$A$1:$C$11,COLUMNS(Products!$A$2:C957),0)</f>
        <v>381.62</v>
      </c>
      <c r="J957" s="5">
        <v>539.35</v>
      </c>
      <c r="K957" s="5" t="s">
        <v>81</v>
      </c>
      <c r="L957" s="6">
        <v>45284</v>
      </c>
      <c r="M957" s="5">
        <f t="shared" si="14"/>
        <v>8</v>
      </c>
      <c r="N957" s="5" t="str">
        <f>TEXT(Table1[[#This Row],[Date]],"mmm")</f>
        <v>Dec</v>
      </c>
      <c r="O957" s="5">
        <f>YEAR(Table1[[#This Row],[Date]])</f>
        <v>2023</v>
      </c>
    </row>
    <row r="958" spans="1:15" x14ac:dyDescent="0.25">
      <c r="A958" s="5">
        <v>957</v>
      </c>
      <c r="B958" s="6">
        <v>45438</v>
      </c>
      <c r="C958" s="5" t="s">
        <v>46</v>
      </c>
      <c r="D958" s="5" t="str">
        <f>VLOOKUP($C958,'Sales Person'!$A$1:$C$21,2,0)</f>
        <v>Nick Patrick</v>
      </c>
      <c r="E958" s="5" t="s">
        <v>10</v>
      </c>
      <c r="F958" s="5" t="str">
        <f>VLOOKUP($E958,Country!$A$1:$B$11,2,0)</f>
        <v>Europe</v>
      </c>
      <c r="G958" s="5" t="s">
        <v>20</v>
      </c>
      <c r="H958" s="5" t="str">
        <f>VLOOKUP($G958,Products!$A$1:$C$11,COLUMNS(Products!$A$2:B958),0)</f>
        <v>Office Equipment</v>
      </c>
      <c r="I958" s="5">
        <f>VLOOKUP($G958,Products!$A$1:$C$11,COLUMNS(Products!$A$2:C958),0)</f>
        <v>350.59</v>
      </c>
      <c r="J958" s="5">
        <v>753.55</v>
      </c>
      <c r="K958" s="5" t="s">
        <v>81</v>
      </c>
      <c r="L958" s="6">
        <v>45444</v>
      </c>
      <c r="M958" s="5">
        <f t="shared" si="14"/>
        <v>6</v>
      </c>
      <c r="N958" s="5" t="str">
        <f>TEXT(Table1[[#This Row],[Date]],"mmm")</f>
        <v>May</v>
      </c>
      <c r="O958" s="5">
        <f>YEAR(Table1[[#This Row],[Date]])</f>
        <v>2024</v>
      </c>
    </row>
    <row r="959" spans="1:15" x14ac:dyDescent="0.25">
      <c r="A959" s="5">
        <v>958</v>
      </c>
      <c r="B959" s="6">
        <v>45048</v>
      </c>
      <c r="C959" s="5" t="s">
        <v>72</v>
      </c>
      <c r="D959" s="5" t="str">
        <f>VLOOKUP($C959,'Sales Person'!$A$1:$C$21,2,0)</f>
        <v>Cathy Kelley</v>
      </c>
      <c r="E959" s="5" t="s">
        <v>11</v>
      </c>
      <c r="F959" s="5" t="str">
        <f>VLOOKUP($E959,Country!$A$1:$B$11,2,0)</f>
        <v>Asia</v>
      </c>
      <c r="G959" s="5" t="s">
        <v>30</v>
      </c>
      <c r="H959" s="5" t="str">
        <f>VLOOKUP($G959,Products!$A$1:$C$11,COLUMNS(Products!$A$2:B959),0)</f>
        <v>Audio</v>
      </c>
      <c r="I959" s="5">
        <f>VLOOKUP($G959,Products!$A$1:$C$11,COLUMNS(Products!$A$2:C959),0)</f>
        <v>199.57</v>
      </c>
      <c r="J959" s="5">
        <v>436.2</v>
      </c>
      <c r="K959" s="5" t="s">
        <v>82</v>
      </c>
      <c r="L959" s="5" t="s">
        <v>83</v>
      </c>
      <c r="M959" s="5" t="str">
        <f t="shared" si="14"/>
        <v>0</v>
      </c>
      <c r="N959" s="5" t="str">
        <f>TEXT(Table1[[#This Row],[Date]],"mmm")</f>
        <v>May</v>
      </c>
      <c r="O959" s="5">
        <f>YEAR(Table1[[#This Row],[Date]])</f>
        <v>2023</v>
      </c>
    </row>
    <row r="960" spans="1:15" x14ac:dyDescent="0.25">
      <c r="A960" s="5">
        <v>959</v>
      </c>
      <c r="B960" s="6">
        <v>45359</v>
      </c>
      <c r="C960" s="5" t="s">
        <v>72</v>
      </c>
      <c r="D960" s="5" t="str">
        <f>VLOOKUP($C960,'Sales Person'!$A$1:$C$21,2,0)</f>
        <v>Cathy Kelley</v>
      </c>
      <c r="E960" s="5" t="s">
        <v>14</v>
      </c>
      <c r="F960" s="5" t="str">
        <f>VLOOKUP($E960,Country!$A$1:$B$11,2,0)</f>
        <v>Asia</v>
      </c>
      <c r="G960" s="5" t="s">
        <v>32</v>
      </c>
      <c r="H960" s="5" t="str">
        <f>VLOOKUP($G960,Products!$A$1:$C$11,COLUMNS(Products!$A$2:B960),0)</f>
        <v>Audio</v>
      </c>
      <c r="I960" s="5">
        <f>VLOOKUP($G960,Products!$A$1:$C$11,COLUMNS(Products!$A$2:C960),0)</f>
        <v>143.09</v>
      </c>
      <c r="J960" s="5">
        <v>608.05999999999995</v>
      </c>
      <c r="K960" s="5" t="s">
        <v>82</v>
      </c>
      <c r="L960" s="5" t="s">
        <v>83</v>
      </c>
      <c r="M960" s="5" t="str">
        <f t="shared" si="14"/>
        <v>0</v>
      </c>
      <c r="N960" s="5" t="str">
        <f>TEXT(Table1[[#This Row],[Date]],"mmm")</f>
        <v>Mar</v>
      </c>
      <c r="O960" s="5">
        <f>YEAR(Table1[[#This Row],[Date]])</f>
        <v>2024</v>
      </c>
    </row>
    <row r="961" spans="1:15" x14ac:dyDescent="0.25">
      <c r="A961" s="5">
        <v>960</v>
      </c>
      <c r="B961" s="6">
        <v>45138</v>
      </c>
      <c r="C961" s="5" t="s">
        <v>64</v>
      </c>
      <c r="D961" s="5" t="str">
        <f>VLOOKUP($C961,'Sales Person'!$A$1:$C$21,2,0)</f>
        <v>Michale Cole</v>
      </c>
      <c r="E961" s="5" t="s">
        <v>7</v>
      </c>
      <c r="F961" s="5" t="str">
        <f>VLOOKUP($E961,Country!$A$1:$B$11,2,0)</f>
        <v>Europe</v>
      </c>
      <c r="G961" s="5" t="s">
        <v>30</v>
      </c>
      <c r="H961" s="5" t="str">
        <f>VLOOKUP($G961,Products!$A$1:$C$11,COLUMNS(Products!$A$2:B961),0)</f>
        <v>Audio</v>
      </c>
      <c r="I961" s="5">
        <f>VLOOKUP($G961,Products!$A$1:$C$11,COLUMNS(Products!$A$2:C961),0)</f>
        <v>199.57</v>
      </c>
      <c r="J961" s="5">
        <v>625.22</v>
      </c>
      <c r="K961" s="5" t="s">
        <v>82</v>
      </c>
      <c r="L961" s="5" t="s">
        <v>83</v>
      </c>
      <c r="M961" s="5" t="str">
        <f t="shared" si="14"/>
        <v>0</v>
      </c>
      <c r="N961" s="5" t="str">
        <f>TEXT(Table1[[#This Row],[Date]],"mmm")</f>
        <v>Jul</v>
      </c>
      <c r="O961" s="5">
        <f>YEAR(Table1[[#This Row],[Date]])</f>
        <v>2023</v>
      </c>
    </row>
    <row r="962" spans="1:15" x14ac:dyDescent="0.25">
      <c r="A962" s="5">
        <v>961</v>
      </c>
      <c r="B962" s="6">
        <v>45164</v>
      </c>
      <c r="C962" s="5" t="s">
        <v>74</v>
      </c>
      <c r="D962" s="5" t="str">
        <f>VLOOKUP($C962,'Sales Person'!$A$1:$C$21,2,0)</f>
        <v>Michale Cole</v>
      </c>
      <c r="E962" s="5" t="s">
        <v>11</v>
      </c>
      <c r="F962" s="5" t="str">
        <f>VLOOKUP($E962,Country!$A$1:$B$11,2,0)</f>
        <v>Asia</v>
      </c>
      <c r="G962" s="5" t="s">
        <v>33</v>
      </c>
      <c r="H962" s="5" t="str">
        <f>VLOOKUP($G962,Products!$A$1:$C$11,COLUMNS(Products!$A$2:B962),0)</f>
        <v>Electronics</v>
      </c>
      <c r="I962" s="5">
        <f>VLOOKUP($G962,Products!$A$1:$C$11,COLUMNS(Products!$A$2:C962),0)</f>
        <v>381.62</v>
      </c>
      <c r="J962" s="5">
        <v>316.24</v>
      </c>
      <c r="K962" s="5" t="s">
        <v>81</v>
      </c>
      <c r="L962" s="6">
        <v>45176</v>
      </c>
      <c r="M962" s="5">
        <f t="shared" ref="M962:M1025" si="15">IFERROR(L962-B962,"0")</f>
        <v>12</v>
      </c>
      <c r="N962" s="5" t="str">
        <f>TEXT(Table1[[#This Row],[Date]],"mmm")</f>
        <v>Aug</v>
      </c>
      <c r="O962" s="5">
        <f>YEAR(Table1[[#This Row],[Date]])</f>
        <v>2023</v>
      </c>
    </row>
    <row r="963" spans="1:15" x14ac:dyDescent="0.25">
      <c r="A963" s="5">
        <v>962</v>
      </c>
      <c r="B963" s="6">
        <v>45494</v>
      </c>
      <c r="C963" s="5" t="s">
        <v>56</v>
      </c>
      <c r="D963" s="5" t="str">
        <f>VLOOKUP($C963,'Sales Person'!$A$1:$C$21,2,0)</f>
        <v>Nick Patrick</v>
      </c>
      <c r="E963" s="5" t="s">
        <v>9</v>
      </c>
      <c r="F963" s="5" t="str">
        <f>VLOOKUP($E963,Country!$A$1:$B$11,2,0)</f>
        <v>Europe</v>
      </c>
      <c r="G963" s="5" t="s">
        <v>26</v>
      </c>
      <c r="H963" s="5" t="str">
        <f>VLOOKUP($G963,Products!$A$1:$C$11,COLUMNS(Products!$A$2:B963),0)</f>
        <v>Electronics</v>
      </c>
      <c r="I963" s="5">
        <f>VLOOKUP($G963,Products!$A$1:$C$11,COLUMNS(Products!$A$2:C963),0)</f>
        <v>263.2</v>
      </c>
      <c r="J963" s="5">
        <v>927.96</v>
      </c>
      <c r="K963" s="5" t="s">
        <v>82</v>
      </c>
      <c r="L963" s="5" t="s">
        <v>83</v>
      </c>
      <c r="M963" s="5" t="str">
        <f t="shared" si="15"/>
        <v>0</v>
      </c>
      <c r="N963" s="5" t="str">
        <f>TEXT(Table1[[#This Row],[Date]],"mmm")</f>
        <v>Jul</v>
      </c>
      <c r="O963" s="5">
        <f>YEAR(Table1[[#This Row],[Date]])</f>
        <v>2024</v>
      </c>
    </row>
    <row r="964" spans="1:15" x14ac:dyDescent="0.25">
      <c r="A964" s="5">
        <v>963</v>
      </c>
      <c r="B964" s="6">
        <v>45031</v>
      </c>
      <c r="C964" s="5" t="s">
        <v>42</v>
      </c>
      <c r="D964" s="5" t="str">
        <f>VLOOKUP($C964,'Sales Person'!$A$1:$C$21,2,0)</f>
        <v>Cathy Kelley</v>
      </c>
      <c r="E964" s="5" t="s">
        <v>4</v>
      </c>
      <c r="F964" s="5" t="str">
        <f>VLOOKUP($E964,Country!$A$1:$B$11,2,0)</f>
        <v>North America</v>
      </c>
      <c r="G964" s="5" t="s">
        <v>22</v>
      </c>
      <c r="H964" s="5" t="str">
        <f>VLOOKUP($G964,Products!$A$1:$C$11,COLUMNS(Products!$A$2:B964),0)</f>
        <v>Computing</v>
      </c>
      <c r="I964" s="5">
        <f>VLOOKUP($G964,Products!$A$1:$C$11,COLUMNS(Products!$A$2:C964),0)</f>
        <v>415.78</v>
      </c>
      <c r="J964" s="5">
        <v>647.35</v>
      </c>
      <c r="K964" s="5" t="s">
        <v>82</v>
      </c>
      <c r="L964" s="5" t="s">
        <v>83</v>
      </c>
      <c r="M964" s="5" t="str">
        <f t="shared" si="15"/>
        <v>0</v>
      </c>
      <c r="N964" s="5" t="str">
        <f>TEXT(Table1[[#This Row],[Date]],"mmm")</f>
        <v>Apr</v>
      </c>
      <c r="O964" s="5">
        <f>YEAR(Table1[[#This Row],[Date]])</f>
        <v>2023</v>
      </c>
    </row>
    <row r="965" spans="1:15" x14ac:dyDescent="0.25">
      <c r="A965" s="5">
        <v>964</v>
      </c>
      <c r="B965" s="6">
        <v>45611</v>
      </c>
      <c r="C965" s="5" t="s">
        <v>52</v>
      </c>
      <c r="D965" s="5" t="str">
        <f>VLOOKUP($C965,'Sales Person'!$A$1:$C$21,2,0)</f>
        <v>Nick Patrick</v>
      </c>
      <c r="E965" s="5" t="s">
        <v>14</v>
      </c>
      <c r="F965" s="5" t="str">
        <f>VLOOKUP($E965,Country!$A$1:$B$11,2,0)</f>
        <v>Asia</v>
      </c>
      <c r="G965" s="5" t="s">
        <v>20</v>
      </c>
      <c r="H965" s="5" t="str">
        <f>VLOOKUP($G965,Products!$A$1:$C$11,COLUMNS(Products!$A$2:B965),0)</f>
        <v>Office Equipment</v>
      </c>
      <c r="I965" s="5">
        <f>VLOOKUP($G965,Products!$A$1:$C$11,COLUMNS(Products!$A$2:C965),0)</f>
        <v>350.59</v>
      </c>
      <c r="J965" s="5">
        <v>750.88</v>
      </c>
      <c r="K965" s="5" t="s">
        <v>81</v>
      </c>
      <c r="L965" s="6">
        <v>45629</v>
      </c>
      <c r="M965" s="5">
        <f t="shared" si="15"/>
        <v>18</v>
      </c>
      <c r="N965" s="5" t="str">
        <f>TEXT(Table1[[#This Row],[Date]],"mmm")</f>
        <v>Nov</v>
      </c>
      <c r="O965" s="5">
        <f>YEAR(Table1[[#This Row],[Date]])</f>
        <v>2024</v>
      </c>
    </row>
    <row r="966" spans="1:15" x14ac:dyDescent="0.25">
      <c r="A966" s="5">
        <v>965</v>
      </c>
      <c r="B966" s="6">
        <v>45653</v>
      </c>
      <c r="C966" s="5" t="s">
        <v>62</v>
      </c>
      <c r="D966" s="5" t="str">
        <f>VLOOKUP($C966,'Sales Person'!$A$1:$C$21,2,0)</f>
        <v>Cathy Kelley</v>
      </c>
      <c r="E966" s="5" t="s">
        <v>14</v>
      </c>
      <c r="F966" s="5" t="str">
        <f>VLOOKUP($E966,Country!$A$1:$B$11,2,0)</f>
        <v>Asia</v>
      </c>
      <c r="G966" s="5" t="s">
        <v>30</v>
      </c>
      <c r="H966" s="5" t="str">
        <f>VLOOKUP($G966,Products!$A$1:$C$11,COLUMNS(Products!$A$2:B966),0)</f>
        <v>Audio</v>
      </c>
      <c r="I966" s="5">
        <f>VLOOKUP($G966,Products!$A$1:$C$11,COLUMNS(Products!$A$2:C966),0)</f>
        <v>199.57</v>
      </c>
      <c r="J966" s="5">
        <v>292.45</v>
      </c>
      <c r="K966" s="5" t="s">
        <v>81</v>
      </c>
      <c r="L966" s="6">
        <v>44940</v>
      </c>
      <c r="M966" s="5">
        <f t="shared" si="15"/>
        <v>-713</v>
      </c>
      <c r="N966" s="5" t="str">
        <f>TEXT(Table1[[#This Row],[Date]],"mmm")</f>
        <v>Dec</v>
      </c>
      <c r="O966" s="5">
        <f>YEAR(Table1[[#This Row],[Date]])</f>
        <v>2024</v>
      </c>
    </row>
    <row r="967" spans="1:15" x14ac:dyDescent="0.25">
      <c r="A967" s="5">
        <v>966</v>
      </c>
      <c r="B967" s="6">
        <v>44997</v>
      </c>
      <c r="C967" s="5" t="s">
        <v>36</v>
      </c>
      <c r="D967" s="5" t="str">
        <f>VLOOKUP($C967,'Sales Person'!$A$1:$C$21,2,0)</f>
        <v>Michale Cole</v>
      </c>
      <c r="E967" s="5" t="s">
        <v>2</v>
      </c>
      <c r="F967" s="5" t="str">
        <f>VLOOKUP($E967,Country!$A$1:$B$11,2,0)</f>
        <v>North America</v>
      </c>
      <c r="G967" s="5" t="s">
        <v>33</v>
      </c>
      <c r="H967" s="5" t="str">
        <f>VLOOKUP($G967,Products!$A$1:$C$11,COLUMNS(Products!$A$2:B967),0)</f>
        <v>Electronics</v>
      </c>
      <c r="I967" s="5">
        <f>VLOOKUP($G967,Products!$A$1:$C$11,COLUMNS(Products!$A$2:C967),0)</f>
        <v>381.62</v>
      </c>
      <c r="J967" s="5">
        <v>926.68</v>
      </c>
      <c r="K967" s="5" t="s">
        <v>81</v>
      </c>
      <c r="L967" s="6">
        <v>44998</v>
      </c>
      <c r="M967" s="5">
        <f t="shared" si="15"/>
        <v>1</v>
      </c>
      <c r="N967" s="5" t="str">
        <f>TEXT(Table1[[#This Row],[Date]],"mmm")</f>
        <v>Mar</v>
      </c>
      <c r="O967" s="5">
        <f>YEAR(Table1[[#This Row],[Date]])</f>
        <v>2023</v>
      </c>
    </row>
    <row r="968" spans="1:15" x14ac:dyDescent="0.25">
      <c r="A968" s="5">
        <v>967</v>
      </c>
      <c r="B968" s="6">
        <v>45198</v>
      </c>
      <c r="C968" s="5" t="s">
        <v>38</v>
      </c>
      <c r="D968" s="5" t="str">
        <f>VLOOKUP($C968,'Sales Person'!$A$1:$C$21,2,0)</f>
        <v>Samantha Irvin</v>
      </c>
      <c r="E968" s="5" t="s">
        <v>14</v>
      </c>
      <c r="F968" s="5" t="str">
        <f>VLOOKUP($E968,Country!$A$1:$B$11,2,0)</f>
        <v>Asia</v>
      </c>
      <c r="G968" s="5" t="s">
        <v>32</v>
      </c>
      <c r="H968" s="5" t="str">
        <f>VLOOKUP($G968,Products!$A$1:$C$11,COLUMNS(Products!$A$2:B968),0)</f>
        <v>Audio</v>
      </c>
      <c r="I968" s="5">
        <f>VLOOKUP($G968,Products!$A$1:$C$11,COLUMNS(Products!$A$2:C968),0)</f>
        <v>143.09</v>
      </c>
      <c r="J968" s="5">
        <v>976.14</v>
      </c>
      <c r="K968" s="5" t="s">
        <v>81</v>
      </c>
      <c r="L968" s="6">
        <v>45216</v>
      </c>
      <c r="M968" s="5">
        <f t="shared" si="15"/>
        <v>18</v>
      </c>
      <c r="N968" s="5" t="str">
        <f>TEXT(Table1[[#This Row],[Date]],"mmm")</f>
        <v>Sep</v>
      </c>
      <c r="O968" s="5">
        <f>YEAR(Table1[[#This Row],[Date]])</f>
        <v>2023</v>
      </c>
    </row>
    <row r="969" spans="1:15" x14ac:dyDescent="0.25">
      <c r="A969" s="5">
        <v>968</v>
      </c>
      <c r="B969" s="6">
        <v>45489</v>
      </c>
      <c r="C969" s="5" t="s">
        <v>40</v>
      </c>
      <c r="D969" s="5" t="str">
        <f>VLOOKUP($C969,'Sales Person'!$A$1:$C$21,2,0)</f>
        <v>Samantha Irvin</v>
      </c>
      <c r="E969" s="5" t="s">
        <v>4</v>
      </c>
      <c r="F969" s="5" t="str">
        <f>VLOOKUP($E969,Country!$A$1:$B$11,2,0)</f>
        <v>North America</v>
      </c>
      <c r="G969" s="5" t="s">
        <v>26</v>
      </c>
      <c r="H969" s="5" t="str">
        <f>VLOOKUP($G969,Products!$A$1:$C$11,COLUMNS(Products!$A$2:B969),0)</f>
        <v>Electronics</v>
      </c>
      <c r="I969" s="5">
        <f>VLOOKUP($G969,Products!$A$1:$C$11,COLUMNS(Products!$A$2:C969),0)</f>
        <v>263.2</v>
      </c>
      <c r="J969" s="5">
        <v>970.06</v>
      </c>
      <c r="K969" s="5" t="s">
        <v>82</v>
      </c>
      <c r="L969" s="5" t="s">
        <v>83</v>
      </c>
      <c r="M969" s="5" t="str">
        <f t="shared" si="15"/>
        <v>0</v>
      </c>
      <c r="N969" s="5" t="str">
        <f>TEXT(Table1[[#This Row],[Date]],"mmm")</f>
        <v>Jul</v>
      </c>
      <c r="O969" s="5">
        <f>YEAR(Table1[[#This Row],[Date]])</f>
        <v>2024</v>
      </c>
    </row>
    <row r="970" spans="1:15" x14ac:dyDescent="0.25">
      <c r="A970" s="5">
        <v>969</v>
      </c>
      <c r="B970" s="6">
        <v>45640</v>
      </c>
      <c r="C970" s="5" t="s">
        <v>48</v>
      </c>
      <c r="D970" s="5" t="str">
        <f>VLOOKUP($C970,'Sales Person'!$A$1:$C$21,2,0)</f>
        <v>Cathy Kelley</v>
      </c>
      <c r="E970" s="5" t="s">
        <v>10</v>
      </c>
      <c r="F970" s="5" t="str">
        <f>VLOOKUP($E970,Country!$A$1:$B$11,2,0)</f>
        <v>Europe</v>
      </c>
      <c r="G970" s="5" t="s">
        <v>26</v>
      </c>
      <c r="H970" s="5" t="str">
        <f>VLOOKUP($G970,Products!$A$1:$C$11,COLUMNS(Products!$A$2:B970),0)</f>
        <v>Electronics</v>
      </c>
      <c r="I970" s="5">
        <f>VLOOKUP($G970,Products!$A$1:$C$11,COLUMNS(Products!$A$2:C970),0)</f>
        <v>263.2</v>
      </c>
      <c r="J970" s="5">
        <v>366.26</v>
      </c>
      <c r="K970" s="5" t="s">
        <v>81</v>
      </c>
      <c r="L970" s="6">
        <v>45646</v>
      </c>
      <c r="M970" s="5">
        <f t="shared" si="15"/>
        <v>6</v>
      </c>
      <c r="N970" s="5" t="str">
        <f>TEXT(Table1[[#This Row],[Date]],"mmm")</f>
        <v>Dec</v>
      </c>
      <c r="O970" s="5">
        <f>YEAR(Table1[[#This Row],[Date]])</f>
        <v>2024</v>
      </c>
    </row>
    <row r="971" spans="1:15" x14ac:dyDescent="0.25">
      <c r="A971" s="5">
        <v>970</v>
      </c>
      <c r="B971" s="6">
        <v>45535</v>
      </c>
      <c r="C971" s="5" t="s">
        <v>66</v>
      </c>
      <c r="D971" s="5" t="str">
        <f>VLOOKUP($C971,'Sales Person'!$A$1:$C$21,2,0)</f>
        <v>Michale Cole</v>
      </c>
      <c r="E971" s="5" t="s">
        <v>11</v>
      </c>
      <c r="F971" s="5" t="str">
        <f>VLOOKUP($E971,Country!$A$1:$B$11,2,0)</f>
        <v>Asia</v>
      </c>
      <c r="G971" s="5" t="s">
        <v>22</v>
      </c>
      <c r="H971" s="5" t="str">
        <f>VLOOKUP($G971,Products!$A$1:$C$11,COLUMNS(Products!$A$2:B971),0)</f>
        <v>Computing</v>
      </c>
      <c r="I971" s="5">
        <f>VLOOKUP($G971,Products!$A$1:$C$11,COLUMNS(Products!$A$2:C971),0)</f>
        <v>415.78</v>
      </c>
      <c r="J971" s="5">
        <v>757</v>
      </c>
      <c r="K971" s="5" t="s">
        <v>82</v>
      </c>
      <c r="L971" s="5" t="s">
        <v>83</v>
      </c>
      <c r="M971" s="5" t="str">
        <f t="shared" si="15"/>
        <v>0</v>
      </c>
      <c r="N971" s="5" t="str">
        <f>TEXT(Table1[[#This Row],[Date]],"mmm")</f>
        <v>Aug</v>
      </c>
      <c r="O971" s="5">
        <f>YEAR(Table1[[#This Row],[Date]])</f>
        <v>2024</v>
      </c>
    </row>
    <row r="972" spans="1:15" x14ac:dyDescent="0.25">
      <c r="A972" s="5">
        <v>971</v>
      </c>
      <c r="B972" s="6">
        <v>45265</v>
      </c>
      <c r="C972" s="5" t="s">
        <v>72</v>
      </c>
      <c r="D972" s="5" t="str">
        <f>VLOOKUP($C972,'Sales Person'!$A$1:$C$21,2,0)</f>
        <v>Cathy Kelley</v>
      </c>
      <c r="E972" s="5" t="s">
        <v>9</v>
      </c>
      <c r="F972" s="5" t="str">
        <f>VLOOKUP($E972,Country!$A$1:$B$11,2,0)</f>
        <v>Europe</v>
      </c>
      <c r="G972" s="5" t="s">
        <v>20</v>
      </c>
      <c r="H972" s="5" t="str">
        <f>VLOOKUP($G972,Products!$A$1:$C$11,COLUMNS(Products!$A$2:B972),0)</f>
        <v>Office Equipment</v>
      </c>
      <c r="I972" s="5">
        <f>VLOOKUP($G972,Products!$A$1:$C$11,COLUMNS(Products!$A$2:C972),0)</f>
        <v>350.59</v>
      </c>
      <c r="J972" s="5">
        <v>949.78</v>
      </c>
      <c r="K972" s="5" t="s">
        <v>81</v>
      </c>
      <c r="L972" s="6">
        <v>45275</v>
      </c>
      <c r="M972" s="5">
        <f t="shared" si="15"/>
        <v>10</v>
      </c>
      <c r="N972" s="5" t="str">
        <f>TEXT(Table1[[#This Row],[Date]],"mmm")</f>
        <v>Dec</v>
      </c>
      <c r="O972" s="5">
        <f>YEAR(Table1[[#This Row],[Date]])</f>
        <v>2023</v>
      </c>
    </row>
    <row r="973" spans="1:15" x14ac:dyDescent="0.25">
      <c r="A973" s="5">
        <v>972</v>
      </c>
      <c r="B973" s="6">
        <v>45369</v>
      </c>
      <c r="C973" s="5" t="s">
        <v>50</v>
      </c>
      <c r="D973" s="5" t="str">
        <f>VLOOKUP($C973,'Sales Person'!$A$1:$C$21,2,0)</f>
        <v>Michale Cole</v>
      </c>
      <c r="E973" s="5" t="s">
        <v>7</v>
      </c>
      <c r="F973" s="5" t="str">
        <f>VLOOKUP($E973,Country!$A$1:$B$11,2,0)</f>
        <v>Europe</v>
      </c>
      <c r="G973" s="5" t="s">
        <v>28</v>
      </c>
      <c r="H973" s="5" t="str">
        <f>VLOOKUP($G973,Products!$A$1:$C$11,COLUMNS(Products!$A$2:B973),0)</f>
        <v>Electronics</v>
      </c>
      <c r="I973" s="5">
        <f>VLOOKUP($G973,Products!$A$1:$C$11,COLUMNS(Products!$A$2:C973),0)</f>
        <v>282.79000000000002</v>
      </c>
      <c r="J973" s="5">
        <v>193.05</v>
      </c>
      <c r="K973" s="5" t="s">
        <v>81</v>
      </c>
      <c r="L973" s="6">
        <v>45377</v>
      </c>
      <c r="M973" s="5">
        <f t="shared" si="15"/>
        <v>8</v>
      </c>
      <c r="N973" s="5" t="str">
        <f>TEXT(Table1[[#This Row],[Date]],"mmm")</f>
        <v>Mar</v>
      </c>
      <c r="O973" s="5">
        <f>YEAR(Table1[[#This Row],[Date]])</f>
        <v>2024</v>
      </c>
    </row>
    <row r="974" spans="1:15" x14ac:dyDescent="0.25">
      <c r="A974" s="5">
        <v>973</v>
      </c>
      <c r="B974" s="6">
        <v>45242</v>
      </c>
      <c r="C974" s="5" t="s">
        <v>58</v>
      </c>
      <c r="D974" s="5" t="str">
        <f>VLOOKUP($C974,'Sales Person'!$A$1:$C$21,2,0)</f>
        <v>Nick Patrick</v>
      </c>
      <c r="E974" s="5" t="s">
        <v>15</v>
      </c>
      <c r="F974" s="5" t="str">
        <f>VLOOKUP($E974,Country!$A$1:$B$11,2,0)</f>
        <v>Oceania</v>
      </c>
      <c r="G974" s="5" t="s">
        <v>22</v>
      </c>
      <c r="H974" s="5" t="str">
        <f>VLOOKUP($G974,Products!$A$1:$C$11,COLUMNS(Products!$A$2:B974),0)</f>
        <v>Computing</v>
      </c>
      <c r="I974" s="5">
        <f>VLOOKUP($G974,Products!$A$1:$C$11,COLUMNS(Products!$A$2:C974),0)</f>
        <v>415.78</v>
      </c>
      <c r="J974" s="5">
        <v>936.09</v>
      </c>
      <c r="K974" s="5" t="s">
        <v>81</v>
      </c>
      <c r="L974" s="6">
        <v>45262</v>
      </c>
      <c r="M974" s="5">
        <f t="shared" si="15"/>
        <v>20</v>
      </c>
      <c r="N974" s="5" t="str">
        <f>TEXT(Table1[[#This Row],[Date]],"mmm")</f>
        <v>Nov</v>
      </c>
      <c r="O974" s="5">
        <f>YEAR(Table1[[#This Row],[Date]])</f>
        <v>2023</v>
      </c>
    </row>
    <row r="975" spans="1:15" x14ac:dyDescent="0.25">
      <c r="A975" s="5">
        <v>974</v>
      </c>
      <c r="B975" s="6">
        <v>45169</v>
      </c>
      <c r="C975" s="5" t="s">
        <v>74</v>
      </c>
      <c r="D975" s="5" t="str">
        <f>VLOOKUP($C975,'Sales Person'!$A$1:$C$21,2,0)</f>
        <v>Michale Cole</v>
      </c>
      <c r="E975" s="5" t="s">
        <v>7</v>
      </c>
      <c r="F975" s="5" t="str">
        <f>VLOOKUP($E975,Country!$A$1:$B$11,2,0)</f>
        <v>Europe</v>
      </c>
      <c r="G975" s="5" t="s">
        <v>26</v>
      </c>
      <c r="H975" s="5" t="str">
        <f>VLOOKUP($G975,Products!$A$1:$C$11,COLUMNS(Products!$A$2:B975),0)</f>
        <v>Electronics</v>
      </c>
      <c r="I975" s="5">
        <f>VLOOKUP($G975,Products!$A$1:$C$11,COLUMNS(Products!$A$2:C975),0)</f>
        <v>263.2</v>
      </c>
      <c r="J975" s="5">
        <v>920.32</v>
      </c>
      <c r="K975" s="5" t="s">
        <v>81</v>
      </c>
      <c r="L975" s="6">
        <v>45177</v>
      </c>
      <c r="M975" s="5">
        <f t="shared" si="15"/>
        <v>8</v>
      </c>
      <c r="N975" s="5" t="str">
        <f>TEXT(Table1[[#This Row],[Date]],"mmm")</f>
        <v>Aug</v>
      </c>
      <c r="O975" s="5">
        <f>YEAR(Table1[[#This Row],[Date]])</f>
        <v>2023</v>
      </c>
    </row>
    <row r="976" spans="1:15" x14ac:dyDescent="0.25">
      <c r="A976" s="5">
        <v>975</v>
      </c>
      <c r="B976" s="6">
        <v>45385</v>
      </c>
      <c r="C976" s="5" t="s">
        <v>64</v>
      </c>
      <c r="D976" s="5" t="str">
        <f>VLOOKUP($C976,'Sales Person'!$A$1:$C$21,2,0)</f>
        <v>Michale Cole</v>
      </c>
      <c r="E976" s="5" t="s">
        <v>4</v>
      </c>
      <c r="F976" s="5" t="str">
        <f>VLOOKUP($E976,Country!$A$1:$B$11,2,0)</f>
        <v>North America</v>
      </c>
      <c r="G976" s="5" t="s">
        <v>26</v>
      </c>
      <c r="H976" s="5" t="str">
        <f>VLOOKUP($G976,Products!$A$1:$C$11,COLUMNS(Products!$A$2:B976),0)</f>
        <v>Electronics</v>
      </c>
      <c r="I976" s="5">
        <f>VLOOKUP($G976,Products!$A$1:$C$11,COLUMNS(Products!$A$2:C976),0)</f>
        <v>263.2</v>
      </c>
      <c r="J976" s="5">
        <v>294.31</v>
      </c>
      <c r="K976" s="5" t="s">
        <v>81</v>
      </c>
      <c r="L976" s="6">
        <v>45387</v>
      </c>
      <c r="M976" s="5">
        <f t="shared" si="15"/>
        <v>2</v>
      </c>
      <c r="N976" s="5" t="str">
        <f>TEXT(Table1[[#This Row],[Date]],"mmm")</f>
        <v>Apr</v>
      </c>
      <c r="O976" s="5">
        <f>YEAR(Table1[[#This Row],[Date]])</f>
        <v>2024</v>
      </c>
    </row>
    <row r="977" spans="1:15" x14ac:dyDescent="0.25">
      <c r="A977" s="5">
        <v>976</v>
      </c>
      <c r="B977" s="6">
        <v>45003</v>
      </c>
      <c r="C977" s="5" t="s">
        <v>70</v>
      </c>
      <c r="D977" s="5" t="str">
        <f>VLOOKUP($C977,'Sales Person'!$A$1:$C$21,2,0)</f>
        <v>Cathy Kelley</v>
      </c>
      <c r="E977" s="5" t="s">
        <v>13</v>
      </c>
      <c r="F977" s="5" t="str">
        <f>VLOOKUP($E977,Country!$A$1:$B$11,2,0)</f>
        <v>Asia</v>
      </c>
      <c r="G977" s="5" t="s">
        <v>24</v>
      </c>
      <c r="H977" s="5" t="str">
        <f>VLOOKUP($G977,Products!$A$1:$C$11,COLUMNS(Products!$A$2:B977),0)</f>
        <v>Audio</v>
      </c>
      <c r="I977" s="5">
        <f>VLOOKUP($G977,Products!$A$1:$C$11,COLUMNS(Products!$A$2:C977),0)</f>
        <v>195.62</v>
      </c>
      <c r="J977" s="5">
        <v>739.79</v>
      </c>
      <c r="K977" s="5" t="s">
        <v>82</v>
      </c>
      <c r="L977" s="5" t="s">
        <v>83</v>
      </c>
      <c r="M977" s="5" t="str">
        <f t="shared" si="15"/>
        <v>0</v>
      </c>
      <c r="N977" s="5" t="str">
        <f>TEXT(Table1[[#This Row],[Date]],"mmm")</f>
        <v>Mar</v>
      </c>
      <c r="O977" s="5">
        <f>YEAR(Table1[[#This Row],[Date]])</f>
        <v>2023</v>
      </c>
    </row>
    <row r="978" spans="1:15" x14ac:dyDescent="0.25">
      <c r="A978" s="5">
        <v>977</v>
      </c>
      <c r="B978" s="6">
        <v>45137</v>
      </c>
      <c r="C978" s="5" t="s">
        <v>40</v>
      </c>
      <c r="D978" s="5" t="str">
        <f>VLOOKUP($C978,'Sales Person'!$A$1:$C$21,2,0)</f>
        <v>Samantha Irvin</v>
      </c>
      <c r="E978" s="5" t="s">
        <v>13</v>
      </c>
      <c r="F978" s="5" t="str">
        <f>VLOOKUP($E978,Country!$A$1:$B$11,2,0)</f>
        <v>Asia</v>
      </c>
      <c r="G978" s="5" t="s">
        <v>32</v>
      </c>
      <c r="H978" s="5" t="str">
        <f>VLOOKUP($G978,Products!$A$1:$C$11,COLUMNS(Products!$A$2:B978),0)</f>
        <v>Audio</v>
      </c>
      <c r="I978" s="5">
        <f>VLOOKUP($G978,Products!$A$1:$C$11,COLUMNS(Products!$A$2:C978),0)</f>
        <v>143.09</v>
      </c>
      <c r="J978" s="5">
        <v>364.47</v>
      </c>
      <c r="K978" s="5" t="s">
        <v>81</v>
      </c>
      <c r="L978" s="6">
        <v>45152</v>
      </c>
      <c r="M978" s="5">
        <f t="shared" si="15"/>
        <v>15</v>
      </c>
      <c r="N978" s="5" t="str">
        <f>TEXT(Table1[[#This Row],[Date]],"mmm")</f>
        <v>Jul</v>
      </c>
      <c r="O978" s="5">
        <f>YEAR(Table1[[#This Row],[Date]])</f>
        <v>2023</v>
      </c>
    </row>
    <row r="979" spans="1:15" x14ac:dyDescent="0.25">
      <c r="A979" s="5">
        <v>978</v>
      </c>
      <c r="B979" s="6">
        <v>45649</v>
      </c>
      <c r="C979" s="5" t="s">
        <v>56</v>
      </c>
      <c r="D979" s="5" t="str">
        <f>VLOOKUP($C979,'Sales Person'!$A$1:$C$21,2,0)</f>
        <v>Nick Patrick</v>
      </c>
      <c r="E979" s="5" t="s">
        <v>13</v>
      </c>
      <c r="F979" s="5" t="str">
        <f>VLOOKUP($E979,Country!$A$1:$B$11,2,0)</f>
        <v>Asia</v>
      </c>
      <c r="G979" s="5" t="s">
        <v>31</v>
      </c>
      <c r="H979" s="5" t="str">
        <f>VLOOKUP($G979,Products!$A$1:$C$11,COLUMNS(Products!$A$2:B979),0)</f>
        <v>Electronics</v>
      </c>
      <c r="I979" s="5">
        <f>VLOOKUP($G979,Products!$A$1:$C$11,COLUMNS(Products!$A$2:C979),0)</f>
        <v>71.97</v>
      </c>
      <c r="J979" s="5">
        <v>416.21</v>
      </c>
      <c r="K979" s="5" t="s">
        <v>81</v>
      </c>
      <c r="L979" s="6">
        <v>44933</v>
      </c>
      <c r="M979" s="5">
        <f t="shared" si="15"/>
        <v>-716</v>
      </c>
      <c r="N979" s="5" t="str">
        <f>TEXT(Table1[[#This Row],[Date]],"mmm")</f>
        <v>Dec</v>
      </c>
      <c r="O979" s="5">
        <f>YEAR(Table1[[#This Row],[Date]])</f>
        <v>2024</v>
      </c>
    </row>
    <row r="980" spans="1:15" x14ac:dyDescent="0.25">
      <c r="A980" s="5">
        <v>979</v>
      </c>
      <c r="B980" s="6">
        <v>45292</v>
      </c>
      <c r="C980" s="5" t="s">
        <v>58</v>
      </c>
      <c r="D980" s="5" t="str">
        <f>VLOOKUP($C980,'Sales Person'!$A$1:$C$21,2,0)</f>
        <v>Nick Patrick</v>
      </c>
      <c r="E980" s="5" t="s">
        <v>13</v>
      </c>
      <c r="F980" s="5" t="str">
        <f>VLOOKUP($E980,Country!$A$1:$B$11,2,0)</f>
        <v>Asia</v>
      </c>
      <c r="G980" s="5" t="s">
        <v>31</v>
      </c>
      <c r="H980" s="5" t="str">
        <f>VLOOKUP($G980,Products!$A$1:$C$11,COLUMNS(Products!$A$2:B980),0)</f>
        <v>Electronics</v>
      </c>
      <c r="I980" s="5">
        <f>VLOOKUP($G980,Products!$A$1:$C$11,COLUMNS(Products!$A$2:C980),0)</f>
        <v>71.97</v>
      </c>
      <c r="J980" s="5">
        <v>848.01</v>
      </c>
      <c r="K980" s="5" t="s">
        <v>81</v>
      </c>
      <c r="L980" s="6">
        <v>45307</v>
      </c>
      <c r="M980" s="5">
        <f t="shared" si="15"/>
        <v>15</v>
      </c>
      <c r="N980" s="5" t="str">
        <f>TEXT(Table1[[#This Row],[Date]],"mmm")</f>
        <v>Jan</v>
      </c>
      <c r="O980" s="5">
        <f>YEAR(Table1[[#This Row],[Date]])</f>
        <v>2024</v>
      </c>
    </row>
    <row r="981" spans="1:15" x14ac:dyDescent="0.25">
      <c r="A981" s="5">
        <v>980</v>
      </c>
      <c r="B981" s="6">
        <v>45649</v>
      </c>
      <c r="C981" s="5" t="s">
        <v>70</v>
      </c>
      <c r="D981" s="5" t="str">
        <f>VLOOKUP($C981,'Sales Person'!$A$1:$C$21,2,0)</f>
        <v>Cathy Kelley</v>
      </c>
      <c r="E981" s="5" t="s">
        <v>15</v>
      </c>
      <c r="F981" s="5" t="str">
        <f>VLOOKUP($E981,Country!$A$1:$B$11,2,0)</f>
        <v>Oceania</v>
      </c>
      <c r="G981" s="5" t="s">
        <v>32</v>
      </c>
      <c r="H981" s="5" t="str">
        <f>VLOOKUP($G981,Products!$A$1:$C$11,COLUMNS(Products!$A$2:B981),0)</f>
        <v>Audio</v>
      </c>
      <c r="I981" s="5">
        <f>VLOOKUP($G981,Products!$A$1:$C$11,COLUMNS(Products!$A$2:C981),0)</f>
        <v>143.09</v>
      </c>
      <c r="J981" s="5">
        <v>838.4</v>
      </c>
      <c r="K981" s="5" t="s">
        <v>81</v>
      </c>
      <c r="L981" s="6">
        <v>44938</v>
      </c>
      <c r="M981" s="5">
        <f t="shared" si="15"/>
        <v>-711</v>
      </c>
      <c r="N981" s="5" t="str">
        <f>TEXT(Table1[[#This Row],[Date]],"mmm")</f>
        <v>Dec</v>
      </c>
      <c r="O981" s="5">
        <f>YEAR(Table1[[#This Row],[Date]])</f>
        <v>2024</v>
      </c>
    </row>
    <row r="982" spans="1:15" x14ac:dyDescent="0.25">
      <c r="A982" s="5">
        <v>981</v>
      </c>
      <c r="B982" s="6">
        <v>45364</v>
      </c>
      <c r="C982" s="5" t="s">
        <v>46</v>
      </c>
      <c r="D982" s="5" t="str">
        <f>VLOOKUP($C982,'Sales Person'!$A$1:$C$21,2,0)</f>
        <v>Nick Patrick</v>
      </c>
      <c r="E982" s="5" t="s">
        <v>7</v>
      </c>
      <c r="F982" s="5" t="str">
        <f>VLOOKUP($E982,Country!$A$1:$B$11,2,0)</f>
        <v>Europe</v>
      </c>
      <c r="G982" s="5" t="s">
        <v>22</v>
      </c>
      <c r="H982" s="5" t="str">
        <f>VLOOKUP($G982,Products!$A$1:$C$11,COLUMNS(Products!$A$2:B982),0)</f>
        <v>Computing</v>
      </c>
      <c r="I982" s="5">
        <f>VLOOKUP($G982,Products!$A$1:$C$11,COLUMNS(Products!$A$2:C982),0)</f>
        <v>415.78</v>
      </c>
      <c r="J982" s="5">
        <v>791.07</v>
      </c>
      <c r="K982" s="5" t="s">
        <v>81</v>
      </c>
      <c r="L982" s="6">
        <v>45372</v>
      </c>
      <c r="M982" s="5">
        <f t="shared" si="15"/>
        <v>8</v>
      </c>
      <c r="N982" s="5" t="str">
        <f>TEXT(Table1[[#This Row],[Date]],"mmm")</f>
        <v>Mar</v>
      </c>
      <c r="O982" s="5">
        <f>YEAR(Table1[[#This Row],[Date]])</f>
        <v>2024</v>
      </c>
    </row>
    <row r="983" spans="1:15" x14ac:dyDescent="0.25">
      <c r="A983" s="5">
        <v>982</v>
      </c>
      <c r="B983" s="6">
        <v>45395</v>
      </c>
      <c r="C983" s="5" t="s">
        <v>54</v>
      </c>
      <c r="D983" s="5" t="str">
        <f>VLOOKUP($C983,'Sales Person'!$A$1:$C$21,2,0)</f>
        <v>Michale Cole</v>
      </c>
      <c r="E983" s="5" t="s">
        <v>9</v>
      </c>
      <c r="F983" s="5" t="str">
        <f>VLOOKUP($E983,Country!$A$1:$B$11,2,0)</f>
        <v>Europe</v>
      </c>
      <c r="G983" s="5" t="s">
        <v>26</v>
      </c>
      <c r="H983" s="5" t="str">
        <f>VLOOKUP($G983,Products!$A$1:$C$11,COLUMNS(Products!$A$2:B983),0)</f>
        <v>Electronics</v>
      </c>
      <c r="I983" s="5">
        <f>VLOOKUP($G983,Products!$A$1:$C$11,COLUMNS(Products!$A$2:C983),0)</f>
        <v>263.2</v>
      </c>
      <c r="J983" s="5">
        <v>227.5</v>
      </c>
      <c r="K983" s="5" t="s">
        <v>81</v>
      </c>
      <c r="L983" s="6">
        <v>45405</v>
      </c>
      <c r="M983" s="5">
        <f t="shared" si="15"/>
        <v>10</v>
      </c>
      <c r="N983" s="5" t="str">
        <f>TEXT(Table1[[#This Row],[Date]],"mmm")</f>
        <v>Apr</v>
      </c>
      <c r="O983" s="5">
        <f>YEAR(Table1[[#This Row],[Date]])</f>
        <v>2024</v>
      </c>
    </row>
    <row r="984" spans="1:15" x14ac:dyDescent="0.25">
      <c r="A984" s="5">
        <v>983</v>
      </c>
      <c r="B984" s="6">
        <v>45157</v>
      </c>
      <c r="C984" s="5" t="s">
        <v>62</v>
      </c>
      <c r="D984" s="5" t="str">
        <f>VLOOKUP($C984,'Sales Person'!$A$1:$C$21,2,0)</f>
        <v>Cathy Kelley</v>
      </c>
      <c r="E984" s="5" t="s">
        <v>2</v>
      </c>
      <c r="F984" s="5" t="str">
        <f>VLOOKUP($E984,Country!$A$1:$B$11,2,0)</f>
        <v>North America</v>
      </c>
      <c r="G984" s="5" t="s">
        <v>31</v>
      </c>
      <c r="H984" s="5" t="str">
        <f>VLOOKUP($G984,Products!$A$1:$C$11,COLUMNS(Products!$A$2:B984),0)</f>
        <v>Electronics</v>
      </c>
      <c r="I984" s="5">
        <f>VLOOKUP($G984,Products!$A$1:$C$11,COLUMNS(Products!$A$2:C984),0)</f>
        <v>71.97</v>
      </c>
      <c r="J984" s="5">
        <v>365.33</v>
      </c>
      <c r="K984" s="5" t="s">
        <v>81</v>
      </c>
      <c r="L984" s="6">
        <v>45158</v>
      </c>
      <c r="M984" s="5">
        <f t="shared" si="15"/>
        <v>1</v>
      </c>
      <c r="N984" s="5" t="str">
        <f>TEXT(Table1[[#This Row],[Date]],"mmm")</f>
        <v>Aug</v>
      </c>
      <c r="O984" s="5">
        <f>YEAR(Table1[[#This Row],[Date]])</f>
        <v>2023</v>
      </c>
    </row>
    <row r="985" spans="1:15" x14ac:dyDescent="0.25">
      <c r="A985" s="5">
        <v>984</v>
      </c>
      <c r="B985" s="6">
        <v>45562</v>
      </c>
      <c r="C985" s="5" t="s">
        <v>46</v>
      </c>
      <c r="D985" s="5" t="str">
        <f>VLOOKUP($C985,'Sales Person'!$A$1:$C$21,2,0)</f>
        <v>Nick Patrick</v>
      </c>
      <c r="E985" s="5" t="s">
        <v>13</v>
      </c>
      <c r="F985" s="5" t="str">
        <f>VLOOKUP($E985,Country!$A$1:$B$11,2,0)</f>
        <v>Asia</v>
      </c>
      <c r="G985" s="5" t="s">
        <v>29</v>
      </c>
      <c r="H985" s="5" t="str">
        <f>VLOOKUP($G985,Products!$A$1:$C$11,COLUMNS(Products!$A$2:B985),0)</f>
        <v>Computing</v>
      </c>
      <c r="I985" s="5">
        <f>VLOOKUP($G985,Products!$A$1:$C$11,COLUMNS(Products!$A$2:C985),0)</f>
        <v>104.6</v>
      </c>
      <c r="J985" s="5">
        <v>356.71</v>
      </c>
      <c r="K985" s="5" t="s">
        <v>82</v>
      </c>
      <c r="L985" s="5" t="s">
        <v>83</v>
      </c>
      <c r="M985" s="5" t="str">
        <f t="shared" si="15"/>
        <v>0</v>
      </c>
      <c r="N985" s="5" t="str">
        <f>TEXT(Table1[[#This Row],[Date]],"mmm")</f>
        <v>Sep</v>
      </c>
      <c r="O985" s="5">
        <f>YEAR(Table1[[#This Row],[Date]])</f>
        <v>2024</v>
      </c>
    </row>
    <row r="986" spans="1:15" x14ac:dyDescent="0.25">
      <c r="A986" s="5">
        <v>985</v>
      </c>
      <c r="B986" s="6">
        <v>45583</v>
      </c>
      <c r="C986" s="5" t="s">
        <v>48</v>
      </c>
      <c r="D986" s="5" t="str">
        <f>VLOOKUP($C986,'Sales Person'!$A$1:$C$21,2,0)</f>
        <v>Cathy Kelley</v>
      </c>
      <c r="E986" s="5" t="s">
        <v>2</v>
      </c>
      <c r="F986" s="5" t="str">
        <f>VLOOKUP($E986,Country!$A$1:$B$11,2,0)</f>
        <v>North America</v>
      </c>
      <c r="G986" s="5" t="s">
        <v>29</v>
      </c>
      <c r="H986" s="5" t="str">
        <f>VLOOKUP($G986,Products!$A$1:$C$11,COLUMNS(Products!$A$2:B986),0)</f>
        <v>Computing</v>
      </c>
      <c r="I986" s="5">
        <f>VLOOKUP($G986,Products!$A$1:$C$11,COLUMNS(Products!$A$2:C986),0)</f>
        <v>104.6</v>
      </c>
      <c r="J986" s="5">
        <v>761.64</v>
      </c>
      <c r="K986" s="5" t="s">
        <v>81</v>
      </c>
      <c r="L986" s="6">
        <v>45584</v>
      </c>
      <c r="M986" s="5">
        <f t="shared" si="15"/>
        <v>1</v>
      </c>
      <c r="N986" s="5" t="str">
        <f>TEXT(Table1[[#This Row],[Date]],"mmm")</f>
        <v>Oct</v>
      </c>
      <c r="O986" s="5">
        <f>YEAR(Table1[[#This Row],[Date]])</f>
        <v>2024</v>
      </c>
    </row>
    <row r="987" spans="1:15" x14ac:dyDescent="0.25">
      <c r="A987" s="5">
        <v>986</v>
      </c>
      <c r="B987" s="6">
        <v>45364</v>
      </c>
      <c r="C987" s="5" t="s">
        <v>72</v>
      </c>
      <c r="D987" s="5" t="str">
        <f>VLOOKUP($C987,'Sales Person'!$A$1:$C$21,2,0)</f>
        <v>Cathy Kelley</v>
      </c>
      <c r="E987" s="5" t="s">
        <v>9</v>
      </c>
      <c r="F987" s="5" t="str">
        <f>VLOOKUP($E987,Country!$A$1:$B$11,2,0)</f>
        <v>Europe</v>
      </c>
      <c r="G987" s="5" t="s">
        <v>29</v>
      </c>
      <c r="H987" s="5" t="str">
        <f>VLOOKUP($G987,Products!$A$1:$C$11,COLUMNS(Products!$A$2:B987),0)</f>
        <v>Computing</v>
      </c>
      <c r="I987" s="5">
        <f>VLOOKUP($G987,Products!$A$1:$C$11,COLUMNS(Products!$A$2:C987),0)</f>
        <v>104.6</v>
      </c>
      <c r="J987" s="5">
        <v>736.31</v>
      </c>
      <c r="K987" s="5" t="s">
        <v>82</v>
      </c>
      <c r="L987" s="5" t="s">
        <v>83</v>
      </c>
      <c r="M987" s="5" t="str">
        <f t="shared" si="15"/>
        <v>0</v>
      </c>
      <c r="N987" s="5" t="str">
        <f>TEXT(Table1[[#This Row],[Date]],"mmm")</f>
        <v>Mar</v>
      </c>
      <c r="O987" s="5">
        <f>YEAR(Table1[[#This Row],[Date]])</f>
        <v>2024</v>
      </c>
    </row>
    <row r="988" spans="1:15" x14ac:dyDescent="0.25">
      <c r="A988" s="5">
        <v>987</v>
      </c>
      <c r="B988" s="6">
        <v>45552</v>
      </c>
      <c r="C988" s="5" t="s">
        <v>58</v>
      </c>
      <c r="D988" s="5" t="str">
        <f>VLOOKUP($C988,'Sales Person'!$A$1:$C$21,2,0)</f>
        <v>Nick Patrick</v>
      </c>
      <c r="E988" s="5" t="s">
        <v>15</v>
      </c>
      <c r="F988" s="5" t="str">
        <f>VLOOKUP($E988,Country!$A$1:$B$11,2,0)</f>
        <v>Oceania</v>
      </c>
      <c r="G988" s="5" t="s">
        <v>20</v>
      </c>
      <c r="H988" s="5" t="str">
        <f>VLOOKUP($G988,Products!$A$1:$C$11,COLUMNS(Products!$A$2:B988),0)</f>
        <v>Office Equipment</v>
      </c>
      <c r="I988" s="5">
        <f>VLOOKUP($G988,Products!$A$1:$C$11,COLUMNS(Products!$A$2:C988),0)</f>
        <v>350.59</v>
      </c>
      <c r="J988" s="5">
        <v>688.51</v>
      </c>
      <c r="K988" s="5" t="s">
        <v>82</v>
      </c>
      <c r="L988" s="5" t="s">
        <v>83</v>
      </c>
      <c r="M988" s="5" t="str">
        <f t="shared" si="15"/>
        <v>0</v>
      </c>
      <c r="N988" s="5" t="str">
        <f>TEXT(Table1[[#This Row],[Date]],"mmm")</f>
        <v>Sep</v>
      </c>
      <c r="O988" s="5">
        <f>YEAR(Table1[[#This Row],[Date]])</f>
        <v>2024</v>
      </c>
    </row>
    <row r="989" spans="1:15" x14ac:dyDescent="0.25">
      <c r="A989" s="5">
        <v>988</v>
      </c>
      <c r="B989" s="6">
        <v>45175</v>
      </c>
      <c r="C989" s="5" t="s">
        <v>56</v>
      </c>
      <c r="D989" s="5" t="str">
        <f>VLOOKUP($C989,'Sales Person'!$A$1:$C$21,2,0)</f>
        <v>Nick Patrick</v>
      </c>
      <c r="E989" s="5" t="s">
        <v>10</v>
      </c>
      <c r="F989" s="5" t="str">
        <f>VLOOKUP($E989,Country!$A$1:$B$11,2,0)</f>
        <v>Europe</v>
      </c>
      <c r="G989" s="5" t="s">
        <v>28</v>
      </c>
      <c r="H989" s="5" t="str">
        <f>VLOOKUP($G989,Products!$A$1:$C$11,COLUMNS(Products!$A$2:B989),0)</f>
        <v>Electronics</v>
      </c>
      <c r="I989" s="5">
        <f>VLOOKUP($G989,Products!$A$1:$C$11,COLUMNS(Products!$A$2:C989),0)</f>
        <v>282.79000000000002</v>
      </c>
      <c r="J989" s="5">
        <v>441.72</v>
      </c>
      <c r="K989" s="5" t="s">
        <v>81</v>
      </c>
      <c r="L989" s="6">
        <v>45181</v>
      </c>
      <c r="M989" s="5">
        <f t="shared" si="15"/>
        <v>6</v>
      </c>
      <c r="N989" s="5" t="str">
        <f>TEXT(Table1[[#This Row],[Date]],"mmm")</f>
        <v>Sep</v>
      </c>
      <c r="O989" s="5">
        <f>YEAR(Table1[[#This Row],[Date]])</f>
        <v>2023</v>
      </c>
    </row>
    <row r="990" spans="1:15" x14ac:dyDescent="0.25">
      <c r="A990" s="5">
        <v>989</v>
      </c>
      <c r="B990" s="6">
        <v>45559</v>
      </c>
      <c r="C990" s="5" t="s">
        <v>66</v>
      </c>
      <c r="D990" s="5" t="str">
        <f>VLOOKUP($C990,'Sales Person'!$A$1:$C$21,2,0)</f>
        <v>Michale Cole</v>
      </c>
      <c r="E990" s="5" t="s">
        <v>5</v>
      </c>
      <c r="F990" s="5" t="str">
        <f>VLOOKUP($E990,Country!$A$1:$B$11,2,0)</f>
        <v>South America</v>
      </c>
      <c r="G990" s="5" t="s">
        <v>20</v>
      </c>
      <c r="H990" s="5" t="str">
        <f>VLOOKUP($G990,Products!$A$1:$C$11,COLUMNS(Products!$A$2:B990),0)</f>
        <v>Office Equipment</v>
      </c>
      <c r="I990" s="5">
        <f>VLOOKUP($G990,Products!$A$1:$C$11,COLUMNS(Products!$A$2:C990),0)</f>
        <v>350.59</v>
      </c>
      <c r="J990" s="5">
        <v>462.74</v>
      </c>
      <c r="K990" s="5" t="s">
        <v>81</v>
      </c>
      <c r="L990" s="6">
        <v>45563</v>
      </c>
      <c r="M990" s="5">
        <f t="shared" si="15"/>
        <v>4</v>
      </c>
      <c r="N990" s="5" t="str">
        <f>TEXT(Table1[[#This Row],[Date]],"mmm")</f>
        <v>Sep</v>
      </c>
      <c r="O990" s="5">
        <f>YEAR(Table1[[#This Row],[Date]])</f>
        <v>2024</v>
      </c>
    </row>
    <row r="991" spans="1:15" x14ac:dyDescent="0.25">
      <c r="A991" s="5">
        <v>990</v>
      </c>
      <c r="B991" s="6">
        <v>45417</v>
      </c>
      <c r="C991" s="5" t="s">
        <v>74</v>
      </c>
      <c r="D991" s="5" t="str">
        <f>VLOOKUP($C991,'Sales Person'!$A$1:$C$21,2,0)</f>
        <v>Michale Cole</v>
      </c>
      <c r="E991" s="5" t="s">
        <v>14</v>
      </c>
      <c r="F991" s="5" t="str">
        <f>VLOOKUP($E991,Country!$A$1:$B$11,2,0)</f>
        <v>Asia</v>
      </c>
      <c r="G991" s="5" t="s">
        <v>22</v>
      </c>
      <c r="H991" s="5" t="str">
        <f>VLOOKUP($G991,Products!$A$1:$C$11,COLUMNS(Products!$A$2:B991),0)</f>
        <v>Computing</v>
      </c>
      <c r="I991" s="5">
        <f>VLOOKUP($G991,Products!$A$1:$C$11,COLUMNS(Products!$A$2:C991),0)</f>
        <v>415.78</v>
      </c>
      <c r="J991" s="5">
        <v>116.51</v>
      </c>
      <c r="K991" s="5" t="s">
        <v>82</v>
      </c>
      <c r="L991" s="5" t="s">
        <v>83</v>
      </c>
      <c r="M991" s="5" t="str">
        <f t="shared" si="15"/>
        <v>0</v>
      </c>
      <c r="N991" s="5" t="str">
        <f>TEXT(Table1[[#This Row],[Date]],"mmm")</f>
        <v>May</v>
      </c>
      <c r="O991" s="5">
        <f>YEAR(Table1[[#This Row],[Date]])</f>
        <v>2024</v>
      </c>
    </row>
    <row r="992" spans="1:15" x14ac:dyDescent="0.25">
      <c r="A992" s="5">
        <v>991</v>
      </c>
      <c r="B992" s="6">
        <v>45146</v>
      </c>
      <c r="C992" s="5" t="s">
        <v>58</v>
      </c>
      <c r="D992" s="5" t="str">
        <f>VLOOKUP($C992,'Sales Person'!$A$1:$C$21,2,0)</f>
        <v>Nick Patrick</v>
      </c>
      <c r="E992" s="5" t="s">
        <v>13</v>
      </c>
      <c r="F992" s="5" t="str">
        <f>VLOOKUP($E992,Country!$A$1:$B$11,2,0)</f>
        <v>Asia</v>
      </c>
      <c r="G992" s="5" t="s">
        <v>30</v>
      </c>
      <c r="H992" s="5" t="str">
        <f>VLOOKUP($G992,Products!$A$1:$C$11,COLUMNS(Products!$A$2:B992),0)</f>
        <v>Audio</v>
      </c>
      <c r="I992" s="5">
        <f>VLOOKUP($G992,Products!$A$1:$C$11,COLUMNS(Products!$A$2:C992),0)</f>
        <v>199.57</v>
      </c>
      <c r="J992" s="5">
        <v>949.68</v>
      </c>
      <c r="K992" s="5" t="s">
        <v>81</v>
      </c>
      <c r="L992" s="6">
        <v>45161</v>
      </c>
      <c r="M992" s="5">
        <f t="shared" si="15"/>
        <v>15</v>
      </c>
      <c r="N992" s="5" t="str">
        <f>TEXT(Table1[[#This Row],[Date]],"mmm")</f>
        <v>Aug</v>
      </c>
      <c r="O992" s="5">
        <f>YEAR(Table1[[#This Row],[Date]])</f>
        <v>2023</v>
      </c>
    </row>
    <row r="993" spans="1:15" x14ac:dyDescent="0.25">
      <c r="A993" s="5">
        <v>992</v>
      </c>
      <c r="B993" s="6">
        <v>45302</v>
      </c>
      <c r="C993" s="5" t="s">
        <v>56</v>
      </c>
      <c r="D993" s="5" t="str">
        <f>VLOOKUP($C993,'Sales Person'!$A$1:$C$21,2,0)</f>
        <v>Nick Patrick</v>
      </c>
      <c r="E993" s="5" t="s">
        <v>2</v>
      </c>
      <c r="F993" s="5" t="str">
        <f>VLOOKUP($E993,Country!$A$1:$B$11,2,0)</f>
        <v>North America</v>
      </c>
      <c r="G993" s="5" t="s">
        <v>31</v>
      </c>
      <c r="H993" s="5" t="str">
        <f>VLOOKUP($G993,Products!$A$1:$C$11,COLUMNS(Products!$A$2:B993),0)</f>
        <v>Electronics</v>
      </c>
      <c r="I993" s="5">
        <f>VLOOKUP($G993,Products!$A$1:$C$11,COLUMNS(Products!$A$2:C993),0)</f>
        <v>71.97</v>
      </c>
      <c r="J993" s="5">
        <v>245.97</v>
      </c>
      <c r="K993" s="5" t="s">
        <v>82</v>
      </c>
      <c r="L993" s="5" t="s">
        <v>83</v>
      </c>
      <c r="M993" s="5" t="str">
        <f t="shared" si="15"/>
        <v>0</v>
      </c>
      <c r="N993" s="5" t="str">
        <f>TEXT(Table1[[#This Row],[Date]],"mmm")</f>
        <v>Jan</v>
      </c>
      <c r="O993" s="5">
        <f>YEAR(Table1[[#This Row],[Date]])</f>
        <v>2024</v>
      </c>
    </row>
    <row r="994" spans="1:15" x14ac:dyDescent="0.25">
      <c r="A994" s="5">
        <v>993</v>
      </c>
      <c r="B994" s="6">
        <v>45510</v>
      </c>
      <c r="C994" s="5" t="s">
        <v>74</v>
      </c>
      <c r="D994" s="5" t="str">
        <f>VLOOKUP($C994,'Sales Person'!$A$1:$C$21,2,0)</f>
        <v>Michale Cole</v>
      </c>
      <c r="E994" s="5" t="s">
        <v>9</v>
      </c>
      <c r="F994" s="5" t="str">
        <f>VLOOKUP($E994,Country!$A$1:$B$11,2,0)</f>
        <v>Europe</v>
      </c>
      <c r="G994" s="5" t="s">
        <v>33</v>
      </c>
      <c r="H994" s="5" t="str">
        <f>VLOOKUP($G994,Products!$A$1:$C$11,COLUMNS(Products!$A$2:B994),0)</f>
        <v>Electronics</v>
      </c>
      <c r="I994" s="5">
        <f>VLOOKUP($G994,Products!$A$1:$C$11,COLUMNS(Products!$A$2:C994),0)</f>
        <v>381.62</v>
      </c>
      <c r="J994" s="5">
        <v>716.59</v>
      </c>
      <c r="K994" s="5" t="s">
        <v>81</v>
      </c>
      <c r="L994" s="6">
        <v>45520</v>
      </c>
      <c r="M994" s="5">
        <f t="shared" si="15"/>
        <v>10</v>
      </c>
      <c r="N994" s="5" t="str">
        <f>TEXT(Table1[[#This Row],[Date]],"mmm")</f>
        <v>Aug</v>
      </c>
      <c r="O994" s="5">
        <f>YEAR(Table1[[#This Row],[Date]])</f>
        <v>2024</v>
      </c>
    </row>
    <row r="995" spans="1:15" x14ac:dyDescent="0.25">
      <c r="A995" s="5">
        <v>994</v>
      </c>
      <c r="B995" s="6">
        <v>45533</v>
      </c>
      <c r="C995" s="5" t="s">
        <v>54</v>
      </c>
      <c r="D995" s="5" t="str">
        <f>VLOOKUP($C995,'Sales Person'!$A$1:$C$21,2,0)</f>
        <v>Michale Cole</v>
      </c>
      <c r="E995" s="5" t="s">
        <v>9</v>
      </c>
      <c r="F995" s="5" t="str">
        <f>VLOOKUP($E995,Country!$A$1:$B$11,2,0)</f>
        <v>Europe</v>
      </c>
      <c r="G995" s="5" t="s">
        <v>32</v>
      </c>
      <c r="H995" s="5" t="str">
        <f>VLOOKUP($G995,Products!$A$1:$C$11,COLUMNS(Products!$A$2:B995),0)</f>
        <v>Audio</v>
      </c>
      <c r="I995" s="5">
        <f>VLOOKUP($G995,Products!$A$1:$C$11,COLUMNS(Products!$A$2:C995),0)</f>
        <v>143.09</v>
      </c>
      <c r="J995" s="5">
        <v>540.09</v>
      </c>
      <c r="K995" s="5" t="s">
        <v>81</v>
      </c>
      <c r="L995" s="6">
        <v>45543</v>
      </c>
      <c r="M995" s="5">
        <f t="shared" si="15"/>
        <v>10</v>
      </c>
      <c r="N995" s="5" t="str">
        <f>TEXT(Table1[[#This Row],[Date]],"mmm")</f>
        <v>Aug</v>
      </c>
      <c r="O995" s="5">
        <f>YEAR(Table1[[#This Row],[Date]])</f>
        <v>2024</v>
      </c>
    </row>
    <row r="996" spans="1:15" x14ac:dyDescent="0.25">
      <c r="A996" s="5">
        <v>995</v>
      </c>
      <c r="B996" s="6">
        <v>45595</v>
      </c>
      <c r="C996" s="5" t="s">
        <v>60</v>
      </c>
      <c r="D996" s="5" t="str">
        <f>VLOOKUP($C996,'Sales Person'!$A$1:$C$21,2,0)</f>
        <v>Cathy Kelley</v>
      </c>
      <c r="E996" s="5" t="s">
        <v>14</v>
      </c>
      <c r="F996" s="5" t="str">
        <f>VLOOKUP($E996,Country!$A$1:$B$11,2,0)</f>
        <v>Asia</v>
      </c>
      <c r="G996" s="5" t="s">
        <v>32</v>
      </c>
      <c r="H996" s="5" t="str">
        <f>VLOOKUP($G996,Products!$A$1:$C$11,COLUMNS(Products!$A$2:B996),0)</f>
        <v>Audio</v>
      </c>
      <c r="I996" s="5">
        <f>VLOOKUP($G996,Products!$A$1:$C$11,COLUMNS(Products!$A$2:C996),0)</f>
        <v>143.09</v>
      </c>
      <c r="J996" s="5">
        <v>794.44</v>
      </c>
      <c r="K996" s="5" t="s">
        <v>81</v>
      </c>
      <c r="L996" s="6">
        <v>45613</v>
      </c>
      <c r="M996" s="5">
        <f t="shared" si="15"/>
        <v>18</v>
      </c>
      <c r="N996" s="5" t="str">
        <f>TEXT(Table1[[#This Row],[Date]],"mmm")</f>
        <v>Oct</v>
      </c>
      <c r="O996" s="5">
        <f>YEAR(Table1[[#This Row],[Date]])</f>
        <v>2024</v>
      </c>
    </row>
    <row r="997" spans="1:15" x14ac:dyDescent="0.25">
      <c r="A997" s="5">
        <v>996</v>
      </c>
      <c r="B997" s="6">
        <v>45647</v>
      </c>
      <c r="C997" s="5" t="s">
        <v>74</v>
      </c>
      <c r="D997" s="5" t="str">
        <f>VLOOKUP($C997,'Sales Person'!$A$1:$C$21,2,0)</f>
        <v>Michale Cole</v>
      </c>
      <c r="E997" s="5" t="s">
        <v>15</v>
      </c>
      <c r="F997" s="5" t="str">
        <f>VLOOKUP($E997,Country!$A$1:$B$11,2,0)</f>
        <v>Oceania</v>
      </c>
      <c r="G997" s="5" t="s">
        <v>32</v>
      </c>
      <c r="H997" s="5" t="str">
        <f>VLOOKUP($G997,Products!$A$1:$C$11,COLUMNS(Products!$A$2:B997),0)</f>
        <v>Audio</v>
      </c>
      <c r="I997" s="5">
        <f>VLOOKUP($G997,Products!$A$1:$C$11,COLUMNS(Products!$A$2:C997),0)</f>
        <v>143.09</v>
      </c>
      <c r="J997" s="5">
        <v>316.25</v>
      </c>
      <c r="K997" s="5" t="s">
        <v>81</v>
      </c>
      <c r="L997" s="6">
        <v>44936</v>
      </c>
      <c r="M997" s="5">
        <f t="shared" si="15"/>
        <v>-711</v>
      </c>
      <c r="N997" s="5" t="str">
        <f>TEXT(Table1[[#This Row],[Date]],"mmm")</f>
        <v>Dec</v>
      </c>
      <c r="O997" s="5">
        <f>YEAR(Table1[[#This Row],[Date]])</f>
        <v>2024</v>
      </c>
    </row>
    <row r="998" spans="1:15" x14ac:dyDescent="0.25">
      <c r="A998" s="5">
        <v>997</v>
      </c>
      <c r="B998" s="6">
        <v>45019</v>
      </c>
      <c r="C998" s="5" t="s">
        <v>66</v>
      </c>
      <c r="D998" s="5" t="str">
        <f>VLOOKUP($C998,'Sales Person'!$A$1:$C$21,2,0)</f>
        <v>Michale Cole</v>
      </c>
      <c r="E998" s="5" t="s">
        <v>11</v>
      </c>
      <c r="F998" s="5" t="str">
        <f>VLOOKUP($E998,Country!$A$1:$B$11,2,0)</f>
        <v>Asia</v>
      </c>
      <c r="G998" s="5" t="s">
        <v>26</v>
      </c>
      <c r="H998" s="5" t="str">
        <f>VLOOKUP($G998,Products!$A$1:$C$11,COLUMNS(Products!$A$2:B998),0)</f>
        <v>Electronics</v>
      </c>
      <c r="I998" s="5">
        <f>VLOOKUP($G998,Products!$A$1:$C$11,COLUMNS(Products!$A$2:C998),0)</f>
        <v>263.2</v>
      </c>
      <c r="J998" s="5">
        <v>892.77</v>
      </c>
      <c r="K998" s="5" t="s">
        <v>81</v>
      </c>
      <c r="L998" s="6">
        <v>45031</v>
      </c>
      <c r="M998" s="5">
        <f t="shared" si="15"/>
        <v>12</v>
      </c>
      <c r="N998" s="5" t="str">
        <f>TEXT(Table1[[#This Row],[Date]],"mmm")</f>
        <v>Apr</v>
      </c>
      <c r="O998" s="5">
        <f>YEAR(Table1[[#This Row],[Date]])</f>
        <v>2023</v>
      </c>
    </row>
    <row r="999" spans="1:15" x14ac:dyDescent="0.25">
      <c r="A999" s="5">
        <v>998</v>
      </c>
      <c r="B999" s="6">
        <v>45522</v>
      </c>
      <c r="C999" s="5" t="s">
        <v>54</v>
      </c>
      <c r="D999" s="5" t="str">
        <f>VLOOKUP($C999,'Sales Person'!$A$1:$C$21,2,0)</f>
        <v>Michale Cole</v>
      </c>
      <c r="E999" s="5" t="s">
        <v>11</v>
      </c>
      <c r="F999" s="5" t="str">
        <f>VLOOKUP($E999,Country!$A$1:$B$11,2,0)</f>
        <v>Asia</v>
      </c>
      <c r="G999" s="5" t="s">
        <v>30</v>
      </c>
      <c r="H999" s="5" t="str">
        <f>VLOOKUP($G999,Products!$A$1:$C$11,COLUMNS(Products!$A$2:B999),0)</f>
        <v>Audio</v>
      </c>
      <c r="I999" s="5">
        <f>VLOOKUP($G999,Products!$A$1:$C$11,COLUMNS(Products!$A$2:C999),0)</f>
        <v>199.57</v>
      </c>
      <c r="J999" s="5">
        <v>561.42999999999995</v>
      </c>
      <c r="K999" s="5" t="s">
        <v>81</v>
      </c>
      <c r="L999" s="6">
        <v>45534</v>
      </c>
      <c r="M999" s="5">
        <f t="shared" si="15"/>
        <v>12</v>
      </c>
      <c r="N999" s="5" t="str">
        <f>TEXT(Table1[[#This Row],[Date]],"mmm")</f>
        <v>Aug</v>
      </c>
      <c r="O999" s="5">
        <f>YEAR(Table1[[#This Row],[Date]])</f>
        <v>2024</v>
      </c>
    </row>
    <row r="1000" spans="1:15" x14ac:dyDescent="0.25">
      <c r="A1000" s="5">
        <v>999</v>
      </c>
      <c r="B1000" s="6">
        <v>45469</v>
      </c>
      <c r="C1000" s="5" t="s">
        <v>58</v>
      </c>
      <c r="D1000" s="5" t="str">
        <f>VLOOKUP($C1000,'Sales Person'!$A$1:$C$21,2,0)</f>
        <v>Nick Patrick</v>
      </c>
      <c r="E1000" s="5" t="s">
        <v>15</v>
      </c>
      <c r="F1000" s="5" t="str">
        <f>VLOOKUP($E1000,Country!$A$1:$B$11,2,0)</f>
        <v>Oceania</v>
      </c>
      <c r="G1000" s="5" t="s">
        <v>31</v>
      </c>
      <c r="H1000" s="5" t="str">
        <f>VLOOKUP($G1000,Products!$A$1:$C$11,COLUMNS(Products!$A$2:B1000),0)</f>
        <v>Electronics</v>
      </c>
      <c r="I1000" s="5">
        <f>VLOOKUP($G1000,Products!$A$1:$C$11,COLUMNS(Products!$A$2:C1000),0)</f>
        <v>71.97</v>
      </c>
      <c r="J1000" s="5">
        <v>539.41</v>
      </c>
      <c r="K1000" s="5" t="s">
        <v>81</v>
      </c>
      <c r="L1000" s="6">
        <v>45489</v>
      </c>
      <c r="M1000" s="5">
        <f t="shared" si="15"/>
        <v>20</v>
      </c>
      <c r="N1000" s="5" t="str">
        <f>TEXT(Table1[[#This Row],[Date]],"mmm")</f>
        <v>Jun</v>
      </c>
      <c r="O1000" s="5">
        <f>YEAR(Table1[[#This Row],[Date]])</f>
        <v>2024</v>
      </c>
    </row>
    <row r="1001" spans="1:15" x14ac:dyDescent="0.25">
      <c r="A1001" s="5">
        <v>1000</v>
      </c>
      <c r="B1001" s="6">
        <v>45490</v>
      </c>
      <c r="C1001" s="5" t="s">
        <v>56</v>
      </c>
      <c r="D1001" s="5" t="str">
        <f>VLOOKUP($C1001,'Sales Person'!$A$1:$C$21,2,0)</f>
        <v>Nick Patrick</v>
      </c>
      <c r="E1001" s="5" t="s">
        <v>7</v>
      </c>
      <c r="F1001" s="5" t="str">
        <f>VLOOKUP($E1001,Country!$A$1:$B$11,2,0)</f>
        <v>Europe</v>
      </c>
      <c r="G1001" s="5" t="s">
        <v>20</v>
      </c>
      <c r="H1001" s="5" t="str">
        <f>VLOOKUP($G1001,Products!$A$1:$C$11,COLUMNS(Products!$A$2:B1001),0)</f>
        <v>Office Equipment</v>
      </c>
      <c r="I1001" s="5">
        <f>VLOOKUP($G1001,Products!$A$1:$C$11,COLUMNS(Products!$A$2:C1001),0)</f>
        <v>350.59</v>
      </c>
      <c r="J1001" s="5">
        <v>159.18</v>
      </c>
      <c r="K1001" s="5" t="s">
        <v>81</v>
      </c>
      <c r="L1001" s="6">
        <v>45498</v>
      </c>
      <c r="M1001" s="5">
        <f t="shared" si="15"/>
        <v>8</v>
      </c>
      <c r="N1001" s="5" t="str">
        <f>TEXT(Table1[[#This Row],[Date]],"mmm")</f>
        <v>Jul</v>
      </c>
      <c r="O1001" s="5">
        <f>YEAR(Table1[[#This Row],[Date]])</f>
        <v>2024</v>
      </c>
    </row>
    <row r="1002" spans="1:15" x14ac:dyDescent="0.25">
      <c r="A1002" s="5">
        <v>1001</v>
      </c>
      <c r="B1002" s="6">
        <v>45264</v>
      </c>
      <c r="C1002" s="5" t="s">
        <v>72</v>
      </c>
      <c r="D1002" s="5" t="str">
        <f>VLOOKUP($C1002,'Sales Person'!$A$1:$C$21,2,0)</f>
        <v>Cathy Kelley</v>
      </c>
      <c r="E1002" s="5" t="s">
        <v>10</v>
      </c>
      <c r="F1002" s="5" t="str">
        <f>VLOOKUP($E1002,Country!$A$1:$B$11,2,0)</f>
        <v>Europe</v>
      </c>
      <c r="G1002" s="5" t="s">
        <v>29</v>
      </c>
      <c r="H1002" s="5" t="str">
        <f>VLOOKUP($G1002,Products!$A$1:$C$11,COLUMNS(Products!$A$2:B1002),0)</f>
        <v>Computing</v>
      </c>
      <c r="I1002" s="5">
        <f>VLOOKUP($G1002,Products!$A$1:$C$11,COLUMNS(Products!$A$2:C1002),0)</f>
        <v>104.6</v>
      </c>
      <c r="J1002" s="5">
        <v>217.25</v>
      </c>
      <c r="K1002" s="5" t="s">
        <v>81</v>
      </c>
      <c r="L1002" s="6">
        <v>45270</v>
      </c>
      <c r="M1002" s="5">
        <f t="shared" si="15"/>
        <v>6</v>
      </c>
      <c r="N1002" s="5" t="str">
        <f>TEXT(Table1[[#This Row],[Date]],"mmm")</f>
        <v>Dec</v>
      </c>
      <c r="O1002" s="5">
        <f>YEAR(Table1[[#This Row],[Date]])</f>
        <v>2023</v>
      </c>
    </row>
    <row r="1003" spans="1:15" x14ac:dyDescent="0.25">
      <c r="A1003" s="5">
        <v>1002</v>
      </c>
      <c r="B1003" s="6">
        <v>45275</v>
      </c>
      <c r="C1003" s="5" t="s">
        <v>42</v>
      </c>
      <c r="D1003" s="5" t="str">
        <f>VLOOKUP($C1003,'Sales Person'!$A$1:$C$21,2,0)</f>
        <v>Cathy Kelley</v>
      </c>
      <c r="E1003" s="5" t="s">
        <v>14</v>
      </c>
      <c r="F1003" s="5" t="str">
        <f>VLOOKUP($E1003,Country!$A$1:$B$11,2,0)</f>
        <v>Asia</v>
      </c>
      <c r="G1003" s="5" t="s">
        <v>28</v>
      </c>
      <c r="H1003" s="5" t="str">
        <f>VLOOKUP($G1003,Products!$A$1:$C$11,COLUMNS(Products!$A$2:B1003),0)</f>
        <v>Electronics</v>
      </c>
      <c r="I1003" s="5">
        <f>VLOOKUP($G1003,Products!$A$1:$C$11,COLUMNS(Products!$A$2:C1003),0)</f>
        <v>282.79000000000002</v>
      </c>
      <c r="J1003" s="5">
        <v>565.32000000000005</v>
      </c>
      <c r="K1003" s="5" t="s">
        <v>81</v>
      </c>
      <c r="L1003" s="6">
        <v>45293</v>
      </c>
      <c r="M1003" s="5">
        <f t="shared" si="15"/>
        <v>18</v>
      </c>
      <c r="N1003" s="5" t="str">
        <f>TEXT(Table1[[#This Row],[Date]],"mmm")</f>
        <v>Dec</v>
      </c>
      <c r="O1003" s="5">
        <f>YEAR(Table1[[#This Row],[Date]])</f>
        <v>2023</v>
      </c>
    </row>
    <row r="1004" spans="1:15" x14ac:dyDescent="0.25">
      <c r="A1004" s="5">
        <v>1003</v>
      </c>
      <c r="B1004" s="6">
        <v>45287</v>
      </c>
      <c r="C1004" s="5" t="s">
        <v>44</v>
      </c>
      <c r="D1004" s="5" t="str">
        <f>VLOOKUP($C1004,'Sales Person'!$A$1:$C$21,2,0)</f>
        <v>Cathy Kelley</v>
      </c>
      <c r="E1004" s="5" t="s">
        <v>4</v>
      </c>
      <c r="F1004" s="5" t="str">
        <f>VLOOKUP($E1004,Country!$A$1:$B$11,2,0)</f>
        <v>North America</v>
      </c>
      <c r="G1004" s="5" t="s">
        <v>30</v>
      </c>
      <c r="H1004" s="5" t="str">
        <f>VLOOKUP($G1004,Products!$A$1:$C$11,COLUMNS(Products!$A$2:B1004),0)</f>
        <v>Audio</v>
      </c>
      <c r="I1004" s="5">
        <f>VLOOKUP($G1004,Products!$A$1:$C$11,COLUMNS(Products!$A$2:C1004),0)</f>
        <v>199.57</v>
      </c>
      <c r="J1004" s="5">
        <v>228.03</v>
      </c>
      <c r="K1004" s="5" t="s">
        <v>81</v>
      </c>
      <c r="L1004" s="6">
        <v>45289</v>
      </c>
      <c r="M1004" s="5">
        <f t="shared" si="15"/>
        <v>2</v>
      </c>
      <c r="N1004" s="5" t="str">
        <f>TEXT(Table1[[#This Row],[Date]],"mmm")</f>
        <v>Dec</v>
      </c>
      <c r="O1004" s="5">
        <f>YEAR(Table1[[#This Row],[Date]])</f>
        <v>2023</v>
      </c>
    </row>
    <row r="1005" spans="1:15" x14ac:dyDescent="0.25">
      <c r="A1005" s="5">
        <v>1004</v>
      </c>
      <c r="B1005" s="6">
        <v>45252</v>
      </c>
      <c r="C1005" s="5" t="s">
        <v>54</v>
      </c>
      <c r="D1005" s="5" t="str">
        <f>VLOOKUP($C1005,'Sales Person'!$A$1:$C$21,2,0)</f>
        <v>Michale Cole</v>
      </c>
      <c r="E1005" s="5" t="s">
        <v>2</v>
      </c>
      <c r="F1005" s="5" t="str">
        <f>VLOOKUP($E1005,Country!$A$1:$B$11,2,0)</f>
        <v>North America</v>
      </c>
      <c r="G1005" s="5" t="s">
        <v>30</v>
      </c>
      <c r="H1005" s="5" t="str">
        <f>VLOOKUP($G1005,Products!$A$1:$C$11,COLUMNS(Products!$A$2:B1005),0)</f>
        <v>Audio</v>
      </c>
      <c r="I1005" s="5">
        <f>VLOOKUP($G1005,Products!$A$1:$C$11,COLUMNS(Products!$A$2:C1005),0)</f>
        <v>199.57</v>
      </c>
      <c r="J1005" s="5">
        <v>242.77</v>
      </c>
      <c r="K1005" s="5" t="s">
        <v>81</v>
      </c>
      <c r="L1005" s="6">
        <v>45253</v>
      </c>
      <c r="M1005" s="5">
        <f t="shared" si="15"/>
        <v>1</v>
      </c>
      <c r="N1005" s="5" t="str">
        <f>TEXT(Table1[[#This Row],[Date]],"mmm")</f>
        <v>Nov</v>
      </c>
      <c r="O1005" s="5">
        <f>YEAR(Table1[[#This Row],[Date]])</f>
        <v>2023</v>
      </c>
    </row>
    <row r="1006" spans="1:15" x14ac:dyDescent="0.25">
      <c r="A1006" s="5">
        <v>1005</v>
      </c>
      <c r="B1006" s="6">
        <v>45096</v>
      </c>
      <c r="C1006" s="5" t="s">
        <v>42</v>
      </c>
      <c r="D1006" s="5" t="str">
        <f>VLOOKUP($C1006,'Sales Person'!$A$1:$C$21,2,0)</f>
        <v>Cathy Kelley</v>
      </c>
      <c r="E1006" s="5" t="s">
        <v>14</v>
      </c>
      <c r="F1006" s="5" t="str">
        <f>VLOOKUP($E1006,Country!$A$1:$B$11,2,0)</f>
        <v>Asia</v>
      </c>
      <c r="G1006" s="5" t="s">
        <v>32</v>
      </c>
      <c r="H1006" s="5" t="str">
        <f>VLOOKUP($G1006,Products!$A$1:$C$11,COLUMNS(Products!$A$2:B1006),0)</f>
        <v>Audio</v>
      </c>
      <c r="I1006" s="5">
        <f>VLOOKUP($G1006,Products!$A$1:$C$11,COLUMNS(Products!$A$2:C1006),0)</f>
        <v>143.09</v>
      </c>
      <c r="J1006" s="5">
        <v>849.3</v>
      </c>
      <c r="K1006" s="5" t="s">
        <v>81</v>
      </c>
      <c r="L1006" s="6">
        <v>45114</v>
      </c>
      <c r="M1006" s="5">
        <f t="shared" si="15"/>
        <v>18</v>
      </c>
      <c r="N1006" s="5" t="str">
        <f>TEXT(Table1[[#This Row],[Date]],"mmm")</f>
        <v>Jun</v>
      </c>
      <c r="O1006" s="5">
        <f>YEAR(Table1[[#This Row],[Date]])</f>
        <v>2023</v>
      </c>
    </row>
    <row r="1007" spans="1:15" x14ac:dyDescent="0.25">
      <c r="A1007" s="5">
        <v>1006</v>
      </c>
      <c r="B1007" s="6">
        <v>45425</v>
      </c>
      <c r="C1007" s="5" t="s">
        <v>62</v>
      </c>
      <c r="D1007" s="5" t="str">
        <f>VLOOKUP($C1007,'Sales Person'!$A$1:$C$21,2,0)</f>
        <v>Cathy Kelley</v>
      </c>
      <c r="E1007" s="5" t="s">
        <v>10</v>
      </c>
      <c r="F1007" s="5" t="str">
        <f>VLOOKUP($E1007,Country!$A$1:$B$11,2,0)</f>
        <v>Europe</v>
      </c>
      <c r="G1007" s="5" t="s">
        <v>30</v>
      </c>
      <c r="H1007" s="5" t="str">
        <f>VLOOKUP($G1007,Products!$A$1:$C$11,COLUMNS(Products!$A$2:B1007),0)</f>
        <v>Audio</v>
      </c>
      <c r="I1007" s="5">
        <f>VLOOKUP($G1007,Products!$A$1:$C$11,COLUMNS(Products!$A$2:C1007),0)</f>
        <v>199.57</v>
      </c>
      <c r="J1007" s="5">
        <v>280.91000000000003</v>
      </c>
      <c r="K1007" s="5" t="s">
        <v>81</v>
      </c>
      <c r="L1007" s="6">
        <v>45431</v>
      </c>
      <c r="M1007" s="5">
        <f t="shared" si="15"/>
        <v>6</v>
      </c>
      <c r="N1007" s="5" t="str">
        <f>TEXT(Table1[[#This Row],[Date]],"mmm")</f>
        <v>May</v>
      </c>
      <c r="O1007" s="5">
        <f>YEAR(Table1[[#This Row],[Date]])</f>
        <v>2024</v>
      </c>
    </row>
    <row r="1008" spans="1:15" x14ac:dyDescent="0.25">
      <c r="A1008" s="5">
        <v>1007</v>
      </c>
      <c r="B1008" s="6">
        <v>45444</v>
      </c>
      <c r="C1008" s="5" t="s">
        <v>58</v>
      </c>
      <c r="D1008" s="5" t="str">
        <f>VLOOKUP($C1008,'Sales Person'!$A$1:$C$21,2,0)</f>
        <v>Nick Patrick</v>
      </c>
      <c r="E1008" s="5" t="s">
        <v>10</v>
      </c>
      <c r="F1008" s="5" t="str">
        <f>VLOOKUP($E1008,Country!$A$1:$B$11,2,0)</f>
        <v>Europe</v>
      </c>
      <c r="G1008" s="5" t="s">
        <v>22</v>
      </c>
      <c r="H1008" s="5" t="str">
        <f>VLOOKUP($G1008,Products!$A$1:$C$11,COLUMNS(Products!$A$2:B1008),0)</f>
        <v>Computing</v>
      </c>
      <c r="I1008" s="5">
        <f>VLOOKUP($G1008,Products!$A$1:$C$11,COLUMNS(Products!$A$2:C1008),0)</f>
        <v>415.78</v>
      </c>
      <c r="J1008" s="5">
        <v>306.25</v>
      </c>
      <c r="K1008" s="5" t="s">
        <v>81</v>
      </c>
      <c r="L1008" s="6">
        <v>45450</v>
      </c>
      <c r="M1008" s="5">
        <f t="shared" si="15"/>
        <v>6</v>
      </c>
      <c r="N1008" s="5" t="str">
        <f>TEXT(Table1[[#This Row],[Date]],"mmm")</f>
        <v>Jun</v>
      </c>
      <c r="O1008" s="5">
        <f>YEAR(Table1[[#This Row],[Date]])</f>
        <v>2024</v>
      </c>
    </row>
    <row r="1009" spans="1:15" x14ac:dyDescent="0.25">
      <c r="A1009" s="5">
        <v>1008</v>
      </c>
      <c r="B1009" s="6">
        <v>45267</v>
      </c>
      <c r="C1009" s="5" t="s">
        <v>68</v>
      </c>
      <c r="D1009" s="5" t="str">
        <f>VLOOKUP($C1009,'Sales Person'!$A$1:$C$21,2,0)</f>
        <v>Samantha Irvin</v>
      </c>
      <c r="E1009" s="5" t="s">
        <v>11</v>
      </c>
      <c r="F1009" s="5" t="str">
        <f>VLOOKUP($E1009,Country!$A$1:$B$11,2,0)</f>
        <v>Asia</v>
      </c>
      <c r="G1009" s="5" t="s">
        <v>32</v>
      </c>
      <c r="H1009" s="5" t="str">
        <f>VLOOKUP($G1009,Products!$A$1:$C$11,COLUMNS(Products!$A$2:B1009),0)</f>
        <v>Audio</v>
      </c>
      <c r="I1009" s="5">
        <f>VLOOKUP($G1009,Products!$A$1:$C$11,COLUMNS(Products!$A$2:C1009),0)</f>
        <v>143.09</v>
      </c>
      <c r="J1009" s="5">
        <v>950.92</v>
      </c>
      <c r="K1009" s="5" t="s">
        <v>81</v>
      </c>
      <c r="L1009" s="6">
        <v>45279</v>
      </c>
      <c r="M1009" s="5">
        <f t="shared" si="15"/>
        <v>12</v>
      </c>
      <c r="N1009" s="5" t="str">
        <f>TEXT(Table1[[#This Row],[Date]],"mmm")</f>
        <v>Dec</v>
      </c>
      <c r="O1009" s="5">
        <f>YEAR(Table1[[#This Row],[Date]])</f>
        <v>2023</v>
      </c>
    </row>
    <row r="1010" spans="1:15" x14ac:dyDescent="0.25">
      <c r="A1010" s="5">
        <v>1009</v>
      </c>
      <c r="B1010" s="6">
        <v>44962</v>
      </c>
      <c r="C1010" s="5" t="s">
        <v>40</v>
      </c>
      <c r="D1010" s="5" t="str">
        <f>VLOOKUP($C1010,'Sales Person'!$A$1:$C$21,2,0)</f>
        <v>Samantha Irvin</v>
      </c>
      <c r="E1010" s="5" t="s">
        <v>5</v>
      </c>
      <c r="F1010" s="5" t="str">
        <f>VLOOKUP($E1010,Country!$A$1:$B$11,2,0)</f>
        <v>South America</v>
      </c>
      <c r="G1010" s="5" t="s">
        <v>26</v>
      </c>
      <c r="H1010" s="5" t="str">
        <f>VLOOKUP($G1010,Products!$A$1:$C$11,COLUMNS(Products!$A$2:B1010),0)</f>
        <v>Electronics</v>
      </c>
      <c r="I1010" s="5">
        <f>VLOOKUP($G1010,Products!$A$1:$C$11,COLUMNS(Products!$A$2:C1010),0)</f>
        <v>263.2</v>
      </c>
      <c r="J1010" s="5">
        <v>969.03</v>
      </c>
      <c r="K1010" s="5" t="s">
        <v>81</v>
      </c>
      <c r="L1010" s="6">
        <v>44966</v>
      </c>
      <c r="M1010" s="5">
        <f t="shared" si="15"/>
        <v>4</v>
      </c>
      <c r="N1010" s="5" t="str">
        <f>TEXT(Table1[[#This Row],[Date]],"mmm")</f>
        <v>Feb</v>
      </c>
      <c r="O1010" s="5">
        <f>YEAR(Table1[[#This Row],[Date]])</f>
        <v>2023</v>
      </c>
    </row>
    <row r="1011" spans="1:15" x14ac:dyDescent="0.25">
      <c r="A1011" s="5">
        <v>1010</v>
      </c>
      <c r="B1011" s="6">
        <v>45434</v>
      </c>
      <c r="C1011" s="5" t="s">
        <v>42</v>
      </c>
      <c r="D1011" s="5" t="str">
        <f>VLOOKUP($C1011,'Sales Person'!$A$1:$C$21,2,0)</f>
        <v>Cathy Kelley</v>
      </c>
      <c r="E1011" s="5" t="s">
        <v>4</v>
      </c>
      <c r="F1011" s="5" t="str">
        <f>VLOOKUP($E1011,Country!$A$1:$B$11,2,0)</f>
        <v>North America</v>
      </c>
      <c r="G1011" s="5" t="s">
        <v>31</v>
      </c>
      <c r="H1011" s="5" t="str">
        <f>VLOOKUP($G1011,Products!$A$1:$C$11,COLUMNS(Products!$A$2:B1011),0)</f>
        <v>Electronics</v>
      </c>
      <c r="I1011" s="5">
        <f>VLOOKUP($G1011,Products!$A$1:$C$11,COLUMNS(Products!$A$2:C1011),0)</f>
        <v>71.97</v>
      </c>
      <c r="J1011" s="5">
        <v>695.07</v>
      </c>
      <c r="K1011" s="5" t="s">
        <v>81</v>
      </c>
      <c r="L1011" s="6">
        <v>45436</v>
      </c>
      <c r="M1011" s="5">
        <f t="shared" si="15"/>
        <v>2</v>
      </c>
      <c r="N1011" s="5" t="str">
        <f>TEXT(Table1[[#This Row],[Date]],"mmm")</f>
        <v>May</v>
      </c>
      <c r="O1011" s="5">
        <f>YEAR(Table1[[#This Row],[Date]])</f>
        <v>2024</v>
      </c>
    </row>
    <row r="1012" spans="1:15" x14ac:dyDescent="0.25">
      <c r="A1012" s="5">
        <v>1011</v>
      </c>
      <c r="B1012" s="6">
        <v>45517</v>
      </c>
      <c r="C1012" s="5" t="s">
        <v>54</v>
      </c>
      <c r="D1012" s="5" t="str">
        <f>VLOOKUP($C1012,'Sales Person'!$A$1:$C$21,2,0)</f>
        <v>Michale Cole</v>
      </c>
      <c r="E1012" s="5" t="s">
        <v>7</v>
      </c>
      <c r="F1012" s="5" t="str">
        <f>VLOOKUP($E1012,Country!$A$1:$B$11,2,0)</f>
        <v>Europe</v>
      </c>
      <c r="G1012" s="5" t="s">
        <v>24</v>
      </c>
      <c r="H1012" s="5" t="str">
        <f>VLOOKUP($G1012,Products!$A$1:$C$11,COLUMNS(Products!$A$2:B1012),0)</f>
        <v>Audio</v>
      </c>
      <c r="I1012" s="5">
        <f>VLOOKUP($G1012,Products!$A$1:$C$11,COLUMNS(Products!$A$2:C1012),0)</f>
        <v>195.62</v>
      </c>
      <c r="J1012" s="5">
        <v>534.55999999999995</v>
      </c>
      <c r="K1012" s="5" t="s">
        <v>82</v>
      </c>
      <c r="L1012" s="5" t="s">
        <v>83</v>
      </c>
      <c r="M1012" s="5" t="str">
        <f t="shared" si="15"/>
        <v>0</v>
      </c>
      <c r="N1012" s="5" t="str">
        <f>TEXT(Table1[[#This Row],[Date]],"mmm")</f>
        <v>Aug</v>
      </c>
      <c r="O1012" s="5">
        <f>YEAR(Table1[[#This Row],[Date]])</f>
        <v>2024</v>
      </c>
    </row>
    <row r="1013" spans="1:15" x14ac:dyDescent="0.25">
      <c r="A1013" s="5">
        <v>1012</v>
      </c>
      <c r="B1013" s="6">
        <v>45420</v>
      </c>
      <c r="C1013" s="5" t="s">
        <v>62</v>
      </c>
      <c r="D1013" s="5" t="str">
        <f>VLOOKUP($C1013,'Sales Person'!$A$1:$C$21,2,0)</f>
        <v>Cathy Kelley</v>
      </c>
      <c r="E1013" s="5" t="s">
        <v>10</v>
      </c>
      <c r="F1013" s="5" t="str">
        <f>VLOOKUP($E1013,Country!$A$1:$B$11,2,0)</f>
        <v>Europe</v>
      </c>
      <c r="G1013" s="5" t="s">
        <v>26</v>
      </c>
      <c r="H1013" s="5" t="str">
        <f>VLOOKUP($G1013,Products!$A$1:$C$11,COLUMNS(Products!$A$2:B1013),0)</f>
        <v>Electronics</v>
      </c>
      <c r="I1013" s="5">
        <f>VLOOKUP($G1013,Products!$A$1:$C$11,COLUMNS(Products!$A$2:C1013),0)</f>
        <v>263.2</v>
      </c>
      <c r="J1013" s="5">
        <v>381.78</v>
      </c>
      <c r="K1013" s="5" t="s">
        <v>82</v>
      </c>
      <c r="L1013" s="5" t="s">
        <v>83</v>
      </c>
      <c r="M1013" s="5" t="str">
        <f t="shared" si="15"/>
        <v>0</v>
      </c>
      <c r="N1013" s="5" t="str">
        <f>TEXT(Table1[[#This Row],[Date]],"mmm")</f>
        <v>May</v>
      </c>
      <c r="O1013" s="5">
        <f>YEAR(Table1[[#This Row],[Date]])</f>
        <v>2024</v>
      </c>
    </row>
    <row r="1014" spans="1:15" x14ac:dyDescent="0.25">
      <c r="A1014" s="5">
        <v>1013</v>
      </c>
      <c r="B1014" s="6">
        <v>45566</v>
      </c>
      <c r="C1014" s="5" t="s">
        <v>58</v>
      </c>
      <c r="D1014" s="5" t="str">
        <f>VLOOKUP($C1014,'Sales Person'!$A$1:$C$21,2,0)</f>
        <v>Nick Patrick</v>
      </c>
      <c r="E1014" s="5" t="s">
        <v>15</v>
      </c>
      <c r="F1014" s="5" t="str">
        <f>VLOOKUP($E1014,Country!$A$1:$B$11,2,0)</f>
        <v>Oceania</v>
      </c>
      <c r="G1014" s="5" t="s">
        <v>30</v>
      </c>
      <c r="H1014" s="5" t="str">
        <f>VLOOKUP($G1014,Products!$A$1:$C$11,COLUMNS(Products!$A$2:B1014),0)</f>
        <v>Audio</v>
      </c>
      <c r="I1014" s="5">
        <f>VLOOKUP($G1014,Products!$A$1:$C$11,COLUMNS(Products!$A$2:C1014),0)</f>
        <v>199.57</v>
      </c>
      <c r="J1014" s="5">
        <v>435.14</v>
      </c>
      <c r="K1014" s="5" t="s">
        <v>82</v>
      </c>
      <c r="L1014" s="5" t="s">
        <v>83</v>
      </c>
      <c r="M1014" s="5" t="str">
        <f t="shared" si="15"/>
        <v>0</v>
      </c>
      <c r="N1014" s="5" t="str">
        <f>TEXT(Table1[[#This Row],[Date]],"mmm")</f>
        <v>Oct</v>
      </c>
      <c r="O1014" s="5">
        <f>YEAR(Table1[[#This Row],[Date]])</f>
        <v>2024</v>
      </c>
    </row>
    <row r="1015" spans="1:15" x14ac:dyDescent="0.25">
      <c r="A1015" s="5">
        <v>1014</v>
      </c>
      <c r="B1015" s="6">
        <v>45142</v>
      </c>
      <c r="C1015" s="5" t="s">
        <v>56</v>
      </c>
      <c r="D1015" s="5" t="str">
        <f>VLOOKUP($C1015,'Sales Person'!$A$1:$C$21,2,0)</f>
        <v>Nick Patrick</v>
      </c>
      <c r="E1015" s="5" t="s">
        <v>9</v>
      </c>
      <c r="F1015" s="5" t="str">
        <f>VLOOKUP($E1015,Country!$A$1:$B$11,2,0)</f>
        <v>Europe</v>
      </c>
      <c r="G1015" s="5" t="s">
        <v>31</v>
      </c>
      <c r="H1015" s="5" t="str">
        <f>VLOOKUP($G1015,Products!$A$1:$C$11,COLUMNS(Products!$A$2:B1015),0)</f>
        <v>Electronics</v>
      </c>
      <c r="I1015" s="5">
        <f>VLOOKUP($G1015,Products!$A$1:$C$11,COLUMNS(Products!$A$2:C1015),0)</f>
        <v>71.97</v>
      </c>
      <c r="J1015" s="5">
        <v>576.92999999999995</v>
      </c>
      <c r="K1015" s="5" t="s">
        <v>81</v>
      </c>
      <c r="L1015" s="6">
        <v>45152</v>
      </c>
      <c r="M1015" s="5">
        <f t="shared" si="15"/>
        <v>10</v>
      </c>
      <c r="N1015" s="5" t="str">
        <f>TEXT(Table1[[#This Row],[Date]],"mmm")</f>
        <v>Aug</v>
      </c>
      <c r="O1015" s="5">
        <f>YEAR(Table1[[#This Row],[Date]])</f>
        <v>2023</v>
      </c>
    </row>
    <row r="1016" spans="1:15" x14ac:dyDescent="0.25">
      <c r="A1016" s="5">
        <v>1015</v>
      </c>
      <c r="B1016" s="6">
        <v>45147</v>
      </c>
      <c r="C1016" s="5" t="s">
        <v>52</v>
      </c>
      <c r="D1016" s="5" t="str">
        <f>VLOOKUP($C1016,'Sales Person'!$A$1:$C$21,2,0)</f>
        <v>Nick Patrick</v>
      </c>
      <c r="E1016" s="5" t="s">
        <v>15</v>
      </c>
      <c r="F1016" s="5" t="str">
        <f>VLOOKUP($E1016,Country!$A$1:$B$11,2,0)</f>
        <v>Oceania</v>
      </c>
      <c r="G1016" s="5" t="s">
        <v>20</v>
      </c>
      <c r="H1016" s="5" t="str">
        <f>VLOOKUP($G1016,Products!$A$1:$C$11,COLUMNS(Products!$A$2:B1016),0)</f>
        <v>Office Equipment</v>
      </c>
      <c r="I1016" s="5">
        <f>VLOOKUP($G1016,Products!$A$1:$C$11,COLUMNS(Products!$A$2:C1016),0)</f>
        <v>350.59</v>
      </c>
      <c r="J1016" s="5">
        <v>395.75</v>
      </c>
      <c r="K1016" s="5" t="s">
        <v>81</v>
      </c>
      <c r="L1016" s="6">
        <v>45167</v>
      </c>
      <c r="M1016" s="5">
        <f t="shared" si="15"/>
        <v>20</v>
      </c>
      <c r="N1016" s="5" t="str">
        <f>TEXT(Table1[[#This Row],[Date]],"mmm")</f>
        <v>Aug</v>
      </c>
      <c r="O1016" s="5">
        <f>YEAR(Table1[[#This Row],[Date]])</f>
        <v>2023</v>
      </c>
    </row>
    <row r="1017" spans="1:15" x14ac:dyDescent="0.25">
      <c r="A1017" s="5">
        <v>1016</v>
      </c>
      <c r="B1017" s="6">
        <v>45406</v>
      </c>
      <c r="C1017" s="5" t="s">
        <v>36</v>
      </c>
      <c r="D1017" s="5" t="str">
        <f>VLOOKUP($C1017,'Sales Person'!$A$1:$C$21,2,0)</f>
        <v>Michale Cole</v>
      </c>
      <c r="E1017" s="5" t="s">
        <v>5</v>
      </c>
      <c r="F1017" s="5" t="str">
        <f>VLOOKUP($E1017,Country!$A$1:$B$11,2,0)</f>
        <v>South America</v>
      </c>
      <c r="G1017" s="5" t="s">
        <v>30</v>
      </c>
      <c r="H1017" s="5" t="str">
        <f>VLOOKUP($G1017,Products!$A$1:$C$11,COLUMNS(Products!$A$2:B1017),0)</f>
        <v>Audio</v>
      </c>
      <c r="I1017" s="5">
        <f>VLOOKUP($G1017,Products!$A$1:$C$11,COLUMNS(Products!$A$2:C1017),0)</f>
        <v>199.57</v>
      </c>
      <c r="J1017" s="5">
        <v>630.03</v>
      </c>
      <c r="K1017" s="5" t="s">
        <v>81</v>
      </c>
      <c r="L1017" s="6">
        <v>45410</v>
      </c>
      <c r="M1017" s="5">
        <f t="shared" si="15"/>
        <v>4</v>
      </c>
      <c r="N1017" s="5" t="str">
        <f>TEXT(Table1[[#This Row],[Date]],"mmm")</f>
        <v>Apr</v>
      </c>
      <c r="O1017" s="5">
        <f>YEAR(Table1[[#This Row],[Date]])</f>
        <v>2024</v>
      </c>
    </row>
    <row r="1018" spans="1:15" x14ac:dyDescent="0.25">
      <c r="A1018" s="5">
        <v>1017</v>
      </c>
      <c r="B1018" s="6">
        <v>45112</v>
      </c>
      <c r="C1018" s="5" t="s">
        <v>58</v>
      </c>
      <c r="D1018" s="5" t="str">
        <f>VLOOKUP($C1018,'Sales Person'!$A$1:$C$21,2,0)</f>
        <v>Nick Patrick</v>
      </c>
      <c r="E1018" s="5" t="s">
        <v>14</v>
      </c>
      <c r="F1018" s="5" t="str">
        <f>VLOOKUP($E1018,Country!$A$1:$B$11,2,0)</f>
        <v>Asia</v>
      </c>
      <c r="G1018" s="5" t="s">
        <v>29</v>
      </c>
      <c r="H1018" s="5" t="str">
        <f>VLOOKUP($G1018,Products!$A$1:$C$11,COLUMNS(Products!$A$2:B1018),0)</f>
        <v>Computing</v>
      </c>
      <c r="I1018" s="5">
        <f>VLOOKUP($G1018,Products!$A$1:$C$11,COLUMNS(Products!$A$2:C1018),0)</f>
        <v>104.6</v>
      </c>
      <c r="J1018" s="5">
        <v>505.03</v>
      </c>
      <c r="K1018" s="5" t="s">
        <v>81</v>
      </c>
      <c r="L1018" s="6">
        <v>45130</v>
      </c>
      <c r="M1018" s="5">
        <f t="shared" si="15"/>
        <v>18</v>
      </c>
      <c r="N1018" s="5" t="str">
        <f>TEXT(Table1[[#This Row],[Date]],"mmm")</f>
        <v>Jul</v>
      </c>
      <c r="O1018" s="5">
        <f>YEAR(Table1[[#This Row],[Date]])</f>
        <v>2023</v>
      </c>
    </row>
    <row r="1019" spans="1:15" x14ac:dyDescent="0.25">
      <c r="A1019" s="5">
        <v>1018</v>
      </c>
      <c r="B1019" s="6">
        <v>45063</v>
      </c>
      <c r="C1019" s="5" t="s">
        <v>62</v>
      </c>
      <c r="D1019" s="5" t="str">
        <f>VLOOKUP($C1019,'Sales Person'!$A$1:$C$21,2,0)</f>
        <v>Cathy Kelley</v>
      </c>
      <c r="E1019" s="5" t="s">
        <v>15</v>
      </c>
      <c r="F1019" s="5" t="str">
        <f>VLOOKUP($E1019,Country!$A$1:$B$11,2,0)</f>
        <v>Oceania</v>
      </c>
      <c r="G1019" s="5" t="s">
        <v>30</v>
      </c>
      <c r="H1019" s="5" t="str">
        <f>VLOOKUP($G1019,Products!$A$1:$C$11,COLUMNS(Products!$A$2:B1019),0)</f>
        <v>Audio</v>
      </c>
      <c r="I1019" s="5">
        <f>VLOOKUP($G1019,Products!$A$1:$C$11,COLUMNS(Products!$A$2:C1019),0)</f>
        <v>199.57</v>
      </c>
      <c r="J1019" s="5">
        <v>856.58</v>
      </c>
      <c r="K1019" s="5" t="s">
        <v>81</v>
      </c>
      <c r="L1019" s="6">
        <v>45083</v>
      </c>
      <c r="M1019" s="5">
        <f t="shared" si="15"/>
        <v>20</v>
      </c>
      <c r="N1019" s="5" t="str">
        <f>TEXT(Table1[[#This Row],[Date]],"mmm")</f>
        <v>May</v>
      </c>
      <c r="O1019" s="5">
        <f>YEAR(Table1[[#This Row],[Date]])</f>
        <v>2023</v>
      </c>
    </row>
    <row r="1020" spans="1:15" x14ac:dyDescent="0.25">
      <c r="A1020" s="5">
        <v>1019</v>
      </c>
      <c r="B1020" s="6">
        <v>45071</v>
      </c>
      <c r="C1020" s="5" t="s">
        <v>42</v>
      </c>
      <c r="D1020" s="5" t="str">
        <f>VLOOKUP($C1020,'Sales Person'!$A$1:$C$21,2,0)</f>
        <v>Cathy Kelley</v>
      </c>
      <c r="E1020" s="5" t="s">
        <v>15</v>
      </c>
      <c r="F1020" s="5" t="str">
        <f>VLOOKUP($E1020,Country!$A$1:$B$11,2,0)</f>
        <v>Oceania</v>
      </c>
      <c r="G1020" s="5" t="s">
        <v>22</v>
      </c>
      <c r="H1020" s="5" t="str">
        <f>VLOOKUP($G1020,Products!$A$1:$C$11,COLUMNS(Products!$A$2:B1020),0)</f>
        <v>Computing</v>
      </c>
      <c r="I1020" s="5">
        <f>VLOOKUP($G1020,Products!$A$1:$C$11,COLUMNS(Products!$A$2:C1020),0)</f>
        <v>415.78</v>
      </c>
      <c r="J1020" s="5">
        <v>213.42</v>
      </c>
      <c r="K1020" s="5" t="s">
        <v>82</v>
      </c>
      <c r="L1020" s="5" t="s">
        <v>83</v>
      </c>
      <c r="M1020" s="5" t="str">
        <f t="shared" si="15"/>
        <v>0</v>
      </c>
      <c r="N1020" s="5" t="str">
        <f>TEXT(Table1[[#This Row],[Date]],"mmm")</f>
        <v>May</v>
      </c>
      <c r="O1020" s="5">
        <f>YEAR(Table1[[#This Row],[Date]])</f>
        <v>2023</v>
      </c>
    </row>
    <row r="1021" spans="1:15" x14ac:dyDescent="0.25">
      <c r="A1021" s="5">
        <v>1020</v>
      </c>
      <c r="B1021" s="6">
        <v>45502</v>
      </c>
      <c r="C1021" s="5" t="s">
        <v>42</v>
      </c>
      <c r="D1021" s="5" t="str">
        <f>VLOOKUP($C1021,'Sales Person'!$A$1:$C$21,2,0)</f>
        <v>Cathy Kelley</v>
      </c>
      <c r="E1021" s="5" t="s">
        <v>11</v>
      </c>
      <c r="F1021" s="5" t="str">
        <f>VLOOKUP($E1021,Country!$A$1:$B$11,2,0)</f>
        <v>Asia</v>
      </c>
      <c r="G1021" s="5" t="s">
        <v>24</v>
      </c>
      <c r="H1021" s="5" t="str">
        <f>VLOOKUP($G1021,Products!$A$1:$C$11,COLUMNS(Products!$A$2:B1021),0)</f>
        <v>Audio</v>
      </c>
      <c r="I1021" s="5">
        <f>VLOOKUP($G1021,Products!$A$1:$C$11,COLUMNS(Products!$A$2:C1021),0)</f>
        <v>195.62</v>
      </c>
      <c r="J1021" s="5">
        <v>182.41</v>
      </c>
      <c r="K1021" s="5" t="s">
        <v>81</v>
      </c>
      <c r="L1021" s="6">
        <v>45514</v>
      </c>
      <c r="M1021" s="5">
        <f t="shared" si="15"/>
        <v>12</v>
      </c>
      <c r="N1021" s="5" t="str">
        <f>TEXT(Table1[[#This Row],[Date]],"mmm")</f>
        <v>Jul</v>
      </c>
      <c r="O1021" s="5">
        <f>YEAR(Table1[[#This Row],[Date]])</f>
        <v>2024</v>
      </c>
    </row>
    <row r="1022" spans="1:15" x14ac:dyDescent="0.25">
      <c r="A1022" s="5">
        <v>1021</v>
      </c>
      <c r="B1022" s="6">
        <v>45415</v>
      </c>
      <c r="C1022" s="5" t="s">
        <v>52</v>
      </c>
      <c r="D1022" s="5" t="str">
        <f>VLOOKUP($C1022,'Sales Person'!$A$1:$C$21,2,0)</f>
        <v>Nick Patrick</v>
      </c>
      <c r="E1022" s="5" t="s">
        <v>7</v>
      </c>
      <c r="F1022" s="5" t="str">
        <f>VLOOKUP($E1022,Country!$A$1:$B$11,2,0)</f>
        <v>Europe</v>
      </c>
      <c r="G1022" s="5" t="s">
        <v>22</v>
      </c>
      <c r="H1022" s="5" t="str">
        <f>VLOOKUP($G1022,Products!$A$1:$C$11,COLUMNS(Products!$A$2:B1022),0)</f>
        <v>Computing</v>
      </c>
      <c r="I1022" s="5">
        <f>VLOOKUP($G1022,Products!$A$1:$C$11,COLUMNS(Products!$A$2:C1022),0)</f>
        <v>415.78</v>
      </c>
      <c r="J1022" s="5">
        <v>637.21</v>
      </c>
      <c r="K1022" s="5" t="s">
        <v>82</v>
      </c>
      <c r="L1022" s="5" t="s">
        <v>83</v>
      </c>
      <c r="M1022" s="5" t="str">
        <f t="shared" si="15"/>
        <v>0</v>
      </c>
      <c r="N1022" s="5" t="str">
        <f>TEXT(Table1[[#This Row],[Date]],"mmm")</f>
        <v>May</v>
      </c>
      <c r="O1022" s="5">
        <f>YEAR(Table1[[#This Row],[Date]])</f>
        <v>2024</v>
      </c>
    </row>
    <row r="1023" spans="1:15" x14ac:dyDescent="0.25">
      <c r="A1023" s="5">
        <v>1022</v>
      </c>
      <c r="B1023" s="6">
        <v>45605</v>
      </c>
      <c r="C1023" s="5" t="s">
        <v>64</v>
      </c>
      <c r="D1023" s="5" t="str">
        <f>VLOOKUP($C1023,'Sales Person'!$A$1:$C$21,2,0)</f>
        <v>Michale Cole</v>
      </c>
      <c r="E1023" s="5" t="s">
        <v>5</v>
      </c>
      <c r="F1023" s="5" t="str">
        <f>VLOOKUP($E1023,Country!$A$1:$B$11,2,0)</f>
        <v>South America</v>
      </c>
      <c r="G1023" s="5" t="s">
        <v>28</v>
      </c>
      <c r="H1023" s="5" t="str">
        <f>VLOOKUP($G1023,Products!$A$1:$C$11,COLUMNS(Products!$A$2:B1023),0)</f>
        <v>Electronics</v>
      </c>
      <c r="I1023" s="5">
        <f>VLOOKUP($G1023,Products!$A$1:$C$11,COLUMNS(Products!$A$2:C1023),0)</f>
        <v>282.79000000000002</v>
      </c>
      <c r="J1023" s="5">
        <v>715.57</v>
      </c>
      <c r="K1023" s="5" t="s">
        <v>81</v>
      </c>
      <c r="L1023" s="6">
        <v>45609</v>
      </c>
      <c r="M1023" s="5">
        <f t="shared" si="15"/>
        <v>4</v>
      </c>
      <c r="N1023" s="5" t="str">
        <f>TEXT(Table1[[#This Row],[Date]],"mmm")</f>
        <v>Nov</v>
      </c>
      <c r="O1023" s="5">
        <f>YEAR(Table1[[#This Row],[Date]])</f>
        <v>2024</v>
      </c>
    </row>
    <row r="1024" spans="1:15" x14ac:dyDescent="0.25">
      <c r="A1024" s="5">
        <v>1023</v>
      </c>
      <c r="B1024" s="6">
        <v>45624</v>
      </c>
      <c r="C1024" s="5" t="s">
        <v>72</v>
      </c>
      <c r="D1024" s="5" t="str">
        <f>VLOOKUP($C1024,'Sales Person'!$A$1:$C$21,2,0)</f>
        <v>Cathy Kelley</v>
      </c>
      <c r="E1024" s="5" t="s">
        <v>10</v>
      </c>
      <c r="F1024" s="5" t="str">
        <f>VLOOKUP($E1024,Country!$A$1:$B$11,2,0)</f>
        <v>Europe</v>
      </c>
      <c r="G1024" s="5" t="s">
        <v>30</v>
      </c>
      <c r="H1024" s="5" t="str">
        <f>VLOOKUP($G1024,Products!$A$1:$C$11,COLUMNS(Products!$A$2:B1024),0)</f>
        <v>Audio</v>
      </c>
      <c r="I1024" s="5">
        <f>VLOOKUP($G1024,Products!$A$1:$C$11,COLUMNS(Products!$A$2:C1024),0)</f>
        <v>199.57</v>
      </c>
      <c r="J1024" s="5">
        <v>854.81</v>
      </c>
      <c r="K1024" s="5" t="s">
        <v>81</v>
      </c>
      <c r="L1024" s="6">
        <v>45630</v>
      </c>
      <c r="M1024" s="5">
        <f t="shared" si="15"/>
        <v>6</v>
      </c>
      <c r="N1024" s="5" t="str">
        <f>TEXT(Table1[[#This Row],[Date]],"mmm")</f>
        <v>Nov</v>
      </c>
      <c r="O1024" s="5">
        <f>YEAR(Table1[[#This Row],[Date]])</f>
        <v>2024</v>
      </c>
    </row>
    <row r="1025" spans="1:15" x14ac:dyDescent="0.25">
      <c r="A1025" s="5">
        <v>1024</v>
      </c>
      <c r="B1025" s="6">
        <v>45215</v>
      </c>
      <c r="C1025" s="5" t="s">
        <v>52</v>
      </c>
      <c r="D1025" s="5" t="str">
        <f>VLOOKUP($C1025,'Sales Person'!$A$1:$C$21,2,0)</f>
        <v>Nick Patrick</v>
      </c>
      <c r="E1025" s="5" t="s">
        <v>9</v>
      </c>
      <c r="F1025" s="5" t="str">
        <f>VLOOKUP($E1025,Country!$A$1:$B$11,2,0)</f>
        <v>Europe</v>
      </c>
      <c r="G1025" s="5" t="s">
        <v>33</v>
      </c>
      <c r="H1025" s="5" t="str">
        <f>VLOOKUP($G1025,Products!$A$1:$C$11,COLUMNS(Products!$A$2:B1025),0)</f>
        <v>Electronics</v>
      </c>
      <c r="I1025" s="5">
        <f>VLOOKUP($G1025,Products!$A$1:$C$11,COLUMNS(Products!$A$2:C1025),0)</f>
        <v>381.62</v>
      </c>
      <c r="J1025" s="5">
        <v>238.85</v>
      </c>
      <c r="K1025" s="5" t="s">
        <v>82</v>
      </c>
      <c r="L1025" s="5" t="s">
        <v>83</v>
      </c>
      <c r="M1025" s="5" t="str">
        <f t="shared" si="15"/>
        <v>0</v>
      </c>
      <c r="N1025" s="5" t="str">
        <f>TEXT(Table1[[#This Row],[Date]],"mmm")</f>
        <v>Oct</v>
      </c>
      <c r="O1025" s="5">
        <f>YEAR(Table1[[#This Row],[Date]])</f>
        <v>2023</v>
      </c>
    </row>
    <row r="1026" spans="1:15" x14ac:dyDescent="0.25">
      <c r="A1026" s="5">
        <v>1025</v>
      </c>
      <c r="B1026" s="6">
        <v>45249</v>
      </c>
      <c r="C1026" s="5" t="s">
        <v>62</v>
      </c>
      <c r="D1026" s="5" t="str">
        <f>VLOOKUP($C1026,'Sales Person'!$A$1:$C$21,2,0)</f>
        <v>Cathy Kelley</v>
      </c>
      <c r="E1026" s="5" t="s">
        <v>11</v>
      </c>
      <c r="F1026" s="5" t="str">
        <f>VLOOKUP($E1026,Country!$A$1:$B$11,2,0)</f>
        <v>Asia</v>
      </c>
      <c r="G1026" s="5" t="s">
        <v>30</v>
      </c>
      <c r="H1026" s="5" t="str">
        <f>VLOOKUP($G1026,Products!$A$1:$C$11,COLUMNS(Products!$A$2:B1026),0)</f>
        <v>Audio</v>
      </c>
      <c r="I1026" s="5">
        <f>VLOOKUP($G1026,Products!$A$1:$C$11,COLUMNS(Products!$A$2:C1026),0)</f>
        <v>199.57</v>
      </c>
      <c r="J1026" s="5">
        <v>516.67999999999995</v>
      </c>
      <c r="K1026" s="5" t="s">
        <v>81</v>
      </c>
      <c r="L1026" s="6">
        <v>45261</v>
      </c>
      <c r="M1026" s="5">
        <f t="shared" ref="M1026:M1089" si="16">IFERROR(L1026-B1026,"0")</f>
        <v>12</v>
      </c>
      <c r="N1026" s="5" t="str">
        <f>TEXT(Table1[[#This Row],[Date]],"mmm")</f>
        <v>Nov</v>
      </c>
      <c r="O1026" s="5">
        <f>YEAR(Table1[[#This Row],[Date]])</f>
        <v>2023</v>
      </c>
    </row>
    <row r="1027" spans="1:15" x14ac:dyDescent="0.25">
      <c r="A1027" s="5">
        <v>1026</v>
      </c>
      <c r="B1027" s="6">
        <v>45435</v>
      </c>
      <c r="C1027" s="5" t="s">
        <v>46</v>
      </c>
      <c r="D1027" s="5" t="str">
        <f>VLOOKUP($C1027,'Sales Person'!$A$1:$C$21,2,0)</f>
        <v>Nick Patrick</v>
      </c>
      <c r="E1027" s="5" t="s">
        <v>9</v>
      </c>
      <c r="F1027" s="5" t="str">
        <f>VLOOKUP($E1027,Country!$A$1:$B$11,2,0)</f>
        <v>Europe</v>
      </c>
      <c r="G1027" s="5" t="s">
        <v>26</v>
      </c>
      <c r="H1027" s="5" t="str">
        <f>VLOOKUP($G1027,Products!$A$1:$C$11,COLUMNS(Products!$A$2:B1027),0)</f>
        <v>Electronics</v>
      </c>
      <c r="I1027" s="5">
        <f>VLOOKUP($G1027,Products!$A$1:$C$11,COLUMNS(Products!$A$2:C1027),0)</f>
        <v>263.2</v>
      </c>
      <c r="J1027" s="5">
        <v>462.04</v>
      </c>
      <c r="K1027" s="5" t="s">
        <v>81</v>
      </c>
      <c r="L1027" s="6">
        <v>45445</v>
      </c>
      <c r="M1027" s="5">
        <f t="shared" si="16"/>
        <v>10</v>
      </c>
      <c r="N1027" s="5" t="str">
        <f>TEXT(Table1[[#This Row],[Date]],"mmm")</f>
        <v>May</v>
      </c>
      <c r="O1027" s="5">
        <f>YEAR(Table1[[#This Row],[Date]])</f>
        <v>2024</v>
      </c>
    </row>
    <row r="1028" spans="1:15" x14ac:dyDescent="0.25">
      <c r="A1028" s="5">
        <v>1027</v>
      </c>
      <c r="B1028" s="6">
        <v>45237</v>
      </c>
      <c r="C1028" s="5" t="s">
        <v>54</v>
      </c>
      <c r="D1028" s="5" t="str">
        <f>VLOOKUP($C1028,'Sales Person'!$A$1:$C$21,2,0)</f>
        <v>Michale Cole</v>
      </c>
      <c r="E1028" s="5" t="s">
        <v>10</v>
      </c>
      <c r="F1028" s="5" t="str">
        <f>VLOOKUP($E1028,Country!$A$1:$B$11,2,0)</f>
        <v>Europe</v>
      </c>
      <c r="G1028" s="5" t="s">
        <v>29</v>
      </c>
      <c r="H1028" s="5" t="str">
        <f>VLOOKUP($G1028,Products!$A$1:$C$11,COLUMNS(Products!$A$2:B1028),0)</f>
        <v>Computing</v>
      </c>
      <c r="I1028" s="5">
        <f>VLOOKUP($G1028,Products!$A$1:$C$11,COLUMNS(Products!$A$2:C1028),0)</f>
        <v>104.6</v>
      </c>
      <c r="J1028" s="5">
        <v>142.35</v>
      </c>
      <c r="K1028" s="5" t="s">
        <v>82</v>
      </c>
      <c r="L1028" s="5" t="s">
        <v>83</v>
      </c>
      <c r="M1028" s="5" t="str">
        <f t="shared" si="16"/>
        <v>0</v>
      </c>
      <c r="N1028" s="5" t="str">
        <f>TEXT(Table1[[#This Row],[Date]],"mmm")</f>
        <v>Nov</v>
      </c>
      <c r="O1028" s="5">
        <f>YEAR(Table1[[#This Row],[Date]])</f>
        <v>2023</v>
      </c>
    </row>
    <row r="1029" spans="1:15" x14ac:dyDescent="0.25">
      <c r="A1029" s="5">
        <v>1028</v>
      </c>
      <c r="B1029" s="6">
        <v>45387</v>
      </c>
      <c r="C1029" s="5" t="s">
        <v>40</v>
      </c>
      <c r="D1029" s="5" t="str">
        <f>VLOOKUP($C1029,'Sales Person'!$A$1:$C$21,2,0)</f>
        <v>Samantha Irvin</v>
      </c>
      <c r="E1029" s="5" t="s">
        <v>13</v>
      </c>
      <c r="F1029" s="5" t="str">
        <f>VLOOKUP($E1029,Country!$A$1:$B$11,2,0)</f>
        <v>Asia</v>
      </c>
      <c r="G1029" s="5" t="s">
        <v>20</v>
      </c>
      <c r="H1029" s="5" t="str">
        <f>VLOOKUP($G1029,Products!$A$1:$C$11,COLUMNS(Products!$A$2:B1029),0)</f>
        <v>Office Equipment</v>
      </c>
      <c r="I1029" s="5">
        <f>VLOOKUP($G1029,Products!$A$1:$C$11,COLUMNS(Products!$A$2:C1029),0)</f>
        <v>350.59</v>
      </c>
      <c r="J1029" s="5">
        <v>910.18</v>
      </c>
      <c r="K1029" s="5" t="s">
        <v>82</v>
      </c>
      <c r="L1029" s="5" t="s">
        <v>83</v>
      </c>
      <c r="M1029" s="5" t="str">
        <f t="shared" si="16"/>
        <v>0</v>
      </c>
      <c r="N1029" s="5" t="str">
        <f>TEXT(Table1[[#This Row],[Date]],"mmm")</f>
        <v>Apr</v>
      </c>
      <c r="O1029" s="5">
        <f>YEAR(Table1[[#This Row],[Date]])</f>
        <v>2024</v>
      </c>
    </row>
    <row r="1030" spans="1:15" x14ac:dyDescent="0.25">
      <c r="A1030" s="5">
        <v>1029</v>
      </c>
      <c r="B1030" s="6">
        <v>45426</v>
      </c>
      <c r="C1030" s="5" t="s">
        <v>42</v>
      </c>
      <c r="D1030" s="5" t="str">
        <f>VLOOKUP($C1030,'Sales Person'!$A$1:$C$21,2,0)</f>
        <v>Cathy Kelley</v>
      </c>
      <c r="E1030" s="5" t="s">
        <v>13</v>
      </c>
      <c r="F1030" s="5" t="str">
        <f>VLOOKUP($E1030,Country!$A$1:$B$11,2,0)</f>
        <v>Asia</v>
      </c>
      <c r="G1030" s="5" t="s">
        <v>22</v>
      </c>
      <c r="H1030" s="5" t="str">
        <f>VLOOKUP($G1030,Products!$A$1:$C$11,COLUMNS(Products!$A$2:B1030),0)</f>
        <v>Computing</v>
      </c>
      <c r="I1030" s="5">
        <f>VLOOKUP($G1030,Products!$A$1:$C$11,COLUMNS(Products!$A$2:C1030),0)</f>
        <v>415.78</v>
      </c>
      <c r="J1030" s="5">
        <v>543.67999999999995</v>
      </c>
      <c r="K1030" s="5" t="s">
        <v>81</v>
      </c>
      <c r="L1030" s="6">
        <v>45441</v>
      </c>
      <c r="M1030" s="5">
        <f t="shared" si="16"/>
        <v>15</v>
      </c>
      <c r="N1030" s="5" t="str">
        <f>TEXT(Table1[[#This Row],[Date]],"mmm")</f>
        <v>May</v>
      </c>
      <c r="O1030" s="5">
        <f>YEAR(Table1[[#This Row],[Date]])</f>
        <v>2024</v>
      </c>
    </row>
    <row r="1031" spans="1:15" x14ac:dyDescent="0.25">
      <c r="A1031" s="5">
        <v>1030</v>
      </c>
      <c r="B1031" s="6">
        <v>44977</v>
      </c>
      <c r="C1031" s="5" t="s">
        <v>58</v>
      </c>
      <c r="D1031" s="5" t="str">
        <f>VLOOKUP($C1031,'Sales Person'!$A$1:$C$21,2,0)</f>
        <v>Nick Patrick</v>
      </c>
      <c r="E1031" s="5" t="s">
        <v>14</v>
      </c>
      <c r="F1031" s="5" t="str">
        <f>VLOOKUP($E1031,Country!$A$1:$B$11,2,0)</f>
        <v>Asia</v>
      </c>
      <c r="G1031" s="5" t="s">
        <v>24</v>
      </c>
      <c r="H1031" s="5" t="str">
        <f>VLOOKUP($G1031,Products!$A$1:$C$11,COLUMNS(Products!$A$2:B1031),0)</f>
        <v>Audio</v>
      </c>
      <c r="I1031" s="5">
        <f>VLOOKUP($G1031,Products!$A$1:$C$11,COLUMNS(Products!$A$2:C1031),0)</f>
        <v>195.62</v>
      </c>
      <c r="J1031" s="5">
        <v>184.5</v>
      </c>
      <c r="K1031" s="5" t="s">
        <v>81</v>
      </c>
      <c r="L1031" s="6">
        <v>44995</v>
      </c>
      <c r="M1031" s="5">
        <f t="shared" si="16"/>
        <v>18</v>
      </c>
      <c r="N1031" s="5" t="str">
        <f>TEXT(Table1[[#This Row],[Date]],"mmm")</f>
        <v>Feb</v>
      </c>
      <c r="O1031" s="5">
        <f>YEAR(Table1[[#This Row],[Date]])</f>
        <v>2023</v>
      </c>
    </row>
    <row r="1032" spans="1:15" x14ac:dyDescent="0.25">
      <c r="A1032" s="5">
        <v>1031</v>
      </c>
      <c r="B1032" s="6">
        <v>45513</v>
      </c>
      <c r="C1032" s="5" t="s">
        <v>66</v>
      </c>
      <c r="D1032" s="5" t="str">
        <f>VLOOKUP($C1032,'Sales Person'!$A$1:$C$21,2,0)</f>
        <v>Michale Cole</v>
      </c>
      <c r="E1032" s="5" t="s">
        <v>14</v>
      </c>
      <c r="F1032" s="5" t="str">
        <f>VLOOKUP($E1032,Country!$A$1:$B$11,2,0)</f>
        <v>Asia</v>
      </c>
      <c r="G1032" s="5" t="s">
        <v>32</v>
      </c>
      <c r="H1032" s="5" t="str">
        <f>VLOOKUP($G1032,Products!$A$1:$C$11,COLUMNS(Products!$A$2:B1032),0)</f>
        <v>Audio</v>
      </c>
      <c r="I1032" s="5">
        <f>VLOOKUP($G1032,Products!$A$1:$C$11,COLUMNS(Products!$A$2:C1032),0)</f>
        <v>143.09</v>
      </c>
      <c r="J1032" s="5">
        <v>114.29</v>
      </c>
      <c r="K1032" s="5" t="s">
        <v>81</v>
      </c>
      <c r="L1032" s="6">
        <v>45531</v>
      </c>
      <c r="M1032" s="5">
        <f t="shared" si="16"/>
        <v>18</v>
      </c>
      <c r="N1032" s="5" t="str">
        <f>TEXT(Table1[[#This Row],[Date]],"mmm")</f>
        <v>Aug</v>
      </c>
      <c r="O1032" s="5">
        <f>YEAR(Table1[[#This Row],[Date]])</f>
        <v>2024</v>
      </c>
    </row>
    <row r="1033" spans="1:15" x14ac:dyDescent="0.25">
      <c r="A1033" s="5">
        <v>1032</v>
      </c>
      <c r="B1033" s="6">
        <v>45282</v>
      </c>
      <c r="C1033" s="5" t="s">
        <v>62</v>
      </c>
      <c r="D1033" s="5" t="str">
        <f>VLOOKUP($C1033,'Sales Person'!$A$1:$C$21,2,0)</f>
        <v>Cathy Kelley</v>
      </c>
      <c r="E1033" s="5" t="s">
        <v>9</v>
      </c>
      <c r="F1033" s="5" t="str">
        <f>VLOOKUP($E1033,Country!$A$1:$B$11,2,0)</f>
        <v>Europe</v>
      </c>
      <c r="G1033" s="5" t="s">
        <v>24</v>
      </c>
      <c r="H1033" s="5" t="str">
        <f>VLOOKUP($G1033,Products!$A$1:$C$11,COLUMNS(Products!$A$2:B1033),0)</f>
        <v>Audio</v>
      </c>
      <c r="I1033" s="5">
        <f>VLOOKUP($G1033,Products!$A$1:$C$11,COLUMNS(Products!$A$2:C1033),0)</f>
        <v>195.62</v>
      </c>
      <c r="J1033" s="5">
        <v>609.24</v>
      </c>
      <c r="K1033" s="5" t="s">
        <v>81</v>
      </c>
      <c r="L1033" s="6">
        <v>45292</v>
      </c>
      <c r="M1033" s="5">
        <f t="shared" si="16"/>
        <v>10</v>
      </c>
      <c r="N1033" s="5" t="str">
        <f>TEXT(Table1[[#This Row],[Date]],"mmm")</f>
        <v>Dec</v>
      </c>
      <c r="O1033" s="5">
        <f>YEAR(Table1[[#This Row],[Date]])</f>
        <v>2023</v>
      </c>
    </row>
    <row r="1034" spans="1:15" x14ac:dyDescent="0.25">
      <c r="A1034" s="5">
        <v>1033</v>
      </c>
      <c r="B1034" s="6">
        <v>45540</v>
      </c>
      <c r="C1034" s="5" t="s">
        <v>58</v>
      </c>
      <c r="D1034" s="5" t="str">
        <f>VLOOKUP($C1034,'Sales Person'!$A$1:$C$21,2,0)</f>
        <v>Nick Patrick</v>
      </c>
      <c r="E1034" s="5" t="s">
        <v>9</v>
      </c>
      <c r="F1034" s="5" t="str">
        <f>VLOOKUP($E1034,Country!$A$1:$B$11,2,0)</f>
        <v>Europe</v>
      </c>
      <c r="G1034" s="5" t="s">
        <v>33</v>
      </c>
      <c r="H1034" s="5" t="str">
        <f>VLOOKUP($G1034,Products!$A$1:$C$11,COLUMNS(Products!$A$2:B1034),0)</f>
        <v>Electronics</v>
      </c>
      <c r="I1034" s="5">
        <f>VLOOKUP($G1034,Products!$A$1:$C$11,COLUMNS(Products!$A$2:C1034),0)</f>
        <v>381.62</v>
      </c>
      <c r="J1034" s="5">
        <v>948.65</v>
      </c>
      <c r="K1034" s="5" t="s">
        <v>81</v>
      </c>
      <c r="L1034" s="6">
        <v>45550</v>
      </c>
      <c r="M1034" s="5">
        <f t="shared" si="16"/>
        <v>10</v>
      </c>
      <c r="N1034" s="5" t="str">
        <f>TEXT(Table1[[#This Row],[Date]],"mmm")</f>
        <v>Sep</v>
      </c>
      <c r="O1034" s="5">
        <f>YEAR(Table1[[#This Row],[Date]])</f>
        <v>2024</v>
      </c>
    </row>
    <row r="1035" spans="1:15" x14ac:dyDescent="0.25">
      <c r="A1035" s="5">
        <v>1034</v>
      </c>
      <c r="B1035" s="6">
        <v>45559</v>
      </c>
      <c r="C1035" s="5" t="s">
        <v>68</v>
      </c>
      <c r="D1035" s="5" t="str">
        <f>VLOOKUP($C1035,'Sales Person'!$A$1:$C$21,2,0)</f>
        <v>Samantha Irvin</v>
      </c>
      <c r="E1035" s="5" t="s">
        <v>5</v>
      </c>
      <c r="F1035" s="5" t="str">
        <f>VLOOKUP($E1035,Country!$A$1:$B$11,2,0)</f>
        <v>South America</v>
      </c>
      <c r="G1035" s="5" t="s">
        <v>30</v>
      </c>
      <c r="H1035" s="5" t="str">
        <f>VLOOKUP($G1035,Products!$A$1:$C$11,COLUMNS(Products!$A$2:B1035),0)</f>
        <v>Audio</v>
      </c>
      <c r="I1035" s="5">
        <f>VLOOKUP($G1035,Products!$A$1:$C$11,COLUMNS(Products!$A$2:C1035),0)</f>
        <v>199.57</v>
      </c>
      <c r="J1035" s="5">
        <v>299.69</v>
      </c>
      <c r="K1035" s="5" t="s">
        <v>81</v>
      </c>
      <c r="L1035" s="6">
        <v>45563</v>
      </c>
      <c r="M1035" s="5">
        <f t="shared" si="16"/>
        <v>4</v>
      </c>
      <c r="N1035" s="5" t="str">
        <f>TEXT(Table1[[#This Row],[Date]],"mmm")</f>
        <v>Sep</v>
      </c>
      <c r="O1035" s="5">
        <f>YEAR(Table1[[#This Row],[Date]])</f>
        <v>2024</v>
      </c>
    </row>
    <row r="1036" spans="1:15" x14ac:dyDescent="0.25">
      <c r="A1036" s="5">
        <v>1035</v>
      </c>
      <c r="B1036" s="6">
        <v>45561</v>
      </c>
      <c r="C1036" s="5" t="s">
        <v>72</v>
      </c>
      <c r="D1036" s="5" t="str">
        <f>VLOOKUP($C1036,'Sales Person'!$A$1:$C$21,2,0)</f>
        <v>Cathy Kelley</v>
      </c>
      <c r="E1036" s="5" t="s">
        <v>7</v>
      </c>
      <c r="F1036" s="5" t="str">
        <f>VLOOKUP($E1036,Country!$A$1:$B$11,2,0)</f>
        <v>Europe</v>
      </c>
      <c r="G1036" s="5" t="s">
        <v>28</v>
      </c>
      <c r="H1036" s="5" t="str">
        <f>VLOOKUP($G1036,Products!$A$1:$C$11,COLUMNS(Products!$A$2:B1036),0)</f>
        <v>Electronics</v>
      </c>
      <c r="I1036" s="5">
        <f>VLOOKUP($G1036,Products!$A$1:$C$11,COLUMNS(Products!$A$2:C1036),0)</f>
        <v>282.79000000000002</v>
      </c>
      <c r="J1036" s="5">
        <v>617.42999999999995</v>
      </c>
      <c r="K1036" s="5" t="s">
        <v>81</v>
      </c>
      <c r="L1036" s="6">
        <v>45569</v>
      </c>
      <c r="M1036" s="5">
        <f t="shared" si="16"/>
        <v>8</v>
      </c>
      <c r="N1036" s="5" t="str">
        <f>TEXT(Table1[[#This Row],[Date]],"mmm")</f>
        <v>Sep</v>
      </c>
      <c r="O1036" s="5">
        <f>YEAR(Table1[[#This Row],[Date]])</f>
        <v>2024</v>
      </c>
    </row>
    <row r="1037" spans="1:15" x14ac:dyDescent="0.25">
      <c r="A1037" s="5">
        <v>1036</v>
      </c>
      <c r="B1037" s="6">
        <v>45185</v>
      </c>
      <c r="C1037" s="5" t="s">
        <v>48</v>
      </c>
      <c r="D1037" s="5" t="str">
        <f>VLOOKUP($C1037,'Sales Person'!$A$1:$C$21,2,0)</f>
        <v>Cathy Kelley</v>
      </c>
      <c r="E1037" s="5" t="s">
        <v>13</v>
      </c>
      <c r="F1037" s="5" t="str">
        <f>VLOOKUP($E1037,Country!$A$1:$B$11,2,0)</f>
        <v>Asia</v>
      </c>
      <c r="G1037" s="5" t="s">
        <v>29</v>
      </c>
      <c r="H1037" s="5" t="str">
        <f>VLOOKUP($G1037,Products!$A$1:$C$11,COLUMNS(Products!$A$2:B1037),0)</f>
        <v>Computing</v>
      </c>
      <c r="I1037" s="5">
        <f>VLOOKUP($G1037,Products!$A$1:$C$11,COLUMNS(Products!$A$2:C1037),0)</f>
        <v>104.6</v>
      </c>
      <c r="J1037" s="5">
        <v>398.64</v>
      </c>
      <c r="K1037" s="5" t="s">
        <v>81</v>
      </c>
      <c r="L1037" s="6">
        <v>45200</v>
      </c>
      <c r="M1037" s="5">
        <f t="shared" si="16"/>
        <v>15</v>
      </c>
      <c r="N1037" s="5" t="str">
        <f>TEXT(Table1[[#This Row],[Date]],"mmm")</f>
        <v>Sep</v>
      </c>
      <c r="O1037" s="5">
        <f>YEAR(Table1[[#This Row],[Date]])</f>
        <v>2023</v>
      </c>
    </row>
    <row r="1038" spans="1:15" x14ac:dyDescent="0.25">
      <c r="A1038" s="5">
        <v>1037</v>
      </c>
      <c r="B1038" s="6">
        <v>45201</v>
      </c>
      <c r="C1038" s="5" t="s">
        <v>56</v>
      </c>
      <c r="D1038" s="5" t="str">
        <f>VLOOKUP($C1038,'Sales Person'!$A$1:$C$21,2,0)</f>
        <v>Nick Patrick</v>
      </c>
      <c r="E1038" s="5" t="s">
        <v>10</v>
      </c>
      <c r="F1038" s="5" t="str">
        <f>VLOOKUP($E1038,Country!$A$1:$B$11,2,0)</f>
        <v>Europe</v>
      </c>
      <c r="G1038" s="5" t="s">
        <v>31</v>
      </c>
      <c r="H1038" s="5" t="str">
        <f>VLOOKUP($G1038,Products!$A$1:$C$11,COLUMNS(Products!$A$2:B1038),0)</f>
        <v>Electronics</v>
      </c>
      <c r="I1038" s="5">
        <f>VLOOKUP($G1038,Products!$A$1:$C$11,COLUMNS(Products!$A$2:C1038),0)</f>
        <v>71.97</v>
      </c>
      <c r="J1038" s="5">
        <v>866.37</v>
      </c>
      <c r="K1038" s="5" t="s">
        <v>81</v>
      </c>
      <c r="L1038" s="6">
        <v>45207</v>
      </c>
      <c r="M1038" s="5">
        <f t="shared" si="16"/>
        <v>6</v>
      </c>
      <c r="N1038" s="5" t="str">
        <f>TEXT(Table1[[#This Row],[Date]],"mmm")</f>
        <v>Oct</v>
      </c>
      <c r="O1038" s="5">
        <f>YEAR(Table1[[#This Row],[Date]])</f>
        <v>2023</v>
      </c>
    </row>
    <row r="1039" spans="1:15" x14ac:dyDescent="0.25">
      <c r="A1039" s="5">
        <v>1038</v>
      </c>
      <c r="B1039" s="6">
        <v>45367</v>
      </c>
      <c r="C1039" s="5" t="s">
        <v>66</v>
      </c>
      <c r="D1039" s="5" t="str">
        <f>VLOOKUP($C1039,'Sales Person'!$A$1:$C$21,2,0)</f>
        <v>Michale Cole</v>
      </c>
      <c r="E1039" s="5" t="s">
        <v>13</v>
      </c>
      <c r="F1039" s="5" t="str">
        <f>VLOOKUP($E1039,Country!$A$1:$B$11,2,0)</f>
        <v>Asia</v>
      </c>
      <c r="G1039" s="5" t="s">
        <v>26</v>
      </c>
      <c r="H1039" s="5" t="str">
        <f>VLOOKUP($G1039,Products!$A$1:$C$11,COLUMNS(Products!$A$2:B1039),0)</f>
        <v>Electronics</v>
      </c>
      <c r="I1039" s="5">
        <f>VLOOKUP($G1039,Products!$A$1:$C$11,COLUMNS(Products!$A$2:C1039),0)</f>
        <v>263.2</v>
      </c>
      <c r="J1039" s="5">
        <v>674.89</v>
      </c>
      <c r="K1039" s="5" t="s">
        <v>82</v>
      </c>
      <c r="L1039" s="5" t="s">
        <v>83</v>
      </c>
      <c r="M1039" s="5" t="str">
        <f t="shared" si="16"/>
        <v>0</v>
      </c>
      <c r="N1039" s="5" t="str">
        <f>TEXT(Table1[[#This Row],[Date]],"mmm")</f>
        <v>Mar</v>
      </c>
      <c r="O1039" s="5">
        <f>YEAR(Table1[[#This Row],[Date]])</f>
        <v>2024</v>
      </c>
    </row>
    <row r="1040" spans="1:15" x14ac:dyDescent="0.25">
      <c r="A1040" s="5">
        <v>1039</v>
      </c>
      <c r="B1040" s="6">
        <v>45502</v>
      </c>
      <c r="C1040" s="5" t="s">
        <v>50</v>
      </c>
      <c r="D1040" s="5" t="str">
        <f>VLOOKUP($C1040,'Sales Person'!$A$1:$C$21,2,0)</f>
        <v>Michale Cole</v>
      </c>
      <c r="E1040" s="5" t="s">
        <v>11</v>
      </c>
      <c r="F1040" s="5" t="str">
        <f>VLOOKUP($E1040,Country!$A$1:$B$11,2,0)</f>
        <v>Asia</v>
      </c>
      <c r="G1040" s="5" t="s">
        <v>31</v>
      </c>
      <c r="H1040" s="5" t="str">
        <f>VLOOKUP($G1040,Products!$A$1:$C$11,COLUMNS(Products!$A$2:B1040),0)</f>
        <v>Electronics</v>
      </c>
      <c r="I1040" s="5">
        <f>VLOOKUP($G1040,Products!$A$1:$C$11,COLUMNS(Products!$A$2:C1040),0)</f>
        <v>71.97</v>
      </c>
      <c r="J1040" s="5">
        <v>332.76</v>
      </c>
      <c r="K1040" s="5" t="s">
        <v>81</v>
      </c>
      <c r="L1040" s="6">
        <v>45514</v>
      </c>
      <c r="M1040" s="5">
        <f t="shared" si="16"/>
        <v>12</v>
      </c>
      <c r="N1040" s="5" t="str">
        <f>TEXT(Table1[[#This Row],[Date]],"mmm")</f>
        <v>Jul</v>
      </c>
      <c r="O1040" s="5">
        <f>YEAR(Table1[[#This Row],[Date]])</f>
        <v>2024</v>
      </c>
    </row>
    <row r="1041" spans="1:15" x14ac:dyDescent="0.25">
      <c r="A1041" s="5">
        <v>1040</v>
      </c>
      <c r="B1041" s="6">
        <v>45617</v>
      </c>
      <c r="C1041" s="5" t="s">
        <v>58</v>
      </c>
      <c r="D1041" s="5" t="str">
        <f>VLOOKUP($C1041,'Sales Person'!$A$1:$C$21,2,0)</f>
        <v>Nick Patrick</v>
      </c>
      <c r="E1041" s="5" t="s">
        <v>11</v>
      </c>
      <c r="F1041" s="5" t="str">
        <f>VLOOKUP($E1041,Country!$A$1:$B$11,2,0)</f>
        <v>Asia</v>
      </c>
      <c r="G1041" s="5" t="s">
        <v>33</v>
      </c>
      <c r="H1041" s="5" t="str">
        <f>VLOOKUP($G1041,Products!$A$1:$C$11,COLUMNS(Products!$A$2:B1041),0)</f>
        <v>Electronics</v>
      </c>
      <c r="I1041" s="5">
        <f>VLOOKUP($G1041,Products!$A$1:$C$11,COLUMNS(Products!$A$2:C1041),0)</f>
        <v>381.62</v>
      </c>
      <c r="J1041" s="5">
        <v>341.35</v>
      </c>
      <c r="K1041" s="5" t="s">
        <v>82</v>
      </c>
      <c r="L1041" s="5" t="s">
        <v>83</v>
      </c>
      <c r="M1041" s="5" t="str">
        <f t="shared" si="16"/>
        <v>0</v>
      </c>
      <c r="N1041" s="5" t="str">
        <f>TEXT(Table1[[#This Row],[Date]],"mmm")</f>
        <v>Nov</v>
      </c>
      <c r="O1041" s="5">
        <f>YEAR(Table1[[#This Row],[Date]])</f>
        <v>2024</v>
      </c>
    </row>
    <row r="1042" spans="1:15" x14ac:dyDescent="0.25">
      <c r="A1042" s="5">
        <v>1041</v>
      </c>
      <c r="B1042" s="6">
        <v>45333</v>
      </c>
      <c r="C1042" s="5" t="s">
        <v>70</v>
      </c>
      <c r="D1042" s="5" t="str">
        <f>VLOOKUP($C1042,'Sales Person'!$A$1:$C$21,2,0)</f>
        <v>Cathy Kelley</v>
      </c>
      <c r="E1042" s="5" t="s">
        <v>9</v>
      </c>
      <c r="F1042" s="5" t="str">
        <f>VLOOKUP($E1042,Country!$A$1:$B$11,2,0)</f>
        <v>Europe</v>
      </c>
      <c r="G1042" s="5" t="s">
        <v>30</v>
      </c>
      <c r="H1042" s="5" t="str">
        <f>VLOOKUP($G1042,Products!$A$1:$C$11,COLUMNS(Products!$A$2:B1042),0)</f>
        <v>Audio</v>
      </c>
      <c r="I1042" s="5">
        <f>VLOOKUP($G1042,Products!$A$1:$C$11,COLUMNS(Products!$A$2:C1042),0)</f>
        <v>199.57</v>
      </c>
      <c r="J1042" s="5">
        <v>992.35</v>
      </c>
      <c r="K1042" s="5" t="s">
        <v>82</v>
      </c>
      <c r="L1042" s="5" t="s">
        <v>83</v>
      </c>
      <c r="M1042" s="5" t="str">
        <f t="shared" si="16"/>
        <v>0</v>
      </c>
      <c r="N1042" s="5" t="str">
        <f>TEXT(Table1[[#This Row],[Date]],"mmm")</f>
        <v>Feb</v>
      </c>
      <c r="O1042" s="5">
        <f>YEAR(Table1[[#This Row],[Date]])</f>
        <v>2024</v>
      </c>
    </row>
    <row r="1043" spans="1:15" x14ac:dyDescent="0.25">
      <c r="A1043" s="5">
        <v>1042</v>
      </c>
      <c r="B1043" s="6">
        <v>45561</v>
      </c>
      <c r="C1043" s="5" t="s">
        <v>74</v>
      </c>
      <c r="D1043" s="5" t="str">
        <f>VLOOKUP($C1043,'Sales Person'!$A$1:$C$21,2,0)</f>
        <v>Michale Cole</v>
      </c>
      <c r="E1043" s="5" t="s">
        <v>13</v>
      </c>
      <c r="F1043" s="5" t="str">
        <f>VLOOKUP($E1043,Country!$A$1:$B$11,2,0)</f>
        <v>Asia</v>
      </c>
      <c r="G1043" s="5" t="s">
        <v>20</v>
      </c>
      <c r="H1043" s="5" t="str">
        <f>VLOOKUP($G1043,Products!$A$1:$C$11,COLUMNS(Products!$A$2:B1043),0)</f>
        <v>Office Equipment</v>
      </c>
      <c r="I1043" s="5">
        <f>VLOOKUP($G1043,Products!$A$1:$C$11,COLUMNS(Products!$A$2:C1043),0)</f>
        <v>350.59</v>
      </c>
      <c r="J1043" s="5">
        <v>269</v>
      </c>
      <c r="K1043" s="5" t="s">
        <v>82</v>
      </c>
      <c r="L1043" s="5" t="s">
        <v>83</v>
      </c>
      <c r="M1043" s="5" t="str">
        <f t="shared" si="16"/>
        <v>0</v>
      </c>
      <c r="N1043" s="5" t="str">
        <f>TEXT(Table1[[#This Row],[Date]],"mmm")</f>
        <v>Sep</v>
      </c>
      <c r="O1043" s="5">
        <f>YEAR(Table1[[#This Row],[Date]])</f>
        <v>2024</v>
      </c>
    </row>
    <row r="1044" spans="1:15" x14ac:dyDescent="0.25">
      <c r="A1044" s="5">
        <v>1043</v>
      </c>
      <c r="B1044" s="6">
        <v>45482</v>
      </c>
      <c r="C1044" s="5" t="s">
        <v>72</v>
      </c>
      <c r="D1044" s="5" t="str">
        <f>VLOOKUP($C1044,'Sales Person'!$A$1:$C$21,2,0)</f>
        <v>Cathy Kelley</v>
      </c>
      <c r="E1044" s="5" t="s">
        <v>7</v>
      </c>
      <c r="F1044" s="5" t="str">
        <f>VLOOKUP($E1044,Country!$A$1:$B$11,2,0)</f>
        <v>Europe</v>
      </c>
      <c r="G1044" s="5" t="s">
        <v>22</v>
      </c>
      <c r="H1044" s="5" t="str">
        <f>VLOOKUP($G1044,Products!$A$1:$C$11,COLUMNS(Products!$A$2:B1044),0)</f>
        <v>Computing</v>
      </c>
      <c r="I1044" s="5">
        <f>VLOOKUP($G1044,Products!$A$1:$C$11,COLUMNS(Products!$A$2:C1044),0)</f>
        <v>415.78</v>
      </c>
      <c r="J1044" s="5">
        <v>551.41999999999996</v>
      </c>
      <c r="K1044" s="5" t="s">
        <v>81</v>
      </c>
      <c r="L1044" s="6">
        <v>45490</v>
      </c>
      <c r="M1044" s="5">
        <f t="shared" si="16"/>
        <v>8</v>
      </c>
      <c r="N1044" s="5" t="str">
        <f>TEXT(Table1[[#This Row],[Date]],"mmm")</f>
        <v>Jul</v>
      </c>
      <c r="O1044" s="5">
        <f>YEAR(Table1[[#This Row],[Date]])</f>
        <v>2024</v>
      </c>
    </row>
    <row r="1045" spans="1:15" x14ac:dyDescent="0.25">
      <c r="A1045" s="5">
        <v>1044</v>
      </c>
      <c r="B1045" s="6">
        <v>45099</v>
      </c>
      <c r="C1045" s="5" t="s">
        <v>68</v>
      </c>
      <c r="D1045" s="5" t="str">
        <f>VLOOKUP($C1045,'Sales Person'!$A$1:$C$21,2,0)</f>
        <v>Samantha Irvin</v>
      </c>
      <c r="E1045" s="5" t="s">
        <v>2</v>
      </c>
      <c r="F1045" s="5" t="str">
        <f>VLOOKUP($E1045,Country!$A$1:$B$11,2,0)</f>
        <v>North America</v>
      </c>
      <c r="G1045" s="5" t="s">
        <v>22</v>
      </c>
      <c r="H1045" s="5" t="str">
        <f>VLOOKUP($G1045,Products!$A$1:$C$11,COLUMNS(Products!$A$2:B1045),0)</f>
        <v>Computing</v>
      </c>
      <c r="I1045" s="5">
        <f>VLOOKUP($G1045,Products!$A$1:$C$11,COLUMNS(Products!$A$2:C1045),0)</f>
        <v>415.78</v>
      </c>
      <c r="J1045" s="5">
        <v>252.72</v>
      </c>
      <c r="K1045" s="5" t="s">
        <v>81</v>
      </c>
      <c r="L1045" s="6">
        <v>45100</v>
      </c>
      <c r="M1045" s="5">
        <f t="shared" si="16"/>
        <v>1</v>
      </c>
      <c r="N1045" s="5" t="str">
        <f>TEXT(Table1[[#This Row],[Date]],"mmm")</f>
        <v>Jun</v>
      </c>
      <c r="O1045" s="5">
        <f>YEAR(Table1[[#This Row],[Date]])</f>
        <v>2023</v>
      </c>
    </row>
    <row r="1046" spans="1:15" x14ac:dyDescent="0.25">
      <c r="A1046" s="5">
        <v>1045</v>
      </c>
      <c r="B1046" s="6">
        <v>45046</v>
      </c>
      <c r="C1046" s="5" t="s">
        <v>36</v>
      </c>
      <c r="D1046" s="5" t="str">
        <f>VLOOKUP($C1046,'Sales Person'!$A$1:$C$21,2,0)</f>
        <v>Michale Cole</v>
      </c>
      <c r="E1046" s="5" t="s">
        <v>10</v>
      </c>
      <c r="F1046" s="5" t="str">
        <f>VLOOKUP($E1046,Country!$A$1:$B$11,2,0)</f>
        <v>Europe</v>
      </c>
      <c r="G1046" s="5" t="s">
        <v>26</v>
      </c>
      <c r="H1046" s="5" t="str">
        <f>VLOOKUP($G1046,Products!$A$1:$C$11,COLUMNS(Products!$A$2:B1046),0)</f>
        <v>Electronics</v>
      </c>
      <c r="I1046" s="5">
        <f>VLOOKUP($G1046,Products!$A$1:$C$11,COLUMNS(Products!$A$2:C1046),0)</f>
        <v>263.2</v>
      </c>
      <c r="J1046" s="5">
        <v>225.55</v>
      </c>
      <c r="K1046" s="5" t="s">
        <v>81</v>
      </c>
      <c r="L1046" s="6">
        <v>45052</v>
      </c>
      <c r="M1046" s="5">
        <f t="shared" si="16"/>
        <v>6</v>
      </c>
      <c r="N1046" s="5" t="str">
        <f>TEXT(Table1[[#This Row],[Date]],"mmm")</f>
        <v>Apr</v>
      </c>
      <c r="O1046" s="5">
        <f>YEAR(Table1[[#This Row],[Date]])</f>
        <v>2023</v>
      </c>
    </row>
    <row r="1047" spans="1:15" x14ac:dyDescent="0.25">
      <c r="A1047" s="5">
        <v>1046</v>
      </c>
      <c r="B1047" s="6">
        <v>45111</v>
      </c>
      <c r="C1047" s="5" t="s">
        <v>74</v>
      </c>
      <c r="D1047" s="5" t="str">
        <f>VLOOKUP($C1047,'Sales Person'!$A$1:$C$21,2,0)</f>
        <v>Michale Cole</v>
      </c>
      <c r="E1047" s="5" t="s">
        <v>10</v>
      </c>
      <c r="F1047" s="5" t="str">
        <f>VLOOKUP($E1047,Country!$A$1:$B$11,2,0)</f>
        <v>Europe</v>
      </c>
      <c r="G1047" s="5" t="s">
        <v>26</v>
      </c>
      <c r="H1047" s="5" t="str">
        <f>VLOOKUP($G1047,Products!$A$1:$C$11,COLUMNS(Products!$A$2:B1047),0)</f>
        <v>Electronics</v>
      </c>
      <c r="I1047" s="5">
        <f>VLOOKUP($G1047,Products!$A$1:$C$11,COLUMNS(Products!$A$2:C1047),0)</f>
        <v>263.2</v>
      </c>
      <c r="J1047" s="5">
        <v>416.23</v>
      </c>
      <c r="K1047" s="5" t="s">
        <v>82</v>
      </c>
      <c r="L1047" s="5" t="s">
        <v>83</v>
      </c>
      <c r="M1047" s="5" t="str">
        <f t="shared" si="16"/>
        <v>0</v>
      </c>
      <c r="N1047" s="5" t="str">
        <f>TEXT(Table1[[#This Row],[Date]],"mmm")</f>
        <v>Jul</v>
      </c>
      <c r="O1047" s="5">
        <f>YEAR(Table1[[#This Row],[Date]])</f>
        <v>2023</v>
      </c>
    </row>
    <row r="1048" spans="1:15" x14ac:dyDescent="0.25">
      <c r="A1048" s="5">
        <v>1047</v>
      </c>
      <c r="B1048" s="6">
        <v>44975</v>
      </c>
      <c r="C1048" s="5" t="s">
        <v>60</v>
      </c>
      <c r="D1048" s="5" t="str">
        <f>VLOOKUP($C1048,'Sales Person'!$A$1:$C$21,2,0)</f>
        <v>Cathy Kelley</v>
      </c>
      <c r="E1048" s="5" t="s">
        <v>9</v>
      </c>
      <c r="F1048" s="5" t="str">
        <f>VLOOKUP($E1048,Country!$A$1:$B$11,2,0)</f>
        <v>Europe</v>
      </c>
      <c r="G1048" s="5" t="s">
        <v>30</v>
      </c>
      <c r="H1048" s="5" t="str">
        <f>VLOOKUP($G1048,Products!$A$1:$C$11,COLUMNS(Products!$A$2:B1048),0)</f>
        <v>Audio</v>
      </c>
      <c r="I1048" s="5">
        <f>VLOOKUP($G1048,Products!$A$1:$C$11,COLUMNS(Products!$A$2:C1048),0)</f>
        <v>199.57</v>
      </c>
      <c r="J1048" s="5">
        <v>147.44</v>
      </c>
      <c r="K1048" s="5" t="s">
        <v>82</v>
      </c>
      <c r="L1048" s="5" t="s">
        <v>83</v>
      </c>
      <c r="M1048" s="5" t="str">
        <f t="shared" si="16"/>
        <v>0</v>
      </c>
      <c r="N1048" s="5" t="str">
        <f>TEXT(Table1[[#This Row],[Date]],"mmm")</f>
        <v>Feb</v>
      </c>
      <c r="O1048" s="5">
        <f>YEAR(Table1[[#This Row],[Date]])</f>
        <v>2023</v>
      </c>
    </row>
    <row r="1049" spans="1:15" x14ac:dyDescent="0.25">
      <c r="A1049" s="5">
        <v>1048</v>
      </c>
      <c r="B1049" s="6">
        <v>45297</v>
      </c>
      <c r="C1049" s="5" t="s">
        <v>68</v>
      </c>
      <c r="D1049" s="5" t="str">
        <f>VLOOKUP($C1049,'Sales Person'!$A$1:$C$21,2,0)</f>
        <v>Samantha Irvin</v>
      </c>
      <c r="E1049" s="5" t="s">
        <v>2</v>
      </c>
      <c r="F1049" s="5" t="str">
        <f>VLOOKUP($E1049,Country!$A$1:$B$11,2,0)</f>
        <v>North America</v>
      </c>
      <c r="G1049" s="5" t="s">
        <v>33</v>
      </c>
      <c r="H1049" s="5" t="str">
        <f>VLOOKUP($G1049,Products!$A$1:$C$11,COLUMNS(Products!$A$2:B1049),0)</f>
        <v>Electronics</v>
      </c>
      <c r="I1049" s="5">
        <f>VLOOKUP($G1049,Products!$A$1:$C$11,COLUMNS(Products!$A$2:C1049),0)</f>
        <v>381.62</v>
      </c>
      <c r="J1049" s="5">
        <v>499.98</v>
      </c>
      <c r="K1049" s="5" t="s">
        <v>81</v>
      </c>
      <c r="L1049" s="6">
        <v>45298</v>
      </c>
      <c r="M1049" s="5">
        <f t="shared" si="16"/>
        <v>1</v>
      </c>
      <c r="N1049" s="5" t="str">
        <f>TEXT(Table1[[#This Row],[Date]],"mmm")</f>
        <v>Jan</v>
      </c>
      <c r="O1049" s="5">
        <f>YEAR(Table1[[#This Row],[Date]])</f>
        <v>2024</v>
      </c>
    </row>
    <row r="1050" spans="1:15" x14ac:dyDescent="0.25">
      <c r="A1050" s="5">
        <v>1049</v>
      </c>
      <c r="B1050" s="6">
        <v>45188</v>
      </c>
      <c r="C1050" s="5" t="s">
        <v>62</v>
      </c>
      <c r="D1050" s="5" t="str">
        <f>VLOOKUP($C1050,'Sales Person'!$A$1:$C$21,2,0)</f>
        <v>Cathy Kelley</v>
      </c>
      <c r="E1050" s="5" t="s">
        <v>2</v>
      </c>
      <c r="F1050" s="5" t="str">
        <f>VLOOKUP($E1050,Country!$A$1:$B$11,2,0)</f>
        <v>North America</v>
      </c>
      <c r="G1050" s="5" t="s">
        <v>32</v>
      </c>
      <c r="H1050" s="5" t="str">
        <f>VLOOKUP($G1050,Products!$A$1:$C$11,COLUMNS(Products!$A$2:B1050),0)</f>
        <v>Audio</v>
      </c>
      <c r="I1050" s="5">
        <f>VLOOKUP($G1050,Products!$A$1:$C$11,COLUMNS(Products!$A$2:C1050),0)</f>
        <v>143.09</v>
      </c>
      <c r="J1050" s="5">
        <v>657.34</v>
      </c>
      <c r="K1050" s="5" t="s">
        <v>82</v>
      </c>
      <c r="L1050" s="5" t="s">
        <v>83</v>
      </c>
      <c r="M1050" s="5" t="str">
        <f t="shared" si="16"/>
        <v>0</v>
      </c>
      <c r="N1050" s="5" t="str">
        <f>TEXT(Table1[[#This Row],[Date]],"mmm")</f>
        <v>Sep</v>
      </c>
      <c r="O1050" s="5">
        <f>YEAR(Table1[[#This Row],[Date]])</f>
        <v>2023</v>
      </c>
    </row>
    <row r="1051" spans="1:15" x14ac:dyDescent="0.25">
      <c r="A1051" s="5">
        <v>1050</v>
      </c>
      <c r="B1051" s="6">
        <v>45230</v>
      </c>
      <c r="C1051" s="5" t="s">
        <v>66</v>
      </c>
      <c r="D1051" s="5" t="str">
        <f>VLOOKUP($C1051,'Sales Person'!$A$1:$C$21,2,0)</f>
        <v>Michale Cole</v>
      </c>
      <c r="E1051" s="5" t="s">
        <v>13</v>
      </c>
      <c r="F1051" s="5" t="str">
        <f>VLOOKUP($E1051,Country!$A$1:$B$11,2,0)</f>
        <v>Asia</v>
      </c>
      <c r="G1051" s="5" t="s">
        <v>20</v>
      </c>
      <c r="H1051" s="5" t="str">
        <f>VLOOKUP($G1051,Products!$A$1:$C$11,COLUMNS(Products!$A$2:B1051),0)</f>
        <v>Office Equipment</v>
      </c>
      <c r="I1051" s="5">
        <f>VLOOKUP($G1051,Products!$A$1:$C$11,COLUMNS(Products!$A$2:C1051),0)</f>
        <v>350.59</v>
      </c>
      <c r="J1051" s="5">
        <v>608.73</v>
      </c>
      <c r="K1051" s="5" t="s">
        <v>81</v>
      </c>
      <c r="L1051" s="6">
        <v>45245</v>
      </c>
      <c r="M1051" s="5">
        <f t="shared" si="16"/>
        <v>15</v>
      </c>
      <c r="N1051" s="5" t="str">
        <f>TEXT(Table1[[#This Row],[Date]],"mmm")</f>
        <v>Oct</v>
      </c>
      <c r="O1051" s="5">
        <f>YEAR(Table1[[#This Row],[Date]])</f>
        <v>2023</v>
      </c>
    </row>
    <row r="1052" spans="1:15" x14ac:dyDescent="0.25">
      <c r="A1052" s="5">
        <v>1051</v>
      </c>
      <c r="B1052" s="6">
        <v>45262</v>
      </c>
      <c r="C1052" s="5" t="s">
        <v>48</v>
      </c>
      <c r="D1052" s="5" t="str">
        <f>VLOOKUP($C1052,'Sales Person'!$A$1:$C$21,2,0)</f>
        <v>Cathy Kelley</v>
      </c>
      <c r="E1052" s="5" t="s">
        <v>10</v>
      </c>
      <c r="F1052" s="5" t="str">
        <f>VLOOKUP($E1052,Country!$A$1:$B$11,2,0)</f>
        <v>Europe</v>
      </c>
      <c r="G1052" s="5" t="s">
        <v>31</v>
      </c>
      <c r="H1052" s="5" t="str">
        <f>VLOOKUP($G1052,Products!$A$1:$C$11,COLUMNS(Products!$A$2:B1052),0)</f>
        <v>Electronics</v>
      </c>
      <c r="I1052" s="5">
        <f>VLOOKUP($G1052,Products!$A$1:$C$11,COLUMNS(Products!$A$2:C1052),0)</f>
        <v>71.97</v>
      </c>
      <c r="J1052" s="5">
        <v>395.62</v>
      </c>
      <c r="K1052" s="5" t="s">
        <v>81</v>
      </c>
      <c r="L1052" s="6">
        <v>45268</v>
      </c>
      <c r="M1052" s="5">
        <f t="shared" si="16"/>
        <v>6</v>
      </c>
      <c r="N1052" s="5" t="str">
        <f>TEXT(Table1[[#This Row],[Date]],"mmm")</f>
        <v>Dec</v>
      </c>
      <c r="O1052" s="5">
        <f>YEAR(Table1[[#This Row],[Date]])</f>
        <v>2023</v>
      </c>
    </row>
    <row r="1053" spans="1:15" x14ac:dyDescent="0.25">
      <c r="A1053" s="5">
        <v>1052</v>
      </c>
      <c r="B1053" s="6">
        <v>44984</v>
      </c>
      <c r="C1053" s="5" t="s">
        <v>72</v>
      </c>
      <c r="D1053" s="5" t="str">
        <f>VLOOKUP($C1053,'Sales Person'!$A$1:$C$21,2,0)</f>
        <v>Cathy Kelley</v>
      </c>
      <c r="E1053" s="5" t="s">
        <v>2</v>
      </c>
      <c r="F1053" s="5" t="str">
        <f>VLOOKUP($E1053,Country!$A$1:$B$11,2,0)</f>
        <v>North America</v>
      </c>
      <c r="G1053" s="5" t="s">
        <v>26</v>
      </c>
      <c r="H1053" s="5" t="str">
        <f>VLOOKUP($G1053,Products!$A$1:$C$11,COLUMNS(Products!$A$2:B1053),0)</f>
        <v>Electronics</v>
      </c>
      <c r="I1053" s="5">
        <f>VLOOKUP($G1053,Products!$A$1:$C$11,COLUMNS(Products!$A$2:C1053),0)</f>
        <v>263.2</v>
      </c>
      <c r="J1053" s="5">
        <v>510.72</v>
      </c>
      <c r="K1053" s="5" t="s">
        <v>82</v>
      </c>
      <c r="L1053" s="5" t="s">
        <v>83</v>
      </c>
      <c r="M1053" s="5" t="str">
        <f t="shared" si="16"/>
        <v>0</v>
      </c>
      <c r="N1053" s="5" t="str">
        <f>TEXT(Table1[[#This Row],[Date]],"mmm")</f>
        <v>Feb</v>
      </c>
      <c r="O1053" s="5">
        <f>YEAR(Table1[[#This Row],[Date]])</f>
        <v>2023</v>
      </c>
    </row>
    <row r="1054" spans="1:15" x14ac:dyDescent="0.25">
      <c r="A1054" s="5">
        <v>1053</v>
      </c>
      <c r="B1054" s="6">
        <v>45356</v>
      </c>
      <c r="C1054" s="5" t="s">
        <v>72</v>
      </c>
      <c r="D1054" s="5" t="str">
        <f>VLOOKUP($C1054,'Sales Person'!$A$1:$C$21,2,0)</f>
        <v>Cathy Kelley</v>
      </c>
      <c r="E1054" s="5" t="s">
        <v>2</v>
      </c>
      <c r="F1054" s="5" t="str">
        <f>VLOOKUP($E1054,Country!$A$1:$B$11,2,0)</f>
        <v>North America</v>
      </c>
      <c r="G1054" s="5" t="s">
        <v>31</v>
      </c>
      <c r="H1054" s="5" t="str">
        <f>VLOOKUP($G1054,Products!$A$1:$C$11,COLUMNS(Products!$A$2:B1054),0)</f>
        <v>Electronics</v>
      </c>
      <c r="I1054" s="5">
        <f>VLOOKUP($G1054,Products!$A$1:$C$11,COLUMNS(Products!$A$2:C1054),0)</f>
        <v>71.97</v>
      </c>
      <c r="J1054" s="5">
        <v>915.29</v>
      </c>
      <c r="K1054" s="5" t="s">
        <v>82</v>
      </c>
      <c r="L1054" s="5" t="s">
        <v>83</v>
      </c>
      <c r="M1054" s="5" t="str">
        <f t="shared" si="16"/>
        <v>0</v>
      </c>
      <c r="N1054" s="5" t="str">
        <f>TEXT(Table1[[#This Row],[Date]],"mmm")</f>
        <v>Mar</v>
      </c>
      <c r="O1054" s="5">
        <f>YEAR(Table1[[#This Row],[Date]])</f>
        <v>2024</v>
      </c>
    </row>
    <row r="1055" spans="1:15" x14ac:dyDescent="0.25">
      <c r="A1055" s="5">
        <v>1054</v>
      </c>
      <c r="B1055" s="6">
        <v>44946</v>
      </c>
      <c r="C1055" s="5" t="s">
        <v>52</v>
      </c>
      <c r="D1055" s="5" t="str">
        <f>VLOOKUP($C1055,'Sales Person'!$A$1:$C$21,2,0)</f>
        <v>Nick Patrick</v>
      </c>
      <c r="E1055" s="5" t="s">
        <v>10</v>
      </c>
      <c r="F1055" s="5" t="str">
        <f>VLOOKUP($E1055,Country!$A$1:$B$11,2,0)</f>
        <v>Europe</v>
      </c>
      <c r="G1055" s="5" t="s">
        <v>30</v>
      </c>
      <c r="H1055" s="5" t="str">
        <f>VLOOKUP($G1055,Products!$A$1:$C$11,COLUMNS(Products!$A$2:B1055),0)</f>
        <v>Audio</v>
      </c>
      <c r="I1055" s="5">
        <f>VLOOKUP($G1055,Products!$A$1:$C$11,COLUMNS(Products!$A$2:C1055),0)</f>
        <v>199.57</v>
      </c>
      <c r="J1055" s="5">
        <v>437.96</v>
      </c>
      <c r="K1055" s="5" t="s">
        <v>81</v>
      </c>
      <c r="L1055" s="6">
        <v>44952</v>
      </c>
      <c r="M1055" s="5">
        <f t="shared" si="16"/>
        <v>6</v>
      </c>
      <c r="N1055" s="5" t="str">
        <f>TEXT(Table1[[#This Row],[Date]],"mmm")</f>
        <v>Jan</v>
      </c>
      <c r="O1055" s="5">
        <f>YEAR(Table1[[#This Row],[Date]])</f>
        <v>2023</v>
      </c>
    </row>
    <row r="1056" spans="1:15" x14ac:dyDescent="0.25">
      <c r="A1056" s="5">
        <v>1055</v>
      </c>
      <c r="B1056" s="6">
        <v>44979</v>
      </c>
      <c r="C1056" s="5" t="s">
        <v>56</v>
      </c>
      <c r="D1056" s="5" t="str">
        <f>VLOOKUP($C1056,'Sales Person'!$A$1:$C$21,2,0)</f>
        <v>Nick Patrick</v>
      </c>
      <c r="E1056" s="5" t="s">
        <v>11</v>
      </c>
      <c r="F1056" s="5" t="str">
        <f>VLOOKUP($E1056,Country!$A$1:$B$11,2,0)</f>
        <v>Asia</v>
      </c>
      <c r="G1056" s="5" t="s">
        <v>22</v>
      </c>
      <c r="H1056" s="5" t="str">
        <f>VLOOKUP($G1056,Products!$A$1:$C$11,COLUMNS(Products!$A$2:B1056),0)</f>
        <v>Computing</v>
      </c>
      <c r="I1056" s="5">
        <f>VLOOKUP($G1056,Products!$A$1:$C$11,COLUMNS(Products!$A$2:C1056),0)</f>
        <v>415.78</v>
      </c>
      <c r="J1056" s="5">
        <v>927.23</v>
      </c>
      <c r="K1056" s="5" t="s">
        <v>81</v>
      </c>
      <c r="L1056" s="6">
        <v>44991</v>
      </c>
      <c r="M1056" s="5">
        <f t="shared" si="16"/>
        <v>12</v>
      </c>
      <c r="N1056" s="5" t="str">
        <f>TEXT(Table1[[#This Row],[Date]],"mmm")</f>
        <v>Feb</v>
      </c>
      <c r="O1056" s="5">
        <f>YEAR(Table1[[#This Row],[Date]])</f>
        <v>2023</v>
      </c>
    </row>
    <row r="1057" spans="1:15" x14ac:dyDescent="0.25">
      <c r="A1057" s="5">
        <v>1056</v>
      </c>
      <c r="B1057" s="6">
        <v>45367</v>
      </c>
      <c r="C1057" s="5" t="s">
        <v>66</v>
      </c>
      <c r="D1057" s="5" t="str">
        <f>VLOOKUP($C1057,'Sales Person'!$A$1:$C$21,2,0)</f>
        <v>Michale Cole</v>
      </c>
      <c r="E1057" s="5" t="s">
        <v>11</v>
      </c>
      <c r="F1057" s="5" t="str">
        <f>VLOOKUP($E1057,Country!$A$1:$B$11,2,0)</f>
        <v>Asia</v>
      </c>
      <c r="G1057" s="5" t="s">
        <v>31</v>
      </c>
      <c r="H1057" s="5" t="str">
        <f>VLOOKUP($G1057,Products!$A$1:$C$11,COLUMNS(Products!$A$2:B1057),0)</f>
        <v>Electronics</v>
      </c>
      <c r="I1057" s="5">
        <f>VLOOKUP($G1057,Products!$A$1:$C$11,COLUMNS(Products!$A$2:C1057),0)</f>
        <v>71.97</v>
      </c>
      <c r="J1057" s="5">
        <v>142.59</v>
      </c>
      <c r="K1057" s="5" t="s">
        <v>81</v>
      </c>
      <c r="L1057" s="6">
        <v>45379</v>
      </c>
      <c r="M1057" s="5">
        <f t="shared" si="16"/>
        <v>12</v>
      </c>
      <c r="N1057" s="5" t="str">
        <f>TEXT(Table1[[#This Row],[Date]],"mmm")</f>
        <v>Mar</v>
      </c>
      <c r="O1057" s="5">
        <f>YEAR(Table1[[#This Row],[Date]])</f>
        <v>2024</v>
      </c>
    </row>
    <row r="1058" spans="1:15" x14ac:dyDescent="0.25">
      <c r="A1058" s="5">
        <v>1057</v>
      </c>
      <c r="B1058" s="6">
        <v>45011</v>
      </c>
      <c r="C1058" s="5" t="s">
        <v>56</v>
      </c>
      <c r="D1058" s="5" t="str">
        <f>VLOOKUP($C1058,'Sales Person'!$A$1:$C$21,2,0)</f>
        <v>Nick Patrick</v>
      </c>
      <c r="E1058" s="5" t="s">
        <v>11</v>
      </c>
      <c r="F1058" s="5" t="str">
        <f>VLOOKUP($E1058,Country!$A$1:$B$11,2,0)</f>
        <v>Asia</v>
      </c>
      <c r="G1058" s="5" t="s">
        <v>32</v>
      </c>
      <c r="H1058" s="5" t="str">
        <f>VLOOKUP($G1058,Products!$A$1:$C$11,COLUMNS(Products!$A$2:B1058),0)</f>
        <v>Audio</v>
      </c>
      <c r="I1058" s="5">
        <f>VLOOKUP($G1058,Products!$A$1:$C$11,COLUMNS(Products!$A$2:C1058),0)</f>
        <v>143.09</v>
      </c>
      <c r="J1058" s="5">
        <v>300.81</v>
      </c>
      <c r="K1058" s="5" t="s">
        <v>81</v>
      </c>
      <c r="L1058" s="6">
        <v>45023</v>
      </c>
      <c r="M1058" s="5">
        <f t="shared" si="16"/>
        <v>12</v>
      </c>
      <c r="N1058" s="5" t="str">
        <f>TEXT(Table1[[#This Row],[Date]],"mmm")</f>
        <v>Mar</v>
      </c>
      <c r="O1058" s="5">
        <f>YEAR(Table1[[#This Row],[Date]])</f>
        <v>2023</v>
      </c>
    </row>
    <row r="1059" spans="1:15" x14ac:dyDescent="0.25">
      <c r="A1059" s="5">
        <v>1058</v>
      </c>
      <c r="B1059" s="6">
        <v>45291</v>
      </c>
      <c r="C1059" s="5" t="s">
        <v>64</v>
      </c>
      <c r="D1059" s="5" t="str">
        <f>VLOOKUP($C1059,'Sales Person'!$A$1:$C$21,2,0)</f>
        <v>Michale Cole</v>
      </c>
      <c r="E1059" s="5" t="s">
        <v>2</v>
      </c>
      <c r="F1059" s="5" t="str">
        <f>VLOOKUP($E1059,Country!$A$1:$B$11,2,0)</f>
        <v>North America</v>
      </c>
      <c r="G1059" s="5" t="s">
        <v>26</v>
      </c>
      <c r="H1059" s="5" t="str">
        <f>VLOOKUP($G1059,Products!$A$1:$C$11,COLUMNS(Products!$A$2:B1059),0)</f>
        <v>Electronics</v>
      </c>
      <c r="I1059" s="5">
        <f>VLOOKUP($G1059,Products!$A$1:$C$11,COLUMNS(Products!$A$2:C1059),0)</f>
        <v>263.2</v>
      </c>
      <c r="J1059" s="5">
        <v>190.6</v>
      </c>
      <c r="K1059" s="5" t="s">
        <v>81</v>
      </c>
      <c r="L1059" s="6">
        <v>45292</v>
      </c>
      <c r="M1059" s="5">
        <f t="shared" si="16"/>
        <v>1</v>
      </c>
      <c r="N1059" s="5" t="str">
        <f>TEXT(Table1[[#This Row],[Date]],"mmm")</f>
        <v>Dec</v>
      </c>
      <c r="O1059" s="5">
        <f>YEAR(Table1[[#This Row],[Date]])</f>
        <v>2023</v>
      </c>
    </row>
    <row r="1060" spans="1:15" x14ac:dyDescent="0.25">
      <c r="A1060" s="5">
        <v>1059</v>
      </c>
      <c r="B1060" s="6">
        <v>45449</v>
      </c>
      <c r="C1060" s="5" t="s">
        <v>62</v>
      </c>
      <c r="D1060" s="5" t="str">
        <f>VLOOKUP($C1060,'Sales Person'!$A$1:$C$21,2,0)</f>
        <v>Cathy Kelley</v>
      </c>
      <c r="E1060" s="5" t="s">
        <v>7</v>
      </c>
      <c r="F1060" s="5" t="str">
        <f>VLOOKUP($E1060,Country!$A$1:$B$11,2,0)</f>
        <v>Europe</v>
      </c>
      <c r="G1060" s="5" t="s">
        <v>20</v>
      </c>
      <c r="H1060" s="5" t="str">
        <f>VLOOKUP($G1060,Products!$A$1:$C$11,COLUMNS(Products!$A$2:B1060),0)</f>
        <v>Office Equipment</v>
      </c>
      <c r="I1060" s="5">
        <f>VLOOKUP($G1060,Products!$A$1:$C$11,COLUMNS(Products!$A$2:C1060),0)</f>
        <v>350.59</v>
      </c>
      <c r="J1060" s="5">
        <v>490.08</v>
      </c>
      <c r="K1060" s="5" t="s">
        <v>81</v>
      </c>
      <c r="L1060" s="6">
        <v>45457</v>
      </c>
      <c r="M1060" s="5">
        <f t="shared" si="16"/>
        <v>8</v>
      </c>
      <c r="N1060" s="5" t="str">
        <f>TEXT(Table1[[#This Row],[Date]],"mmm")</f>
        <v>Jun</v>
      </c>
      <c r="O1060" s="5">
        <f>YEAR(Table1[[#This Row],[Date]])</f>
        <v>2024</v>
      </c>
    </row>
    <row r="1061" spans="1:15" x14ac:dyDescent="0.25">
      <c r="A1061" s="5">
        <v>1060</v>
      </c>
      <c r="B1061" s="6">
        <v>45369</v>
      </c>
      <c r="C1061" s="5" t="s">
        <v>74</v>
      </c>
      <c r="D1061" s="5" t="str">
        <f>VLOOKUP($C1061,'Sales Person'!$A$1:$C$21,2,0)</f>
        <v>Michale Cole</v>
      </c>
      <c r="E1061" s="5" t="s">
        <v>4</v>
      </c>
      <c r="F1061" s="5" t="str">
        <f>VLOOKUP($E1061,Country!$A$1:$B$11,2,0)</f>
        <v>North America</v>
      </c>
      <c r="G1061" s="5" t="s">
        <v>32</v>
      </c>
      <c r="H1061" s="5" t="str">
        <f>VLOOKUP($G1061,Products!$A$1:$C$11,COLUMNS(Products!$A$2:B1061),0)</f>
        <v>Audio</v>
      </c>
      <c r="I1061" s="5">
        <f>VLOOKUP($G1061,Products!$A$1:$C$11,COLUMNS(Products!$A$2:C1061),0)</f>
        <v>143.09</v>
      </c>
      <c r="J1061" s="5">
        <v>229.27</v>
      </c>
      <c r="K1061" s="5" t="s">
        <v>81</v>
      </c>
      <c r="L1061" s="6">
        <v>45371</v>
      </c>
      <c r="M1061" s="5">
        <f t="shared" si="16"/>
        <v>2</v>
      </c>
      <c r="N1061" s="5" t="str">
        <f>TEXT(Table1[[#This Row],[Date]],"mmm")</f>
        <v>Mar</v>
      </c>
      <c r="O1061" s="5">
        <f>YEAR(Table1[[#This Row],[Date]])</f>
        <v>2024</v>
      </c>
    </row>
    <row r="1062" spans="1:15" x14ac:dyDescent="0.25">
      <c r="A1062" s="5">
        <v>1061</v>
      </c>
      <c r="B1062" s="6">
        <v>45079</v>
      </c>
      <c r="C1062" s="5" t="s">
        <v>58</v>
      </c>
      <c r="D1062" s="5" t="str">
        <f>VLOOKUP($C1062,'Sales Person'!$A$1:$C$21,2,0)</f>
        <v>Nick Patrick</v>
      </c>
      <c r="E1062" s="5" t="s">
        <v>14</v>
      </c>
      <c r="F1062" s="5" t="str">
        <f>VLOOKUP($E1062,Country!$A$1:$B$11,2,0)</f>
        <v>Asia</v>
      </c>
      <c r="G1062" s="5" t="s">
        <v>28</v>
      </c>
      <c r="H1062" s="5" t="str">
        <f>VLOOKUP($G1062,Products!$A$1:$C$11,COLUMNS(Products!$A$2:B1062),0)</f>
        <v>Electronics</v>
      </c>
      <c r="I1062" s="5">
        <f>VLOOKUP($G1062,Products!$A$1:$C$11,COLUMNS(Products!$A$2:C1062),0)</f>
        <v>282.79000000000002</v>
      </c>
      <c r="J1062" s="5">
        <v>605</v>
      </c>
      <c r="K1062" s="5" t="s">
        <v>81</v>
      </c>
      <c r="L1062" s="6">
        <v>45097</v>
      </c>
      <c r="M1062" s="5">
        <f t="shared" si="16"/>
        <v>18</v>
      </c>
      <c r="N1062" s="5" t="str">
        <f>TEXT(Table1[[#This Row],[Date]],"mmm")</f>
        <v>Jun</v>
      </c>
      <c r="O1062" s="5">
        <f>YEAR(Table1[[#This Row],[Date]])</f>
        <v>2023</v>
      </c>
    </row>
    <row r="1063" spans="1:15" x14ac:dyDescent="0.25">
      <c r="A1063" s="5">
        <v>1062</v>
      </c>
      <c r="B1063" s="6">
        <v>45147</v>
      </c>
      <c r="C1063" s="5" t="s">
        <v>52</v>
      </c>
      <c r="D1063" s="5" t="str">
        <f>VLOOKUP($C1063,'Sales Person'!$A$1:$C$21,2,0)</f>
        <v>Nick Patrick</v>
      </c>
      <c r="E1063" s="5" t="s">
        <v>5</v>
      </c>
      <c r="F1063" s="5" t="str">
        <f>VLOOKUP($E1063,Country!$A$1:$B$11,2,0)</f>
        <v>South America</v>
      </c>
      <c r="G1063" s="5" t="s">
        <v>33</v>
      </c>
      <c r="H1063" s="5" t="str">
        <f>VLOOKUP($G1063,Products!$A$1:$C$11,COLUMNS(Products!$A$2:B1063),0)</f>
        <v>Electronics</v>
      </c>
      <c r="I1063" s="5">
        <f>VLOOKUP($G1063,Products!$A$1:$C$11,COLUMNS(Products!$A$2:C1063),0)</f>
        <v>381.62</v>
      </c>
      <c r="J1063" s="5">
        <v>267.87</v>
      </c>
      <c r="K1063" s="5" t="s">
        <v>81</v>
      </c>
      <c r="L1063" s="6">
        <v>45151</v>
      </c>
      <c r="M1063" s="5">
        <f t="shared" si="16"/>
        <v>4</v>
      </c>
      <c r="N1063" s="5" t="str">
        <f>TEXT(Table1[[#This Row],[Date]],"mmm")</f>
        <v>Aug</v>
      </c>
      <c r="O1063" s="5">
        <f>YEAR(Table1[[#This Row],[Date]])</f>
        <v>2023</v>
      </c>
    </row>
    <row r="1064" spans="1:15" x14ac:dyDescent="0.25">
      <c r="A1064" s="5">
        <v>1063</v>
      </c>
      <c r="B1064" s="6">
        <v>45066</v>
      </c>
      <c r="C1064" s="5" t="s">
        <v>50</v>
      </c>
      <c r="D1064" s="5" t="str">
        <f>VLOOKUP($C1064,'Sales Person'!$A$1:$C$21,2,0)</f>
        <v>Michale Cole</v>
      </c>
      <c r="E1064" s="5" t="s">
        <v>11</v>
      </c>
      <c r="F1064" s="5" t="str">
        <f>VLOOKUP($E1064,Country!$A$1:$B$11,2,0)</f>
        <v>Asia</v>
      </c>
      <c r="G1064" s="5" t="s">
        <v>33</v>
      </c>
      <c r="H1064" s="5" t="str">
        <f>VLOOKUP($G1064,Products!$A$1:$C$11,COLUMNS(Products!$A$2:B1064),0)</f>
        <v>Electronics</v>
      </c>
      <c r="I1064" s="5">
        <f>VLOOKUP($G1064,Products!$A$1:$C$11,COLUMNS(Products!$A$2:C1064),0)</f>
        <v>381.62</v>
      </c>
      <c r="J1064" s="5">
        <v>771.81</v>
      </c>
      <c r="K1064" s="5" t="s">
        <v>81</v>
      </c>
      <c r="L1064" s="6">
        <v>45078</v>
      </c>
      <c r="M1064" s="5">
        <f t="shared" si="16"/>
        <v>12</v>
      </c>
      <c r="N1064" s="5" t="str">
        <f>TEXT(Table1[[#This Row],[Date]],"mmm")</f>
        <v>May</v>
      </c>
      <c r="O1064" s="5">
        <f>YEAR(Table1[[#This Row],[Date]])</f>
        <v>2023</v>
      </c>
    </row>
    <row r="1065" spans="1:15" x14ac:dyDescent="0.25">
      <c r="A1065" s="5">
        <v>1064</v>
      </c>
      <c r="B1065" s="6">
        <v>45270</v>
      </c>
      <c r="C1065" s="5" t="s">
        <v>38</v>
      </c>
      <c r="D1065" s="5" t="str">
        <f>VLOOKUP($C1065,'Sales Person'!$A$1:$C$21,2,0)</f>
        <v>Samantha Irvin</v>
      </c>
      <c r="E1065" s="5" t="s">
        <v>15</v>
      </c>
      <c r="F1065" s="5" t="str">
        <f>VLOOKUP($E1065,Country!$A$1:$B$11,2,0)</f>
        <v>Oceania</v>
      </c>
      <c r="G1065" s="5" t="s">
        <v>22</v>
      </c>
      <c r="H1065" s="5" t="str">
        <f>VLOOKUP($G1065,Products!$A$1:$C$11,COLUMNS(Products!$A$2:B1065),0)</f>
        <v>Computing</v>
      </c>
      <c r="I1065" s="5">
        <f>VLOOKUP($G1065,Products!$A$1:$C$11,COLUMNS(Products!$A$2:C1065),0)</f>
        <v>415.78</v>
      </c>
      <c r="J1065" s="5">
        <v>834.1</v>
      </c>
      <c r="K1065" s="5" t="s">
        <v>81</v>
      </c>
      <c r="L1065" s="6">
        <v>45290</v>
      </c>
      <c r="M1065" s="5">
        <f t="shared" si="16"/>
        <v>20</v>
      </c>
      <c r="N1065" s="5" t="str">
        <f>TEXT(Table1[[#This Row],[Date]],"mmm")</f>
        <v>Dec</v>
      </c>
      <c r="O1065" s="5">
        <f>YEAR(Table1[[#This Row],[Date]])</f>
        <v>2023</v>
      </c>
    </row>
    <row r="1066" spans="1:15" x14ac:dyDescent="0.25">
      <c r="A1066" s="5">
        <v>1065</v>
      </c>
      <c r="B1066" s="6">
        <v>44988</v>
      </c>
      <c r="C1066" s="5" t="s">
        <v>36</v>
      </c>
      <c r="D1066" s="5" t="str">
        <f>VLOOKUP($C1066,'Sales Person'!$A$1:$C$21,2,0)</f>
        <v>Michale Cole</v>
      </c>
      <c r="E1066" s="5" t="s">
        <v>11</v>
      </c>
      <c r="F1066" s="5" t="str">
        <f>VLOOKUP($E1066,Country!$A$1:$B$11,2,0)</f>
        <v>Asia</v>
      </c>
      <c r="G1066" s="5" t="s">
        <v>24</v>
      </c>
      <c r="H1066" s="5" t="str">
        <f>VLOOKUP($G1066,Products!$A$1:$C$11,COLUMNS(Products!$A$2:B1066),0)</f>
        <v>Audio</v>
      </c>
      <c r="I1066" s="5">
        <f>VLOOKUP($G1066,Products!$A$1:$C$11,COLUMNS(Products!$A$2:C1066),0)</f>
        <v>195.62</v>
      </c>
      <c r="J1066" s="5">
        <v>347.37</v>
      </c>
      <c r="K1066" s="5" t="s">
        <v>81</v>
      </c>
      <c r="L1066" s="6">
        <v>45000</v>
      </c>
      <c r="M1066" s="5">
        <f t="shared" si="16"/>
        <v>12</v>
      </c>
      <c r="N1066" s="5" t="str">
        <f>TEXT(Table1[[#This Row],[Date]],"mmm")</f>
        <v>Mar</v>
      </c>
      <c r="O1066" s="5">
        <f>YEAR(Table1[[#This Row],[Date]])</f>
        <v>2023</v>
      </c>
    </row>
    <row r="1067" spans="1:15" x14ac:dyDescent="0.25">
      <c r="A1067" s="5">
        <v>1066</v>
      </c>
      <c r="B1067" s="6">
        <v>45376</v>
      </c>
      <c r="C1067" s="5" t="s">
        <v>44</v>
      </c>
      <c r="D1067" s="5" t="str">
        <f>VLOOKUP($C1067,'Sales Person'!$A$1:$C$21,2,0)</f>
        <v>Cathy Kelley</v>
      </c>
      <c r="E1067" s="5" t="s">
        <v>11</v>
      </c>
      <c r="F1067" s="5" t="str">
        <f>VLOOKUP($E1067,Country!$A$1:$B$11,2,0)</f>
        <v>Asia</v>
      </c>
      <c r="G1067" s="5" t="s">
        <v>20</v>
      </c>
      <c r="H1067" s="5" t="str">
        <f>VLOOKUP($G1067,Products!$A$1:$C$11,COLUMNS(Products!$A$2:B1067),0)</f>
        <v>Office Equipment</v>
      </c>
      <c r="I1067" s="5">
        <f>VLOOKUP($G1067,Products!$A$1:$C$11,COLUMNS(Products!$A$2:C1067),0)</f>
        <v>350.59</v>
      </c>
      <c r="J1067" s="5">
        <v>663.13</v>
      </c>
      <c r="K1067" s="5" t="s">
        <v>81</v>
      </c>
      <c r="L1067" s="6">
        <v>45388</v>
      </c>
      <c r="M1067" s="5">
        <f t="shared" si="16"/>
        <v>12</v>
      </c>
      <c r="N1067" s="5" t="str">
        <f>TEXT(Table1[[#This Row],[Date]],"mmm")</f>
        <v>Mar</v>
      </c>
      <c r="O1067" s="5">
        <f>YEAR(Table1[[#This Row],[Date]])</f>
        <v>2024</v>
      </c>
    </row>
    <row r="1068" spans="1:15" x14ac:dyDescent="0.25">
      <c r="A1068" s="5">
        <v>1067</v>
      </c>
      <c r="B1068" s="6">
        <v>44947</v>
      </c>
      <c r="C1068" s="5" t="s">
        <v>60</v>
      </c>
      <c r="D1068" s="5" t="str">
        <f>VLOOKUP($C1068,'Sales Person'!$A$1:$C$21,2,0)</f>
        <v>Cathy Kelley</v>
      </c>
      <c r="E1068" s="5" t="s">
        <v>2</v>
      </c>
      <c r="F1068" s="5" t="str">
        <f>VLOOKUP($E1068,Country!$A$1:$B$11,2,0)</f>
        <v>North America</v>
      </c>
      <c r="G1068" s="5" t="s">
        <v>26</v>
      </c>
      <c r="H1068" s="5" t="str">
        <f>VLOOKUP($G1068,Products!$A$1:$C$11,COLUMNS(Products!$A$2:B1068),0)</f>
        <v>Electronics</v>
      </c>
      <c r="I1068" s="5">
        <f>VLOOKUP($G1068,Products!$A$1:$C$11,COLUMNS(Products!$A$2:C1068),0)</f>
        <v>263.2</v>
      </c>
      <c r="J1068" s="5">
        <v>434.72</v>
      </c>
      <c r="K1068" s="5" t="s">
        <v>82</v>
      </c>
      <c r="L1068" s="5" t="s">
        <v>83</v>
      </c>
      <c r="M1068" s="5" t="str">
        <f t="shared" si="16"/>
        <v>0</v>
      </c>
      <c r="N1068" s="5" t="str">
        <f>TEXT(Table1[[#This Row],[Date]],"mmm")</f>
        <v>Jan</v>
      </c>
      <c r="O1068" s="5">
        <f>YEAR(Table1[[#This Row],[Date]])</f>
        <v>2023</v>
      </c>
    </row>
    <row r="1069" spans="1:15" x14ac:dyDescent="0.25">
      <c r="A1069" s="5">
        <v>1068</v>
      </c>
      <c r="B1069" s="6">
        <v>45593</v>
      </c>
      <c r="C1069" s="5" t="s">
        <v>52</v>
      </c>
      <c r="D1069" s="5" t="str">
        <f>VLOOKUP($C1069,'Sales Person'!$A$1:$C$21,2,0)</f>
        <v>Nick Patrick</v>
      </c>
      <c r="E1069" s="5" t="s">
        <v>11</v>
      </c>
      <c r="F1069" s="5" t="str">
        <f>VLOOKUP($E1069,Country!$A$1:$B$11,2,0)</f>
        <v>Asia</v>
      </c>
      <c r="G1069" s="5" t="s">
        <v>29</v>
      </c>
      <c r="H1069" s="5" t="str">
        <f>VLOOKUP($G1069,Products!$A$1:$C$11,COLUMNS(Products!$A$2:B1069),0)</f>
        <v>Computing</v>
      </c>
      <c r="I1069" s="5">
        <f>VLOOKUP($G1069,Products!$A$1:$C$11,COLUMNS(Products!$A$2:C1069),0)</f>
        <v>104.6</v>
      </c>
      <c r="J1069" s="5">
        <v>889.17</v>
      </c>
      <c r="K1069" s="5" t="s">
        <v>81</v>
      </c>
      <c r="L1069" s="6">
        <v>45605</v>
      </c>
      <c r="M1069" s="5">
        <f t="shared" si="16"/>
        <v>12</v>
      </c>
      <c r="N1069" s="5" t="str">
        <f>TEXT(Table1[[#This Row],[Date]],"mmm")</f>
        <v>Oct</v>
      </c>
      <c r="O1069" s="5">
        <f>YEAR(Table1[[#This Row],[Date]])</f>
        <v>2024</v>
      </c>
    </row>
    <row r="1070" spans="1:15" x14ac:dyDescent="0.25">
      <c r="A1070" s="5">
        <v>1069</v>
      </c>
      <c r="B1070" s="6">
        <v>45632</v>
      </c>
      <c r="C1070" s="5" t="s">
        <v>68</v>
      </c>
      <c r="D1070" s="5" t="str">
        <f>VLOOKUP($C1070,'Sales Person'!$A$1:$C$21,2,0)</f>
        <v>Samantha Irvin</v>
      </c>
      <c r="E1070" s="5" t="s">
        <v>7</v>
      </c>
      <c r="F1070" s="5" t="str">
        <f>VLOOKUP($E1070,Country!$A$1:$B$11,2,0)</f>
        <v>Europe</v>
      </c>
      <c r="G1070" s="5" t="s">
        <v>22</v>
      </c>
      <c r="H1070" s="5" t="str">
        <f>VLOOKUP($G1070,Products!$A$1:$C$11,COLUMNS(Products!$A$2:B1070),0)</f>
        <v>Computing</v>
      </c>
      <c r="I1070" s="5">
        <f>VLOOKUP($G1070,Products!$A$1:$C$11,COLUMNS(Products!$A$2:C1070),0)</f>
        <v>415.78</v>
      </c>
      <c r="J1070" s="5">
        <v>338.63</v>
      </c>
      <c r="K1070" s="5" t="s">
        <v>82</v>
      </c>
      <c r="L1070" s="5" t="s">
        <v>83</v>
      </c>
      <c r="M1070" s="5" t="str">
        <f t="shared" si="16"/>
        <v>0</v>
      </c>
      <c r="N1070" s="5" t="str">
        <f>TEXT(Table1[[#This Row],[Date]],"mmm")</f>
        <v>Dec</v>
      </c>
      <c r="O1070" s="5">
        <f>YEAR(Table1[[#This Row],[Date]])</f>
        <v>2024</v>
      </c>
    </row>
    <row r="1071" spans="1:15" x14ac:dyDescent="0.25">
      <c r="A1071" s="5">
        <v>1070</v>
      </c>
      <c r="B1071" s="6">
        <v>45449</v>
      </c>
      <c r="C1071" s="5" t="s">
        <v>52</v>
      </c>
      <c r="D1071" s="5" t="str">
        <f>VLOOKUP($C1071,'Sales Person'!$A$1:$C$21,2,0)</f>
        <v>Nick Patrick</v>
      </c>
      <c r="E1071" s="5" t="s">
        <v>2</v>
      </c>
      <c r="F1071" s="5" t="str">
        <f>VLOOKUP($E1071,Country!$A$1:$B$11,2,0)</f>
        <v>North America</v>
      </c>
      <c r="G1071" s="5" t="s">
        <v>22</v>
      </c>
      <c r="H1071" s="5" t="str">
        <f>VLOOKUP($G1071,Products!$A$1:$C$11,COLUMNS(Products!$A$2:B1071),0)</f>
        <v>Computing</v>
      </c>
      <c r="I1071" s="5">
        <f>VLOOKUP($G1071,Products!$A$1:$C$11,COLUMNS(Products!$A$2:C1071),0)</f>
        <v>415.78</v>
      </c>
      <c r="J1071" s="5">
        <v>968.23</v>
      </c>
      <c r="K1071" s="5" t="s">
        <v>82</v>
      </c>
      <c r="L1071" s="5" t="s">
        <v>83</v>
      </c>
      <c r="M1071" s="5" t="str">
        <f t="shared" si="16"/>
        <v>0</v>
      </c>
      <c r="N1071" s="5" t="str">
        <f>TEXT(Table1[[#This Row],[Date]],"mmm")</f>
        <v>Jun</v>
      </c>
      <c r="O1071" s="5">
        <f>YEAR(Table1[[#This Row],[Date]])</f>
        <v>2024</v>
      </c>
    </row>
    <row r="1072" spans="1:15" x14ac:dyDescent="0.25">
      <c r="A1072" s="5">
        <v>1071</v>
      </c>
      <c r="B1072" s="6">
        <v>45539</v>
      </c>
      <c r="C1072" s="5" t="s">
        <v>54</v>
      </c>
      <c r="D1072" s="5" t="str">
        <f>VLOOKUP($C1072,'Sales Person'!$A$1:$C$21,2,0)</f>
        <v>Michale Cole</v>
      </c>
      <c r="E1072" s="5" t="s">
        <v>10</v>
      </c>
      <c r="F1072" s="5" t="str">
        <f>VLOOKUP($E1072,Country!$A$1:$B$11,2,0)</f>
        <v>Europe</v>
      </c>
      <c r="G1072" s="5" t="s">
        <v>29</v>
      </c>
      <c r="H1072" s="5" t="str">
        <f>VLOOKUP($G1072,Products!$A$1:$C$11,COLUMNS(Products!$A$2:B1072),0)</f>
        <v>Computing</v>
      </c>
      <c r="I1072" s="5">
        <f>VLOOKUP($G1072,Products!$A$1:$C$11,COLUMNS(Products!$A$2:C1072),0)</f>
        <v>104.6</v>
      </c>
      <c r="J1072" s="5">
        <v>102.78</v>
      </c>
      <c r="K1072" s="5" t="s">
        <v>81</v>
      </c>
      <c r="L1072" s="6">
        <v>45545</v>
      </c>
      <c r="M1072" s="5">
        <f t="shared" si="16"/>
        <v>6</v>
      </c>
      <c r="N1072" s="5" t="str">
        <f>TEXT(Table1[[#This Row],[Date]],"mmm")</f>
        <v>Sep</v>
      </c>
      <c r="O1072" s="5">
        <f>YEAR(Table1[[#This Row],[Date]])</f>
        <v>2024</v>
      </c>
    </row>
    <row r="1073" spans="1:15" x14ac:dyDescent="0.25">
      <c r="A1073" s="5">
        <v>1072</v>
      </c>
      <c r="B1073" s="6">
        <v>45258</v>
      </c>
      <c r="C1073" s="5" t="s">
        <v>50</v>
      </c>
      <c r="D1073" s="5" t="str">
        <f>VLOOKUP($C1073,'Sales Person'!$A$1:$C$21,2,0)</f>
        <v>Michale Cole</v>
      </c>
      <c r="E1073" s="5" t="s">
        <v>4</v>
      </c>
      <c r="F1073" s="5" t="str">
        <f>VLOOKUP($E1073,Country!$A$1:$B$11,2,0)</f>
        <v>North America</v>
      </c>
      <c r="G1073" s="5" t="s">
        <v>33</v>
      </c>
      <c r="H1073" s="5" t="str">
        <f>VLOOKUP($G1073,Products!$A$1:$C$11,COLUMNS(Products!$A$2:B1073),0)</f>
        <v>Electronics</v>
      </c>
      <c r="I1073" s="5">
        <f>VLOOKUP($G1073,Products!$A$1:$C$11,COLUMNS(Products!$A$2:C1073),0)</f>
        <v>381.62</v>
      </c>
      <c r="J1073" s="5">
        <v>408.6</v>
      </c>
      <c r="K1073" s="5" t="s">
        <v>81</v>
      </c>
      <c r="L1073" s="6">
        <v>45260</v>
      </c>
      <c r="M1073" s="5">
        <f t="shared" si="16"/>
        <v>2</v>
      </c>
      <c r="N1073" s="5" t="str">
        <f>TEXT(Table1[[#This Row],[Date]],"mmm")</f>
        <v>Nov</v>
      </c>
      <c r="O1073" s="5">
        <f>YEAR(Table1[[#This Row],[Date]])</f>
        <v>2023</v>
      </c>
    </row>
    <row r="1074" spans="1:15" x14ac:dyDescent="0.25">
      <c r="A1074" s="5">
        <v>1073</v>
      </c>
      <c r="B1074" s="6">
        <v>45399</v>
      </c>
      <c r="C1074" s="5" t="s">
        <v>58</v>
      </c>
      <c r="D1074" s="5" t="str">
        <f>VLOOKUP($C1074,'Sales Person'!$A$1:$C$21,2,0)</f>
        <v>Nick Patrick</v>
      </c>
      <c r="E1074" s="5" t="s">
        <v>4</v>
      </c>
      <c r="F1074" s="5" t="str">
        <f>VLOOKUP($E1074,Country!$A$1:$B$11,2,0)</f>
        <v>North America</v>
      </c>
      <c r="G1074" s="5" t="s">
        <v>22</v>
      </c>
      <c r="H1074" s="5" t="str">
        <f>VLOOKUP($G1074,Products!$A$1:$C$11,COLUMNS(Products!$A$2:B1074),0)</f>
        <v>Computing</v>
      </c>
      <c r="I1074" s="5">
        <f>VLOOKUP($G1074,Products!$A$1:$C$11,COLUMNS(Products!$A$2:C1074),0)</f>
        <v>415.78</v>
      </c>
      <c r="J1074" s="5">
        <v>270.45999999999998</v>
      </c>
      <c r="K1074" s="5" t="s">
        <v>82</v>
      </c>
      <c r="L1074" s="5" t="s">
        <v>83</v>
      </c>
      <c r="M1074" s="5" t="str">
        <f t="shared" si="16"/>
        <v>0</v>
      </c>
      <c r="N1074" s="5" t="str">
        <f>TEXT(Table1[[#This Row],[Date]],"mmm")</f>
        <v>Apr</v>
      </c>
      <c r="O1074" s="5">
        <f>YEAR(Table1[[#This Row],[Date]])</f>
        <v>2024</v>
      </c>
    </row>
    <row r="1075" spans="1:15" x14ac:dyDescent="0.25">
      <c r="A1075" s="5">
        <v>1074</v>
      </c>
      <c r="B1075" s="6">
        <v>45397</v>
      </c>
      <c r="C1075" s="5" t="s">
        <v>44</v>
      </c>
      <c r="D1075" s="5" t="str">
        <f>VLOOKUP($C1075,'Sales Person'!$A$1:$C$21,2,0)</f>
        <v>Cathy Kelley</v>
      </c>
      <c r="E1075" s="5" t="s">
        <v>11</v>
      </c>
      <c r="F1075" s="5" t="str">
        <f>VLOOKUP($E1075,Country!$A$1:$B$11,2,0)</f>
        <v>Asia</v>
      </c>
      <c r="G1075" s="5" t="s">
        <v>33</v>
      </c>
      <c r="H1075" s="5" t="str">
        <f>VLOOKUP($G1075,Products!$A$1:$C$11,COLUMNS(Products!$A$2:B1075),0)</f>
        <v>Electronics</v>
      </c>
      <c r="I1075" s="5">
        <f>VLOOKUP($G1075,Products!$A$1:$C$11,COLUMNS(Products!$A$2:C1075),0)</f>
        <v>381.62</v>
      </c>
      <c r="J1075" s="5">
        <v>115.47</v>
      </c>
      <c r="K1075" s="5" t="s">
        <v>81</v>
      </c>
      <c r="L1075" s="6">
        <v>45409</v>
      </c>
      <c r="M1075" s="5">
        <f t="shared" si="16"/>
        <v>12</v>
      </c>
      <c r="N1075" s="5" t="str">
        <f>TEXT(Table1[[#This Row],[Date]],"mmm")</f>
        <v>Apr</v>
      </c>
      <c r="O1075" s="5">
        <f>YEAR(Table1[[#This Row],[Date]])</f>
        <v>2024</v>
      </c>
    </row>
    <row r="1076" spans="1:15" x14ac:dyDescent="0.25">
      <c r="A1076" s="5">
        <v>1075</v>
      </c>
      <c r="B1076" s="6">
        <v>45641</v>
      </c>
      <c r="C1076" s="5" t="s">
        <v>72</v>
      </c>
      <c r="D1076" s="5" t="str">
        <f>VLOOKUP($C1076,'Sales Person'!$A$1:$C$21,2,0)</f>
        <v>Cathy Kelley</v>
      </c>
      <c r="E1076" s="5" t="s">
        <v>2</v>
      </c>
      <c r="F1076" s="5" t="str">
        <f>VLOOKUP($E1076,Country!$A$1:$B$11,2,0)</f>
        <v>North America</v>
      </c>
      <c r="G1076" s="5" t="s">
        <v>31</v>
      </c>
      <c r="H1076" s="5" t="str">
        <f>VLOOKUP($G1076,Products!$A$1:$C$11,COLUMNS(Products!$A$2:B1076),0)</f>
        <v>Electronics</v>
      </c>
      <c r="I1076" s="5">
        <f>VLOOKUP($G1076,Products!$A$1:$C$11,COLUMNS(Products!$A$2:C1076),0)</f>
        <v>71.97</v>
      </c>
      <c r="J1076" s="5">
        <v>686.12</v>
      </c>
      <c r="K1076" s="5" t="s">
        <v>81</v>
      </c>
      <c r="L1076" s="6">
        <v>45642</v>
      </c>
      <c r="M1076" s="5">
        <f t="shared" si="16"/>
        <v>1</v>
      </c>
      <c r="N1076" s="5" t="str">
        <f>TEXT(Table1[[#This Row],[Date]],"mmm")</f>
        <v>Dec</v>
      </c>
      <c r="O1076" s="5">
        <f>YEAR(Table1[[#This Row],[Date]])</f>
        <v>2024</v>
      </c>
    </row>
    <row r="1077" spans="1:15" x14ac:dyDescent="0.25">
      <c r="A1077" s="5">
        <v>1076</v>
      </c>
      <c r="B1077" s="6">
        <v>45656</v>
      </c>
      <c r="C1077" s="5" t="s">
        <v>66</v>
      </c>
      <c r="D1077" s="5" t="str">
        <f>VLOOKUP($C1077,'Sales Person'!$A$1:$C$21,2,0)</f>
        <v>Michale Cole</v>
      </c>
      <c r="E1077" s="5" t="s">
        <v>10</v>
      </c>
      <c r="F1077" s="5" t="str">
        <f>VLOOKUP($E1077,Country!$A$1:$B$11,2,0)</f>
        <v>Europe</v>
      </c>
      <c r="G1077" s="5" t="s">
        <v>26</v>
      </c>
      <c r="H1077" s="5" t="str">
        <f>VLOOKUP($G1077,Products!$A$1:$C$11,COLUMNS(Products!$A$2:B1077),0)</f>
        <v>Electronics</v>
      </c>
      <c r="I1077" s="5">
        <f>VLOOKUP($G1077,Products!$A$1:$C$11,COLUMNS(Products!$A$2:C1077),0)</f>
        <v>263.2</v>
      </c>
      <c r="J1077" s="5">
        <v>566.76</v>
      </c>
      <c r="K1077" s="5" t="s">
        <v>81</v>
      </c>
      <c r="L1077" s="6">
        <v>44931</v>
      </c>
      <c r="M1077" s="5">
        <f t="shared" si="16"/>
        <v>-725</v>
      </c>
      <c r="N1077" s="5" t="str">
        <f>TEXT(Table1[[#This Row],[Date]],"mmm")</f>
        <v>Dec</v>
      </c>
      <c r="O1077" s="5">
        <f>YEAR(Table1[[#This Row],[Date]])</f>
        <v>2024</v>
      </c>
    </row>
    <row r="1078" spans="1:15" x14ac:dyDescent="0.25">
      <c r="A1078" s="5">
        <v>1077</v>
      </c>
      <c r="B1078" s="6">
        <v>45285</v>
      </c>
      <c r="C1078" s="5" t="s">
        <v>62</v>
      </c>
      <c r="D1078" s="5" t="str">
        <f>VLOOKUP($C1078,'Sales Person'!$A$1:$C$21,2,0)</f>
        <v>Cathy Kelley</v>
      </c>
      <c r="E1078" s="5" t="s">
        <v>14</v>
      </c>
      <c r="F1078" s="5" t="str">
        <f>VLOOKUP($E1078,Country!$A$1:$B$11,2,0)</f>
        <v>Asia</v>
      </c>
      <c r="G1078" s="5" t="s">
        <v>33</v>
      </c>
      <c r="H1078" s="5" t="str">
        <f>VLOOKUP($G1078,Products!$A$1:$C$11,COLUMNS(Products!$A$2:B1078),0)</f>
        <v>Electronics</v>
      </c>
      <c r="I1078" s="5">
        <f>VLOOKUP($G1078,Products!$A$1:$C$11,COLUMNS(Products!$A$2:C1078),0)</f>
        <v>381.62</v>
      </c>
      <c r="J1078" s="5">
        <v>983.94</v>
      </c>
      <c r="K1078" s="5" t="s">
        <v>81</v>
      </c>
      <c r="L1078" s="6">
        <v>45303</v>
      </c>
      <c r="M1078" s="5">
        <f t="shared" si="16"/>
        <v>18</v>
      </c>
      <c r="N1078" s="5" t="str">
        <f>TEXT(Table1[[#This Row],[Date]],"mmm")</f>
        <v>Dec</v>
      </c>
      <c r="O1078" s="5">
        <f>YEAR(Table1[[#This Row],[Date]])</f>
        <v>2023</v>
      </c>
    </row>
    <row r="1079" spans="1:15" x14ac:dyDescent="0.25">
      <c r="A1079" s="5">
        <v>1078</v>
      </c>
      <c r="B1079" s="6">
        <v>45515</v>
      </c>
      <c r="C1079" s="5" t="s">
        <v>68</v>
      </c>
      <c r="D1079" s="5" t="str">
        <f>VLOOKUP($C1079,'Sales Person'!$A$1:$C$21,2,0)</f>
        <v>Samantha Irvin</v>
      </c>
      <c r="E1079" s="5" t="s">
        <v>11</v>
      </c>
      <c r="F1079" s="5" t="str">
        <f>VLOOKUP($E1079,Country!$A$1:$B$11,2,0)</f>
        <v>Asia</v>
      </c>
      <c r="G1079" s="5" t="s">
        <v>26</v>
      </c>
      <c r="H1079" s="5" t="str">
        <f>VLOOKUP($G1079,Products!$A$1:$C$11,COLUMNS(Products!$A$2:B1079),0)</f>
        <v>Electronics</v>
      </c>
      <c r="I1079" s="5">
        <f>VLOOKUP($G1079,Products!$A$1:$C$11,COLUMNS(Products!$A$2:C1079),0)</f>
        <v>263.2</v>
      </c>
      <c r="J1079" s="5">
        <v>489.43</v>
      </c>
      <c r="K1079" s="5" t="s">
        <v>81</v>
      </c>
      <c r="L1079" s="6">
        <v>45527</v>
      </c>
      <c r="M1079" s="5">
        <f t="shared" si="16"/>
        <v>12</v>
      </c>
      <c r="N1079" s="5" t="str">
        <f>TEXT(Table1[[#This Row],[Date]],"mmm")</f>
        <v>Aug</v>
      </c>
      <c r="O1079" s="5">
        <f>YEAR(Table1[[#This Row],[Date]])</f>
        <v>2024</v>
      </c>
    </row>
    <row r="1080" spans="1:15" x14ac:dyDescent="0.25">
      <c r="A1080" s="5">
        <v>1079</v>
      </c>
      <c r="B1080" s="6">
        <v>45033</v>
      </c>
      <c r="C1080" s="5" t="s">
        <v>72</v>
      </c>
      <c r="D1080" s="5" t="str">
        <f>VLOOKUP($C1080,'Sales Person'!$A$1:$C$21,2,0)</f>
        <v>Cathy Kelley</v>
      </c>
      <c r="E1080" s="5" t="s">
        <v>10</v>
      </c>
      <c r="F1080" s="5" t="str">
        <f>VLOOKUP($E1080,Country!$A$1:$B$11,2,0)</f>
        <v>Europe</v>
      </c>
      <c r="G1080" s="5" t="s">
        <v>28</v>
      </c>
      <c r="H1080" s="5" t="str">
        <f>VLOOKUP($G1080,Products!$A$1:$C$11,COLUMNS(Products!$A$2:B1080),0)</f>
        <v>Electronics</v>
      </c>
      <c r="I1080" s="5">
        <f>VLOOKUP($G1080,Products!$A$1:$C$11,COLUMNS(Products!$A$2:C1080),0)</f>
        <v>282.79000000000002</v>
      </c>
      <c r="J1080" s="5">
        <v>924.85</v>
      </c>
      <c r="K1080" s="5" t="s">
        <v>81</v>
      </c>
      <c r="L1080" s="6">
        <v>45039</v>
      </c>
      <c r="M1080" s="5">
        <f t="shared" si="16"/>
        <v>6</v>
      </c>
      <c r="N1080" s="5" t="str">
        <f>TEXT(Table1[[#This Row],[Date]],"mmm")</f>
        <v>Apr</v>
      </c>
      <c r="O1080" s="5">
        <f>YEAR(Table1[[#This Row],[Date]])</f>
        <v>2023</v>
      </c>
    </row>
    <row r="1081" spans="1:15" x14ac:dyDescent="0.25">
      <c r="A1081" s="5">
        <v>1080</v>
      </c>
      <c r="B1081" s="6">
        <v>44993</v>
      </c>
      <c r="C1081" s="5" t="s">
        <v>54</v>
      </c>
      <c r="D1081" s="5" t="str">
        <f>VLOOKUP($C1081,'Sales Person'!$A$1:$C$21,2,0)</f>
        <v>Michale Cole</v>
      </c>
      <c r="E1081" s="5" t="s">
        <v>5</v>
      </c>
      <c r="F1081" s="5" t="str">
        <f>VLOOKUP($E1081,Country!$A$1:$B$11,2,0)</f>
        <v>South America</v>
      </c>
      <c r="G1081" s="5" t="s">
        <v>20</v>
      </c>
      <c r="H1081" s="5" t="str">
        <f>VLOOKUP($G1081,Products!$A$1:$C$11,COLUMNS(Products!$A$2:B1081),0)</f>
        <v>Office Equipment</v>
      </c>
      <c r="I1081" s="5">
        <f>VLOOKUP($G1081,Products!$A$1:$C$11,COLUMNS(Products!$A$2:C1081),0)</f>
        <v>350.59</v>
      </c>
      <c r="J1081" s="5">
        <v>137.4</v>
      </c>
      <c r="K1081" s="5" t="s">
        <v>81</v>
      </c>
      <c r="L1081" s="6">
        <v>44997</v>
      </c>
      <c r="M1081" s="5">
        <f t="shared" si="16"/>
        <v>4</v>
      </c>
      <c r="N1081" s="5" t="str">
        <f>TEXT(Table1[[#This Row],[Date]],"mmm")</f>
        <v>Mar</v>
      </c>
      <c r="O1081" s="5">
        <f>YEAR(Table1[[#This Row],[Date]])</f>
        <v>2023</v>
      </c>
    </row>
    <row r="1082" spans="1:15" x14ac:dyDescent="0.25">
      <c r="A1082" s="5">
        <v>1081</v>
      </c>
      <c r="B1082" s="6">
        <v>45231</v>
      </c>
      <c r="C1082" s="5" t="s">
        <v>42</v>
      </c>
      <c r="D1082" s="5" t="str">
        <f>VLOOKUP($C1082,'Sales Person'!$A$1:$C$21,2,0)</f>
        <v>Cathy Kelley</v>
      </c>
      <c r="E1082" s="5" t="s">
        <v>7</v>
      </c>
      <c r="F1082" s="5" t="str">
        <f>VLOOKUP($E1082,Country!$A$1:$B$11,2,0)</f>
        <v>Europe</v>
      </c>
      <c r="G1082" s="5" t="s">
        <v>33</v>
      </c>
      <c r="H1082" s="5" t="str">
        <f>VLOOKUP($G1082,Products!$A$1:$C$11,COLUMNS(Products!$A$2:B1082),0)</f>
        <v>Electronics</v>
      </c>
      <c r="I1082" s="5">
        <f>VLOOKUP($G1082,Products!$A$1:$C$11,COLUMNS(Products!$A$2:C1082),0)</f>
        <v>381.62</v>
      </c>
      <c r="J1082" s="5">
        <v>926.5</v>
      </c>
      <c r="K1082" s="5" t="s">
        <v>81</v>
      </c>
      <c r="L1082" s="6">
        <v>45239</v>
      </c>
      <c r="M1082" s="5">
        <f t="shared" si="16"/>
        <v>8</v>
      </c>
      <c r="N1082" s="5" t="str">
        <f>TEXT(Table1[[#This Row],[Date]],"mmm")</f>
        <v>Nov</v>
      </c>
      <c r="O1082" s="5">
        <f>YEAR(Table1[[#This Row],[Date]])</f>
        <v>2023</v>
      </c>
    </row>
    <row r="1083" spans="1:15" x14ac:dyDescent="0.25">
      <c r="A1083" s="5">
        <v>1082</v>
      </c>
      <c r="B1083" s="6">
        <v>45231</v>
      </c>
      <c r="C1083" s="5" t="s">
        <v>50</v>
      </c>
      <c r="D1083" s="5" t="str">
        <f>VLOOKUP($C1083,'Sales Person'!$A$1:$C$21,2,0)</f>
        <v>Michale Cole</v>
      </c>
      <c r="E1083" s="5" t="s">
        <v>2</v>
      </c>
      <c r="F1083" s="5" t="str">
        <f>VLOOKUP($E1083,Country!$A$1:$B$11,2,0)</f>
        <v>North America</v>
      </c>
      <c r="G1083" s="5" t="s">
        <v>33</v>
      </c>
      <c r="H1083" s="5" t="str">
        <f>VLOOKUP($G1083,Products!$A$1:$C$11,COLUMNS(Products!$A$2:B1083),0)</f>
        <v>Electronics</v>
      </c>
      <c r="I1083" s="5">
        <f>VLOOKUP($G1083,Products!$A$1:$C$11,COLUMNS(Products!$A$2:C1083),0)</f>
        <v>381.62</v>
      </c>
      <c r="J1083" s="5">
        <v>547.84</v>
      </c>
      <c r="K1083" s="5" t="s">
        <v>82</v>
      </c>
      <c r="L1083" s="5" t="s">
        <v>83</v>
      </c>
      <c r="M1083" s="5" t="str">
        <f t="shared" si="16"/>
        <v>0</v>
      </c>
      <c r="N1083" s="5" t="str">
        <f>TEXT(Table1[[#This Row],[Date]],"mmm")</f>
        <v>Nov</v>
      </c>
      <c r="O1083" s="5">
        <f>YEAR(Table1[[#This Row],[Date]])</f>
        <v>2023</v>
      </c>
    </row>
    <row r="1084" spans="1:15" x14ac:dyDescent="0.25">
      <c r="A1084" s="5">
        <v>1083</v>
      </c>
      <c r="B1084" s="6">
        <v>45061</v>
      </c>
      <c r="C1084" s="5" t="s">
        <v>62</v>
      </c>
      <c r="D1084" s="5" t="str">
        <f>VLOOKUP($C1084,'Sales Person'!$A$1:$C$21,2,0)</f>
        <v>Cathy Kelley</v>
      </c>
      <c r="E1084" s="5" t="s">
        <v>4</v>
      </c>
      <c r="F1084" s="5" t="str">
        <f>VLOOKUP($E1084,Country!$A$1:$B$11,2,0)</f>
        <v>North America</v>
      </c>
      <c r="G1084" s="5" t="s">
        <v>33</v>
      </c>
      <c r="H1084" s="5" t="str">
        <f>VLOOKUP($G1084,Products!$A$1:$C$11,COLUMNS(Products!$A$2:B1084),0)</f>
        <v>Electronics</v>
      </c>
      <c r="I1084" s="5">
        <f>VLOOKUP($G1084,Products!$A$1:$C$11,COLUMNS(Products!$A$2:C1084),0)</f>
        <v>381.62</v>
      </c>
      <c r="J1084" s="5">
        <v>608.70000000000005</v>
      </c>
      <c r="K1084" s="5" t="s">
        <v>81</v>
      </c>
      <c r="L1084" s="6">
        <v>45063</v>
      </c>
      <c r="M1084" s="5">
        <f t="shared" si="16"/>
        <v>2</v>
      </c>
      <c r="N1084" s="5" t="str">
        <f>TEXT(Table1[[#This Row],[Date]],"mmm")</f>
        <v>May</v>
      </c>
      <c r="O1084" s="5">
        <f>YEAR(Table1[[#This Row],[Date]])</f>
        <v>2023</v>
      </c>
    </row>
    <row r="1085" spans="1:15" x14ac:dyDescent="0.25">
      <c r="A1085" s="5">
        <v>1084</v>
      </c>
      <c r="B1085" s="6">
        <v>45564</v>
      </c>
      <c r="C1085" s="5" t="s">
        <v>40</v>
      </c>
      <c r="D1085" s="5" t="str">
        <f>VLOOKUP($C1085,'Sales Person'!$A$1:$C$21,2,0)</f>
        <v>Samantha Irvin</v>
      </c>
      <c r="E1085" s="5" t="s">
        <v>4</v>
      </c>
      <c r="F1085" s="5" t="str">
        <f>VLOOKUP($E1085,Country!$A$1:$B$11,2,0)</f>
        <v>North America</v>
      </c>
      <c r="G1085" s="5" t="s">
        <v>33</v>
      </c>
      <c r="H1085" s="5" t="str">
        <f>VLOOKUP($G1085,Products!$A$1:$C$11,COLUMNS(Products!$A$2:B1085),0)</f>
        <v>Electronics</v>
      </c>
      <c r="I1085" s="5">
        <f>VLOOKUP($G1085,Products!$A$1:$C$11,COLUMNS(Products!$A$2:C1085),0)</f>
        <v>381.62</v>
      </c>
      <c r="J1085" s="5">
        <v>768.75</v>
      </c>
      <c r="K1085" s="5" t="s">
        <v>81</v>
      </c>
      <c r="L1085" s="6">
        <v>45566</v>
      </c>
      <c r="M1085" s="5">
        <f t="shared" si="16"/>
        <v>2</v>
      </c>
      <c r="N1085" s="5" t="str">
        <f>TEXT(Table1[[#This Row],[Date]],"mmm")</f>
        <v>Sep</v>
      </c>
      <c r="O1085" s="5">
        <f>YEAR(Table1[[#This Row],[Date]])</f>
        <v>2024</v>
      </c>
    </row>
    <row r="1086" spans="1:15" x14ac:dyDescent="0.25">
      <c r="A1086" s="5">
        <v>1085</v>
      </c>
      <c r="B1086" s="6">
        <v>44996</v>
      </c>
      <c r="C1086" s="5" t="s">
        <v>56</v>
      </c>
      <c r="D1086" s="5" t="str">
        <f>VLOOKUP($C1086,'Sales Person'!$A$1:$C$21,2,0)</f>
        <v>Nick Patrick</v>
      </c>
      <c r="E1086" s="5" t="s">
        <v>7</v>
      </c>
      <c r="F1086" s="5" t="str">
        <f>VLOOKUP($E1086,Country!$A$1:$B$11,2,0)</f>
        <v>Europe</v>
      </c>
      <c r="G1086" s="5" t="s">
        <v>20</v>
      </c>
      <c r="H1086" s="5" t="str">
        <f>VLOOKUP($G1086,Products!$A$1:$C$11,COLUMNS(Products!$A$2:B1086),0)</f>
        <v>Office Equipment</v>
      </c>
      <c r="I1086" s="5">
        <f>VLOOKUP($G1086,Products!$A$1:$C$11,COLUMNS(Products!$A$2:C1086),0)</f>
        <v>350.59</v>
      </c>
      <c r="J1086" s="5">
        <v>443.87</v>
      </c>
      <c r="K1086" s="5" t="s">
        <v>81</v>
      </c>
      <c r="L1086" s="6">
        <v>45004</v>
      </c>
      <c r="M1086" s="5">
        <f t="shared" si="16"/>
        <v>8</v>
      </c>
      <c r="N1086" s="5" t="str">
        <f>TEXT(Table1[[#This Row],[Date]],"mmm")</f>
        <v>Mar</v>
      </c>
      <c r="O1086" s="5">
        <f>YEAR(Table1[[#This Row],[Date]])</f>
        <v>2023</v>
      </c>
    </row>
    <row r="1087" spans="1:15" x14ac:dyDescent="0.25">
      <c r="A1087" s="5">
        <v>1086</v>
      </c>
      <c r="B1087" s="6">
        <v>44931</v>
      </c>
      <c r="C1087" s="5" t="s">
        <v>74</v>
      </c>
      <c r="D1087" s="5" t="str">
        <f>VLOOKUP($C1087,'Sales Person'!$A$1:$C$21,2,0)</f>
        <v>Michale Cole</v>
      </c>
      <c r="E1087" s="5" t="s">
        <v>9</v>
      </c>
      <c r="F1087" s="5" t="str">
        <f>VLOOKUP($E1087,Country!$A$1:$B$11,2,0)</f>
        <v>Europe</v>
      </c>
      <c r="G1087" s="5" t="s">
        <v>33</v>
      </c>
      <c r="H1087" s="5" t="str">
        <f>VLOOKUP($G1087,Products!$A$1:$C$11,COLUMNS(Products!$A$2:B1087),0)</f>
        <v>Electronics</v>
      </c>
      <c r="I1087" s="5">
        <f>VLOOKUP($G1087,Products!$A$1:$C$11,COLUMNS(Products!$A$2:C1087),0)</f>
        <v>381.62</v>
      </c>
      <c r="J1087" s="5">
        <v>111.82</v>
      </c>
      <c r="K1087" s="5" t="s">
        <v>81</v>
      </c>
      <c r="L1087" s="6">
        <v>44941</v>
      </c>
      <c r="M1087" s="5">
        <f t="shared" si="16"/>
        <v>10</v>
      </c>
      <c r="N1087" s="5" t="str">
        <f>TEXT(Table1[[#This Row],[Date]],"mmm")</f>
        <v>Jan</v>
      </c>
      <c r="O1087" s="5">
        <f>YEAR(Table1[[#This Row],[Date]])</f>
        <v>2023</v>
      </c>
    </row>
    <row r="1088" spans="1:15" x14ac:dyDescent="0.25">
      <c r="A1088" s="5">
        <v>1087</v>
      </c>
      <c r="B1088" s="6">
        <v>45081</v>
      </c>
      <c r="C1088" s="5" t="s">
        <v>72</v>
      </c>
      <c r="D1088" s="5" t="str">
        <f>VLOOKUP($C1088,'Sales Person'!$A$1:$C$21,2,0)</f>
        <v>Cathy Kelley</v>
      </c>
      <c r="E1088" s="5" t="s">
        <v>9</v>
      </c>
      <c r="F1088" s="5" t="str">
        <f>VLOOKUP($E1088,Country!$A$1:$B$11,2,0)</f>
        <v>Europe</v>
      </c>
      <c r="G1088" s="5" t="s">
        <v>24</v>
      </c>
      <c r="H1088" s="5" t="str">
        <f>VLOOKUP($G1088,Products!$A$1:$C$11,COLUMNS(Products!$A$2:B1088),0)</f>
        <v>Audio</v>
      </c>
      <c r="I1088" s="5">
        <f>VLOOKUP($G1088,Products!$A$1:$C$11,COLUMNS(Products!$A$2:C1088),0)</f>
        <v>195.62</v>
      </c>
      <c r="J1088" s="5">
        <v>995.77</v>
      </c>
      <c r="K1088" s="5" t="s">
        <v>81</v>
      </c>
      <c r="L1088" s="6">
        <v>45091</v>
      </c>
      <c r="M1088" s="5">
        <f t="shared" si="16"/>
        <v>10</v>
      </c>
      <c r="N1088" s="5" t="str">
        <f>TEXT(Table1[[#This Row],[Date]],"mmm")</f>
        <v>Jun</v>
      </c>
      <c r="O1088" s="5">
        <f>YEAR(Table1[[#This Row],[Date]])</f>
        <v>2023</v>
      </c>
    </row>
    <row r="1089" spans="1:15" x14ac:dyDescent="0.25">
      <c r="A1089" s="5">
        <v>1088</v>
      </c>
      <c r="B1089" s="6">
        <v>45486</v>
      </c>
      <c r="C1089" s="5" t="s">
        <v>50</v>
      </c>
      <c r="D1089" s="5" t="str">
        <f>VLOOKUP($C1089,'Sales Person'!$A$1:$C$21,2,0)</f>
        <v>Michale Cole</v>
      </c>
      <c r="E1089" s="5" t="s">
        <v>13</v>
      </c>
      <c r="F1089" s="5" t="str">
        <f>VLOOKUP($E1089,Country!$A$1:$B$11,2,0)</f>
        <v>Asia</v>
      </c>
      <c r="G1089" s="5" t="s">
        <v>30</v>
      </c>
      <c r="H1089" s="5" t="str">
        <f>VLOOKUP($G1089,Products!$A$1:$C$11,COLUMNS(Products!$A$2:B1089),0)</f>
        <v>Audio</v>
      </c>
      <c r="I1089" s="5">
        <f>VLOOKUP($G1089,Products!$A$1:$C$11,COLUMNS(Products!$A$2:C1089),0)</f>
        <v>199.57</v>
      </c>
      <c r="J1089" s="5">
        <v>451.44</v>
      </c>
      <c r="K1089" s="5" t="s">
        <v>82</v>
      </c>
      <c r="L1089" s="5" t="s">
        <v>83</v>
      </c>
      <c r="M1089" s="5" t="str">
        <f t="shared" si="16"/>
        <v>0</v>
      </c>
      <c r="N1089" s="5" t="str">
        <f>TEXT(Table1[[#This Row],[Date]],"mmm")</f>
        <v>Jul</v>
      </c>
      <c r="O1089" s="5">
        <f>YEAR(Table1[[#This Row],[Date]])</f>
        <v>2024</v>
      </c>
    </row>
    <row r="1090" spans="1:15" x14ac:dyDescent="0.25">
      <c r="A1090" s="5">
        <v>1089</v>
      </c>
      <c r="B1090" s="6">
        <v>45618</v>
      </c>
      <c r="C1090" s="5" t="s">
        <v>60</v>
      </c>
      <c r="D1090" s="5" t="str">
        <f>VLOOKUP($C1090,'Sales Person'!$A$1:$C$21,2,0)</f>
        <v>Cathy Kelley</v>
      </c>
      <c r="E1090" s="5" t="s">
        <v>13</v>
      </c>
      <c r="F1090" s="5" t="str">
        <f>VLOOKUP($E1090,Country!$A$1:$B$11,2,0)</f>
        <v>Asia</v>
      </c>
      <c r="G1090" s="5" t="s">
        <v>32</v>
      </c>
      <c r="H1090" s="5" t="str">
        <f>VLOOKUP($G1090,Products!$A$1:$C$11,COLUMNS(Products!$A$2:B1090),0)</f>
        <v>Audio</v>
      </c>
      <c r="I1090" s="5">
        <f>VLOOKUP($G1090,Products!$A$1:$C$11,COLUMNS(Products!$A$2:C1090),0)</f>
        <v>143.09</v>
      </c>
      <c r="J1090" s="5">
        <v>428.28</v>
      </c>
      <c r="K1090" s="5" t="s">
        <v>81</v>
      </c>
      <c r="L1090" s="6">
        <v>45633</v>
      </c>
      <c r="M1090" s="5">
        <f t="shared" ref="M1090:M1153" si="17">IFERROR(L1090-B1090,"0")</f>
        <v>15</v>
      </c>
      <c r="N1090" s="5" t="str">
        <f>TEXT(Table1[[#This Row],[Date]],"mmm")</f>
        <v>Nov</v>
      </c>
      <c r="O1090" s="5">
        <f>YEAR(Table1[[#This Row],[Date]])</f>
        <v>2024</v>
      </c>
    </row>
    <row r="1091" spans="1:15" x14ac:dyDescent="0.25">
      <c r="A1091" s="5">
        <v>1090</v>
      </c>
      <c r="B1091" s="6">
        <v>45238</v>
      </c>
      <c r="C1091" s="5" t="s">
        <v>50</v>
      </c>
      <c r="D1091" s="5" t="str">
        <f>VLOOKUP($C1091,'Sales Person'!$A$1:$C$21,2,0)</f>
        <v>Michale Cole</v>
      </c>
      <c r="E1091" s="5" t="s">
        <v>11</v>
      </c>
      <c r="F1091" s="5" t="str">
        <f>VLOOKUP($E1091,Country!$A$1:$B$11,2,0)</f>
        <v>Asia</v>
      </c>
      <c r="G1091" s="5" t="s">
        <v>22</v>
      </c>
      <c r="H1091" s="5" t="str">
        <f>VLOOKUP($G1091,Products!$A$1:$C$11,COLUMNS(Products!$A$2:B1091),0)</f>
        <v>Computing</v>
      </c>
      <c r="I1091" s="5">
        <f>VLOOKUP($G1091,Products!$A$1:$C$11,COLUMNS(Products!$A$2:C1091),0)</f>
        <v>415.78</v>
      </c>
      <c r="J1091" s="5">
        <v>700.97</v>
      </c>
      <c r="K1091" s="5" t="s">
        <v>81</v>
      </c>
      <c r="L1091" s="6">
        <v>45250</v>
      </c>
      <c r="M1091" s="5">
        <f t="shared" si="17"/>
        <v>12</v>
      </c>
      <c r="N1091" s="5" t="str">
        <f>TEXT(Table1[[#This Row],[Date]],"mmm")</f>
        <v>Nov</v>
      </c>
      <c r="O1091" s="5">
        <f>YEAR(Table1[[#This Row],[Date]])</f>
        <v>2023</v>
      </c>
    </row>
    <row r="1092" spans="1:15" x14ac:dyDescent="0.25">
      <c r="A1092" s="5">
        <v>1091</v>
      </c>
      <c r="B1092" s="6">
        <v>45191</v>
      </c>
      <c r="C1092" s="5" t="s">
        <v>38</v>
      </c>
      <c r="D1092" s="5" t="str">
        <f>VLOOKUP($C1092,'Sales Person'!$A$1:$C$21,2,0)</f>
        <v>Samantha Irvin</v>
      </c>
      <c r="E1092" s="5" t="s">
        <v>2</v>
      </c>
      <c r="F1092" s="5" t="str">
        <f>VLOOKUP($E1092,Country!$A$1:$B$11,2,0)</f>
        <v>North America</v>
      </c>
      <c r="G1092" s="5" t="s">
        <v>20</v>
      </c>
      <c r="H1092" s="5" t="str">
        <f>VLOOKUP($G1092,Products!$A$1:$C$11,COLUMNS(Products!$A$2:B1092),0)</f>
        <v>Office Equipment</v>
      </c>
      <c r="I1092" s="5">
        <f>VLOOKUP($G1092,Products!$A$1:$C$11,COLUMNS(Products!$A$2:C1092),0)</f>
        <v>350.59</v>
      </c>
      <c r="J1092" s="5">
        <v>576.97</v>
      </c>
      <c r="K1092" s="5" t="s">
        <v>81</v>
      </c>
      <c r="L1092" s="6">
        <v>45192</v>
      </c>
      <c r="M1092" s="5">
        <f t="shared" si="17"/>
        <v>1</v>
      </c>
      <c r="N1092" s="5" t="str">
        <f>TEXT(Table1[[#This Row],[Date]],"mmm")</f>
        <v>Sep</v>
      </c>
      <c r="O1092" s="5">
        <f>YEAR(Table1[[#This Row],[Date]])</f>
        <v>2023</v>
      </c>
    </row>
    <row r="1093" spans="1:15" x14ac:dyDescent="0.25">
      <c r="A1093" s="5">
        <v>1092</v>
      </c>
      <c r="B1093" s="6">
        <v>45569</v>
      </c>
      <c r="C1093" s="5" t="s">
        <v>38</v>
      </c>
      <c r="D1093" s="5" t="str">
        <f>VLOOKUP($C1093,'Sales Person'!$A$1:$C$21,2,0)</f>
        <v>Samantha Irvin</v>
      </c>
      <c r="E1093" s="5" t="s">
        <v>15</v>
      </c>
      <c r="F1093" s="5" t="str">
        <f>VLOOKUP($E1093,Country!$A$1:$B$11,2,0)</f>
        <v>Oceania</v>
      </c>
      <c r="G1093" s="5" t="s">
        <v>22</v>
      </c>
      <c r="H1093" s="5" t="str">
        <f>VLOOKUP($G1093,Products!$A$1:$C$11,COLUMNS(Products!$A$2:B1093),0)</f>
        <v>Computing</v>
      </c>
      <c r="I1093" s="5">
        <f>VLOOKUP($G1093,Products!$A$1:$C$11,COLUMNS(Products!$A$2:C1093),0)</f>
        <v>415.78</v>
      </c>
      <c r="J1093" s="5">
        <v>201.85</v>
      </c>
      <c r="K1093" s="5" t="s">
        <v>81</v>
      </c>
      <c r="L1093" s="6">
        <v>45589</v>
      </c>
      <c r="M1093" s="5">
        <f t="shared" si="17"/>
        <v>20</v>
      </c>
      <c r="N1093" s="5" t="str">
        <f>TEXT(Table1[[#This Row],[Date]],"mmm")</f>
        <v>Oct</v>
      </c>
      <c r="O1093" s="5">
        <f>YEAR(Table1[[#This Row],[Date]])</f>
        <v>2024</v>
      </c>
    </row>
    <row r="1094" spans="1:15" x14ac:dyDescent="0.25">
      <c r="A1094" s="5">
        <v>1093</v>
      </c>
      <c r="B1094" s="6">
        <v>45612</v>
      </c>
      <c r="C1094" s="5" t="s">
        <v>52</v>
      </c>
      <c r="D1094" s="5" t="str">
        <f>VLOOKUP($C1094,'Sales Person'!$A$1:$C$21,2,0)</f>
        <v>Nick Patrick</v>
      </c>
      <c r="E1094" s="5" t="s">
        <v>5</v>
      </c>
      <c r="F1094" s="5" t="str">
        <f>VLOOKUP($E1094,Country!$A$1:$B$11,2,0)</f>
        <v>South America</v>
      </c>
      <c r="G1094" s="5" t="s">
        <v>29</v>
      </c>
      <c r="H1094" s="5" t="str">
        <f>VLOOKUP($G1094,Products!$A$1:$C$11,COLUMNS(Products!$A$2:B1094),0)</f>
        <v>Computing</v>
      </c>
      <c r="I1094" s="5">
        <f>VLOOKUP($G1094,Products!$A$1:$C$11,COLUMNS(Products!$A$2:C1094),0)</f>
        <v>104.6</v>
      </c>
      <c r="J1094" s="5">
        <v>789.77</v>
      </c>
      <c r="K1094" s="5" t="s">
        <v>82</v>
      </c>
      <c r="L1094" s="5" t="s">
        <v>83</v>
      </c>
      <c r="M1094" s="5" t="str">
        <f t="shared" si="17"/>
        <v>0</v>
      </c>
      <c r="N1094" s="5" t="str">
        <f>TEXT(Table1[[#This Row],[Date]],"mmm")</f>
        <v>Nov</v>
      </c>
      <c r="O1094" s="5">
        <f>YEAR(Table1[[#This Row],[Date]])</f>
        <v>2024</v>
      </c>
    </row>
    <row r="1095" spans="1:15" x14ac:dyDescent="0.25">
      <c r="A1095" s="5">
        <v>1094</v>
      </c>
      <c r="B1095" s="6">
        <v>45345</v>
      </c>
      <c r="C1095" s="5" t="s">
        <v>52</v>
      </c>
      <c r="D1095" s="5" t="str">
        <f>VLOOKUP($C1095,'Sales Person'!$A$1:$C$21,2,0)</f>
        <v>Nick Patrick</v>
      </c>
      <c r="E1095" s="5" t="s">
        <v>11</v>
      </c>
      <c r="F1095" s="5" t="str">
        <f>VLOOKUP($E1095,Country!$A$1:$B$11,2,0)</f>
        <v>Asia</v>
      </c>
      <c r="G1095" s="5" t="s">
        <v>30</v>
      </c>
      <c r="H1095" s="5" t="str">
        <f>VLOOKUP($G1095,Products!$A$1:$C$11,COLUMNS(Products!$A$2:B1095),0)</f>
        <v>Audio</v>
      </c>
      <c r="I1095" s="5">
        <f>VLOOKUP($G1095,Products!$A$1:$C$11,COLUMNS(Products!$A$2:C1095),0)</f>
        <v>199.57</v>
      </c>
      <c r="J1095" s="5">
        <v>944.87</v>
      </c>
      <c r="K1095" s="5" t="s">
        <v>82</v>
      </c>
      <c r="L1095" s="5" t="s">
        <v>83</v>
      </c>
      <c r="M1095" s="5" t="str">
        <f t="shared" si="17"/>
        <v>0</v>
      </c>
      <c r="N1095" s="5" t="str">
        <f>TEXT(Table1[[#This Row],[Date]],"mmm")</f>
        <v>Feb</v>
      </c>
      <c r="O1095" s="5">
        <f>YEAR(Table1[[#This Row],[Date]])</f>
        <v>2024</v>
      </c>
    </row>
    <row r="1096" spans="1:15" x14ac:dyDescent="0.25">
      <c r="A1096" s="5">
        <v>1095</v>
      </c>
      <c r="B1096" s="6">
        <v>45602</v>
      </c>
      <c r="C1096" s="5" t="s">
        <v>60</v>
      </c>
      <c r="D1096" s="5" t="str">
        <f>VLOOKUP($C1096,'Sales Person'!$A$1:$C$21,2,0)</f>
        <v>Cathy Kelley</v>
      </c>
      <c r="E1096" s="5" t="s">
        <v>4</v>
      </c>
      <c r="F1096" s="5" t="str">
        <f>VLOOKUP($E1096,Country!$A$1:$B$11,2,0)</f>
        <v>North America</v>
      </c>
      <c r="G1096" s="5" t="s">
        <v>29</v>
      </c>
      <c r="H1096" s="5" t="str">
        <f>VLOOKUP($G1096,Products!$A$1:$C$11,COLUMNS(Products!$A$2:B1096),0)</f>
        <v>Computing</v>
      </c>
      <c r="I1096" s="5">
        <f>VLOOKUP($G1096,Products!$A$1:$C$11,COLUMNS(Products!$A$2:C1096),0)</f>
        <v>104.6</v>
      </c>
      <c r="J1096" s="5">
        <v>848.1</v>
      </c>
      <c r="K1096" s="5" t="s">
        <v>81</v>
      </c>
      <c r="L1096" s="6">
        <v>45604</v>
      </c>
      <c r="M1096" s="5">
        <f t="shared" si="17"/>
        <v>2</v>
      </c>
      <c r="N1096" s="5" t="str">
        <f>TEXT(Table1[[#This Row],[Date]],"mmm")</f>
        <v>Nov</v>
      </c>
      <c r="O1096" s="5">
        <f>YEAR(Table1[[#This Row],[Date]])</f>
        <v>2024</v>
      </c>
    </row>
    <row r="1097" spans="1:15" x14ac:dyDescent="0.25">
      <c r="A1097" s="5">
        <v>1096</v>
      </c>
      <c r="B1097" s="6">
        <v>45238</v>
      </c>
      <c r="C1097" s="5" t="s">
        <v>68</v>
      </c>
      <c r="D1097" s="5" t="str">
        <f>VLOOKUP($C1097,'Sales Person'!$A$1:$C$21,2,0)</f>
        <v>Samantha Irvin</v>
      </c>
      <c r="E1097" s="5" t="s">
        <v>14</v>
      </c>
      <c r="F1097" s="5" t="str">
        <f>VLOOKUP($E1097,Country!$A$1:$B$11,2,0)</f>
        <v>Asia</v>
      </c>
      <c r="G1097" s="5" t="s">
        <v>33</v>
      </c>
      <c r="H1097" s="5" t="str">
        <f>VLOOKUP($G1097,Products!$A$1:$C$11,COLUMNS(Products!$A$2:B1097),0)</f>
        <v>Electronics</v>
      </c>
      <c r="I1097" s="5">
        <f>VLOOKUP($G1097,Products!$A$1:$C$11,COLUMNS(Products!$A$2:C1097),0)</f>
        <v>381.62</v>
      </c>
      <c r="J1097" s="5">
        <v>559.91</v>
      </c>
      <c r="K1097" s="5" t="s">
        <v>81</v>
      </c>
      <c r="L1097" s="6">
        <v>45256</v>
      </c>
      <c r="M1097" s="5">
        <f t="shared" si="17"/>
        <v>18</v>
      </c>
      <c r="N1097" s="5" t="str">
        <f>TEXT(Table1[[#This Row],[Date]],"mmm")</f>
        <v>Nov</v>
      </c>
      <c r="O1097" s="5">
        <f>YEAR(Table1[[#This Row],[Date]])</f>
        <v>2023</v>
      </c>
    </row>
    <row r="1098" spans="1:15" x14ac:dyDescent="0.25">
      <c r="A1098" s="5">
        <v>1097</v>
      </c>
      <c r="B1098" s="6">
        <v>45529</v>
      </c>
      <c r="C1098" s="5" t="s">
        <v>74</v>
      </c>
      <c r="D1098" s="5" t="str">
        <f>VLOOKUP($C1098,'Sales Person'!$A$1:$C$21,2,0)</f>
        <v>Michale Cole</v>
      </c>
      <c r="E1098" s="5" t="s">
        <v>11</v>
      </c>
      <c r="F1098" s="5" t="str">
        <f>VLOOKUP($E1098,Country!$A$1:$B$11,2,0)</f>
        <v>Asia</v>
      </c>
      <c r="G1098" s="5" t="s">
        <v>33</v>
      </c>
      <c r="H1098" s="5" t="str">
        <f>VLOOKUP($G1098,Products!$A$1:$C$11,COLUMNS(Products!$A$2:B1098),0)</f>
        <v>Electronics</v>
      </c>
      <c r="I1098" s="5">
        <f>VLOOKUP($G1098,Products!$A$1:$C$11,COLUMNS(Products!$A$2:C1098),0)</f>
        <v>381.62</v>
      </c>
      <c r="J1098" s="5">
        <v>839.63</v>
      </c>
      <c r="K1098" s="5" t="s">
        <v>81</v>
      </c>
      <c r="L1098" s="6">
        <v>45541</v>
      </c>
      <c r="M1098" s="5">
        <f t="shared" si="17"/>
        <v>12</v>
      </c>
      <c r="N1098" s="5" t="str">
        <f>TEXT(Table1[[#This Row],[Date]],"mmm")</f>
        <v>Aug</v>
      </c>
      <c r="O1098" s="5">
        <f>YEAR(Table1[[#This Row],[Date]])</f>
        <v>2024</v>
      </c>
    </row>
    <row r="1099" spans="1:15" x14ac:dyDescent="0.25">
      <c r="A1099" s="5">
        <v>1098</v>
      </c>
      <c r="B1099" s="6">
        <v>45080</v>
      </c>
      <c r="C1099" s="5" t="s">
        <v>72</v>
      </c>
      <c r="D1099" s="5" t="str">
        <f>VLOOKUP($C1099,'Sales Person'!$A$1:$C$21,2,0)</f>
        <v>Cathy Kelley</v>
      </c>
      <c r="E1099" s="5" t="s">
        <v>9</v>
      </c>
      <c r="F1099" s="5" t="str">
        <f>VLOOKUP($E1099,Country!$A$1:$B$11,2,0)</f>
        <v>Europe</v>
      </c>
      <c r="G1099" s="5" t="s">
        <v>31</v>
      </c>
      <c r="H1099" s="5" t="str">
        <f>VLOOKUP($G1099,Products!$A$1:$C$11,COLUMNS(Products!$A$2:B1099),0)</f>
        <v>Electronics</v>
      </c>
      <c r="I1099" s="5">
        <f>VLOOKUP($G1099,Products!$A$1:$C$11,COLUMNS(Products!$A$2:C1099),0)</f>
        <v>71.97</v>
      </c>
      <c r="J1099" s="5">
        <v>593.20000000000005</v>
      </c>
      <c r="K1099" s="5" t="s">
        <v>82</v>
      </c>
      <c r="L1099" s="5" t="s">
        <v>83</v>
      </c>
      <c r="M1099" s="5" t="str">
        <f t="shared" si="17"/>
        <v>0</v>
      </c>
      <c r="N1099" s="5" t="str">
        <f>TEXT(Table1[[#This Row],[Date]],"mmm")</f>
        <v>Jun</v>
      </c>
      <c r="O1099" s="5">
        <f>YEAR(Table1[[#This Row],[Date]])</f>
        <v>2023</v>
      </c>
    </row>
    <row r="1100" spans="1:15" x14ac:dyDescent="0.25">
      <c r="A1100" s="5">
        <v>1099</v>
      </c>
      <c r="B1100" s="6">
        <v>45576</v>
      </c>
      <c r="C1100" s="5" t="s">
        <v>64</v>
      </c>
      <c r="D1100" s="5" t="str">
        <f>VLOOKUP($C1100,'Sales Person'!$A$1:$C$21,2,0)</f>
        <v>Michale Cole</v>
      </c>
      <c r="E1100" s="5" t="s">
        <v>2</v>
      </c>
      <c r="F1100" s="5" t="str">
        <f>VLOOKUP($E1100,Country!$A$1:$B$11,2,0)</f>
        <v>North America</v>
      </c>
      <c r="G1100" s="5" t="s">
        <v>28</v>
      </c>
      <c r="H1100" s="5" t="str">
        <f>VLOOKUP($G1100,Products!$A$1:$C$11,COLUMNS(Products!$A$2:B1100),0)</f>
        <v>Electronics</v>
      </c>
      <c r="I1100" s="5">
        <f>VLOOKUP($G1100,Products!$A$1:$C$11,COLUMNS(Products!$A$2:C1100),0)</f>
        <v>282.79000000000002</v>
      </c>
      <c r="J1100" s="5">
        <v>778.13</v>
      </c>
      <c r="K1100" s="5" t="s">
        <v>81</v>
      </c>
      <c r="L1100" s="6">
        <v>45577</v>
      </c>
      <c r="M1100" s="5">
        <f t="shared" si="17"/>
        <v>1</v>
      </c>
      <c r="N1100" s="5" t="str">
        <f>TEXT(Table1[[#This Row],[Date]],"mmm")</f>
        <v>Oct</v>
      </c>
      <c r="O1100" s="5">
        <f>YEAR(Table1[[#This Row],[Date]])</f>
        <v>2024</v>
      </c>
    </row>
    <row r="1101" spans="1:15" x14ac:dyDescent="0.25">
      <c r="A1101" s="5">
        <v>1100</v>
      </c>
      <c r="B1101" s="6">
        <v>45264</v>
      </c>
      <c r="C1101" s="5" t="s">
        <v>58</v>
      </c>
      <c r="D1101" s="5" t="str">
        <f>VLOOKUP($C1101,'Sales Person'!$A$1:$C$21,2,0)</f>
        <v>Nick Patrick</v>
      </c>
      <c r="E1101" s="5" t="s">
        <v>14</v>
      </c>
      <c r="F1101" s="5" t="str">
        <f>VLOOKUP($E1101,Country!$A$1:$B$11,2,0)</f>
        <v>Asia</v>
      </c>
      <c r="G1101" s="5" t="s">
        <v>24</v>
      </c>
      <c r="H1101" s="5" t="str">
        <f>VLOOKUP($G1101,Products!$A$1:$C$11,COLUMNS(Products!$A$2:B1101),0)</f>
        <v>Audio</v>
      </c>
      <c r="I1101" s="5">
        <f>VLOOKUP($G1101,Products!$A$1:$C$11,COLUMNS(Products!$A$2:C1101),0)</f>
        <v>195.62</v>
      </c>
      <c r="J1101" s="5">
        <v>636.20000000000005</v>
      </c>
      <c r="K1101" s="5" t="s">
        <v>81</v>
      </c>
      <c r="L1101" s="6">
        <v>45282</v>
      </c>
      <c r="M1101" s="5">
        <f t="shared" si="17"/>
        <v>18</v>
      </c>
      <c r="N1101" s="5" t="str">
        <f>TEXT(Table1[[#This Row],[Date]],"mmm")</f>
        <v>Dec</v>
      </c>
      <c r="O1101" s="5">
        <f>YEAR(Table1[[#This Row],[Date]])</f>
        <v>2023</v>
      </c>
    </row>
    <row r="1102" spans="1:15" x14ac:dyDescent="0.25">
      <c r="A1102" s="5">
        <v>1101</v>
      </c>
      <c r="B1102" s="6">
        <v>45430</v>
      </c>
      <c r="C1102" s="5" t="s">
        <v>56</v>
      </c>
      <c r="D1102" s="5" t="str">
        <f>VLOOKUP($C1102,'Sales Person'!$A$1:$C$21,2,0)</f>
        <v>Nick Patrick</v>
      </c>
      <c r="E1102" s="5" t="s">
        <v>4</v>
      </c>
      <c r="F1102" s="5" t="str">
        <f>VLOOKUP($E1102,Country!$A$1:$B$11,2,0)</f>
        <v>North America</v>
      </c>
      <c r="G1102" s="5" t="s">
        <v>31</v>
      </c>
      <c r="H1102" s="5" t="str">
        <f>VLOOKUP($G1102,Products!$A$1:$C$11,COLUMNS(Products!$A$2:B1102),0)</f>
        <v>Electronics</v>
      </c>
      <c r="I1102" s="5">
        <f>VLOOKUP($G1102,Products!$A$1:$C$11,COLUMNS(Products!$A$2:C1102),0)</f>
        <v>71.97</v>
      </c>
      <c r="J1102" s="5">
        <v>315.10000000000002</v>
      </c>
      <c r="K1102" s="5" t="s">
        <v>81</v>
      </c>
      <c r="L1102" s="6">
        <v>45432</v>
      </c>
      <c r="M1102" s="5">
        <f t="shared" si="17"/>
        <v>2</v>
      </c>
      <c r="N1102" s="5" t="str">
        <f>TEXT(Table1[[#This Row],[Date]],"mmm")</f>
        <v>May</v>
      </c>
      <c r="O1102" s="5">
        <f>YEAR(Table1[[#This Row],[Date]])</f>
        <v>2024</v>
      </c>
    </row>
    <row r="1103" spans="1:15" x14ac:dyDescent="0.25">
      <c r="A1103" s="5">
        <v>1102</v>
      </c>
      <c r="B1103" s="6">
        <v>45450</v>
      </c>
      <c r="C1103" s="5" t="s">
        <v>52</v>
      </c>
      <c r="D1103" s="5" t="str">
        <f>VLOOKUP($C1103,'Sales Person'!$A$1:$C$21,2,0)</f>
        <v>Nick Patrick</v>
      </c>
      <c r="E1103" s="5" t="s">
        <v>9</v>
      </c>
      <c r="F1103" s="5" t="str">
        <f>VLOOKUP($E1103,Country!$A$1:$B$11,2,0)</f>
        <v>Europe</v>
      </c>
      <c r="G1103" s="5" t="s">
        <v>24</v>
      </c>
      <c r="H1103" s="5" t="str">
        <f>VLOOKUP($G1103,Products!$A$1:$C$11,COLUMNS(Products!$A$2:B1103),0)</f>
        <v>Audio</v>
      </c>
      <c r="I1103" s="5">
        <f>VLOOKUP($G1103,Products!$A$1:$C$11,COLUMNS(Products!$A$2:C1103),0)</f>
        <v>195.62</v>
      </c>
      <c r="J1103" s="5">
        <v>521.02</v>
      </c>
      <c r="K1103" s="5" t="s">
        <v>82</v>
      </c>
      <c r="L1103" s="5" t="s">
        <v>83</v>
      </c>
      <c r="M1103" s="5" t="str">
        <f t="shared" si="17"/>
        <v>0</v>
      </c>
      <c r="N1103" s="5" t="str">
        <f>TEXT(Table1[[#This Row],[Date]],"mmm")</f>
        <v>Jun</v>
      </c>
      <c r="O1103" s="5">
        <f>YEAR(Table1[[#This Row],[Date]])</f>
        <v>2024</v>
      </c>
    </row>
    <row r="1104" spans="1:15" x14ac:dyDescent="0.25">
      <c r="A1104" s="5">
        <v>1103</v>
      </c>
      <c r="B1104" s="6">
        <v>45064</v>
      </c>
      <c r="C1104" s="5" t="s">
        <v>70</v>
      </c>
      <c r="D1104" s="5" t="str">
        <f>VLOOKUP($C1104,'Sales Person'!$A$1:$C$21,2,0)</f>
        <v>Cathy Kelley</v>
      </c>
      <c r="E1104" s="5" t="s">
        <v>2</v>
      </c>
      <c r="F1104" s="5" t="str">
        <f>VLOOKUP($E1104,Country!$A$1:$B$11,2,0)</f>
        <v>North America</v>
      </c>
      <c r="G1104" s="5" t="s">
        <v>20</v>
      </c>
      <c r="H1104" s="5" t="str">
        <f>VLOOKUP($G1104,Products!$A$1:$C$11,COLUMNS(Products!$A$2:B1104),0)</f>
        <v>Office Equipment</v>
      </c>
      <c r="I1104" s="5">
        <f>VLOOKUP($G1104,Products!$A$1:$C$11,COLUMNS(Products!$A$2:C1104),0)</f>
        <v>350.59</v>
      </c>
      <c r="J1104" s="5">
        <v>236.76</v>
      </c>
      <c r="K1104" s="5" t="s">
        <v>82</v>
      </c>
      <c r="L1104" s="5" t="s">
        <v>83</v>
      </c>
      <c r="M1104" s="5" t="str">
        <f t="shared" si="17"/>
        <v>0</v>
      </c>
      <c r="N1104" s="5" t="str">
        <f>TEXT(Table1[[#This Row],[Date]],"mmm")</f>
        <v>May</v>
      </c>
      <c r="O1104" s="5">
        <f>YEAR(Table1[[#This Row],[Date]])</f>
        <v>2023</v>
      </c>
    </row>
    <row r="1105" spans="1:15" x14ac:dyDescent="0.25">
      <c r="A1105" s="5">
        <v>1104</v>
      </c>
      <c r="B1105" s="6">
        <v>45029</v>
      </c>
      <c r="C1105" s="5" t="s">
        <v>52</v>
      </c>
      <c r="D1105" s="5" t="str">
        <f>VLOOKUP($C1105,'Sales Person'!$A$1:$C$21,2,0)</f>
        <v>Nick Patrick</v>
      </c>
      <c r="E1105" s="5" t="s">
        <v>9</v>
      </c>
      <c r="F1105" s="5" t="str">
        <f>VLOOKUP($E1105,Country!$A$1:$B$11,2,0)</f>
        <v>Europe</v>
      </c>
      <c r="G1105" s="5" t="s">
        <v>29</v>
      </c>
      <c r="H1105" s="5" t="str">
        <f>VLOOKUP($G1105,Products!$A$1:$C$11,COLUMNS(Products!$A$2:B1105),0)</f>
        <v>Computing</v>
      </c>
      <c r="I1105" s="5">
        <f>VLOOKUP($G1105,Products!$A$1:$C$11,COLUMNS(Products!$A$2:C1105),0)</f>
        <v>104.6</v>
      </c>
      <c r="J1105" s="5">
        <v>275.19</v>
      </c>
      <c r="K1105" s="5" t="s">
        <v>81</v>
      </c>
      <c r="L1105" s="6">
        <v>45039</v>
      </c>
      <c r="M1105" s="5">
        <f t="shared" si="17"/>
        <v>10</v>
      </c>
      <c r="N1105" s="5" t="str">
        <f>TEXT(Table1[[#This Row],[Date]],"mmm")</f>
        <v>Apr</v>
      </c>
      <c r="O1105" s="5">
        <f>YEAR(Table1[[#This Row],[Date]])</f>
        <v>2023</v>
      </c>
    </row>
    <row r="1106" spans="1:15" x14ac:dyDescent="0.25">
      <c r="A1106" s="5">
        <v>1105</v>
      </c>
      <c r="B1106" s="6">
        <v>45463</v>
      </c>
      <c r="C1106" s="5" t="s">
        <v>42</v>
      </c>
      <c r="D1106" s="5" t="str">
        <f>VLOOKUP($C1106,'Sales Person'!$A$1:$C$21,2,0)</f>
        <v>Cathy Kelley</v>
      </c>
      <c r="E1106" s="5" t="s">
        <v>10</v>
      </c>
      <c r="F1106" s="5" t="str">
        <f>VLOOKUP($E1106,Country!$A$1:$B$11,2,0)</f>
        <v>Europe</v>
      </c>
      <c r="G1106" s="5" t="s">
        <v>24</v>
      </c>
      <c r="H1106" s="5" t="str">
        <f>VLOOKUP($G1106,Products!$A$1:$C$11,COLUMNS(Products!$A$2:B1106),0)</f>
        <v>Audio</v>
      </c>
      <c r="I1106" s="5">
        <f>VLOOKUP($G1106,Products!$A$1:$C$11,COLUMNS(Products!$A$2:C1106),0)</f>
        <v>195.62</v>
      </c>
      <c r="J1106" s="5">
        <v>746.17</v>
      </c>
      <c r="K1106" s="5" t="s">
        <v>82</v>
      </c>
      <c r="L1106" s="5" t="s">
        <v>83</v>
      </c>
      <c r="M1106" s="5" t="str">
        <f t="shared" si="17"/>
        <v>0</v>
      </c>
      <c r="N1106" s="5" t="str">
        <f>TEXT(Table1[[#This Row],[Date]],"mmm")</f>
        <v>Jun</v>
      </c>
      <c r="O1106" s="5">
        <f>YEAR(Table1[[#This Row],[Date]])</f>
        <v>2024</v>
      </c>
    </row>
    <row r="1107" spans="1:15" x14ac:dyDescent="0.25">
      <c r="A1107" s="5">
        <v>1106</v>
      </c>
      <c r="B1107" s="6">
        <v>45373</v>
      </c>
      <c r="C1107" s="5" t="s">
        <v>64</v>
      </c>
      <c r="D1107" s="5" t="str">
        <f>VLOOKUP($C1107,'Sales Person'!$A$1:$C$21,2,0)</f>
        <v>Michale Cole</v>
      </c>
      <c r="E1107" s="5" t="s">
        <v>13</v>
      </c>
      <c r="F1107" s="5" t="str">
        <f>VLOOKUP($E1107,Country!$A$1:$B$11,2,0)</f>
        <v>Asia</v>
      </c>
      <c r="G1107" s="5" t="s">
        <v>28</v>
      </c>
      <c r="H1107" s="5" t="str">
        <f>VLOOKUP($G1107,Products!$A$1:$C$11,COLUMNS(Products!$A$2:B1107),0)</f>
        <v>Electronics</v>
      </c>
      <c r="I1107" s="5">
        <f>VLOOKUP($G1107,Products!$A$1:$C$11,COLUMNS(Products!$A$2:C1107),0)</f>
        <v>282.79000000000002</v>
      </c>
      <c r="J1107" s="5">
        <v>279.67</v>
      </c>
      <c r="K1107" s="5" t="s">
        <v>81</v>
      </c>
      <c r="L1107" s="6">
        <v>45388</v>
      </c>
      <c r="M1107" s="5">
        <f t="shared" si="17"/>
        <v>15</v>
      </c>
      <c r="N1107" s="5" t="str">
        <f>TEXT(Table1[[#This Row],[Date]],"mmm")</f>
        <v>Mar</v>
      </c>
      <c r="O1107" s="5">
        <f>YEAR(Table1[[#This Row],[Date]])</f>
        <v>2024</v>
      </c>
    </row>
    <row r="1108" spans="1:15" x14ac:dyDescent="0.25">
      <c r="A1108" s="5">
        <v>1107</v>
      </c>
      <c r="B1108" s="6">
        <v>45569</v>
      </c>
      <c r="C1108" s="5" t="s">
        <v>50</v>
      </c>
      <c r="D1108" s="5" t="str">
        <f>VLOOKUP($C1108,'Sales Person'!$A$1:$C$21,2,0)</f>
        <v>Michale Cole</v>
      </c>
      <c r="E1108" s="5" t="s">
        <v>10</v>
      </c>
      <c r="F1108" s="5" t="str">
        <f>VLOOKUP($E1108,Country!$A$1:$B$11,2,0)</f>
        <v>Europe</v>
      </c>
      <c r="G1108" s="5" t="s">
        <v>32</v>
      </c>
      <c r="H1108" s="5" t="str">
        <f>VLOOKUP($G1108,Products!$A$1:$C$11,COLUMNS(Products!$A$2:B1108),0)</f>
        <v>Audio</v>
      </c>
      <c r="I1108" s="5">
        <f>VLOOKUP($G1108,Products!$A$1:$C$11,COLUMNS(Products!$A$2:C1108),0)</f>
        <v>143.09</v>
      </c>
      <c r="J1108" s="5">
        <v>585.91999999999996</v>
      </c>
      <c r="K1108" s="5" t="s">
        <v>82</v>
      </c>
      <c r="L1108" s="5" t="s">
        <v>83</v>
      </c>
      <c r="M1108" s="5" t="str">
        <f t="shared" si="17"/>
        <v>0</v>
      </c>
      <c r="N1108" s="5" t="str">
        <f>TEXT(Table1[[#This Row],[Date]],"mmm")</f>
        <v>Oct</v>
      </c>
      <c r="O1108" s="5">
        <f>YEAR(Table1[[#This Row],[Date]])</f>
        <v>2024</v>
      </c>
    </row>
    <row r="1109" spans="1:15" x14ac:dyDescent="0.25">
      <c r="A1109" s="5">
        <v>1108</v>
      </c>
      <c r="B1109" s="6">
        <v>45007</v>
      </c>
      <c r="C1109" s="5" t="s">
        <v>60</v>
      </c>
      <c r="D1109" s="5" t="str">
        <f>VLOOKUP($C1109,'Sales Person'!$A$1:$C$21,2,0)</f>
        <v>Cathy Kelley</v>
      </c>
      <c r="E1109" s="5" t="s">
        <v>10</v>
      </c>
      <c r="F1109" s="5" t="str">
        <f>VLOOKUP($E1109,Country!$A$1:$B$11,2,0)</f>
        <v>Europe</v>
      </c>
      <c r="G1109" s="5" t="s">
        <v>22</v>
      </c>
      <c r="H1109" s="5" t="str">
        <f>VLOOKUP($G1109,Products!$A$1:$C$11,COLUMNS(Products!$A$2:B1109),0)</f>
        <v>Computing</v>
      </c>
      <c r="I1109" s="5">
        <f>VLOOKUP($G1109,Products!$A$1:$C$11,COLUMNS(Products!$A$2:C1109),0)</f>
        <v>415.78</v>
      </c>
      <c r="J1109" s="5">
        <v>231.94</v>
      </c>
      <c r="K1109" s="5" t="s">
        <v>82</v>
      </c>
      <c r="L1109" s="5" t="s">
        <v>83</v>
      </c>
      <c r="M1109" s="5" t="str">
        <f t="shared" si="17"/>
        <v>0</v>
      </c>
      <c r="N1109" s="5" t="str">
        <f>TEXT(Table1[[#This Row],[Date]],"mmm")</f>
        <v>Mar</v>
      </c>
      <c r="O1109" s="5">
        <f>YEAR(Table1[[#This Row],[Date]])</f>
        <v>2023</v>
      </c>
    </row>
    <row r="1110" spans="1:15" x14ac:dyDescent="0.25">
      <c r="A1110" s="5">
        <v>1109</v>
      </c>
      <c r="B1110" s="6">
        <v>45435</v>
      </c>
      <c r="C1110" s="5" t="s">
        <v>74</v>
      </c>
      <c r="D1110" s="5" t="str">
        <f>VLOOKUP($C1110,'Sales Person'!$A$1:$C$21,2,0)</f>
        <v>Michale Cole</v>
      </c>
      <c r="E1110" s="5" t="s">
        <v>5</v>
      </c>
      <c r="F1110" s="5" t="str">
        <f>VLOOKUP($E1110,Country!$A$1:$B$11,2,0)</f>
        <v>South America</v>
      </c>
      <c r="G1110" s="5" t="s">
        <v>26</v>
      </c>
      <c r="H1110" s="5" t="str">
        <f>VLOOKUP($G1110,Products!$A$1:$C$11,COLUMNS(Products!$A$2:B1110),0)</f>
        <v>Electronics</v>
      </c>
      <c r="I1110" s="5">
        <f>VLOOKUP($G1110,Products!$A$1:$C$11,COLUMNS(Products!$A$2:C1110),0)</f>
        <v>263.2</v>
      </c>
      <c r="J1110" s="5">
        <v>811.37</v>
      </c>
      <c r="K1110" s="5" t="s">
        <v>82</v>
      </c>
      <c r="L1110" s="5" t="s">
        <v>83</v>
      </c>
      <c r="M1110" s="5" t="str">
        <f t="shared" si="17"/>
        <v>0</v>
      </c>
      <c r="N1110" s="5" t="str">
        <f>TEXT(Table1[[#This Row],[Date]],"mmm")</f>
        <v>May</v>
      </c>
      <c r="O1110" s="5">
        <f>YEAR(Table1[[#This Row],[Date]])</f>
        <v>2024</v>
      </c>
    </row>
    <row r="1111" spans="1:15" x14ac:dyDescent="0.25">
      <c r="A1111" s="5">
        <v>1110</v>
      </c>
      <c r="B1111" s="6">
        <v>45005</v>
      </c>
      <c r="C1111" s="5" t="s">
        <v>50</v>
      </c>
      <c r="D1111" s="5" t="str">
        <f>VLOOKUP($C1111,'Sales Person'!$A$1:$C$21,2,0)</f>
        <v>Michale Cole</v>
      </c>
      <c r="E1111" s="5" t="s">
        <v>7</v>
      </c>
      <c r="F1111" s="5" t="str">
        <f>VLOOKUP($E1111,Country!$A$1:$B$11,2,0)</f>
        <v>Europe</v>
      </c>
      <c r="G1111" s="5" t="s">
        <v>22</v>
      </c>
      <c r="H1111" s="5" t="str">
        <f>VLOOKUP($G1111,Products!$A$1:$C$11,COLUMNS(Products!$A$2:B1111),0)</f>
        <v>Computing</v>
      </c>
      <c r="I1111" s="5">
        <f>VLOOKUP($G1111,Products!$A$1:$C$11,COLUMNS(Products!$A$2:C1111),0)</f>
        <v>415.78</v>
      </c>
      <c r="J1111" s="5">
        <v>895.89</v>
      </c>
      <c r="K1111" s="5" t="s">
        <v>81</v>
      </c>
      <c r="L1111" s="6">
        <v>45013</v>
      </c>
      <c r="M1111" s="5">
        <f t="shared" si="17"/>
        <v>8</v>
      </c>
      <c r="N1111" s="5" t="str">
        <f>TEXT(Table1[[#This Row],[Date]],"mmm")</f>
        <v>Mar</v>
      </c>
      <c r="O1111" s="5">
        <f>YEAR(Table1[[#This Row],[Date]])</f>
        <v>2023</v>
      </c>
    </row>
    <row r="1112" spans="1:15" x14ac:dyDescent="0.25">
      <c r="A1112" s="5">
        <v>1111</v>
      </c>
      <c r="B1112" s="6">
        <v>45493</v>
      </c>
      <c r="C1112" s="5" t="s">
        <v>64</v>
      </c>
      <c r="D1112" s="5" t="str">
        <f>VLOOKUP($C1112,'Sales Person'!$A$1:$C$21,2,0)</f>
        <v>Michale Cole</v>
      </c>
      <c r="E1112" s="5" t="s">
        <v>7</v>
      </c>
      <c r="F1112" s="5" t="str">
        <f>VLOOKUP($E1112,Country!$A$1:$B$11,2,0)</f>
        <v>Europe</v>
      </c>
      <c r="G1112" s="5" t="s">
        <v>22</v>
      </c>
      <c r="H1112" s="5" t="str">
        <f>VLOOKUP($G1112,Products!$A$1:$C$11,COLUMNS(Products!$A$2:B1112),0)</f>
        <v>Computing</v>
      </c>
      <c r="I1112" s="5">
        <f>VLOOKUP($G1112,Products!$A$1:$C$11,COLUMNS(Products!$A$2:C1112),0)</f>
        <v>415.78</v>
      </c>
      <c r="J1112" s="5">
        <v>304.3</v>
      </c>
      <c r="K1112" s="5" t="s">
        <v>81</v>
      </c>
      <c r="L1112" s="6">
        <v>45501</v>
      </c>
      <c r="M1112" s="5">
        <f t="shared" si="17"/>
        <v>8</v>
      </c>
      <c r="N1112" s="5" t="str">
        <f>TEXT(Table1[[#This Row],[Date]],"mmm")</f>
        <v>Jul</v>
      </c>
      <c r="O1112" s="5">
        <f>YEAR(Table1[[#This Row],[Date]])</f>
        <v>2024</v>
      </c>
    </row>
    <row r="1113" spans="1:15" x14ac:dyDescent="0.25">
      <c r="A1113" s="5">
        <v>1112</v>
      </c>
      <c r="B1113" s="6">
        <v>45191</v>
      </c>
      <c r="C1113" s="5" t="s">
        <v>40</v>
      </c>
      <c r="D1113" s="5" t="str">
        <f>VLOOKUP($C1113,'Sales Person'!$A$1:$C$21,2,0)</f>
        <v>Samantha Irvin</v>
      </c>
      <c r="E1113" s="5" t="s">
        <v>9</v>
      </c>
      <c r="F1113" s="5" t="str">
        <f>VLOOKUP($E1113,Country!$A$1:$B$11,2,0)</f>
        <v>Europe</v>
      </c>
      <c r="G1113" s="5" t="s">
        <v>32</v>
      </c>
      <c r="H1113" s="5" t="str">
        <f>VLOOKUP($G1113,Products!$A$1:$C$11,COLUMNS(Products!$A$2:B1113),0)</f>
        <v>Audio</v>
      </c>
      <c r="I1113" s="5">
        <f>VLOOKUP($G1113,Products!$A$1:$C$11,COLUMNS(Products!$A$2:C1113),0)</f>
        <v>143.09</v>
      </c>
      <c r="J1113" s="5">
        <v>683.07</v>
      </c>
      <c r="K1113" s="5" t="s">
        <v>81</v>
      </c>
      <c r="L1113" s="6">
        <v>45201</v>
      </c>
      <c r="M1113" s="5">
        <f t="shared" si="17"/>
        <v>10</v>
      </c>
      <c r="N1113" s="5" t="str">
        <f>TEXT(Table1[[#This Row],[Date]],"mmm")</f>
        <v>Sep</v>
      </c>
      <c r="O1113" s="5">
        <f>YEAR(Table1[[#This Row],[Date]])</f>
        <v>2023</v>
      </c>
    </row>
    <row r="1114" spans="1:15" x14ac:dyDescent="0.25">
      <c r="A1114" s="5">
        <v>1113</v>
      </c>
      <c r="B1114" s="6">
        <v>44951</v>
      </c>
      <c r="C1114" s="5" t="s">
        <v>50</v>
      </c>
      <c r="D1114" s="5" t="str">
        <f>VLOOKUP($C1114,'Sales Person'!$A$1:$C$21,2,0)</f>
        <v>Michale Cole</v>
      </c>
      <c r="E1114" s="5" t="s">
        <v>7</v>
      </c>
      <c r="F1114" s="5" t="str">
        <f>VLOOKUP($E1114,Country!$A$1:$B$11,2,0)</f>
        <v>Europe</v>
      </c>
      <c r="G1114" s="5" t="s">
        <v>30</v>
      </c>
      <c r="H1114" s="5" t="str">
        <f>VLOOKUP($G1114,Products!$A$1:$C$11,COLUMNS(Products!$A$2:B1114),0)</f>
        <v>Audio</v>
      </c>
      <c r="I1114" s="5">
        <f>VLOOKUP($G1114,Products!$A$1:$C$11,COLUMNS(Products!$A$2:C1114),0)</f>
        <v>199.57</v>
      </c>
      <c r="J1114" s="5">
        <v>373.39</v>
      </c>
      <c r="K1114" s="5" t="s">
        <v>82</v>
      </c>
      <c r="L1114" s="5" t="s">
        <v>83</v>
      </c>
      <c r="M1114" s="5" t="str">
        <f t="shared" si="17"/>
        <v>0</v>
      </c>
      <c r="N1114" s="5" t="str">
        <f>TEXT(Table1[[#This Row],[Date]],"mmm")</f>
        <v>Jan</v>
      </c>
      <c r="O1114" s="5">
        <f>YEAR(Table1[[#This Row],[Date]])</f>
        <v>2023</v>
      </c>
    </row>
    <row r="1115" spans="1:15" x14ac:dyDescent="0.25">
      <c r="A1115" s="5">
        <v>1114</v>
      </c>
      <c r="B1115" s="6">
        <v>45425</v>
      </c>
      <c r="C1115" s="5" t="s">
        <v>52</v>
      </c>
      <c r="D1115" s="5" t="str">
        <f>VLOOKUP($C1115,'Sales Person'!$A$1:$C$21,2,0)</f>
        <v>Nick Patrick</v>
      </c>
      <c r="E1115" s="5" t="s">
        <v>11</v>
      </c>
      <c r="F1115" s="5" t="str">
        <f>VLOOKUP($E1115,Country!$A$1:$B$11,2,0)</f>
        <v>Asia</v>
      </c>
      <c r="G1115" s="5" t="s">
        <v>33</v>
      </c>
      <c r="H1115" s="5" t="str">
        <f>VLOOKUP($G1115,Products!$A$1:$C$11,COLUMNS(Products!$A$2:B1115),0)</f>
        <v>Electronics</v>
      </c>
      <c r="I1115" s="5">
        <f>VLOOKUP($G1115,Products!$A$1:$C$11,COLUMNS(Products!$A$2:C1115),0)</f>
        <v>381.62</v>
      </c>
      <c r="J1115" s="5">
        <v>117.1</v>
      </c>
      <c r="K1115" s="5" t="s">
        <v>82</v>
      </c>
      <c r="L1115" s="5" t="s">
        <v>83</v>
      </c>
      <c r="M1115" s="5" t="str">
        <f t="shared" si="17"/>
        <v>0</v>
      </c>
      <c r="N1115" s="5" t="str">
        <f>TEXT(Table1[[#This Row],[Date]],"mmm")</f>
        <v>May</v>
      </c>
      <c r="O1115" s="5">
        <f>YEAR(Table1[[#This Row],[Date]])</f>
        <v>2024</v>
      </c>
    </row>
    <row r="1116" spans="1:15" x14ac:dyDescent="0.25">
      <c r="A1116" s="5">
        <v>1115</v>
      </c>
      <c r="B1116" s="6">
        <v>45298</v>
      </c>
      <c r="C1116" s="5" t="s">
        <v>48</v>
      </c>
      <c r="D1116" s="5" t="str">
        <f>VLOOKUP($C1116,'Sales Person'!$A$1:$C$21,2,0)</f>
        <v>Cathy Kelley</v>
      </c>
      <c r="E1116" s="5" t="s">
        <v>7</v>
      </c>
      <c r="F1116" s="5" t="str">
        <f>VLOOKUP($E1116,Country!$A$1:$B$11,2,0)</f>
        <v>Europe</v>
      </c>
      <c r="G1116" s="5" t="s">
        <v>22</v>
      </c>
      <c r="H1116" s="5" t="str">
        <f>VLOOKUP($G1116,Products!$A$1:$C$11,COLUMNS(Products!$A$2:B1116),0)</f>
        <v>Computing</v>
      </c>
      <c r="I1116" s="5">
        <f>VLOOKUP($G1116,Products!$A$1:$C$11,COLUMNS(Products!$A$2:C1116),0)</f>
        <v>415.78</v>
      </c>
      <c r="J1116" s="5">
        <v>628.29999999999995</v>
      </c>
      <c r="K1116" s="5" t="s">
        <v>81</v>
      </c>
      <c r="L1116" s="6">
        <v>45306</v>
      </c>
      <c r="M1116" s="5">
        <f t="shared" si="17"/>
        <v>8</v>
      </c>
      <c r="N1116" s="5" t="str">
        <f>TEXT(Table1[[#This Row],[Date]],"mmm")</f>
        <v>Jan</v>
      </c>
      <c r="O1116" s="5">
        <f>YEAR(Table1[[#This Row],[Date]])</f>
        <v>2024</v>
      </c>
    </row>
    <row r="1117" spans="1:15" x14ac:dyDescent="0.25">
      <c r="A1117" s="5">
        <v>1116</v>
      </c>
      <c r="B1117" s="6">
        <v>45117</v>
      </c>
      <c r="C1117" s="5" t="s">
        <v>68</v>
      </c>
      <c r="D1117" s="5" t="str">
        <f>VLOOKUP($C1117,'Sales Person'!$A$1:$C$21,2,0)</f>
        <v>Samantha Irvin</v>
      </c>
      <c r="E1117" s="5" t="s">
        <v>2</v>
      </c>
      <c r="F1117" s="5" t="str">
        <f>VLOOKUP($E1117,Country!$A$1:$B$11,2,0)</f>
        <v>North America</v>
      </c>
      <c r="G1117" s="5" t="s">
        <v>32</v>
      </c>
      <c r="H1117" s="5" t="str">
        <f>VLOOKUP($G1117,Products!$A$1:$C$11,COLUMNS(Products!$A$2:B1117),0)</f>
        <v>Audio</v>
      </c>
      <c r="I1117" s="5">
        <f>VLOOKUP($G1117,Products!$A$1:$C$11,COLUMNS(Products!$A$2:C1117),0)</f>
        <v>143.09</v>
      </c>
      <c r="J1117" s="5">
        <v>522.57000000000005</v>
      </c>
      <c r="K1117" s="5" t="s">
        <v>81</v>
      </c>
      <c r="L1117" s="6">
        <v>45118</v>
      </c>
      <c r="M1117" s="5">
        <f t="shared" si="17"/>
        <v>1</v>
      </c>
      <c r="N1117" s="5" t="str">
        <f>TEXT(Table1[[#This Row],[Date]],"mmm")</f>
        <v>Jul</v>
      </c>
      <c r="O1117" s="5">
        <f>YEAR(Table1[[#This Row],[Date]])</f>
        <v>2023</v>
      </c>
    </row>
    <row r="1118" spans="1:15" x14ac:dyDescent="0.25">
      <c r="A1118" s="5">
        <v>1117</v>
      </c>
      <c r="B1118" s="6">
        <v>45067</v>
      </c>
      <c r="C1118" s="5" t="s">
        <v>48</v>
      </c>
      <c r="D1118" s="5" t="str">
        <f>VLOOKUP($C1118,'Sales Person'!$A$1:$C$21,2,0)</f>
        <v>Cathy Kelley</v>
      </c>
      <c r="E1118" s="5" t="s">
        <v>10</v>
      </c>
      <c r="F1118" s="5" t="str">
        <f>VLOOKUP($E1118,Country!$A$1:$B$11,2,0)</f>
        <v>Europe</v>
      </c>
      <c r="G1118" s="5" t="s">
        <v>22</v>
      </c>
      <c r="H1118" s="5" t="str">
        <f>VLOOKUP($G1118,Products!$A$1:$C$11,COLUMNS(Products!$A$2:B1118),0)</f>
        <v>Computing</v>
      </c>
      <c r="I1118" s="5">
        <f>VLOOKUP($G1118,Products!$A$1:$C$11,COLUMNS(Products!$A$2:C1118),0)</f>
        <v>415.78</v>
      </c>
      <c r="J1118" s="5">
        <v>138.24</v>
      </c>
      <c r="K1118" s="5" t="s">
        <v>81</v>
      </c>
      <c r="L1118" s="6">
        <v>45073</v>
      </c>
      <c r="M1118" s="5">
        <f t="shared" si="17"/>
        <v>6</v>
      </c>
      <c r="N1118" s="5" t="str">
        <f>TEXT(Table1[[#This Row],[Date]],"mmm")</f>
        <v>May</v>
      </c>
      <c r="O1118" s="5">
        <f>YEAR(Table1[[#This Row],[Date]])</f>
        <v>2023</v>
      </c>
    </row>
    <row r="1119" spans="1:15" x14ac:dyDescent="0.25">
      <c r="A1119" s="5">
        <v>1118</v>
      </c>
      <c r="B1119" s="6">
        <v>45055</v>
      </c>
      <c r="C1119" s="5" t="s">
        <v>48</v>
      </c>
      <c r="D1119" s="5" t="str">
        <f>VLOOKUP($C1119,'Sales Person'!$A$1:$C$21,2,0)</f>
        <v>Cathy Kelley</v>
      </c>
      <c r="E1119" s="5" t="s">
        <v>14</v>
      </c>
      <c r="F1119" s="5" t="str">
        <f>VLOOKUP($E1119,Country!$A$1:$B$11,2,0)</f>
        <v>Asia</v>
      </c>
      <c r="G1119" s="5" t="s">
        <v>28</v>
      </c>
      <c r="H1119" s="5" t="str">
        <f>VLOOKUP($G1119,Products!$A$1:$C$11,COLUMNS(Products!$A$2:B1119),0)</f>
        <v>Electronics</v>
      </c>
      <c r="I1119" s="5">
        <f>VLOOKUP($G1119,Products!$A$1:$C$11,COLUMNS(Products!$A$2:C1119),0)</f>
        <v>282.79000000000002</v>
      </c>
      <c r="J1119" s="5">
        <v>492.66</v>
      </c>
      <c r="K1119" s="5" t="s">
        <v>81</v>
      </c>
      <c r="L1119" s="6">
        <v>45073</v>
      </c>
      <c r="M1119" s="5">
        <f t="shared" si="17"/>
        <v>18</v>
      </c>
      <c r="N1119" s="5" t="str">
        <f>TEXT(Table1[[#This Row],[Date]],"mmm")</f>
        <v>May</v>
      </c>
      <c r="O1119" s="5">
        <f>YEAR(Table1[[#This Row],[Date]])</f>
        <v>2023</v>
      </c>
    </row>
    <row r="1120" spans="1:15" x14ac:dyDescent="0.25">
      <c r="A1120" s="5">
        <v>1119</v>
      </c>
      <c r="B1120" s="6">
        <v>45456</v>
      </c>
      <c r="C1120" s="5" t="s">
        <v>66</v>
      </c>
      <c r="D1120" s="5" t="str">
        <f>VLOOKUP($C1120,'Sales Person'!$A$1:$C$21,2,0)</f>
        <v>Michale Cole</v>
      </c>
      <c r="E1120" s="5" t="s">
        <v>4</v>
      </c>
      <c r="F1120" s="5" t="str">
        <f>VLOOKUP($E1120,Country!$A$1:$B$11,2,0)</f>
        <v>North America</v>
      </c>
      <c r="G1120" s="5" t="s">
        <v>26</v>
      </c>
      <c r="H1120" s="5" t="str">
        <f>VLOOKUP($G1120,Products!$A$1:$C$11,COLUMNS(Products!$A$2:B1120),0)</f>
        <v>Electronics</v>
      </c>
      <c r="I1120" s="5">
        <f>VLOOKUP($G1120,Products!$A$1:$C$11,COLUMNS(Products!$A$2:C1120),0)</f>
        <v>263.2</v>
      </c>
      <c r="J1120" s="5">
        <v>474.33</v>
      </c>
      <c r="K1120" s="5" t="s">
        <v>81</v>
      </c>
      <c r="L1120" s="6">
        <v>45458</v>
      </c>
      <c r="M1120" s="5">
        <f t="shared" si="17"/>
        <v>2</v>
      </c>
      <c r="N1120" s="5" t="str">
        <f>TEXT(Table1[[#This Row],[Date]],"mmm")</f>
        <v>Jun</v>
      </c>
      <c r="O1120" s="5">
        <f>YEAR(Table1[[#This Row],[Date]])</f>
        <v>2024</v>
      </c>
    </row>
    <row r="1121" spans="1:15" x14ac:dyDescent="0.25">
      <c r="A1121" s="5">
        <v>1120</v>
      </c>
      <c r="B1121" s="6">
        <v>45255</v>
      </c>
      <c r="C1121" s="5" t="s">
        <v>46</v>
      </c>
      <c r="D1121" s="5" t="str">
        <f>VLOOKUP($C1121,'Sales Person'!$A$1:$C$21,2,0)</f>
        <v>Nick Patrick</v>
      </c>
      <c r="E1121" s="5" t="s">
        <v>5</v>
      </c>
      <c r="F1121" s="5" t="str">
        <f>VLOOKUP($E1121,Country!$A$1:$B$11,2,0)</f>
        <v>South America</v>
      </c>
      <c r="G1121" s="5" t="s">
        <v>20</v>
      </c>
      <c r="H1121" s="5" t="str">
        <f>VLOOKUP($G1121,Products!$A$1:$C$11,COLUMNS(Products!$A$2:B1121),0)</f>
        <v>Office Equipment</v>
      </c>
      <c r="I1121" s="5">
        <f>VLOOKUP($G1121,Products!$A$1:$C$11,COLUMNS(Products!$A$2:C1121),0)</f>
        <v>350.59</v>
      </c>
      <c r="J1121" s="5">
        <v>290.27</v>
      </c>
      <c r="K1121" s="5" t="s">
        <v>81</v>
      </c>
      <c r="L1121" s="6">
        <v>45259</v>
      </c>
      <c r="M1121" s="5">
        <f t="shared" si="17"/>
        <v>4</v>
      </c>
      <c r="N1121" s="5" t="str">
        <f>TEXT(Table1[[#This Row],[Date]],"mmm")</f>
        <v>Nov</v>
      </c>
      <c r="O1121" s="5">
        <f>YEAR(Table1[[#This Row],[Date]])</f>
        <v>2023</v>
      </c>
    </row>
    <row r="1122" spans="1:15" x14ac:dyDescent="0.25">
      <c r="A1122" s="5">
        <v>1121</v>
      </c>
      <c r="B1122" s="6">
        <v>45281</v>
      </c>
      <c r="C1122" s="5" t="s">
        <v>48</v>
      </c>
      <c r="D1122" s="5" t="str">
        <f>VLOOKUP($C1122,'Sales Person'!$A$1:$C$21,2,0)</f>
        <v>Cathy Kelley</v>
      </c>
      <c r="E1122" s="5" t="s">
        <v>9</v>
      </c>
      <c r="F1122" s="5" t="str">
        <f>VLOOKUP($E1122,Country!$A$1:$B$11,2,0)</f>
        <v>Europe</v>
      </c>
      <c r="G1122" s="5" t="s">
        <v>29</v>
      </c>
      <c r="H1122" s="5" t="str">
        <f>VLOOKUP($G1122,Products!$A$1:$C$11,COLUMNS(Products!$A$2:B1122),0)</f>
        <v>Computing</v>
      </c>
      <c r="I1122" s="5">
        <f>VLOOKUP($G1122,Products!$A$1:$C$11,COLUMNS(Products!$A$2:C1122),0)</f>
        <v>104.6</v>
      </c>
      <c r="J1122" s="5">
        <v>881.56</v>
      </c>
      <c r="K1122" s="5" t="s">
        <v>81</v>
      </c>
      <c r="L1122" s="6">
        <v>45291</v>
      </c>
      <c r="M1122" s="5">
        <f t="shared" si="17"/>
        <v>10</v>
      </c>
      <c r="N1122" s="5" t="str">
        <f>TEXT(Table1[[#This Row],[Date]],"mmm")</f>
        <v>Dec</v>
      </c>
      <c r="O1122" s="5">
        <f>YEAR(Table1[[#This Row],[Date]])</f>
        <v>2023</v>
      </c>
    </row>
    <row r="1123" spans="1:15" x14ac:dyDescent="0.25">
      <c r="A1123" s="5">
        <v>1122</v>
      </c>
      <c r="B1123" s="6">
        <v>45442</v>
      </c>
      <c r="C1123" s="5" t="s">
        <v>52</v>
      </c>
      <c r="D1123" s="5" t="str">
        <f>VLOOKUP($C1123,'Sales Person'!$A$1:$C$21,2,0)</f>
        <v>Nick Patrick</v>
      </c>
      <c r="E1123" s="5" t="s">
        <v>7</v>
      </c>
      <c r="F1123" s="5" t="str">
        <f>VLOOKUP($E1123,Country!$A$1:$B$11,2,0)</f>
        <v>Europe</v>
      </c>
      <c r="G1123" s="5" t="s">
        <v>32</v>
      </c>
      <c r="H1123" s="5" t="str">
        <f>VLOOKUP($G1123,Products!$A$1:$C$11,COLUMNS(Products!$A$2:B1123),0)</f>
        <v>Audio</v>
      </c>
      <c r="I1123" s="5">
        <f>VLOOKUP($G1123,Products!$A$1:$C$11,COLUMNS(Products!$A$2:C1123),0)</f>
        <v>143.09</v>
      </c>
      <c r="J1123" s="5">
        <v>897.25</v>
      </c>
      <c r="K1123" s="5" t="s">
        <v>81</v>
      </c>
      <c r="L1123" s="6">
        <v>45450</v>
      </c>
      <c r="M1123" s="5">
        <f t="shared" si="17"/>
        <v>8</v>
      </c>
      <c r="N1123" s="5" t="str">
        <f>TEXT(Table1[[#This Row],[Date]],"mmm")</f>
        <v>May</v>
      </c>
      <c r="O1123" s="5">
        <f>YEAR(Table1[[#This Row],[Date]])</f>
        <v>2024</v>
      </c>
    </row>
    <row r="1124" spans="1:15" x14ac:dyDescent="0.25">
      <c r="A1124" s="5">
        <v>1123</v>
      </c>
      <c r="B1124" s="6">
        <v>44949</v>
      </c>
      <c r="C1124" s="5" t="s">
        <v>62</v>
      </c>
      <c r="D1124" s="5" t="str">
        <f>VLOOKUP($C1124,'Sales Person'!$A$1:$C$21,2,0)</f>
        <v>Cathy Kelley</v>
      </c>
      <c r="E1124" s="5" t="s">
        <v>13</v>
      </c>
      <c r="F1124" s="5" t="str">
        <f>VLOOKUP($E1124,Country!$A$1:$B$11,2,0)</f>
        <v>Asia</v>
      </c>
      <c r="G1124" s="5" t="s">
        <v>28</v>
      </c>
      <c r="H1124" s="5" t="str">
        <f>VLOOKUP($G1124,Products!$A$1:$C$11,COLUMNS(Products!$A$2:B1124),0)</f>
        <v>Electronics</v>
      </c>
      <c r="I1124" s="5">
        <f>VLOOKUP($G1124,Products!$A$1:$C$11,COLUMNS(Products!$A$2:C1124),0)</f>
        <v>282.79000000000002</v>
      </c>
      <c r="J1124" s="5">
        <v>510.03</v>
      </c>
      <c r="K1124" s="5" t="s">
        <v>81</v>
      </c>
      <c r="L1124" s="6">
        <v>44964</v>
      </c>
      <c r="M1124" s="5">
        <f t="shared" si="17"/>
        <v>15</v>
      </c>
      <c r="N1124" s="5" t="str">
        <f>TEXT(Table1[[#This Row],[Date]],"mmm")</f>
        <v>Jan</v>
      </c>
      <c r="O1124" s="5">
        <f>YEAR(Table1[[#This Row],[Date]])</f>
        <v>2023</v>
      </c>
    </row>
    <row r="1125" spans="1:15" x14ac:dyDescent="0.25">
      <c r="A1125" s="5">
        <v>1124</v>
      </c>
      <c r="B1125" s="6">
        <v>45372</v>
      </c>
      <c r="C1125" s="5" t="s">
        <v>44</v>
      </c>
      <c r="D1125" s="5" t="str">
        <f>VLOOKUP($C1125,'Sales Person'!$A$1:$C$21,2,0)</f>
        <v>Cathy Kelley</v>
      </c>
      <c r="E1125" s="5" t="s">
        <v>5</v>
      </c>
      <c r="F1125" s="5" t="str">
        <f>VLOOKUP($E1125,Country!$A$1:$B$11,2,0)</f>
        <v>South America</v>
      </c>
      <c r="G1125" s="5" t="s">
        <v>29</v>
      </c>
      <c r="H1125" s="5" t="str">
        <f>VLOOKUP($G1125,Products!$A$1:$C$11,COLUMNS(Products!$A$2:B1125),0)</f>
        <v>Computing</v>
      </c>
      <c r="I1125" s="5">
        <f>VLOOKUP($G1125,Products!$A$1:$C$11,COLUMNS(Products!$A$2:C1125),0)</f>
        <v>104.6</v>
      </c>
      <c r="J1125" s="5">
        <v>383.89</v>
      </c>
      <c r="K1125" s="5" t="s">
        <v>81</v>
      </c>
      <c r="L1125" s="6">
        <v>45376</v>
      </c>
      <c r="M1125" s="5">
        <f t="shared" si="17"/>
        <v>4</v>
      </c>
      <c r="N1125" s="5" t="str">
        <f>TEXT(Table1[[#This Row],[Date]],"mmm")</f>
        <v>Mar</v>
      </c>
      <c r="O1125" s="5">
        <f>YEAR(Table1[[#This Row],[Date]])</f>
        <v>2024</v>
      </c>
    </row>
    <row r="1126" spans="1:15" x14ac:dyDescent="0.25">
      <c r="A1126" s="5">
        <v>1125</v>
      </c>
      <c r="B1126" s="6">
        <v>45617</v>
      </c>
      <c r="C1126" s="5" t="s">
        <v>68</v>
      </c>
      <c r="D1126" s="5" t="str">
        <f>VLOOKUP($C1126,'Sales Person'!$A$1:$C$21,2,0)</f>
        <v>Samantha Irvin</v>
      </c>
      <c r="E1126" s="5" t="s">
        <v>2</v>
      </c>
      <c r="F1126" s="5" t="str">
        <f>VLOOKUP($E1126,Country!$A$1:$B$11,2,0)</f>
        <v>North America</v>
      </c>
      <c r="G1126" s="5" t="s">
        <v>32</v>
      </c>
      <c r="H1126" s="5" t="str">
        <f>VLOOKUP($G1126,Products!$A$1:$C$11,COLUMNS(Products!$A$2:B1126),0)</f>
        <v>Audio</v>
      </c>
      <c r="I1126" s="5">
        <f>VLOOKUP($G1126,Products!$A$1:$C$11,COLUMNS(Products!$A$2:C1126),0)</f>
        <v>143.09</v>
      </c>
      <c r="J1126" s="5">
        <v>348.1</v>
      </c>
      <c r="K1126" s="5" t="s">
        <v>81</v>
      </c>
      <c r="L1126" s="6">
        <v>45618</v>
      </c>
      <c r="M1126" s="5">
        <f t="shared" si="17"/>
        <v>1</v>
      </c>
      <c r="N1126" s="5" t="str">
        <f>TEXT(Table1[[#This Row],[Date]],"mmm")</f>
        <v>Nov</v>
      </c>
      <c r="O1126" s="5">
        <f>YEAR(Table1[[#This Row],[Date]])</f>
        <v>2024</v>
      </c>
    </row>
    <row r="1127" spans="1:15" x14ac:dyDescent="0.25">
      <c r="A1127" s="5">
        <v>1126</v>
      </c>
      <c r="B1127" s="6">
        <v>44946</v>
      </c>
      <c r="C1127" s="5" t="s">
        <v>36</v>
      </c>
      <c r="D1127" s="5" t="str">
        <f>VLOOKUP($C1127,'Sales Person'!$A$1:$C$21,2,0)</f>
        <v>Michale Cole</v>
      </c>
      <c r="E1127" s="5" t="s">
        <v>11</v>
      </c>
      <c r="F1127" s="5" t="str">
        <f>VLOOKUP($E1127,Country!$A$1:$B$11,2,0)</f>
        <v>Asia</v>
      </c>
      <c r="G1127" s="5" t="s">
        <v>30</v>
      </c>
      <c r="H1127" s="5" t="str">
        <f>VLOOKUP($G1127,Products!$A$1:$C$11,COLUMNS(Products!$A$2:B1127),0)</f>
        <v>Audio</v>
      </c>
      <c r="I1127" s="5">
        <f>VLOOKUP($G1127,Products!$A$1:$C$11,COLUMNS(Products!$A$2:C1127),0)</f>
        <v>199.57</v>
      </c>
      <c r="J1127" s="5">
        <v>415.53</v>
      </c>
      <c r="K1127" s="5" t="s">
        <v>81</v>
      </c>
      <c r="L1127" s="6">
        <v>44958</v>
      </c>
      <c r="M1127" s="5">
        <f t="shared" si="17"/>
        <v>12</v>
      </c>
      <c r="N1127" s="5" t="str">
        <f>TEXT(Table1[[#This Row],[Date]],"mmm")</f>
        <v>Jan</v>
      </c>
      <c r="O1127" s="5">
        <f>YEAR(Table1[[#This Row],[Date]])</f>
        <v>2023</v>
      </c>
    </row>
    <row r="1128" spans="1:15" x14ac:dyDescent="0.25">
      <c r="A1128" s="5">
        <v>1127</v>
      </c>
      <c r="B1128" s="6">
        <v>45032</v>
      </c>
      <c r="C1128" s="5" t="s">
        <v>56</v>
      </c>
      <c r="D1128" s="5" t="str">
        <f>VLOOKUP($C1128,'Sales Person'!$A$1:$C$21,2,0)</f>
        <v>Nick Patrick</v>
      </c>
      <c r="E1128" s="5" t="s">
        <v>13</v>
      </c>
      <c r="F1128" s="5" t="str">
        <f>VLOOKUP($E1128,Country!$A$1:$B$11,2,0)</f>
        <v>Asia</v>
      </c>
      <c r="G1128" s="5" t="s">
        <v>22</v>
      </c>
      <c r="H1128" s="5" t="str">
        <f>VLOOKUP($G1128,Products!$A$1:$C$11,COLUMNS(Products!$A$2:B1128),0)</f>
        <v>Computing</v>
      </c>
      <c r="I1128" s="5">
        <f>VLOOKUP($G1128,Products!$A$1:$C$11,COLUMNS(Products!$A$2:C1128),0)</f>
        <v>415.78</v>
      </c>
      <c r="J1128" s="5">
        <v>858.48</v>
      </c>
      <c r="K1128" s="5" t="s">
        <v>81</v>
      </c>
      <c r="L1128" s="6">
        <v>45047</v>
      </c>
      <c r="M1128" s="5">
        <f t="shared" si="17"/>
        <v>15</v>
      </c>
      <c r="N1128" s="5" t="str">
        <f>TEXT(Table1[[#This Row],[Date]],"mmm")</f>
        <v>Apr</v>
      </c>
      <c r="O1128" s="5">
        <f>YEAR(Table1[[#This Row],[Date]])</f>
        <v>2023</v>
      </c>
    </row>
    <row r="1129" spans="1:15" x14ac:dyDescent="0.25">
      <c r="A1129" s="5">
        <v>1128</v>
      </c>
      <c r="B1129" s="6">
        <v>45342</v>
      </c>
      <c r="C1129" s="5" t="s">
        <v>74</v>
      </c>
      <c r="D1129" s="5" t="str">
        <f>VLOOKUP($C1129,'Sales Person'!$A$1:$C$21,2,0)</f>
        <v>Michale Cole</v>
      </c>
      <c r="E1129" s="5" t="s">
        <v>15</v>
      </c>
      <c r="F1129" s="5" t="str">
        <f>VLOOKUP($E1129,Country!$A$1:$B$11,2,0)</f>
        <v>Oceania</v>
      </c>
      <c r="G1129" s="5" t="s">
        <v>28</v>
      </c>
      <c r="H1129" s="5" t="str">
        <f>VLOOKUP($G1129,Products!$A$1:$C$11,COLUMNS(Products!$A$2:B1129),0)</f>
        <v>Electronics</v>
      </c>
      <c r="I1129" s="5">
        <f>VLOOKUP($G1129,Products!$A$1:$C$11,COLUMNS(Products!$A$2:C1129),0)</f>
        <v>282.79000000000002</v>
      </c>
      <c r="J1129" s="5">
        <v>156.12</v>
      </c>
      <c r="K1129" s="5" t="s">
        <v>81</v>
      </c>
      <c r="L1129" s="6">
        <v>45362</v>
      </c>
      <c r="M1129" s="5">
        <f t="shared" si="17"/>
        <v>20</v>
      </c>
      <c r="N1129" s="5" t="str">
        <f>TEXT(Table1[[#This Row],[Date]],"mmm")</f>
        <v>Feb</v>
      </c>
      <c r="O1129" s="5">
        <f>YEAR(Table1[[#This Row],[Date]])</f>
        <v>2024</v>
      </c>
    </row>
    <row r="1130" spans="1:15" x14ac:dyDescent="0.25">
      <c r="A1130" s="5">
        <v>1129</v>
      </c>
      <c r="B1130" s="6">
        <v>45586</v>
      </c>
      <c r="C1130" s="5" t="s">
        <v>52</v>
      </c>
      <c r="D1130" s="5" t="str">
        <f>VLOOKUP($C1130,'Sales Person'!$A$1:$C$21,2,0)</f>
        <v>Nick Patrick</v>
      </c>
      <c r="E1130" s="5" t="s">
        <v>11</v>
      </c>
      <c r="F1130" s="5" t="str">
        <f>VLOOKUP($E1130,Country!$A$1:$B$11,2,0)</f>
        <v>Asia</v>
      </c>
      <c r="G1130" s="5" t="s">
        <v>20</v>
      </c>
      <c r="H1130" s="5" t="str">
        <f>VLOOKUP($G1130,Products!$A$1:$C$11,COLUMNS(Products!$A$2:B1130),0)</f>
        <v>Office Equipment</v>
      </c>
      <c r="I1130" s="5">
        <f>VLOOKUP($G1130,Products!$A$1:$C$11,COLUMNS(Products!$A$2:C1130),0)</f>
        <v>350.59</v>
      </c>
      <c r="J1130" s="5">
        <v>703.87</v>
      </c>
      <c r="K1130" s="5" t="s">
        <v>81</v>
      </c>
      <c r="L1130" s="6">
        <v>45598</v>
      </c>
      <c r="M1130" s="5">
        <f t="shared" si="17"/>
        <v>12</v>
      </c>
      <c r="N1130" s="5" t="str">
        <f>TEXT(Table1[[#This Row],[Date]],"mmm")</f>
        <v>Oct</v>
      </c>
      <c r="O1130" s="5">
        <f>YEAR(Table1[[#This Row],[Date]])</f>
        <v>2024</v>
      </c>
    </row>
    <row r="1131" spans="1:15" x14ac:dyDescent="0.25">
      <c r="A1131" s="5">
        <v>1130</v>
      </c>
      <c r="B1131" s="6">
        <v>45544</v>
      </c>
      <c r="C1131" s="5" t="s">
        <v>54</v>
      </c>
      <c r="D1131" s="5" t="str">
        <f>VLOOKUP($C1131,'Sales Person'!$A$1:$C$21,2,0)</f>
        <v>Michale Cole</v>
      </c>
      <c r="E1131" s="5" t="s">
        <v>9</v>
      </c>
      <c r="F1131" s="5" t="str">
        <f>VLOOKUP($E1131,Country!$A$1:$B$11,2,0)</f>
        <v>Europe</v>
      </c>
      <c r="G1131" s="5" t="s">
        <v>32</v>
      </c>
      <c r="H1131" s="5" t="str">
        <f>VLOOKUP($G1131,Products!$A$1:$C$11,COLUMNS(Products!$A$2:B1131),0)</f>
        <v>Audio</v>
      </c>
      <c r="I1131" s="5">
        <f>VLOOKUP($G1131,Products!$A$1:$C$11,COLUMNS(Products!$A$2:C1131),0)</f>
        <v>143.09</v>
      </c>
      <c r="J1131" s="5">
        <v>476.8</v>
      </c>
      <c r="K1131" s="5" t="s">
        <v>81</v>
      </c>
      <c r="L1131" s="6">
        <v>45554</v>
      </c>
      <c r="M1131" s="5">
        <f t="shared" si="17"/>
        <v>10</v>
      </c>
      <c r="N1131" s="5" t="str">
        <f>TEXT(Table1[[#This Row],[Date]],"mmm")</f>
        <v>Sep</v>
      </c>
      <c r="O1131" s="5">
        <f>YEAR(Table1[[#This Row],[Date]])</f>
        <v>2024</v>
      </c>
    </row>
    <row r="1132" spans="1:15" x14ac:dyDescent="0.25">
      <c r="A1132" s="5">
        <v>1131</v>
      </c>
      <c r="B1132" s="6">
        <v>45013</v>
      </c>
      <c r="C1132" s="5" t="s">
        <v>40</v>
      </c>
      <c r="D1132" s="5" t="str">
        <f>VLOOKUP($C1132,'Sales Person'!$A$1:$C$21,2,0)</f>
        <v>Samantha Irvin</v>
      </c>
      <c r="E1132" s="5" t="s">
        <v>2</v>
      </c>
      <c r="F1132" s="5" t="str">
        <f>VLOOKUP($E1132,Country!$A$1:$B$11,2,0)</f>
        <v>North America</v>
      </c>
      <c r="G1132" s="5" t="s">
        <v>26</v>
      </c>
      <c r="H1132" s="5" t="str">
        <f>VLOOKUP($G1132,Products!$A$1:$C$11,COLUMNS(Products!$A$2:B1132),0)</f>
        <v>Electronics</v>
      </c>
      <c r="I1132" s="5">
        <f>VLOOKUP($G1132,Products!$A$1:$C$11,COLUMNS(Products!$A$2:C1132),0)</f>
        <v>263.2</v>
      </c>
      <c r="J1132" s="5">
        <v>320.85000000000002</v>
      </c>
      <c r="K1132" s="5" t="s">
        <v>81</v>
      </c>
      <c r="L1132" s="6">
        <v>45014</v>
      </c>
      <c r="M1132" s="5">
        <f t="shared" si="17"/>
        <v>1</v>
      </c>
      <c r="N1132" s="5" t="str">
        <f>TEXT(Table1[[#This Row],[Date]],"mmm")</f>
        <v>Mar</v>
      </c>
      <c r="O1132" s="5">
        <f>YEAR(Table1[[#This Row],[Date]])</f>
        <v>2023</v>
      </c>
    </row>
    <row r="1133" spans="1:15" x14ac:dyDescent="0.25">
      <c r="A1133" s="5">
        <v>1132</v>
      </c>
      <c r="B1133" s="6">
        <v>45649</v>
      </c>
      <c r="C1133" s="5" t="s">
        <v>42</v>
      </c>
      <c r="D1133" s="5" t="str">
        <f>VLOOKUP($C1133,'Sales Person'!$A$1:$C$21,2,0)</f>
        <v>Cathy Kelley</v>
      </c>
      <c r="E1133" s="5" t="s">
        <v>2</v>
      </c>
      <c r="F1133" s="5" t="str">
        <f>VLOOKUP($E1133,Country!$A$1:$B$11,2,0)</f>
        <v>North America</v>
      </c>
      <c r="G1133" s="5" t="s">
        <v>20</v>
      </c>
      <c r="H1133" s="5" t="str">
        <f>VLOOKUP($G1133,Products!$A$1:$C$11,COLUMNS(Products!$A$2:B1133),0)</f>
        <v>Office Equipment</v>
      </c>
      <c r="I1133" s="5">
        <f>VLOOKUP($G1133,Products!$A$1:$C$11,COLUMNS(Products!$A$2:C1133),0)</f>
        <v>350.59</v>
      </c>
      <c r="J1133" s="5">
        <v>125</v>
      </c>
      <c r="K1133" s="5" t="s">
        <v>81</v>
      </c>
      <c r="L1133" s="6">
        <v>45650</v>
      </c>
      <c r="M1133" s="5">
        <f t="shared" si="17"/>
        <v>1</v>
      </c>
      <c r="N1133" s="5" t="str">
        <f>TEXT(Table1[[#This Row],[Date]],"mmm")</f>
        <v>Dec</v>
      </c>
      <c r="O1133" s="5">
        <f>YEAR(Table1[[#This Row],[Date]])</f>
        <v>2024</v>
      </c>
    </row>
    <row r="1134" spans="1:15" x14ac:dyDescent="0.25">
      <c r="A1134" s="5">
        <v>1133</v>
      </c>
      <c r="B1134" s="6">
        <v>45227</v>
      </c>
      <c r="C1134" s="5" t="s">
        <v>62</v>
      </c>
      <c r="D1134" s="5" t="str">
        <f>VLOOKUP($C1134,'Sales Person'!$A$1:$C$21,2,0)</f>
        <v>Cathy Kelley</v>
      </c>
      <c r="E1134" s="5" t="s">
        <v>10</v>
      </c>
      <c r="F1134" s="5" t="str">
        <f>VLOOKUP($E1134,Country!$A$1:$B$11,2,0)</f>
        <v>Europe</v>
      </c>
      <c r="G1134" s="5" t="s">
        <v>24</v>
      </c>
      <c r="H1134" s="5" t="str">
        <f>VLOOKUP($G1134,Products!$A$1:$C$11,COLUMNS(Products!$A$2:B1134),0)</f>
        <v>Audio</v>
      </c>
      <c r="I1134" s="5">
        <f>VLOOKUP($G1134,Products!$A$1:$C$11,COLUMNS(Products!$A$2:C1134),0)</f>
        <v>195.62</v>
      </c>
      <c r="J1134" s="5">
        <v>952.74</v>
      </c>
      <c r="K1134" s="5" t="s">
        <v>81</v>
      </c>
      <c r="L1134" s="6">
        <v>45233</v>
      </c>
      <c r="M1134" s="5">
        <f t="shared" si="17"/>
        <v>6</v>
      </c>
      <c r="N1134" s="5" t="str">
        <f>TEXT(Table1[[#This Row],[Date]],"mmm")</f>
        <v>Oct</v>
      </c>
      <c r="O1134" s="5">
        <f>YEAR(Table1[[#This Row],[Date]])</f>
        <v>2023</v>
      </c>
    </row>
    <row r="1135" spans="1:15" x14ac:dyDescent="0.25">
      <c r="A1135" s="5">
        <v>1134</v>
      </c>
      <c r="B1135" s="6">
        <v>45560</v>
      </c>
      <c r="C1135" s="5" t="s">
        <v>66</v>
      </c>
      <c r="D1135" s="5" t="str">
        <f>VLOOKUP($C1135,'Sales Person'!$A$1:$C$21,2,0)</f>
        <v>Michale Cole</v>
      </c>
      <c r="E1135" s="5" t="s">
        <v>15</v>
      </c>
      <c r="F1135" s="5" t="str">
        <f>VLOOKUP($E1135,Country!$A$1:$B$11,2,0)</f>
        <v>Oceania</v>
      </c>
      <c r="G1135" s="5" t="s">
        <v>30</v>
      </c>
      <c r="H1135" s="5" t="str">
        <f>VLOOKUP($G1135,Products!$A$1:$C$11,COLUMNS(Products!$A$2:B1135),0)</f>
        <v>Audio</v>
      </c>
      <c r="I1135" s="5">
        <f>VLOOKUP($G1135,Products!$A$1:$C$11,COLUMNS(Products!$A$2:C1135),0)</f>
        <v>199.57</v>
      </c>
      <c r="J1135" s="5">
        <v>750.25</v>
      </c>
      <c r="K1135" s="5" t="s">
        <v>82</v>
      </c>
      <c r="L1135" s="5" t="s">
        <v>83</v>
      </c>
      <c r="M1135" s="5" t="str">
        <f t="shared" si="17"/>
        <v>0</v>
      </c>
      <c r="N1135" s="5" t="str">
        <f>TEXT(Table1[[#This Row],[Date]],"mmm")</f>
        <v>Sep</v>
      </c>
      <c r="O1135" s="5">
        <f>YEAR(Table1[[#This Row],[Date]])</f>
        <v>2024</v>
      </c>
    </row>
    <row r="1136" spans="1:15" x14ac:dyDescent="0.25">
      <c r="A1136" s="5">
        <v>1135</v>
      </c>
      <c r="B1136" s="6">
        <v>45399</v>
      </c>
      <c r="C1136" s="5" t="s">
        <v>46</v>
      </c>
      <c r="D1136" s="5" t="str">
        <f>VLOOKUP($C1136,'Sales Person'!$A$1:$C$21,2,0)</f>
        <v>Nick Patrick</v>
      </c>
      <c r="E1136" s="5" t="s">
        <v>15</v>
      </c>
      <c r="F1136" s="5" t="str">
        <f>VLOOKUP($E1136,Country!$A$1:$B$11,2,0)</f>
        <v>Oceania</v>
      </c>
      <c r="G1136" s="5" t="s">
        <v>28</v>
      </c>
      <c r="H1136" s="5" t="str">
        <f>VLOOKUP($G1136,Products!$A$1:$C$11,COLUMNS(Products!$A$2:B1136),0)</f>
        <v>Electronics</v>
      </c>
      <c r="I1136" s="5">
        <f>VLOOKUP($G1136,Products!$A$1:$C$11,COLUMNS(Products!$A$2:C1136),0)</f>
        <v>282.79000000000002</v>
      </c>
      <c r="J1136" s="5">
        <v>473.12</v>
      </c>
      <c r="K1136" s="5" t="s">
        <v>82</v>
      </c>
      <c r="L1136" s="5" t="s">
        <v>83</v>
      </c>
      <c r="M1136" s="5" t="str">
        <f t="shared" si="17"/>
        <v>0</v>
      </c>
      <c r="N1136" s="5" t="str">
        <f>TEXT(Table1[[#This Row],[Date]],"mmm")</f>
        <v>Apr</v>
      </c>
      <c r="O1136" s="5">
        <f>YEAR(Table1[[#This Row],[Date]])</f>
        <v>2024</v>
      </c>
    </row>
    <row r="1137" spans="1:15" x14ac:dyDescent="0.25">
      <c r="A1137" s="5">
        <v>1136</v>
      </c>
      <c r="B1137" s="6">
        <v>45429</v>
      </c>
      <c r="C1137" s="5" t="s">
        <v>40</v>
      </c>
      <c r="D1137" s="5" t="str">
        <f>VLOOKUP($C1137,'Sales Person'!$A$1:$C$21,2,0)</f>
        <v>Samantha Irvin</v>
      </c>
      <c r="E1137" s="5" t="s">
        <v>5</v>
      </c>
      <c r="F1137" s="5" t="str">
        <f>VLOOKUP($E1137,Country!$A$1:$B$11,2,0)</f>
        <v>South America</v>
      </c>
      <c r="G1137" s="5" t="s">
        <v>24</v>
      </c>
      <c r="H1137" s="5" t="str">
        <f>VLOOKUP($G1137,Products!$A$1:$C$11,COLUMNS(Products!$A$2:B1137),0)</f>
        <v>Audio</v>
      </c>
      <c r="I1137" s="5">
        <f>VLOOKUP($G1137,Products!$A$1:$C$11,COLUMNS(Products!$A$2:C1137),0)</f>
        <v>195.62</v>
      </c>
      <c r="J1137" s="5">
        <v>659.55</v>
      </c>
      <c r="K1137" s="5" t="s">
        <v>81</v>
      </c>
      <c r="L1137" s="6">
        <v>45433</v>
      </c>
      <c r="M1137" s="5">
        <f t="shared" si="17"/>
        <v>4</v>
      </c>
      <c r="N1137" s="5" t="str">
        <f>TEXT(Table1[[#This Row],[Date]],"mmm")</f>
        <v>May</v>
      </c>
      <c r="O1137" s="5">
        <f>YEAR(Table1[[#This Row],[Date]])</f>
        <v>2024</v>
      </c>
    </row>
    <row r="1138" spans="1:15" x14ac:dyDescent="0.25">
      <c r="A1138" s="5">
        <v>1137</v>
      </c>
      <c r="B1138" s="6">
        <v>44996</v>
      </c>
      <c r="C1138" s="5" t="s">
        <v>56</v>
      </c>
      <c r="D1138" s="5" t="str">
        <f>VLOOKUP($C1138,'Sales Person'!$A$1:$C$21,2,0)</f>
        <v>Nick Patrick</v>
      </c>
      <c r="E1138" s="5" t="s">
        <v>2</v>
      </c>
      <c r="F1138" s="5" t="str">
        <f>VLOOKUP($E1138,Country!$A$1:$B$11,2,0)</f>
        <v>North America</v>
      </c>
      <c r="G1138" s="5" t="s">
        <v>28</v>
      </c>
      <c r="H1138" s="5" t="str">
        <f>VLOOKUP($G1138,Products!$A$1:$C$11,COLUMNS(Products!$A$2:B1138),0)</f>
        <v>Electronics</v>
      </c>
      <c r="I1138" s="5">
        <f>VLOOKUP($G1138,Products!$A$1:$C$11,COLUMNS(Products!$A$2:C1138),0)</f>
        <v>282.79000000000002</v>
      </c>
      <c r="J1138" s="5">
        <v>301.26</v>
      </c>
      <c r="K1138" s="5" t="s">
        <v>81</v>
      </c>
      <c r="L1138" s="6">
        <v>44997</v>
      </c>
      <c r="M1138" s="5">
        <f t="shared" si="17"/>
        <v>1</v>
      </c>
      <c r="N1138" s="5" t="str">
        <f>TEXT(Table1[[#This Row],[Date]],"mmm")</f>
        <v>Mar</v>
      </c>
      <c r="O1138" s="5">
        <f>YEAR(Table1[[#This Row],[Date]])</f>
        <v>2023</v>
      </c>
    </row>
    <row r="1139" spans="1:15" x14ac:dyDescent="0.25">
      <c r="A1139" s="5">
        <v>1138</v>
      </c>
      <c r="B1139" s="6">
        <v>45337</v>
      </c>
      <c r="C1139" s="5" t="s">
        <v>66</v>
      </c>
      <c r="D1139" s="5" t="str">
        <f>VLOOKUP($C1139,'Sales Person'!$A$1:$C$21,2,0)</f>
        <v>Michale Cole</v>
      </c>
      <c r="E1139" s="5" t="s">
        <v>10</v>
      </c>
      <c r="F1139" s="5" t="str">
        <f>VLOOKUP($E1139,Country!$A$1:$B$11,2,0)</f>
        <v>Europe</v>
      </c>
      <c r="G1139" s="5" t="s">
        <v>31</v>
      </c>
      <c r="H1139" s="5" t="str">
        <f>VLOOKUP($G1139,Products!$A$1:$C$11,COLUMNS(Products!$A$2:B1139),0)</f>
        <v>Electronics</v>
      </c>
      <c r="I1139" s="5">
        <f>VLOOKUP($G1139,Products!$A$1:$C$11,COLUMNS(Products!$A$2:C1139),0)</f>
        <v>71.97</v>
      </c>
      <c r="J1139" s="5">
        <v>465.55</v>
      </c>
      <c r="K1139" s="5" t="s">
        <v>82</v>
      </c>
      <c r="L1139" s="5" t="s">
        <v>83</v>
      </c>
      <c r="M1139" s="5" t="str">
        <f t="shared" si="17"/>
        <v>0</v>
      </c>
      <c r="N1139" s="5" t="str">
        <f>TEXT(Table1[[#This Row],[Date]],"mmm")</f>
        <v>Feb</v>
      </c>
      <c r="O1139" s="5">
        <f>YEAR(Table1[[#This Row],[Date]])</f>
        <v>2024</v>
      </c>
    </row>
    <row r="1140" spans="1:15" x14ac:dyDescent="0.25">
      <c r="A1140" s="5">
        <v>1139</v>
      </c>
      <c r="B1140" s="6">
        <v>45597</v>
      </c>
      <c r="C1140" s="5" t="s">
        <v>74</v>
      </c>
      <c r="D1140" s="5" t="str">
        <f>VLOOKUP($C1140,'Sales Person'!$A$1:$C$21,2,0)</f>
        <v>Michale Cole</v>
      </c>
      <c r="E1140" s="5" t="s">
        <v>10</v>
      </c>
      <c r="F1140" s="5" t="str">
        <f>VLOOKUP($E1140,Country!$A$1:$B$11,2,0)</f>
        <v>Europe</v>
      </c>
      <c r="G1140" s="5" t="s">
        <v>30</v>
      </c>
      <c r="H1140" s="5" t="str">
        <f>VLOOKUP($G1140,Products!$A$1:$C$11,COLUMNS(Products!$A$2:B1140),0)</f>
        <v>Audio</v>
      </c>
      <c r="I1140" s="5">
        <f>VLOOKUP($G1140,Products!$A$1:$C$11,COLUMNS(Products!$A$2:C1140),0)</f>
        <v>199.57</v>
      </c>
      <c r="J1140" s="5">
        <v>145.12</v>
      </c>
      <c r="K1140" s="5" t="s">
        <v>82</v>
      </c>
      <c r="L1140" s="5" t="s">
        <v>83</v>
      </c>
      <c r="M1140" s="5" t="str">
        <f t="shared" si="17"/>
        <v>0</v>
      </c>
      <c r="N1140" s="5" t="str">
        <f>TEXT(Table1[[#This Row],[Date]],"mmm")</f>
        <v>Nov</v>
      </c>
      <c r="O1140" s="5">
        <f>YEAR(Table1[[#This Row],[Date]])</f>
        <v>2024</v>
      </c>
    </row>
    <row r="1141" spans="1:15" x14ac:dyDescent="0.25">
      <c r="A1141" s="5">
        <v>1140</v>
      </c>
      <c r="B1141" s="6">
        <v>45163</v>
      </c>
      <c r="C1141" s="5" t="s">
        <v>52</v>
      </c>
      <c r="D1141" s="5" t="str">
        <f>VLOOKUP($C1141,'Sales Person'!$A$1:$C$21,2,0)</f>
        <v>Nick Patrick</v>
      </c>
      <c r="E1141" s="5" t="s">
        <v>7</v>
      </c>
      <c r="F1141" s="5" t="str">
        <f>VLOOKUP($E1141,Country!$A$1:$B$11,2,0)</f>
        <v>Europe</v>
      </c>
      <c r="G1141" s="5" t="s">
        <v>22</v>
      </c>
      <c r="H1141" s="5" t="str">
        <f>VLOOKUP($G1141,Products!$A$1:$C$11,COLUMNS(Products!$A$2:B1141),0)</f>
        <v>Computing</v>
      </c>
      <c r="I1141" s="5">
        <f>VLOOKUP($G1141,Products!$A$1:$C$11,COLUMNS(Products!$A$2:C1141),0)</f>
        <v>415.78</v>
      </c>
      <c r="J1141" s="5">
        <v>894.52</v>
      </c>
      <c r="K1141" s="5" t="s">
        <v>82</v>
      </c>
      <c r="L1141" s="5" t="s">
        <v>83</v>
      </c>
      <c r="M1141" s="5" t="str">
        <f t="shared" si="17"/>
        <v>0</v>
      </c>
      <c r="N1141" s="5" t="str">
        <f>TEXT(Table1[[#This Row],[Date]],"mmm")</f>
        <v>Aug</v>
      </c>
      <c r="O1141" s="5">
        <f>YEAR(Table1[[#This Row],[Date]])</f>
        <v>2023</v>
      </c>
    </row>
    <row r="1142" spans="1:15" x14ac:dyDescent="0.25">
      <c r="A1142" s="5">
        <v>1141</v>
      </c>
      <c r="B1142" s="6">
        <v>45252</v>
      </c>
      <c r="C1142" s="5" t="s">
        <v>46</v>
      </c>
      <c r="D1142" s="5" t="str">
        <f>VLOOKUP($C1142,'Sales Person'!$A$1:$C$21,2,0)</f>
        <v>Nick Patrick</v>
      </c>
      <c r="E1142" s="5" t="s">
        <v>4</v>
      </c>
      <c r="F1142" s="5" t="str">
        <f>VLOOKUP($E1142,Country!$A$1:$B$11,2,0)</f>
        <v>North America</v>
      </c>
      <c r="G1142" s="5" t="s">
        <v>32</v>
      </c>
      <c r="H1142" s="5" t="str">
        <f>VLOOKUP($G1142,Products!$A$1:$C$11,COLUMNS(Products!$A$2:B1142),0)</f>
        <v>Audio</v>
      </c>
      <c r="I1142" s="5">
        <f>VLOOKUP($G1142,Products!$A$1:$C$11,COLUMNS(Products!$A$2:C1142),0)</f>
        <v>143.09</v>
      </c>
      <c r="J1142" s="5">
        <v>953.62</v>
      </c>
      <c r="K1142" s="5" t="s">
        <v>81</v>
      </c>
      <c r="L1142" s="6">
        <v>45254</v>
      </c>
      <c r="M1142" s="5">
        <f t="shared" si="17"/>
        <v>2</v>
      </c>
      <c r="N1142" s="5" t="str">
        <f>TEXT(Table1[[#This Row],[Date]],"mmm")</f>
        <v>Nov</v>
      </c>
      <c r="O1142" s="5">
        <f>YEAR(Table1[[#This Row],[Date]])</f>
        <v>2023</v>
      </c>
    </row>
    <row r="1143" spans="1:15" x14ac:dyDescent="0.25">
      <c r="A1143" s="5">
        <v>1142</v>
      </c>
      <c r="B1143" s="6">
        <v>44935</v>
      </c>
      <c r="C1143" s="5" t="s">
        <v>46</v>
      </c>
      <c r="D1143" s="5" t="str">
        <f>VLOOKUP($C1143,'Sales Person'!$A$1:$C$21,2,0)</f>
        <v>Nick Patrick</v>
      </c>
      <c r="E1143" s="5" t="s">
        <v>11</v>
      </c>
      <c r="F1143" s="5" t="str">
        <f>VLOOKUP($E1143,Country!$A$1:$B$11,2,0)</f>
        <v>Asia</v>
      </c>
      <c r="G1143" s="5" t="s">
        <v>24</v>
      </c>
      <c r="H1143" s="5" t="str">
        <f>VLOOKUP($G1143,Products!$A$1:$C$11,COLUMNS(Products!$A$2:B1143),0)</f>
        <v>Audio</v>
      </c>
      <c r="I1143" s="5">
        <f>VLOOKUP($G1143,Products!$A$1:$C$11,COLUMNS(Products!$A$2:C1143),0)</f>
        <v>195.62</v>
      </c>
      <c r="J1143" s="5">
        <v>108.77</v>
      </c>
      <c r="K1143" s="5" t="s">
        <v>81</v>
      </c>
      <c r="L1143" s="6">
        <v>44947</v>
      </c>
      <c r="M1143" s="5">
        <f t="shared" si="17"/>
        <v>12</v>
      </c>
      <c r="N1143" s="5" t="str">
        <f>TEXT(Table1[[#This Row],[Date]],"mmm")</f>
        <v>Jan</v>
      </c>
      <c r="O1143" s="5">
        <f>YEAR(Table1[[#This Row],[Date]])</f>
        <v>2023</v>
      </c>
    </row>
    <row r="1144" spans="1:15" x14ac:dyDescent="0.25">
      <c r="A1144" s="5">
        <v>1143</v>
      </c>
      <c r="B1144" s="6">
        <v>44943</v>
      </c>
      <c r="C1144" s="5" t="s">
        <v>58</v>
      </c>
      <c r="D1144" s="5" t="str">
        <f>VLOOKUP($C1144,'Sales Person'!$A$1:$C$21,2,0)</f>
        <v>Nick Patrick</v>
      </c>
      <c r="E1144" s="5" t="s">
        <v>9</v>
      </c>
      <c r="F1144" s="5" t="str">
        <f>VLOOKUP($E1144,Country!$A$1:$B$11,2,0)</f>
        <v>Europe</v>
      </c>
      <c r="G1144" s="5" t="s">
        <v>20</v>
      </c>
      <c r="H1144" s="5" t="str">
        <f>VLOOKUP($G1144,Products!$A$1:$C$11,COLUMNS(Products!$A$2:B1144),0)</f>
        <v>Office Equipment</v>
      </c>
      <c r="I1144" s="5">
        <f>VLOOKUP($G1144,Products!$A$1:$C$11,COLUMNS(Products!$A$2:C1144),0)</f>
        <v>350.59</v>
      </c>
      <c r="J1144" s="5">
        <v>482.85</v>
      </c>
      <c r="K1144" s="5" t="s">
        <v>81</v>
      </c>
      <c r="L1144" s="6">
        <v>44953</v>
      </c>
      <c r="M1144" s="5">
        <f t="shared" si="17"/>
        <v>10</v>
      </c>
      <c r="N1144" s="5" t="str">
        <f>TEXT(Table1[[#This Row],[Date]],"mmm")</f>
        <v>Jan</v>
      </c>
      <c r="O1144" s="5">
        <f>YEAR(Table1[[#This Row],[Date]])</f>
        <v>2023</v>
      </c>
    </row>
    <row r="1145" spans="1:15" x14ac:dyDescent="0.25">
      <c r="A1145" s="5">
        <v>1144</v>
      </c>
      <c r="B1145" s="6">
        <v>45593</v>
      </c>
      <c r="C1145" s="5" t="s">
        <v>48</v>
      </c>
      <c r="D1145" s="5" t="str">
        <f>VLOOKUP($C1145,'Sales Person'!$A$1:$C$21,2,0)</f>
        <v>Cathy Kelley</v>
      </c>
      <c r="E1145" s="5" t="s">
        <v>5</v>
      </c>
      <c r="F1145" s="5" t="str">
        <f>VLOOKUP($E1145,Country!$A$1:$B$11,2,0)</f>
        <v>South America</v>
      </c>
      <c r="G1145" s="5" t="s">
        <v>29</v>
      </c>
      <c r="H1145" s="5" t="str">
        <f>VLOOKUP($G1145,Products!$A$1:$C$11,COLUMNS(Products!$A$2:B1145),0)</f>
        <v>Computing</v>
      </c>
      <c r="I1145" s="5">
        <f>VLOOKUP($G1145,Products!$A$1:$C$11,COLUMNS(Products!$A$2:C1145),0)</f>
        <v>104.6</v>
      </c>
      <c r="J1145" s="5">
        <v>890.8</v>
      </c>
      <c r="K1145" s="5" t="s">
        <v>81</v>
      </c>
      <c r="L1145" s="6">
        <v>45597</v>
      </c>
      <c r="M1145" s="5">
        <f t="shared" si="17"/>
        <v>4</v>
      </c>
      <c r="N1145" s="5" t="str">
        <f>TEXT(Table1[[#This Row],[Date]],"mmm")</f>
        <v>Oct</v>
      </c>
      <c r="O1145" s="5">
        <f>YEAR(Table1[[#This Row],[Date]])</f>
        <v>2024</v>
      </c>
    </row>
    <row r="1146" spans="1:15" x14ac:dyDescent="0.25">
      <c r="A1146" s="5">
        <v>1145</v>
      </c>
      <c r="B1146" s="6">
        <v>45472</v>
      </c>
      <c r="C1146" s="5" t="s">
        <v>70</v>
      </c>
      <c r="D1146" s="5" t="str">
        <f>VLOOKUP($C1146,'Sales Person'!$A$1:$C$21,2,0)</f>
        <v>Cathy Kelley</v>
      </c>
      <c r="E1146" s="5" t="s">
        <v>10</v>
      </c>
      <c r="F1146" s="5" t="str">
        <f>VLOOKUP($E1146,Country!$A$1:$B$11,2,0)</f>
        <v>Europe</v>
      </c>
      <c r="G1146" s="5" t="s">
        <v>26</v>
      </c>
      <c r="H1146" s="5" t="str">
        <f>VLOOKUP($G1146,Products!$A$1:$C$11,COLUMNS(Products!$A$2:B1146),0)</f>
        <v>Electronics</v>
      </c>
      <c r="I1146" s="5">
        <f>VLOOKUP($G1146,Products!$A$1:$C$11,COLUMNS(Products!$A$2:C1146),0)</f>
        <v>263.2</v>
      </c>
      <c r="J1146" s="5">
        <v>858.44</v>
      </c>
      <c r="K1146" s="5" t="s">
        <v>81</v>
      </c>
      <c r="L1146" s="6">
        <v>45478</v>
      </c>
      <c r="M1146" s="5">
        <f t="shared" si="17"/>
        <v>6</v>
      </c>
      <c r="N1146" s="5" t="str">
        <f>TEXT(Table1[[#This Row],[Date]],"mmm")</f>
        <v>Jun</v>
      </c>
      <c r="O1146" s="5">
        <f>YEAR(Table1[[#This Row],[Date]])</f>
        <v>2024</v>
      </c>
    </row>
    <row r="1147" spans="1:15" x14ac:dyDescent="0.25">
      <c r="A1147" s="5">
        <v>1146</v>
      </c>
      <c r="B1147" s="6">
        <v>44963</v>
      </c>
      <c r="C1147" s="5" t="s">
        <v>50</v>
      </c>
      <c r="D1147" s="5" t="str">
        <f>VLOOKUP($C1147,'Sales Person'!$A$1:$C$21,2,0)</f>
        <v>Michale Cole</v>
      </c>
      <c r="E1147" s="5" t="s">
        <v>14</v>
      </c>
      <c r="F1147" s="5" t="str">
        <f>VLOOKUP($E1147,Country!$A$1:$B$11,2,0)</f>
        <v>Asia</v>
      </c>
      <c r="G1147" s="5" t="s">
        <v>30</v>
      </c>
      <c r="H1147" s="5" t="str">
        <f>VLOOKUP($G1147,Products!$A$1:$C$11,COLUMNS(Products!$A$2:B1147),0)</f>
        <v>Audio</v>
      </c>
      <c r="I1147" s="5">
        <f>VLOOKUP($G1147,Products!$A$1:$C$11,COLUMNS(Products!$A$2:C1147),0)</f>
        <v>199.57</v>
      </c>
      <c r="J1147" s="5">
        <v>102.64</v>
      </c>
      <c r="K1147" s="5" t="s">
        <v>81</v>
      </c>
      <c r="L1147" s="6">
        <v>44981</v>
      </c>
      <c r="M1147" s="5">
        <f t="shared" si="17"/>
        <v>18</v>
      </c>
      <c r="N1147" s="5" t="str">
        <f>TEXT(Table1[[#This Row],[Date]],"mmm")</f>
        <v>Feb</v>
      </c>
      <c r="O1147" s="5">
        <f>YEAR(Table1[[#This Row],[Date]])</f>
        <v>2023</v>
      </c>
    </row>
    <row r="1148" spans="1:15" x14ac:dyDescent="0.25">
      <c r="A1148" s="5">
        <v>1147</v>
      </c>
      <c r="B1148" s="6">
        <v>44942</v>
      </c>
      <c r="C1148" s="5" t="s">
        <v>70</v>
      </c>
      <c r="D1148" s="5" t="str">
        <f>VLOOKUP($C1148,'Sales Person'!$A$1:$C$21,2,0)</f>
        <v>Cathy Kelley</v>
      </c>
      <c r="E1148" s="5" t="s">
        <v>10</v>
      </c>
      <c r="F1148" s="5" t="str">
        <f>VLOOKUP($E1148,Country!$A$1:$B$11,2,0)</f>
        <v>Europe</v>
      </c>
      <c r="G1148" s="5" t="s">
        <v>32</v>
      </c>
      <c r="H1148" s="5" t="str">
        <f>VLOOKUP($G1148,Products!$A$1:$C$11,COLUMNS(Products!$A$2:B1148),0)</f>
        <v>Audio</v>
      </c>
      <c r="I1148" s="5">
        <f>VLOOKUP($G1148,Products!$A$1:$C$11,COLUMNS(Products!$A$2:C1148),0)</f>
        <v>143.09</v>
      </c>
      <c r="J1148" s="5">
        <v>605.47</v>
      </c>
      <c r="K1148" s="5" t="s">
        <v>82</v>
      </c>
      <c r="L1148" s="5" t="s">
        <v>83</v>
      </c>
      <c r="M1148" s="5" t="str">
        <f t="shared" si="17"/>
        <v>0</v>
      </c>
      <c r="N1148" s="5" t="str">
        <f>TEXT(Table1[[#This Row],[Date]],"mmm")</f>
        <v>Jan</v>
      </c>
      <c r="O1148" s="5">
        <f>YEAR(Table1[[#This Row],[Date]])</f>
        <v>2023</v>
      </c>
    </row>
    <row r="1149" spans="1:15" x14ac:dyDescent="0.25">
      <c r="A1149" s="5">
        <v>1148</v>
      </c>
      <c r="B1149" s="6">
        <v>45089</v>
      </c>
      <c r="C1149" s="5" t="s">
        <v>48</v>
      </c>
      <c r="D1149" s="5" t="str">
        <f>VLOOKUP($C1149,'Sales Person'!$A$1:$C$21,2,0)</f>
        <v>Cathy Kelley</v>
      </c>
      <c r="E1149" s="5" t="s">
        <v>2</v>
      </c>
      <c r="F1149" s="5" t="str">
        <f>VLOOKUP($E1149,Country!$A$1:$B$11,2,0)</f>
        <v>North America</v>
      </c>
      <c r="G1149" s="5" t="s">
        <v>26</v>
      </c>
      <c r="H1149" s="5" t="str">
        <f>VLOOKUP($G1149,Products!$A$1:$C$11,COLUMNS(Products!$A$2:B1149),0)</f>
        <v>Electronics</v>
      </c>
      <c r="I1149" s="5">
        <f>VLOOKUP($G1149,Products!$A$1:$C$11,COLUMNS(Products!$A$2:C1149),0)</f>
        <v>263.2</v>
      </c>
      <c r="J1149" s="5">
        <v>368.31</v>
      </c>
      <c r="K1149" s="5" t="s">
        <v>81</v>
      </c>
      <c r="L1149" s="6">
        <v>45090</v>
      </c>
      <c r="M1149" s="5">
        <f t="shared" si="17"/>
        <v>1</v>
      </c>
      <c r="N1149" s="5" t="str">
        <f>TEXT(Table1[[#This Row],[Date]],"mmm")</f>
        <v>Jun</v>
      </c>
      <c r="O1149" s="5">
        <f>YEAR(Table1[[#This Row],[Date]])</f>
        <v>2023</v>
      </c>
    </row>
    <row r="1150" spans="1:15" x14ac:dyDescent="0.25">
      <c r="A1150" s="5">
        <v>1149</v>
      </c>
      <c r="B1150" s="6">
        <v>45180</v>
      </c>
      <c r="C1150" s="5" t="s">
        <v>60</v>
      </c>
      <c r="D1150" s="5" t="str">
        <f>VLOOKUP($C1150,'Sales Person'!$A$1:$C$21,2,0)</f>
        <v>Cathy Kelley</v>
      </c>
      <c r="E1150" s="5" t="s">
        <v>10</v>
      </c>
      <c r="F1150" s="5" t="str">
        <f>VLOOKUP($E1150,Country!$A$1:$B$11,2,0)</f>
        <v>Europe</v>
      </c>
      <c r="G1150" s="5" t="s">
        <v>20</v>
      </c>
      <c r="H1150" s="5" t="str">
        <f>VLOOKUP($G1150,Products!$A$1:$C$11,COLUMNS(Products!$A$2:B1150),0)</f>
        <v>Office Equipment</v>
      </c>
      <c r="I1150" s="5">
        <f>VLOOKUP($G1150,Products!$A$1:$C$11,COLUMNS(Products!$A$2:C1150),0)</f>
        <v>350.59</v>
      </c>
      <c r="J1150" s="5">
        <v>155.69</v>
      </c>
      <c r="K1150" s="5" t="s">
        <v>82</v>
      </c>
      <c r="L1150" s="5" t="s">
        <v>83</v>
      </c>
      <c r="M1150" s="5" t="str">
        <f t="shared" si="17"/>
        <v>0</v>
      </c>
      <c r="N1150" s="5" t="str">
        <f>TEXT(Table1[[#This Row],[Date]],"mmm")</f>
        <v>Sep</v>
      </c>
      <c r="O1150" s="5">
        <f>YEAR(Table1[[#This Row],[Date]])</f>
        <v>2023</v>
      </c>
    </row>
    <row r="1151" spans="1:15" x14ac:dyDescent="0.25">
      <c r="A1151" s="5">
        <v>1150</v>
      </c>
      <c r="B1151" s="6">
        <v>45224</v>
      </c>
      <c r="C1151" s="5" t="s">
        <v>74</v>
      </c>
      <c r="D1151" s="5" t="str">
        <f>VLOOKUP($C1151,'Sales Person'!$A$1:$C$21,2,0)</f>
        <v>Michale Cole</v>
      </c>
      <c r="E1151" s="5" t="s">
        <v>13</v>
      </c>
      <c r="F1151" s="5" t="str">
        <f>VLOOKUP($E1151,Country!$A$1:$B$11,2,0)</f>
        <v>Asia</v>
      </c>
      <c r="G1151" s="5" t="s">
        <v>33</v>
      </c>
      <c r="H1151" s="5" t="str">
        <f>VLOOKUP($G1151,Products!$A$1:$C$11,COLUMNS(Products!$A$2:B1151),0)</f>
        <v>Electronics</v>
      </c>
      <c r="I1151" s="5">
        <f>VLOOKUP($G1151,Products!$A$1:$C$11,COLUMNS(Products!$A$2:C1151),0)</f>
        <v>381.62</v>
      </c>
      <c r="J1151" s="5">
        <v>214.18</v>
      </c>
      <c r="K1151" s="5" t="s">
        <v>81</v>
      </c>
      <c r="L1151" s="6">
        <v>45239</v>
      </c>
      <c r="M1151" s="5">
        <f t="shared" si="17"/>
        <v>15</v>
      </c>
      <c r="N1151" s="5" t="str">
        <f>TEXT(Table1[[#This Row],[Date]],"mmm")</f>
        <v>Oct</v>
      </c>
      <c r="O1151" s="5">
        <f>YEAR(Table1[[#This Row],[Date]])</f>
        <v>2023</v>
      </c>
    </row>
    <row r="1152" spans="1:15" x14ac:dyDescent="0.25">
      <c r="A1152" s="5">
        <v>1151</v>
      </c>
      <c r="B1152" s="6">
        <v>45278</v>
      </c>
      <c r="C1152" s="5" t="s">
        <v>68</v>
      </c>
      <c r="D1152" s="5" t="str">
        <f>VLOOKUP($C1152,'Sales Person'!$A$1:$C$21,2,0)</f>
        <v>Samantha Irvin</v>
      </c>
      <c r="E1152" s="5" t="s">
        <v>10</v>
      </c>
      <c r="F1152" s="5" t="str">
        <f>VLOOKUP($E1152,Country!$A$1:$B$11,2,0)</f>
        <v>Europe</v>
      </c>
      <c r="G1152" s="5" t="s">
        <v>30</v>
      </c>
      <c r="H1152" s="5" t="str">
        <f>VLOOKUP($G1152,Products!$A$1:$C$11,COLUMNS(Products!$A$2:B1152),0)</f>
        <v>Audio</v>
      </c>
      <c r="I1152" s="5">
        <f>VLOOKUP($G1152,Products!$A$1:$C$11,COLUMNS(Products!$A$2:C1152),0)</f>
        <v>199.57</v>
      </c>
      <c r="J1152" s="5">
        <v>144.53</v>
      </c>
      <c r="K1152" s="5" t="s">
        <v>81</v>
      </c>
      <c r="L1152" s="6">
        <v>45284</v>
      </c>
      <c r="M1152" s="5">
        <f t="shared" si="17"/>
        <v>6</v>
      </c>
      <c r="N1152" s="5" t="str">
        <f>TEXT(Table1[[#This Row],[Date]],"mmm")</f>
        <v>Dec</v>
      </c>
      <c r="O1152" s="5">
        <f>YEAR(Table1[[#This Row],[Date]])</f>
        <v>2023</v>
      </c>
    </row>
    <row r="1153" spans="1:15" x14ac:dyDescent="0.25">
      <c r="A1153" s="5">
        <v>1152</v>
      </c>
      <c r="B1153" s="6">
        <v>45575</v>
      </c>
      <c r="C1153" s="5" t="s">
        <v>46</v>
      </c>
      <c r="D1153" s="5" t="str">
        <f>VLOOKUP($C1153,'Sales Person'!$A$1:$C$21,2,0)</f>
        <v>Nick Patrick</v>
      </c>
      <c r="E1153" s="5" t="s">
        <v>13</v>
      </c>
      <c r="F1153" s="5" t="str">
        <f>VLOOKUP($E1153,Country!$A$1:$B$11,2,0)</f>
        <v>Asia</v>
      </c>
      <c r="G1153" s="5" t="s">
        <v>33</v>
      </c>
      <c r="H1153" s="5" t="str">
        <f>VLOOKUP($G1153,Products!$A$1:$C$11,COLUMNS(Products!$A$2:B1153),0)</f>
        <v>Electronics</v>
      </c>
      <c r="I1153" s="5">
        <f>VLOOKUP($G1153,Products!$A$1:$C$11,COLUMNS(Products!$A$2:C1153),0)</f>
        <v>381.62</v>
      </c>
      <c r="J1153" s="5">
        <v>883.76</v>
      </c>
      <c r="K1153" s="5" t="s">
        <v>82</v>
      </c>
      <c r="L1153" s="5" t="s">
        <v>83</v>
      </c>
      <c r="M1153" s="5" t="str">
        <f t="shared" si="17"/>
        <v>0</v>
      </c>
      <c r="N1153" s="5" t="str">
        <f>TEXT(Table1[[#This Row],[Date]],"mmm")</f>
        <v>Oct</v>
      </c>
      <c r="O1153" s="5">
        <f>YEAR(Table1[[#This Row],[Date]])</f>
        <v>2024</v>
      </c>
    </row>
    <row r="1154" spans="1:15" x14ac:dyDescent="0.25">
      <c r="A1154" s="5">
        <v>1153</v>
      </c>
      <c r="B1154" s="6">
        <v>45306</v>
      </c>
      <c r="C1154" s="5" t="s">
        <v>44</v>
      </c>
      <c r="D1154" s="5" t="str">
        <f>VLOOKUP($C1154,'Sales Person'!$A$1:$C$21,2,0)</f>
        <v>Cathy Kelley</v>
      </c>
      <c r="E1154" s="5" t="s">
        <v>11</v>
      </c>
      <c r="F1154" s="5" t="str">
        <f>VLOOKUP($E1154,Country!$A$1:$B$11,2,0)</f>
        <v>Asia</v>
      </c>
      <c r="G1154" s="5" t="s">
        <v>32</v>
      </c>
      <c r="H1154" s="5" t="str">
        <f>VLOOKUP($G1154,Products!$A$1:$C$11,COLUMNS(Products!$A$2:B1154),0)</f>
        <v>Audio</v>
      </c>
      <c r="I1154" s="5">
        <f>VLOOKUP($G1154,Products!$A$1:$C$11,COLUMNS(Products!$A$2:C1154),0)</f>
        <v>143.09</v>
      </c>
      <c r="J1154" s="5">
        <v>346.02</v>
      </c>
      <c r="K1154" s="5" t="s">
        <v>81</v>
      </c>
      <c r="L1154" s="6">
        <v>45318</v>
      </c>
      <c r="M1154" s="5">
        <f t="shared" ref="M1154:M1217" si="18">IFERROR(L1154-B1154,"0")</f>
        <v>12</v>
      </c>
      <c r="N1154" s="5" t="str">
        <f>TEXT(Table1[[#This Row],[Date]],"mmm")</f>
        <v>Jan</v>
      </c>
      <c r="O1154" s="5">
        <f>YEAR(Table1[[#This Row],[Date]])</f>
        <v>2024</v>
      </c>
    </row>
    <row r="1155" spans="1:15" x14ac:dyDescent="0.25">
      <c r="A1155" s="5">
        <v>1154</v>
      </c>
      <c r="B1155" s="6">
        <v>45018</v>
      </c>
      <c r="C1155" s="5" t="s">
        <v>52</v>
      </c>
      <c r="D1155" s="5" t="str">
        <f>VLOOKUP($C1155,'Sales Person'!$A$1:$C$21,2,0)</f>
        <v>Nick Patrick</v>
      </c>
      <c r="E1155" s="5" t="s">
        <v>7</v>
      </c>
      <c r="F1155" s="5" t="str">
        <f>VLOOKUP($E1155,Country!$A$1:$B$11,2,0)</f>
        <v>Europe</v>
      </c>
      <c r="G1155" s="5" t="s">
        <v>33</v>
      </c>
      <c r="H1155" s="5" t="str">
        <f>VLOOKUP($G1155,Products!$A$1:$C$11,COLUMNS(Products!$A$2:B1155),0)</f>
        <v>Electronics</v>
      </c>
      <c r="I1155" s="5">
        <f>VLOOKUP($G1155,Products!$A$1:$C$11,COLUMNS(Products!$A$2:C1155),0)</f>
        <v>381.62</v>
      </c>
      <c r="J1155" s="5">
        <v>714.97</v>
      </c>
      <c r="K1155" s="5" t="s">
        <v>81</v>
      </c>
      <c r="L1155" s="6">
        <v>45026</v>
      </c>
      <c r="M1155" s="5">
        <f t="shared" si="18"/>
        <v>8</v>
      </c>
      <c r="N1155" s="5" t="str">
        <f>TEXT(Table1[[#This Row],[Date]],"mmm")</f>
        <v>Apr</v>
      </c>
      <c r="O1155" s="5">
        <f>YEAR(Table1[[#This Row],[Date]])</f>
        <v>2023</v>
      </c>
    </row>
    <row r="1156" spans="1:15" x14ac:dyDescent="0.25">
      <c r="A1156" s="5">
        <v>1155</v>
      </c>
      <c r="B1156" s="6">
        <v>45259</v>
      </c>
      <c r="C1156" s="5" t="s">
        <v>44</v>
      </c>
      <c r="D1156" s="5" t="str">
        <f>VLOOKUP($C1156,'Sales Person'!$A$1:$C$21,2,0)</f>
        <v>Cathy Kelley</v>
      </c>
      <c r="E1156" s="5" t="s">
        <v>15</v>
      </c>
      <c r="F1156" s="5" t="str">
        <f>VLOOKUP($E1156,Country!$A$1:$B$11,2,0)</f>
        <v>Oceania</v>
      </c>
      <c r="G1156" s="5" t="s">
        <v>29</v>
      </c>
      <c r="H1156" s="5" t="str">
        <f>VLOOKUP($G1156,Products!$A$1:$C$11,COLUMNS(Products!$A$2:B1156),0)</f>
        <v>Computing</v>
      </c>
      <c r="I1156" s="5">
        <f>VLOOKUP($G1156,Products!$A$1:$C$11,COLUMNS(Products!$A$2:C1156),0)</f>
        <v>104.6</v>
      </c>
      <c r="J1156" s="5">
        <v>289.89</v>
      </c>
      <c r="K1156" s="5" t="s">
        <v>82</v>
      </c>
      <c r="L1156" s="5" t="s">
        <v>83</v>
      </c>
      <c r="M1156" s="5" t="str">
        <f t="shared" si="18"/>
        <v>0</v>
      </c>
      <c r="N1156" s="5" t="str">
        <f>TEXT(Table1[[#This Row],[Date]],"mmm")</f>
        <v>Nov</v>
      </c>
      <c r="O1156" s="5">
        <f>YEAR(Table1[[#This Row],[Date]])</f>
        <v>2023</v>
      </c>
    </row>
    <row r="1157" spans="1:15" x14ac:dyDescent="0.25">
      <c r="A1157" s="5">
        <v>1156</v>
      </c>
      <c r="B1157" s="6">
        <v>45219</v>
      </c>
      <c r="C1157" s="5" t="s">
        <v>62</v>
      </c>
      <c r="D1157" s="5" t="str">
        <f>VLOOKUP($C1157,'Sales Person'!$A$1:$C$21,2,0)</f>
        <v>Cathy Kelley</v>
      </c>
      <c r="E1157" s="5" t="s">
        <v>4</v>
      </c>
      <c r="F1157" s="5" t="str">
        <f>VLOOKUP($E1157,Country!$A$1:$B$11,2,0)</f>
        <v>North America</v>
      </c>
      <c r="G1157" s="5" t="s">
        <v>29</v>
      </c>
      <c r="H1157" s="5" t="str">
        <f>VLOOKUP($G1157,Products!$A$1:$C$11,COLUMNS(Products!$A$2:B1157),0)</f>
        <v>Computing</v>
      </c>
      <c r="I1157" s="5">
        <f>VLOOKUP($G1157,Products!$A$1:$C$11,COLUMNS(Products!$A$2:C1157),0)</f>
        <v>104.6</v>
      </c>
      <c r="J1157" s="5">
        <v>870.95</v>
      </c>
      <c r="K1157" s="5" t="s">
        <v>82</v>
      </c>
      <c r="L1157" s="5" t="s">
        <v>83</v>
      </c>
      <c r="M1157" s="5" t="str">
        <f t="shared" si="18"/>
        <v>0</v>
      </c>
      <c r="N1157" s="5" t="str">
        <f>TEXT(Table1[[#This Row],[Date]],"mmm")</f>
        <v>Oct</v>
      </c>
      <c r="O1157" s="5">
        <f>YEAR(Table1[[#This Row],[Date]])</f>
        <v>2023</v>
      </c>
    </row>
    <row r="1158" spans="1:15" x14ac:dyDescent="0.25">
      <c r="A1158" s="5">
        <v>1157</v>
      </c>
      <c r="B1158" s="6">
        <v>44937</v>
      </c>
      <c r="C1158" s="5" t="s">
        <v>66</v>
      </c>
      <c r="D1158" s="5" t="str">
        <f>VLOOKUP($C1158,'Sales Person'!$A$1:$C$21,2,0)</f>
        <v>Michale Cole</v>
      </c>
      <c r="E1158" s="5" t="s">
        <v>5</v>
      </c>
      <c r="F1158" s="5" t="str">
        <f>VLOOKUP($E1158,Country!$A$1:$B$11,2,0)</f>
        <v>South America</v>
      </c>
      <c r="G1158" s="5" t="s">
        <v>30</v>
      </c>
      <c r="H1158" s="5" t="str">
        <f>VLOOKUP($G1158,Products!$A$1:$C$11,COLUMNS(Products!$A$2:B1158),0)</f>
        <v>Audio</v>
      </c>
      <c r="I1158" s="5">
        <f>VLOOKUP($G1158,Products!$A$1:$C$11,COLUMNS(Products!$A$2:C1158),0)</f>
        <v>199.57</v>
      </c>
      <c r="J1158" s="5">
        <v>509.8</v>
      </c>
      <c r="K1158" s="5" t="s">
        <v>81</v>
      </c>
      <c r="L1158" s="6">
        <v>44941</v>
      </c>
      <c r="M1158" s="5">
        <f t="shared" si="18"/>
        <v>4</v>
      </c>
      <c r="N1158" s="5" t="str">
        <f>TEXT(Table1[[#This Row],[Date]],"mmm")</f>
        <v>Jan</v>
      </c>
      <c r="O1158" s="5">
        <f>YEAR(Table1[[#This Row],[Date]])</f>
        <v>2023</v>
      </c>
    </row>
    <row r="1159" spans="1:15" x14ac:dyDescent="0.25">
      <c r="A1159" s="5">
        <v>1158</v>
      </c>
      <c r="B1159" s="6">
        <v>45615</v>
      </c>
      <c r="C1159" s="5" t="s">
        <v>36</v>
      </c>
      <c r="D1159" s="5" t="str">
        <f>VLOOKUP($C1159,'Sales Person'!$A$1:$C$21,2,0)</f>
        <v>Michale Cole</v>
      </c>
      <c r="E1159" s="5" t="s">
        <v>4</v>
      </c>
      <c r="F1159" s="5" t="str">
        <f>VLOOKUP($E1159,Country!$A$1:$B$11,2,0)</f>
        <v>North America</v>
      </c>
      <c r="G1159" s="5" t="s">
        <v>30</v>
      </c>
      <c r="H1159" s="5" t="str">
        <f>VLOOKUP($G1159,Products!$A$1:$C$11,COLUMNS(Products!$A$2:B1159),0)</f>
        <v>Audio</v>
      </c>
      <c r="I1159" s="5">
        <f>VLOOKUP($G1159,Products!$A$1:$C$11,COLUMNS(Products!$A$2:C1159),0)</f>
        <v>199.57</v>
      </c>
      <c r="J1159" s="5">
        <v>589.11</v>
      </c>
      <c r="K1159" s="5" t="s">
        <v>81</v>
      </c>
      <c r="L1159" s="6">
        <v>45617</v>
      </c>
      <c r="M1159" s="5">
        <f t="shared" si="18"/>
        <v>2</v>
      </c>
      <c r="N1159" s="5" t="str">
        <f>TEXT(Table1[[#This Row],[Date]],"mmm")</f>
        <v>Nov</v>
      </c>
      <c r="O1159" s="5">
        <f>YEAR(Table1[[#This Row],[Date]])</f>
        <v>2024</v>
      </c>
    </row>
    <row r="1160" spans="1:15" x14ac:dyDescent="0.25">
      <c r="A1160" s="5">
        <v>1159</v>
      </c>
      <c r="B1160" s="6">
        <v>44976</v>
      </c>
      <c r="C1160" s="5" t="s">
        <v>46</v>
      </c>
      <c r="D1160" s="5" t="str">
        <f>VLOOKUP($C1160,'Sales Person'!$A$1:$C$21,2,0)</f>
        <v>Nick Patrick</v>
      </c>
      <c r="E1160" s="5" t="s">
        <v>4</v>
      </c>
      <c r="F1160" s="5" t="str">
        <f>VLOOKUP($E1160,Country!$A$1:$B$11,2,0)</f>
        <v>North America</v>
      </c>
      <c r="G1160" s="5" t="s">
        <v>30</v>
      </c>
      <c r="H1160" s="5" t="str">
        <f>VLOOKUP($G1160,Products!$A$1:$C$11,COLUMNS(Products!$A$2:B1160),0)</f>
        <v>Audio</v>
      </c>
      <c r="I1160" s="5">
        <f>VLOOKUP($G1160,Products!$A$1:$C$11,COLUMNS(Products!$A$2:C1160),0)</f>
        <v>199.57</v>
      </c>
      <c r="J1160" s="5">
        <v>875.7</v>
      </c>
      <c r="K1160" s="5" t="s">
        <v>82</v>
      </c>
      <c r="L1160" s="5" t="s">
        <v>83</v>
      </c>
      <c r="M1160" s="5" t="str">
        <f t="shared" si="18"/>
        <v>0</v>
      </c>
      <c r="N1160" s="5" t="str">
        <f>TEXT(Table1[[#This Row],[Date]],"mmm")</f>
        <v>Feb</v>
      </c>
      <c r="O1160" s="5">
        <f>YEAR(Table1[[#This Row],[Date]])</f>
        <v>2023</v>
      </c>
    </row>
    <row r="1161" spans="1:15" x14ac:dyDescent="0.25">
      <c r="A1161" s="5">
        <v>1160</v>
      </c>
      <c r="B1161" s="6">
        <v>45329</v>
      </c>
      <c r="C1161" s="5" t="s">
        <v>64</v>
      </c>
      <c r="D1161" s="5" t="str">
        <f>VLOOKUP($C1161,'Sales Person'!$A$1:$C$21,2,0)</f>
        <v>Michale Cole</v>
      </c>
      <c r="E1161" s="5" t="s">
        <v>15</v>
      </c>
      <c r="F1161" s="5" t="str">
        <f>VLOOKUP($E1161,Country!$A$1:$B$11,2,0)</f>
        <v>Oceania</v>
      </c>
      <c r="G1161" s="5" t="s">
        <v>33</v>
      </c>
      <c r="H1161" s="5" t="str">
        <f>VLOOKUP($G1161,Products!$A$1:$C$11,COLUMNS(Products!$A$2:B1161),0)</f>
        <v>Electronics</v>
      </c>
      <c r="I1161" s="5">
        <f>VLOOKUP($G1161,Products!$A$1:$C$11,COLUMNS(Products!$A$2:C1161),0)</f>
        <v>381.62</v>
      </c>
      <c r="J1161" s="5">
        <v>676.04</v>
      </c>
      <c r="K1161" s="5" t="s">
        <v>81</v>
      </c>
      <c r="L1161" s="6">
        <v>45349</v>
      </c>
      <c r="M1161" s="5">
        <f t="shared" si="18"/>
        <v>20</v>
      </c>
      <c r="N1161" s="5" t="str">
        <f>TEXT(Table1[[#This Row],[Date]],"mmm")</f>
        <v>Feb</v>
      </c>
      <c r="O1161" s="5">
        <f>YEAR(Table1[[#This Row],[Date]])</f>
        <v>2024</v>
      </c>
    </row>
    <row r="1162" spans="1:15" x14ac:dyDescent="0.25">
      <c r="A1162" s="5">
        <v>1161</v>
      </c>
      <c r="B1162" s="6">
        <v>45060</v>
      </c>
      <c r="C1162" s="5" t="s">
        <v>74</v>
      </c>
      <c r="D1162" s="5" t="str">
        <f>VLOOKUP($C1162,'Sales Person'!$A$1:$C$21,2,0)</f>
        <v>Michale Cole</v>
      </c>
      <c r="E1162" s="5" t="s">
        <v>15</v>
      </c>
      <c r="F1162" s="5" t="str">
        <f>VLOOKUP($E1162,Country!$A$1:$B$11,2,0)</f>
        <v>Oceania</v>
      </c>
      <c r="G1162" s="5" t="s">
        <v>32</v>
      </c>
      <c r="H1162" s="5" t="str">
        <f>VLOOKUP($G1162,Products!$A$1:$C$11,COLUMNS(Products!$A$2:B1162),0)</f>
        <v>Audio</v>
      </c>
      <c r="I1162" s="5">
        <f>VLOOKUP($G1162,Products!$A$1:$C$11,COLUMNS(Products!$A$2:C1162),0)</f>
        <v>143.09</v>
      </c>
      <c r="J1162" s="5">
        <v>785.03</v>
      </c>
      <c r="K1162" s="5" t="s">
        <v>81</v>
      </c>
      <c r="L1162" s="6">
        <v>45080</v>
      </c>
      <c r="M1162" s="5">
        <f t="shared" si="18"/>
        <v>20</v>
      </c>
      <c r="N1162" s="5" t="str">
        <f>TEXT(Table1[[#This Row],[Date]],"mmm")</f>
        <v>May</v>
      </c>
      <c r="O1162" s="5">
        <f>YEAR(Table1[[#This Row],[Date]])</f>
        <v>2023</v>
      </c>
    </row>
    <row r="1163" spans="1:15" x14ac:dyDescent="0.25">
      <c r="A1163" s="5">
        <v>1162</v>
      </c>
      <c r="B1163" s="6">
        <v>44943</v>
      </c>
      <c r="C1163" s="5" t="s">
        <v>60</v>
      </c>
      <c r="D1163" s="5" t="str">
        <f>VLOOKUP($C1163,'Sales Person'!$A$1:$C$21,2,0)</f>
        <v>Cathy Kelley</v>
      </c>
      <c r="E1163" s="5" t="s">
        <v>7</v>
      </c>
      <c r="F1163" s="5" t="str">
        <f>VLOOKUP($E1163,Country!$A$1:$B$11,2,0)</f>
        <v>Europe</v>
      </c>
      <c r="G1163" s="5" t="s">
        <v>32</v>
      </c>
      <c r="H1163" s="5" t="str">
        <f>VLOOKUP($G1163,Products!$A$1:$C$11,COLUMNS(Products!$A$2:B1163),0)</f>
        <v>Audio</v>
      </c>
      <c r="I1163" s="5">
        <f>VLOOKUP($G1163,Products!$A$1:$C$11,COLUMNS(Products!$A$2:C1163),0)</f>
        <v>143.09</v>
      </c>
      <c r="J1163" s="5">
        <v>880.04</v>
      </c>
      <c r="K1163" s="5" t="s">
        <v>81</v>
      </c>
      <c r="L1163" s="6">
        <v>44951</v>
      </c>
      <c r="M1163" s="5">
        <f t="shared" si="18"/>
        <v>8</v>
      </c>
      <c r="N1163" s="5" t="str">
        <f>TEXT(Table1[[#This Row],[Date]],"mmm")</f>
        <v>Jan</v>
      </c>
      <c r="O1163" s="5">
        <f>YEAR(Table1[[#This Row],[Date]])</f>
        <v>2023</v>
      </c>
    </row>
    <row r="1164" spans="1:15" x14ac:dyDescent="0.25">
      <c r="A1164" s="5">
        <v>1163</v>
      </c>
      <c r="B1164" s="6">
        <v>45234</v>
      </c>
      <c r="C1164" s="5" t="s">
        <v>74</v>
      </c>
      <c r="D1164" s="5" t="str">
        <f>VLOOKUP($C1164,'Sales Person'!$A$1:$C$21,2,0)</f>
        <v>Michale Cole</v>
      </c>
      <c r="E1164" s="5" t="s">
        <v>4</v>
      </c>
      <c r="F1164" s="5" t="str">
        <f>VLOOKUP($E1164,Country!$A$1:$B$11,2,0)</f>
        <v>North America</v>
      </c>
      <c r="G1164" s="5" t="s">
        <v>26</v>
      </c>
      <c r="H1164" s="5" t="str">
        <f>VLOOKUP($G1164,Products!$A$1:$C$11,COLUMNS(Products!$A$2:B1164),0)</f>
        <v>Electronics</v>
      </c>
      <c r="I1164" s="5">
        <f>VLOOKUP($G1164,Products!$A$1:$C$11,COLUMNS(Products!$A$2:C1164),0)</f>
        <v>263.2</v>
      </c>
      <c r="J1164" s="5">
        <v>771.86</v>
      </c>
      <c r="K1164" s="5" t="s">
        <v>82</v>
      </c>
      <c r="L1164" s="5" t="s">
        <v>83</v>
      </c>
      <c r="M1164" s="5" t="str">
        <f t="shared" si="18"/>
        <v>0</v>
      </c>
      <c r="N1164" s="5" t="str">
        <f>TEXT(Table1[[#This Row],[Date]],"mmm")</f>
        <v>Nov</v>
      </c>
      <c r="O1164" s="5">
        <f>YEAR(Table1[[#This Row],[Date]])</f>
        <v>2023</v>
      </c>
    </row>
    <row r="1165" spans="1:15" x14ac:dyDescent="0.25">
      <c r="A1165" s="5">
        <v>1164</v>
      </c>
      <c r="B1165" s="6">
        <v>45173</v>
      </c>
      <c r="C1165" s="5" t="s">
        <v>48</v>
      </c>
      <c r="D1165" s="5" t="str">
        <f>VLOOKUP($C1165,'Sales Person'!$A$1:$C$21,2,0)</f>
        <v>Cathy Kelley</v>
      </c>
      <c r="E1165" s="5" t="s">
        <v>9</v>
      </c>
      <c r="F1165" s="5" t="str">
        <f>VLOOKUP($E1165,Country!$A$1:$B$11,2,0)</f>
        <v>Europe</v>
      </c>
      <c r="G1165" s="5" t="s">
        <v>26</v>
      </c>
      <c r="H1165" s="5" t="str">
        <f>VLOOKUP($G1165,Products!$A$1:$C$11,COLUMNS(Products!$A$2:B1165),0)</f>
        <v>Electronics</v>
      </c>
      <c r="I1165" s="5">
        <f>VLOOKUP($G1165,Products!$A$1:$C$11,COLUMNS(Products!$A$2:C1165),0)</f>
        <v>263.2</v>
      </c>
      <c r="J1165" s="5">
        <v>641.38</v>
      </c>
      <c r="K1165" s="5" t="s">
        <v>82</v>
      </c>
      <c r="L1165" s="5" t="s">
        <v>83</v>
      </c>
      <c r="M1165" s="5" t="str">
        <f t="shared" si="18"/>
        <v>0</v>
      </c>
      <c r="N1165" s="5" t="str">
        <f>TEXT(Table1[[#This Row],[Date]],"mmm")</f>
        <v>Sep</v>
      </c>
      <c r="O1165" s="5">
        <f>YEAR(Table1[[#This Row],[Date]])</f>
        <v>2023</v>
      </c>
    </row>
    <row r="1166" spans="1:15" x14ac:dyDescent="0.25">
      <c r="A1166" s="5">
        <v>1165</v>
      </c>
      <c r="B1166" s="6">
        <v>45602</v>
      </c>
      <c r="C1166" s="5" t="s">
        <v>44</v>
      </c>
      <c r="D1166" s="5" t="str">
        <f>VLOOKUP($C1166,'Sales Person'!$A$1:$C$21,2,0)</f>
        <v>Cathy Kelley</v>
      </c>
      <c r="E1166" s="5" t="s">
        <v>10</v>
      </c>
      <c r="F1166" s="5" t="str">
        <f>VLOOKUP($E1166,Country!$A$1:$B$11,2,0)</f>
        <v>Europe</v>
      </c>
      <c r="G1166" s="5" t="s">
        <v>20</v>
      </c>
      <c r="H1166" s="5" t="str">
        <f>VLOOKUP($G1166,Products!$A$1:$C$11,COLUMNS(Products!$A$2:B1166),0)</f>
        <v>Office Equipment</v>
      </c>
      <c r="I1166" s="5">
        <f>VLOOKUP($G1166,Products!$A$1:$C$11,COLUMNS(Products!$A$2:C1166),0)</f>
        <v>350.59</v>
      </c>
      <c r="J1166" s="5">
        <v>296.51</v>
      </c>
      <c r="K1166" s="5" t="s">
        <v>81</v>
      </c>
      <c r="L1166" s="6">
        <v>45608</v>
      </c>
      <c r="M1166" s="5">
        <f t="shared" si="18"/>
        <v>6</v>
      </c>
      <c r="N1166" s="5" t="str">
        <f>TEXT(Table1[[#This Row],[Date]],"mmm")</f>
        <v>Nov</v>
      </c>
      <c r="O1166" s="5">
        <f>YEAR(Table1[[#This Row],[Date]])</f>
        <v>2024</v>
      </c>
    </row>
    <row r="1167" spans="1:15" x14ac:dyDescent="0.25">
      <c r="A1167" s="5">
        <v>1166</v>
      </c>
      <c r="B1167" s="6">
        <v>45439</v>
      </c>
      <c r="C1167" s="5" t="s">
        <v>42</v>
      </c>
      <c r="D1167" s="5" t="str">
        <f>VLOOKUP($C1167,'Sales Person'!$A$1:$C$21,2,0)</f>
        <v>Cathy Kelley</v>
      </c>
      <c r="E1167" s="5" t="s">
        <v>7</v>
      </c>
      <c r="F1167" s="5" t="str">
        <f>VLOOKUP($E1167,Country!$A$1:$B$11,2,0)</f>
        <v>Europe</v>
      </c>
      <c r="G1167" s="5" t="s">
        <v>28</v>
      </c>
      <c r="H1167" s="5" t="str">
        <f>VLOOKUP($G1167,Products!$A$1:$C$11,COLUMNS(Products!$A$2:B1167),0)</f>
        <v>Electronics</v>
      </c>
      <c r="I1167" s="5">
        <f>VLOOKUP($G1167,Products!$A$1:$C$11,COLUMNS(Products!$A$2:C1167),0)</f>
        <v>282.79000000000002</v>
      </c>
      <c r="J1167" s="5">
        <v>119.08</v>
      </c>
      <c r="K1167" s="5" t="s">
        <v>81</v>
      </c>
      <c r="L1167" s="6">
        <v>45447</v>
      </c>
      <c r="M1167" s="5">
        <f t="shared" si="18"/>
        <v>8</v>
      </c>
      <c r="N1167" s="5" t="str">
        <f>TEXT(Table1[[#This Row],[Date]],"mmm")</f>
        <v>May</v>
      </c>
      <c r="O1167" s="5">
        <f>YEAR(Table1[[#This Row],[Date]])</f>
        <v>2024</v>
      </c>
    </row>
    <row r="1168" spans="1:15" x14ac:dyDescent="0.25">
      <c r="A1168" s="5">
        <v>1167</v>
      </c>
      <c r="B1168" s="6">
        <v>45071</v>
      </c>
      <c r="C1168" s="5" t="s">
        <v>36</v>
      </c>
      <c r="D1168" s="5" t="str">
        <f>VLOOKUP($C1168,'Sales Person'!$A$1:$C$21,2,0)</f>
        <v>Michale Cole</v>
      </c>
      <c r="E1168" s="5" t="s">
        <v>10</v>
      </c>
      <c r="F1168" s="5" t="str">
        <f>VLOOKUP($E1168,Country!$A$1:$B$11,2,0)</f>
        <v>Europe</v>
      </c>
      <c r="G1168" s="5" t="s">
        <v>33</v>
      </c>
      <c r="H1168" s="5" t="str">
        <f>VLOOKUP($G1168,Products!$A$1:$C$11,COLUMNS(Products!$A$2:B1168),0)</f>
        <v>Electronics</v>
      </c>
      <c r="I1168" s="5">
        <f>VLOOKUP($G1168,Products!$A$1:$C$11,COLUMNS(Products!$A$2:C1168),0)</f>
        <v>381.62</v>
      </c>
      <c r="J1168" s="5">
        <v>766.47</v>
      </c>
      <c r="K1168" s="5" t="s">
        <v>81</v>
      </c>
      <c r="L1168" s="6">
        <v>45077</v>
      </c>
      <c r="M1168" s="5">
        <f t="shared" si="18"/>
        <v>6</v>
      </c>
      <c r="N1168" s="5" t="str">
        <f>TEXT(Table1[[#This Row],[Date]],"mmm")</f>
        <v>May</v>
      </c>
      <c r="O1168" s="5">
        <f>YEAR(Table1[[#This Row],[Date]])</f>
        <v>2023</v>
      </c>
    </row>
    <row r="1169" spans="1:15" x14ac:dyDescent="0.25">
      <c r="A1169" s="5">
        <v>1168</v>
      </c>
      <c r="B1169" s="6">
        <v>45402</v>
      </c>
      <c r="C1169" s="5" t="s">
        <v>48</v>
      </c>
      <c r="D1169" s="5" t="str">
        <f>VLOOKUP($C1169,'Sales Person'!$A$1:$C$21,2,0)</f>
        <v>Cathy Kelley</v>
      </c>
      <c r="E1169" s="5" t="s">
        <v>11</v>
      </c>
      <c r="F1169" s="5" t="str">
        <f>VLOOKUP($E1169,Country!$A$1:$B$11,2,0)</f>
        <v>Asia</v>
      </c>
      <c r="G1169" s="5" t="s">
        <v>20</v>
      </c>
      <c r="H1169" s="5" t="str">
        <f>VLOOKUP($G1169,Products!$A$1:$C$11,COLUMNS(Products!$A$2:B1169),0)</f>
        <v>Office Equipment</v>
      </c>
      <c r="I1169" s="5">
        <f>VLOOKUP($G1169,Products!$A$1:$C$11,COLUMNS(Products!$A$2:C1169),0)</f>
        <v>350.59</v>
      </c>
      <c r="J1169" s="5">
        <v>178.29</v>
      </c>
      <c r="K1169" s="5" t="s">
        <v>82</v>
      </c>
      <c r="L1169" s="5" t="s">
        <v>83</v>
      </c>
      <c r="M1169" s="5" t="str">
        <f t="shared" si="18"/>
        <v>0</v>
      </c>
      <c r="N1169" s="5" t="str">
        <f>TEXT(Table1[[#This Row],[Date]],"mmm")</f>
        <v>Apr</v>
      </c>
      <c r="O1169" s="5">
        <f>YEAR(Table1[[#This Row],[Date]])</f>
        <v>2024</v>
      </c>
    </row>
    <row r="1170" spans="1:15" x14ac:dyDescent="0.25">
      <c r="A1170" s="5">
        <v>1169</v>
      </c>
      <c r="B1170" s="6">
        <v>45538</v>
      </c>
      <c r="C1170" s="5" t="s">
        <v>54</v>
      </c>
      <c r="D1170" s="5" t="str">
        <f>VLOOKUP($C1170,'Sales Person'!$A$1:$C$21,2,0)</f>
        <v>Michale Cole</v>
      </c>
      <c r="E1170" s="5" t="s">
        <v>9</v>
      </c>
      <c r="F1170" s="5" t="str">
        <f>VLOOKUP($E1170,Country!$A$1:$B$11,2,0)</f>
        <v>Europe</v>
      </c>
      <c r="G1170" s="5" t="s">
        <v>28</v>
      </c>
      <c r="H1170" s="5" t="str">
        <f>VLOOKUP($G1170,Products!$A$1:$C$11,COLUMNS(Products!$A$2:B1170),0)</f>
        <v>Electronics</v>
      </c>
      <c r="I1170" s="5">
        <f>VLOOKUP($G1170,Products!$A$1:$C$11,COLUMNS(Products!$A$2:C1170),0)</f>
        <v>282.79000000000002</v>
      </c>
      <c r="J1170" s="5">
        <v>526.4</v>
      </c>
      <c r="K1170" s="5" t="s">
        <v>81</v>
      </c>
      <c r="L1170" s="6">
        <v>45548</v>
      </c>
      <c r="M1170" s="5">
        <f t="shared" si="18"/>
        <v>10</v>
      </c>
      <c r="N1170" s="5" t="str">
        <f>TEXT(Table1[[#This Row],[Date]],"mmm")</f>
        <v>Sep</v>
      </c>
      <c r="O1170" s="5">
        <f>YEAR(Table1[[#This Row],[Date]])</f>
        <v>2024</v>
      </c>
    </row>
    <row r="1171" spans="1:15" x14ac:dyDescent="0.25">
      <c r="A1171" s="5">
        <v>1170</v>
      </c>
      <c r="B1171" s="6">
        <v>45154</v>
      </c>
      <c r="C1171" s="5" t="s">
        <v>40</v>
      </c>
      <c r="D1171" s="5" t="str">
        <f>VLOOKUP($C1171,'Sales Person'!$A$1:$C$21,2,0)</f>
        <v>Samantha Irvin</v>
      </c>
      <c r="E1171" s="5" t="s">
        <v>14</v>
      </c>
      <c r="F1171" s="5" t="str">
        <f>VLOOKUP($E1171,Country!$A$1:$B$11,2,0)</f>
        <v>Asia</v>
      </c>
      <c r="G1171" s="5" t="s">
        <v>32</v>
      </c>
      <c r="H1171" s="5" t="str">
        <f>VLOOKUP($G1171,Products!$A$1:$C$11,COLUMNS(Products!$A$2:B1171),0)</f>
        <v>Audio</v>
      </c>
      <c r="I1171" s="5">
        <f>VLOOKUP($G1171,Products!$A$1:$C$11,COLUMNS(Products!$A$2:C1171),0)</f>
        <v>143.09</v>
      </c>
      <c r="J1171" s="5">
        <v>967.5</v>
      </c>
      <c r="K1171" s="5" t="s">
        <v>82</v>
      </c>
      <c r="L1171" s="5" t="s">
        <v>83</v>
      </c>
      <c r="M1171" s="5" t="str">
        <f t="shared" si="18"/>
        <v>0</v>
      </c>
      <c r="N1171" s="5" t="str">
        <f>TEXT(Table1[[#This Row],[Date]],"mmm")</f>
        <v>Aug</v>
      </c>
      <c r="O1171" s="5">
        <f>YEAR(Table1[[#This Row],[Date]])</f>
        <v>2023</v>
      </c>
    </row>
    <row r="1172" spans="1:15" x14ac:dyDescent="0.25">
      <c r="A1172" s="5">
        <v>1171</v>
      </c>
      <c r="B1172" s="6">
        <v>45218</v>
      </c>
      <c r="C1172" s="5" t="s">
        <v>44</v>
      </c>
      <c r="D1172" s="5" t="str">
        <f>VLOOKUP($C1172,'Sales Person'!$A$1:$C$21,2,0)</f>
        <v>Cathy Kelley</v>
      </c>
      <c r="E1172" s="5" t="s">
        <v>7</v>
      </c>
      <c r="F1172" s="5" t="str">
        <f>VLOOKUP($E1172,Country!$A$1:$B$11,2,0)</f>
        <v>Europe</v>
      </c>
      <c r="G1172" s="5" t="s">
        <v>24</v>
      </c>
      <c r="H1172" s="5" t="str">
        <f>VLOOKUP($G1172,Products!$A$1:$C$11,COLUMNS(Products!$A$2:B1172),0)</f>
        <v>Audio</v>
      </c>
      <c r="I1172" s="5">
        <f>VLOOKUP($G1172,Products!$A$1:$C$11,COLUMNS(Products!$A$2:C1172),0)</f>
        <v>195.62</v>
      </c>
      <c r="J1172" s="5">
        <v>624.5</v>
      </c>
      <c r="K1172" s="5" t="s">
        <v>82</v>
      </c>
      <c r="L1172" s="5" t="s">
        <v>83</v>
      </c>
      <c r="M1172" s="5" t="str">
        <f t="shared" si="18"/>
        <v>0</v>
      </c>
      <c r="N1172" s="5" t="str">
        <f>TEXT(Table1[[#This Row],[Date]],"mmm")</f>
        <v>Oct</v>
      </c>
      <c r="O1172" s="5">
        <f>YEAR(Table1[[#This Row],[Date]])</f>
        <v>2023</v>
      </c>
    </row>
    <row r="1173" spans="1:15" x14ac:dyDescent="0.25">
      <c r="A1173" s="5">
        <v>1172</v>
      </c>
      <c r="B1173" s="6">
        <v>45105</v>
      </c>
      <c r="C1173" s="5" t="s">
        <v>38</v>
      </c>
      <c r="D1173" s="5" t="str">
        <f>VLOOKUP($C1173,'Sales Person'!$A$1:$C$21,2,0)</f>
        <v>Samantha Irvin</v>
      </c>
      <c r="E1173" s="5" t="s">
        <v>15</v>
      </c>
      <c r="F1173" s="5" t="str">
        <f>VLOOKUP($E1173,Country!$A$1:$B$11,2,0)</f>
        <v>Oceania</v>
      </c>
      <c r="G1173" s="5" t="s">
        <v>24</v>
      </c>
      <c r="H1173" s="5" t="str">
        <f>VLOOKUP($G1173,Products!$A$1:$C$11,COLUMNS(Products!$A$2:B1173),0)</f>
        <v>Audio</v>
      </c>
      <c r="I1173" s="5">
        <f>VLOOKUP($G1173,Products!$A$1:$C$11,COLUMNS(Products!$A$2:C1173),0)</f>
        <v>195.62</v>
      </c>
      <c r="J1173" s="5">
        <v>705.44</v>
      </c>
      <c r="K1173" s="5" t="s">
        <v>81</v>
      </c>
      <c r="L1173" s="6">
        <v>45125</v>
      </c>
      <c r="M1173" s="5">
        <f t="shared" si="18"/>
        <v>20</v>
      </c>
      <c r="N1173" s="5" t="str">
        <f>TEXT(Table1[[#This Row],[Date]],"mmm")</f>
        <v>Jun</v>
      </c>
      <c r="O1173" s="5">
        <f>YEAR(Table1[[#This Row],[Date]])</f>
        <v>2023</v>
      </c>
    </row>
    <row r="1174" spans="1:15" x14ac:dyDescent="0.25">
      <c r="A1174" s="5">
        <v>1173</v>
      </c>
      <c r="B1174" s="6">
        <v>45017</v>
      </c>
      <c r="C1174" s="5" t="s">
        <v>48</v>
      </c>
      <c r="D1174" s="5" t="str">
        <f>VLOOKUP($C1174,'Sales Person'!$A$1:$C$21,2,0)</f>
        <v>Cathy Kelley</v>
      </c>
      <c r="E1174" s="5" t="s">
        <v>4</v>
      </c>
      <c r="F1174" s="5" t="str">
        <f>VLOOKUP($E1174,Country!$A$1:$B$11,2,0)</f>
        <v>North America</v>
      </c>
      <c r="G1174" s="5" t="s">
        <v>30</v>
      </c>
      <c r="H1174" s="5" t="str">
        <f>VLOOKUP($G1174,Products!$A$1:$C$11,COLUMNS(Products!$A$2:B1174),0)</f>
        <v>Audio</v>
      </c>
      <c r="I1174" s="5">
        <f>VLOOKUP($G1174,Products!$A$1:$C$11,COLUMNS(Products!$A$2:C1174),0)</f>
        <v>199.57</v>
      </c>
      <c r="J1174" s="5">
        <v>758.35</v>
      </c>
      <c r="K1174" s="5" t="s">
        <v>81</v>
      </c>
      <c r="L1174" s="6">
        <v>45019</v>
      </c>
      <c r="M1174" s="5">
        <f t="shared" si="18"/>
        <v>2</v>
      </c>
      <c r="N1174" s="5" t="str">
        <f>TEXT(Table1[[#This Row],[Date]],"mmm")</f>
        <v>Apr</v>
      </c>
      <c r="O1174" s="5">
        <f>YEAR(Table1[[#This Row],[Date]])</f>
        <v>2023</v>
      </c>
    </row>
    <row r="1175" spans="1:15" x14ac:dyDescent="0.25">
      <c r="A1175" s="5">
        <v>1174</v>
      </c>
      <c r="B1175" s="6">
        <v>45507</v>
      </c>
      <c r="C1175" s="5" t="s">
        <v>46</v>
      </c>
      <c r="D1175" s="5" t="str">
        <f>VLOOKUP($C1175,'Sales Person'!$A$1:$C$21,2,0)</f>
        <v>Nick Patrick</v>
      </c>
      <c r="E1175" s="5" t="s">
        <v>4</v>
      </c>
      <c r="F1175" s="5" t="str">
        <f>VLOOKUP($E1175,Country!$A$1:$B$11,2,0)</f>
        <v>North America</v>
      </c>
      <c r="G1175" s="5" t="s">
        <v>33</v>
      </c>
      <c r="H1175" s="5" t="str">
        <f>VLOOKUP($G1175,Products!$A$1:$C$11,COLUMNS(Products!$A$2:B1175),0)</f>
        <v>Electronics</v>
      </c>
      <c r="I1175" s="5">
        <f>VLOOKUP($G1175,Products!$A$1:$C$11,COLUMNS(Products!$A$2:C1175),0)</f>
        <v>381.62</v>
      </c>
      <c r="J1175" s="5">
        <v>861.54</v>
      </c>
      <c r="K1175" s="5" t="s">
        <v>82</v>
      </c>
      <c r="L1175" s="5" t="s">
        <v>83</v>
      </c>
      <c r="M1175" s="5" t="str">
        <f t="shared" si="18"/>
        <v>0</v>
      </c>
      <c r="N1175" s="5" t="str">
        <f>TEXT(Table1[[#This Row],[Date]],"mmm")</f>
        <v>Aug</v>
      </c>
      <c r="O1175" s="5">
        <f>YEAR(Table1[[#This Row],[Date]])</f>
        <v>2024</v>
      </c>
    </row>
    <row r="1176" spans="1:15" x14ac:dyDescent="0.25">
      <c r="A1176" s="5">
        <v>1175</v>
      </c>
      <c r="B1176" s="6">
        <v>45212</v>
      </c>
      <c r="C1176" s="5" t="s">
        <v>46</v>
      </c>
      <c r="D1176" s="5" t="str">
        <f>VLOOKUP($C1176,'Sales Person'!$A$1:$C$21,2,0)</f>
        <v>Nick Patrick</v>
      </c>
      <c r="E1176" s="5" t="s">
        <v>5</v>
      </c>
      <c r="F1176" s="5" t="str">
        <f>VLOOKUP($E1176,Country!$A$1:$B$11,2,0)</f>
        <v>South America</v>
      </c>
      <c r="G1176" s="5" t="s">
        <v>24</v>
      </c>
      <c r="H1176" s="5" t="str">
        <f>VLOOKUP($G1176,Products!$A$1:$C$11,COLUMNS(Products!$A$2:B1176),0)</f>
        <v>Audio</v>
      </c>
      <c r="I1176" s="5">
        <f>VLOOKUP($G1176,Products!$A$1:$C$11,COLUMNS(Products!$A$2:C1176),0)</f>
        <v>195.62</v>
      </c>
      <c r="J1176" s="5">
        <v>952.21</v>
      </c>
      <c r="K1176" s="5" t="s">
        <v>81</v>
      </c>
      <c r="L1176" s="6">
        <v>45216</v>
      </c>
      <c r="M1176" s="5">
        <f t="shared" si="18"/>
        <v>4</v>
      </c>
      <c r="N1176" s="5" t="str">
        <f>TEXT(Table1[[#This Row],[Date]],"mmm")</f>
        <v>Oct</v>
      </c>
      <c r="O1176" s="5">
        <f>YEAR(Table1[[#This Row],[Date]])</f>
        <v>2023</v>
      </c>
    </row>
    <row r="1177" spans="1:15" x14ac:dyDescent="0.25">
      <c r="A1177" s="5">
        <v>1176</v>
      </c>
      <c r="B1177" s="6">
        <v>45518</v>
      </c>
      <c r="C1177" s="5" t="s">
        <v>48</v>
      </c>
      <c r="D1177" s="5" t="str">
        <f>VLOOKUP($C1177,'Sales Person'!$A$1:$C$21,2,0)</f>
        <v>Cathy Kelley</v>
      </c>
      <c r="E1177" s="5" t="s">
        <v>13</v>
      </c>
      <c r="F1177" s="5" t="str">
        <f>VLOOKUP($E1177,Country!$A$1:$B$11,2,0)</f>
        <v>Asia</v>
      </c>
      <c r="G1177" s="5" t="s">
        <v>28</v>
      </c>
      <c r="H1177" s="5" t="str">
        <f>VLOOKUP($G1177,Products!$A$1:$C$11,COLUMNS(Products!$A$2:B1177),0)</f>
        <v>Electronics</v>
      </c>
      <c r="I1177" s="5">
        <f>VLOOKUP($G1177,Products!$A$1:$C$11,COLUMNS(Products!$A$2:C1177),0)</f>
        <v>282.79000000000002</v>
      </c>
      <c r="J1177" s="5">
        <v>256.14</v>
      </c>
      <c r="K1177" s="5" t="s">
        <v>82</v>
      </c>
      <c r="L1177" s="5" t="s">
        <v>83</v>
      </c>
      <c r="M1177" s="5" t="str">
        <f t="shared" si="18"/>
        <v>0</v>
      </c>
      <c r="N1177" s="5" t="str">
        <f>TEXT(Table1[[#This Row],[Date]],"mmm")</f>
        <v>Aug</v>
      </c>
      <c r="O1177" s="5">
        <f>YEAR(Table1[[#This Row],[Date]])</f>
        <v>2024</v>
      </c>
    </row>
    <row r="1178" spans="1:15" x14ac:dyDescent="0.25">
      <c r="A1178" s="5">
        <v>1177</v>
      </c>
      <c r="B1178" s="6">
        <v>45443</v>
      </c>
      <c r="C1178" s="5" t="s">
        <v>46</v>
      </c>
      <c r="D1178" s="5" t="str">
        <f>VLOOKUP($C1178,'Sales Person'!$A$1:$C$21,2,0)</f>
        <v>Nick Patrick</v>
      </c>
      <c r="E1178" s="5" t="s">
        <v>5</v>
      </c>
      <c r="F1178" s="5" t="str">
        <f>VLOOKUP($E1178,Country!$A$1:$B$11,2,0)</f>
        <v>South America</v>
      </c>
      <c r="G1178" s="5" t="s">
        <v>24</v>
      </c>
      <c r="H1178" s="5" t="str">
        <f>VLOOKUP($G1178,Products!$A$1:$C$11,COLUMNS(Products!$A$2:B1178),0)</f>
        <v>Audio</v>
      </c>
      <c r="I1178" s="5">
        <f>VLOOKUP($G1178,Products!$A$1:$C$11,COLUMNS(Products!$A$2:C1178),0)</f>
        <v>195.62</v>
      </c>
      <c r="J1178" s="5">
        <v>354.18</v>
      </c>
      <c r="K1178" s="5" t="s">
        <v>81</v>
      </c>
      <c r="L1178" s="6">
        <v>45447</v>
      </c>
      <c r="M1178" s="5">
        <f t="shared" si="18"/>
        <v>4</v>
      </c>
      <c r="N1178" s="5" t="str">
        <f>TEXT(Table1[[#This Row],[Date]],"mmm")</f>
        <v>May</v>
      </c>
      <c r="O1178" s="5">
        <f>YEAR(Table1[[#This Row],[Date]])</f>
        <v>2024</v>
      </c>
    </row>
    <row r="1179" spans="1:15" x14ac:dyDescent="0.25">
      <c r="A1179" s="5">
        <v>1178</v>
      </c>
      <c r="B1179" s="6">
        <v>45472</v>
      </c>
      <c r="C1179" s="5" t="s">
        <v>48</v>
      </c>
      <c r="D1179" s="5" t="str">
        <f>VLOOKUP($C1179,'Sales Person'!$A$1:$C$21,2,0)</f>
        <v>Cathy Kelley</v>
      </c>
      <c r="E1179" s="5" t="s">
        <v>15</v>
      </c>
      <c r="F1179" s="5" t="str">
        <f>VLOOKUP($E1179,Country!$A$1:$B$11,2,0)</f>
        <v>Oceania</v>
      </c>
      <c r="G1179" s="5" t="s">
        <v>33</v>
      </c>
      <c r="H1179" s="5" t="str">
        <f>VLOOKUP($G1179,Products!$A$1:$C$11,COLUMNS(Products!$A$2:B1179),0)</f>
        <v>Electronics</v>
      </c>
      <c r="I1179" s="5">
        <f>VLOOKUP($G1179,Products!$A$1:$C$11,COLUMNS(Products!$A$2:C1179),0)</f>
        <v>381.62</v>
      </c>
      <c r="J1179" s="5">
        <v>319.70999999999998</v>
      </c>
      <c r="K1179" s="5" t="s">
        <v>82</v>
      </c>
      <c r="L1179" s="5" t="s">
        <v>83</v>
      </c>
      <c r="M1179" s="5" t="str">
        <f t="shared" si="18"/>
        <v>0</v>
      </c>
      <c r="N1179" s="5" t="str">
        <f>TEXT(Table1[[#This Row],[Date]],"mmm")</f>
        <v>Jun</v>
      </c>
      <c r="O1179" s="5">
        <f>YEAR(Table1[[#This Row],[Date]])</f>
        <v>2024</v>
      </c>
    </row>
    <row r="1180" spans="1:15" x14ac:dyDescent="0.25">
      <c r="A1180" s="5">
        <v>1179</v>
      </c>
      <c r="B1180" s="6">
        <v>45371</v>
      </c>
      <c r="C1180" s="5" t="s">
        <v>48</v>
      </c>
      <c r="D1180" s="5" t="str">
        <f>VLOOKUP($C1180,'Sales Person'!$A$1:$C$21,2,0)</f>
        <v>Cathy Kelley</v>
      </c>
      <c r="E1180" s="5" t="s">
        <v>15</v>
      </c>
      <c r="F1180" s="5" t="str">
        <f>VLOOKUP($E1180,Country!$A$1:$B$11,2,0)</f>
        <v>Oceania</v>
      </c>
      <c r="G1180" s="5" t="s">
        <v>20</v>
      </c>
      <c r="H1180" s="5" t="str">
        <f>VLOOKUP($G1180,Products!$A$1:$C$11,COLUMNS(Products!$A$2:B1180),0)</f>
        <v>Office Equipment</v>
      </c>
      <c r="I1180" s="5">
        <f>VLOOKUP($G1180,Products!$A$1:$C$11,COLUMNS(Products!$A$2:C1180),0)</f>
        <v>350.59</v>
      </c>
      <c r="J1180" s="5">
        <v>730.74</v>
      </c>
      <c r="K1180" s="5" t="s">
        <v>81</v>
      </c>
      <c r="L1180" s="6">
        <v>45391</v>
      </c>
      <c r="M1180" s="5">
        <f t="shared" si="18"/>
        <v>20</v>
      </c>
      <c r="N1180" s="5" t="str">
        <f>TEXT(Table1[[#This Row],[Date]],"mmm")</f>
        <v>Mar</v>
      </c>
      <c r="O1180" s="5">
        <f>YEAR(Table1[[#This Row],[Date]])</f>
        <v>2024</v>
      </c>
    </row>
    <row r="1181" spans="1:15" x14ac:dyDescent="0.25">
      <c r="A1181" s="5">
        <v>1180</v>
      </c>
      <c r="B1181" s="6">
        <v>45401</v>
      </c>
      <c r="C1181" s="5" t="s">
        <v>54</v>
      </c>
      <c r="D1181" s="5" t="str">
        <f>VLOOKUP($C1181,'Sales Person'!$A$1:$C$21,2,0)</f>
        <v>Michale Cole</v>
      </c>
      <c r="E1181" s="5" t="s">
        <v>11</v>
      </c>
      <c r="F1181" s="5" t="str">
        <f>VLOOKUP($E1181,Country!$A$1:$B$11,2,0)</f>
        <v>Asia</v>
      </c>
      <c r="G1181" s="5" t="s">
        <v>24</v>
      </c>
      <c r="H1181" s="5" t="str">
        <f>VLOOKUP($G1181,Products!$A$1:$C$11,COLUMNS(Products!$A$2:B1181),0)</f>
        <v>Audio</v>
      </c>
      <c r="I1181" s="5">
        <f>VLOOKUP($G1181,Products!$A$1:$C$11,COLUMNS(Products!$A$2:C1181),0)</f>
        <v>195.62</v>
      </c>
      <c r="J1181" s="5">
        <v>278.02</v>
      </c>
      <c r="K1181" s="5" t="s">
        <v>82</v>
      </c>
      <c r="L1181" s="5" t="s">
        <v>83</v>
      </c>
      <c r="M1181" s="5" t="str">
        <f t="shared" si="18"/>
        <v>0</v>
      </c>
      <c r="N1181" s="5" t="str">
        <f>TEXT(Table1[[#This Row],[Date]],"mmm")</f>
        <v>Apr</v>
      </c>
      <c r="O1181" s="5">
        <f>YEAR(Table1[[#This Row],[Date]])</f>
        <v>2024</v>
      </c>
    </row>
    <row r="1182" spans="1:15" x14ac:dyDescent="0.25">
      <c r="A1182" s="5">
        <v>1181</v>
      </c>
      <c r="B1182" s="6">
        <v>45296</v>
      </c>
      <c r="C1182" s="5" t="s">
        <v>58</v>
      </c>
      <c r="D1182" s="5" t="str">
        <f>VLOOKUP($C1182,'Sales Person'!$A$1:$C$21,2,0)</f>
        <v>Nick Patrick</v>
      </c>
      <c r="E1182" s="5" t="s">
        <v>9</v>
      </c>
      <c r="F1182" s="5" t="str">
        <f>VLOOKUP($E1182,Country!$A$1:$B$11,2,0)</f>
        <v>Europe</v>
      </c>
      <c r="G1182" s="5" t="s">
        <v>28</v>
      </c>
      <c r="H1182" s="5" t="str">
        <f>VLOOKUP($G1182,Products!$A$1:$C$11,COLUMNS(Products!$A$2:B1182),0)</f>
        <v>Electronics</v>
      </c>
      <c r="I1182" s="5">
        <f>VLOOKUP($G1182,Products!$A$1:$C$11,COLUMNS(Products!$A$2:C1182),0)</f>
        <v>282.79000000000002</v>
      </c>
      <c r="J1182" s="5">
        <v>372.48</v>
      </c>
      <c r="K1182" s="5" t="s">
        <v>81</v>
      </c>
      <c r="L1182" s="6">
        <v>45306</v>
      </c>
      <c r="M1182" s="5">
        <f t="shared" si="18"/>
        <v>10</v>
      </c>
      <c r="N1182" s="5" t="str">
        <f>TEXT(Table1[[#This Row],[Date]],"mmm")</f>
        <v>Jan</v>
      </c>
      <c r="O1182" s="5">
        <f>YEAR(Table1[[#This Row],[Date]])</f>
        <v>2024</v>
      </c>
    </row>
    <row r="1183" spans="1:15" x14ac:dyDescent="0.25">
      <c r="A1183" s="5">
        <v>1182</v>
      </c>
      <c r="B1183" s="6">
        <v>45158</v>
      </c>
      <c r="C1183" s="5" t="s">
        <v>52</v>
      </c>
      <c r="D1183" s="5" t="str">
        <f>VLOOKUP($C1183,'Sales Person'!$A$1:$C$21,2,0)</f>
        <v>Nick Patrick</v>
      </c>
      <c r="E1183" s="5" t="s">
        <v>10</v>
      </c>
      <c r="F1183" s="5" t="str">
        <f>VLOOKUP($E1183,Country!$A$1:$B$11,2,0)</f>
        <v>Europe</v>
      </c>
      <c r="G1183" s="5" t="s">
        <v>33</v>
      </c>
      <c r="H1183" s="5" t="str">
        <f>VLOOKUP($G1183,Products!$A$1:$C$11,COLUMNS(Products!$A$2:B1183),0)</f>
        <v>Electronics</v>
      </c>
      <c r="I1183" s="5">
        <f>VLOOKUP($G1183,Products!$A$1:$C$11,COLUMNS(Products!$A$2:C1183),0)</f>
        <v>381.62</v>
      </c>
      <c r="J1183" s="5">
        <v>224.15</v>
      </c>
      <c r="K1183" s="5" t="s">
        <v>82</v>
      </c>
      <c r="L1183" s="5" t="s">
        <v>83</v>
      </c>
      <c r="M1183" s="5" t="str">
        <f t="shared" si="18"/>
        <v>0</v>
      </c>
      <c r="N1183" s="5" t="str">
        <f>TEXT(Table1[[#This Row],[Date]],"mmm")</f>
        <v>Aug</v>
      </c>
      <c r="O1183" s="5">
        <f>YEAR(Table1[[#This Row],[Date]])</f>
        <v>2023</v>
      </c>
    </row>
    <row r="1184" spans="1:15" x14ac:dyDescent="0.25">
      <c r="A1184" s="5">
        <v>1183</v>
      </c>
      <c r="B1184" s="6">
        <v>44984</v>
      </c>
      <c r="C1184" s="5" t="s">
        <v>62</v>
      </c>
      <c r="D1184" s="5" t="str">
        <f>VLOOKUP($C1184,'Sales Person'!$A$1:$C$21,2,0)</f>
        <v>Cathy Kelley</v>
      </c>
      <c r="E1184" s="5" t="s">
        <v>7</v>
      </c>
      <c r="F1184" s="5" t="str">
        <f>VLOOKUP($E1184,Country!$A$1:$B$11,2,0)</f>
        <v>Europe</v>
      </c>
      <c r="G1184" s="5" t="s">
        <v>29</v>
      </c>
      <c r="H1184" s="5" t="str">
        <f>VLOOKUP($G1184,Products!$A$1:$C$11,COLUMNS(Products!$A$2:B1184),0)</f>
        <v>Computing</v>
      </c>
      <c r="I1184" s="5">
        <f>VLOOKUP($G1184,Products!$A$1:$C$11,COLUMNS(Products!$A$2:C1184),0)</f>
        <v>104.6</v>
      </c>
      <c r="J1184" s="5">
        <v>982.25</v>
      </c>
      <c r="K1184" s="5" t="s">
        <v>82</v>
      </c>
      <c r="L1184" s="5" t="s">
        <v>83</v>
      </c>
      <c r="M1184" s="5" t="str">
        <f t="shared" si="18"/>
        <v>0</v>
      </c>
      <c r="N1184" s="5" t="str">
        <f>TEXT(Table1[[#This Row],[Date]],"mmm")</f>
        <v>Feb</v>
      </c>
      <c r="O1184" s="5">
        <f>YEAR(Table1[[#This Row],[Date]])</f>
        <v>2023</v>
      </c>
    </row>
    <row r="1185" spans="1:15" x14ac:dyDescent="0.25">
      <c r="A1185" s="5">
        <v>1184</v>
      </c>
      <c r="B1185" s="6">
        <v>45061</v>
      </c>
      <c r="C1185" s="5" t="s">
        <v>38</v>
      </c>
      <c r="D1185" s="5" t="str">
        <f>VLOOKUP($C1185,'Sales Person'!$A$1:$C$21,2,0)</f>
        <v>Samantha Irvin</v>
      </c>
      <c r="E1185" s="5" t="s">
        <v>2</v>
      </c>
      <c r="F1185" s="5" t="str">
        <f>VLOOKUP($E1185,Country!$A$1:$B$11,2,0)</f>
        <v>North America</v>
      </c>
      <c r="G1185" s="5" t="s">
        <v>31</v>
      </c>
      <c r="H1185" s="5" t="str">
        <f>VLOOKUP($G1185,Products!$A$1:$C$11,COLUMNS(Products!$A$2:B1185),0)</f>
        <v>Electronics</v>
      </c>
      <c r="I1185" s="5">
        <f>VLOOKUP($G1185,Products!$A$1:$C$11,COLUMNS(Products!$A$2:C1185),0)</f>
        <v>71.97</v>
      </c>
      <c r="J1185" s="5">
        <v>986.07</v>
      </c>
      <c r="K1185" s="5" t="s">
        <v>82</v>
      </c>
      <c r="L1185" s="5" t="s">
        <v>83</v>
      </c>
      <c r="M1185" s="5" t="str">
        <f t="shared" si="18"/>
        <v>0</v>
      </c>
      <c r="N1185" s="5" t="str">
        <f>TEXT(Table1[[#This Row],[Date]],"mmm")</f>
        <v>May</v>
      </c>
      <c r="O1185" s="5">
        <f>YEAR(Table1[[#This Row],[Date]])</f>
        <v>2023</v>
      </c>
    </row>
    <row r="1186" spans="1:15" x14ac:dyDescent="0.25">
      <c r="A1186" s="5">
        <v>1185</v>
      </c>
      <c r="B1186" s="6">
        <v>45166</v>
      </c>
      <c r="C1186" s="5" t="s">
        <v>36</v>
      </c>
      <c r="D1186" s="5" t="str">
        <f>VLOOKUP($C1186,'Sales Person'!$A$1:$C$21,2,0)</f>
        <v>Michale Cole</v>
      </c>
      <c r="E1186" s="5" t="s">
        <v>5</v>
      </c>
      <c r="F1186" s="5" t="str">
        <f>VLOOKUP($E1186,Country!$A$1:$B$11,2,0)</f>
        <v>South America</v>
      </c>
      <c r="G1186" s="5" t="s">
        <v>22</v>
      </c>
      <c r="H1186" s="5" t="str">
        <f>VLOOKUP($G1186,Products!$A$1:$C$11,COLUMNS(Products!$A$2:B1186),0)</f>
        <v>Computing</v>
      </c>
      <c r="I1186" s="5">
        <f>VLOOKUP($G1186,Products!$A$1:$C$11,COLUMNS(Products!$A$2:C1186),0)</f>
        <v>415.78</v>
      </c>
      <c r="J1186" s="5">
        <v>779.57</v>
      </c>
      <c r="K1186" s="5" t="s">
        <v>81</v>
      </c>
      <c r="L1186" s="6">
        <v>45170</v>
      </c>
      <c r="M1186" s="5">
        <f t="shared" si="18"/>
        <v>4</v>
      </c>
      <c r="N1186" s="5" t="str">
        <f>TEXT(Table1[[#This Row],[Date]],"mmm")</f>
        <v>Aug</v>
      </c>
      <c r="O1186" s="5">
        <f>YEAR(Table1[[#This Row],[Date]])</f>
        <v>2023</v>
      </c>
    </row>
    <row r="1187" spans="1:15" x14ac:dyDescent="0.25">
      <c r="A1187" s="5">
        <v>1186</v>
      </c>
      <c r="B1187" s="6">
        <v>45482</v>
      </c>
      <c r="C1187" s="5" t="s">
        <v>74</v>
      </c>
      <c r="D1187" s="5" t="str">
        <f>VLOOKUP($C1187,'Sales Person'!$A$1:$C$21,2,0)</f>
        <v>Michale Cole</v>
      </c>
      <c r="E1187" s="5" t="s">
        <v>11</v>
      </c>
      <c r="F1187" s="5" t="str">
        <f>VLOOKUP($E1187,Country!$A$1:$B$11,2,0)</f>
        <v>Asia</v>
      </c>
      <c r="G1187" s="5" t="s">
        <v>30</v>
      </c>
      <c r="H1187" s="5" t="str">
        <f>VLOOKUP($G1187,Products!$A$1:$C$11,COLUMNS(Products!$A$2:B1187),0)</f>
        <v>Audio</v>
      </c>
      <c r="I1187" s="5">
        <f>VLOOKUP($G1187,Products!$A$1:$C$11,COLUMNS(Products!$A$2:C1187),0)</f>
        <v>199.57</v>
      </c>
      <c r="J1187" s="5">
        <v>307.26</v>
      </c>
      <c r="K1187" s="5" t="s">
        <v>81</v>
      </c>
      <c r="L1187" s="6">
        <v>45494</v>
      </c>
      <c r="M1187" s="5">
        <f t="shared" si="18"/>
        <v>12</v>
      </c>
      <c r="N1187" s="5" t="str">
        <f>TEXT(Table1[[#This Row],[Date]],"mmm")</f>
        <v>Jul</v>
      </c>
      <c r="O1187" s="5">
        <f>YEAR(Table1[[#This Row],[Date]])</f>
        <v>2024</v>
      </c>
    </row>
    <row r="1188" spans="1:15" x14ac:dyDescent="0.25">
      <c r="A1188" s="5">
        <v>1187</v>
      </c>
      <c r="B1188" s="6">
        <v>45439</v>
      </c>
      <c r="C1188" s="5" t="s">
        <v>58</v>
      </c>
      <c r="D1188" s="5" t="str">
        <f>VLOOKUP($C1188,'Sales Person'!$A$1:$C$21,2,0)</f>
        <v>Nick Patrick</v>
      </c>
      <c r="E1188" s="5" t="s">
        <v>7</v>
      </c>
      <c r="F1188" s="5" t="str">
        <f>VLOOKUP($E1188,Country!$A$1:$B$11,2,0)</f>
        <v>Europe</v>
      </c>
      <c r="G1188" s="5" t="s">
        <v>28</v>
      </c>
      <c r="H1188" s="5" t="str">
        <f>VLOOKUP($G1188,Products!$A$1:$C$11,COLUMNS(Products!$A$2:B1188),0)</f>
        <v>Electronics</v>
      </c>
      <c r="I1188" s="5">
        <f>VLOOKUP($G1188,Products!$A$1:$C$11,COLUMNS(Products!$A$2:C1188),0)</f>
        <v>282.79000000000002</v>
      </c>
      <c r="J1188" s="5">
        <v>156.35</v>
      </c>
      <c r="K1188" s="5" t="s">
        <v>82</v>
      </c>
      <c r="L1188" s="5" t="s">
        <v>83</v>
      </c>
      <c r="M1188" s="5" t="str">
        <f t="shared" si="18"/>
        <v>0</v>
      </c>
      <c r="N1188" s="5" t="str">
        <f>TEXT(Table1[[#This Row],[Date]],"mmm")</f>
        <v>May</v>
      </c>
      <c r="O1188" s="5">
        <f>YEAR(Table1[[#This Row],[Date]])</f>
        <v>2024</v>
      </c>
    </row>
    <row r="1189" spans="1:15" x14ac:dyDescent="0.25">
      <c r="A1189" s="5">
        <v>1188</v>
      </c>
      <c r="B1189" s="6">
        <v>45554</v>
      </c>
      <c r="C1189" s="5" t="s">
        <v>68</v>
      </c>
      <c r="D1189" s="5" t="str">
        <f>VLOOKUP($C1189,'Sales Person'!$A$1:$C$21,2,0)</f>
        <v>Samantha Irvin</v>
      </c>
      <c r="E1189" s="5" t="s">
        <v>2</v>
      </c>
      <c r="F1189" s="5" t="str">
        <f>VLOOKUP($E1189,Country!$A$1:$B$11,2,0)</f>
        <v>North America</v>
      </c>
      <c r="G1189" s="5" t="s">
        <v>30</v>
      </c>
      <c r="H1189" s="5" t="str">
        <f>VLOOKUP($G1189,Products!$A$1:$C$11,COLUMNS(Products!$A$2:B1189),0)</f>
        <v>Audio</v>
      </c>
      <c r="I1189" s="5">
        <f>VLOOKUP($G1189,Products!$A$1:$C$11,COLUMNS(Products!$A$2:C1189),0)</f>
        <v>199.57</v>
      </c>
      <c r="J1189" s="5">
        <v>210.55</v>
      </c>
      <c r="K1189" s="5" t="s">
        <v>81</v>
      </c>
      <c r="L1189" s="6">
        <v>45555</v>
      </c>
      <c r="M1189" s="5">
        <f t="shared" si="18"/>
        <v>1</v>
      </c>
      <c r="N1189" s="5" t="str">
        <f>TEXT(Table1[[#This Row],[Date]],"mmm")</f>
        <v>Sep</v>
      </c>
      <c r="O1189" s="5">
        <f>YEAR(Table1[[#This Row],[Date]])</f>
        <v>2024</v>
      </c>
    </row>
    <row r="1190" spans="1:15" x14ac:dyDescent="0.25">
      <c r="A1190" s="5">
        <v>1189</v>
      </c>
      <c r="B1190" s="6">
        <v>45078</v>
      </c>
      <c r="C1190" s="5" t="s">
        <v>62</v>
      </c>
      <c r="D1190" s="5" t="str">
        <f>VLOOKUP($C1190,'Sales Person'!$A$1:$C$21,2,0)</f>
        <v>Cathy Kelley</v>
      </c>
      <c r="E1190" s="5" t="s">
        <v>2</v>
      </c>
      <c r="F1190" s="5" t="str">
        <f>VLOOKUP($E1190,Country!$A$1:$B$11,2,0)</f>
        <v>North America</v>
      </c>
      <c r="G1190" s="5" t="s">
        <v>29</v>
      </c>
      <c r="H1190" s="5" t="str">
        <f>VLOOKUP($G1190,Products!$A$1:$C$11,COLUMNS(Products!$A$2:B1190),0)</f>
        <v>Computing</v>
      </c>
      <c r="I1190" s="5">
        <f>VLOOKUP($G1190,Products!$A$1:$C$11,COLUMNS(Products!$A$2:C1190),0)</f>
        <v>104.6</v>
      </c>
      <c r="J1190" s="5">
        <v>369.76</v>
      </c>
      <c r="K1190" s="5" t="s">
        <v>82</v>
      </c>
      <c r="L1190" s="5" t="s">
        <v>83</v>
      </c>
      <c r="M1190" s="5" t="str">
        <f t="shared" si="18"/>
        <v>0</v>
      </c>
      <c r="N1190" s="5" t="str">
        <f>TEXT(Table1[[#This Row],[Date]],"mmm")</f>
        <v>Jun</v>
      </c>
      <c r="O1190" s="5">
        <f>YEAR(Table1[[#This Row],[Date]])</f>
        <v>2023</v>
      </c>
    </row>
    <row r="1191" spans="1:15" x14ac:dyDescent="0.25">
      <c r="A1191" s="5">
        <v>1190</v>
      </c>
      <c r="B1191" s="6">
        <v>45101</v>
      </c>
      <c r="C1191" s="5" t="s">
        <v>36</v>
      </c>
      <c r="D1191" s="5" t="str">
        <f>VLOOKUP($C1191,'Sales Person'!$A$1:$C$21,2,0)</f>
        <v>Michale Cole</v>
      </c>
      <c r="E1191" s="5" t="s">
        <v>14</v>
      </c>
      <c r="F1191" s="5" t="str">
        <f>VLOOKUP($E1191,Country!$A$1:$B$11,2,0)</f>
        <v>Asia</v>
      </c>
      <c r="G1191" s="5" t="s">
        <v>33</v>
      </c>
      <c r="H1191" s="5" t="str">
        <f>VLOOKUP($G1191,Products!$A$1:$C$11,COLUMNS(Products!$A$2:B1191),0)</f>
        <v>Electronics</v>
      </c>
      <c r="I1191" s="5">
        <f>VLOOKUP($G1191,Products!$A$1:$C$11,COLUMNS(Products!$A$2:C1191),0)</f>
        <v>381.62</v>
      </c>
      <c r="J1191" s="5">
        <v>990.4</v>
      </c>
      <c r="K1191" s="5" t="s">
        <v>81</v>
      </c>
      <c r="L1191" s="6">
        <v>45119</v>
      </c>
      <c r="M1191" s="5">
        <f t="shared" si="18"/>
        <v>18</v>
      </c>
      <c r="N1191" s="5" t="str">
        <f>TEXT(Table1[[#This Row],[Date]],"mmm")</f>
        <v>Jun</v>
      </c>
      <c r="O1191" s="5">
        <f>YEAR(Table1[[#This Row],[Date]])</f>
        <v>2023</v>
      </c>
    </row>
    <row r="1192" spans="1:15" x14ac:dyDescent="0.25">
      <c r="A1192" s="5">
        <v>1191</v>
      </c>
      <c r="B1192" s="6">
        <v>45394</v>
      </c>
      <c r="C1192" s="5" t="s">
        <v>48</v>
      </c>
      <c r="D1192" s="5" t="str">
        <f>VLOOKUP($C1192,'Sales Person'!$A$1:$C$21,2,0)</f>
        <v>Cathy Kelley</v>
      </c>
      <c r="E1192" s="5" t="s">
        <v>15</v>
      </c>
      <c r="F1192" s="5" t="str">
        <f>VLOOKUP($E1192,Country!$A$1:$B$11,2,0)</f>
        <v>Oceania</v>
      </c>
      <c r="G1192" s="5" t="s">
        <v>31</v>
      </c>
      <c r="H1192" s="5" t="str">
        <f>VLOOKUP($G1192,Products!$A$1:$C$11,COLUMNS(Products!$A$2:B1192),0)</f>
        <v>Electronics</v>
      </c>
      <c r="I1192" s="5">
        <f>VLOOKUP($G1192,Products!$A$1:$C$11,COLUMNS(Products!$A$2:C1192),0)</f>
        <v>71.97</v>
      </c>
      <c r="J1192" s="5">
        <v>370.44</v>
      </c>
      <c r="K1192" s="5" t="s">
        <v>81</v>
      </c>
      <c r="L1192" s="6">
        <v>45414</v>
      </c>
      <c r="M1192" s="5">
        <f t="shared" si="18"/>
        <v>20</v>
      </c>
      <c r="N1192" s="5" t="str">
        <f>TEXT(Table1[[#This Row],[Date]],"mmm")</f>
        <v>Apr</v>
      </c>
      <c r="O1192" s="5">
        <f>YEAR(Table1[[#This Row],[Date]])</f>
        <v>2024</v>
      </c>
    </row>
    <row r="1193" spans="1:15" x14ac:dyDescent="0.25">
      <c r="A1193" s="5">
        <v>1192</v>
      </c>
      <c r="B1193" s="6">
        <v>45310</v>
      </c>
      <c r="C1193" s="5" t="s">
        <v>64</v>
      </c>
      <c r="D1193" s="5" t="str">
        <f>VLOOKUP($C1193,'Sales Person'!$A$1:$C$21,2,0)</f>
        <v>Michale Cole</v>
      </c>
      <c r="E1193" s="5" t="s">
        <v>9</v>
      </c>
      <c r="F1193" s="5" t="str">
        <f>VLOOKUP($E1193,Country!$A$1:$B$11,2,0)</f>
        <v>Europe</v>
      </c>
      <c r="G1193" s="5" t="s">
        <v>30</v>
      </c>
      <c r="H1193" s="5" t="str">
        <f>VLOOKUP($G1193,Products!$A$1:$C$11,COLUMNS(Products!$A$2:B1193),0)</f>
        <v>Audio</v>
      </c>
      <c r="I1193" s="5">
        <f>VLOOKUP($G1193,Products!$A$1:$C$11,COLUMNS(Products!$A$2:C1193),0)</f>
        <v>199.57</v>
      </c>
      <c r="J1193" s="5">
        <v>923.7</v>
      </c>
      <c r="K1193" s="5" t="s">
        <v>81</v>
      </c>
      <c r="L1193" s="6">
        <v>45320</v>
      </c>
      <c r="M1193" s="5">
        <f t="shared" si="18"/>
        <v>10</v>
      </c>
      <c r="N1193" s="5" t="str">
        <f>TEXT(Table1[[#This Row],[Date]],"mmm")</f>
        <v>Jan</v>
      </c>
      <c r="O1193" s="5">
        <f>YEAR(Table1[[#This Row],[Date]])</f>
        <v>2024</v>
      </c>
    </row>
    <row r="1194" spans="1:15" x14ac:dyDescent="0.25">
      <c r="A1194" s="5">
        <v>1193</v>
      </c>
      <c r="B1194" s="6">
        <v>45635</v>
      </c>
      <c r="C1194" s="5" t="s">
        <v>46</v>
      </c>
      <c r="D1194" s="5" t="str">
        <f>VLOOKUP($C1194,'Sales Person'!$A$1:$C$21,2,0)</f>
        <v>Nick Patrick</v>
      </c>
      <c r="E1194" s="5" t="s">
        <v>13</v>
      </c>
      <c r="F1194" s="5" t="str">
        <f>VLOOKUP($E1194,Country!$A$1:$B$11,2,0)</f>
        <v>Asia</v>
      </c>
      <c r="G1194" s="5" t="s">
        <v>30</v>
      </c>
      <c r="H1194" s="5" t="str">
        <f>VLOOKUP($G1194,Products!$A$1:$C$11,COLUMNS(Products!$A$2:B1194),0)</f>
        <v>Audio</v>
      </c>
      <c r="I1194" s="5">
        <f>VLOOKUP($G1194,Products!$A$1:$C$11,COLUMNS(Products!$A$2:C1194),0)</f>
        <v>199.57</v>
      </c>
      <c r="J1194" s="5">
        <v>929.19</v>
      </c>
      <c r="K1194" s="5" t="s">
        <v>81</v>
      </c>
      <c r="L1194" s="6">
        <v>45650</v>
      </c>
      <c r="M1194" s="5">
        <f t="shared" si="18"/>
        <v>15</v>
      </c>
      <c r="N1194" s="5" t="str">
        <f>TEXT(Table1[[#This Row],[Date]],"mmm")</f>
        <v>Dec</v>
      </c>
      <c r="O1194" s="5">
        <f>YEAR(Table1[[#This Row],[Date]])</f>
        <v>2024</v>
      </c>
    </row>
    <row r="1195" spans="1:15" x14ac:dyDescent="0.25">
      <c r="A1195" s="5">
        <v>1194</v>
      </c>
      <c r="B1195" s="6">
        <v>45495</v>
      </c>
      <c r="C1195" s="5" t="s">
        <v>36</v>
      </c>
      <c r="D1195" s="5" t="str">
        <f>VLOOKUP($C1195,'Sales Person'!$A$1:$C$21,2,0)</f>
        <v>Michale Cole</v>
      </c>
      <c r="E1195" s="5" t="s">
        <v>7</v>
      </c>
      <c r="F1195" s="5" t="str">
        <f>VLOOKUP($E1195,Country!$A$1:$B$11,2,0)</f>
        <v>Europe</v>
      </c>
      <c r="G1195" s="5" t="s">
        <v>32</v>
      </c>
      <c r="H1195" s="5" t="str">
        <f>VLOOKUP($G1195,Products!$A$1:$C$11,COLUMNS(Products!$A$2:B1195),0)</f>
        <v>Audio</v>
      </c>
      <c r="I1195" s="5">
        <f>VLOOKUP($G1195,Products!$A$1:$C$11,COLUMNS(Products!$A$2:C1195),0)</f>
        <v>143.09</v>
      </c>
      <c r="J1195" s="5">
        <v>252.33</v>
      </c>
      <c r="K1195" s="5" t="s">
        <v>81</v>
      </c>
      <c r="L1195" s="6">
        <v>45503</v>
      </c>
      <c r="M1195" s="5">
        <f t="shared" si="18"/>
        <v>8</v>
      </c>
      <c r="N1195" s="5" t="str">
        <f>TEXT(Table1[[#This Row],[Date]],"mmm")</f>
        <v>Jul</v>
      </c>
      <c r="O1195" s="5">
        <f>YEAR(Table1[[#This Row],[Date]])</f>
        <v>2024</v>
      </c>
    </row>
    <row r="1196" spans="1:15" x14ac:dyDescent="0.25">
      <c r="A1196" s="5">
        <v>1195</v>
      </c>
      <c r="B1196" s="6">
        <v>45033</v>
      </c>
      <c r="C1196" s="5" t="s">
        <v>42</v>
      </c>
      <c r="D1196" s="5" t="str">
        <f>VLOOKUP($C1196,'Sales Person'!$A$1:$C$21,2,0)</f>
        <v>Cathy Kelley</v>
      </c>
      <c r="E1196" s="5" t="s">
        <v>10</v>
      </c>
      <c r="F1196" s="5" t="str">
        <f>VLOOKUP($E1196,Country!$A$1:$B$11,2,0)</f>
        <v>Europe</v>
      </c>
      <c r="G1196" s="5" t="s">
        <v>30</v>
      </c>
      <c r="H1196" s="5" t="str">
        <f>VLOOKUP($G1196,Products!$A$1:$C$11,COLUMNS(Products!$A$2:B1196),0)</f>
        <v>Audio</v>
      </c>
      <c r="I1196" s="5">
        <f>VLOOKUP($G1196,Products!$A$1:$C$11,COLUMNS(Products!$A$2:C1196),0)</f>
        <v>199.57</v>
      </c>
      <c r="J1196" s="5">
        <v>419.6</v>
      </c>
      <c r="K1196" s="5" t="s">
        <v>82</v>
      </c>
      <c r="L1196" s="5" t="s">
        <v>83</v>
      </c>
      <c r="M1196" s="5" t="str">
        <f t="shared" si="18"/>
        <v>0</v>
      </c>
      <c r="N1196" s="5" t="str">
        <f>TEXT(Table1[[#This Row],[Date]],"mmm")</f>
        <v>Apr</v>
      </c>
      <c r="O1196" s="5">
        <f>YEAR(Table1[[#This Row],[Date]])</f>
        <v>2023</v>
      </c>
    </row>
    <row r="1197" spans="1:15" x14ac:dyDescent="0.25">
      <c r="A1197" s="5">
        <v>1196</v>
      </c>
      <c r="B1197" s="6">
        <v>45404</v>
      </c>
      <c r="C1197" s="5" t="s">
        <v>66</v>
      </c>
      <c r="D1197" s="5" t="str">
        <f>VLOOKUP($C1197,'Sales Person'!$A$1:$C$21,2,0)</f>
        <v>Michale Cole</v>
      </c>
      <c r="E1197" s="5" t="s">
        <v>14</v>
      </c>
      <c r="F1197" s="5" t="str">
        <f>VLOOKUP($E1197,Country!$A$1:$B$11,2,0)</f>
        <v>Asia</v>
      </c>
      <c r="G1197" s="5" t="s">
        <v>28</v>
      </c>
      <c r="H1197" s="5" t="str">
        <f>VLOOKUP($G1197,Products!$A$1:$C$11,COLUMNS(Products!$A$2:B1197),0)</f>
        <v>Electronics</v>
      </c>
      <c r="I1197" s="5">
        <f>VLOOKUP($G1197,Products!$A$1:$C$11,COLUMNS(Products!$A$2:C1197),0)</f>
        <v>282.79000000000002</v>
      </c>
      <c r="J1197" s="5">
        <v>407.44</v>
      </c>
      <c r="K1197" s="5" t="s">
        <v>81</v>
      </c>
      <c r="L1197" s="6">
        <v>45422</v>
      </c>
      <c r="M1197" s="5">
        <f t="shared" si="18"/>
        <v>18</v>
      </c>
      <c r="N1197" s="5" t="str">
        <f>TEXT(Table1[[#This Row],[Date]],"mmm")</f>
        <v>Apr</v>
      </c>
      <c r="O1197" s="5">
        <f>YEAR(Table1[[#This Row],[Date]])</f>
        <v>2024</v>
      </c>
    </row>
    <row r="1198" spans="1:15" x14ac:dyDescent="0.25">
      <c r="A1198" s="5">
        <v>1197</v>
      </c>
      <c r="B1198" s="6">
        <v>45182</v>
      </c>
      <c r="C1198" s="5" t="s">
        <v>54</v>
      </c>
      <c r="D1198" s="5" t="str">
        <f>VLOOKUP($C1198,'Sales Person'!$A$1:$C$21,2,0)</f>
        <v>Michale Cole</v>
      </c>
      <c r="E1198" s="5" t="s">
        <v>5</v>
      </c>
      <c r="F1198" s="5" t="str">
        <f>VLOOKUP($E1198,Country!$A$1:$B$11,2,0)</f>
        <v>South America</v>
      </c>
      <c r="G1198" s="5" t="s">
        <v>31</v>
      </c>
      <c r="H1198" s="5" t="str">
        <f>VLOOKUP($G1198,Products!$A$1:$C$11,COLUMNS(Products!$A$2:B1198),0)</f>
        <v>Electronics</v>
      </c>
      <c r="I1198" s="5">
        <f>VLOOKUP($G1198,Products!$A$1:$C$11,COLUMNS(Products!$A$2:C1198),0)</f>
        <v>71.97</v>
      </c>
      <c r="J1198" s="5">
        <v>476.15</v>
      </c>
      <c r="K1198" s="5" t="s">
        <v>81</v>
      </c>
      <c r="L1198" s="6">
        <v>45186</v>
      </c>
      <c r="M1198" s="5">
        <f t="shared" si="18"/>
        <v>4</v>
      </c>
      <c r="N1198" s="5" t="str">
        <f>TEXT(Table1[[#This Row],[Date]],"mmm")</f>
        <v>Sep</v>
      </c>
      <c r="O1198" s="5">
        <f>YEAR(Table1[[#This Row],[Date]])</f>
        <v>2023</v>
      </c>
    </row>
    <row r="1199" spans="1:15" x14ac:dyDescent="0.25">
      <c r="A1199" s="5">
        <v>1198</v>
      </c>
      <c r="B1199" s="6">
        <v>45127</v>
      </c>
      <c r="C1199" s="5" t="s">
        <v>74</v>
      </c>
      <c r="D1199" s="5" t="str">
        <f>VLOOKUP($C1199,'Sales Person'!$A$1:$C$21,2,0)</f>
        <v>Michale Cole</v>
      </c>
      <c r="E1199" s="5" t="s">
        <v>9</v>
      </c>
      <c r="F1199" s="5" t="str">
        <f>VLOOKUP($E1199,Country!$A$1:$B$11,2,0)</f>
        <v>Europe</v>
      </c>
      <c r="G1199" s="5" t="s">
        <v>29</v>
      </c>
      <c r="H1199" s="5" t="str">
        <f>VLOOKUP($G1199,Products!$A$1:$C$11,COLUMNS(Products!$A$2:B1199),0)</f>
        <v>Computing</v>
      </c>
      <c r="I1199" s="5">
        <f>VLOOKUP($G1199,Products!$A$1:$C$11,COLUMNS(Products!$A$2:C1199),0)</f>
        <v>104.6</v>
      </c>
      <c r="J1199" s="5">
        <v>425.58</v>
      </c>
      <c r="K1199" s="5" t="s">
        <v>82</v>
      </c>
      <c r="L1199" s="5" t="s">
        <v>83</v>
      </c>
      <c r="M1199" s="5" t="str">
        <f t="shared" si="18"/>
        <v>0</v>
      </c>
      <c r="N1199" s="5" t="str">
        <f>TEXT(Table1[[#This Row],[Date]],"mmm")</f>
        <v>Jul</v>
      </c>
      <c r="O1199" s="5">
        <f>YEAR(Table1[[#This Row],[Date]])</f>
        <v>2023</v>
      </c>
    </row>
    <row r="1200" spans="1:15" x14ac:dyDescent="0.25">
      <c r="A1200" s="5">
        <v>1199</v>
      </c>
      <c r="B1200" s="6">
        <v>45095</v>
      </c>
      <c r="C1200" s="5" t="s">
        <v>54</v>
      </c>
      <c r="D1200" s="5" t="str">
        <f>VLOOKUP($C1200,'Sales Person'!$A$1:$C$21,2,0)</f>
        <v>Michale Cole</v>
      </c>
      <c r="E1200" s="5" t="s">
        <v>10</v>
      </c>
      <c r="F1200" s="5" t="str">
        <f>VLOOKUP($E1200,Country!$A$1:$B$11,2,0)</f>
        <v>Europe</v>
      </c>
      <c r="G1200" s="5" t="s">
        <v>33</v>
      </c>
      <c r="H1200" s="5" t="str">
        <f>VLOOKUP($G1200,Products!$A$1:$C$11,COLUMNS(Products!$A$2:B1200),0)</f>
        <v>Electronics</v>
      </c>
      <c r="I1200" s="5">
        <f>VLOOKUP($G1200,Products!$A$1:$C$11,COLUMNS(Products!$A$2:C1200),0)</f>
        <v>381.62</v>
      </c>
      <c r="J1200" s="5">
        <v>726.87</v>
      </c>
      <c r="K1200" s="5" t="s">
        <v>82</v>
      </c>
      <c r="L1200" s="5" t="s">
        <v>83</v>
      </c>
      <c r="M1200" s="5" t="str">
        <f t="shared" si="18"/>
        <v>0</v>
      </c>
      <c r="N1200" s="5" t="str">
        <f>TEXT(Table1[[#This Row],[Date]],"mmm")</f>
        <v>Jun</v>
      </c>
      <c r="O1200" s="5">
        <f>YEAR(Table1[[#This Row],[Date]])</f>
        <v>2023</v>
      </c>
    </row>
    <row r="1201" spans="1:15" x14ac:dyDescent="0.25">
      <c r="A1201" s="5">
        <v>1200</v>
      </c>
      <c r="B1201" s="6">
        <v>44942</v>
      </c>
      <c r="C1201" s="5" t="s">
        <v>72</v>
      </c>
      <c r="D1201" s="5" t="str">
        <f>VLOOKUP($C1201,'Sales Person'!$A$1:$C$21,2,0)</f>
        <v>Cathy Kelley</v>
      </c>
      <c r="E1201" s="5" t="s">
        <v>15</v>
      </c>
      <c r="F1201" s="5" t="str">
        <f>VLOOKUP($E1201,Country!$A$1:$B$11,2,0)</f>
        <v>Oceania</v>
      </c>
      <c r="G1201" s="5" t="s">
        <v>31</v>
      </c>
      <c r="H1201" s="5" t="str">
        <f>VLOOKUP($G1201,Products!$A$1:$C$11,COLUMNS(Products!$A$2:B1201),0)</f>
        <v>Electronics</v>
      </c>
      <c r="I1201" s="5">
        <f>VLOOKUP($G1201,Products!$A$1:$C$11,COLUMNS(Products!$A$2:C1201),0)</f>
        <v>71.97</v>
      </c>
      <c r="J1201" s="5">
        <v>281.05</v>
      </c>
      <c r="K1201" s="5" t="s">
        <v>81</v>
      </c>
      <c r="L1201" s="6">
        <v>44962</v>
      </c>
      <c r="M1201" s="5">
        <f t="shared" si="18"/>
        <v>20</v>
      </c>
      <c r="N1201" s="5" t="str">
        <f>TEXT(Table1[[#This Row],[Date]],"mmm")</f>
        <v>Jan</v>
      </c>
      <c r="O1201" s="5">
        <f>YEAR(Table1[[#This Row],[Date]])</f>
        <v>2023</v>
      </c>
    </row>
    <row r="1202" spans="1:15" x14ac:dyDescent="0.25">
      <c r="A1202" s="5">
        <v>1201</v>
      </c>
      <c r="B1202" s="6">
        <v>45277</v>
      </c>
      <c r="C1202" s="5" t="s">
        <v>72</v>
      </c>
      <c r="D1202" s="5" t="str">
        <f>VLOOKUP($C1202,'Sales Person'!$A$1:$C$21,2,0)</f>
        <v>Cathy Kelley</v>
      </c>
      <c r="E1202" s="5" t="s">
        <v>9</v>
      </c>
      <c r="F1202" s="5" t="str">
        <f>VLOOKUP($E1202,Country!$A$1:$B$11,2,0)</f>
        <v>Europe</v>
      </c>
      <c r="G1202" s="5" t="s">
        <v>26</v>
      </c>
      <c r="H1202" s="5" t="str">
        <f>VLOOKUP($G1202,Products!$A$1:$C$11,COLUMNS(Products!$A$2:B1202),0)</f>
        <v>Electronics</v>
      </c>
      <c r="I1202" s="5">
        <f>VLOOKUP($G1202,Products!$A$1:$C$11,COLUMNS(Products!$A$2:C1202),0)</f>
        <v>263.2</v>
      </c>
      <c r="J1202" s="5">
        <v>615.9</v>
      </c>
      <c r="K1202" s="5" t="s">
        <v>81</v>
      </c>
      <c r="L1202" s="6">
        <v>45287</v>
      </c>
      <c r="M1202" s="5">
        <f t="shared" si="18"/>
        <v>10</v>
      </c>
      <c r="N1202" s="5" t="str">
        <f>TEXT(Table1[[#This Row],[Date]],"mmm")</f>
        <v>Dec</v>
      </c>
      <c r="O1202" s="5">
        <f>YEAR(Table1[[#This Row],[Date]])</f>
        <v>2023</v>
      </c>
    </row>
    <row r="1203" spans="1:15" x14ac:dyDescent="0.25">
      <c r="A1203" s="5">
        <v>1202</v>
      </c>
      <c r="B1203" s="6">
        <v>45498</v>
      </c>
      <c r="C1203" s="5" t="s">
        <v>46</v>
      </c>
      <c r="D1203" s="5" t="str">
        <f>VLOOKUP($C1203,'Sales Person'!$A$1:$C$21,2,0)</f>
        <v>Nick Patrick</v>
      </c>
      <c r="E1203" s="5" t="s">
        <v>14</v>
      </c>
      <c r="F1203" s="5" t="str">
        <f>VLOOKUP($E1203,Country!$A$1:$B$11,2,0)</f>
        <v>Asia</v>
      </c>
      <c r="G1203" s="5" t="s">
        <v>31</v>
      </c>
      <c r="H1203" s="5" t="str">
        <f>VLOOKUP($G1203,Products!$A$1:$C$11,COLUMNS(Products!$A$2:B1203),0)</f>
        <v>Electronics</v>
      </c>
      <c r="I1203" s="5">
        <f>VLOOKUP($G1203,Products!$A$1:$C$11,COLUMNS(Products!$A$2:C1203),0)</f>
        <v>71.97</v>
      </c>
      <c r="J1203" s="5">
        <v>227.93</v>
      </c>
      <c r="K1203" s="5" t="s">
        <v>81</v>
      </c>
      <c r="L1203" s="6">
        <v>45516</v>
      </c>
      <c r="M1203" s="5">
        <f t="shared" si="18"/>
        <v>18</v>
      </c>
      <c r="N1203" s="5" t="str">
        <f>TEXT(Table1[[#This Row],[Date]],"mmm")</f>
        <v>Jul</v>
      </c>
      <c r="O1203" s="5">
        <f>YEAR(Table1[[#This Row],[Date]])</f>
        <v>2024</v>
      </c>
    </row>
    <row r="1204" spans="1:15" x14ac:dyDescent="0.25">
      <c r="A1204" s="5">
        <v>1203</v>
      </c>
      <c r="B1204" s="6">
        <v>45290</v>
      </c>
      <c r="C1204" s="5" t="s">
        <v>60</v>
      </c>
      <c r="D1204" s="5" t="str">
        <f>VLOOKUP($C1204,'Sales Person'!$A$1:$C$21,2,0)</f>
        <v>Cathy Kelley</v>
      </c>
      <c r="E1204" s="5" t="s">
        <v>2</v>
      </c>
      <c r="F1204" s="5" t="str">
        <f>VLOOKUP($E1204,Country!$A$1:$B$11,2,0)</f>
        <v>North America</v>
      </c>
      <c r="G1204" s="5" t="s">
        <v>31</v>
      </c>
      <c r="H1204" s="5" t="str">
        <f>VLOOKUP($G1204,Products!$A$1:$C$11,COLUMNS(Products!$A$2:B1204),0)</f>
        <v>Electronics</v>
      </c>
      <c r="I1204" s="5">
        <f>VLOOKUP($G1204,Products!$A$1:$C$11,COLUMNS(Products!$A$2:C1204),0)</f>
        <v>71.97</v>
      </c>
      <c r="J1204" s="5">
        <v>693.41</v>
      </c>
      <c r="K1204" s="5" t="s">
        <v>81</v>
      </c>
      <c r="L1204" s="6">
        <v>45291</v>
      </c>
      <c r="M1204" s="5">
        <f t="shared" si="18"/>
        <v>1</v>
      </c>
      <c r="N1204" s="5" t="str">
        <f>TEXT(Table1[[#This Row],[Date]],"mmm")</f>
        <v>Dec</v>
      </c>
      <c r="O1204" s="5">
        <f>YEAR(Table1[[#This Row],[Date]])</f>
        <v>2023</v>
      </c>
    </row>
    <row r="1205" spans="1:15" x14ac:dyDescent="0.25">
      <c r="A1205" s="5">
        <v>1204</v>
      </c>
      <c r="B1205" s="6">
        <v>45517</v>
      </c>
      <c r="C1205" s="5" t="s">
        <v>62</v>
      </c>
      <c r="D1205" s="5" t="str">
        <f>VLOOKUP($C1205,'Sales Person'!$A$1:$C$21,2,0)</f>
        <v>Cathy Kelley</v>
      </c>
      <c r="E1205" s="5" t="s">
        <v>9</v>
      </c>
      <c r="F1205" s="5" t="str">
        <f>VLOOKUP($E1205,Country!$A$1:$B$11,2,0)</f>
        <v>Europe</v>
      </c>
      <c r="G1205" s="5" t="s">
        <v>32</v>
      </c>
      <c r="H1205" s="5" t="str">
        <f>VLOOKUP($G1205,Products!$A$1:$C$11,COLUMNS(Products!$A$2:B1205),0)</f>
        <v>Audio</v>
      </c>
      <c r="I1205" s="5">
        <f>VLOOKUP($G1205,Products!$A$1:$C$11,COLUMNS(Products!$A$2:C1205),0)</f>
        <v>143.09</v>
      </c>
      <c r="J1205" s="5">
        <v>286.39999999999998</v>
      </c>
      <c r="K1205" s="5" t="s">
        <v>81</v>
      </c>
      <c r="L1205" s="6">
        <v>45527</v>
      </c>
      <c r="M1205" s="5">
        <f t="shared" si="18"/>
        <v>10</v>
      </c>
      <c r="N1205" s="5" t="str">
        <f>TEXT(Table1[[#This Row],[Date]],"mmm")</f>
        <v>Aug</v>
      </c>
      <c r="O1205" s="5">
        <f>YEAR(Table1[[#This Row],[Date]])</f>
        <v>2024</v>
      </c>
    </row>
    <row r="1206" spans="1:15" x14ac:dyDescent="0.25">
      <c r="A1206" s="5">
        <v>1205</v>
      </c>
      <c r="B1206" s="6">
        <v>44930</v>
      </c>
      <c r="C1206" s="5" t="s">
        <v>68</v>
      </c>
      <c r="D1206" s="5" t="str">
        <f>VLOOKUP($C1206,'Sales Person'!$A$1:$C$21,2,0)</f>
        <v>Samantha Irvin</v>
      </c>
      <c r="E1206" s="5" t="s">
        <v>7</v>
      </c>
      <c r="F1206" s="5" t="str">
        <f>VLOOKUP($E1206,Country!$A$1:$B$11,2,0)</f>
        <v>Europe</v>
      </c>
      <c r="G1206" s="5" t="s">
        <v>26</v>
      </c>
      <c r="H1206" s="5" t="str">
        <f>VLOOKUP($G1206,Products!$A$1:$C$11,COLUMNS(Products!$A$2:B1206),0)</f>
        <v>Electronics</v>
      </c>
      <c r="I1206" s="5">
        <f>VLOOKUP($G1206,Products!$A$1:$C$11,COLUMNS(Products!$A$2:C1206),0)</f>
        <v>263.2</v>
      </c>
      <c r="J1206" s="5">
        <v>843.63</v>
      </c>
      <c r="K1206" s="5" t="s">
        <v>81</v>
      </c>
      <c r="L1206" s="6">
        <v>44938</v>
      </c>
      <c r="M1206" s="5">
        <f t="shared" si="18"/>
        <v>8</v>
      </c>
      <c r="N1206" s="5" t="str">
        <f>TEXT(Table1[[#This Row],[Date]],"mmm")</f>
        <v>Jan</v>
      </c>
      <c r="O1206" s="5">
        <f>YEAR(Table1[[#This Row],[Date]])</f>
        <v>2023</v>
      </c>
    </row>
    <row r="1207" spans="1:15" x14ac:dyDescent="0.25">
      <c r="A1207" s="5">
        <v>1206</v>
      </c>
      <c r="B1207" s="6">
        <v>45309</v>
      </c>
      <c r="C1207" s="5" t="s">
        <v>54</v>
      </c>
      <c r="D1207" s="5" t="str">
        <f>VLOOKUP($C1207,'Sales Person'!$A$1:$C$21,2,0)</f>
        <v>Michale Cole</v>
      </c>
      <c r="E1207" s="5" t="s">
        <v>7</v>
      </c>
      <c r="F1207" s="5" t="str">
        <f>VLOOKUP($E1207,Country!$A$1:$B$11,2,0)</f>
        <v>Europe</v>
      </c>
      <c r="G1207" s="5" t="s">
        <v>33</v>
      </c>
      <c r="H1207" s="5" t="str">
        <f>VLOOKUP($G1207,Products!$A$1:$C$11,COLUMNS(Products!$A$2:B1207),0)</f>
        <v>Electronics</v>
      </c>
      <c r="I1207" s="5">
        <f>VLOOKUP($G1207,Products!$A$1:$C$11,COLUMNS(Products!$A$2:C1207),0)</f>
        <v>381.62</v>
      </c>
      <c r="J1207" s="5">
        <v>562.71</v>
      </c>
      <c r="K1207" s="5" t="s">
        <v>81</v>
      </c>
      <c r="L1207" s="6">
        <v>45317</v>
      </c>
      <c r="M1207" s="5">
        <f t="shared" si="18"/>
        <v>8</v>
      </c>
      <c r="N1207" s="5" t="str">
        <f>TEXT(Table1[[#This Row],[Date]],"mmm")</f>
        <v>Jan</v>
      </c>
      <c r="O1207" s="5">
        <f>YEAR(Table1[[#This Row],[Date]])</f>
        <v>2024</v>
      </c>
    </row>
    <row r="1208" spans="1:15" x14ac:dyDescent="0.25">
      <c r="A1208" s="5">
        <v>1207</v>
      </c>
      <c r="B1208" s="6">
        <v>45315</v>
      </c>
      <c r="C1208" s="5" t="s">
        <v>68</v>
      </c>
      <c r="D1208" s="5" t="str">
        <f>VLOOKUP($C1208,'Sales Person'!$A$1:$C$21,2,0)</f>
        <v>Samantha Irvin</v>
      </c>
      <c r="E1208" s="5" t="s">
        <v>13</v>
      </c>
      <c r="F1208" s="5" t="str">
        <f>VLOOKUP($E1208,Country!$A$1:$B$11,2,0)</f>
        <v>Asia</v>
      </c>
      <c r="G1208" s="5" t="s">
        <v>31</v>
      </c>
      <c r="H1208" s="5" t="str">
        <f>VLOOKUP($G1208,Products!$A$1:$C$11,COLUMNS(Products!$A$2:B1208),0)</f>
        <v>Electronics</v>
      </c>
      <c r="I1208" s="5">
        <f>VLOOKUP($G1208,Products!$A$1:$C$11,COLUMNS(Products!$A$2:C1208),0)</f>
        <v>71.97</v>
      </c>
      <c r="J1208" s="5">
        <v>270.89999999999998</v>
      </c>
      <c r="K1208" s="5" t="s">
        <v>81</v>
      </c>
      <c r="L1208" s="6">
        <v>45330</v>
      </c>
      <c r="M1208" s="5">
        <f t="shared" si="18"/>
        <v>15</v>
      </c>
      <c r="N1208" s="5" t="str">
        <f>TEXT(Table1[[#This Row],[Date]],"mmm")</f>
        <v>Jan</v>
      </c>
      <c r="O1208" s="5">
        <f>YEAR(Table1[[#This Row],[Date]])</f>
        <v>2024</v>
      </c>
    </row>
    <row r="1209" spans="1:15" x14ac:dyDescent="0.25">
      <c r="A1209" s="5">
        <v>1208</v>
      </c>
      <c r="B1209" s="6">
        <v>45402</v>
      </c>
      <c r="C1209" s="5" t="s">
        <v>54</v>
      </c>
      <c r="D1209" s="5" t="str">
        <f>VLOOKUP($C1209,'Sales Person'!$A$1:$C$21,2,0)</f>
        <v>Michale Cole</v>
      </c>
      <c r="E1209" s="5" t="s">
        <v>11</v>
      </c>
      <c r="F1209" s="5" t="str">
        <f>VLOOKUP($E1209,Country!$A$1:$B$11,2,0)</f>
        <v>Asia</v>
      </c>
      <c r="G1209" s="5" t="s">
        <v>33</v>
      </c>
      <c r="H1209" s="5" t="str">
        <f>VLOOKUP($G1209,Products!$A$1:$C$11,COLUMNS(Products!$A$2:B1209),0)</f>
        <v>Electronics</v>
      </c>
      <c r="I1209" s="5">
        <f>VLOOKUP($G1209,Products!$A$1:$C$11,COLUMNS(Products!$A$2:C1209),0)</f>
        <v>381.62</v>
      </c>
      <c r="J1209" s="5">
        <v>156.33000000000001</v>
      </c>
      <c r="K1209" s="5" t="s">
        <v>81</v>
      </c>
      <c r="L1209" s="6">
        <v>45414</v>
      </c>
      <c r="M1209" s="5">
        <f t="shared" si="18"/>
        <v>12</v>
      </c>
      <c r="N1209" s="5" t="str">
        <f>TEXT(Table1[[#This Row],[Date]],"mmm")</f>
        <v>Apr</v>
      </c>
      <c r="O1209" s="5">
        <f>YEAR(Table1[[#This Row],[Date]])</f>
        <v>2024</v>
      </c>
    </row>
    <row r="1210" spans="1:15" x14ac:dyDescent="0.25">
      <c r="A1210" s="5">
        <v>1209</v>
      </c>
      <c r="B1210" s="6">
        <v>44967</v>
      </c>
      <c r="C1210" s="5" t="s">
        <v>64</v>
      </c>
      <c r="D1210" s="5" t="str">
        <f>VLOOKUP($C1210,'Sales Person'!$A$1:$C$21,2,0)</f>
        <v>Michale Cole</v>
      </c>
      <c r="E1210" s="5" t="s">
        <v>7</v>
      </c>
      <c r="F1210" s="5" t="str">
        <f>VLOOKUP($E1210,Country!$A$1:$B$11,2,0)</f>
        <v>Europe</v>
      </c>
      <c r="G1210" s="5" t="s">
        <v>24</v>
      </c>
      <c r="H1210" s="5" t="str">
        <f>VLOOKUP($G1210,Products!$A$1:$C$11,COLUMNS(Products!$A$2:B1210),0)</f>
        <v>Audio</v>
      </c>
      <c r="I1210" s="5">
        <f>VLOOKUP($G1210,Products!$A$1:$C$11,COLUMNS(Products!$A$2:C1210),0)</f>
        <v>195.62</v>
      </c>
      <c r="J1210" s="5">
        <v>186.94</v>
      </c>
      <c r="K1210" s="5" t="s">
        <v>81</v>
      </c>
      <c r="L1210" s="6">
        <v>44975</v>
      </c>
      <c r="M1210" s="5">
        <f t="shared" si="18"/>
        <v>8</v>
      </c>
      <c r="N1210" s="5" t="str">
        <f>TEXT(Table1[[#This Row],[Date]],"mmm")</f>
        <v>Feb</v>
      </c>
      <c r="O1210" s="5">
        <f>YEAR(Table1[[#This Row],[Date]])</f>
        <v>2023</v>
      </c>
    </row>
    <row r="1211" spans="1:15" x14ac:dyDescent="0.25">
      <c r="A1211" s="5">
        <v>1210</v>
      </c>
      <c r="B1211" s="6">
        <v>45640</v>
      </c>
      <c r="C1211" s="5" t="s">
        <v>48</v>
      </c>
      <c r="D1211" s="5" t="str">
        <f>VLOOKUP($C1211,'Sales Person'!$A$1:$C$21,2,0)</f>
        <v>Cathy Kelley</v>
      </c>
      <c r="E1211" s="5" t="s">
        <v>10</v>
      </c>
      <c r="F1211" s="5" t="str">
        <f>VLOOKUP($E1211,Country!$A$1:$B$11,2,0)</f>
        <v>Europe</v>
      </c>
      <c r="G1211" s="5" t="s">
        <v>30</v>
      </c>
      <c r="H1211" s="5" t="str">
        <f>VLOOKUP($G1211,Products!$A$1:$C$11,COLUMNS(Products!$A$2:B1211),0)</f>
        <v>Audio</v>
      </c>
      <c r="I1211" s="5">
        <f>VLOOKUP($G1211,Products!$A$1:$C$11,COLUMNS(Products!$A$2:C1211),0)</f>
        <v>199.57</v>
      </c>
      <c r="J1211" s="5">
        <v>918.1</v>
      </c>
      <c r="K1211" s="5" t="s">
        <v>82</v>
      </c>
      <c r="L1211" s="5" t="s">
        <v>83</v>
      </c>
      <c r="M1211" s="5" t="str">
        <f t="shared" si="18"/>
        <v>0</v>
      </c>
      <c r="N1211" s="5" t="str">
        <f>TEXT(Table1[[#This Row],[Date]],"mmm")</f>
        <v>Dec</v>
      </c>
      <c r="O1211" s="5">
        <f>YEAR(Table1[[#This Row],[Date]])</f>
        <v>2024</v>
      </c>
    </row>
    <row r="1212" spans="1:15" x14ac:dyDescent="0.25">
      <c r="A1212" s="5">
        <v>1211</v>
      </c>
      <c r="B1212" s="6">
        <v>45148</v>
      </c>
      <c r="C1212" s="5" t="s">
        <v>40</v>
      </c>
      <c r="D1212" s="5" t="str">
        <f>VLOOKUP($C1212,'Sales Person'!$A$1:$C$21,2,0)</f>
        <v>Samantha Irvin</v>
      </c>
      <c r="E1212" s="5" t="s">
        <v>7</v>
      </c>
      <c r="F1212" s="5" t="str">
        <f>VLOOKUP($E1212,Country!$A$1:$B$11,2,0)</f>
        <v>Europe</v>
      </c>
      <c r="G1212" s="5" t="s">
        <v>28</v>
      </c>
      <c r="H1212" s="5" t="str">
        <f>VLOOKUP($G1212,Products!$A$1:$C$11,COLUMNS(Products!$A$2:B1212),0)</f>
        <v>Electronics</v>
      </c>
      <c r="I1212" s="5">
        <f>VLOOKUP($G1212,Products!$A$1:$C$11,COLUMNS(Products!$A$2:C1212),0)</f>
        <v>282.79000000000002</v>
      </c>
      <c r="J1212" s="5">
        <v>581.88</v>
      </c>
      <c r="K1212" s="5" t="s">
        <v>81</v>
      </c>
      <c r="L1212" s="6">
        <v>45156</v>
      </c>
      <c r="M1212" s="5">
        <f t="shared" si="18"/>
        <v>8</v>
      </c>
      <c r="N1212" s="5" t="str">
        <f>TEXT(Table1[[#This Row],[Date]],"mmm")</f>
        <v>Aug</v>
      </c>
      <c r="O1212" s="5">
        <f>YEAR(Table1[[#This Row],[Date]])</f>
        <v>2023</v>
      </c>
    </row>
    <row r="1213" spans="1:15" x14ac:dyDescent="0.25">
      <c r="A1213" s="5">
        <v>1212</v>
      </c>
      <c r="B1213" s="6">
        <v>45111</v>
      </c>
      <c r="C1213" s="5" t="s">
        <v>58</v>
      </c>
      <c r="D1213" s="5" t="str">
        <f>VLOOKUP($C1213,'Sales Person'!$A$1:$C$21,2,0)</f>
        <v>Nick Patrick</v>
      </c>
      <c r="E1213" s="5" t="s">
        <v>15</v>
      </c>
      <c r="F1213" s="5" t="str">
        <f>VLOOKUP($E1213,Country!$A$1:$B$11,2,0)</f>
        <v>Oceania</v>
      </c>
      <c r="G1213" s="5" t="s">
        <v>22</v>
      </c>
      <c r="H1213" s="5" t="str">
        <f>VLOOKUP($G1213,Products!$A$1:$C$11,COLUMNS(Products!$A$2:B1213),0)</f>
        <v>Computing</v>
      </c>
      <c r="I1213" s="5">
        <f>VLOOKUP($G1213,Products!$A$1:$C$11,COLUMNS(Products!$A$2:C1213),0)</f>
        <v>415.78</v>
      </c>
      <c r="J1213" s="5">
        <v>182.81</v>
      </c>
      <c r="K1213" s="5" t="s">
        <v>82</v>
      </c>
      <c r="L1213" s="5" t="s">
        <v>83</v>
      </c>
      <c r="M1213" s="5" t="str">
        <f t="shared" si="18"/>
        <v>0</v>
      </c>
      <c r="N1213" s="5" t="str">
        <f>TEXT(Table1[[#This Row],[Date]],"mmm")</f>
        <v>Jul</v>
      </c>
      <c r="O1213" s="5">
        <f>YEAR(Table1[[#This Row],[Date]])</f>
        <v>2023</v>
      </c>
    </row>
    <row r="1214" spans="1:15" x14ac:dyDescent="0.25">
      <c r="A1214" s="5">
        <v>1213</v>
      </c>
      <c r="B1214" s="6">
        <v>45332</v>
      </c>
      <c r="C1214" s="5" t="s">
        <v>74</v>
      </c>
      <c r="D1214" s="5" t="str">
        <f>VLOOKUP($C1214,'Sales Person'!$A$1:$C$21,2,0)</f>
        <v>Michale Cole</v>
      </c>
      <c r="E1214" s="5" t="s">
        <v>11</v>
      </c>
      <c r="F1214" s="5" t="str">
        <f>VLOOKUP($E1214,Country!$A$1:$B$11,2,0)</f>
        <v>Asia</v>
      </c>
      <c r="G1214" s="5" t="s">
        <v>31</v>
      </c>
      <c r="H1214" s="5" t="str">
        <f>VLOOKUP($G1214,Products!$A$1:$C$11,COLUMNS(Products!$A$2:B1214),0)</f>
        <v>Electronics</v>
      </c>
      <c r="I1214" s="5">
        <f>VLOOKUP($G1214,Products!$A$1:$C$11,COLUMNS(Products!$A$2:C1214),0)</f>
        <v>71.97</v>
      </c>
      <c r="J1214" s="5">
        <v>704.31</v>
      </c>
      <c r="K1214" s="5" t="s">
        <v>81</v>
      </c>
      <c r="L1214" s="6">
        <v>45344</v>
      </c>
      <c r="M1214" s="5">
        <f t="shared" si="18"/>
        <v>12</v>
      </c>
      <c r="N1214" s="5" t="str">
        <f>TEXT(Table1[[#This Row],[Date]],"mmm")</f>
        <v>Feb</v>
      </c>
      <c r="O1214" s="5">
        <f>YEAR(Table1[[#This Row],[Date]])</f>
        <v>2024</v>
      </c>
    </row>
    <row r="1215" spans="1:15" x14ac:dyDescent="0.25">
      <c r="A1215" s="5">
        <v>1214</v>
      </c>
      <c r="B1215" s="6">
        <v>45269</v>
      </c>
      <c r="C1215" s="5" t="s">
        <v>66</v>
      </c>
      <c r="D1215" s="5" t="str">
        <f>VLOOKUP($C1215,'Sales Person'!$A$1:$C$21,2,0)</f>
        <v>Michale Cole</v>
      </c>
      <c r="E1215" s="5" t="s">
        <v>2</v>
      </c>
      <c r="F1215" s="5" t="str">
        <f>VLOOKUP($E1215,Country!$A$1:$B$11,2,0)</f>
        <v>North America</v>
      </c>
      <c r="G1215" s="5" t="s">
        <v>32</v>
      </c>
      <c r="H1215" s="5" t="str">
        <f>VLOOKUP($G1215,Products!$A$1:$C$11,COLUMNS(Products!$A$2:B1215),0)</f>
        <v>Audio</v>
      </c>
      <c r="I1215" s="5">
        <f>VLOOKUP($G1215,Products!$A$1:$C$11,COLUMNS(Products!$A$2:C1215),0)</f>
        <v>143.09</v>
      </c>
      <c r="J1215" s="5">
        <v>932.48</v>
      </c>
      <c r="K1215" s="5" t="s">
        <v>81</v>
      </c>
      <c r="L1215" s="6">
        <v>45270</v>
      </c>
      <c r="M1215" s="5">
        <f t="shared" si="18"/>
        <v>1</v>
      </c>
      <c r="N1215" s="5" t="str">
        <f>TEXT(Table1[[#This Row],[Date]],"mmm")</f>
        <v>Dec</v>
      </c>
      <c r="O1215" s="5">
        <f>YEAR(Table1[[#This Row],[Date]])</f>
        <v>2023</v>
      </c>
    </row>
    <row r="1216" spans="1:15" x14ac:dyDescent="0.25">
      <c r="A1216" s="5">
        <v>1215</v>
      </c>
      <c r="B1216" s="6">
        <v>45637</v>
      </c>
      <c r="C1216" s="5" t="s">
        <v>70</v>
      </c>
      <c r="D1216" s="5" t="str">
        <f>VLOOKUP($C1216,'Sales Person'!$A$1:$C$21,2,0)</f>
        <v>Cathy Kelley</v>
      </c>
      <c r="E1216" s="5" t="s">
        <v>13</v>
      </c>
      <c r="F1216" s="5" t="str">
        <f>VLOOKUP($E1216,Country!$A$1:$B$11,2,0)</f>
        <v>Asia</v>
      </c>
      <c r="G1216" s="5" t="s">
        <v>29</v>
      </c>
      <c r="H1216" s="5" t="str">
        <f>VLOOKUP($G1216,Products!$A$1:$C$11,COLUMNS(Products!$A$2:B1216),0)</f>
        <v>Computing</v>
      </c>
      <c r="I1216" s="5">
        <f>VLOOKUP($G1216,Products!$A$1:$C$11,COLUMNS(Products!$A$2:C1216),0)</f>
        <v>104.6</v>
      </c>
      <c r="J1216" s="5">
        <v>717.43</v>
      </c>
      <c r="K1216" s="5" t="s">
        <v>81</v>
      </c>
      <c r="L1216" s="6">
        <v>45652</v>
      </c>
      <c r="M1216" s="5">
        <f t="shared" si="18"/>
        <v>15</v>
      </c>
      <c r="N1216" s="5" t="str">
        <f>TEXT(Table1[[#This Row],[Date]],"mmm")</f>
        <v>Dec</v>
      </c>
      <c r="O1216" s="5">
        <f>YEAR(Table1[[#This Row],[Date]])</f>
        <v>2024</v>
      </c>
    </row>
    <row r="1217" spans="1:15" x14ac:dyDescent="0.25">
      <c r="A1217" s="5">
        <v>1216</v>
      </c>
      <c r="B1217" s="6">
        <v>45346</v>
      </c>
      <c r="C1217" s="5" t="s">
        <v>72</v>
      </c>
      <c r="D1217" s="5" t="str">
        <f>VLOOKUP($C1217,'Sales Person'!$A$1:$C$21,2,0)</f>
        <v>Cathy Kelley</v>
      </c>
      <c r="E1217" s="5" t="s">
        <v>14</v>
      </c>
      <c r="F1217" s="5" t="str">
        <f>VLOOKUP($E1217,Country!$A$1:$B$11,2,0)</f>
        <v>Asia</v>
      </c>
      <c r="G1217" s="5" t="s">
        <v>30</v>
      </c>
      <c r="H1217" s="5" t="str">
        <f>VLOOKUP($G1217,Products!$A$1:$C$11,COLUMNS(Products!$A$2:B1217),0)</f>
        <v>Audio</v>
      </c>
      <c r="I1217" s="5">
        <f>VLOOKUP($G1217,Products!$A$1:$C$11,COLUMNS(Products!$A$2:C1217),0)</f>
        <v>199.57</v>
      </c>
      <c r="J1217" s="5">
        <v>241.34</v>
      </c>
      <c r="K1217" s="5" t="s">
        <v>81</v>
      </c>
      <c r="L1217" s="6">
        <v>45364</v>
      </c>
      <c r="M1217" s="5">
        <f t="shared" si="18"/>
        <v>18</v>
      </c>
      <c r="N1217" s="5" t="str">
        <f>TEXT(Table1[[#This Row],[Date]],"mmm")</f>
        <v>Feb</v>
      </c>
      <c r="O1217" s="5">
        <f>YEAR(Table1[[#This Row],[Date]])</f>
        <v>2024</v>
      </c>
    </row>
    <row r="1218" spans="1:15" x14ac:dyDescent="0.25">
      <c r="A1218" s="5">
        <v>1217</v>
      </c>
      <c r="B1218" s="6">
        <v>45048</v>
      </c>
      <c r="C1218" s="5" t="s">
        <v>44</v>
      </c>
      <c r="D1218" s="5" t="str">
        <f>VLOOKUP($C1218,'Sales Person'!$A$1:$C$21,2,0)</f>
        <v>Cathy Kelley</v>
      </c>
      <c r="E1218" s="5" t="s">
        <v>7</v>
      </c>
      <c r="F1218" s="5" t="str">
        <f>VLOOKUP($E1218,Country!$A$1:$B$11,2,0)</f>
        <v>Europe</v>
      </c>
      <c r="G1218" s="5" t="s">
        <v>28</v>
      </c>
      <c r="H1218" s="5" t="str">
        <f>VLOOKUP($G1218,Products!$A$1:$C$11,COLUMNS(Products!$A$2:B1218),0)</f>
        <v>Electronics</v>
      </c>
      <c r="I1218" s="5">
        <f>VLOOKUP($G1218,Products!$A$1:$C$11,COLUMNS(Products!$A$2:C1218),0)</f>
        <v>282.79000000000002</v>
      </c>
      <c r="J1218" s="5">
        <v>133.38999999999999</v>
      </c>
      <c r="K1218" s="5" t="s">
        <v>82</v>
      </c>
      <c r="L1218" s="5" t="s">
        <v>83</v>
      </c>
      <c r="M1218" s="5" t="str">
        <f t="shared" ref="M1218:M1281" si="19">IFERROR(L1218-B1218,"0")</f>
        <v>0</v>
      </c>
      <c r="N1218" s="5" t="str">
        <f>TEXT(Table1[[#This Row],[Date]],"mmm")</f>
        <v>May</v>
      </c>
      <c r="O1218" s="5">
        <f>YEAR(Table1[[#This Row],[Date]])</f>
        <v>2023</v>
      </c>
    </row>
    <row r="1219" spans="1:15" x14ac:dyDescent="0.25">
      <c r="A1219" s="5">
        <v>1218</v>
      </c>
      <c r="B1219" s="6">
        <v>45333</v>
      </c>
      <c r="C1219" s="5" t="s">
        <v>62</v>
      </c>
      <c r="D1219" s="5" t="str">
        <f>VLOOKUP($C1219,'Sales Person'!$A$1:$C$21,2,0)</f>
        <v>Cathy Kelley</v>
      </c>
      <c r="E1219" s="5" t="s">
        <v>5</v>
      </c>
      <c r="F1219" s="5" t="str">
        <f>VLOOKUP($E1219,Country!$A$1:$B$11,2,0)</f>
        <v>South America</v>
      </c>
      <c r="G1219" s="5" t="s">
        <v>31</v>
      </c>
      <c r="H1219" s="5" t="str">
        <f>VLOOKUP($G1219,Products!$A$1:$C$11,COLUMNS(Products!$A$2:B1219),0)</f>
        <v>Electronics</v>
      </c>
      <c r="I1219" s="5">
        <f>VLOOKUP($G1219,Products!$A$1:$C$11,COLUMNS(Products!$A$2:C1219),0)</f>
        <v>71.97</v>
      </c>
      <c r="J1219" s="5">
        <v>345.94</v>
      </c>
      <c r="K1219" s="5" t="s">
        <v>81</v>
      </c>
      <c r="L1219" s="6">
        <v>45337</v>
      </c>
      <c r="M1219" s="5">
        <f t="shared" si="19"/>
        <v>4</v>
      </c>
      <c r="N1219" s="5" t="str">
        <f>TEXT(Table1[[#This Row],[Date]],"mmm")</f>
        <v>Feb</v>
      </c>
      <c r="O1219" s="5">
        <f>YEAR(Table1[[#This Row],[Date]])</f>
        <v>2024</v>
      </c>
    </row>
    <row r="1220" spans="1:15" x14ac:dyDescent="0.25">
      <c r="A1220" s="5">
        <v>1219</v>
      </c>
      <c r="B1220" s="6">
        <v>45227</v>
      </c>
      <c r="C1220" s="5" t="s">
        <v>64</v>
      </c>
      <c r="D1220" s="5" t="str">
        <f>VLOOKUP($C1220,'Sales Person'!$A$1:$C$21,2,0)</f>
        <v>Michale Cole</v>
      </c>
      <c r="E1220" s="5" t="s">
        <v>10</v>
      </c>
      <c r="F1220" s="5" t="str">
        <f>VLOOKUP($E1220,Country!$A$1:$B$11,2,0)</f>
        <v>Europe</v>
      </c>
      <c r="G1220" s="5" t="s">
        <v>31</v>
      </c>
      <c r="H1220" s="5" t="str">
        <f>VLOOKUP($G1220,Products!$A$1:$C$11,COLUMNS(Products!$A$2:B1220),0)</f>
        <v>Electronics</v>
      </c>
      <c r="I1220" s="5">
        <f>VLOOKUP($G1220,Products!$A$1:$C$11,COLUMNS(Products!$A$2:C1220),0)</f>
        <v>71.97</v>
      </c>
      <c r="J1220" s="5">
        <v>855.61</v>
      </c>
      <c r="K1220" s="5" t="s">
        <v>82</v>
      </c>
      <c r="L1220" s="5" t="s">
        <v>83</v>
      </c>
      <c r="M1220" s="5" t="str">
        <f t="shared" si="19"/>
        <v>0</v>
      </c>
      <c r="N1220" s="5" t="str">
        <f>TEXT(Table1[[#This Row],[Date]],"mmm")</f>
        <v>Oct</v>
      </c>
      <c r="O1220" s="5">
        <f>YEAR(Table1[[#This Row],[Date]])</f>
        <v>2023</v>
      </c>
    </row>
    <row r="1221" spans="1:15" x14ac:dyDescent="0.25">
      <c r="A1221" s="5">
        <v>1220</v>
      </c>
      <c r="B1221" s="6">
        <v>44947</v>
      </c>
      <c r="C1221" s="5" t="s">
        <v>60</v>
      </c>
      <c r="D1221" s="5" t="str">
        <f>VLOOKUP($C1221,'Sales Person'!$A$1:$C$21,2,0)</f>
        <v>Cathy Kelley</v>
      </c>
      <c r="E1221" s="5" t="s">
        <v>11</v>
      </c>
      <c r="F1221" s="5" t="str">
        <f>VLOOKUP($E1221,Country!$A$1:$B$11,2,0)</f>
        <v>Asia</v>
      </c>
      <c r="G1221" s="5" t="s">
        <v>28</v>
      </c>
      <c r="H1221" s="5" t="str">
        <f>VLOOKUP($G1221,Products!$A$1:$C$11,COLUMNS(Products!$A$2:B1221),0)</f>
        <v>Electronics</v>
      </c>
      <c r="I1221" s="5">
        <f>VLOOKUP($G1221,Products!$A$1:$C$11,COLUMNS(Products!$A$2:C1221),0)</f>
        <v>282.79000000000002</v>
      </c>
      <c r="J1221" s="5">
        <v>286.2</v>
      </c>
      <c r="K1221" s="5" t="s">
        <v>82</v>
      </c>
      <c r="L1221" s="5" t="s">
        <v>83</v>
      </c>
      <c r="M1221" s="5" t="str">
        <f t="shared" si="19"/>
        <v>0</v>
      </c>
      <c r="N1221" s="5" t="str">
        <f>TEXT(Table1[[#This Row],[Date]],"mmm")</f>
        <v>Jan</v>
      </c>
      <c r="O1221" s="5">
        <f>YEAR(Table1[[#This Row],[Date]])</f>
        <v>2023</v>
      </c>
    </row>
    <row r="1222" spans="1:15" x14ac:dyDescent="0.25">
      <c r="A1222" s="5">
        <v>1221</v>
      </c>
      <c r="B1222" s="6">
        <v>44927</v>
      </c>
      <c r="C1222" s="5" t="s">
        <v>62</v>
      </c>
      <c r="D1222" s="5" t="str">
        <f>VLOOKUP($C1222,'Sales Person'!$A$1:$C$21,2,0)</f>
        <v>Cathy Kelley</v>
      </c>
      <c r="E1222" s="5" t="s">
        <v>13</v>
      </c>
      <c r="F1222" s="5" t="str">
        <f>VLOOKUP($E1222,Country!$A$1:$B$11,2,0)</f>
        <v>Asia</v>
      </c>
      <c r="G1222" s="5" t="s">
        <v>31</v>
      </c>
      <c r="H1222" s="5" t="str">
        <f>VLOOKUP($G1222,Products!$A$1:$C$11,COLUMNS(Products!$A$2:B1222),0)</f>
        <v>Electronics</v>
      </c>
      <c r="I1222" s="5">
        <f>VLOOKUP($G1222,Products!$A$1:$C$11,COLUMNS(Products!$A$2:C1222),0)</f>
        <v>71.97</v>
      </c>
      <c r="J1222" s="5">
        <v>249.02</v>
      </c>
      <c r="K1222" s="5" t="s">
        <v>81</v>
      </c>
      <c r="L1222" s="6">
        <v>44942</v>
      </c>
      <c r="M1222" s="5">
        <f t="shared" si="19"/>
        <v>15</v>
      </c>
      <c r="N1222" s="5" t="str">
        <f>TEXT(Table1[[#This Row],[Date]],"mmm")</f>
        <v>Jan</v>
      </c>
      <c r="O1222" s="5">
        <f>YEAR(Table1[[#This Row],[Date]])</f>
        <v>2023</v>
      </c>
    </row>
    <row r="1223" spans="1:15" x14ac:dyDescent="0.25">
      <c r="A1223" s="5">
        <v>1222</v>
      </c>
      <c r="B1223" s="6">
        <v>45068</v>
      </c>
      <c r="C1223" s="5" t="s">
        <v>40</v>
      </c>
      <c r="D1223" s="5" t="str">
        <f>VLOOKUP($C1223,'Sales Person'!$A$1:$C$21,2,0)</f>
        <v>Samantha Irvin</v>
      </c>
      <c r="E1223" s="5" t="s">
        <v>9</v>
      </c>
      <c r="F1223" s="5" t="str">
        <f>VLOOKUP($E1223,Country!$A$1:$B$11,2,0)</f>
        <v>Europe</v>
      </c>
      <c r="G1223" s="5" t="s">
        <v>31</v>
      </c>
      <c r="H1223" s="5" t="str">
        <f>VLOOKUP($G1223,Products!$A$1:$C$11,COLUMNS(Products!$A$2:B1223),0)</f>
        <v>Electronics</v>
      </c>
      <c r="I1223" s="5">
        <f>VLOOKUP($G1223,Products!$A$1:$C$11,COLUMNS(Products!$A$2:C1223),0)</f>
        <v>71.97</v>
      </c>
      <c r="J1223" s="5">
        <v>890.02</v>
      </c>
      <c r="K1223" s="5" t="s">
        <v>81</v>
      </c>
      <c r="L1223" s="6">
        <v>45078</v>
      </c>
      <c r="M1223" s="5">
        <f t="shared" si="19"/>
        <v>10</v>
      </c>
      <c r="N1223" s="5" t="str">
        <f>TEXT(Table1[[#This Row],[Date]],"mmm")</f>
        <v>May</v>
      </c>
      <c r="O1223" s="5">
        <f>YEAR(Table1[[#This Row],[Date]])</f>
        <v>2023</v>
      </c>
    </row>
    <row r="1224" spans="1:15" x14ac:dyDescent="0.25">
      <c r="A1224" s="5">
        <v>1223</v>
      </c>
      <c r="B1224" s="6">
        <v>45588</v>
      </c>
      <c r="C1224" s="5" t="s">
        <v>36</v>
      </c>
      <c r="D1224" s="5" t="str">
        <f>VLOOKUP($C1224,'Sales Person'!$A$1:$C$21,2,0)</f>
        <v>Michale Cole</v>
      </c>
      <c r="E1224" s="5" t="s">
        <v>11</v>
      </c>
      <c r="F1224" s="5" t="str">
        <f>VLOOKUP($E1224,Country!$A$1:$B$11,2,0)</f>
        <v>Asia</v>
      </c>
      <c r="G1224" s="5" t="s">
        <v>22</v>
      </c>
      <c r="H1224" s="5" t="str">
        <f>VLOOKUP($G1224,Products!$A$1:$C$11,COLUMNS(Products!$A$2:B1224),0)</f>
        <v>Computing</v>
      </c>
      <c r="I1224" s="5">
        <f>VLOOKUP($G1224,Products!$A$1:$C$11,COLUMNS(Products!$A$2:C1224),0)</f>
        <v>415.78</v>
      </c>
      <c r="J1224" s="5">
        <v>360.11</v>
      </c>
      <c r="K1224" s="5" t="s">
        <v>81</v>
      </c>
      <c r="L1224" s="6">
        <v>45600</v>
      </c>
      <c r="M1224" s="5">
        <f t="shared" si="19"/>
        <v>12</v>
      </c>
      <c r="N1224" s="5" t="str">
        <f>TEXT(Table1[[#This Row],[Date]],"mmm")</f>
        <v>Oct</v>
      </c>
      <c r="O1224" s="5">
        <f>YEAR(Table1[[#This Row],[Date]])</f>
        <v>2024</v>
      </c>
    </row>
    <row r="1225" spans="1:15" x14ac:dyDescent="0.25">
      <c r="A1225" s="5">
        <v>1224</v>
      </c>
      <c r="B1225" s="6">
        <v>44945</v>
      </c>
      <c r="C1225" s="5" t="s">
        <v>72</v>
      </c>
      <c r="D1225" s="5" t="str">
        <f>VLOOKUP($C1225,'Sales Person'!$A$1:$C$21,2,0)</f>
        <v>Cathy Kelley</v>
      </c>
      <c r="E1225" s="5" t="s">
        <v>2</v>
      </c>
      <c r="F1225" s="5" t="str">
        <f>VLOOKUP($E1225,Country!$A$1:$B$11,2,0)</f>
        <v>North America</v>
      </c>
      <c r="G1225" s="5" t="s">
        <v>24</v>
      </c>
      <c r="H1225" s="5" t="str">
        <f>VLOOKUP($G1225,Products!$A$1:$C$11,COLUMNS(Products!$A$2:B1225),0)</f>
        <v>Audio</v>
      </c>
      <c r="I1225" s="5">
        <f>VLOOKUP($G1225,Products!$A$1:$C$11,COLUMNS(Products!$A$2:C1225),0)</f>
        <v>195.62</v>
      </c>
      <c r="J1225" s="5">
        <v>541.91</v>
      </c>
      <c r="K1225" s="5" t="s">
        <v>82</v>
      </c>
      <c r="L1225" s="5" t="s">
        <v>83</v>
      </c>
      <c r="M1225" s="5" t="str">
        <f t="shared" si="19"/>
        <v>0</v>
      </c>
      <c r="N1225" s="5" t="str">
        <f>TEXT(Table1[[#This Row],[Date]],"mmm")</f>
        <v>Jan</v>
      </c>
      <c r="O1225" s="5">
        <f>YEAR(Table1[[#This Row],[Date]])</f>
        <v>2023</v>
      </c>
    </row>
    <row r="1226" spans="1:15" x14ac:dyDescent="0.25">
      <c r="A1226" s="5">
        <v>1225</v>
      </c>
      <c r="B1226" s="6">
        <v>45305</v>
      </c>
      <c r="C1226" s="5" t="s">
        <v>72</v>
      </c>
      <c r="D1226" s="5" t="str">
        <f>VLOOKUP($C1226,'Sales Person'!$A$1:$C$21,2,0)</f>
        <v>Cathy Kelley</v>
      </c>
      <c r="E1226" s="5" t="s">
        <v>11</v>
      </c>
      <c r="F1226" s="5" t="str">
        <f>VLOOKUP($E1226,Country!$A$1:$B$11,2,0)</f>
        <v>Asia</v>
      </c>
      <c r="G1226" s="5" t="s">
        <v>26</v>
      </c>
      <c r="H1226" s="5" t="str">
        <f>VLOOKUP($G1226,Products!$A$1:$C$11,COLUMNS(Products!$A$2:B1226),0)</f>
        <v>Electronics</v>
      </c>
      <c r="I1226" s="5">
        <f>VLOOKUP($G1226,Products!$A$1:$C$11,COLUMNS(Products!$A$2:C1226),0)</f>
        <v>263.2</v>
      </c>
      <c r="J1226" s="5">
        <v>955.92</v>
      </c>
      <c r="K1226" s="5" t="s">
        <v>82</v>
      </c>
      <c r="L1226" s="5" t="s">
        <v>83</v>
      </c>
      <c r="M1226" s="5" t="str">
        <f t="shared" si="19"/>
        <v>0</v>
      </c>
      <c r="N1226" s="5" t="str">
        <f>TEXT(Table1[[#This Row],[Date]],"mmm")</f>
        <v>Jan</v>
      </c>
      <c r="O1226" s="5">
        <f>YEAR(Table1[[#This Row],[Date]])</f>
        <v>2024</v>
      </c>
    </row>
    <row r="1227" spans="1:15" x14ac:dyDescent="0.25">
      <c r="A1227" s="5">
        <v>1226</v>
      </c>
      <c r="B1227" s="6">
        <v>45626</v>
      </c>
      <c r="C1227" s="5" t="s">
        <v>40</v>
      </c>
      <c r="D1227" s="5" t="str">
        <f>VLOOKUP($C1227,'Sales Person'!$A$1:$C$21,2,0)</f>
        <v>Samantha Irvin</v>
      </c>
      <c r="E1227" s="5" t="s">
        <v>15</v>
      </c>
      <c r="F1227" s="5" t="str">
        <f>VLOOKUP($E1227,Country!$A$1:$B$11,2,0)</f>
        <v>Oceania</v>
      </c>
      <c r="G1227" s="5" t="s">
        <v>24</v>
      </c>
      <c r="H1227" s="5" t="str">
        <f>VLOOKUP($G1227,Products!$A$1:$C$11,COLUMNS(Products!$A$2:B1227),0)</f>
        <v>Audio</v>
      </c>
      <c r="I1227" s="5">
        <f>VLOOKUP($G1227,Products!$A$1:$C$11,COLUMNS(Products!$A$2:C1227),0)</f>
        <v>195.62</v>
      </c>
      <c r="J1227" s="5">
        <v>316.97000000000003</v>
      </c>
      <c r="K1227" s="5" t="s">
        <v>82</v>
      </c>
      <c r="L1227" s="5" t="s">
        <v>83</v>
      </c>
      <c r="M1227" s="5" t="str">
        <f t="shared" si="19"/>
        <v>0</v>
      </c>
      <c r="N1227" s="5" t="str">
        <f>TEXT(Table1[[#This Row],[Date]],"mmm")</f>
        <v>Nov</v>
      </c>
      <c r="O1227" s="5">
        <f>YEAR(Table1[[#This Row],[Date]])</f>
        <v>2024</v>
      </c>
    </row>
    <row r="1228" spans="1:15" x14ac:dyDescent="0.25">
      <c r="A1228" s="5">
        <v>1227</v>
      </c>
      <c r="B1228" s="6">
        <v>45494</v>
      </c>
      <c r="C1228" s="5" t="s">
        <v>48</v>
      </c>
      <c r="D1228" s="5" t="str">
        <f>VLOOKUP($C1228,'Sales Person'!$A$1:$C$21,2,0)</f>
        <v>Cathy Kelley</v>
      </c>
      <c r="E1228" s="5" t="s">
        <v>14</v>
      </c>
      <c r="F1228" s="5" t="str">
        <f>VLOOKUP($E1228,Country!$A$1:$B$11,2,0)</f>
        <v>Asia</v>
      </c>
      <c r="G1228" s="5" t="s">
        <v>22</v>
      </c>
      <c r="H1228" s="5" t="str">
        <f>VLOOKUP($G1228,Products!$A$1:$C$11,COLUMNS(Products!$A$2:B1228),0)</f>
        <v>Computing</v>
      </c>
      <c r="I1228" s="5">
        <f>VLOOKUP($G1228,Products!$A$1:$C$11,COLUMNS(Products!$A$2:C1228),0)</f>
        <v>415.78</v>
      </c>
      <c r="J1228" s="5">
        <v>690.94</v>
      </c>
      <c r="K1228" s="5" t="s">
        <v>81</v>
      </c>
      <c r="L1228" s="6">
        <v>45512</v>
      </c>
      <c r="M1228" s="5">
        <f t="shared" si="19"/>
        <v>18</v>
      </c>
      <c r="N1228" s="5" t="str">
        <f>TEXT(Table1[[#This Row],[Date]],"mmm")</f>
        <v>Jul</v>
      </c>
      <c r="O1228" s="5">
        <f>YEAR(Table1[[#This Row],[Date]])</f>
        <v>2024</v>
      </c>
    </row>
    <row r="1229" spans="1:15" x14ac:dyDescent="0.25">
      <c r="A1229" s="5">
        <v>1228</v>
      </c>
      <c r="B1229" s="6">
        <v>45055</v>
      </c>
      <c r="C1229" s="5" t="s">
        <v>70</v>
      </c>
      <c r="D1229" s="5" t="str">
        <f>VLOOKUP($C1229,'Sales Person'!$A$1:$C$21,2,0)</f>
        <v>Cathy Kelley</v>
      </c>
      <c r="E1229" s="5" t="s">
        <v>13</v>
      </c>
      <c r="F1229" s="5" t="str">
        <f>VLOOKUP($E1229,Country!$A$1:$B$11,2,0)</f>
        <v>Asia</v>
      </c>
      <c r="G1229" s="5" t="s">
        <v>33</v>
      </c>
      <c r="H1229" s="5" t="str">
        <f>VLOOKUP($G1229,Products!$A$1:$C$11,COLUMNS(Products!$A$2:B1229),0)</f>
        <v>Electronics</v>
      </c>
      <c r="I1229" s="5">
        <f>VLOOKUP($G1229,Products!$A$1:$C$11,COLUMNS(Products!$A$2:C1229),0)</f>
        <v>381.62</v>
      </c>
      <c r="J1229" s="5">
        <v>151.51</v>
      </c>
      <c r="K1229" s="5" t="s">
        <v>82</v>
      </c>
      <c r="L1229" s="5" t="s">
        <v>83</v>
      </c>
      <c r="M1229" s="5" t="str">
        <f t="shared" si="19"/>
        <v>0</v>
      </c>
      <c r="N1229" s="5" t="str">
        <f>TEXT(Table1[[#This Row],[Date]],"mmm")</f>
        <v>May</v>
      </c>
      <c r="O1229" s="5">
        <f>YEAR(Table1[[#This Row],[Date]])</f>
        <v>2023</v>
      </c>
    </row>
    <row r="1230" spans="1:15" x14ac:dyDescent="0.25">
      <c r="A1230" s="5">
        <v>1229</v>
      </c>
      <c r="B1230" s="6">
        <v>45086</v>
      </c>
      <c r="C1230" s="5" t="s">
        <v>54</v>
      </c>
      <c r="D1230" s="5" t="str">
        <f>VLOOKUP($C1230,'Sales Person'!$A$1:$C$21,2,0)</f>
        <v>Michale Cole</v>
      </c>
      <c r="E1230" s="5" t="s">
        <v>11</v>
      </c>
      <c r="F1230" s="5" t="str">
        <f>VLOOKUP($E1230,Country!$A$1:$B$11,2,0)</f>
        <v>Asia</v>
      </c>
      <c r="G1230" s="5" t="s">
        <v>24</v>
      </c>
      <c r="H1230" s="5" t="str">
        <f>VLOOKUP($G1230,Products!$A$1:$C$11,COLUMNS(Products!$A$2:B1230),0)</f>
        <v>Audio</v>
      </c>
      <c r="I1230" s="5">
        <f>VLOOKUP($G1230,Products!$A$1:$C$11,COLUMNS(Products!$A$2:C1230),0)</f>
        <v>195.62</v>
      </c>
      <c r="J1230" s="5">
        <v>475.15</v>
      </c>
      <c r="K1230" s="5" t="s">
        <v>82</v>
      </c>
      <c r="L1230" s="5" t="s">
        <v>83</v>
      </c>
      <c r="M1230" s="5" t="str">
        <f t="shared" si="19"/>
        <v>0</v>
      </c>
      <c r="N1230" s="5" t="str">
        <f>TEXT(Table1[[#This Row],[Date]],"mmm")</f>
        <v>Jun</v>
      </c>
      <c r="O1230" s="5">
        <f>YEAR(Table1[[#This Row],[Date]])</f>
        <v>2023</v>
      </c>
    </row>
    <row r="1231" spans="1:15" x14ac:dyDescent="0.25">
      <c r="A1231" s="5">
        <v>1230</v>
      </c>
      <c r="B1231" s="6">
        <v>45130</v>
      </c>
      <c r="C1231" s="5" t="s">
        <v>40</v>
      </c>
      <c r="D1231" s="5" t="str">
        <f>VLOOKUP($C1231,'Sales Person'!$A$1:$C$21,2,0)</f>
        <v>Samantha Irvin</v>
      </c>
      <c r="E1231" s="5" t="s">
        <v>10</v>
      </c>
      <c r="F1231" s="5" t="str">
        <f>VLOOKUP($E1231,Country!$A$1:$B$11,2,0)</f>
        <v>Europe</v>
      </c>
      <c r="G1231" s="5" t="s">
        <v>26</v>
      </c>
      <c r="H1231" s="5" t="str">
        <f>VLOOKUP($G1231,Products!$A$1:$C$11,COLUMNS(Products!$A$2:B1231),0)</f>
        <v>Electronics</v>
      </c>
      <c r="I1231" s="5">
        <f>VLOOKUP($G1231,Products!$A$1:$C$11,COLUMNS(Products!$A$2:C1231),0)</f>
        <v>263.2</v>
      </c>
      <c r="J1231" s="5">
        <v>487.24</v>
      </c>
      <c r="K1231" s="5" t="s">
        <v>81</v>
      </c>
      <c r="L1231" s="6">
        <v>45136</v>
      </c>
      <c r="M1231" s="5">
        <f t="shared" si="19"/>
        <v>6</v>
      </c>
      <c r="N1231" s="5" t="str">
        <f>TEXT(Table1[[#This Row],[Date]],"mmm")</f>
        <v>Jul</v>
      </c>
      <c r="O1231" s="5">
        <f>YEAR(Table1[[#This Row],[Date]])</f>
        <v>2023</v>
      </c>
    </row>
    <row r="1232" spans="1:15" x14ac:dyDescent="0.25">
      <c r="A1232" s="5">
        <v>1231</v>
      </c>
      <c r="B1232" s="6">
        <v>45441</v>
      </c>
      <c r="C1232" s="5" t="s">
        <v>66</v>
      </c>
      <c r="D1232" s="5" t="str">
        <f>VLOOKUP($C1232,'Sales Person'!$A$1:$C$21,2,0)</f>
        <v>Michale Cole</v>
      </c>
      <c r="E1232" s="5" t="s">
        <v>2</v>
      </c>
      <c r="F1232" s="5" t="str">
        <f>VLOOKUP($E1232,Country!$A$1:$B$11,2,0)</f>
        <v>North America</v>
      </c>
      <c r="G1232" s="5" t="s">
        <v>31</v>
      </c>
      <c r="H1232" s="5" t="str">
        <f>VLOOKUP($G1232,Products!$A$1:$C$11,COLUMNS(Products!$A$2:B1232),0)</f>
        <v>Electronics</v>
      </c>
      <c r="I1232" s="5">
        <f>VLOOKUP($G1232,Products!$A$1:$C$11,COLUMNS(Products!$A$2:C1232),0)</f>
        <v>71.97</v>
      </c>
      <c r="J1232" s="5">
        <v>598.1</v>
      </c>
      <c r="K1232" s="5" t="s">
        <v>82</v>
      </c>
      <c r="L1232" s="5" t="s">
        <v>83</v>
      </c>
      <c r="M1232" s="5" t="str">
        <f t="shared" si="19"/>
        <v>0</v>
      </c>
      <c r="N1232" s="5" t="str">
        <f>TEXT(Table1[[#This Row],[Date]],"mmm")</f>
        <v>May</v>
      </c>
      <c r="O1232" s="5">
        <f>YEAR(Table1[[#This Row],[Date]])</f>
        <v>2024</v>
      </c>
    </row>
    <row r="1233" spans="1:15" x14ac:dyDescent="0.25">
      <c r="A1233" s="5">
        <v>1232</v>
      </c>
      <c r="B1233" s="6">
        <v>45287</v>
      </c>
      <c r="C1233" s="5" t="s">
        <v>40</v>
      </c>
      <c r="D1233" s="5" t="str">
        <f>VLOOKUP($C1233,'Sales Person'!$A$1:$C$21,2,0)</f>
        <v>Samantha Irvin</v>
      </c>
      <c r="E1233" s="5" t="s">
        <v>14</v>
      </c>
      <c r="F1233" s="5" t="str">
        <f>VLOOKUP($E1233,Country!$A$1:$B$11,2,0)</f>
        <v>Asia</v>
      </c>
      <c r="G1233" s="5" t="s">
        <v>32</v>
      </c>
      <c r="H1233" s="5" t="str">
        <f>VLOOKUP($G1233,Products!$A$1:$C$11,COLUMNS(Products!$A$2:B1233),0)</f>
        <v>Audio</v>
      </c>
      <c r="I1233" s="5">
        <f>VLOOKUP($G1233,Products!$A$1:$C$11,COLUMNS(Products!$A$2:C1233),0)</f>
        <v>143.09</v>
      </c>
      <c r="J1233" s="5">
        <v>377.47</v>
      </c>
      <c r="K1233" s="5" t="s">
        <v>82</v>
      </c>
      <c r="L1233" s="5" t="s">
        <v>83</v>
      </c>
      <c r="M1233" s="5" t="str">
        <f t="shared" si="19"/>
        <v>0</v>
      </c>
      <c r="N1233" s="5" t="str">
        <f>TEXT(Table1[[#This Row],[Date]],"mmm")</f>
        <v>Dec</v>
      </c>
      <c r="O1233" s="5">
        <f>YEAR(Table1[[#This Row],[Date]])</f>
        <v>2023</v>
      </c>
    </row>
    <row r="1234" spans="1:15" x14ac:dyDescent="0.25">
      <c r="A1234" s="5">
        <v>1233</v>
      </c>
      <c r="B1234" s="6">
        <v>44992</v>
      </c>
      <c r="C1234" s="5" t="s">
        <v>54</v>
      </c>
      <c r="D1234" s="5" t="str">
        <f>VLOOKUP($C1234,'Sales Person'!$A$1:$C$21,2,0)</f>
        <v>Michale Cole</v>
      </c>
      <c r="E1234" s="5" t="s">
        <v>5</v>
      </c>
      <c r="F1234" s="5" t="str">
        <f>VLOOKUP($E1234,Country!$A$1:$B$11,2,0)</f>
        <v>South America</v>
      </c>
      <c r="G1234" s="5" t="s">
        <v>33</v>
      </c>
      <c r="H1234" s="5" t="str">
        <f>VLOOKUP($G1234,Products!$A$1:$C$11,COLUMNS(Products!$A$2:B1234),0)</f>
        <v>Electronics</v>
      </c>
      <c r="I1234" s="5">
        <f>VLOOKUP($G1234,Products!$A$1:$C$11,COLUMNS(Products!$A$2:C1234),0)</f>
        <v>381.62</v>
      </c>
      <c r="J1234" s="5">
        <v>483.13</v>
      </c>
      <c r="K1234" s="5" t="s">
        <v>81</v>
      </c>
      <c r="L1234" s="6">
        <v>44996</v>
      </c>
      <c r="M1234" s="5">
        <f t="shared" si="19"/>
        <v>4</v>
      </c>
      <c r="N1234" s="5" t="str">
        <f>TEXT(Table1[[#This Row],[Date]],"mmm")</f>
        <v>Mar</v>
      </c>
      <c r="O1234" s="5">
        <f>YEAR(Table1[[#This Row],[Date]])</f>
        <v>2023</v>
      </c>
    </row>
    <row r="1235" spans="1:15" x14ac:dyDescent="0.25">
      <c r="A1235" s="5">
        <v>1234</v>
      </c>
      <c r="B1235" s="6">
        <v>45442</v>
      </c>
      <c r="C1235" s="5" t="s">
        <v>72</v>
      </c>
      <c r="D1235" s="5" t="str">
        <f>VLOOKUP($C1235,'Sales Person'!$A$1:$C$21,2,0)</f>
        <v>Cathy Kelley</v>
      </c>
      <c r="E1235" s="5" t="s">
        <v>10</v>
      </c>
      <c r="F1235" s="5" t="str">
        <f>VLOOKUP($E1235,Country!$A$1:$B$11,2,0)</f>
        <v>Europe</v>
      </c>
      <c r="G1235" s="5" t="s">
        <v>20</v>
      </c>
      <c r="H1235" s="5" t="str">
        <f>VLOOKUP($G1235,Products!$A$1:$C$11,COLUMNS(Products!$A$2:B1235),0)</f>
        <v>Office Equipment</v>
      </c>
      <c r="I1235" s="5">
        <f>VLOOKUP($G1235,Products!$A$1:$C$11,COLUMNS(Products!$A$2:C1235),0)</f>
        <v>350.59</v>
      </c>
      <c r="J1235" s="5">
        <v>789.66</v>
      </c>
      <c r="K1235" s="5" t="s">
        <v>81</v>
      </c>
      <c r="L1235" s="6">
        <v>45448</v>
      </c>
      <c r="M1235" s="5">
        <f t="shared" si="19"/>
        <v>6</v>
      </c>
      <c r="N1235" s="5" t="str">
        <f>TEXT(Table1[[#This Row],[Date]],"mmm")</f>
        <v>May</v>
      </c>
      <c r="O1235" s="5">
        <f>YEAR(Table1[[#This Row],[Date]])</f>
        <v>2024</v>
      </c>
    </row>
    <row r="1236" spans="1:15" x14ac:dyDescent="0.25">
      <c r="A1236" s="5">
        <v>1235</v>
      </c>
      <c r="B1236" s="6">
        <v>44942</v>
      </c>
      <c r="C1236" s="5" t="s">
        <v>48</v>
      </c>
      <c r="D1236" s="5" t="str">
        <f>VLOOKUP($C1236,'Sales Person'!$A$1:$C$21,2,0)</f>
        <v>Cathy Kelley</v>
      </c>
      <c r="E1236" s="5" t="s">
        <v>7</v>
      </c>
      <c r="F1236" s="5" t="str">
        <f>VLOOKUP($E1236,Country!$A$1:$B$11,2,0)</f>
        <v>Europe</v>
      </c>
      <c r="G1236" s="5" t="s">
        <v>31</v>
      </c>
      <c r="H1236" s="5" t="str">
        <f>VLOOKUP($G1236,Products!$A$1:$C$11,COLUMNS(Products!$A$2:B1236),0)</f>
        <v>Electronics</v>
      </c>
      <c r="I1236" s="5">
        <f>VLOOKUP($G1236,Products!$A$1:$C$11,COLUMNS(Products!$A$2:C1236),0)</f>
        <v>71.97</v>
      </c>
      <c r="J1236" s="5">
        <v>749.49</v>
      </c>
      <c r="K1236" s="5" t="s">
        <v>81</v>
      </c>
      <c r="L1236" s="6">
        <v>44950</v>
      </c>
      <c r="M1236" s="5">
        <f t="shared" si="19"/>
        <v>8</v>
      </c>
      <c r="N1236" s="5" t="str">
        <f>TEXT(Table1[[#This Row],[Date]],"mmm")</f>
        <v>Jan</v>
      </c>
      <c r="O1236" s="5">
        <f>YEAR(Table1[[#This Row],[Date]])</f>
        <v>2023</v>
      </c>
    </row>
    <row r="1237" spans="1:15" x14ac:dyDescent="0.25">
      <c r="A1237" s="5">
        <v>1236</v>
      </c>
      <c r="B1237" s="6">
        <v>45585</v>
      </c>
      <c r="C1237" s="5" t="s">
        <v>40</v>
      </c>
      <c r="D1237" s="5" t="str">
        <f>VLOOKUP($C1237,'Sales Person'!$A$1:$C$21,2,0)</f>
        <v>Samantha Irvin</v>
      </c>
      <c r="E1237" s="5" t="s">
        <v>9</v>
      </c>
      <c r="F1237" s="5" t="str">
        <f>VLOOKUP($E1237,Country!$A$1:$B$11,2,0)</f>
        <v>Europe</v>
      </c>
      <c r="G1237" s="5" t="s">
        <v>24</v>
      </c>
      <c r="H1237" s="5" t="str">
        <f>VLOOKUP($G1237,Products!$A$1:$C$11,COLUMNS(Products!$A$2:B1237),0)</f>
        <v>Audio</v>
      </c>
      <c r="I1237" s="5">
        <f>VLOOKUP($G1237,Products!$A$1:$C$11,COLUMNS(Products!$A$2:C1237),0)</f>
        <v>195.62</v>
      </c>
      <c r="J1237" s="5">
        <v>346.63</v>
      </c>
      <c r="K1237" s="5" t="s">
        <v>81</v>
      </c>
      <c r="L1237" s="6">
        <v>45595</v>
      </c>
      <c r="M1237" s="5">
        <f t="shared" si="19"/>
        <v>10</v>
      </c>
      <c r="N1237" s="5" t="str">
        <f>TEXT(Table1[[#This Row],[Date]],"mmm")</f>
        <v>Oct</v>
      </c>
      <c r="O1237" s="5">
        <f>YEAR(Table1[[#This Row],[Date]])</f>
        <v>2024</v>
      </c>
    </row>
    <row r="1238" spans="1:15" x14ac:dyDescent="0.25">
      <c r="A1238" s="5">
        <v>1237</v>
      </c>
      <c r="B1238" s="6">
        <v>45497</v>
      </c>
      <c r="C1238" s="5" t="s">
        <v>36</v>
      </c>
      <c r="D1238" s="5" t="str">
        <f>VLOOKUP($C1238,'Sales Person'!$A$1:$C$21,2,0)</f>
        <v>Michale Cole</v>
      </c>
      <c r="E1238" s="5" t="s">
        <v>11</v>
      </c>
      <c r="F1238" s="5" t="str">
        <f>VLOOKUP($E1238,Country!$A$1:$B$11,2,0)</f>
        <v>Asia</v>
      </c>
      <c r="G1238" s="5" t="s">
        <v>33</v>
      </c>
      <c r="H1238" s="5" t="str">
        <f>VLOOKUP($G1238,Products!$A$1:$C$11,COLUMNS(Products!$A$2:B1238),0)</f>
        <v>Electronics</v>
      </c>
      <c r="I1238" s="5">
        <f>VLOOKUP($G1238,Products!$A$1:$C$11,COLUMNS(Products!$A$2:C1238),0)</f>
        <v>381.62</v>
      </c>
      <c r="J1238" s="5">
        <v>367.44</v>
      </c>
      <c r="K1238" s="5" t="s">
        <v>81</v>
      </c>
      <c r="L1238" s="6">
        <v>45509</v>
      </c>
      <c r="M1238" s="5">
        <f t="shared" si="19"/>
        <v>12</v>
      </c>
      <c r="N1238" s="5" t="str">
        <f>TEXT(Table1[[#This Row],[Date]],"mmm")</f>
        <v>Jul</v>
      </c>
      <c r="O1238" s="5">
        <f>YEAR(Table1[[#This Row],[Date]])</f>
        <v>2024</v>
      </c>
    </row>
    <row r="1239" spans="1:15" x14ac:dyDescent="0.25">
      <c r="A1239" s="5">
        <v>1238</v>
      </c>
      <c r="B1239" s="6">
        <v>44996</v>
      </c>
      <c r="C1239" s="5" t="s">
        <v>60</v>
      </c>
      <c r="D1239" s="5" t="str">
        <f>VLOOKUP($C1239,'Sales Person'!$A$1:$C$21,2,0)</f>
        <v>Cathy Kelley</v>
      </c>
      <c r="E1239" s="5" t="s">
        <v>9</v>
      </c>
      <c r="F1239" s="5" t="str">
        <f>VLOOKUP($E1239,Country!$A$1:$B$11,2,0)</f>
        <v>Europe</v>
      </c>
      <c r="G1239" s="5" t="s">
        <v>28</v>
      </c>
      <c r="H1239" s="5" t="str">
        <f>VLOOKUP($G1239,Products!$A$1:$C$11,COLUMNS(Products!$A$2:B1239),0)</f>
        <v>Electronics</v>
      </c>
      <c r="I1239" s="5">
        <f>VLOOKUP($G1239,Products!$A$1:$C$11,COLUMNS(Products!$A$2:C1239),0)</f>
        <v>282.79000000000002</v>
      </c>
      <c r="J1239" s="5">
        <v>959.29</v>
      </c>
      <c r="K1239" s="5" t="s">
        <v>81</v>
      </c>
      <c r="L1239" s="6">
        <v>45006</v>
      </c>
      <c r="M1239" s="5">
        <f t="shared" si="19"/>
        <v>10</v>
      </c>
      <c r="N1239" s="5" t="str">
        <f>TEXT(Table1[[#This Row],[Date]],"mmm")</f>
        <v>Mar</v>
      </c>
      <c r="O1239" s="5">
        <f>YEAR(Table1[[#This Row],[Date]])</f>
        <v>2023</v>
      </c>
    </row>
    <row r="1240" spans="1:15" x14ac:dyDescent="0.25">
      <c r="A1240" s="5">
        <v>1239</v>
      </c>
      <c r="B1240" s="6">
        <v>45259</v>
      </c>
      <c r="C1240" s="5" t="s">
        <v>74</v>
      </c>
      <c r="D1240" s="5" t="str">
        <f>VLOOKUP($C1240,'Sales Person'!$A$1:$C$21,2,0)</f>
        <v>Michale Cole</v>
      </c>
      <c r="E1240" s="5" t="s">
        <v>5</v>
      </c>
      <c r="F1240" s="5" t="str">
        <f>VLOOKUP($E1240,Country!$A$1:$B$11,2,0)</f>
        <v>South America</v>
      </c>
      <c r="G1240" s="5" t="s">
        <v>33</v>
      </c>
      <c r="H1240" s="5" t="str">
        <f>VLOOKUP($G1240,Products!$A$1:$C$11,COLUMNS(Products!$A$2:B1240),0)</f>
        <v>Electronics</v>
      </c>
      <c r="I1240" s="5">
        <f>VLOOKUP($G1240,Products!$A$1:$C$11,COLUMNS(Products!$A$2:C1240),0)</f>
        <v>381.62</v>
      </c>
      <c r="J1240" s="5">
        <v>536.05999999999995</v>
      </c>
      <c r="K1240" s="5" t="s">
        <v>82</v>
      </c>
      <c r="L1240" s="5" t="s">
        <v>83</v>
      </c>
      <c r="M1240" s="5" t="str">
        <f t="shared" si="19"/>
        <v>0</v>
      </c>
      <c r="N1240" s="5" t="str">
        <f>TEXT(Table1[[#This Row],[Date]],"mmm")</f>
        <v>Nov</v>
      </c>
      <c r="O1240" s="5">
        <f>YEAR(Table1[[#This Row],[Date]])</f>
        <v>2023</v>
      </c>
    </row>
    <row r="1241" spans="1:15" x14ac:dyDescent="0.25">
      <c r="A1241" s="5">
        <v>1240</v>
      </c>
      <c r="B1241" s="6">
        <v>45241</v>
      </c>
      <c r="C1241" s="5" t="s">
        <v>36</v>
      </c>
      <c r="D1241" s="5" t="str">
        <f>VLOOKUP($C1241,'Sales Person'!$A$1:$C$21,2,0)</f>
        <v>Michale Cole</v>
      </c>
      <c r="E1241" s="5" t="s">
        <v>4</v>
      </c>
      <c r="F1241" s="5" t="str">
        <f>VLOOKUP($E1241,Country!$A$1:$B$11,2,0)</f>
        <v>North America</v>
      </c>
      <c r="G1241" s="5" t="s">
        <v>29</v>
      </c>
      <c r="H1241" s="5" t="str">
        <f>VLOOKUP($G1241,Products!$A$1:$C$11,COLUMNS(Products!$A$2:B1241),0)</f>
        <v>Computing</v>
      </c>
      <c r="I1241" s="5">
        <f>VLOOKUP($G1241,Products!$A$1:$C$11,COLUMNS(Products!$A$2:C1241),0)</f>
        <v>104.6</v>
      </c>
      <c r="J1241" s="5">
        <v>547.13</v>
      </c>
      <c r="K1241" s="5" t="s">
        <v>81</v>
      </c>
      <c r="L1241" s="6">
        <v>45243</v>
      </c>
      <c r="M1241" s="5">
        <f t="shared" si="19"/>
        <v>2</v>
      </c>
      <c r="N1241" s="5" t="str">
        <f>TEXT(Table1[[#This Row],[Date]],"mmm")</f>
        <v>Nov</v>
      </c>
      <c r="O1241" s="5">
        <f>YEAR(Table1[[#This Row],[Date]])</f>
        <v>2023</v>
      </c>
    </row>
    <row r="1242" spans="1:15" x14ac:dyDescent="0.25">
      <c r="A1242" s="5">
        <v>1241</v>
      </c>
      <c r="B1242" s="6">
        <v>45233</v>
      </c>
      <c r="C1242" s="5" t="s">
        <v>50</v>
      </c>
      <c r="D1242" s="5" t="str">
        <f>VLOOKUP($C1242,'Sales Person'!$A$1:$C$21,2,0)</f>
        <v>Michale Cole</v>
      </c>
      <c r="E1242" s="5" t="s">
        <v>9</v>
      </c>
      <c r="F1242" s="5" t="str">
        <f>VLOOKUP($E1242,Country!$A$1:$B$11,2,0)</f>
        <v>Europe</v>
      </c>
      <c r="G1242" s="5" t="s">
        <v>30</v>
      </c>
      <c r="H1242" s="5" t="str">
        <f>VLOOKUP($G1242,Products!$A$1:$C$11,COLUMNS(Products!$A$2:B1242),0)</f>
        <v>Audio</v>
      </c>
      <c r="I1242" s="5">
        <f>VLOOKUP($G1242,Products!$A$1:$C$11,COLUMNS(Products!$A$2:C1242),0)</f>
        <v>199.57</v>
      </c>
      <c r="J1242" s="5">
        <v>765.47</v>
      </c>
      <c r="K1242" s="5" t="s">
        <v>81</v>
      </c>
      <c r="L1242" s="6">
        <v>45243</v>
      </c>
      <c r="M1242" s="5">
        <f t="shared" si="19"/>
        <v>10</v>
      </c>
      <c r="N1242" s="5" t="str">
        <f>TEXT(Table1[[#This Row],[Date]],"mmm")</f>
        <v>Nov</v>
      </c>
      <c r="O1242" s="5">
        <f>YEAR(Table1[[#This Row],[Date]])</f>
        <v>2023</v>
      </c>
    </row>
    <row r="1243" spans="1:15" x14ac:dyDescent="0.25">
      <c r="A1243" s="5">
        <v>1242</v>
      </c>
      <c r="B1243" s="6">
        <v>45377</v>
      </c>
      <c r="C1243" s="5" t="s">
        <v>40</v>
      </c>
      <c r="D1243" s="5" t="str">
        <f>VLOOKUP($C1243,'Sales Person'!$A$1:$C$21,2,0)</f>
        <v>Samantha Irvin</v>
      </c>
      <c r="E1243" s="5" t="s">
        <v>14</v>
      </c>
      <c r="F1243" s="5" t="str">
        <f>VLOOKUP($E1243,Country!$A$1:$B$11,2,0)</f>
        <v>Asia</v>
      </c>
      <c r="G1243" s="5" t="s">
        <v>33</v>
      </c>
      <c r="H1243" s="5" t="str">
        <f>VLOOKUP($G1243,Products!$A$1:$C$11,COLUMNS(Products!$A$2:B1243),0)</f>
        <v>Electronics</v>
      </c>
      <c r="I1243" s="5">
        <f>VLOOKUP($G1243,Products!$A$1:$C$11,COLUMNS(Products!$A$2:C1243),0)</f>
        <v>381.62</v>
      </c>
      <c r="J1243" s="5">
        <v>317.95999999999998</v>
      </c>
      <c r="K1243" s="5" t="s">
        <v>81</v>
      </c>
      <c r="L1243" s="6">
        <v>45395</v>
      </c>
      <c r="M1243" s="5">
        <f t="shared" si="19"/>
        <v>18</v>
      </c>
      <c r="N1243" s="5" t="str">
        <f>TEXT(Table1[[#This Row],[Date]],"mmm")</f>
        <v>Mar</v>
      </c>
      <c r="O1243" s="5">
        <f>YEAR(Table1[[#This Row],[Date]])</f>
        <v>2024</v>
      </c>
    </row>
    <row r="1244" spans="1:15" x14ac:dyDescent="0.25">
      <c r="A1244" s="5">
        <v>1243</v>
      </c>
      <c r="B1244" s="6">
        <v>45463</v>
      </c>
      <c r="C1244" s="5" t="s">
        <v>54</v>
      </c>
      <c r="D1244" s="5" t="str">
        <f>VLOOKUP($C1244,'Sales Person'!$A$1:$C$21,2,0)</f>
        <v>Michale Cole</v>
      </c>
      <c r="E1244" s="5" t="s">
        <v>14</v>
      </c>
      <c r="F1244" s="5" t="str">
        <f>VLOOKUP($E1244,Country!$A$1:$B$11,2,0)</f>
        <v>Asia</v>
      </c>
      <c r="G1244" s="5" t="s">
        <v>28</v>
      </c>
      <c r="H1244" s="5" t="str">
        <f>VLOOKUP($G1244,Products!$A$1:$C$11,COLUMNS(Products!$A$2:B1244),0)</f>
        <v>Electronics</v>
      </c>
      <c r="I1244" s="5">
        <f>VLOOKUP($G1244,Products!$A$1:$C$11,COLUMNS(Products!$A$2:C1244),0)</f>
        <v>282.79000000000002</v>
      </c>
      <c r="J1244" s="5">
        <v>987.49</v>
      </c>
      <c r="K1244" s="5" t="s">
        <v>82</v>
      </c>
      <c r="L1244" s="5" t="s">
        <v>83</v>
      </c>
      <c r="M1244" s="5" t="str">
        <f t="shared" si="19"/>
        <v>0</v>
      </c>
      <c r="N1244" s="5" t="str">
        <f>TEXT(Table1[[#This Row],[Date]],"mmm")</f>
        <v>Jun</v>
      </c>
      <c r="O1244" s="5">
        <f>YEAR(Table1[[#This Row],[Date]])</f>
        <v>2024</v>
      </c>
    </row>
    <row r="1245" spans="1:15" x14ac:dyDescent="0.25">
      <c r="A1245" s="5">
        <v>1244</v>
      </c>
      <c r="B1245" s="6">
        <v>45129</v>
      </c>
      <c r="C1245" s="5" t="s">
        <v>46</v>
      </c>
      <c r="D1245" s="5" t="str">
        <f>VLOOKUP($C1245,'Sales Person'!$A$1:$C$21,2,0)</f>
        <v>Nick Patrick</v>
      </c>
      <c r="E1245" s="5" t="s">
        <v>13</v>
      </c>
      <c r="F1245" s="5" t="str">
        <f>VLOOKUP($E1245,Country!$A$1:$B$11,2,0)</f>
        <v>Asia</v>
      </c>
      <c r="G1245" s="5" t="s">
        <v>33</v>
      </c>
      <c r="H1245" s="5" t="str">
        <f>VLOOKUP($G1245,Products!$A$1:$C$11,COLUMNS(Products!$A$2:B1245),0)</f>
        <v>Electronics</v>
      </c>
      <c r="I1245" s="5">
        <f>VLOOKUP($G1245,Products!$A$1:$C$11,COLUMNS(Products!$A$2:C1245),0)</f>
        <v>381.62</v>
      </c>
      <c r="J1245" s="5">
        <v>861.74</v>
      </c>
      <c r="K1245" s="5" t="s">
        <v>81</v>
      </c>
      <c r="L1245" s="6">
        <v>45144</v>
      </c>
      <c r="M1245" s="5">
        <f t="shared" si="19"/>
        <v>15</v>
      </c>
      <c r="N1245" s="5" t="str">
        <f>TEXT(Table1[[#This Row],[Date]],"mmm")</f>
        <v>Jul</v>
      </c>
      <c r="O1245" s="5">
        <f>YEAR(Table1[[#This Row],[Date]])</f>
        <v>2023</v>
      </c>
    </row>
    <row r="1246" spans="1:15" x14ac:dyDescent="0.25">
      <c r="A1246" s="5">
        <v>1245</v>
      </c>
      <c r="B1246" s="6">
        <v>45546</v>
      </c>
      <c r="C1246" s="5" t="s">
        <v>54</v>
      </c>
      <c r="D1246" s="5" t="str">
        <f>VLOOKUP($C1246,'Sales Person'!$A$1:$C$21,2,0)</f>
        <v>Michale Cole</v>
      </c>
      <c r="E1246" s="5" t="s">
        <v>4</v>
      </c>
      <c r="F1246" s="5" t="str">
        <f>VLOOKUP($E1246,Country!$A$1:$B$11,2,0)</f>
        <v>North America</v>
      </c>
      <c r="G1246" s="5" t="s">
        <v>28</v>
      </c>
      <c r="H1246" s="5" t="str">
        <f>VLOOKUP($G1246,Products!$A$1:$C$11,COLUMNS(Products!$A$2:B1246),0)</f>
        <v>Electronics</v>
      </c>
      <c r="I1246" s="5">
        <f>VLOOKUP($G1246,Products!$A$1:$C$11,COLUMNS(Products!$A$2:C1246),0)</f>
        <v>282.79000000000002</v>
      </c>
      <c r="J1246" s="5">
        <v>316.5</v>
      </c>
      <c r="K1246" s="5" t="s">
        <v>82</v>
      </c>
      <c r="L1246" s="5" t="s">
        <v>83</v>
      </c>
      <c r="M1246" s="5" t="str">
        <f t="shared" si="19"/>
        <v>0</v>
      </c>
      <c r="N1246" s="5" t="str">
        <f>TEXT(Table1[[#This Row],[Date]],"mmm")</f>
        <v>Sep</v>
      </c>
      <c r="O1246" s="5">
        <f>YEAR(Table1[[#This Row],[Date]])</f>
        <v>2024</v>
      </c>
    </row>
    <row r="1247" spans="1:15" x14ac:dyDescent="0.25">
      <c r="A1247" s="5">
        <v>1246</v>
      </c>
      <c r="B1247" s="6">
        <v>45414</v>
      </c>
      <c r="C1247" s="5" t="s">
        <v>38</v>
      </c>
      <c r="D1247" s="5" t="str">
        <f>VLOOKUP($C1247,'Sales Person'!$A$1:$C$21,2,0)</f>
        <v>Samantha Irvin</v>
      </c>
      <c r="E1247" s="5" t="s">
        <v>13</v>
      </c>
      <c r="F1247" s="5" t="str">
        <f>VLOOKUP($E1247,Country!$A$1:$B$11,2,0)</f>
        <v>Asia</v>
      </c>
      <c r="G1247" s="5" t="s">
        <v>32</v>
      </c>
      <c r="H1247" s="5" t="str">
        <f>VLOOKUP($G1247,Products!$A$1:$C$11,COLUMNS(Products!$A$2:B1247),0)</f>
        <v>Audio</v>
      </c>
      <c r="I1247" s="5">
        <f>VLOOKUP($G1247,Products!$A$1:$C$11,COLUMNS(Products!$A$2:C1247),0)</f>
        <v>143.09</v>
      </c>
      <c r="J1247" s="5">
        <v>763.32</v>
      </c>
      <c r="K1247" s="5" t="s">
        <v>81</v>
      </c>
      <c r="L1247" s="6">
        <v>45429</v>
      </c>
      <c r="M1247" s="5">
        <f t="shared" si="19"/>
        <v>15</v>
      </c>
      <c r="N1247" s="5" t="str">
        <f>TEXT(Table1[[#This Row],[Date]],"mmm")</f>
        <v>May</v>
      </c>
      <c r="O1247" s="5">
        <f>YEAR(Table1[[#This Row],[Date]])</f>
        <v>2024</v>
      </c>
    </row>
    <row r="1248" spans="1:15" x14ac:dyDescent="0.25">
      <c r="A1248" s="5">
        <v>1247</v>
      </c>
      <c r="B1248" s="6">
        <v>45564</v>
      </c>
      <c r="C1248" s="5" t="s">
        <v>74</v>
      </c>
      <c r="D1248" s="5" t="str">
        <f>VLOOKUP($C1248,'Sales Person'!$A$1:$C$21,2,0)</f>
        <v>Michale Cole</v>
      </c>
      <c r="E1248" s="5" t="s">
        <v>10</v>
      </c>
      <c r="F1248" s="5" t="str">
        <f>VLOOKUP($E1248,Country!$A$1:$B$11,2,0)</f>
        <v>Europe</v>
      </c>
      <c r="G1248" s="5" t="s">
        <v>33</v>
      </c>
      <c r="H1248" s="5" t="str">
        <f>VLOOKUP($G1248,Products!$A$1:$C$11,COLUMNS(Products!$A$2:B1248),0)</f>
        <v>Electronics</v>
      </c>
      <c r="I1248" s="5">
        <f>VLOOKUP($G1248,Products!$A$1:$C$11,COLUMNS(Products!$A$2:C1248),0)</f>
        <v>381.62</v>
      </c>
      <c r="J1248" s="5">
        <v>500.75</v>
      </c>
      <c r="K1248" s="5" t="s">
        <v>81</v>
      </c>
      <c r="L1248" s="6">
        <v>45570</v>
      </c>
      <c r="M1248" s="5">
        <f t="shared" si="19"/>
        <v>6</v>
      </c>
      <c r="N1248" s="5" t="str">
        <f>TEXT(Table1[[#This Row],[Date]],"mmm")</f>
        <v>Sep</v>
      </c>
      <c r="O1248" s="5">
        <f>YEAR(Table1[[#This Row],[Date]])</f>
        <v>2024</v>
      </c>
    </row>
    <row r="1249" spans="1:15" x14ac:dyDescent="0.25">
      <c r="A1249" s="5">
        <v>1248</v>
      </c>
      <c r="B1249" s="6">
        <v>44977</v>
      </c>
      <c r="C1249" s="5" t="s">
        <v>64</v>
      </c>
      <c r="D1249" s="5" t="str">
        <f>VLOOKUP($C1249,'Sales Person'!$A$1:$C$21,2,0)</f>
        <v>Michale Cole</v>
      </c>
      <c r="E1249" s="5" t="s">
        <v>4</v>
      </c>
      <c r="F1249" s="5" t="str">
        <f>VLOOKUP($E1249,Country!$A$1:$B$11,2,0)</f>
        <v>North America</v>
      </c>
      <c r="G1249" s="5" t="s">
        <v>29</v>
      </c>
      <c r="H1249" s="5" t="str">
        <f>VLOOKUP($G1249,Products!$A$1:$C$11,COLUMNS(Products!$A$2:B1249),0)</f>
        <v>Computing</v>
      </c>
      <c r="I1249" s="5">
        <f>VLOOKUP($G1249,Products!$A$1:$C$11,COLUMNS(Products!$A$2:C1249),0)</f>
        <v>104.6</v>
      </c>
      <c r="J1249" s="5">
        <v>900.04</v>
      </c>
      <c r="K1249" s="5" t="s">
        <v>81</v>
      </c>
      <c r="L1249" s="6">
        <v>44979</v>
      </c>
      <c r="M1249" s="5">
        <f t="shared" si="19"/>
        <v>2</v>
      </c>
      <c r="N1249" s="5" t="str">
        <f>TEXT(Table1[[#This Row],[Date]],"mmm")</f>
        <v>Feb</v>
      </c>
      <c r="O1249" s="5">
        <f>YEAR(Table1[[#This Row],[Date]])</f>
        <v>2023</v>
      </c>
    </row>
    <row r="1250" spans="1:15" x14ac:dyDescent="0.25">
      <c r="A1250" s="5">
        <v>1249</v>
      </c>
      <c r="B1250" s="6">
        <v>45247</v>
      </c>
      <c r="C1250" s="5" t="s">
        <v>40</v>
      </c>
      <c r="D1250" s="5" t="str">
        <f>VLOOKUP($C1250,'Sales Person'!$A$1:$C$21,2,0)</f>
        <v>Samantha Irvin</v>
      </c>
      <c r="E1250" s="5" t="s">
        <v>2</v>
      </c>
      <c r="F1250" s="5" t="str">
        <f>VLOOKUP($E1250,Country!$A$1:$B$11,2,0)</f>
        <v>North America</v>
      </c>
      <c r="G1250" s="5" t="s">
        <v>20</v>
      </c>
      <c r="H1250" s="5" t="str">
        <f>VLOOKUP($G1250,Products!$A$1:$C$11,COLUMNS(Products!$A$2:B1250),0)</f>
        <v>Office Equipment</v>
      </c>
      <c r="I1250" s="5">
        <f>VLOOKUP($G1250,Products!$A$1:$C$11,COLUMNS(Products!$A$2:C1250),0)</f>
        <v>350.59</v>
      </c>
      <c r="J1250" s="5">
        <v>617.16</v>
      </c>
      <c r="K1250" s="5" t="s">
        <v>81</v>
      </c>
      <c r="L1250" s="6">
        <v>45248</v>
      </c>
      <c r="M1250" s="5">
        <f t="shared" si="19"/>
        <v>1</v>
      </c>
      <c r="N1250" s="5" t="str">
        <f>TEXT(Table1[[#This Row],[Date]],"mmm")</f>
        <v>Nov</v>
      </c>
      <c r="O1250" s="5">
        <f>YEAR(Table1[[#This Row],[Date]])</f>
        <v>2023</v>
      </c>
    </row>
    <row r="1251" spans="1:15" x14ac:dyDescent="0.25">
      <c r="A1251" s="5">
        <v>1250</v>
      </c>
      <c r="B1251" s="6">
        <v>45563</v>
      </c>
      <c r="C1251" s="5" t="s">
        <v>68</v>
      </c>
      <c r="D1251" s="5" t="str">
        <f>VLOOKUP($C1251,'Sales Person'!$A$1:$C$21,2,0)</f>
        <v>Samantha Irvin</v>
      </c>
      <c r="E1251" s="5" t="s">
        <v>5</v>
      </c>
      <c r="F1251" s="5" t="str">
        <f>VLOOKUP($E1251,Country!$A$1:$B$11,2,0)</f>
        <v>South America</v>
      </c>
      <c r="G1251" s="5" t="s">
        <v>31</v>
      </c>
      <c r="H1251" s="5" t="str">
        <f>VLOOKUP($G1251,Products!$A$1:$C$11,COLUMNS(Products!$A$2:B1251),0)</f>
        <v>Electronics</v>
      </c>
      <c r="I1251" s="5">
        <f>VLOOKUP($G1251,Products!$A$1:$C$11,COLUMNS(Products!$A$2:C1251),0)</f>
        <v>71.97</v>
      </c>
      <c r="J1251" s="5">
        <v>689.72</v>
      </c>
      <c r="K1251" s="5" t="s">
        <v>81</v>
      </c>
      <c r="L1251" s="6">
        <v>45567</v>
      </c>
      <c r="M1251" s="5">
        <f t="shared" si="19"/>
        <v>4</v>
      </c>
      <c r="N1251" s="5" t="str">
        <f>TEXT(Table1[[#This Row],[Date]],"mmm")</f>
        <v>Sep</v>
      </c>
      <c r="O1251" s="5">
        <f>YEAR(Table1[[#This Row],[Date]])</f>
        <v>2024</v>
      </c>
    </row>
    <row r="1252" spans="1:15" x14ac:dyDescent="0.25">
      <c r="A1252" s="5">
        <v>1251</v>
      </c>
      <c r="B1252" s="6">
        <v>45355</v>
      </c>
      <c r="C1252" s="5" t="s">
        <v>58</v>
      </c>
      <c r="D1252" s="5" t="str">
        <f>VLOOKUP($C1252,'Sales Person'!$A$1:$C$21,2,0)</f>
        <v>Nick Patrick</v>
      </c>
      <c r="E1252" s="5" t="s">
        <v>9</v>
      </c>
      <c r="F1252" s="5" t="str">
        <f>VLOOKUP($E1252,Country!$A$1:$B$11,2,0)</f>
        <v>Europe</v>
      </c>
      <c r="G1252" s="5" t="s">
        <v>20</v>
      </c>
      <c r="H1252" s="5" t="str">
        <f>VLOOKUP($G1252,Products!$A$1:$C$11,COLUMNS(Products!$A$2:B1252),0)</f>
        <v>Office Equipment</v>
      </c>
      <c r="I1252" s="5">
        <f>VLOOKUP($G1252,Products!$A$1:$C$11,COLUMNS(Products!$A$2:C1252),0)</f>
        <v>350.59</v>
      </c>
      <c r="J1252" s="5">
        <v>816.53</v>
      </c>
      <c r="K1252" s="5" t="s">
        <v>81</v>
      </c>
      <c r="L1252" s="6">
        <v>45365</v>
      </c>
      <c r="M1252" s="5">
        <f t="shared" si="19"/>
        <v>10</v>
      </c>
      <c r="N1252" s="5" t="str">
        <f>TEXT(Table1[[#This Row],[Date]],"mmm")</f>
        <v>Mar</v>
      </c>
      <c r="O1252" s="5">
        <f>YEAR(Table1[[#This Row],[Date]])</f>
        <v>2024</v>
      </c>
    </row>
    <row r="1253" spans="1:15" x14ac:dyDescent="0.25">
      <c r="A1253" s="5">
        <v>1252</v>
      </c>
      <c r="B1253" s="6">
        <v>45539</v>
      </c>
      <c r="C1253" s="5" t="s">
        <v>50</v>
      </c>
      <c r="D1253" s="5" t="str">
        <f>VLOOKUP($C1253,'Sales Person'!$A$1:$C$21,2,0)</f>
        <v>Michale Cole</v>
      </c>
      <c r="E1253" s="5" t="s">
        <v>13</v>
      </c>
      <c r="F1253" s="5" t="str">
        <f>VLOOKUP($E1253,Country!$A$1:$B$11,2,0)</f>
        <v>Asia</v>
      </c>
      <c r="G1253" s="5" t="s">
        <v>28</v>
      </c>
      <c r="H1253" s="5" t="str">
        <f>VLOOKUP($G1253,Products!$A$1:$C$11,COLUMNS(Products!$A$2:B1253),0)</f>
        <v>Electronics</v>
      </c>
      <c r="I1253" s="5">
        <f>VLOOKUP($G1253,Products!$A$1:$C$11,COLUMNS(Products!$A$2:C1253),0)</f>
        <v>282.79000000000002</v>
      </c>
      <c r="J1253" s="5">
        <v>583.65</v>
      </c>
      <c r="K1253" s="5" t="s">
        <v>82</v>
      </c>
      <c r="L1253" s="5" t="s">
        <v>83</v>
      </c>
      <c r="M1253" s="5" t="str">
        <f t="shared" si="19"/>
        <v>0</v>
      </c>
      <c r="N1253" s="5" t="str">
        <f>TEXT(Table1[[#This Row],[Date]],"mmm")</f>
        <v>Sep</v>
      </c>
      <c r="O1253" s="5">
        <f>YEAR(Table1[[#This Row],[Date]])</f>
        <v>2024</v>
      </c>
    </row>
    <row r="1254" spans="1:15" x14ac:dyDescent="0.25">
      <c r="A1254" s="5">
        <v>1253</v>
      </c>
      <c r="B1254" s="6">
        <v>45587</v>
      </c>
      <c r="C1254" s="5" t="s">
        <v>62</v>
      </c>
      <c r="D1254" s="5" t="str">
        <f>VLOOKUP($C1254,'Sales Person'!$A$1:$C$21,2,0)</f>
        <v>Cathy Kelley</v>
      </c>
      <c r="E1254" s="5" t="s">
        <v>10</v>
      </c>
      <c r="F1254" s="5" t="str">
        <f>VLOOKUP($E1254,Country!$A$1:$B$11,2,0)</f>
        <v>Europe</v>
      </c>
      <c r="G1254" s="5" t="s">
        <v>28</v>
      </c>
      <c r="H1254" s="5" t="str">
        <f>VLOOKUP($G1254,Products!$A$1:$C$11,COLUMNS(Products!$A$2:B1254),0)</f>
        <v>Electronics</v>
      </c>
      <c r="I1254" s="5">
        <f>VLOOKUP($G1254,Products!$A$1:$C$11,COLUMNS(Products!$A$2:C1254),0)</f>
        <v>282.79000000000002</v>
      </c>
      <c r="J1254" s="5">
        <v>653.23</v>
      </c>
      <c r="K1254" s="5" t="s">
        <v>81</v>
      </c>
      <c r="L1254" s="6">
        <v>45593</v>
      </c>
      <c r="M1254" s="5">
        <f t="shared" si="19"/>
        <v>6</v>
      </c>
      <c r="N1254" s="5" t="str">
        <f>TEXT(Table1[[#This Row],[Date]],"mmm")</f>
        <v>Oct</v>
      </c>
      <c r="O1254" s="5">
        <f>YEAR(Table1[[#This Row],[Date]])</f>
        <v>2024</v>
      </c>
    </row>
    <row r="1255" spans="1:15" x14ac:dyDescent="0.25">
      <c r="A1255" s="5">
        <v>1254</v>
      </c>
      <c r="B1255" s="6">
        <v>45123</v>
      </c>
      <c r="C1255" s="5" t="s">
        <v>58</v>
      </c>
      <c r="D1255" s="5" t="str">
        <f>VLOOKUP($C1255,'Sales Person'!$A$1:$C$21,2,0)</f>
        <v>Nick Patrick</v>
      </c>
      <c r="E1255" s="5" t="s">
        <v>15</v>
      </c>
      <c r="F1255" s="5" t="str">
        <f>VLOOKUP($E1255,Country!$A$1:$B$11,2,0)</f>
        <v>Oceania</v>
      </c>
      <c r="G1255" s="5" t="s">
        <v>24</v>
      </c>
      <c r="H1255" s="5" t="str">
        <f>VLOOKUP($G1255,Products!$A$1:$C$11,COLUMNS(Products!$A$2:B1255),0)</f>
        <v>Audio</v>
      </c>
      <c r="I1255" s="5">
        <f>VLOOKUP($G1255,Products!$A$1:$C$11,COLUMNS(Products!$A$2:C1255),0)</f>
        <v>195.62</v>
      </c>
      <c r="J1255" s="5">
        <v>810.04</v>
      </c>
      <c r="K1255" s="5" t="s">
        <v>81</v>
      </c>
      <c r="L1255" s="6">
        <v>45143</v>
      </c>
      <c r="M1255" s="5">
        <f t="shared" si="19"/>
        <v>20</v>
      </c>
      <c r="N1255" s="5" t="str">
        <f>TEXT(Table1[[#This Row],[Date]],"mmm")</f>
        <v>Jul</v>
      </c>
      <c r="O1255" s="5">
        <f>YEAR(Table1[[#This Row],[Date]])</f>
        <v>2023</v>
      </c>
    </row>
    <row r="1256" spans="1:15" x14ac:dyDescent="0.25">
      <c r="A1256" s="5">
        <v>1255</v>
      </c>
      <c r="B1256" s="6">
        <v>45656</v>
      </c>
      <c r="C1256" s="5" t="s">
        <v>68</v>
      </c>
      <c r="D1256" s="5" t="str">
        <f>VLOOKUP($C1256,'Sales Person'!$A$1:$C$21,2,0)</f>
        <v>Samantha Irvin</v>
      </c>
      <c r="E1256" s="5" t="s">
        <v>13</v>
      </c>
      <c r="F1256" s="5" t="str">
        <f>VLOOKUP($E1256,Country!$A$1:$B$11,2,0)</f>
        <v>Asia</v>
      </c>
      <c r="G1256" s="5" t="s">
        <v>26</v>
      </c>
      <c r="H1256" s="5" t="str">
        <f>VLOOKUP($G1256,Products!$A$1:$C$11,COLUMNS(Products!$A$2:B1256),0)</f>
        <v>Electronics</v>
      </c>
      <c r="I1256" s="5">
        <f>VLOOKUP($G1256,Products!$A$1:$C$11,COLUMNS(Products!$A$2:C1256),0)</f>
        <v>263.2</v>
      </c>
      <c r="J1256" s="5">
        <v>589.29</v>
      </c>
      <c r="K1256" s="5" t="s">
        <v>82</v>
      </c>
      <c r="L1256" s="5" t="s">
        <v>83</v>
      </c>
      <c r="M1256" s="5" t="str">
        <f t="shared" si="19"/>
        <v>0</v>
      </c>
      <c r="N1256" s="5" t="str">
        <f>TEXT(Table1[[#This Row],[Date]],"mmm")</f>
        <v>Dec</v>
      </c>
      <c r="O1256" s="5">
        <f>YEAR(Table1[[#This Row],[Date]])</f>
        <v>2024</v>
      </c>
    </row>
    <row r="1257" spans="1:15" x14ac:dyDescent="0.25">
      <c r="A1257" s="5">
        <v>1256</v>
      </c>
      <c r="B1257" s="6">
        <v>45373</v>
      </c>
      <c r="C1257" s="5" t="s">
        <v>68</v>
      </c>
      <c r="D1257" s="5" t="str">
        <f>VLOOKUP($C1257,'Sales Person'!$A$1:$C$21,2,0)</f>
        <v>Samantha Irvin</v>
      </c>
      <c r="E1257" s="5" t="s">
        <v>7</v>
      </c>
      <c r="F1257" s="5" t="str">
        <f>VLOOKUP($E1257,Country!$A$1:$B$11,2,0)</f>
        <v>Europe</v>
      </c>
      <c r="G1257" s="5" t="s">
        <v>29</v>
      </c>
      <c r="H1257" s="5" t="str">
        <f>VLOOKUP($G1257,Products!$A$1:$C$11,COLUMNS(Products!$A$2:B1257),0)</f>
        <v>Computing</v>
      </c>
      <c r="I1257" s="5">
        <f>VLOOKUP($G1257,Products!$A$1:$C$11,COLUMNS(Products!$A$2:C1257),0)</f>
        <v>104.6</v>
      </c>
      <c r="J1257" s="5">
        <v>664.32</v>
      </c>
      <c r="K1257" s="5" t="s">
        <v>82</v>
      </c>
      <c r="L1257" s="5" t="s">
        <v>83</v>
      </c>
      <c r="M1257" s="5" t="str">
        <f t="shared" si="19"/>
        <v>0</v>
      </c>
      <c r="N1257" s="5" t="str">
        <f>TEXT(Table1[[#This Row],[Date]],"mmm")</f>
        <v>Mar</v>
      </c>
      <c r="O1257" s="5">
        <f>YEAR(Table1[[#This Row],[Date]])</f>
        <v>2024</v>
      </c>
    </row>
    <row r="1258" spans="1:15" x14ac:dyDescent="0.25">
      <c r="A1258" s="5">
        <v>1257</v>
      </c>
      <c r="B1258" s="6">
        <v>45126</v>
      </c>
      <c r="C1258" s="5" t="s">
        <v>48</v>
      </c>
      <c r="D1258" s="5" t="str">
        <f>VLOOKUP($C1258,'Sales Person'!$A$1:$C$21,2,0)</f>
        <v>Cathy Kelley</v>
      </c>
      <c r="E1258" s="5" t="s">
        <v>15</v>
      </c>
      <c r="F1258" s="5" t="str">
        <f>VLOOKUP($E1258,Country!$A$1:$B$11,2,0)</f>
        <v>Oceania</v>
      </c>
      <c r="G1258" s="5" t="s">
        <v>24</v>
      </c>
      <c r="H1258" s="5" t="str">
        <f>VLOOKUP($G1258,Products!$A$1:$C$11,COLUMNS(Products!$A$2:B1258),0)</f>
        <v>Audio</v>
      </c>
      <c r="I1258" s="5">
        <f>VLOOKUP($G1258,Products!$A$1:$C$11,COLUMNS(Products!$A$2:C1258),0)</f>
        <v>195.62</v>
      </c>
      <c r="J1258" s="5">
        <v>658.83</v>
      </c>
      <c r="K1258" s="5" t="s">
        <v>81</v>
      </c>
      <c r="L1258" s="6">
        <v>45146</v>
      </c>
      <c r="M1258" s="5">
        <f t="shared" si="19"/>
        <v>20</v>
      </c>
      <c r="N1258" s="5" t="str">
        <f>TEXT(Table1[[#This Row],[Date]],"mmm")</f>
        <v>Jul</v>
      </c>
      <c r="O1258" s="5">
        <f>YEAR(Table1[[#This Row],[Date]])</f>
        <v>2023</v>
      </c>
    </row>
    <row r="1259" spans="1:15" x14ac:dyDescent="0.25">
      <c r="A1259" s="5">
        <v>1258</v>
      </c>
      <c r="B1259" s="6">
        <v>45298</v>
      </c>
      <c r="C1259" s="5" t="s">
        <v>40</v>
      </c>
      <c r="D1259" s="5" t="str">
        <f>VLOOKUP($C1259,'Sales Person'!$A$1:$C$21,2,0)</f>
        <v>Samantha Irvin</v>
      </c>
      <c r="E1259" s="5" t="s">
        <v>14</v>
      </c>
      <c r="F1259" s="5" t="str">
        <f>VLOOKUP($E1259,Country!$A$1:$B$11,2,0)</f>
        <v>Asia</v>
      </c>
      <c r="G1259" s="5" t="s">
        <v>28</v>
      </c>
      <c r="H1259" s="5" t="str">
        <f>VLOOKUP($G1259,Products!$A$1:$C$11,COLUMNS(Products!$A$2:B1259),0)</f>
        <v>Electronics</v>
      </c>
      <c r="I1259" s="5">
        <f>VLOOKUP($G1259,Products!$A$1:$C$11,COLUMNS(Products!$A$2:C1259),0)</f>
        <v>282.79000000000002</v>
      </c>
      <c r="J1259" s="5">
        <v>997.65</v>
      </c>
      <c r="K1259" s="5" t="s">
        <v>81</v>
      </c>
      <c r="L1259" s="6">
        <v>45316</v>
      </c>
      <c r="M1259" s="5">
        <f t="shared" si="19"/>
        <v>18</v>
      </c>
      <c r="N1259" s="5" t="str">
        <f>TEXT(Table1[[#This Row],[Date]],"mmm")</f>
        <v>Jan</v>
      </c>
      <c r="O1259" s="5">
        <f>YEAR(Table1[[#This Row],[Date]])</f>
        <v>2024</v>
      </c>
    </row>
    <row r="1260" spans="1:15" x14ac:dyDescent="0.25">
      <c r="A1260" s="5">
        <v>1259</v>
      </c>
      <c r="B1260" s="6">
        <v>45520</v>
      </c>
      <c r="C1260" s="5" t="s">
        <v>40</v>
      </c>
      <c r="D1260" s="5" t="str">
        <f>VLOOKUP($C1260,'Sales Person'!$A$1:$C$21,2,0)</f>
        <v>Samantha Irvin</v>
      </c>
      <c r="E1260" s="5" t="s">
        <v>9</v>
      </c>
      <c r="F1260" s="5" t="str">
        <f>VLOOKUP($E1260,Country!$A$1:$B$11,2,0)</f>
        <v>Europe</v>
      </c>
      <c r="G1260" s="5" t="s">
        <v>20</v>
      </c>
      <c r="H1260" s="5" t="str">
        <f>VLOOKUP($G1260,Products!$A$1:$C$11,COLUMNS(Products!$A$2:B1260),0)</f>
        <v>Office Equipment</v>
      </c>
      <c r="I1260" s="5">
        <f>VLOOKUP($G1260,Products!$A$1:$C$11,COLUMNS(Products!$A$2:C1260),0)</f>
        <v>350.59</v>
      </c>
      <c r="J1260" s="5">
        <v>457.98</v>
      </c>
      <c r="K1260" s="5" t="s">
        <v>82</v>
      </c>
      <c r="L1260" s="5" t="s">
        <v>83</v>
      </c>
      <c r="M1260" s="5" t="str">
        <f t="shared" si="19"/>
        <v>0</v>
      </c>
      <c r="N1260" s="5" t="str">
        <f>TEXT(Table1[[#This Row],[Date]],"mmm")</f>
        <v>Aug</v>
      </c>
      <c r="O1260" s="5">
        <f>YEAR(Table1[[#This Row],[Date]])</f>
        <v>2024</v>
      </c>
    </row>
    <row r="1261" spans="1:15" x14ac:dyDescent="0.25">
      <c r="A1261" s="5">
        <v>1260</v>
      </c>
      <c r="B1261" s="6">
        <v>45111</v>
      </c>
      <c r="C1261" s="5" t="s">
        <v>52</v>
      </c>
      <c r="D1261" s="5" t="str">
        <f>VLOOKUP($C1261,'Sales Person'!$A$1:$C$21,2,0)</f>
        <v>Nick Patrick</v>
      </c>
      <c r="E1261" s="5" t="s">
        <v>2</v>
      </c>
      <c r="F1261" s="5" t="str">
        <f>VLOOKUP($E1261,Country!$A$1:$B$11,2,0)</f>
        <v>North America</v>
      </c>
      <c r="G1261" s="5" t="s">
        <v>31</v>
      </c>
      <c r="H1261" s="5" t="str">
        <f>VLOOKUP($G1261,Products!$A$1:$C$11,COLUMNS(Products!$A$2:B1261),0)</f>
        <v>Electronics</v>
      </c>
      <c r="I1261" s="5">
        <f>VLOOKUP($G1261,Products!$A$1:$C$11,COLUMNS(Products!$A$2:C1261),0)</f>
        <v>71.97</v>
      </c>
      <c r="J1261" s="5">
        <v>766.17</v>
      </c>
      <c r="K1261" s="5" t="s">
        <v>81</v>
      </c>
      <c r="L1261" s="6">
        <v>45112</v>
      </c>
      <c r="M1261" s="5">
        <f t="shared" si="19"/>
        <v>1</v>
      </c>
      <c r="N1261" s="5" t="str">
        <f>TEXT(Table1[[#This Row],[Date]],"mmm")</f>
        <v>Jul</v>
      </c>
      <c r="O1261" s="5">
        <f>YEAR(Table1[[#This Row],[Date]])</f>
        <v>2023</v>
      </c>
    </row>
    <row r="1262" spans="1:15" x14ac:dyDescent="0.25">
      <c r="A1262" s="5">
        <v>1261</v>
      </c>
      <c r="B1262" s="6">
        <v>45453</v>
      </c>
      <c r="C1262" s="5" t="s">
        <v>54</v>
      </c>
      <c r="D1262" s="5" t="str">
        <f>VLOOKUP($C1262,'Sales Person'!$A$1:$C$21,2,0)</f>
        <v>Michale Cole</v>
      </c>
      <c r="E1262" s="5" t="s">
        <v>2</v>
      </c>
      <c r="F1262" s="5" t="str">
        <f>VLOOKUP($E1262,Country!$A$1:$B$11,2,0)</f>
        <v>North America</v>
      </c>
      <c r="G1262" s="5" t="s">
        <v>24</v>
      </c>
      <c r="H1262" s="5" t="str">
        <f>VLOOKUP($G1262,Products!$A$1:$C$11,COLUMNS(Products!$A$2:B1262),0)</f>
        <v>Audio</v>
      </c>
      <c r="I1262" s="5">
        <f>VLOOKUP($G1262,Products!$A$1:$C$11,COLUMNS(Products!$A$2:C1262),0)</f>
        <v>195.62</v>
      </c>
      <c r="J1262" s="5">
        <v>966.53</v>
      </c>
      <c r="K1262" s="5" t="s">
        <v>81</v>
      </c>
      <c r="L1262" s="6">
        <v>45454</v>
      </c>
      <c r="M1262" s="5">
        <f t="shared" si="19"/>
        <v>1</v>
      </c>
      <c r="N1262" s="5" t="str">
        <f>TEXT(Table1[[#This Row],[Date]],"mmm")</f>
        <v>Jun</v>
      </c>
      <c r="O1262" s="5">
        <f>YEAR(Table1[[#This Row],[Date]])</f>
        <v>2024</v>
      </c>
    </row>
    <row r="1263" spans="1:15" x14ac:dyDescent="0.25">
      <c r="A1263" s="5">
        <v>1262</v>
      </c>
      <c r="B1263" s="6">
        <v>45249</v>
      </c>
      <c r="C1263" s="5" t="s">
        <v>44</v>
      </c>
      <c r="D1263" s="5" t="str">
        <f>VLOOKUP($C1263,'Sales Person'!$A$1:$C$21,2,0)</f>
        <v>Cathy Kelley</v>
      </c>
      <c r="E1263" s="5" t="s">
        <v>7</v>
      </c>
      <c r="F1263" s="5" t="str">
        <f>VLOOKUP($E1263,Country!$A$1:$B$11,2,0)</f>
        <v>Europe</v>
      </c>
      <c r="G1263" s="5" t="s">
        <v>33</v>
      </c>
      <c r="H1263" s="5" t="str">
        <f>VLOOKUP($G1263,Products!$A$1:$C$11,COLUMNS(Products!$A$2:B1263),0)</f>
        <v>Electronics</v>
      </c>
      <c r="I1263" s="5">
        <f>VLOOKUP($G1263,Products!$A$1:$C$11,COLUMNS(Products!$A$2:C1263),0)</f>
        <v>381.62</v>
      </c>
      <c r="J1263" s="5">
        <v>716.25</v>
      </c>
      <c r="K1263" s="5" t="s">
        <v>82</v>
      </c>
      <c r="L1263" s="5" t="s">
        <v>83</v>
      </c>
      <c r="M1263" s="5" t="str">
        <f t="shared" si="19"/>
        <v>0</v>
      </c>
      <c r="N1263" s="5" t="str">
        <f>TEXT(Table1[[#This Row],[Date]],"mmm")</f>
        <v>Nov</v>
      </c>
      <c r="O1263" s="5">
        <f>YEAR(Table1[[#This Row],[Date]])</f>
        <v>2023</v>
      </c>
    </row>
    <row r="1264" spans="1:15" x14ac:dyDescent="0.25">
      <c r="A1264" s="5">
        <v>1263</v>
      </c>
      <c r="B1264" s="6">
        <v>45554</v>
      </c>
      <c r="C1264" s="5" t="s">
        <v>42</v>
      </c>
      <c r="D1264" s="5" t="str">
        <f>VLOOKUP($C1264,'Sales Person'!$A$1:$C$21,2,0)</f>
        <v>Cathy Kelley</v>
      </c>
      <c r="E1264" s="5" t="s">
        <v>4</v>
      </c>
      <c r="F1264" s="5" t="str">
        <f>VLOOKUP($E1264,Country!$A$1:$B$11,2,0)</f>
        <v>North America</v>
      </c>
      <c r="G1264" s="5" t="s">
        <v>30</v>
      </c>
      <c r="H1264" s="5" t="str">
        <f>VLOOKUP($G1264,Products!$A$1:$C$11,COLUMNS(Products!$A$2:B1264),0)</f>
        <v>Audio</v>
      </c>
      <c r="I1264" s="5">
        <f>VLOOKUP($G1264,Products!$A$1:$C$11,COLUMNS(Products!$A$2:C1264),0)</f>
        <v>199.57</v>
      </c>
      <c r="J1264" s="5">
        <v>487.7</v>
      </c>
      <c r="K1264" s="5" t="s">
        <v>81</v>
      </c>
      <c r="L1264" s="6">
        <v>45556</v>
      </c>
      <c r="M1264" s="5">
        <f t="shared" si="19"/>
        <v>2</v>
      </c>
      <c r="N1264" s="5" t="str">
        <f>TEXT(Table1[[#This Row],[Date]],"mmm")</f>
        <v>Sep</v>
      </c>
      <c r="O1264" s="5">
        <f>YEAR(Table1[[#This Row],[Date]])</f>
        <v>2024</v>
      </c>
    </row>
    <row r="1265" spans="1:15" x14ac:dyDescent="0.25">
      <c r="A1265" s="5">
        <v>1264</v>
      </c>
      <c r="B1265" s="6">
        <v>44933</v>
      </c>
      <c r="C1265" s="5" t="s">
        <v>64</v>
      </c>
      <c r="D1265" s="5" t="str">
        <f>VLOOKUP($C1265,'Sales Person'!$A$1:$C$21,2,0)</f>
        <v>Michale Cole</v>
      </c>
      <c r="E1265" s="5" t="s">
        <v>10</v>
      </c>
      <c r="F1265" s="5" t="str">
        <f>VLOOKUP($E1265,Country!$A$1:$B$11,2,0)</f>
        <v>Europe</v>
      </c>
      <c r="G1265" s="5" t="s">
        <v>33</v>
      </c>
      <c r="H1265" s="5" t="str">
        <f>VLOOKUP($G1265,Products!$A$1:$C$11,COLUMNS(Products!$A$2:B1265),0)</f>
        <v>Electronics</v>
      </c>
      <c r="I1265" s="5">
        <f>VLOOKUP($G1265,Products!$A$1:$C$11,COLUMNS(Products!$A$2:C1265),0)</f>
        <v>381.62</v>
      </c>
      <c r="J1265" s="5">
        <v>612.32000000000005</v>
      </c>
      <c r="K1265" s="5" t="s">
        <v>82</v>
      </c>
      <c r="L1265" s="5" t="s">
        <v>83</v>
      </c>
      <c r="M1265" s="5" t="str">
        <f t="shared" si="19"/>
        <v>0</v>
      </c>
      <c r="N1265" s="5" t="str">
        <f>TEXT(Table1[[#This Row],[Date]],"mmm")</f>
        <v>Jan</v>
      </c>
      <c r="O1265" s="5">
        <f>YEAR(Table1[[#This Row],[Date]])</f>
        <v>2023</v>
      </c>
    </row>
    <row r="1266" spans="1:15" x14ac:dyDescent="0.25">
      <c r="A1266" s="5">
        <v>1265</v>
      </c>
      <c r="B1266" s="6">
        <v>45515</v>
      </c>
      <c r="C1266" s="5" t="s">
        <v>58</v>
      </c>
      <c r="D1266" s="5" t="str">
        <f>VLOOKUP($C1266,'Sales Person'!$A$1:$C$21,2,0)</f>
        <v>Nick Patrick</v>
      </c>
      <c r="E1266" s="5" t="s">
        <v>10</v>
      </c>
      <c r="F1266" s="5" t="str">
        <f>VLOOKUP($E1266,Country!$A$1:$B$11,2,0)</f>
        <v>Europe</v>
      </c>
      <c r="G1266" s="5" t="s">
        <v>28</v>
      </c>
      <c r="H1266" s="5" t="str">
        <f>VLOOKUP($G1266,Products!$A$1:$C$11,COLUMNS(Products!$A$2:B1266),0)</f>
        <v>Electronics</v>
      </c>
      <c r="I1266" s="5">
        <f>VLOOKUP($G1266,Products!$A$1:$C$11,COLUMNS(Products!$A$2:C1266),0)</f>
        <v>282.79000000000002</v>
      </c>
      <c r="J1266" s="5">
        <v>306.76</v>
      </c>
      <c r="K1266" s="5" t="s">
        <v>81</v>
      </c>
      <c r="L1266" s="6">
        <v>45521</v>
      </c>
      <c r="M1266" s="5">
        <f t="shared" si="19"/>
        <v>6</v>
      </c>
      <c r="N1266" s="5" t="str">
        <f>TEXT(Table1[[#This Row],[Date]],"mmm")</f>
        <v>Aug</v>
      </c>
      <c r="O1266" s="5">
        <f>YEAR(Table1[[#This Row],[Date]])</f>
        <v>2024</v>
      </c>
    </row>
    <row r="1267" spans="1:15" x14ac:dyDescent="0.25">
      <c r="A1267" s="5">
        <v>1266</v>
      </c>
      <c r="B1267" s="6">
        <v>45598</v>
      </c>
      <c r="C1267" s="5" t="s">
        <v>40</v>
      </c>
      <c r="D1267" s="5" t="str">
        <f>VLOOKUP($C1267,'Sales Person'!$A$1:$C$21,2,0)</f>
        <v>Samantha Irvin</v>
      </c>
      <c r="E1267" s="5" t="s">
        <v>15</v>
      </c>
      <c r="F1267" s="5" t="str">
        <f>VLOOKUP($E1267,Country!$A$1:$B$11,2,0)</f>
        <v>Oceania</v>
      </c>
      <c r="G1267" s="5" t="s">
        <v>20</v>
      </c>
      <c r="H1267" s="5" t="str">
        <f>VLOOKUP($G1267,Products!$A$1:$C$11,COLUMNS(Products!$A$2:B1267),0)</f>
        <v>Office Equipment</v>
      </c>
      <c r="I1267" s="5">
        <f>VLOOKUP($G1267,Products!$A$1:$C$11,COLUMNS(Products!$A$2:C1267),0)</f>
        <v>350.59</v>
      </c>
      <c r="J1267" s="5">
        <v>994.32</v>
      </c>
      <c r="K1267" s="5" t="s">
        <v>81</v>
      </c>
      <c r="L1267" s="6">
        <v>45618</v>
      </c>
      <c r="M1267" s="5">
        <f t="shared" si="19"/>
        <v>20</v>
      </c>
      <c r="N1267" s="5" t="str">
        <f>TEXT(Table1[[#This Row],[Date]],"mmm")</f>
        <v>Nov</v>
      </c>
      <c r="O1267" s="5">
        <f>YEAR(Table1[[#This Row],[Date]])</f>
        <v>2024</v>
      </c>
    </row>
    <row r="1268" spans="1:15" x14ac:dyDescent="0.25">
      <c r="A1268" s="5">
        <v>1267</v>
      </c>
      <c r="B1268" s="6">
        <v>45010</v>
      </c>
      <c r="C1268" s="5" t="s">
        <v>58</v>
      </c>
      <c r="D1268" s="5" t="str">
        <f>VLOOKUP($C1268,'Sales Person'!$A$1:$C$21,2,0)</f>
        <v>Nick Patrick</v>
      </c>
      <c r="E1268" s="5" t="s">
        <v>10</v>
      </c>
      <c r="F1268" s="5" t="str">
        <f>VLOOKUP($E1268,Country!$A$1:$B$11,2,0)</f>
        <v>Europe</v>
      </c>
      <c r="G1268" s="5" t="s">
        <v>24</v>
      </c>
      <c r="H1268" s="5" t="str">
        <f>VLOOKUP($G1268,Products!$A$1:$C$11,COLUMNS(Products!$A$2:B1268),0)</f>
        <v>Audio</v>
      </c>
      <c r="I1268" s="5">
        <f>VLOOKUP($G1268,Products!$A$1:$C$11,COLUMNS(Products!$A$2:C1268),0)</f>
        <v>195.62</v>
      </c>
      <c r="J1268" s="5">
        <v>627.91999999999996</v>
      </c>
      <c r="K1268" s="5" t="s">
        <v>81</v>
      </c>
      <c r="L1268" s="6">
        <v>45016</v>
      </c>
      <c r="M1268" s="5">
        <f t="shared" si="19"/>
        <v>6</v>
      </c>
      <c r="N1268" s="5" t="str">
        <f>TEXT(Table1[[#This Row],[Date]],"mmm")</f>
        <v>Mar</v>
      </c>
      <c r="O1268" s="5">
        <f>YEAR(Table1[[#This Row],[Date]])</f>
        <v>2023</v>
      </c>
    </row>
    <row r="1269" spans="1:15" x14ac:dyDescent="0.25">
      <c r="A1269" s="5">
        <v>1268</v>
      </c>
      <c r="B1269" s="6">
        <v>45179</v>
      </c>
      <c r="C1269" s="5" t="s">
        <v>72</v>
      </c>
      <c r="D1269" s="5" t="str">
        <f>VLOOKUP($C1269,'Sales Person'!$A$1:$C$21,2,0)</f>
        <v>Cathy Kelley</v>
      </c>
      <c r="E1269" s="5" t="s">
        <v>10</v>
      </c>
      <c r="F1269" s="5" t="str">
        <f>VLOOKUP($E1269,Country!$A$1:$B$11,2,0)</f>
        <v>Europe</v>
      </c>
      <c r="G1269" s="5" t="s">
        <v>32</v>
      </c>
      <c r="H1269" s="5" t="str">
        <f>VLOOKUP($G1269,Products!$A$1:$C$11,COLUMNS(Products!$A$2:B1269),0)</f>
        <v>Audio</v>
      </c>
      <c r="I1269" s="5">
        <f>VLOOKUP($G1269,Products!$A$1:$C$11,COLUMNS(Products!$A$2:C1269),0)</f>
        <v>143.09</v>
      </c>
      <c r="J1269" s="5">
        <v>250.18</v>
      </c>
      <c r="K1269" s="5" t="s">
        <v>81</v>
      </c>
      <c r="L1269" s="6">
        <v>45185</v>
      </c>
      <c r="M1269" s="5">
        <f t="shared" si="19"/>
        <v>6</v>
      </c>
      <c r="N1269" s="5" t="str">
        <f>TEXT(Table1[[#This Row],[Date]],"mmm")</f>
        <v>Sep</v>
      </c>
      <c r="O1269" s="5">
        <f>YEAR(Table1[[#This Row],[Date]])</f>
        <v>2023</v>
      </c>
    </row>
    <row r="1270" spans="1:15" x14ac:dyDescent="0.25">
      <c r="A1270" s="5">
        <v>1269</v>
      </c>
      <c r="B1270" s="6">
        <v>44971</v>
      </c>
      <c r="C1270" s="5" t="s">
        <v>54</v>
      </c>
      <c r="D1270" s="5" t="str">
        <f>VLOOKUP($C1270,'Sales Person'!$A$1:$C$21,2,0)</f>
        <v>Michale Cole</v>
      </c>
      <c r="E1270" s="5" t="s">
        <v>5</v>
      </c>
      <c r="F1270" s="5" t="str">
        <f>VLOOKUP($E1270,Country!$A$1:$B$11,2,0)</f>
        <v>South America</v>
      </c>
      <c r="G1270" s="5" t="s">
        <v>24</v>
      </c>
      <c r="H1270" s="5" t="str">
        <f>VLOOKUP($G1270,Products!$A$1:$C$11,COLUMNS(Products!$A$2:B1270),0)</f>
        <v>Audio</v>
      </c>
      <c r="I1270" s="5">
        <f>VLOOKUP($G1270,Products!$A$1:$C$11,COLUMNS(Products!$A$2:C1270),0)</f>
        <v>195.62</v>
      </c>
      <c r="J1270" s="5">
        <v>369.18</v>
      </c>
      <c r="K1270" s="5" t="s">
        <v>82</v>
      </c>
      <c r="L1270" s="5" t="s">
        <v>83</v>
      </c>
      <c r="M1270" s="5" t="str">
        <f t="shared" si="19"/>
        <v>0</v>
      </c>
      <c r="N1270" s="5" t="str">
        <f>TEXT(Table1[[#This Row],[Date]],"mmm")</f>
        <v>Feb</v>
      </c>
      <c r="O1270" s="5">
        <f>YEAR(Table1[[#This Row],[Date]])</f>
        <v>2023</v>
      </c>
    </row>
    <row r="1271" spans="1:15" x14ac:dyDescent="0.25">
      <c r="A1271" s="5">
        <v>1270</v>
      </c>
      <c r="B1271" s="6">
        <v>45460</v>
      </c>
      <c r="C1271" s="5" t="s">
        <v>50</v>
      </c>
      <c r="D1271" s="5" t="str">
        <f>VLOOKUP($C1271,'Sales Person'!$A$1:$C$21,2,0)</f>
        <v>Michale Cole</v>
      </c>
      <c r="E1271" s="5" t="s">
        <v>9</v>
      </c>
      <c r="F1271" s="5" t="str">
        <f>VLOOKUP($E1271,Country!$A$1:$B$11,2,0)</f>
        <v>Europe</v>
      </c>
      <c r="G1271" s="5" t="s">
        <v>29</v>
      </c>
      <c r="H1271" s="5" t="str">
        <f>VLOOKUP($G1271,Products!$A$1:$C$11,COLUMNS(Products!$A$2:B1271),0)</f>
        <v>Computing</v>
      </c>
      <c r="I1271" s="5">
        <f>VLOOKUP($G1271,Products!$A$1:$C$11,COLUMNS(Products!$A$2:C1271),0)</f>
        <v>104.6</v>
      </c>
      <c r="J1271" s="5">
        <v>548.28</v>
      </c>
      <c r="K1271" s="5" t="s">
        <v>82</v>
      </c>
      <c r="L1271" s="5" t="s">
        <v>83</v>
      </c>
      <c r="M1271" s="5" t="str">
        <f t="shared" si="19"/>
        <v>0</v>
      </c>
      <c r="N1271" s="5" t="str">
        <f>TEXT(Table1[[#This Row],[Date]],"mmm")</f>
        <v>Jun</v>
      </c>
      <c r="O1271" s="5">
        <f>YEAR(Table1[[#This Row],[Date]])</f>
        <v>2024</v>
      </c>
    </row>
    <row r="1272" spans="1:15" x14ac:dyDescent="0.25">
      <c r="A1272" s="5">
        <v>1271</v>
      </c>
      <c r="B1272" s="6">
        <v>45590</v>
      </c>
      <c r="C1272" s="5" t="s">
        <v>48</v>
      </c>
      <c r="D1272" s="5" t="str">
        <f>VLOOKUP($C1272,'Sales Person'!$A$1:$C$21,2,0)</f>
        <v>Cathy Kelley</v>
      </c>
      <c r="E1272" s="5" t="s">
        <v>7</v>
      </c>
      <c r="F1272" s="5" t="str">
        <f>VLOOKUP($E1272,Country!$A$1:$B$11,2,0)</f>
        <v>Europe</v>
      </c>
      <c r="G1272" s="5" t="s">
        <v>33</v>
      </c>
      <c r="H1272" s="5" t="str">
        <f>VLOOKUP($G1272,Products!$A$1:$C$11,COLUMNS(Products!$A$2:B1272),0)</f>
        <v>Electronics</v>
      </c>
      <c r="I1272" s="5">
        <f>VLOOKUP($G1272,Products!$A$1:$C$11,COLUMNS(Products!$A$2:C1272),0)</f>
        <v>381.62</v>
      </c>
      <c r="J1272" s="5">
        <v>305.82</v>
      </c>
      <c r="K1272" s="5" t="s">
        <v>81</v>
      </c>
      <c r="L1272" s="6">
        <v>45598</v>
      </c>
      <c r="M1272" s="5">
        <f t="shared" si="19"/>
        <v>8</v>
      </c>
      <c r="N1272" s="5" t="str">
        <f>TEXT(Table1[[#This Row],[Date]],"mmm")</f>
        <v>Oct</v>
      </c>
      <c r="O1272" s="5">
        <f>YEAR(Table1[[#This Row],[Date]])</f>
        <v>2024</v>
      </c>
    </row>
    <row r="1273" spans="1:15" x14ac:dyDescent="0.25">
      <c r="A1273" s="5">
        <v>1272</v>
      </c>
      <c r="B1273" s="6">
        <v>44940</v>
      </c>
      <c r="C1273" s="5" t="s">
        <v>56</v>
      </c>
      <c r="D1273" s="5" t="str">
        <f>VLOOKUP($C1273,'Sales Person'!$A$1:$C$21,2,0)</f>
        <v>Nick Patrick</v>
      </c>
      <c r="E1273" s="5" t="s">
        <v>7</v>
      </c>
      <c r="F1273" s="5" t="str">
        <f>VLOOKUP($E1273,Country!$A$1:$B$11,2,0)</f>
        <v>Europe</v>
      </c>
      <c r="G1273" s="5" t="s">
        <v>24</v>
      </c>
      <c r="H1273" s="5" t="str">
        <f>VLOOKUP($G1273,Products!$A$1:$C$11,COLUMNS(Products!$A$2:B1273),0)</f>
        <v>Audio</v>
      </c>
      <c r="I1273" s="5">
        <f>VLOOKUP($G1273,Products!$A$1:$C$11,COLUMNS(Products!$A$2:C1273),0)</f>
        <v>195.62</v>
      </c>
      <c r="J1273" s="5">
        <v>471.89</v>
      </c>
      <c r="K1273" s="5" t="s">
        <v>81</v>
      </c>
      <c r="L1273" s="6">
        <v>44948</v>
      </c>
      <c r="M1273" s="5">
        <f t="shared" si="19"/>
        <v>8</v>
      </c>
      <c r="N1273" s="5" t="str">
        <f>TEXT(Table1[[#This Row],[Date]],"mmm")</f>
        <v>Jan</v>
      </c>
      <c r="O1273" s="5">
        <f>YEAR(Table1[[#This Row],[Date]])</f>
        <v>2023</v>
      </c>
    </row>
    <row r="1274" spans="1:15" x14ac:dyDescent="0.25">
      <c r="A1274" s="5">
        <v>1273</v>
      </c>
      <c r="B1274" s="6">
        <v>45447</v>
      </c>
      <c r="C1274" s="5" t="s">
        <v>58</v>
      </c>
      <c r="D1274" s="5" t="str">
        <f>VLOOKUP($C1274,'Sales Person'!$A$1:$C$21,2,0)</f>
        <v>Nick Patrick</v>
      </c>
      <c r="E1274" s="5" t="s">
        <v>13</v>
      </c>
      <c r="F1274" s="5" t="str">
        <f>VLOOKUP($E1274,Country!$A$1:$B$11,2,0)</f>
        <v>Asia</v>
      </c>
      <c r="G1274" s="5" t="s">
        <v>32</v>
      </c>
      <c r="H1274" s="5" t="str">
        <f>VLOOKUP($G1274,Products!$A$1:$C$11,COLUMNS(Products!$A$2:B1274),0)</f>
        <v>Audio</v>
      </c>
      <c r="I1274" s="5">
        <f>VLOOKUP($G1274,Products!$A$1:$C$11,COLUMNS(Products!$A$2:C1274),0)</f>
        <v>143.09</v>
      </c>
      <c r="J1274" s="5">
        <v>358.64</v>
      </c>
      <c r="K1274" s="5" t="s">
        <v>81</v>
      </c>
      <c r="L1274" s="6">
        <v>45462</v>
      </c>
      <c r="M1274" s="5">
        <f t="shared" si="19"/>
        <v>15</v>
      </c>
      <c r="N1274" s="5" t="str">
        <f>TEXT(Table1[[#This Row],[Date]],"mmm")</f>
        <v>Jun</v>
      </c>
      <c r="O1274" s="5">
        <f>YEAR(Table1[[#This Row],[Date]])</f>
        <v>2024</v>
      </c>
    </row>
    <row r="1275" spans="1:15" x14ac:dyDescent="0.25">
      <c r="A1275" s="5">
        <v>1274</v>
      </c>
      <c r="B1275" s="6">
        <v>45286</v>
      </c>
      <c r="C1275" s="5" t="s">
        <v>50</v>
      </c>
      <c r="D1275" s="5" t="str">
        <f>VLOOKUP($C1275,'Sales Person'!$A$1:$C$21,2,0)</f>
        <v>Michale Cole</v>
      </c>
      <c r="E1275" s="5" t="s">
        <v>5</v>
      </c>
      <c r="F1275" s="5" t="str">
        <f>VLOOKUP($E1275,Country!$A$1:$B$11,2,0)</f>
        <v>South America</v>
      </c>
      <c r="G1275" s="5" t="s">
        <v>24</v>
      </c>
      <c r="H1275" s="5" t="str">
        <f>VLOOKUP($G1275,Products!$A$1:$C$11,COLUMNS(Products!$A$2:B1275),0)</f>
        <v>Audio</v>
      </c>
      <c r="I1275" s="5">
        <f>VLOOKUP($G1275,Products!$A$1:$C$11,COLUMNS(Products!$A$2:C1275),0)</f>
        <v>195.62</v>
      </c>
      <c r="J1275" s="5">
        <v>126.51</v>
      </c>
      <c r="K1275" s="5" t="s">
        <v>82</v>
      </c>
      <c r="L1275" s="5" t="s">
        <v>83</v>
      </c>
      <c r="M1275" s="5" t="str">
        <f t="shared" si="19"/>
        <v>0</v>
      </c>
      <c r="N1275" s="5" t="str">
        <f>TEXT(Table1[[#This Row],[Date]],"mmm")</f>
        <v>Dec</v>
      </c>
      <c r="O1275" s="5">
        <f>YEAR(Table1[[#This Row],[Date]])</f>
        <v>2023</v>
      </c>
    </row>
    <row r="1276" spans="1:15" x14ac:dyDescent="0.25">
      <c r="A1276" s="5">
        <v>1275</v>
      </c>
      <c r="B1276" s="6">
        <v>45531</v>
      </c>
      <c r="C1276" s="5" t="s">
        <v>64</v>
      </c>
      <c r="D1276" s="5" t="str">
        <f>VLOOKUP($C1276,'Sales Person'!$A$1:$C$21,2,0)</f>
        <v>Michale Cole</v>
      </c>
      <c r="E1276" s="5" t="s">
        <v>14</v>
      </c>
      <c r="F1276" s="5" t="str">
        <f>VLOOKUP($E1276,Country!$A$1:$B$11,2,0)</f>
        <v>Asia</v>
      </c>
      <c r="G1276" s="5" t="s">
        <v>33</v>
      </c>
      <c r="H1276" s="5" t="str">
        <f>VLOOKUP($G1276,Products!$A$1:$C$11,COLUMNS(Products!$A$2:B1276),0)</f>
        <v>Electronics</v>
      </c>
      <c r="I1276" s="5">
        <f>VLOOKUP($G1276,Products!$A$1:$C$11,COLUMNS(Products!$A$2:C1276),0)</f>
        <v>381.62</v>
      </c>
      <c r="J1276" s="5">
        <v>665.43</v>
      </c>
      <c r="K1276" s="5" t="s">
        <v>81</v>
      </c>
      <c r="L1276" s="6">
        <v>45549</v>
      </c>
      <c r="M1276" s="5">
        <f t="shared" si="19"/>
        <v>18</v>
      </c>
      <c r="N1276" s="5" t="str">
        <f>TEXT(Table1[[#This Row],[Date]],"mmm")</f>
        <v>Aug</v>
      </c>
      <c r="O1276" s="5">
        <f>YEAR(Table1[[#This Row],[Date]])</f>
        <v>2024</v>
      </c>
    </row>
    <row r="1277" spans="1:15" x14ac:dyDescent="0.25">
      <c r="A1277" s="5">
        <v>1276</v>
      </c>
      <c r="B1277" s="6">
        <v>45185</v>
      </c>
      <c r="C1277" s="5" t="s">
        <v>74</v>
      </c>
      <c r="D1277" s="5" t="str">
        <f>VLOOKUP($C1277,'Sales Person'!$A$1:$C$21,2,0)</f>
        <v>Michale Cole</v>
      </c>
      <c r="E1277" s="5" t="s">
        <v>2</v>
      </c>
      <c r="F1277" s="5" t="str">
        <f>VLOOKUP($E1277,Country!$A$1:$B$11,2,0)</f>
        <v>North America</v>
      </c>
      <c r="G1277" s="5" t="s">
        <v>33</v>
      </c>
      <c r="H1277" s="5" t="str">
        <f>VLOOKUP($G1277,Products!$A$1:$C$11,COLUMNS(Products!$A$2:B1277),0)</f>
        <v>Electronics</v>
      </c>
      <c r="I1277" s="5">
        <f>VLOOKUP($G1277,Products!$A$1:$C$11,COLUMNS(Products!$A$2:C1277),0)</f>
        <v>381.62</v>
      </c>
      <c r="J1277" s="5">
        <v>479.54</v>
      </c>
      <c r="K1277" s="5" t="s">
        <v>82</v>
      </c>
      <c r="L1277" s="5" t="s">
        <v>83</v>
      </c>
      <c r="M1277" s="5" t="str">
        <f t="shared" si="19"/>
        <v>0</v>
      </c>
      <c r="N1277" s="5" t="str">
        <f>TEXT(Table1[[#This Row],[Date]],"mmm")</f>
        <v>Sep</v>
      </c>
      <c r="O1277" s="5">
        <f>YEAR(Table1[[#This Row],[Date]])</f>
        <v>2023</v>
      </c>
    </row>
    <row r="1278" spans="1:15" x14ac:dyDescent="0.25">
      <c r="A1278" s="5">
        <v>1277</v>
      </c>
      <c r="B1278" s="6">
        <v>45404</v>
      </c>
      <c r="C1278" s="5" t="s">
        <v>46</v>
      </c>
      <c r="D1278" s="5" t="str">
        <f>VLOOKUP($C1278,'Sales Person'!$A$1:$C$21,2,0)</f>
        <v>Nick Patrick</v>
      </c>
      <c r="E1278" s="5" t="s">
        <v>11</v>
      </c>
      <c r="F1278" s="5" t="str">
        <f>VLOOKUP($E1278,Country!$A$1:$B$11,2,0)</f>
        <v>Asia</v>
      </c>
      <c r="G1278" s="5" t="s">
        <v>24</v>
      </c>
      <c r="H1278" s="5" t="str">
        <f>VLOOKUP($G1278,Products!$A$1:$C$11,COLUMNS(Products!$A$2:B1278),0)</f>
        <v>Audio</v>
      </c>
      <c r="I1278" s="5">
        <f>VLOOKUP($G1278,Products!$A$1:$C$11,COLUMNS(Products!$A$2:C1278),0)</f>
        <v>195.62</v>
      </c>
      <c r="J1278" s="5">
        <v>560.47</v>
      </c>
      <c r="K1278" s="5" t="s">
        <v>82</v>
      </c>
      <c r="L1278" s="5" t="s">
        <v>83</v>
      </c>
      <c r="M1278" s="5" t="str">
        <f t="shared" si="19"/>
        <v>0</v>
      </c>
      <c r="N1278" s="5" t="str">
        <f>TEXT(Table1[[#This Row],[Date]],"mmm")</f>
        <v>Apr</v>
      </c>
      <c r="O1278" s="5">
        <f>YEAR(Table1[[#This Row],[Date]])</f>
        <v>2024</v>
      </c>
    </row>
    <row r="1279" spans="1:15" x14ac:dyDescent="0.25">
      <c r="A1279" s="5">
        <v>1278</v>
      </c>
      <c r="B1279" s="6">
        <v>45288</v>
      </c>
      <c r="C1279" s="5" t="s">
        <v>62</v>
      </c>
      <c r="D1279" s="5" t="str">
        <f>VLOOKUP($C1279,'Sales Person'!$A$1:$C$21,2,0)</f>
        <v>Cathy Kelley</v>
      </c>
      <c r="E1279" s="5" t="s">
        <v>14</v>
      </c>
      <c r="F1279" s="5" t="str">
        <f>VLOOKUP($E1279,Country!$A$1:$B$11,2,0)</f>
        <v>Asia</v>
      </c>
      <c r="G1279" s="5" t="s">
        <v>24</v>
      </c>
      <c r="H1279" s="5" t="str">
        <f>VLOOKUP($G1279,Products!$A$1:$C$11,COLUMNS(Products!$A$2:B1279),0)</f>
        <v>Audio</v>
      </c>
      <c r="I1279" s="5">
        <f>VLOOKUP($G1279,Products!$A$1:$C$11,COLUMNS(Products!$A$2:C1279),0)</f>
        <v>195.62</v>
      </c>
      <c r="J1279" s="5">
        <v>671.69</v>
      </c>
      <c r="K1279" s="5" t="s">
        <v>81</v>
      </c>
      <c r="L1279" s="6">
        <v>45306</v>
      </c>
      <c r="M1279" s="5">
        <f t="shared" si="19"/>
        <v>18</v>
      </c>
      <c r="N1279" s="5" t="str">
        <f>TEXT(Table1[[#This Row],[Date]],"mmm")</f>
        <v>Dec</v>
      </c>
      <c r="O1279" s="5">
        <f>YEAR(Table1[[#This Row],[Date]])</f>
        <v>2023</v>
      </c>
    </row>
    <row r="1280" spans="1:15" x14ac:dyDescent="0.25">
      <c r="A1280" s="5">
        <v>1279</v>
      </c>
      <c r="B1280" s="6">
        <v>45657</v>
      </c>
      <c r="C1280" s="5" t="s">
        <v>62</v>
      </c>
      <c r="D1280" s="5" t="str">
        <f>VLOOKUP($C1280,'Sales Person'!$A$1:$C$21,2,0)</f>
        <v>Cathy Kelley</v>
      </c>
      <c r="E1280" s="5" t="s">
        <v>10</v>
      </c>
      <c r="F1280" s="5" t="str">
        <f>VLOOKUP($E1280,Country!$A$1:$B$11,2,0)</f>
        <v>Europe</v>
      </c>
      <c r="G1280" s="5" t="s">
        <v>32</v>
      </c>
      <c r="H1280" s="5" t="str">
        <f>VLOOKUP($G1280,Products!$A$1:$C$11,COLUMNS(Products!$A$2:B1280),0)</f>
        <v>Audio</v>
      </c>
      <c r="I1280" s="5">
        <f>VLOOKUP($G1280,Products!$A$1:$C$11,COLUMNS(Products!$A$2:C1280),0)</f>
        <v>143.09</v>
      </c>
      <c r="J1280" s="5">
        <v>921.68</v>
      </c>
      <c r="K1280" s="5" t="s">
        <v>81</v>
      </c>
      <c r="L1280" s="6">
        <v>44932</v>
      </c>
      <c r="M1280" s="5">
        <f t="shared" si="19"/>
        <v>-725</v>
      </c>
      <c r="N1280" s="5" t="str">
        <f>TEXT(Table1[[#This Row],[Date]],"mmm")</f>
        <v>Dec</v>
      </c>
      <c r="O1280" s="5">
        <f>YEAR(Table1[[#This Row],[Date]])</f>
        <v>2024</v>
      </c>
    </row>
    <row r="1281" spans="1:15" x14ac:dyDescent="0.25">
      <c r="A1281" s="5">
        <v>1280</v>
      </c>
      <c r="B1281" s="6">
        <v>45463</v>
      </c>
      <c r="C1281" s="5" t="s">
        <v>54</v>
      </c>
      <c r="D1281" s="5" t="str">
        <f>VLOOKUP($C1281,'Sales Person'!$A$1:$C$21,2,0)</f>
        <v>Michale Cole</v>
      </c>
      <c r="E1281" s="5" t="s">
        <v>5</v>
      </c>
      <c r="F1281" s="5" t="str">
        <f>VLOOKUP($E1281,Country!$A$1:$B$11,2,0)</f>
        <v>South America</v>
      </c>
      <c r="G1281" s="5" t="s">
        <v>31</v>
      </c>
      <c r="H1281" s="5" t="str">
        <f>VLOOKUP($G1281,Products!$A$1:$C$11,COLUMNS(Products!$A$2:B1281),0)</f>
        <v>Electronics</v>
      </c>
      <c r="I1281" s="5">
        <f>VLOOKUP($G1281,Products!$A$1:$C$11,COLUMNS(Products!$A$2:C1281),0)</f>
        <v>71.97</v>
      </c>
      <c r="J1281" s="5">
        <v>513.38</v>
      </c>
      <c r="K1281" s="5" t="s">
        <v>81</v>
      </c>
      <c r="L1281" s="6">
        <v>45467</v>
      </c>
      <c r="M1281" s="5">
        <f t="shared" si="19"/>
        <v>4</v>
      </c>
      <c r="N1281" s="5" t="str">
        <f>TEXT(Table1[[#This Row],[Date]],"mmm")</f>
        <v>Jun</v>
      </c>
      <c r="O1281" s="5">
        <f>YEAR(Table1[[#This Row],[Date]])</f>
        <v>2024</v>
      </c>
    </row>
    <row r="1282" spans="1:15" x14ac:dyDescent="0.25">
      <c r="A1282" s="5">
        <v>1281</v>
      </c>
      <c r="B1282" s="6">
        <v>45583</v>
      </c>
      <c r="C1282" s="5" t="s">
        <v>56</v>
      </c>
      <c r="D1282" s="5" t="str">
        <f>VLOOKUP($C1282,'Sales Person'!$A$1:$C$21,2,0)</f>
        <v>Nick Patrick</v>
      </c>
      <c r="E1282" s="5" t="s">
        <v>9</v>
      </c>
      <c r="F1282" s="5" t="str">
        <f>VLOOKUP($E1282,Country!$A$1:$B$11,2,0)</f>
        <v>Europe</v>
      </c>
      <c r="G1282" s="5" t="s">
        <v>22</v>
      </c>
      <c r="H1282" s="5" t="str">
        <f>VLOOKUP($G1282,Products!$A$1:$C$11,COLUMNS(Products!$A$2:B1282),0)</f>
        <v>Computing</v>
      </c>
      <c r="I1282" s="5">
        <f>VLOOKUP($G1282,Products!$A$1:$C$11,COLUMNS(Products!$A$2:C1282),0)</f>
        <v>415.78</v>
      </c>
      <c r="J1282" s="5">
        <v>592.32000000000005</v>
      </c>
      <c r="K1282" s="5" t="s">
        <v>81</v>
      </c>
      <c r="L1282" s="6">
        <v>45593</v>
      </c>
      <c r="M1282" s="5">
        <f t="shared" ref="M1282:M1345" si="20">IFERROR(L1282-B1282,"0")</f>
        <v>10</v>
      </c>
      <c r="N1282" s="5" t="str">
        <f>TEXT(Table1[[#This Row],[Date]],"mmm")</f>
        <v>Oct</v>
      </c>
      <c r="O1282" s="5">
        <f>YEAR(Table1[[#This Row],[Date]])</f>
        <v>2024</v>
      </c>
    </row>
    <row r="1283" spans="1:15" x14ac:dyDescent="0.25">
      <c r="A1283" s="5">
        <v>1282</v>
      </c>
      <c r="B1283" s="6">
        <v>45348</v>
      </c>
      <c r="C1283" s="5" t="s">
        <v>50</v>
      </c>
      <c r="D1283" s="5" t="str">
        <f>VLOOKUP($C1283,'Sales Person'!$A$1:$C$21,2,0)</f>
        <v>Michale Cole</v>
      </c>
      <c r="E1283" s="5" t="s">
        <v>14</v>
      </c>
      <c r="F1283" s="5" t="str">
        <f>VLOOKUP($E1283,Country!$A$1:$B$11,2,0)</f>
        <v>Asia</v>
      </c>
      <c r="G1283" s="5" t="s">
        <v>28</v>
      </c>
      <c r="H1283" s="5" t="str">
        <f>VLOOKUP($G1283,Products!$A$1:$C$11,COLUMNS(Products!$A$2:B1283),0)</f>
        <v>Electronics</v>
      </c>
      <c r="I1283" s="5">
        <f>VLOOKUP($G1283,Products!$A$1:$C$11,COLUMNS(Products!$A$2:C1283),0)</f>
        <v>282.79000000000002</v>
      </c>
      <c r="J1283" s="5">
        <v>525.69000000000005</v>
      </c>
      <c r="K1283" s="5" t="s">
        <v>81</v>
      </c>
      <c r="L1283" s="6">
        <v>45366</v>
      </c>
      <c r="M1283" s="5">
        <f t="shared" si="20"/>
        <v>18</v>
      </c>
      <c r="N1283" s="5" t="str">
        <f>TEXT(Table1[[#This Row],[Date]],"mmm")</f>
        <v>Feb</v>
      </c>
      <c r="O1283" s="5">
        <f>YEAR(Table1[[#This Row],[Date]])</f>
        <v>2024</v>
      </c>
    </row>
    <row r="1284" spans="1:15" x14ac:dyDescent="0.25">
      <c r="A1284" s="5">
        <v>1283</v>
      </c>
      <c r="B1284" s="6">
        <v>45010</v>
      </c>
      <c r="C1284" s="5" t="s">
        <v>62</v>
      </c>
      <c r="D1284" s="5" t="str">
        <f>VLOOKUP($C1284,'Sales Person'!$A$1:$C$21,2,0)</f>
        <v>Cathy Kelley</v>
      </c>
      <c r="E1284" s="5" t="s">
        <v>2</v>
      </c>
      <c r="F1284" s="5" t="str">
        <f>VLOOKUP($E1284,Country!$A$1:$B$11,2,0)</f>
        <v>North America</v>
      </c>
      <c r="G1284" s="5" t="s">
        <v>20</v>
      </c>
      <c r="H1284" s="5" t="str">
        <f>VLOOKUP($G1284,Products!$A$1:$C$11,COLUMNS(Products!$A$2:B1284),0)</f>
        <v>Office Equipment</v>
      </c>
      <c r="I1284" s="5">
        <f>VLOOKUP($G1284,Products!$A$1:$C$11,COLUMNS(Products!$A$2:C1284),0)</f>
        <v>350.59</v>
      </c>
      <c r="J1284" s="5">
        <v>952</v>
      </c>
      <c r="K1284" s="5" t="s">
        <v>81</v>
      </c>
      <c r="L1284" s="6">
        <v>45011</v>
      </c>
      <c r="M1284" s="5">
        <f t="shared" si="20"/>
        <v>1</v>
      </c>
      <c r="N1284" s="5" t="str">
        <f>TEXT(Table1[[#This Row],[Date]],"mmm")</f>
        <v>Mar</v>
      </c>
      <c r="O1284" s="5">
        <f>YEAR(Table1[[#This Row],[Date]])</f>
        <v>2023</v>
      </c>
    </row>
    <row r="1285" spans="1:15" x14ac:dyDescent="0.25">
      <c r="A1285" s="5">
        <v>1284</v>
      </c>
      <c r="B1285" s="6">
        <v>45248</v>
      </c>
      <c r="C1285" s="5" t="s">
        <v>52</v>
      </c>
      <c r="D1285" s="5" t="str">
        <f>VLOOKUP($C1285,'Sales Person'!$A$1:$C$21,2,0)</f>
        <v>Nick Patrick</v>
      </c>
      <c r="E1285" s="5" t="s">
        <v>11</v>
      </c>
      <c r="F1285" s="5" t="str">
        <f>VLOOKUP($E1285,Country!$A$1:$B$11,2,0)</f>
        <v>Asia</v>
      </c>
      <c r="G1285" s="5" t="s">
        <v>31</v>
      </c>
      <c r="H1285" s="5" t="str">
        <f>VLOOKUP($G1285,Products!$A$1:$C$11,COLUMNS(Products!$A$2:B1285),0)</f>
        <v>Electronics</v>
      </c>
      <c r="I1285" s="5">
        <f>VLOOKUP($G1285,Products!$A$1:$C$11,COLUMNS(Products!$A$2:C1285),0)</f>
        <v>71.97</v>
      </c>
      <c r="J1285" s="5">
        <v>388.74</v>
      </c>
      <c r="K1285" s="5" t="s">
        <v>81</v>
      </c>
      <c r="L1285" s="6">
        <v>45260</v>
      </c>
      <c r="M1285" s="5">
        <f t="shared" si="20"/>
        <v>12</v>
      </c>
      <c r="N1285" s="5" t="str">
        <f>TEXT(Table1[[#This Row],[Date]],"mmm")</f>
        <v>Nov</v>
      </c>
      <c r="O1285" s="5">
        <f>YEAR(Table1[[#This Row],[Date]])</f>
        <v>2023</v>
      </c>
    </row>
    <row r="1286" spans="1:15" x14ac:dyDescent="0.25">
      <c r="A1286" s="5">
        <v>1285</v>
      </c>
      <c r="B1286" s="6">
        <v>45364</v>
      </c>
      <c r="C1286" s="5" t="s">
        <v>48</v>
      </c>
      <c r="D1286" s="5" t="str">
        <f>VLOOKUP($C1286,'Sales Person'!$A$1:$C$21,2,0)</f>
        <v>Cathy Kelley</v>
      </c>
      <c r="E1286" s="5" t="s">
        <v>2</v>
      </c>
      <c r="F1286" s="5" t="str">
        <f>VLOOKUP($E1286,Country!$A$1:$B$11,2,0)</f>
        <v>North America</v>
      </c>
      <c r="G1286" s="5" t="s">
        <v>31</v>
      </c>
      <c r="H1286" s="5" t="str">
        <f>VLOOKUP($G1286,Products!$A$1:$C$11,COLUMNS(Products!$A$2:B1286),0)</f>
        <v>Electronics</v>
      </c>
      <c r="I1286" s="5">
        <f>VLOOKUP($G1286,Products!$A$1:$C$11,COLUMNS(Products!$A$2:C1286),0)</f>
        <v>71.97</v>
      </c>
      <c r="J1286" s="5">
        <v>971.24</v>
      </c>
      <c r="K1286" s="5" t="s">
        <v>81</v>
      </c>
      <c r="L1286" s="6">
        <v>45365</v>
      </c>
      <c r="M1286" s="5">
        <f t="shared" si="20"/>
        <v>1</v>
      </c>
      <c r="N1286" s="5" t="str">
        <f>TEXT(Table1[[#This Row],[Date]],"mmm")</f>
        <v>Mar</v>
      </c>
      <c r="O1286" s="5">
        <f>YEAR(Table1[[#This Row],[Date]])</f>
        <v>2024</v>
      </c>
    </row>
    <row r="1287" spans="1:15" x14ac:dyDescent="0.25">
      <c r="A1287" s="5">
        <v>1286</v>
      </c>
      <c r="B1287" s="6">
        <v>45583</v>
      </c>
      <c r="C1287" s="5" t="s">
        <v>58</v>
      </c>
      <c r="D1287" s="5" t="str">
        <f>VLOOKUP($C1287,'Sales Person'!$A$1:$C$21,2,0)</f>
        <v>Nick Patrick</v>
      </c>
      <c r="E1287" s="5" t="s">
        <v>4</v>
      </c>
      <c r="F1287" s="5" t="str">
        <f>VLOOKUP($E1287,Country!$A$1:$B$11,2,0)</f>
        <v>North America</v>
      </c>
      <c r="G1287" s="5" t="s">
        <v>31</v>
      </c>
      <c r="H1287" s="5" t="str">
        <f>VLOOKUP($G1287,Products!$A$1:$C$11,COLUMNS(Products!$A$2:B1287),0)</f>
        <v>Electronics</v>
      </c>
      <c r="I1287" s="5">
        <f>VLOOKUP($G1287,Products!$A$1:$C$11,COLUMNS(Products!$A$2:C1287),0)</f>
        <v>71.97</v>
      </c>
      <c r="J1287" s="5">
        <v>520.57000000000005</v>
      </c>
      <c r="K1287" s="5" t="s">
        <v>82</v>
      </c>
      <c r="L1287" s="5" t="s">
        <v>83</v>
      </c>
      <c r="M1287" s="5" t="str">
        <f t="shared" si="20"/>
        <v>0</v>
      </c>
      <c r="N1287" s="5" t="str">
        <f>TEXT(Table1[[#This Row],[Date]],"mmm")</f>
        <v>Oct</v>
      </c>
      <c r="O1287" s="5">
        <f>YEAR(Table1[[#This Row],[Date]])</f>
        <v>2024</v>
      </c>
    </row>
    <row r="1288" spans="1:15" x14ac:dyDescent="0.25">
      <c r="A1288" s="5">
        <v>1287</v>
      </c>
      <c r="B1288" s="6">
        <v>45206</v>
      </c>
      <c r="C1288" s="5" t="s">
        <v>38</v>
      </c>
      <c r="D1288" s="5" t="str">
        <f>VLOOKUP($C1288,'Sales Person'!$A$1:$C$21,2,0)</f>
        <v>Samantha Irvin</v>
      </c>
      <c r="E1288" s="5" t="s">
        <v>15</v>
      </c>
      <c r="F1288" s="5" t="str">
        <f>VLOOKUP($E1288,Country!$A$1:$B$11,2,0)</f>
        <v>Oceania</v>
      </c>
      <c r="G1288" s="5" t="s">
        <v>31</v>
      </c>
      <c r="H1288" s="5" t="str">
        <f>VLOOKUP($G1288,Products!$A$1:$C$11,COLUMNS(Products!$A$2:B1288),0)</f>
        <v>Electronics</v>
      </c>
      <c r="I1288" s="5">
        <f>VLOOKUP($G1288,Products!$A$1:$C$11,COLUMNS(Products!$A$2:C1288),0)</f>
        <v>71.97</v>
      </c>
      <c r="J1288" s="5">
        <v>647.87</v>
      </c>
      <c r="K1288" s="5" t="s">
        <v>81</v>
      </c>
      <c r="L1288" s="6">
        <v>45226</v>
      </c>
      <c r="M1288" s="5">
        <f t="shared" si="20"/>
        <v>20</v>
      </c>
      <c r="N1288" s="5" t="str">
        <f>TEXT(Table1[[#This Row],[Date]],"mmm")</f>
        <v>Oct</v>
      </c>
      <c r="O1288" s="5">
        <f>YEAR(Table1[[#This Row],[Date]])</f>
        <v>2023</v>
      </c>
    </row>
    <row r="1289" spans="1:15" x14ac:dyDescent="0.25">
      <c r="A1289" s="5">
        <v>1288</v>
      </c>
      <c r="B1289" s="6">
        <v>45020</v>
      </c>
      <c r="C1289" s="5" t="s">
        <v>38</v>
      </c>
      <c r="D1289" s="5" t="str">
        <f>VLOOKUP($C1289,'Sales Person'!$A$1:$C$21,2,0)</f>
        <v>Samantha Irvin</v>
      </c>
      <c r="E1289" s="5" t="s">
        <v>10</v>
      </c>
      <c r="F1289" s="5" t="str">
        <f>VLOOKUP($E1289,Country!$A$1:$B$11,2,0)</f>
        <v>Europe</v>
      </c>
      <c r="G1289" s="5" t="s">
        <v>26</v>
      </c>
      <c r="H1289" s="5" t="str">
        <f>VLOOKUP($G1289,Products!$A$1:$C$11,COLUMNS(Products!$A$2:B1289),0)</f>
        <v>Electronics</v>
      </c>
      <c r="I1289" s="5">
        <f>VLOOKUP($G1289,Products!$A$1:$C$11,COLUMNS(Products!$A$2:C1289),0)</f>
        <v>263.2</v>
      </c>
      <c r="J1289" s="5">
        <v>982.14</v>
      </c>
      <c r="K1289" s="5" t="s">
        <v>81</v>
      </c>
      <c r="L1289" s="6">
        <v>45026</v>
      </c>
      <c r="M1289" s="5">
        <f t="shared" si="20"/>
        <v>6</v>
      </c>
      <c r="N1289" s="5" t="str">
        <f>TEXT(Table1[[#This Row],[Date]],"mmm")</f>
        <v>Apr</v>
      </c>
      <c r="O1289" s="5">
        <f>YEAR(Table1[[#This Row],[Date]])</f>
        <v>2023</v>
      </c>
    </row>
    <row r="1290" spans="1:15" x14ac:dyDescent="0.25">
      <c r="A1290" s="5">
        <v>1289</v>
      </c>
      <c r="B1290" s="6">
        <v>45236</v>
      </c>
      <c r="C1290" s="5" t="s">
        <v>42</v>
      </c>
      <c r="D1290" s="5" t="str">
        <f>VLOOKUP($C1290,'Sales Person'!$A$1:$C$21,2,0)</f>
        <v>Cathy Kelley</v>
      </c>
      <c r="E1290" s="5" t="s">
        <v>13</v>
      </c>
      <c r="F1290" s="5" t="str">
        <f>VLOOKUP($E1290,Country!$A$1:$B$11,2,0)</f>
        <v>Asia</v>
      </c>
      <c r="G1290" s="5" t="s">
        <v>22</v>
      </c>
      <c r="H1290" s="5" t="str">
        <f>VLOOKUP($G1290,Products!$A$1:$C$11,COLUMNS(Products!$A$2:B1290),0)</f>
        <v>Computing</v>
      </c>
      <c r="I1290" s="5">
        <f>VLOOKUP($G1290,Products!$A$1:$C$11,COLUMNS(Products!$A$2:C1290),0)</f>
        <v>415.78</v>
      </c>
      <c r="J1290" s="5">
        <v>778.66</v>
      </c>
      <c r="K1290" s="5" t="s">
        <v>81</v>
      </c>
      <c r="L1290" s="6">
        <v>45251</v>
      </c>
      <c r="M1290" s="5">
        <f t="shared" si="20"/>
        <v>15</v>
      </c>
      <c r="N1290" s="5" t="str">
        <f>TEXT(Table1[[#This Row],[Date]],"mmm")</f>
        <v>Nov</v>
      </c>
      <c r="O1290" s="5">
        <f>YEAR(Table1[[#This Row],[Date]])</f>
        <v>2023</v>
      </c>
    </row>
    <row r="1291" spans="1:15" x14ac:dyDescent="0.25">
      <c r="A1291" s="5">
        <v>1290</v>
      </c>
      <c r="B1291" s="6">
        <v>45320</v>
      </c>
      <c r="C1291" s="5" t="s">
        <v>36</v>
      </c>
      <c r="D1291" s="5" t="str">
        <f>VLOOKUP($C1291,'Sales Person'!$A$1:$C$21,2,0)</f>
        <v>Michale Cole</v>
      </c>
      <c r="E1291" s="5" t="s">
        <v>11</v>
      </c>
      <c r="F1291" s="5" t="str">
        <f>VLOOKUP($E1291,Country!$A$1:$B$11,2,0)</f>
        <v>Asia</v>
      </c>
      <c r="G1291" s="5" t="s">
        <v>29</v>
      </c>
      <c r="H1291" s="5" t="str">
        <f>VLOOKUP($G1291,Products!$A$1:$C$11,COLUMNS(Products!$A$2:B1291),0)</f>
        <v>Computing</v>
      </c>
      <c r="I1291" s="5">
        <f>VLOOKUP($G1291,Products!$A$1:$C$11,COLUMNS(Products!$A$2:C1291),0)</f>
        <v>104.6</v>
      </c>
      <c r="J1291" s="5">
        <v>895.55</v>
      </c>
      <c r="K1291" s="5" t="s">
        <v>81</v>
      </c>
      <c r="L1291" s="6">
        <v>45332</v>
      </c>
      <c r="M1291" s="5">
        <f t="shared" si="20"/>
        <v>12</v>
      </c>
      <c r="N1291" s="5" t="str">
        <f>TEXT(Table1[[#This Row],[Date]],"mmm")</f>
        <v>Jan</v>
      </c>
      <c r="O1291" s="5">
        <f>YEAR(Table1[[#This Row],[Date]])</f>
        <v>2024</v>
      </c>
    </row>
    <row r="1292" spans="1:15" x14ac:dyDescent="0.25">
      <c r="A1292" s="5">
        <v>1291</v>
      </c>
      <c r="B1292" s="6">
        <v>45206</v>
      </c>
      <c r="C1292" s="5" t="s">
        <v>48</v>
      </c>
      <c r="D1292" s="5" t="str">
        <f>VLOOKUP($C1292,'Sales Person'!$A$1:$C$21,2,0)</f>
        <v>Cathy Kelley</v>
      </c>
      <c r="E1292" s="5" t="s">
        <v>11</v>
      </c>
      <c r="F1292" s="5" t="str">
        <f>VLOOKUP($E1292,Country!$A$1:$B$11,2,0)</f>
        <v>Asia</v>
      </c>
      <c r="G1292" s="5" t="s">
        <v>30</v>
      </c>
      <c r="H1292" s="5" t="str">
        <f>VLOOKUP($G1292,Products!$A$1:$C$11,COLUMNS(Products!$A$2:B1292),0)</f>
        <v>Audio</v>
      </c>
      <c r="I1292" s="5">
        <f>VLOOKUP($G1292,Products!$A$1:$C$11,COLUMNS(Products!$A$2:C1292),0)</f>
        <v>199.57</v>
      </c>
      <c r="J1292" s="5">
        <v>744.81</v>
      </c>
      <c r="K1292" s="5" t="s">
        <v>82</v>
      </c>
      <c r="L1292" s="5" t="s">
        <v>83</v>
      </c>
      <c r="M1292" s="5" t="str">
        <f t="shared" si="20"/>
        <v>0</v>
      </c>
      <c r="N1292" s="5" t="str">
        <f>TEXT(Table1[[#This Row],[Date]],"mmm")</f>
        <v>Oct</v>
      </c>
      <c r="O1292" s="5">
        <f>YEAR(Table1[[#This Row],[Date]])</f>
        <v>2023</v>
      </c>
    </row>
    <row r="1293" spans="1:15" x14ac:dyDescent="0.25">
      <c r="A1293" s="5">
        <v>1292</v>
      </c>
      <c r="B1293" s="6">
        <v>45650</v>
      </c>
      <c r="C1293" s="5" t="s">
        <v>68</v>
      </c>
      <c r="D1293" s="5" t="str">
        <f>VLOOKUP($C1293,'Sales Person'!$A$1:$C$21,2,0)</f>
        <v>Samantha Irvin</v>
      </c>
      <c r="E1293" s="5" t="s">
        <v>7</v>
      </c>
      <c r="F1293" s="5" t="str">
        <f>VLOOKUP($E1293,Country!$A$1:$B$11,2,0)</f>
        <v>Europe</v>
      </c>
      <c r="G1293" s="5" t="s">
        <v>33</v>
      </c>
      <c r="H1293" s="5" t="str">
        <f>VLOOKUP($G1293,Products!$A$1:$C$11,COLUMNS(Products!$A$2:B1293),0)</f>
        <v>Electronics</v>
      </c>
      <c r="I1293" s="5">
        <f>VLOOKUP($G1293,Products!$A$1:$C$11,COLUMNS(Products!$A$2:C1293),0)</f>
        <v>381.62</v>
      </c>
      <c r="J1293" s="5">
        <v>964.98</v>
      </c>
      <c r="K1293" s="5" t="s">
        <v>82</v>
      </c>
      <c r="L1293" s="5" t="s">
        <v>83</v>
      </c>
      <c r="M1293" s="5" t="str">
        <f t="shared" si="20"/>
        <v>0</v>
      </c>
      <c r="N1293" s="5" t="str">
        <f>TEXT(Table1[[#This Row],[Date]],"mmm")</f>
        <v>Dec</v>
      </c>
      <c r="O1293" s="5">
        <f>YEAR(Table1[[#This Row],[Date]])</f>
        <v>2024</v>
      </c>
    </row>
    <row r="1294" spans="1:15" x14ac:dyDescent="0.25">
      <c r="A1294" s="5">
        <v>1293</v>
      </c>
      <c r="B1294" s="6">
        <v>45638</v>
      </c>
      <c r="C1294" s="5" t="s">
        <v>60</v>
      </c>
      <c r="D1294" s="5" t="str">
        <f>VLOOKUP($C1294,'Sales Person'!$A$1:$C$21,2,0)</f>
        <v>Cathy Kelley</v>
      </c>
      <c r="E1294" s="5" t="s">
        <v>13</v>
      </c>
      <c r="F1294" s="5" t="str">
        <f>VLOOKUP($E1294,Country!$A$1:$B$11,2,0)</f>
        <v>Asia</v>
      </c>
      <c r="G1294" s="5" t="s">
        <v>22</v>
      </c>
      <c r="H1294" s="5" t="str">
        <f>VLOOKUP($G1294,Products!$A$1:$C$11,COLUMNS(Products!$A$2:B1294),0)</f>
        <v>Computing</v>
      </c>
      <c r="I1294" s="5">
        <f>VLOOKUP($G1294,Products!$A$1:$C$11,COLUMNS(Products!$A$2:C1294),0)</f>
        <v>415.78</v>
      </c>
      <c r="J1294" s="5">
        <v>933.39</v>
      </c>
      <c r="K1294" s="5" t="s">
        <v>82</v>
      </c>
      <c r="L1294" s="5" t="s">
        <v>83</v>
      </c>
      <c r="M1294" s="5" t="str">
        <f t="shared" si="20"/>
        <v>0</v>
      </c>
      <c r="N1294" s="5" t="str">
        <f>TEXT(Table1[[#This Row],[Date]],"mmm")</f>
        <v>Dec</v>
      </c>
      <c r="O1294" s="5">
        <f>YEAR(Table1[[#This Row],[Date]])</f>
        <v>2024</v>
      </c>
    </row>
    <row r="1295" spans="1:15" x14ac:dyDescent="0.25">
      <c r="A1295" s="5">
        <v>1294</v>
      </c>
      <c r="B1295" s="6">
        <v>45426</v>
      </c>
      <c r="C1295" s="5" t="s">
        <v>52</v>
      </c>
      <c r="D1295" s="5" t="str">
        <f>VLOOKUP($C1295,'Sales Person'!$A$1:$C$21,2,0)</f>
        <v>Nick Patrick</v>
      </c>
      <c r="E1295" s="5" t="s">
        <v>10</v>
      </c>
      <c r="F1295" s="5" t="str">
        <f>VLOOKUP($E1295,Country!$A$1:$B$11,2,0)</f>
        <v>Europe</v>
      </c>
      <c r="G1295" s="5" t="s">
        <v>26</v>
      </c>
      <c r="H1295" s="5" t="str">
        <f>VLOOKUP($G1295,Products!$A$1:$C$11,COLUMNS(Products!$A$2:B1295),0)</f>
        <v>Electronics</v>
      </c>
      <c r="I1295" s="5">
        <f>VLOOKUP($G1295,Products!$A$1:$C$11,COLUMNS(Products!$A$2:C1295),0)</f>
        <v>263.2</v>
      </c>
      <c r="J1295" s="5">
        <v>429.69</v>
      </c>
      <c r="K1295" s="5" t="s">
        <v>81</v>
      </c>
      <c r="L1295" s="6">
        <v>45432</v>
      </c>
      <c r="M1295" s="5">
        <f t="shared" si="20"/>
        <v>6</v>
      </c>
      <c r="N1295" s="5" t="str">
        <f>TEXT(Table1[[#This Row],[Date]],"mmm")</f>
        <v>May</v>
      </c>
      <c r="O1295" s="5">
        <f>YEAR(Table1[[#This Row],[Date]])</f>
        <v>2024</v>
      </c>
    </row>
    <row r="1296" spans="1:15" x14ac:dyDescent="0.25">
      <c r="A1296" s="5">
        <v>1295</v>
      </c>
      <c r="B1296" s="6">
        <v>45288</v>
      </c>
      <c r="C1296" s="5" t="s">
        <v>36</v>
      </c>
      <c r="D1296" s="5" t="str">
        <f>VLOOKUP($C1296,'Sales Person'!$A$1:$C$21,2,0)</f>
        <v>Michale Cole</v>
      </c>
      <c r="E1296" s="5" t="s">
        <v>14</v>
      </c>
      <c r="F1296" s="5" t="str">
        <f>VLOOKUP($E1296,Country!$A$1:$B$11,2,0)</f>
        <v>Asia</v>
      </c>
      <c r="G1296" s="5" t="s">
        <v>26</v>
      </c>
      <c r="H1296" s="5" t="str">
        <f>VLOOKUP($G1296,Products!$A$1:$C$11,COLUMNS(Products!$A$2:B1296),0)</f>
        <v>Electronics</v>
      </c>
      <c r="I1296" s="5">
        <f>VLOOKUP($G1296,Products!$A$1:$C$11,COLUMNS(Products!$A$2:C1296),0)</f>
        <v>263.2</v>
      </c>
      <c r="J1296" s="5">
        <v>111.91</v>
      </c>
      <c r="K1296" s="5" t="s">
        <v>81</v>
      </c>
      <c r="L1296" s="6">
        <v>45306</v>
      </c>
      <c r="M1296" s="5">
        <f t="shared" si="20"/>
        <v>18</v>
      </c>
      <c r="N1296" s="5" t="str">
        <f>TEXT(Table1[[#This Row],[Date]],"mmm")</f>
        <v>Dec</v>
      </c>
      <c r="O1296" s="5">
        <f>YEAR(Table1[[#This Row],[Date]])</f>
        <v>2023</v>
      </c>
    </row>
    <row r="1297" spans="1:15" x14ac:dyDescent="0.25">
      <c r="A1297" s="5">
        <v>1296</v>
      </c>
      <c r="B1297" s="6">
        <v>45382</v>
      </c>
      <c r="C1297" s="5" t="s">
        <v>60</v>
      </c>
      <c r="D1297" s="5" t="str">
        <f>VLOOKUP($C1297,'Sales Person'!$A$1:$C$21,2,0)</f>
        <v>Cathy Kelley</v>
      </c>
      <c r="E1297" s="5" t="s">
        <v>5</v>
      </c>
      <c r="F1297" s="5" t="str">
        <f>VLOOKUP($E1297,Country!$A$1:$B$11,2,0)</f>
        <v>South America</v>
      </c>
      <c r="G1297" s="5" t="s">
        <v>28</v>
      </c>
      <c r="H1297" s="5" t="str">
        <f>VLOOKUP($G1297,Products!$A$1:$C$11,COLUMNS(Products!$A$2:B1297),0)</f>
        <v>Electronics</v>
      </c>
      <c r="I1297" s="5">
        <f>VLOOKUP($G1297,Products!$A$1:$C$11,COLUMNS(Products!$A$2:C1297),0)</f>
        <v>282.79000000000002</v>
      </c>
      <c r="J1297" s="5">
        <v>345.69</v>
      </c>
      <c r="K1297" s="5" t="s">
        <v>82</v>
      </c>
      <c r="L1297" s="5" t="s">
        <v>83</v>
      </c>
      <c r="M1297" s="5" t="str">
        <f t="shared" si="20"/>
        <v>0</v>
      </c>
      <c r="N1297" s="5" t="str">
        <f>TEXT(Table1[[#This Row],[Date]],"mmm")</f>
        <v>Mar</v>
      </c>
      <c r="O1297" s="5">
        <f>YEAR(Table1[[#This Row],[Date]])</f>
        <v>2024</v>
      </c>
    </row>
    <row r="1298" spans="1:15" x14ac:dyDescent="0.25">
      <c r="A1298" s="5">
        <v>1297</v>
      </c>
      <c r="B1298" s="6">
        <v>45491</v>
      </c>
      <c r="C1298" s="5" t="s">
        <v>60</v>
      </c>
      <c r="D1298" s="5" t="str">
        <f>VLOOKUP($C1298,'Sales Person'!$A$1:$C$21,2,0)</f>
        <v>Cathy Kelley</v>
      </c>
      <c r="E1298" s="5" t="s">
        <v>5</v>
      </c>
      <c r="F1298" s="5" t="str">
        <f>VLOOKUP($E1298,Country!$A$1:$B$11,2,0)</f>
        <v>South America</v>
      </c>
      <c r="G1298" s="5" t="s">
        <v>31</v>
      </c>
      <c r="H1298" s="5" t="str">
        <f>VLOOKUP($G1298,Products!$A$1:$C$11,COLUMNS(Products!$A$2:B1298),0)</f>
        <v>Electronics</v>
      </c>
      <c r="I1298" s="5">
        <f>VLOOKUP($G1298,Products!$A$1:$C$11,COLUMNS(Products!$A$2:C1298),0)</f>
        <v>71.97</v>
      </c>
      <c r="J1298" s="5">
        <v>702.64</v>
      </c>
      <c r="K1298" s="5" t="s">
        <v>82</v>
      </c>
      <c r="L1298" s="5" t="s">
        <v>83</v>
      </c>
      <c r="M1298" s="5" t="str">
        <f t="shared" si="20"/>
        <v>0</v>
      </c>
      <c r="N1298" s="5" t="str">
        <f>TEXT(Table1[[#This Row],[Date]],"mmm")</f>
        <v>Jul</v>
      </c>
      <c r="O1298" s="5">
        <f>YEAR(Table1[[#This Row],[Date]])</f>
        <v>2024</v>
      </c>
    </row>
    <row r="1299" spans="1:15" x14ac:dyDescent="0.25">
      <c r="A1299" s="5">
        <v>1298</v>
      </c>
      <c r="B1299" s="6">
        <v>45627</v>
      </c>
      <c r="C1299" s="5" t="s">
        <v>60</v>
      </c>
      <c r="D1299" s="5" t="str">
        <f>VLOOKUP($C1299,'Sales Person'!$A$1:$C$21,2,0)</f>
        <v>Cathy Kelley</v>
      </c>
      <c r="E1299" s="5" t="s">
        <v>9</v>
      </c>
      <c r="F1299" s="5" t="str">
        <f>VLOOKUP($E1299,Country!$A$1:$B$11,2,0)</f>
        <v>Europe</v>
      </c>
      <c r="G1299" s="5" t="s">
        <v>26</v>
      </c>
      <c r="H1299" s="5" t="str">
        <f>VLOOKUP($G1299,Products!$A$1:$C$11,COLUMNS(Products!$A$2:B1299),0)</f>
        <v>Electronics</v>
      </c>
      <c r="I1299" s="5">
        <f>VLOOKUP($G1299,Products!$A$1:$C$11,COLUMNS(Products!$A$2:C1299),0)</f>
        <v>263.2</v>
      </c>
      <c r="J1299" s="5">
        <v>911.56</v>
      </c>
      <c r="K1299" s="5" t="s">
        <v>81</v>
      </c>
      <c r="L1299" s="6">
        <v>45637</v>
      </c>
      <c r="M1299" s="5">
        <f t="shared" si="20"/>
        <v>10</v>
      </c>
      <c r="N1299" s="5" t="str">
        <f>TEXT(Table1[[#This Row],[Date]],"mmm")</f>
        <v>Dec</v>
      </c>
      <c r="O1299" s="5">
        <f>YEAR(Table1[[#This Row],[Date]])</f>
        <v>2024</v>
      </c>
    </row>
    <row r="1300" spans="1:15" x14ac:dyDescent="0.25">
      <c r="A1300" s="5">
        <v>1299</v>
      </c>
      <c r="B1300" s="6">
        <v>45411</v>
      </c>
      <c r="C1300" s="5" t="s">
        <v>46</v>
      </c>
      <c r="D1300" s="5" t="str">
        <f>VLOOKUP($C1300,'Sales Person'!$A$1:$C$21,2,0)</f>
        <v>Nick Patrick</v>
      </c>
      <c r="E1300" s="5" t="s">
        <v>11</v>
      </c>
      <c r="F1300" s="5" t="str">
        <f>VLOOKUP($E1300,Country!$A$1:$B$11,2,0)</f>
        <v>Asia</v>
      </c>
      <c r="G1300" s="5" t="s">
        <v>24</v>
      </c>
      <c r="H1300" s="5" t="str">
        <f>VLOOKUP($G1300,Products!$A$1:$C$11,COLUMNS(Products!$A$2:B1300),0)</f>
        <v>Audio</v>
      </c>
      <c r="I1300" s="5">
        <f>VLOOKUP($G1300,Products!$A$1:$C$11,COLUMNS(Products!$A$2:C1300),0)</f>
        <v>195.62</v>
      </c>
      <c r="J1300" s="5">
        <v>102.41</v>
      </c>
      <c r="K1300" s="5" t="s">
        <v>81</v>
      </c>
      <c r="L1300" s="6">
        <v>45423</v>
      </c>
      <c r="M1300" s="5">
        <f t="shared" si="20"/>
        <v>12</v>
      </c>
      <c r="N1300" s="5" t="str">
        <f>TEXT(Table1[[#This Row],[Date]],"mmm")</f>
        <v>Apr</v>
      </c>
      <c r="O1300" s="5">
        <f>YEAR(Table1[[#This Row],[Date]])</f>
        <v>2024</v>
      </c>
    </row>
    <row r="1301" spans="1:15" x14ac:dyDescent="0.25">
      <c r="A1301" s="5">
        <v>1300</v>
      </c>
      <c r="B1301" s="6">
        <v>45432</v>
      </c>
      <c r="C1301" s="5" t="s">
        <v>54</v>
      </c>
      <c r="D1301" s="5" t="str">
        <f>VLOOKUP($C1301,'Sales Person'!$A$1:$C$21,2,0)</f>
        <v>Michale Cole</v>
      </c>
      <c r="E1301" s="5" t="s">
        <v>13</v>
      </c>
      <c r="F1301" s="5" t="str">
        <f>VLOOKUP($E1301,Country!$A$1:$B$11,2,0)</f>
        <v>Asia</v>
      </c>
      <c r="G1301" s="5" t="s">
        <v>26</v>
      </c>
      <c r="H1301" s="5" t="str">
        <f>VLOOKUP($G1301,Products!$A$1:$C$11,COLUMNS(Products!$A$2:B1301),0)</f>
        <v>Electronics</v>
      </c>
      <c r="I1301" s="5">
        <f>VLOOKUP($G1301,Products!$A$1:$C$11,COLUMNS(Products!$A$2:C1301),0)</f>
        <v>263.2</v>
      </c>
      <c r="J1301" s="5">
        <v>630.25</v>
      </c>
      <c r="K1301" s="5" t="s">
        <v>82</v>
      </c>
      <c r="L1301" s="5" t="s">
        <v>83</v>
      </c>
      <c r="M1301" s="5" t="str">
        <f t="shared" si="20"/>
        <v>0</v>
      </c>
      <c r="N1301" s="5" t="str">
        <f>TEXT(Table1[[#This Row],[Date]],"mmm")</f>
        <v>May</v>
      </c>
      <c r="O1301" s="5">
        <f>YEAR(Table1[[#This Row],[Date]])</f>
        <v>2024</v>
      </c>
    </row>
    <row r="1302" spans="1:15" x14ac:dyDescent="0.25">
      <c r="A1302" s="5">
        <v>1301</v>
      </c>
      <c r="B1302" s="6">
        <v>45238</v>
      </c>
      <c r="C1302" s="5" t="s">
        <v>60</v>
      </c>
      <c r="D1302" s="5" t="str">
        <f>VLOOKUP($C1302,'Sales Person'!$A$1:$C$21,2,0)</f>
        <v>Cathy Kelley</v>
      </c>
      <c r="E1302" s="5" t="s">
        <v>9</v>
      </c>
      <c r="F1302" s="5" t="str">
        <f>VLOOKUP($E1302,Country!$A$1:$B$11,2,0)</f>
        <v>Europe</v>
      </c>
      <c r="G1302" s="5" t="s">
        <v>26</v>
      </c>
      <c r="H1302" s="5" t="str">
        <f>VLOOKUP($G1302,Products!$A$1:$C$11,COLUMNS(Products!$A$2:B1302),0)</f>
        <v>Electronics</v>
      </c>
      <c r="I1302" s="5">
        <f>VLOOKUP($G1302,Products!$A$1:$C$11,COLUMNS(Products!$A$2:C1302),0)</f>
        <v>263.2</v>
      </c>
      <c r="J1302" s="5">
        <v>512.73</v>
      </c>
      <c r="K1302" s="5" t="s">
        <v>82</v>
      </c>
      <c r="L1302" s="5" t="s">
        <v>83</v>
      </c>
      <c r="M1302" s="5" t="str">
        <f t="shared" si="20"/>
        <v>0</v>
      </c>
      <c r="N1302" s="5" t="str">
        <f>TEXT(Table1[[#This Row],[Date]],"mmm")</f>
        <v>Nov</v>
      </c>
      <c r="O1302" s="5">
        <f>YEAR(Table1[[#This Row],[Date]])</f>
        <v>2023</v>
      </c>
    </row>
    <row r="1303" spans="1:15" x14ac:dyDescent="0.25">
      <c r="A1303" s="5">
        <v>1302</v>
      </c>
      <c r="B1303" s="6">
        <v>45040</v>
      </c>
      <c r="C1303" s="5" t="s">
        <v>46</v>
      </c>
      <c r="D1303" s="5" t="str">
        <f>VLOOKUP($C1303,'Sales Person'!$A$1:$C$21,2,0)</f>
        <v>Nick Patrick</v>
      </c>
      <c r="E1303" s="5" t="s">
        <v>2</v>
      </c>
      <c r="F1303" s="5" t="str">
        <f>VLOOKUP($E1303,Country!$A$1:$B$11,2,0)</f>
        <v>North America</v>
      </c>
      <c r="G1303" s="5" t="s">
        <v>32</v>
      </c>
      <c r="H1303" s="5" t="str">
        <f>VLOOKUP($G1303,Products!$A$1:$C$11,COLUMNS(Products!$A$2:B1303),0)</f>
        <v>Audio</v>
      </c>
      <c r="I1303" s="5">
        <f>VLOOKUP($G1303,Products!$A$1:$C$11,COLUMNS(Products!$A$2:C1303),0)</f>
        <v>143.09</v>
      </c>
      <c r="J1303" s="5">
        <v>678.61</v>
      </c>
      <c r="K1303" s="5" t="s">
        <v>82</v>
      </c>
      <c r="L1303" s="5" t="s">
        <v>83</v>
      </c>
      <c r="M1303" s="5" t="str">
        <f t="shared" si="20"/>
        <v>0</v>
      </c>
      <c r="N1303" s="5" t="str">
        <f>TEXT(Table1[[#This Row],[Date]],"mmm")</f>
        <v>Apr</v>
      </c>
      <c r="O1303" s="5">
        <f>YEAR(Table1[[#This Row],[Date]])</f>
        <v>2023</v>
      </c>
    </row>
    <row r="1304" spans="1:15" x14ac:dyDescent="0.25">
      <c r="A1304" s="5">
        <v>1303</v>
      </c>
      <c r="B1304" s="6">
        <v>45325</v>
      </c>
      <c r="C1304" s="5" t="s">
        <v>58</v>
      </c>
      <c r="D1304" s="5" t="str">
        <f>VLOOKUP($C1304,'Sales Person'!$A$1:$C$21,2,0)</f>
        <v>Nick Patrick</v>
      </c>
      <c r="E1304" s="5" t="s">
        <v>10</v>
      </c>
      <c r="F1304" s="5" t="str">
        <f>VLOOKUP($E1304,Country!$A$1:$B$11,2,0)</f>
        <v>Europe</v>
      </c>
      <c r="G1304" s="5" t="s">
        <v>26</v>
      </c>
      <c r="H1304" s="5" t="str">
        <f>VLOOKUP($G1304,Products!$A$1:$C$11,COLUMNS(Products!$A$2:B1304),0)</f>
        <v>Electronics</v>
      </c>
      <c r="I1304" s="5">
        <f>VLOOKUP($G1304,Products!$A$1:$C$11,COLUMNS(Products!$A$2:C1304),0)</f>
        <v>263.2</v>
      </c>
      <c r="J1304" s="5">
        <v>715.94</v>
      </c>
      <c r="K1304" s="5" t="s">
        <v>81</v>
      </c>
      <c r="L1304" s="6">
        <v>45331</v>
      </c>
      <c r="M1304" s="5">
        <f t="shared" si="20"/>
        <v>6</v>
      </c>
      <c r="N1304" s="5" t="str">
        <f>TEXT(Table1[[#This Row],[Date]],"mmm")</f>
        <v>Feb</v>
      </c>
      <c r="O1304" s="5">
        <f>YEAR(Table1[[#This Row],[Date]])</f>
        <v>2024</v>
      </c>
    </row>
    <row r="1305" spans="1:15" x14ac:dyDescent="0.25">
      <c r="A1305" s="5">
        <v>1304</v>
      </c>
      <c r="B1305" s="6">
        <v>45482</v>
      </c>
      <c r="C1305" s="5" t="s">
        <v>68</v>
      </c>
      <c r="D1305" s="5" t="str">
        <f>VLOOKUP($C1305,'Sales Person'!$A$1:$C$21,2,0)</f>
        <v>Samantha Irvin</v>
      </c>
      <c r="E1305" s="5" t="s">
        <v>14</v>
      </c>
      <c r="F1305" s="5" t="str">
        <f>VLOOKUP($E1305,Country!$A$1:$B$11,2,0)</f>
        <v>Asia</v>
      </c>
      <c r="G1305" s="5" t="s">
        <v>26</v>
      </c>
      <c r="H1305" s="5" t="str">
        <f>VLOOKUP($G1305,Products!$A$1:$C$11,COLUMNS(Products!$A$2:B1305),0)</f>
        <v>Electronics</v>
      </c>
      <c r="I1305" s="5">
        <f>VLOOKUP($G1305,Products!$A$1:$C$11,COLUMNS(Products!$A$2:C1305),0)</f>
        <v>263.2</v>
      </c>
      <c r="J1305" s="5">
        <v>151.79</v>
      </c>
      <c r="K1305" s="5" t="s">
        <v>81</v>
      </c>
      <c r="L1305" s="6">
        <v>45500</v>
      </c>
      <c r="M1305" s="5">
        <f t="shared" si="20"/>
        <v>18</v>
      </c>
      <c r="N1305" s="5" t="str">
        <f>TEXT(Table1[[#This Row],[Date]],"mmm")</f>
        <v>Jul</v>
      </c>
      <c r="O1305" s="5">
        <f>YEAR(Table1[[#This Row],[Date]])</f>
        <v>2024</v>
      </c>
    </row>
    <row r="1306" spans="1:15" x14ac:dyDescent="0.25">
      <c r="A1306" s="5">
        <v>1305</v>
      </c>
      <c r="B1306" s="6">
        <v>44936</v>
      </c>
      <c r="C1306" s="5" t="s">
        <v>74</v>
      </c>
      <c r="D1306" s="5" t="str">
        <f>VLOOKUP($C1306,'Sales Person'!$A$1:$C$21,2,0)</f>
        <v>Michale Cole</v>
      </c>
      <c r="E1306" s="5" t="s">
        <v>9</v>
      </c>
      <c r="F1306" s="5" t="str">
        <f>VLOOKUP($E1306,Country!$A$1:$B$11,2,0)</f>
        <v>Europe</v>
      </c>
      <c r="G1306" s="5" t="s">
        <v>28</v>
      </c>
      <c r="H1306" s="5" t="str">
        <f>VLOOKUP($G1306,Products!$A$1:$C$11,COLUMNS(Products!$A$2:B1306),0)</f>
        <v>Electronics</v>
      </c>
      <c r="I1306" s="5">
        <f>VLOOKUP($G1306,Products!$A$1:$C$11,COLUMNS(Products!$A$2:C1306),0)</f>
        <v>282.79000000000002</v>
      </c>
      <c r="J1306" s="5">
        <v>335.64</v>
      </c>
      <c r="K1306" s="5" t="s">
        <v>81</v>
      </c>
      <c r="L1306" s="6">
        <v>44946</v>
      </c>
      <c r="M1306" s="5">
        <f t="shared" si="20"/>
        <v>10</v>
      </c>
      <c r="N1306" s="5" t="str">
        <f>TEXT(Table1[[#This Row],[Date]],"mmm")</f>
        <v>Jan</v>
      </c>
      <c r="O1306" s="5">
        <f>YEAR(Table1[[#This Row],[Date]])</f>
        <v>2023</v>
      </c>
    </row>
    <row r="1307" spans="1:15" x14ac:dyDescent="0.25">
      <c r="A1307" s="5">
        <v>1306</v>
      </c>
      <c r="B1307" s="6">
        <v>45511</v>
      </c>
      <c r="C1307" s="5" t="s">
        <v>72</v>
      </c>
      <c r="D1307" s="5" t="str">
        <f>VLOOKUP($C1307,'Sales Person'!$A$1:$C$21,2,0)</f>
        <v>Cathy Kelley</v>
      </c>
      <c r="E1307" s="5" t="s">
        <v>15</v>
      </c>
      <c r="F1307" s="5" t="str">
        <f>VLOOKUP($E1307,Country!$A$1:$B$11,2,0)</f>
        <v>Oceania</v>
      </c>
      <c r="G1307" s="5" t="s">
        <v>24</v>
      </c>
      <c r="H1307" s="5" t="str">
        <f>VLOOKUP($G1307,Products!$A$1:$C$11,COLUMNS(Products!$A$2:B1307),0)</f>
        <v>Audio</v>
      </c>
      <c r="I1307" s="5">
        <f>VLOOKUP($G1307,Products!$A$1:$C$11,COLUMNS(Products!$A$2:C1307),0)</f>
        <v>195.62</v>
      </c>
      <c r="J1307" s="5">
        <v>442.12</v>
      </c>
      <c r="K1307" s="5" t="s">
        <v>82</v>
      </c>
      <c r="L1307" s="5" t="s">
        <v>83</v>
      </c>
      <c r="M1307" s="5" t="str">
        <f t="shared" si="20"/>
        <v>0</v>
      </c>
      <c r="N1307" s="5" t="str">
        <f>TEXT(Table1[[#This Row],[Date]],"mmm")</f>
        <v>Aug</v>
      </c>
      <c r="O1307" s="5">
        <f>YEAR(Table1[[#This Row],[Date]])</f>
        <v>2024</v>
      </c>
    </row>
    <row r="1308" spans="1:15" x14ac:dyDescent="0.25">
      <c r="A1308" s="5">
        <v>1307</v>
      </c>
      <c r="B1308" s="6">
        <v>45072</v>
      </c>
      <c r="C1308" s="5" t="s">
        <v>62</v>
      </c>
      <c r="D1308" s="5" t="str">
        <f>VLOOKUP($C1308,'Sales Person'!$A$1:$C$21,2,0)</f>
        <v>Cathy Kelley</v>
      </c>
      <c r="E1308" s="5" t="s">
        <v>15</v>
      </c>
      <c r="F1308" s="5" t="str">
        <f>VLOOKUP($E1308,Country!$A$1:$B$11,2,0)</f>
        <v>Oceania</v>
      </c>
      <c r="G1308" s="5" t="s">
        <v>26</v>
      </c>
      <c r="H1308" s="5" t="str">
        <f>VLOOKUP($G1308,Products!$A$1:$C$11,COLUMNS(Products!$A$2:B1308),0)</f>
        <v>Electronics</v>
      </c>
      <c r="I1308" s="5">
        <f>VLOOKUP($G1308,Products!$A$1:$C$11,COLUMNS(Products!$A$2:C1308),0)</f>
        <v>263.2</v>
      </c>
      <c r="J1308" s="5">
        <v>651.64</v>
      </c>
      <c r="K1308" s="5" t="s">
        <v>81</v>
      </c>
      <c r="L1308" s="6">
        <v>45092</v>
      </c>
      <c r="M1308" s="5">
        <f t="shared" si="20"/>
        <v>20</v>
      </c>
      <c r="N1308" s="5" t="str">
        <f>TEXT(Table1[[#This Row],[Date]],"mmm")</f>
        <v>May</v>
      </c>
      <c r="O1308" s="5">
        <f>YEAR(Table1[[#This Row],[Date]])</f>
        <v>2023</v>
      </c>
    </row>
    <row r="1309" spans="1:15" x14ac:dyDescent="0.25">
      <c r="A1309" s="5">
        <v>1308</v>
      </c>
      <c r="B1309" s="6">
        <v>45581</v>
      </c>
      <c r="C1309" s="5" t="s">
        <v>70</v>
      </c>
      <c r="D1309" s="5" t="str">
        <f>VLOOKUP($C1309,'Sales Person'!$A$1:$C$21,2,0)</f>
        <v>Cathy Kelley</v>
      </c>
      <c r="E1309" s="5" t="s">
        <v>11</v>
      </c>
      <c r="F1309" s="5" t="str">
        <f>VLOOKUP($E1309,Country!$A$1:$B$11,2,0)</f>
        <v>Asia</v>
      </c>
      <c r="G1309" s="5" t="s">
        <v>22</v>
      </c>
      <c r="H1309" s="5" t="str">
        <f>VLOOKUP($G1309,Products!$A$1:$C$11,COLUMNS(Products!$A$2:B1309),0)</f>
        <v>Computing</v>
      </c>
      <c r="I1309" s="5">
        <f>VLOOKUP($G1309,Products!$A$1:$C$11,COLUMNS(Products!$A$2:C1309),0)</f>
        <v>415.78</v>
      </c>
      <c r="J1309" s="5">
        <v>778.71</v>
      </c>
      <c r="K1309" s="5" t="s">
        <v>81</v>
      </c>
      <c r="L1309" s="6">
        <v>45593</v>
      </c>
      <c r="M1309" s="5">
        <f t="shared" si="20"/>
        <v>12</v>
      </c>
      <c r="N1309" s="5" t="str">
        <f>TEXT(Table1[[#This Row],[Date]],"mmm")</f>
        <v>Oct</v>
      </c>
      <c r="O1309" s="5">
        <f>YEAR(Table1[[#This Row],[Date]])</f>
        <v>2024</v>
      </c>
    </row>
    <row r="1310" spans="1:15" x14ac:dyDescent="0.25">
      <c r="A1310" s="5">
        <v>1309</v>
      </c>
      <c r="B1310" s="6">
        <v>45315</v>
      </c>
      <c r="C1310" s="5" t="s">
        <v>70</v>
      </c>
      <c r="D1310" s="5" t="str">
        <f>VLOOKUP($C1310,'Sales Person'!$A$1:$C$21,2,0)</f>
        <v>Cathy Kelley</v>
      </c>
      <c r="E1310" s="5" t="s">
        <v>9</v>
      </c>
      <c r="F1310" s="5" t="str">
        <f>VLOOKUP($E1310,Country!$A$1:$B$11,2,0)</f>
        <v>Europe</v>
      </c>
      <c r="G1310" s="5" t="s">
        <v>30</v>
      </c>
      <c r="H1310" s="5" t="str">
        <f>VLOOKUP($G1310,Products!$A$1:$C$11,COLUMNS(Products!$A$2:B1310),0)</f>
        <v>Audio</v>
      </c>
      <c r="I1310" s="5">
        <f>VLOOKUP($G1310,Products!$A$1:$C$11,COLUMNS(Products!$A$2:C1310),0)</f>
        <v>199.57</v>
      </c>
      <c r="J1310" s="5">
        <v>149.99</v>
      </c>
      <c r="K1310" s="5" t="s">
        <v>81</v>
      </c>
      <c r="L1310" s="6">
        <v>45325</v>
      </c>
      <c r="M1310" s="5">
        <f t="shared" si="20"/>
        <v>10</v>
      </c>
      <c r="N1310" s="5" t="str">
        <f>TEXT(Table1[[#This Row],[Date]],"mmm")</f>
        <v>Jan</v>
      </c>
      <c r="O1310" s="5">
        <f>YEAR(Table1[[#This Row],[Date]])</f>
        <v>2024</v>
      </c>
    </row>
    <row r="1311" spans="1:15" x14ac:dyDescent="0.25">
      <c r="A1311" s="5">
        <v>1310</v>
      </c>
      <c r="B1311" s="6">
        <v>45157</v>
      </c>
      <c r="C1311" s="5" t="s">
        <v>64</v>
      </c>
      <c r="D1311" s="5" t="str">
        <f>VLOOKUP($C1311,'Sales Person'!$A$1:$C$21,2,0)</f>
        <v>Michale Cole</v>
      </c>
      <c r="E1311" s="5" t="s">
        <v>7</v>
      </c>
      <c r="F1311" s="5" t="str">
        <f>VLOOKUP($E1311,Country!$A$1:$B$11,2,0)</f>
        <v>Europe</v>
      </c>
      <c r="G1311" s="5" t="s">
        <v>29</v>
      </c>
      <c r="H1311" s="5" t="str">
        <f>VLOOKUP($G1311,Products!$A$1:$C$11,COLUMNS(Products!$A$2:B1311),0)</f>
        <v>Computing</v>
      </c>
      <c r="I1311" s="5">
        <f>VLOOKUP($G1311,Products!$A$1:$C$11,COLUMNS(Products!$A$2:C1311),0)</f>
        <v>104.6</v>
      </c>
      <c r="J1311" s="5">
        <v>805.43</v>
      </c>
      <c r="K1311" s="5" t="s">
        <v>82</v>
      </c>
      <c r="L1311" s="5" t="s">
        <v>83</v>
      </c>
      <c r="M1311" s="5" t="str">
        <f t="shared" si="20"/>
        <v>0</v>
      </c>
      <c r="N1311" s="5" t="str">
        <f>TEXT(Table1[[#This Row],[Date]],"mmm")</f>
        <v>Aug</v>
      </c>
      <c r="O1311" s="5">
        <f>YEAR(Table1[[#This Row],[Date]])</f>
        <v>2023</v>
      </c>
    </row>
    <row r="1312" spans="1:15" x14ac:dyDescent="0.25">
      <c r="A1312" s="5">
        <v>1311</v>
      </c>
      <c r="B1312" s="6">
        <v>45638</v>
      </c>
      <c r="C1312" s="5" t="s">
        <v>64</v>
      </c>
      <c r="D1312" s="5" t="str">
        <f>VLOOKUP($C1312,'Sales Person'!$A$1:$C$21,2,0)</f>
        <v>Michale Cole</v>
      </c>
      <c r="E1312" s="5" t="s">
        <v>11</v>
      </c>
      <c r="F1312" s="5" t="str">
        <f>VLOOKUP($E1312,Country!$A$1:$B$11,2,0)</f>
        <v>Asia</v>
      </c>
      <c r="G1312" s="5" t="s">
        <v>26</v>
      </c>
      <c r="H1312" s="5" t="str">
        <f>VLOOKUP($G1312,Products!$A$1:$C$11,COLUMNS(Products!$A$2:B1312),0)</f>
        <v>Electronics</v>
      </c>
      <c r="I1312" s="5">
        <f>VLOOKUP($G1312,Products!$A$1:$C$11,COLUMNS(Products!$A$2:C1312),0)</f>
        <v>263.2</v>
      </c>
      <c r="J1312" s="5">
        <v>649.79</v>
      </c>
      <c r="K1312" s="5" t="s">
        <v>81</v>
      </c>
      <c r="L1312" s="6">
        <v>45650</v>
      </c>
      <c r="M1312" s="5">
        <f t="shared" si="20"/>
        <v>12</v>
      </c>
      <c r="N1312" s="5" t="str">
        <f>TEXT(Table1[[#This Row],[Date]],"mmm")</f>
        <v>Dec</v>
      </c>
      <c r="O1312" s="5">
        <f>YEAR(Table1[[#This Row],[Date]])</f>
        <v>2024</v>
      </c>
    </row>
    <row r="1313" spans="1:15" x14ac:dyDescent="0.25">
      <c r="A1313" s="5">
        <v>1312</v>
      </c>
      <c r="B1313" s="6">
        <v>45606</v>
      </c>
      <c r="C1313" s="5" t="s">
        <v>58</v>
      </c>
      <c r="D1313" s="5" t="str">
        <f>VLOOKUP($C1313,'Sales Person'!$A$1:$C$21,2,0)</f>
        <v>Nick Patrick</v>
      </c>
      <c r="E1313" s="5" t="s">
        <v>9</v>
      </c>
      <c r="F1313" s="5" t="str">
        <f>VLOOKUP($E1313,Country!$A$1:$B$11,2,0)</f>
        <v>Europe</v>
      </c>
      <c r="G1313" s="5" t="s">
        <v>32</v>
      </c>
      <c r="H1313" s="5" t="str">
        <f>VLOOKUP($G1313,Products!$A$1:$C$11,COLUMNS(Products!$A$2:B1313),0)</f>
        <v>Audio</v>
      </c>
      <c r="I1313" s="5">
        <f>VLOOKUP($G1313,Products!$A$1:$C$11,COLUMNS(Products!$A$2:C1313),0)</f>
        <v>143.09</v>
      </c>
      <c r="J1313" s="5">
        <v>461.44</v>
      </c>
      <c r="K1313" s="5" t="s">
        <v>82</v>
      </c>
      <c r="L1313" s="5" t="s">
        <v>83</v>
      </c>
      <c r="M1313" s="5" t="str">
        <f t="shared" si="20"/>
        <v>0</v>
      </c>
      <c r="N1313" s="5" t="str">
        <f>TEXT(Table1[[#This Row],[Date]],"mmm")</f>
        <v>Nov</v>
      </c>
      <c r="O1313" s="5">
        <f>YEAR(Table1[[#This Row],[Date]])</f>
        <v>2024</v>
      </c>
    </row>
    <row r="1314" spans="1:15" x14ac:dyDescent="0.25">
      <c r="A1314" s="5">
        <v>1313</v>
      </c>
      <c r="B1314" s="6">
        <v>45181</v>
      </c>
      <c r="C1314" s="5" t="s">
        <v>48</v>
      </c>
      <c r="D1314" s="5" t="str">
        <f>VLOOKUP($C1314,'Sales Person'!$A$1:$C$21,2,0)</f>
        <v>Cathy Kelley</v>
      </c>
      <c r="E1314" s="5" t="s">
        <v>5</v>
      </c>
      <c r="F1314" s="5" t="str">
        <f>VLOOKUP($E1314,Country!$A$1:$B$11,2,0)</f>
        <v>South America</v>
      </c>
      <c r="G1314" s="5" t="s">
        <v>33</v>
      </c>
      <c r="H1314" s="5" t="str">
        <f>VLOOKUP($G1314,Products!$A$1:$C$11,COLUMNS(Products!$A$2:B1314),0)</f>
        <v>Electronics</v>
      </c>
      <c r="I1314" s="5">
        <f>VLOOKUP($G1314,Products!$A$1:$C$11,COLUMNS(Products!$A$2:C1314),0)</f>
        <v>381.62</v>
      </c>
      <c r="J1314" s="5">
        <v>395.56</v>
      </c>
      <c r="K1314" s="5" t="s">
        <v>81</v>
      </c>
      <c r="L1314" s="6">
        <v>45185</v>
      </c>
      <c r="M1314" s="5">
        <f t="shared" si="20"/>
        <v>4</v>
      </c>
      <c r="N1314" s="5" t="str">
        <f>TEXT(Table1[[#This Row],[Date]],"mmm")</f>
        <v>Sep</v>
      </c>
      <c r="O1314" s="5">
        <f>YEAR(Table1[[#This Row],[Date]])</f>
        <v>2023</v>
      </c>
    </row>
    <row r="1315" spans="1:15" x14ac:dyDescent="0.25">
      <c r="A1315" s="5">
        <v>1314</v>
      </c>
      <c r="B1315" s="6">
        <v>44969</v>
      </c>
      <c r="C1315" s="5" t="s">
        <v>62</v>
      </c>
      <c r="D1315" s="5" t="str">
        <f>VLOOKUP($C1315,'Sales Person'!$A$1:$C$21,2,0)</f>
        <v>Cathy Kelley</v>
      </c>
      <c r="E1315" s="5" t="s">
        <v>7</v>
      </c>
      <c r="F1315" s="5" t="str">
        <f>VLOOKUP($E1315,Country!$A$1:$B$11,2,0)</f>
        <v>Europe</v>
      </c>
      <c r="G1315" s="5" t="s">
        <v>33</v>
      </c>
      <c r="H1315" s="5" t="str">
        <f>VLOOKUP($G1315,Products!$A$1:$C$11,COLUMNS(Products!$A$2:B1315),0)</f>
        <v>Electronics</v>
      </c>
      <c r="I1315" s="5">
        <f>VLOOKUP($G1315,Products!$A$1:$C$11,COLUMNS(Products!$A$2:C1315),0)</f>
        <v>381.62</v>
      </c>
      <c r="J1315" s="5">
        <v>375.84</v>
      </c>
      <c r="K1315" s="5" t="s">
        <v>82</v>
      </c>
      <c r="L1315" s="5" t="s">
        <v>83</v>
      </c>
      <c r="M1315" s="5" t="str">
        <f t="shared" si="20"/>
        <v>0</v>
      </c>
      <c r="N1315" s="5" t="str">
        <f>TEXT(Table1[[#This Row],[Date]],"mmm")</f>
        <v>Feb</v>
      </c>
      <c r="O1315" s="5">
        <f>YEAR(Table1[[#This Row],[Date]])</f>
        <v>2023</v>
      </c>
    </row>
    <row r="1316" spans="1:15" x14ac:dyDescent="0.25">
      <c r="A1316" s="5">
        <v>1315</v>
      </c>
      <c r="B1316" s="6">
        <v>45019</v>
      </c>
      <c r="C1316" s="5" t="s">
        <v>40</v>
      </c>
      <c r="D1316" s="5" t="str">
        <f>VLOOKUP($C1316,'Sales Person'!$A$1:$C$21,2,0)</f>
        <v>Samantha Irvin</v>
      </c>
      <c r="E1316" s="5" t="s">
        <v>15</v>
      </c>
      <c r="F1316" s="5" t="str">
        <f>VLOOKUP($E1316,Country!$A$1:$B$11,2,0)</f>
        <v>Oceania</v>
      </c>
      <c r="G1316" s="5" t="s">
        <v>33</v>
      </c>
      <c r="H1316" s="5" t="str">
        <f>VLOOKUP($G1316,Products!$A$1:$C$11,COLUMNS(Products!$A$2:B1316),0)</f>
        <v>Electronics</v>
      </c>
      <c r="I1316" s="5">
        <f>VLOOKUP($G1316,Products!$A$1:$C$11,COLUMNS(Products!$A$2:C1316),0)</f>
        <v>381.62</v>
      </c>
      <c r="J1316" s="5">
        <v>223.33</v>
      </c>
      <c r="K1316" s="5" t="s">
        <v>81</v>
      </c>
      <c r="L1316" s="6">
        <v>45039</v>
      </c>
      <c r="M1316" s="5">
        <f t="shared" si="20"/>
        <v>20</v>
      </c>
      <c r="N1316" s="5" t="str">
        <f>TEXT(Table1[[#This Row],[Date]],"mmm")</f>
        <v>Apr</v>
      </c>
      <c r="O1316" s="5">
        <f>YEAR(Table1[[#This Row],[Date]])</f>
        <v>2023</v>
      </c>
    </row>
    <row r="1317" spans="1:15" x14ac:dyDescent="0.25">
      <c r="A1317" s="5">
        <v>1316</v>
      </c>
      <c r="B1317" s="6">
        <v>44964</v>
      </c>
      <c r="C1317" s="5" t="s">
        <v>56</v>
      </c>
      <c r="D1317" s="5" t="str">
        <f>VLOOKUP($C1317,'Sales Person'!$A$1:$C$21,2,0)</f>
        <v>Nick Patrick</v>
      </c>
      <c r="E1317" s="5" t="s">
        <v>11</v>
      </c>
      <c r="F1317" s="5" t="str">
        <f>VLOOKUP($E1317,Country!$A$1:$B$11,2,0)</f>
        <v>Asia</v>
      </c>
      <c r="G1317" s="5" t="s">
        <v>30</v>
      </c>
      <c r="H1317" s="5" t="str">
        <f>VLOOKUP($G1317,Products!$A$1:$C$11,COLUMNS(Products!$A$2:B1317),0)</f>
        <v>Audio</v>
      </c>
      <c r="I1317" s="5">
        <f>VLOOKUP($G1317,Products!$A$1:$C$11,COLUMNS(Products!$A$2:C1317),0)</f>
        <v>199.57</v>
      </c>
      <c r="J1317" s="5">
        <v>588.59</v>
      </c>
      <c r="K1317" s="5" t="s">
        <v>82</v>
      </c>
      <c r="L1317" s="5" t="s">
        <v>83</v>
      </c>
      <c r="M1317" s="5" t="str">
        <f t="shared" si="20"/>
        <v>0</v>
      </c>
      <c r="N1317" s="5" t="str">
        <f>TEXT(Table1[[#This Row],[Date]],"mmm")</f>
        <v>Feb</v>
      </c>
      <c r="O1317" s="5">
        <f>YEAR(Table1[[#This Row],[Date]])</f>
        <v>2023</v>
      </c>
    </row>
    <row r="1318" spans="1:15" x14ac:dyDescent="0.25">
      <c r="A1318" s="5">
        <v>1317</v>
      </c>
      <c r="B1318" s="6">
        <v>44993</v>
      </c>
      <c r="C1318" s="5" t="s">
        <v>64</v>
      </c>
      <c r="D1318" s="5" t="str">
        <f>VLOOKUP($C1318,'Sales Person'!$A$1:$C$21,2,0)</f>
        <v>Michale Cole</v>
      </c>
      <c r="E1318" s="5" t="s">
        <v>15</v>
      </c>
      <c r="F1318" s="5" t="str">
        <f>VLOOKUP($E1318,Country!$A$1:$B$11,2,0)</f>
        <v>Oceania</v>
      </c>
      <c r="G1318" s="5" t="s">
        <v>26</v>
      </c>
      <c r="H1318" s="5" t="str">
        <f>VLOOKUP($G1318,Products!$A$1:$C$11,COLUMNS(Products!$A$2:B1318),0)</f>
        <v>Electronics</v>
      </c>
      <c r="I1318" s="5">
        <f>VLOOKUP($G1318,Products!$A$1:$C$11,COLUMNS(Products!$A$2:C1318),0)</f>
        <v>263.2</v>
      </c>
      <c r="J1318" s="5">
        <v>358.49</v>
      </c>
      <c r="K1318" s="5" t="s">
        <v>82</v>
      </c>
      <c r="L1318" s="5" t="s">
        <v>83</v>
      </c>
      <c r="M1318" s="5" t="str">
        <f t="shared" si="20"/>
        <v>0</v>
      </c>
      <c r="N1318" s="5" t="str">
        <f>TEXT(Table1[[#This Row],[Date]],"mmm")</f>
        <v>Mar</v>
      </c>
      <c r="O1318" s="5">
        <f>YEAR(Table1[[#This Row],[Date]])</f>
        <v>2023</v>
      </c>
    </row>
    <row r="1319" spans="1:15" x14ac:dyDescent="0.25">
      <c r="A1319" s="5">
        <v>1318</v>
      </c>
      <c r="B1319" s="6">
        <v>45222</v>
      </c>
      <c r="C1319" s="5" t="s">
        <v>62</v>
      </c>
      <c r="D1319" s="5" t="str">
        <f>VLOOKUP($C1319,'Sales Person'!$A$1:$C$21,2,0)</f>
        <v>Cathy Kelley</v>
      </c>
      <c r="E1319" s="5" t="s">
        <v>15</v>
      </c>
      <c r="F1319" s="5" t="str">
        <f>VLOOKUP($E1319,Country!$A$1:$B$11,2,0)</f>
        <v>Oceania</v>
      </c>
      <c r="G1319" s="5" t="s">
        <v>26</v>
      </c>
      <c r="H1319" s="5" t="str">
        <f>VLOOKUP($G1319,Products!$A$1:$C$11,COLUMNS(Products!$A$2:B1319),0)</f>
        <v>Electronics</v>
      </c>
      <c r="I1319" s="5">
        <f>VLOOKUP($G1319,Products!$A$1:$C$11,COLUMNS(Products!$A$2:C1319),0)</f>
        <v>263.2</v>
      </c>
      <c r="J1319" s="5">
        <v>161.49</v>
      </c>
      <c r="K1319" s="5" t="s">
        <v>82</v>
      </c>
      <c r="L1319" s="5" t="s">
        <v>83</v>
      </c>
      <c r="M1319" s="5" t="str">
        <f t="shared" si="20"/>
        <v>0</v>
      </c>
      <c r="N1319" s="5" t="str">
        <f>TEXT(Table1[[#This Row],[Date]],"mmm")</f>
        <v>Oct</v>
      </c>
      <c r="O1319" s="5">
        <f>YEAR(Table1[[#This Row],[Date]])</f>
        <v>2023</v>
      </c>
    </row>
    <row r="1320" spans="1:15" x14ac:dyDescent="0.25">
      <c r="A1320" s="5">
        <v>1319</v>
      </c>
      <c r="B1320" s="6">
        <v>45543</v>
      </c>
      <c r="C1320" s="5" t="s">
        <v>66</v>
      </c>
      <c r="D1320" s="5" t="str">
        <f>VLOOKUP($C1320,'Sales Person'!$A$1:$C$21,2,0)</f>
        <v>Michale Cole</v>
      </c>
      <c r="E1320" s="5" t="s">
        <v>4</v>
      </c>
      <c r="F1320" s="5" t="str">
        <f>VLOOKUP($E1320,Country!$A$1:$B$11,2,0)</f>
        <v>North America</v>
      </c>
      <c r="G1320" s="5" t="s">
        <v>29</v>
      </c>
      <c r="H1320" s="5" t="str">
        <f>VLOOKUP($G1320,Products!$A$1:$C$11,COLUMNS(Products!$A$2:B1320),0)</f>
        <v>Computing</v>
      </c>
      <c r="I1320" s="5">
        <f>VLOOKUP($G1320,Products!$A$1:$C$11,COLUMNS(Products!$A$2:C1320),0)</f>
        <v>104.6</v>
      </c>
      <c r="J1320" s="5">
        <v>625.77</v>
      </c>
      <c r="K1320" s="5" t="s">
        <v>81</v>
      </c>
      <c r="L1320" s="6">
        <v>45545</v>
      </c>
      <c r="M1320" s="5">
        <f t="shared" si="20"/>
        <v>2</v>
      </c>
      <c r="N1320" s="5" t="str">
        <f>TEXT(Table1[[#This Row],[Date]],"mmm")</f>
        <v>Sep</v>
      </c>
      <c r="O1320" s="5">
        <f>YEAR(Table1[[#This Row],[Date]])</f>
        <v>2024</v>
      </c>
    </row>
    <row r="1321" spans="1:15" x14ac:dyDescent="0.25">
      <c r="A1321" s="5">
        <v>1320</v>
      </c>
      <c r="B1321" s="6">
        <v>45127</v>
      </c>
      <c r="C1321" s="5" t="s">
        <v>60</v>
      </c>
      <c r="D1321" s="5" t="str">
        <f>VLOOKUP($C1321,'Sales Person'!$A$1:$C$21,2,0)</f>
        <v>Cathy Kelley</v>
      </c>
      <c r="E1321" s="5" t="s">
        <v>5</v>
      </c>
      <c r="F1321" s="5" t="str">
        <f>VLOOKUP($E1321,Country!$A$1:$B$11,2,0)</f>
        <v>South America</v>
      </c>
      <c r="G1321" s="5" t="s">
        <v>31</v>
      </c>
      <c r="H1321" s="5" t="str">
        <f>VLOOKUP($G1321,Products!$A$1:$C$11,COLUMNS(Products!$A$2:B1321),0)</f>
        <v>Electronics</v>
      </c>
      <c r="I1321" s="5">
        <f>VLOOKUP($G1321,Products!$A$1:$C$11,COLUMNS(Products!$A$2:C1321),0)</f>
        <v>71.97</v>
      </c>
      <c r="J1321" s="5">
        <v>761.4</v>
      </c>
      <c r="K1321" s="5" t="s">
        <v>82</v>
      </c>
      <c r="L1321" s="5" t="s">
        <v>83</v>
      </c>
      <c r="M1321" s="5" t="str">
        <f t="shared" si="20"/>
        <v>0</v>
      </c>
      <c r="N1321" s="5" t="str">
        <f>TEXT(Table1[[#This Row],[Date]],"mmm")</f>
        <v>Jul</v>
      </c>
      <c r="O1321" s="5">
        <f>YEAR(Table1[[#This Row],[Date]])</f>
        <v>2023</v>
      </c>
    </row>
    <row r="1322" spans="1:15" x14ac:dyDescent="0.25">
      <c r="A1322" s="5">
        <v>1321</v>
      </c>
      <c r="B1322" s="6">
        <v>45629</v>
      </c>
      <c r="C1322" s="5" t="s">
        <v>48</v>
      </c>
      <c r="D1322" s="5" t="str">
        <f>VLOOKUP($C1322,'Sales Person'!$A$1:$C$21,2,0)</f>
        <v>Cathy Kelley</v>
      </c>
      <c r="E1322" s="5" t="s">
        <v>15</v>
      </c>
      <c r="F1322" s="5" t="str">
        <f>VLOOKUP($E1322,Country!$A$1:$B$11,2,0)</f>
        <v>Oceania</v>
      </c>
      <c r="G1322" s="5" t="s">
        <v>29</v>
      </c>
      <c r="H1322" s="5" t="str">
        <f>VLOOKUP($G1322,Products!$A$1:$C$11,COLUMNS(Products!$A$2:B1322),0)</f>
        <v>Computing</v>
      </c>
      <c r="I1322" s="5">
        <f>VLOOKUP($G1322,Products!$A$1:$C$11,COLUMNS(Products!$A$2:C1322),0)</f>
        <v>104.6</v>
      </c>
      <c r="J1322" s="5">
        <v>500.23</v>
      </c>
      <c r="K1322" s="5" t="s">
        <v>81</v>
      </c>
      <c r="L1322" s="6">
        <v>45649</v>
      </c>
      <c r="M1322" s="5">
        <f t="shared" si="20"/>
        <v>20</v>
      </c>
      <c r="N1322" s="5" t="str">
        <f>TEXT(Table1[[#This Row],[Date]],"mmm")</f>
        <v>Dec</v>
      </c>
      <c r="O1322" s="5">
        <f>YEAR(Table1[[#This Row],[Date]])</f>
        <v>2024</v>
      </c>
    </row>
    <row r="1323" spans="1:15" x14ac:dyDescent="0.25">
      <c r="A1323" s="5">
        <v>1322</v>
      </c>
      <c r="B1323" s="6">
        <v>45455</v>
      </c>
      <c r="C1323" s="5" t="s">
        <v>68</v>
      </c>
      <c r="D1323" s="5" t="str">
        <f>VLOOKUP($C1323,'Sales Person'!$A$1:$C$21,2,0)</f>
        <v>Samantha Irvin</v>
      </c>
      <c r="E1323" s="5" t="s">
        <v>13</v>
      </c>
      <c r="F1323" s="5" t="str">
        <f>VLOOKUP($E1323,Country!$A$1:$B$11,2,0)</f>
        <v>Asia</v>
      </c>
      <c r="G1323" s="5" t="s">
        <v>33</v>
      </c>
      <c r="H1323" s="5" t="str">
        <f>VLOOKUP($G1323,Products!$A$1:$C$11,COLUMNS(Products!$A$2:B1323),0)</f>
        <v>Electronics</v>
      </c>
      <c r="I1323" s="5">
        <f>VLOOKUP($G1323,Products!$A$1:$C$11,COLUMNS(Products!$A$2:C1323),0)</f>
        <v>381.62</v>
      </c>
      <c r="J1323" s="5">
        <v>846.84</v>
      </c>
      <c r="K1323" s="5" t="s">
        <v>82</v>
      </c>
      <c r="L1323" s="5" t="s">
        <v>83</v>
      </c>
      <c r="M1323" s="5" t="str">
        <f t="shared" si="20"/>
        <v>0</v>
      </c>
      <c r="N1323" s="5" t="str">
        <f>TEXT(Table1[[#This Row],[Date]],"mmm")</f>
        <v>Jun</v>
      </c>
      <c r="O1323" s="5">
        <f>YEAR(Table1[[#This Row],[Date]])</f>
        <v>2024</v>
      </c>
    </row>
    <row r="1324" spans="1:15" x14ac:dyDescent="0.25">
      <c r="A1324" s="5">
        <v>1323</v>
      </c>
      <c r="B1324" s="6">
        <v>45162</v>
      </c>
      <c r="C1324" s="5" t="s">
        <v>58</v>
      </c>
      <c r="D1324" s="5" t="str">
        <f>VLOOKUP($C1324,'Sales Person'!$A$1:$C$21,2,0)</f>
        <v>Nick Patrick</v>
      </c>
      <c r="E1324" s="5" t="s">
        <v>7</v>
      </c>
      <c r="F1324" s="5" t="str">
        <f>VLOOKUP($E1324,Country!$A$1:$B$11,2,0)</f>
        <v>Europe</v>
      </c>
      <c r="G1324" s="5" t="s">
        <v>31</v>
      </c>
      <c r="H1324" s="5" t="str">
        <f>VLOOKUP($G1324,Products!$A$1:$C$11,COLUMNS(Products!$A$2:B1324),0)</f>
        <v>Electronics</v>
      </c>
      <c r="I1324" s="5">
        <f>VLOOKUP($G1324,Products!$A$1:$C$11,COLUMNS(Products!$A$2:C1324),0)</f>
        <v>71.97</v>
      </c>
      <c r="J1324" s="5">
        <v>984.38</v>
      </c>
      <c r="K1324" s="5" t="s">
        <v>81</v>
      </c>
      <c r="L1324" s="6">
        <v>45170</v>
      </c>
      <c r="M1324" s="5">
        <f t="shared" si="20"/>
        <v>8</v>
      </c>
      <c r="N1324" s="5" t="str">
        <f>TEXT(Table1[[#This Row],[Date]],"mmm")</f>
        <v>Aug</v>
      </c>
      <c r="O1324" s="5">
        <f>YEAR(Table1[[#This Row],[Date]])</f>
        <v>2023</v>
      </c>
    </row>
    <row r="1325" spans="1:15" x14ac:dyDescent="0.25">
      <c r="A1325" s="5">
        <v>1324</v>
      </c>
      <c r="B1325" s="6">
        <v>45057</v>
      </c>
      <c r="C1325" s="5" t="s">
        <v>68</v>
      </c>
      <c r="D1325" s="5" t="str">
        <f>VLOOKUP($C1325,'Sales Person'!$A$1:$C$21,2,0)</f>
        <v>Samantha Irvin</v>
      </c>
      <c r="E1325" s="5" t="s">
        <v>5</v>
      </c>
      <c r="F1325" s="5" t="str">
        <f>VLOOKUP($E1325,Country!$A$1:$B$11,2,0)</f>
        <v>South America</v>
      </c>
      <c r="G1325" s="5" t="s">
        <v>33</v>
      </c>
      <c r="H1325" s="5" t="str">
        <f>VLOOKUP($G1325,Products!$A$1:$C$11,COLUMNS(Products!$A$2:B1325),0)</f>
        <v>Electronics</v>
      </c>
      <c r="I1325" s="5">
        <f>VLOOKUP($G1325,Products!$A$1:$C$11,COLUMNS(Products!$A$2:C1325),0)</f>
        <v>381.62</v>
      </c>
      <c r="J1325" s="5">
        <v>417.71</v>
      </c>
      <c r="K1325" s="5" t="s">
        <v>81</v>
      </c>
      <c r="L1325" s="6">
        <v>45061</v>
      </c>
      <c r="M1325" s="5">
        <f t="shared" si="20"/>
        <v>4</v>
      </c>
      <c r="N1325" s="5" t="str">
        <f>TEXT(Table1[[#This Row],[Date]],"mmm")</f>
        <v>May</v>
      </c>
      <c r="O1325" s="5">
        <f>YEAR(Table1[[#This Row],[Date]])</f>
        <v>2023</v>
      </c>
    </row>
    <row r="1326" spans="1:15" x14ac:dyDescent="0.25">
      <c r="A1326" s="5">
        <v>1325</v>
      </c>
      <c r="B1326" s="6">
        <v>45519</v>
      </c>
      <c r="C1326" s="5" t="s">
        <v>58</v>
      </c>
      <c r="D1326" s="5" t="str">
        <f>VLOOKUP($C1326,'Sales Person'!$A$1:$C$21,2,0)</f>
        <v>Nick Patrick</v>
      </c>
      <c r="E1326" s="5" t="s">
        <v>11</v>
      </c>
      <c r="F1326" s="5" t="str">
        <f>VLOOKUP($E1326,Country!$A$1:$B$11,2,0)</f>
        <v>Asia</v>
      </c>
      <c r="G1326" s="5" t="s">
        <v>22</v>
      </c>
      <c r="H1326" s="5" t="str">
        <f>VLOOKUP($G1326,Products!$A$1:$C$11,COLUMNS(Products!$A$2:B1326),0)</f>
        <v>Computing</v>
      </c>
      <c r="I1326" s="5">
        <f>VLOOKUP($G1326,Products!$A$1:$C$11,COLUMNS(Products!$A$2:C1326),0)</f>
        <v>415.78</v>
      </c>
      <c r="J1326" s="5">
        <v>502.91</v>
      </c>
      <c r="K1326" s="5" t="s">
        <v>81</v>
      </c>
      <c r="L1326" s="6">
        <v>45531</v>
      </c>
      <c r="M1326" s="5">
        <f t="shared" si="20"/>
        <v>12</v>
      </c>
      <c r="N1326" s="5" t="str">
        <f>TEXT(Table1[[#This Row],[Date]],"mmm")</f>
        <v>Aug</v>
      </c>
      <c r="O1326" s="5">
        <f>YEAR(Table1[[#This Row],[Date]])</f>
        <v>2024</v>
      </c>
    </row>
    <row r="1327" spans="1:15" x14ac:dyDescent="0.25">
      <c r="A1327" s="5">
        <v>1326</v>
      </c>
      <c r="B1327" s="6">
        <v>45551</v>
      </c>
      <c r="C1327" s="5" t="s">
        <v>46</v>
      </c>
      <c r="D1327" s="5" t="str">
        <f>VLOOKUP($C1327,'Sales Person'!$A$1:$C$21,2,0)</f>
        <v>Nick Patrick</v>
      </c>
      <c r="E1327" s="5" t="s">
        <v>7</v>
      </c>
      <c r="F1327" s="5" t="str">
        <f>VLOOKUP($E1327,Country!$A$1:$B$11,2,0)</f>
        <v>Europe</v>
      </c>
      <c r="G1327" s="5" t="s">
        <v>31</v>
      </c>
      <c r="H1327" s="5" t="str">
        <f>VLOOKUP($G1327,Products!$A$1:$C$11,COLUMNS(Products!$A$2:B1327),0)</f>
        <v>Electronics</v>
      </c>
      <c r="I1327" s="5">
        <f>VLOOKUP($G1327,Products!$A$1:$C$11,COLUMNS(Products!$A$2:C1327),0)</f>
        <v>71.97</v>
      </c>
      <c r="J1327" s="5">
        <v>719.86</v>
      </c>
      <c r="K1327" s="5" t="s">
        <v>81</v>
      </c>
      <c r="L1327" s="6">
        <v>45559</v>
      </c>
      <c r="M1327" s="5">
        <f t="shared" si="20"/>
        <v>8</v>
      </c>
      <c r="N1327" s="5" t="str">
        <f>TEXT(Table1[[#This Row],[Date]],"mmm")</f>
        <v>Sep</v>
      </c>
      <c r="O1327" s="5">
        <f>YEAR(Table1[[#This Row],[Date]])</f>
        <v>2024</v>
      </c>
    </row>
    <row r="1328" spans="1:15" x14ac:dyDescent="0.25">
      <c r="A1328" s="5">
        <v>1327</v>
      </c>
      <c r="B1328" s="6">
        <v>45155</v>
      </c>
      <c r="C1328" s="5" t="s">
        <v>42</v>
      </c>
      <c r="D1328" s="5" t="str">
        <f>VLOOKUP($C1328,'Sales Person'!$A$1:$C$21,2,0)</f>
        <v>Cathy Kelley</v>
      </c>
      <c r="E1328" s="5" t="s">
        <v>11</v>
      </c>
      <c r="F1328" s="5" t="str">
        <f>VLOOKUP($E1328,Country!$A$1:$B$11,2,0)</f>
        <v>Asia</v>
      </c>
      <c r="G1328" s="5" t="s">
        <v>20</v>
      </c>
      <c r="H1328" s="5" t="str">
        <f>VLOOKUP($G1328,Products!$A$1:$C$11,COLUMNS(Products!$A$2:B1328),0)</f>
        <v>Office Equipment</v>
      </c>
      <c r="I1328" s="5">
        <f>VLOOKUP($G1328,Products!$A$1:$C$11,COLUMNS(Products!$A$2:C1328),0)</f>
        <v>350.59</v>
      </c>
      <c r="J1328" s="5">
        <v>388.3</v>
      </c>
      <c r="K1328" s="5" t="s">
        <v>81</v>
      </c>
      <c r="L1328" s="6">
        <v>45167</v>
      </c>
      <c r="M1328" s="5">
        <f t="shared" si="20"/>
        <v>12</v>
      </c>
      <c r="N1328" s="5" t="str">
        <f>TEXT(Table1[[#This Row],[Date]],"mmm")</f>
        <v>Aug</v>
      </c>
      <c r="O1328" s="5">
        <f>YEAR(Table1[[#This Row],[Date]])</f>
        <v>2023</v>
      </c>
    </row>
    <row r="1329" spans="1:15" x14ac:dyDescent="0.25">
      <c r="A1329" s="5">
        <v>1328</v>
      </c>
      <c r="B1329" s="6">
        <v>45185</v>
      </c>
      <c r="C1329" s="5" t="s">
        <v>44</v>
      </c>
      <c r="D1329" s="5" t="str">
        <f>VLOOKUP($C1329,'Sales Person'!$A$1:$C$21,2,0)</f>
        <v>Cathy Kelley</v>
      </c>
      <c r="E1329" s="5" t="s">
        <v>2</v>
      </c>
      <c r="F1329" s="5" t="str">
        <f>VLOOKUP($E1329,Country!$A$1:$B$11,2,0)</f>
        <v>North America</v>
      </c>
      <c r="G1329" s="5" t="s">
        <v>29</v>
      </c>
      <c r="H1329" s="5" t="str">
        <f>VLOOKUP($G1329,Products!$A$1:$C$11,COLUMNS(Products!$A$2:B1329),0)</f>
        <v>Computing</v>
      </c>
      <c r="I1329" s="5">
        <f>VLOOKUP($G1329,Products!$A$1:$C$11,COLUMNS(Products!$A$2:C1329),0)</f>
        <v>104.6</v>
      </c>
      <c r="J1329" s="5">
        <v>257.56</v>
      </c>
      <c r="K1329" s="5" t="s">
        <v>82</v>
      </c>
      <c r="L1329" s="5" t="s">
        <v>83</v>
      </c>
      <c r="M1329" s="5" t="str">
        <f t="shared" si="20"/>
        <v>0</v>
      </c>
      <c r="N1329" s="5" t="str">
        <f>TEXT(Table1[[#This Row],[Date]],"mmm")</f>
        <v>Sep</v>
      </c>
      <c r="O1329" s="5">
        <f>YEAR(Table1[[#This Row],[Date]])</f>
        <v>2023</v>
      </c>
    </row>
    <row r="1330" spans="1:15" x14ac:dyDescent="0.25">
      <c r="A1330" s="5">
        <v>1329</v>
      </c>
      <c r="B1330" s="6">
        <v>44975</v>
      </c>
      <c r="C1330" s="5" t="s">
        <v>66</v>
      </c>
      <c r="D1330" s="5" t="str">
        <f>VLOOKUP($C1330,'Sales Person'!$A$1:$C$21,2,0)</f>
        <v>Michale Cole</v>
      </c>
      <c r="E1330" s="5" t="s">
        <v>2</v>
      </c>
      <c r="F1330" s="5" t="str">
        <f>VLOOKUP($E1330,Country!$A$1:$B$11,2,0)</f>
        <v>North America</v>
      </c>
      <c r="G1330" s="5" t="s">
        <v>29</v>
      </c>
      <c r="H1330" s="5" t="str">
        <f>VLOOKUP($G1330,Products!$A$1:$C$11,COLUMNS(Products!$A$2:B1330),0)</f>
        <v>Computing</v>
      </c>
      <c r="I1330" s="5">
        <f>VLOOKUP($G1330,Products!$A$1:$C$11,COLUMNS(Products!$A$2:C1330),0)</f>
        <v>104.6</v>
      </c>
      <c r="J1330" s="5">
        <v>131.61000000000001</v>
      </c>
      <c r="K1330" s="5" t="s">
        <v>81</v>
      </c>
      <c r="L1330" s="6">
        <v>44976</v>
      </c>
      <c r="M1330" s="5">
        <f t="shared" si="20"/>
        <v>1</v>
      </c>
      <c r="N1330" s="5" t="str">
        <f>TEXT(Table1[[#This Row],[Date]],"mmm")</f>
        <v>Feb</v>
      </c>
      <c r="O1330" s="5">
        <f>YEAR(Table1[[#This Row],[Date]])</f>
        <v>2023</v>
      </c>
    </row>
    <row r="1331" spans="1:15" x14ac:dyDescent="0.25">
      <c r="A1331" s="5">
        <v>1330</v>
      </c>
      <c r="B1331" s="6">
        <v>45113</v>
      </c>
      <c r="C1331" s="5" t="s">
        <v>72</v>
      </c>
      <c r="D1331" s="5" t="str">
        <f>VLOOKUP($C1331,'Sales Person'!$A$1:$C$21,2,0)</f>
        <v>Cathy Kelley</v>
      </c>
      <c r="E1331" s="5" t="s">
        <v>5</v>
      </c>
      <c r="F1331" s="5" t="str">
        <f>VLOOKUP($E1331,Country!$A$1:$B$11,2,0)</f>
        <v>South America</v>
      </c>
      <c r="G1331" s="5" t="s">
        <v>29</v>
      </c>
      <c r="H1331" s="5" t="str">
        <f>VLOOKUP($G1331,Products!$A$1:$C$11,COLUMNS(Products!$A$2:B1331),0)</f>
        <v>Computing</v>
      </c>
      <c r="I1331" s="5">
        <f>VLOOKUP($G1331,Products!$A$1:$C$11,COLUMNS(Products!$A$2:C1331),0)</f>
        <v>104.6</v>
      </c>
      <c r="J1331" s="5">
        <v>508</v>
      </c>
      <c r="K1331" s="5" t="s">
        <v>81</v>
      </c>
      <c r="L1331" s="6">
        <v>45117</v>
      </c>
      <c r="M1331" s="5">
        <f t="shared" si="20"/>
        <v>4</v>
      </c>
      <c r="N1331" s="5" t="str">
        <f>TEXT(Table1[[#This Row],[Date]],"mmm")</f>
        <v>Jul</v>
      </c>
      <c r="O1331" s="5">
        <f>YEAR(Table1[[#This Row],[Date]])</f>
        <v>2023</v>
      </c>
    </row>
    <row r="1332" spans="1:15" x14ac:dyDescent="0.25">
      <c r="A1332" s="5">
        <v>1331</v>
      </c>
      <c r="B1332" s="6">
        <v>45577</v>
      </c>
      <c r="C1332" s="5" t="s">
        <v>38</v>
      </c>
      <c r="D1332" s="5" t="str">
        <f>VLOOKUP($C1332,'Sales Person'!$A$1:$C$21,2,0)</f>
        <v>Samantha Irvin</v>
      </c>
      <c r="E1332" s="5" t="s">
        <v>10</v>
      </c>
      <c r="F1332" s="5" t="str">
        <f>VLOOKUP($E1332,Country!$A$1:$B$11,2,0)</f>
        <v>Europe</v>
      </c>
      <c r="G1332" s="5" t="s">
        <v>26</v>
      </c>
      <c r="H1332" s="5" t="str">
        <f>VLOOKUP($G1332,Products!$A$1:$C$11,COLUMNS(Products!$A$2:B1332),0)</f>
        <v>Electronics</v>
      </c>
      <c r="I1332" s="5">
        <f>VLOOKUP($G1332,Products!$A$1:$C$11,COLUMNS(Products!$A$2:C1332),0)</f>
        <v>263.2</v>
      </c>
      <c r="J1332" s="5">
        <v>850.37</v>
      </c>
      <c r="K1332" s="5" t="s">
        <v>82</v>
      </c>
      <c r="L1332" s="5" t="s">
        <v>83</v>
      </c>
      <c r="M1332" s="5" t="str">
        <f t="shared" si="20"/>
        <v>0</v>
      </c>
      <c r="N1332" s="5" t="str">
        <f>TEXT(Table1[[#This Row],[Date]],"mmm")</f>
        <v>Oct</v>
      </c>
      <c r="O1332" s="5">
        <f>YEAR(Table1[[#This Row],[Date]])</f>
        <v>2024</v>
      </c>
    </row>
    <row r="1333" spans="1:15" x14ac:dyDescent="0.25">
      <c r="A1333" s="5">
        <v>1332</v>
      </c>
      <c r="B1333" s="6">
        <v>45188</v>
      </c>
      <c r="C1333" s="5" t="s">
        <v>70</v>
      </c>
      <c r="D1333" s="5" t="str">
        <f>VLOOKUP($C1333,'Sales Person'!$A$1:$C$21,2,0)</f>
        <v>Cathy Kelley</v>
      </c>
      <c r="E1333" s="5" t="s">
        <v>4</v>
      </c>
      <c r="F1333" s="5" t="str">
        <f>VLOOKUP($E1333,Country!$A$1:$B$11,2,0)</f>
        <v>North America</v>
      </c>
      <c r="G1333" s="5" t="s">
        <v>32</v>
      </c>
      <c r="H1333" s="5" t="str">
        <f>VLOOKUP($G1333,Products!$A$1:$C$11,COLUMNS(Products!$A$2:B1333),0)</f>
        <v>Audio</v>
      </c>
      <c r="I1333" s="5">
        <f>VLOOKUP($G1333,Products!$A$1:$C$11,COLUMNS(Products!$A$2:C1333),0)</f>
        <v>143.09</v>
      </c>
      <c r="J1333" s="5">
        <v>743.65</v>
      </c>
      <c r="K1333" s="5" t="s">
        <v>81</v>
      </c>
      <c r="L1333" s="6">
        <v>45190</v>
      </c>
      <c r="M1333" s="5">
        <f t="shared" si="20"/>
        <v>2</v>
      </c>
      <c r="N1333" s="5" t="str">
        <f>TEXT(Table1[[#This Row],[Date]],"mmm")</f>
        <v>Sep</v>
      </c>
      <c r="O1333" s="5">
        <f>YEAR(Table1[[#This Row],[Date]])</f>
        <v>2023</v>
      </c>
    </row>
    <row r="1334" spans="1:15" x14ac:dyDescent="0.25">
      <c r="A1334" s="5">
        <v>1333</v>
      </c>
      <c r="B1334" s="6">
        <v>44993</v>
      </c>
      <c r="C1334" s="5" t="s">
        <v>46</v>
      </c>
      <c r="D1334" s="5" t="str">
        <f>VLOOKUP($C1334,'Sales Person'!$A$1:$C$21,2,0)</f>
        <v>Nick Patrick</v>
      </c>
      <c r="E1334" s="5" t="s">
        <v>4</v>
      </c>
      <c r="F1334" s="5" t="str">
        <f>VLOOKUP($E1334,Country!$A$1:$B$11,2,0)</f>
        <v>North America</v>
      </c>
      <c r="G1334" s="5" t="s">
        <v>26</v>
      </c>
      <c r="H1334" s="5" t="str">
        <f>VLOOKUP($G1334,Products!$A$1:$C$11,COLUMNS(Products!$A$2:B1334),0)</f>
        <v>Electronics</v>
      </c>
      <c r="I1334" s="5">
        <f>VLOOKUP($G1334,Products!$A$1:$C$11,COLUMNS(Products!$A$2:C1334),0)</f>
        <v>263.2</v>
      </c>
      <c r="J1334" s="5">
        <v>489.56</v>
      </c>
      <c r="K1334" s="5" t="s">
        <v>81</v>
      </c>
      <c r="L1334" s="6">
        <v>44995</v>
      </c>
      <c r="M1334" s="5">
        <f t="shared" si="20"/>
        <v>2</v>
      </c>
      <c r="N1334" s="5" t="str">
        <f>TEXT(Table1[[#This Row],[Date]],"mmm")</f>
        <v>Mar</v>
      </c>
      <c r="O1334" s="5">
        <f>YEAR(Table1[[#This Row],[Date]])</f>
        <v>2023</v>
      </c>
    </row>
    <row r="1335" spans="1:15" x14ac:dyDescent="0.25">
      <c r="A1335" s="5">
        <v>1334</v>
      </c>
      <c r="B1335" s="6">
        <v>45501</v>
      </c>
      <c r="C1335" s="5" t="s">
        <v>36</v>
      </c>
      <c r="D1335" s="5" t="str">
        <f>VLOOKUP($C1335,'Sales Person'!$A$1:$C$21,2,0)</f>
        <v>Michale Cole</v>
      </c>
      <c r="E1335" s="5" t="s">
        <v>11</v>
      </c>
      <c r="F1335" s="5" t="str">
        <f>VLOOKUP($E1335,Country!$A$1:$B$11,2,0)</f>
        <v>Asia</v>
      </c>
      <c r="G1335" s="5" t="s">
        <v>24</v>
      </c>
      <c r="H1335" s="5" t="str">
        <f>VLOOKUP($G1335,Products!$A$1:$C$11,COLUMNS(Products!$A$2:B1335),0)</f>
        <v>Audio</v>
      </c>
      <c r="I1335" s="5">
        <f>VLOOKUP($G1335,Products!$A$1:$C$11,COLUMNS(Products!$A$2:C1335),0)</f>
        <v>195.62</v>
      </c>
      <c r="J1335" s="5">
        <v>309.52999999999997</v>
      </c>
      <c r="K1335" s="5" t="s">
        <v>81</v>
      </c>
      <c r="L1335" s="6">
        <v>45513</v>
      </c>
      <c r="M1335" s="5">
        <f t="shared" si="20"/>
        <v>12</v>
      </c>
      <c r="N1335" s="5" t="str">
        <f>TEXT(Table1[[#This Row],[Date]],"mmm")</f>
        <v>Jul</v>
      </c>
      <c r="O1335" s="5">
        <f>YEAR(Table1[[#This Row],[Date]])</f>
        <v>2024</v>
      </c>
    </row>
    <row r="1336" spans="1:15" x14ac:dyDescent="0.25">
      <c r="A1336" s="5">
        <v>1335</v>
      </c>
      <c r="B1336" s="6">
        <v>45351</v>
      </c>
      <c r="C1336" s="5" t="s">
        <v>46</v>
      </c>
      <c r="D1336" s="5" t="str">
        <f>VLOOKUP($C1336,'Sales Person'!$A$1:$C$21,2,0)</f>
        <v>Nick Patrick</v>
      </c>
      <c r="E1336" s="5" t="s">
        <v>13</v>
      </c>
      <c r="F1336" s="5" t="str">
        <f>VLOOKUP($E1336,Country!$A$1:$B$11,2,0)</f>
        <v>Asia</v>
      </c>
      <c r="G1336" s="5" t="s">
        <v>22</v>
      </c>
      <c r="H1336" s="5" t="str">
        <f>VLOOKUP($G1336,Products!$A$1:$C$11,COLUMNS(Products!$A$2:B1336),0)</f>
        <v>Computing</v>
      </c>
      <c r="I1336" s="5">
        <f>VLOOKUP($G1336,Products!$A$1:$C$11,COLUMNS(Products!$A$2:C1336),0)</f>
        <v>415.78</v>
      </c>
      <c r="J1336" s="5">
        <v>336.78</v>
      </c>
      <c r="K1336" s="5" t="s">
        <v>82</v>
      </c>
      <c r="L1336" s="5" t="s">
        <v>83</v>
      </c>
      <c r="M1336" s="5" t="str">
        <f t="shared" si="20"/>
        <v>0</v>
      </c>
      <c r="N1336" s="5" t="str">
        <f>TEXT(Table1[[#This Row],[Date]],"mmm")</f>
        <v>Feb</v>
      </c>
      <c r="O1336" s="5">
        <f>YEAR(Table1[[#This Row],[Date]])</f>
        <v>2024</v>
      </c>
    </row>
    <row r="1337" spans="1:15" x14ac:dyDescent="0.25">
      <c r="A1337" s="5">
        <v>1336</v>
      </c>
      <c r="B1337" s="6">
        <v>45299</v>
      </c>
      <c r="C1337" s="5" t="s">
        <v>66</v>
      </c>
      <c r="D1337" s="5" t="str">
        <f>VLOOKUP($C1337,'Sales Person'!$A$1:$C$21,2,0)</f>
        <v>Michale Cole</v>
      </c>
      <c r="E1337" s="5" t="s">
        <v>10</v>
      </c>
      <c r="F1337" s="5" t="str">
        <f>VLOOKUP($E1337,Country!$A$1:$B$11,2,0)</f>
        <v>Europe</v>
      </c>
      <c r="G1337" s="5" t="s">
        <v>31</v>
      </c>
      <c r="H1337" s="5" t="str">
        <f>VLOOKUP($G1337,Products!$A$1:$C$11,COLUMNS(Products!$A$2:B1337),0)</f>
        <v>Electronics</v>
      </c>
      <c r="I1337" s="5">
        <f>VLOOKUP($G1337,Products!$A$1:$C$11,COLUMNS(Products!$A$2:C1337),0)</f>
        <v>71.97</v>
      </c>
      <c r="J1337" s="5">
        <v>908.07</v>
      </c>
      <c r="K1337" s="5" t="s">
        <v>82</v>
      </c>
      <c r="L1337" s="5" t="s">
        <v>83</v>
      </c>
      <c r="M1337" s="5" t="str">
        <f t="shared" si="20"/>
        <v>0</v>
      </c>
      <c r="N1337" s="5" t="str">
        <f>TEXT(Table1[[#This Row],[Date]],"mmm")</f>
        <v>Jan</v>
      </c>
      <c r="O1337" s="5">
        <f>YEAR(Table1[[#This Row],[Date]])</f>
        <v>2024</v>
      </c>
    </row>
    <row r="1338" spans="1:15" x14ac:dyDescent="0.25">
      <c r="A1338" s="5">
        <v>1337</v>
      </c>
      <c r="B1338" s="6">
        <v>45267</v>
      </c>
      <c r="C1338" s="5" t="s">
        <v>40</v>
      </c>
      <c r="D1338" s="5" t="str">
        <f>VLOOKUP($C1338,'Sales Person'!$A$1:$C$21,2,0)</f>
        <v>Samantha Irvin</v>
      </c>
      <c r="E1338" s="5" t="s">
        <v>13</v>
      </c>
      <c r="F1338" s="5" t="str">
        <f>VLOOKUP($E1338,Country!$A$1:$B$11,2,0)</f>
        <v>Asia</v>
      </c>
      <c r="G1338" s="5" t="s">
        <v>29</v>
      </c>
      <c r="H1338" s="5" t="str">
        <f>VLOOKUP($G1338,Products!$A$1:$C$11,COLUMNS(Products!$A$2:B1338),0)</f>
        <v>Computing</v>
      </c>
      <c r="I1338" s="5">
        <f>VLOOKUP($G1338,Products!$A$1:$C$11,COLUMNS(Products!$A$2:C1338),0)</f>
        <v>104.6</v>
      </c>
      <c r="J1338" s="5">
        <v>638.39</v>
      </c>
      <c r="K1338" s="5" t="s">
        <v>81</v>
      </c>
      <c r="L1338" s="6">
        <v>45282</v>
      </c>
      <c r="M1338" s="5">
        <f t="shared" si="20"/>
        <v>15</v>
      </c>
      <c r="N1338" s="5" t="str">
        <f>TEXT(Table1[[#This Row],[Date]],"mmm")</f>
        <v>Dec</v>
      </c>
      <c r="O1338" s="5">
        <f>YEAR(Table1[[#This Row],[Date]])</f>
        <v>2023</v>
      </c>
    </row>
    <row r="1339" spans="1:15" x14ac:dyDescent="0.25">
      <c r="A1339" s="5">
        <v>1338</v>
      </c>
      <c r="B1339" s="6">
        <v>45008</v>
      </c>
      <c r="C1339" s="5" t="s">
        <v>60</v>
      </c>
      <c r="D1339" s="5" t="str">
        <f>VLOOKUP($C1339,'Sales Person'!$A$1:$C$21,2,0)</f>
        <v>Cathy Kelley</v>
      </c>
      <c r="E1339" s="5" t="s">
        <v>7</v>
      </c>
      <c r="F1339" s="5" t="str">
        <f>VLOOKUP($E1339,Country!$A$1:$B$11,2,0)</f>
        <v>Europe</v>
      </c>
      <c r="G1339" s="5" t="s">
        <v>20</v>
      </c>
      <c r="H1339" s="5" t="str">
        <f>VLOOKUP($G1339,Products!$A$1:$C$11,COLUMNS(Products!$A$2:B1339),0)</f>
        <v>Office Equipment</v>
      </c>
      <c r="I1339" s="5">
        <f>VLOOKUP($G1339,Products!$A$1:$C$11,COLUMNS(Products!$A$2:C1339),0)</f>
        <v>350.59</v>
      </c>
      <c r="J1339" s="5">
        <v>635.55999999999995</v>
      </c>
      <c r="K1339" s="5" t="s">
        <v>81</v>
      </c>
      <c r="L1339" s="6">
        <v>45016</v>
      </c>
      <c r="M1339" s="5">
        <f t="shared" si="20"/>
        <v>8</v>
      </c>
      <c r="N1339" s="5" t="str">
        <f>TEXT(Table1[[#This Row],[Date]],"mmm")</f>
        <v>Mar</v>
      </c>
      <c r="O1339" s="5">
        <f>YEAR(Table1[[#This Row],[Date]])</f>
        <v>2023</v>
      </c>
    </row>
    <row r="1340" spans="1:15" x14ac:dyDescent="0.25">
      <c r="A1340" s="5">
        <v>1339</v>
      </c>
      <c r="B1340" s="6">
        <v>45201</v>
      </c>
      <c r="C1340" s="5" t="s">
        <v>54</v>
      </c>
      <c r="D1340" s="5" t="str">
        <f>VLOOKUP($C1340,'Sales Person'!$A$1:$C$21,2,0)</f>
        <v>Michale Cole</v>
      </c>
      <c r="E1340" s="5" t="s">
        <v>2</v>
      </c>
      <c r="F1340" s="5" t="str">
        <f>VLOOKUP($E1340,Country!$A$1:$B$11,2,0)</f>
        <v>North America</v>
      </c>
      <c r="G1340" s="5" t="s">
        <v>30</v>
      </c>
      <c r="H1340" s="5" t="str">
        <f>VLOOKUP($G1340,Products!$A$1:$C$11,COLUMNS(Products!$A$2:B1340),0)</f>
        <v>Audio</v>
      </c>
      <c r="I1340" s="5">
        <f>VLOOKUP($G1340,Products!$A$1:$C$11,COLUMNS(Products!$A$2:C1340),0)</f>
        <v>199.57</v>
      </c>
      <c r="J1340" s="5">
        <v>136.52000000000001</v>
      </c>
      <c r="K1340" s="5" t="s">
        <v>81</v>
      </c>
      <c r="L1340" s="6">
        <v>45202</v>
      </c>
      <c r="M1340" s="5">
        <f t="shared" si="20"/>
        <v>1</v>
      </c>
      <c r="N1340" s="5" t="str">
        <f>TEXT(Table1[[#This Row],[Date]],"mmm")</f>
        <v>Oct</v>
      </c>
      <c r="O1340" s="5">
        <f>YEAR(Table1[[#This Row],[Date]])</f>
        <v>2023</v>
      </c>
    </row>
    <row r="1341" spans="1:15" x14ac:dyDescent="0.25">
      <c r="A1341" s="5">
        <v>1340</v>
      </c>
      <c r="B1341" s="6">
        <v>45146</v>
      </c>
      <c r="C1341" s="5" t="s">
        <v>44</v>
      </c>
      <c r="D1341" s="5" t="str">
        <f>VLOOKUP($C1341,'Sales Person'!$A$1:$C$21,2,0)</f>
        <v>Cathy Kelley</v>
      </c>
      <c r="E1341" s="5" t="s">
        <v>4</v>
      </c>
      <c r="F1341" s="5" t="str">
        <f>VLOOKUP($E1341,Country!$A$1:$B$11,2,0)</f>
        <v>North America</v>
      </c>
      <c r="G1341" s="5" t="s">
        <v>26</v>
      </c>
      <c r="H1341" s="5" t="str">
        <f>VLOOKUP($G1341,Products!$A$1:$C$11,COLUMNS(Products!$A$2:B1341),0)</f>
        <v>Electronics</v>
      </c>
      <c r="I1341" s="5">
        <f>VLOOKUP($G1341,Products!$A$1:$C$11,COLUMNS(Products!$A$2:C1341),0)</f>
        <v>263.2</v>
      </c>
      <c r="J1341" s="5">
        <v>699.21</v>
      </c>
      <c r="K1341" s="5" t="s">
        <v>81</v>
      </c>
      <c r="L1341" s="6">
        <v>45148</v>
      </c>
      <c r="M1341" s="5">
        <f t="shared" si="20"/>
        <v>2</v>
      </c>
      <c r="N1341" s="5" t="str">
        <f>TEXT(Table1[[#This Row],[Date]],"mmm")</f>
        <v>Aug</v>
      </c>
      <c r="O1341" s="5">
        <f>YEAR(Table1[[#This Row],[Date]])</f>
        <v>2023</v>
      </c>
    </row>
    <row r="1342" spans="1:15" x14ac:dyDescent="0.25">
      <c r="A1342" s="5">
        <v>1341</v>
      </c>
      <c r="B1342" s="6">
        <v>45243</v>
      </c>
      <c r="C1342" s="5" t="s">
        <v>48</v>
      </c>
      <c r="D1342" s="5" t="str">
        <f>VLOOKUP($C1342,'Sales Person'!$A$1:$C$21,2,0)</f>
        <v>Cathy Kelley</v>
      </c>
      <c r="E1342" s="5" t="s">
        <v>5</v>
      </c>
      <c r="F1342" s="5" t="str">
        <f>VLOOKUP($E1342,Country!$A$1:$B$11,2,0)</f>
        <v>South America</v>
      </c>
      <c r="G1342" s="5" t="s">
        <v>24</v>
      </c>
      <c r="H1342" s="5" t="str">
        <f>VLOOKUP($G1342,Products!$A$1:$C$11,COLUMNS(Products!$A$2:B1342),0)</f>
        <v>Audio</v>
      </c>
      <c r="I1342" s="5">
        <f>VLOOKUP($G1342,Products!$A$1:$C$11,COLUMNS(Products!$A$2:C1342),0)</f>
        <v>195.62</v>
      </c>
      <c r="J1342" s="5">
        <v>731.74</v>
      </c>
      <c r="K1342" s="5" t="s">
        <v>81</v>
      </c>
      <c r="L1342" s="6">
        <v>45247</v>
      </c>
      <c r="M1342" s="5">
        <f t="shared" si="20"/>
        <v>4</v>
      </c>
      <c r="N1342" s="5" t="str">
        <f>TEXT(Table1[[#This Row],[Date]],"mmm")</f>
        <v>Nov</v>
      </c>
      <c r="O1342" s="5">
        <f>YEAR(Table1[[#This Row],[Date]])</f>
        <v>2023</v>
      </c>
    </row>
    <row r="1343" spans="1:15" x14ac:dyDescent="0.25">
      <c r="A1343" s="5">
        <v>1342</v>
      </c>
      <c r="B1343" s="6">
        <v>45482</v>
      </c>
      <c r="C1343" s="5" t="s">
        <v>48</v>
      </c>
      <c r="D1343" s="5" t="str">
        <f>VLOOKUP($C1343,'Sales Person'!$A$1:$C$21,2,0)</f>
        <v>Cathy Kelley</v>
      </c>
      <c r="E1343" s="5" t="s">
        <v>7</v>
      </c>
      <c r="F1343" s="5" t="str">
        <f>VLOOKUP($E1343,Country!$A$1:$B$11,2,0)</f>
        <v>Europe</v>
      </c>
      <c r="G1343" s="5" t="s">
        <v>30</v>
      </c>
      <c r="H1343" s="5" t="str">
        <f>VLOOKUP($G1343,Products!$A$1:$C$11,COLUMNS(Products!$A$2:B1343),0)</f>
        <v>Audio</v>
      </c>
      <c r="I1343" s="5">
        <f>VLOOKUP($G1343,Products!$A$1:$C$11,COLUMNS(Products!$A$2:C1343),0)</f>
        <v>199.57</v>
      </c>
      <c r="J1343" s="5">
        <v>856.75</v>
      </c>
      <c r="K1343" s="5" t="s">
        <v>81</v>
      </c>
      <c r="L1343" s="6">
        <v>45490</v>
      </c>
      <c r="M1343" s="5">
        <f t="shared" si="20"/>
        <v>8</v>
      </c>
      <c r="N1343" s="5" t="str">
        <f>TEXT(Table1[[#This Row],[Date]],"mmm")</f>
        <v>Jul</v>
      </c>
      <c r="O1343" s="5">
        <f>YEAR(Table1[[#This Row],[Date]])</f>
        <v>2024</v>
      </c>
    </row>
    <row r="1344" spans="1:15" x14ac:dyDescent="0.25">
      <c r="A1344" s="5">
        <v>1343</v>
      </c>
      <c r="B1344" s="6">
        <v>45566</v>
      </c>
      <c r="C1344" s="5" t="s">
        <v>72</v>
      </c>
      <c r="D1344" s="5" t="str">
        <f>VLOOKUP($C1344,'Sales Person'!$A$1:$C$21,2,0)</f>
        <v>Cathy Kelley</v>
      </c>
      <c r="E1344" s="5" t="s">
        <v>9</v>
      </c>
      <c r="F1344" s="5" t="str">
        <f>VLOOKUP($E1344,Country!$A$1:$B$11,2,0)</f>
        <v>Europe</v>
      </c>
      <c r="G1344" s="5" t="s">
        <v>20</v>
      </c>
      <c r="H1344" s="5" t="str">
        <f>VLOOKUP($G1344,Products!$A$1:$C$11,COLUMNS(Products!$A$2:B1344),0)</f>
        <v>Office Equipment</v>
      </c>
      <c r="I1344" s="5">
        <f>VLOOKUP($G1344,Products!$A$1:$C$11,COLUMNS(Products!$A$2:C1344),0)</f>
        <v>350.59</v>
      </c>
      <c r="J1344" s="5">
        <v>907.4</v>
      </c>
      <c r="K1344" s="5" t="s">
        <v>82</v>
      </c>
      <c r="L1344" s="5" t="s">
        <v>83</v>
      </c>
      <c r="M1344" s="5" t="str">
        <f t="shared" si="20"/>
        <v>0</v>
      </c>
      <c r="N1344" s="5" t="str">
        <f>TEXT(Table1[[#This Row],[Date]],"mmm")</f>
        <v>Oct</v>
      </c>
      <c r="O1344" s="5">
        <f>YEAR(Table1[[#This Row],[Date]])</f>
        <v>2024</v>
      </c>
    </row>
    <row r="1345" spans="1:15" x14ac:dyDescent="0.25">
      <c r="A1345" s="5">
        <v>1344</v>
      </c>
      <c r="B1345" s="6">
        <v>45372</v>
      </c>
      <c r="C1345" s="5" t="s">
        <v>50</v>
      </c>
      <c r="D1345" s="5" t="str">
        <f>VLOOKUP($C1345,'Sales Person'!$A$1:$C$21,2,0)</f>
        <v>Michale Cole</v>
      </c>
      <c r="E1345" s="5" t="s">
        <v>10</v>
      </c>
      <c r="F1345" s="5" t="str">
        <f>VLOOKUP($E1345,Country!$A$1:$B$11,2,0)</f>
        <v>Europe</v>
      </c>
      <c r="G1345" s="5" t="s">
        <v>33</v>
      </c>
      <c r="H1345" s="5" t="str">
        <f>VLOOKUP($G1345,Products!$A$1:$C$11,COLUMNS(Products!$A$2:B1345),0)</f>
        <v>Electronics</v>
      </c>
      <c r="I1345" s="5">
        <f>VLOOKUP($G1345,Products!$A$1:$C$11,COLUMNS(Products!$A$2:C1345),0)</f>
        <v>381.62</v>
      </c>
      <c r="J1345" s="5">
        <v>965.69</v>
      </c>
      <c r="K1345" s="5" t="s">
        <v>81</v>
      </c>
      <c r="L1345" s="6">
        <v>45378</v>
      </c>
      <c r="M1345" s="5">
        <f t="shared" si="20"/>
        <v>6</v>
      </c>
      <c r="N1345" s="5" t="str">
        <f>TEXT(Table1[[#This Row],[Date]],"mmm")</f>
        <v>Mar</v>
      </c>
      <c r="O1345" s="5">
        <f>YEAR(Table1[[#This Row],[Date]])</f>
        <v>2024</v>
      </c>
    </row>
    <row r="1346" spans="1:15" x14ac:dyDescent="0.25">
      <c r="A1346" s="5">
        <v>1345</v>
      </c>
      <c r="B1346" s="6">
        <v>45349</v>
      </c>
      <c r="C1346" s="5" t="s">
        <v>60</v>
      </c>
      <c r="D1346" s="5" t="str">
        <f>VLOOKUP($C1346,'Sales Person'!$A$1:$C$21,2,0)</f>
        <v>Cathy Kelley</v>
      </c>
      <c r="E1346" s="5" t="s">
        <v>15</v>
      </c>
      <c r="F1346" s="5" t="str">
        <f>VLOOKUP($E1346,Country!$A$1:$B$11,2,0)</f>
        <v>Oceania</v>
      </c>
      <c r="G1346" s="5" t="s">
        <v>33</v>
      </c>
      <c r="H1346" s="5" t="str">
        <f>VLOOKUP($G1346,Products!$A$1:$C$11,COLUMNS(Products!$A$2:B1346),0)</f>
        <v>Electronics</v>
      </c>
      <c r="I1346" s="5">
        <f>VLOOKUP($G1346,Products!$A$1:$C$11,COLUMNS(Products!$A$2:C1346),0)</f>
        <v>381.62</v>
      </c>
      <c r="J1346" s="5">
        <v>175.17</v>
      </c>
      <c r="K1346" s="5" t="s">
        <v>81</v>
      </c>
      <c r="L1346" s="6">
        <v>45369</v>
      </c>
      <c r="M1346" s="5">
        <f t="shared" ref="M1346:M1409" si="21">IFERROR(L1346-B1346,"0")</f>
        <v>20</v>
      </c>
      <c r="N1346" s="5" t="str">
        <f>TEXT(Table1[[#This Row],[Date]],"mmm")</f>
        <v>Feb</v>
      </c>
      <c r="O1346" s="5">
        <f>YEAR(Table1[[#This Row],[Date]])</f>
        <v>2024</v>
      </c>
    </row>
    <row r="1347" spans="1:15" x14ac:dyDescent="0.25">
      <c r="A1347" s="5">
        <v>1346</v>
      </c>
      <c r="B1347" s="6">
        <v>45421</v>
      </c>
      <c r="C1347" s="5" t="s">
        <v>56</v>
      </c>
      <c r="D1347" s="5" t="str">
        <f>VLOOKUP($C1347,'Sales Person'!$A$1:$C$21,2,0)</f>
        <v>Nick Patrick</v>
      </c>
      <c r="E1347" s="5" t="s">
        <v>11</v>
      </c>
      <c r="F1347" s="5" t="str">
        <f>VLOOKUP($E1347,Country!$A$1:$B$11,2,0)</f>
        <v>Asia</v>
      </c>
      <c r="G1347" s="5" t="s">
        <v>22</v>
      </c>
      <c r="H1347" s="5" t="str">
        <f>VLOOKUP($G1347,Products!$A$1:$C$11,COLUMNS(Products!$A$2:B1347),0)</f>
        <v>Computing</v>
      </c>
      <c r="I1347" s="5">
        <f>VLOOKUP($G1347,Products!$A$1:$C$11,COLUMNS(Products!$A$2:C1347),0)</f>
        <v>415.78</v>
      </c>
      <c r="J1347" s="5">
        <v>260.33</v>
      </c>
      <c r="K1347" s="5" t="s">
        <v>81</v>
      </c>
      <c r="L1347" s="6">
        <v>45433</v>
      </c>
      <c r="M1347" s="5">
        <f t="shared" si="21"/>
        <v>12</v>
      </c>
      <c r="N1347" s="5" t="str">
        <f>TEXT(Table1[[#This Row],[Date]],"mmm")</f>
        <v>May</v>
      </c>
      <c r="O1347" s="5">
        <f>YEAR(Table1[[#This Row],[Date]])</f>
        <v>2024</v>
      </c>
    </row>
    <row r="1348" spans="1:15" x14ac:dyDescent="0.25">
      <c r="A1348" s="5">
        <v>1347</v>
      </c>
      <c r="B1348" s="6">
        <v>45183</v>
      </c>
      <c r="C1348" s="5" t="s">
        <v>66</v>
      </c>
      <c r="D1348" s="5" t="str">
        <f>VLOOKUP($C1348,'Sales Person'!$A$1:$C$21,2,0)</f>
        <v>Michale Cole</v>
      </c>
      <c r="E1348" s="5" t="s">
        <v>2</v>
      </c>
      <c r="F1348" s="5" t="str">
        <f>VLOOKUP($E1348,Country!$A$1:$B$11,2,0)</f>
        <v>North America</v>
      </c>
      <c r="G1348" s="5" t="s">
        <v>32</v>
      </c>
      <c r="H1348" s="5" t="str">
        <f>VLOOKUP($G1348,Products!$A$1:$C$11,COLUMNS(Products!$A$2:B1348),0)</f>
        <v>Audio</v>
      </c>
      <c r="I1348" s="5">
        <f>VLOOKUP($G1348,Products!$A$1:$C$11,COLUMNS(Products!$A$2:C1348),0)</f>
        <v>143.09</v>
      </c>
      <c r="J1348" s="5">
        <v>628.48</v>
      </c>
      <c r="K1348" s="5" t="s">
        <v>82</v>
      </c>
      <c r="L1348" s="5" t="s">
        <v>83</v>
      </c>
      <c r="M1348" s="5" t="str">
        <f t="shared" si="21"/>
        <v>0</v>
      </c>
      <c r="N1348" s="5" t="str">
        <f>TEXT(Table1[[#This Row],[Date]],"mmm")</f>
        <v>Sep</v>
      </c>
      <c r="O1348" s="5">
        <f>YEAR(Table1[[#This Row],[Date]])</f>
        <v>2023</v>
      </c>
    </row>
    <row r="1349" spans="1:15" x14ac:dyDescent="0.25">
      <c r="A1349" s="5">
        <v>1348</v>
      </c>
      <c r="B1349" s="6">
        <v>45169</v>
      </c>
      <c r="C1349" s="5" t="s">
        <v>56</v>
      </c>
      <c r="D1349" s="5" t="str">
        <f>VLOOKUP($C1349,'Sales Person'!$A$1:$C$21,2,0)</f>
        <v>Nick Patrick</v>
      </c>
      <c r="E1349" s="5" t="s">
        <v>2</v>
      </c>
      <c r="F1349" s="5" t="str">
        <f>VLOOKUP($E1349,Country!$A$1:$B$11,2,0)</f>
        <v>North America</v>
      </c>
      <c r="G1349" s="5" t="s">
        <v>31</v>
      </c>
      <c r="H1349" s="5" t="str">
        <f>VLOOKUP($G1349,Products!$A$1:$C$11,COLUMNS(Products!$A$2:B1349),0)</f>
        <v>Electronics</v>
      </c>
      <c r="I1349" s="5">
        <f>VLOOKUP($G1349,Products!$A$1:$C$11,COLUMNS(Products!$A$2:C1349),0)</f>
        <v>71.97</v>
      </c>
      <c r="J1349" s="5">
        <v>617.16</v>
      </c>
      <c r="K1349" s="5" t="s">
        <v>82</v>
      </c>
      <c r="L1349" s="5" t="s">
        <v>83</v>
      </c>
      <c r="M1349" s="5" t="str">
        <f t="shared" si="21"/>
        <v>0</v>
      </c>
      <c r="N1349" s="5" t="str">
        <f>TEXT(Table1[[#This Row],[Date]],"mmm")</f>
        <v>Aug</v>
      </c>
      <c r="O1349" s="5">
        <f>YEAR(Table1[[#This Row],[Date]])</f>
        <v>2023</v>
      </c>
    </row>
    <row r="1350" spans="1:15" x14ac:dyDescent="0.25">
      <c r="A1350" s="5">
        <v>1349</v>
      </c>
      <c r="B1350" s="6">
        <v>45559</v>
      </c>
      <c r="C1350" s="5" t="s">
        <v>38</v>
      </c>
      <c r="D1350" s="5" t="str">
        <f>VLOOKUP($C1350,'Sales Person'!$A$1:$C$21,2,0)</f>
        <v>Samantha Irvin</v>
      </c>
      <c r="E1350" s="5" t="s">
        <v>13</v>
      </c>
      <c r="F1350" s="5" t="str">
        <f>VLOOKUP($E1350,Country!$A$1:$B$11,2,0)</f>
        <v>Asia</v>
      </c>
      <c r="G1350" s="5" t="s">
        <v>20</v>
      </c>
      <c r="H1350" s="5" t="str">
        <f>VLOOKUP($G1350,Products!$A$1:$C$11,COLUMNS(Products!$A$2:B1350),0)</f>
        <v>Office Equipment</v>
      </c>
      <c r="I1350" s="5">
        <f>VLOOKUP($G1350,Products!$A$1:$C$11,COLUMNS(Products!$A$2:C1350),0)</f>
        <v>350.59</v>
      </c>
      <c r="J1350" s="5">
        <v>445.46</v>
      </c>
      <c r="K1350" s="5" t="s">
        <v>82</v>
      </c>
      <c r="L1350" s="5" t="s">
        <v>83</v>
      </c>
      <c r="M1350" s="5" t="str">
        <f t="shared" si="21"/>
        <v>0</v>
      </c>
      <c r="N1350" s="5" t="str">
        <f>TEXT(Table1[[#This Row],[Date]],"mmm")</f>
        <v>Sep</v>
      </c>
      <c r="O1350" s="5">
        <f>YEAR(Table1[[#This Row],[Date]])</f>
        <v>2024</v>
      </c>
    </row>
    <row r="1351" spans="1:15" x14ac:dyDescent="0.25">
      <c r="A1351" s="5">
        <v>1350</v>
      </c>
      <c r="B1351" s="6">
        <v>45335</v>
      </c>
      <c r="C1351" s="5" t="s">
        <v>66</v>
      </c>
      <c r="D1351" s="5" t="str">
        <f>VLOOKUP($C1351,'Sales Person'!$A$1:$C$21,2,0)</f>
        <v>Michale Cole</v>
      </c>
      <c r="E1351" s="5" t="s">
        <v>5</v>
      </c>
      <c r="F1351" s="5" t="str">
        <f>VLOOKUP($E1351,Country!$A$1:$B$11,2,0)</f>
        <v>South America</v>
      </c>
      <c r="G1351" s="5" t="s">
        <v>30</v>
      </c>
      <c r="H1351" s="5" t="str">
        <f>VLOOKUP($G1351,Products!$A$1:$C$11,COLUMNS(Products!$A$2:B1351),0)</f>
        <v>Audio</v>
      </c>
      <c r="I1351" s="5">
        <f>VLOOKUP($G1351,Products!$A$1:$C$11,COLUMNS(Products!$A$2:C1351),0)</f>
        <v>199.57</v>
      </c>
      <c r="J1351" s="5">
        <v>104.35</v>
      </c>
      <c r="K1351" s="5" t="s">
        <v>81</v>
      </c>
      <c r="L1351" s="6">
        <v>45339</v>
      </c>
      <c r="M1351" s="5">
        <f t="shared" si="21"/>
        <v>4</v>
      </c>
      <c r="N1351" s="5" t="str">
        <f>TEXT(Table1[[#This Row],[Date]],"mmm")</f>
        <v>Feb</v>
      </c>
      <c r="O1351" s="5">
        <f>YEAR(Table1[[#This Row],[Date]])</f>
        <v>2024</v>
      </c>
    </row>
    <row r="1352" spans="1:15" x14ac:dyDescent="0.25">
      <c r="A1352" s="5">
        <v>1351</v>
      </c>
      <c r="B1352" s="6">
        <v>45457</v>
      </c>
      <c r="C1352" s="5" t="s">
        <v>74</v>
      </c>
      <c r="D1352" s="5" t="str">
        <f>VLOOKUP($C1352,'Sales Person'!$A$1:$C$21,2,0)</f>
        <v>Michale Cole</v>
      </c>
      <c r="E1352" s="5" t="s">
        <v>4</v>
      </c>
      <c r="F1352" s="5" t="str">
        <f>VLOOKUP($E1352,Country!$A$1:$B$11,2,0)</f>
        <v>North America</v>
      </c>
      <c r="G1352" s="5" t="s">
        <v>31</v>
      </c>
      <c r="H1352" s="5" t="str">
        <f>VLOOKUP($G1352,Products!$A$1:$C$11,COLUMNS(Products!$A$2:B1352),0)</f>
        <v>Electronics</v>
      </c>
      <c r="I1352" s="5">
        <f>VLOOKUP($G1352,Products!$A$1:$C$11,COLUMNS(Products!$A$2:C1352),0)</f>
        <v>71.97</v>
      </c>
      <c r="J1352" s="5">
        <v>636.72</v>
      </c>
      <c r="K1352" s="5" t="s">
        <v>82</v>
      </c>
      <c r="L1352" s="5" t="s">
        <v>83</v>
      </c>
      <c r="M1352" s="5" t="str">
        <f t="shared" si="21"/>
        <v>0</v>
      </c>
      <c r="N1352" s="5" t="str">
        <f>TEXT(Table1[[#This Row],[Date]],"mmm")</f>
        <v>Jun</v>
      </c>
      <c r="O1352" s="5">
        <f>YEAR(Table1[[#This Row],[Date]])</f>
        <v>2024</v>
      </c>
    </row>
    <row r="1353" spans="1:15" x14ac:dyDescent="0.25">
      <c r="A1353" s="5">
        <v>1352</v>
      </c>
      <c r="B1353" s="6">
        <v>45385</v>
      </c>
      <c r="C1353" s="5" t="s">
        <v>58</v>
      </c>
      <c r="D1353" s="5" t="str">
        <f>VLOOKUP($C1353,'Sales Person'!$A$1:$C$21,2,0)</f>
        <v>Nick Patrick</v>
      </c>
      <c r="E1353" s="5" t="s">
        <v>13</v>
      </c>
      <c r="F1353" s="5" t="str">
        <f>VLOOKUP($E1353,Country!$A$1:$B$11,2,0)</f>
        <v>Asia</v>
      </c>
      <c r="G1353" s="5" t="s">
        <v>29</v>
      </c>
      <c r="H1353" s="5" t="str">
        <f>VLOOKUP($G1353,Products!$A$1:$C$11,COLUMNS(Products!$A$2:B1353),0)</f>
        <v>Computing</v>
      </c>
      <c r="I1353" s="5">
        <f>VLOOKUP($G1353,Products!$A$1:$C$11,COLUMNS(Products!$A$2:C1353),0)</f>
        <v>104.6</v>
      </c>
      <c r="J1353" s="5">
        <v>563.21</v>
      </c>
      <c r="K1353" s="5" t="s">
        <v>82</v>
      </c>
      <c r="L1353" s="5" t="s">
        <v>83</v>
      </c>
      <c r="M1353" s="5" t="str">
        <f t="shared" si="21"/>
        <v>0</v>
      </c>
      <c r="N1353" s="5" t="str">
        <f>TEXT(Table1[[#This Row],[Date]],"mmm")</f>
        <v>Apr</v>
      </c>
      <c r="O1353" s="5">
        <f>YEAR(Table1[[#This Row],[Date]])</f>
        <v>2024</v>
      </c>
    </row>
    <row r="1354" spans="1:15" x14ac:dyDescent="0.25">
      <c r="A1354" s="5">
        <v>1353</v>
      </c>
      <c r="B1354" s="6">
        <v>45550</v>
      </c>
      <c r="C1354" s="5" t="s">
        <v>38</v>
      </c>
      <c r="D1354" s="5" t="str">
        <f>VLOOKUP($C1354,'Sales Person'!$A$1:$C$21,2,0)</f>
        <v>Samantha Irvin</v>
      </c>
      <c r="E1354" s="5" t="s">
        <v>11</v>
      </c>
      <c r="F1354" s="5" t="str">
        <f>VLOOKUP($E1354,Country!$A$1:$B$11,2,0)</f>
        <v>Asia</v>
      </c>
      <c r="G1354" s="5" t="s">
        <v>24</v>
      </c>
      <c r="H1354" s="5" t="str">
        <f>VLOOKUP($G1354,Products!$A$1:$C$11,COLUMNS(Products!$A$2:B1354),0)</f>
        <v>Audio</v>
      </c>
      <c r="I1354" s="5">
        <f>VLOOKUP($G1354,Products!$A$1:$C$11,COLUMNS(Products!$A$2:C1354),0)</f>
        <v>195.62</v>
      </c>
      <c r="J1354" s="5">
        <v>125.44</v>
      </c>
      <c r="K1354" s="5" t="s">
        <v>81</v>
      </c>
      <c r="L1354" s="6">
        <v>45562</v>
      </c>
      <c r="M1354" s="5">
        <f t="shared" si="21"/>
        <v>12</v>
      </c>
      <c r="N1354" s="5" t="str">
        <f>TEXT(Table1[[#This Row],[Date]],"mmm")</f>
        <v>Sep</v>
      </c>
      <c r="O1354" s="5">
        <f>YEAR(Table1[[#This Row],[Date]])</f>
        <v>2024</v>
      </c>
    </row>
    <row r="1355" spans="1:15" x14ac:dyDescent="0.25">
      <c r="A1355" s="5">
        <v>1354</v>
      </c>
      <c r="B1355" s="6">
        <v>45428</v>
      </c>
      <c r="C1355" s="5" t="s">
        <v>50</v>
      </c>
      <c r="D1355" s="5" t="str">
        <f>VLOOKUP($C1355,'Sales Person'!$A$1:$C$21,2,0)</f>
        <v>Michale Cole</v>
      </c>
      <c r="E1355" s="5" t="s">
        <v>10</v>
      </c>
      <c r="F1355" s="5" t="str">
        <f>VLOOKUP($E1355,Country!$A$1:$B$11,2,0)</f>
        <v>Europe</v>
      </c>
      <c r="G1355" s="5" t="s">
        <v>24</v>
      </c>
      <c r="H1355" s="5" t="str">
        <f>VLOOKUP($G1355,Products!$A$1:$C$11,COLUMNS(Products!$A$2:B1355),0)</f>
        <v>Audio</v>
      </c>
      <c r="I1355" s="5">
        <f>VLOOKUP($G1355,Products!$A$1:$C$11,COLUMNS(Products!$A$2:C1355),0)</f>
        <v>195.62</v>
      </c>
      <c r="J1355" s="5">
        <v>214.67</v>
      </c>
      <c r="K1355" s="5" t="s">
        <v>82</v>
      </c>
      <c r="L1355" s="5" t="s">
        <v>83</v>
      </c>
      <c r="M1355" s="5" t="str">
        <f t="shared" si="21"/>
        <v>0</v>
      </c>
      <c r="N1355" s="5" t="str">
        <f>TEXT(Table1[[#This Row],[Date]],"mmm")</f>
        <v>May</v>
      </c>
      <c r="O1355" s="5">
        <f>YEAR(Table1[[#This Row],[Date]])</f>
        <v>2024</v>
      </c>
    </row>
    <row r="1356" spans="1:15" x14ac:dyDescent="0.25">
      <c r="A1356" s="5">
        <v>1355</v>
      </c>
      <c r="B1356" s="6">
        <v>45329</v>
      </c>
      <c r="C1356" s="5" t="s">
        <v>50</v>
      </c>
      <c r="D1356" s="5" t="str">
        <f>VLOOKUP($C1356,'Sales Person'!$A$1:$C$21,2,0)</f>
        <v>Michale Cole</v>
      </c>
      <c r="E1356" s="5" t="s">
        <v>2</v>
      </c>
      <c r="F1356" s="5" t="str">
        <f>VLOOKUP($E1356,Country!$A$1:$B$11,2,0)</f>
        <v>North America</v>
      </c>
      <c r="G1356" s="5" t="s">
        <v>24</v>
      </c>
      <c r="H1356" s="5" t="str">
        <f>VLOOKUP($G1356,Products!$A$1:$C$11,COLUMNS(Products!$A$2:B1356),0)</f>
        <v>Audio</v>
      </c>
      <c r="I1356" s="5">
        <f>VLOOKUP($G1356,Products!$A$1:$C$11,COLUMNS(Products!$A$2:C1356),0)</f>
        <v>195.62</v>
      </c>
      <c r="J1356" s="5">
        <v>202.21</v>
      </c>
      <c r="K1356" s="5" t="s">
        <v>81</v>
      </c>
      <c r="L1356" s="6">
        <v>45330</v>
      </c>
      <c r="M1356" s="5">
        <f t="shared" si="21"/>
        <v>1</v>
      </c>
      <c r="N1356" s="5" t="str">
        <f>TEXT(Table1[[#This Row],[Date]],"mmm")</f>
        <v>Feb</v>
      </c>
      <c r="O1356" s="5">
        <f>YEAR(Table1[[#This Row],[Date]])</f>
        <v>2024</v>
      </c>
    </row>
    <row r="1357" spans="1:15" x14ac:dyDescent="0.25">
      <c r="A1357" s="5">
        <v>1356</v>
      </c>
      <c r="B1357" s="6">
        <v>45361</v>
      </c>
      <c r="C1357" s="5" t="s">
        <v>52</v>
      </c>
      <c r="D1357" s="5" t="str">
        <f>VLOOKUP($C1357,'Sales Person'!$A$1:$C$21,2,0)</f>
        <v>Nick Patrick</v>
      </c>
      <c r="E1357" s="5" t="s">
        <v>14</v>
      </c>
      <c r="F1357" s="5" t="str">
        <f>VLOOKUP($E1357,Country!$A$1:$B$11,2,0)</f>
        <v>Asia</v>
      </c>
      <c r="G1357" s="5" t="s">
        <v>24</v>
      </c>
      <c r="H1357" s="5" t="str">
        <f>VLOOKUP($G1357,Products!$A$1:$C$11,COLUMNS(Products!$A$2:B1357),0)</f>
        <v>Audio</v>
      </c>
      <c r="I1357" s="5">
        <f>VLOOKUP($G1357,Products!$A$1:$C$11,COLUMNS(Products!$A$2:C1357),0)</f>
        <v>195.62</v>
      </c>
      <c r="J1357" s="5">
        <v>500.39</v>
      </c>
      <c r="K1357" s="5" t="s">
        <v>81</v>
      </c>
      <c r="L1357" s="6">
        <v>45379</v>
      </c>
      <c r="M1357" s="5">
        <f t="shared" si="21"/>
        <v>18</v>
      </c>
      <c r="N1357" s="5" t="str">
        <f>TEXT(Table1[[#This Row],[Date]],"mmm")</f>
        <v>Mar</v>
      </c>
      <c r="O1357" s="5">
        <f>YEAR(Table1[[#This Row],[Date]])</f>
        <v>2024</v>
      </c>
    </row>
    <row r="1358" spans="1:15" x14ac:dyDescent="0.25">
      <c r="A1358" s="5">
        <v>1357</v>
      </c>
      <c r="B1358" s="6">
        <v>45375</v>
      </c>
      <c r="C1358" s="5" t="s">
        <v>64</v>
      </c>
      <c r="D1358" s="5" t="str">
        <f>VLOOKUP($C1358,'Sales Person'!$A$1:$C$21,2,0)</f>
        <v>Michale Cole</v>
      </c>
      <c r="E1358" s="5" t="s">
        <v>7</v>
      </c>
      <c r="F1358" s="5" t="str">
        <f>VLOOKUP($E1358,Country!$A$1:$B$11,2,0)</f>
        <v>Europe</v>
      </c>
      <c r="G1358" s="5" t="s">
        <v>30</v>
      </c>
      <c r="H1358" s="5" t="str">
        <f>VLOOKUP($G1358,Products!$A$1:$C$11,COLUMNS(Products!$A$2:B1358),0)</f>
        <v>Audio</v>
      </c>
      <c r="I1358" s="5">
        <f>VLOOKUP($G1358,Products!$A$1:$C$11,COLUMNS(Products!$A$2:C1358),0)</f>
        <v>199.57</v>
      </c>
      <c r="J1358" s="5">
        <v>648.87</v>
      </c>
      <c r="K1358" s="5" t="s">
        <v>81</v>
      </c>
      <c r="L1358" s="6">
        <v>45383</v>
      </c>
      <c r="M1358" s="5">
        <f t="shared" si="21"/>
        <v>8</v>
      </c>
      <c r="N1358" s="5" t="str">
        <f>TEXT(Table1[[#This Row],[Date]],"mmm")</f>
        <v>Mar</v>
      </c>
      <c r="O1358" s="5">
        <f>YEAR(Table1[[#This Row],[Date]])</f>
        <v>2024</v>
      </c>
    </row>
    <row r="1359" spans="1:15" x14ac:dyDescent="0.25">
      <c r="A1359" s="5">
        <v>1358</v>
      </c>
      <c r="B1359" s="6">
        <v>45047</v>
      </c>
      <c r="C1359" s="5" t="s">
        <v>70</v>
      </c>
      <c r="D1359" s="5" t="str">
        <f>VLOOKUP($C1359,'Sales Person'!$A$1:$C$21,2,0)</f>
        <v>Cathy Kelley</v>
      </c>
      <c r="E1359" s="5" t="s">
        <v>15</v>
      </c>
      <c r="F1359" s="5" t="str">
        <f>VLOOKUP($E1359,Country!$A$1:$B$11,2,0)</f>
        <v>Oceania</v>
      </c>
      <c r="G1359" s="5" t="s">
        <v>29</v>
      </c>
      <c r="H1359" s="5" t="str">
        <f>VLOOKUP($G1359,Products!$A$1:$C$11,COLUMNS(Products!$A$2:B1359),0)</f>
        <v>Computing</v>
      </c>
      <c r="I1359" s="5">
        <f>VLOOKUP($G1359,Products!$A$1:$C$11,COLUMNS(Products!$A$2:C1359),0)</f>
        <v>104.6</v>
      </c>
      <c r="J1359" s="5">
        <v>525.08000000000004</v>
      </c>
      <c r="K1359" s="5" t="s">
        <v>81</v>
      </c>
      <c r="L1359" s="6">
        <v>45067</v>
      </c>
      <c r="M1359" s="5">
        <f t="shared" si="21"/>
        <v>20</v>
      </c>
      <c r="N1359" s="5" t="str">
        <f>TEXT(Table1[[#This Row],[Date]],"mmm")</f>
        <v>May</v>
      </c>
      <c r="O1359" s="5">
        <f>YEAR(Table1[[#This Row],[Date]])</f>
        <v>2023</v>
      </c>
    </row>
    <row r="1360" spans="1:15" x14ac:dyDescent="0.25">
      <c r="A1360" s="5">
        <v>1359</v>
      </c>
      <c r="B1360" s="6">
        <v>45479</v>
      </c>
      <c r="C1360" s="5" t="s">
        <v>38</v>
      </c>
      <c r="D1360" s="5" t="str">
        <f>VLOOKUP($C1360,'Sales Person'!$A$1:$C$21,2,0)</f>
        <v>Samantha Irvin</v>
      </c>
      <c r="E1360" s="5" t="s">
        <v>11</v>
      </c>
      <c r="F1360" s="5" t="str">
        <f>VLOOKUP($E1360,Country!$A$1:$B$11,2,0)</f>
        <v>Asia</v>
      </c>
      <c r="G1360" s="5" t="s">
        <v>30</v>
      </c>
      <c r="H1360" s="5" t="str">
        <f>VLOOKUP($G1360,Products!$A$1:$C$11,COLUMNS(Products!$A$2:B1360),0)</f>
        <v>Audio</v>
      </c>
      <c r="I1360" s="5">
        <f>VLOOKUP($G1360,Products!$A$1:$C$11,COLUMNS(Products!$A$2:C1360),0)</f>
        <v>199.57</v>
      </c>
      <c r="J1360" s="5">
        <v>455.57</v>
      </c>
      <c r="K1360" s="5" t="s">
        <v>82</v>
      </c>
      <c r="L1360" s="5" t="s">
        <v>83</v>
      </c>
      <c r="M1360" s="5" t="str">
        <f t="shared" si="21"/>
        <v>0</v>
      </c>
      <c r="N1360" s="5" t="str">
        <f>TEXT(Table1[[#This Row],[Date]],"mmm")</f>
        <v>Jul</v>
      </c>
      <c r="O1360" s="5">
        <f>YEAR(Table1[[#This Row],[Date]])</f>
        <v>2024</v>
      </c>
    </row>
    <row r="1361" spans="1:15" x14ac:dyDescent="0.25">
      <c r="A1361" s="5">
        <v>1360</v>
      </c>
      <c r="B1361" s="6">
        <v>45496</v>
      </c>
      <c r="C1361" s="5" t="s">
        <v>50</v>
      </c>
      <c r="D1361" s="5" t="str">
        <f>VLOOKUP($C1361,'Sales Person'!$A$1:$C$21,2,0)</f>
        <v>Michale Cole</v>
      </c>
      <c r="E1361" s="5" t="s">
        <v>15</v>
      </c>
      <c r="F1361" s="5" t="str">
        <f>VLOOKUP($E1361,Country!$A$1:$B$11,2,0)</f>
        <v>Oceania</v>
      </c>
      <c r="G1361" s="5" t="s">
        <v>29</v>
      </c>
      <c r="H1361" s="5" t="str">
        <f>VLOOKUP($G1361,Products!$A$1:$C$11,COLUMNS(Products!$A$2:B1361),0)</f>
        <v>Computing</v>
      </c>
      <c r="I1361" s="5">
        <f>VLOOKUP($G1361,Products!$A$1:$C$11,COLUMNS(Products!$A$2:C1361),0)</f>
        <v>104.6</v>
      </c>
      <c r="J1361" s="5">
        <v>332.05</v>
      </c>
      <c r="K1361" s="5" t="s">
        <v>81</v>
      </c>
      <c r="L1361" s="6">
        <v>45516</v>
      </c>
      <c r="M1361" s="5">
        <f t="shared" si="21"/>
        <v>20</v>
      </c>
      <c r="N1361" s="5" t="str">
        <f>TEXT(Table1[[#This Row],[Date]],"mmm")</f>
        <v>Jul</v>
      </c>
      <c r="O1361" s="5">
        <f>YEAR(Table1[[#This Row],[Date]])</f>
        <v>2024</v>
      </c>
    </row>
    <row r="1362" spans="1:15" x14ac:dyDescent="0.25">
      <c r="A1362" s="5">
        <v>1361</v>
      </c>
      <c r="B1362" s="6">
        <v>45524</v>
      </c>
      <c r="C1362" s="5" t="s">
        <v>42</v>
      </c>
      <c r="D1362" s="5" t="str">
        <f>VLOOKUP($C1362,'Sales Person'!$A$1:$C$21,2,0)</f>
        <v>Cathy Kelley</v>
      </c>
      <c r="E1362" s="5" t="s">
        <v>4</v>
      </c>
      <c r="F1362" s="5" t="str">
        <f>VLOOKUP($E1362,Country!$A$1:$B$11,2,0)</f>
        <v>North America</v>
      </c>
      <c r="G1362" s="5" t="s">
        <v>26</v>
      </c>
      <c r="H1362" s="5" t="str">
        <f>VLOOKUP($G1362,Products!$A$1:$C$11,COLUMNS(Products!$A$2:B1362),0)</f>
        <v>Electronics</v>
      </c>
      <c r="I1362" s="5">
        <f>VLOOKUP($G1362,Products!$A$1:$C$11,COLUMNS(Products!$A$2:C1362),0)</f>
        <v>263.2</v>
      </c>
      <c r="J1362" s="5">
        <v>815.41</v>
      </c>
      <c r="K1362" s="5" t="s">
        <v>82</v>
      </c>
      <c r="L1362" s="5" t="s">
        <v>83</v>
      </c>
      <c r="M1362" s="5" t="str">
        <f t="shared" si="21"/>
        <v>0</v>
      </c>
      <c r="N1362" s="5" t="str">
        <f>TEXT(Table1[[#This Row],[Date]],"mmm")</f>
        <v>Aug</v>
      </c>
      <c r="O1362" s="5">
        <f>YEAR(Table1[[#This Row],[Date]])</f>
        <v>2024</v>
      </c>
    </row>
    <row r="1363" spans="1:15" x14ac:dyDescent="0.25">
      <c r="A1363" s="5">
        <v>1362</v>
      </c>
      <c r="B1363" s="6">
        <v>45016</v>
      </c>
      <c r="C1363" s="5" t="s">
        <v>72</v>
      </c>
      <c r="D1363" s="5" t="str">
        <f>VLOOKUP($C1363,'Sales Person'!$A$1:$C$21,2,0)</f>
        <v>Cathy Kelley</v>
      </c>
      <c r="E1363" s="5" t="s">
        <v>5</v>
      </c>
      <c r="F1363" s="5" t="str">
        <f>VLOOKUP($E1363,Country!$A$1:$B$11,2,0)</f>
        <v>South America</v>
      </c>
      <c r="G1363" s="5" t="s">
        <v>22</v>
      </c>
      <c r="H1363" s="5" t="str">
        <f>VLOOKUP($G1363,Products!$A$1:$C$11,COLUMNS(Products!$A$2:B1363),0)</f>
        <v>Computing</v>
      </c>
      <c r="I1363" s="5">
        <f>VLOOKUP($G1363,Products!$A$1:$C$11,COLUMNS(Products!$A$2:C1363),0)</f>
        <v>415.78</v>
      </c>
      <c r="J1363" s="5">
        <v>187.79</v>
      </c>
      <c r="K1363" s="5" t="s">
        <v>82</v>
      </c>
      <c r="L1363" s="5" t="s">
        <v>83</v>
      </c>
      <c r="M1363" s="5" t="str">
        <f t="shared" si="21"/>
        <v>0</v>
      </c>
      <c r="N1363" s="5" t="str">
        <f>TEXT(Table1[[#This Row],[Date]],"mmm")</f>
        <v>Mar</v>
      </c>
      <c r="O1363" s="5">
        <f>YEAR(Table1[[#This Row],[Date]])</f>
        <v>2023</v>
      </c>
    </row>
    <row r="1364" spans="1:15" x14ac:dyDescent="0.25">
      <c r="A1364" s="5">
        <v>1363</v>
      </c>
      <c r="B1364" s="6">
        <v>45432</v>
      </c>
      <c r="C1364" s="5" t="s">
        <v>74</v>
      </c>
      <c r="D1364" s="5" t="str">
        <f>VLOOKUP($C1364,'Sales Person'!$A$1:$C$21,2,0)</f>
        <v>Michale Cole</v>
      </c>
      <c r="E1364" s="5" t="s">
        <v>14</v>
      </c>
      <c r="F1364" s="5" t="str">
        <f>VLOOKUP($E1364,Country!$A$1:$B$11,2,0)</f>
        <v>Asia</v>
      </c>
      <c r="G1364" s="5" t="s">
        <v>24</v>
      </c>
      <c r="H1364" s="5" t="str">
        <f>VLOOKUP($G1364,Products!$A$1:$C$11,COLUMNS(Products!$A$2:B1364),0)</f>
        <v>Audio</v>
      </c>
      <c r="I1364" s="5">
        <f>VLOOKUP($G1364,Products!$A$1:$C$11,COLUMNS(Products!$A$2:C1364),0)</f>
        <v>195.62</v>
      </c>
      <c r="J1364" s="5">
        <v>289.22000000000003</v>
      </c>
      <c r="K1364" s="5" t="s">
        <v>81</v>
      </c>
      <c r="L1364" s="6">
        <v>45450</v>
      </c>
      <c r="M1364" s="5">
        <f t="shared" si="21"/>
        <v>18</v>
      </c>
      <c r="N1364" s="5" t="str">
        <f>TEXT(Table1[[#This Row],[Date]],"mmm")</f>
        <v>May</v>
      </c>
      <c r="O1364" s="5">
        <f>YEAR(Table1[[#This Row],[Date]])</f>
        <v>2024</v>
      </c>
    </row>
    <row r="1365" spans="1:15" x14ac:dyDescent="0.25">
      <c r="A1365" s="5">
        <v>1364</v>
      </c>
      <c r="B1365" s="6">
        <v>44966</v>
      </c>
      <c r="C1365" s="5" t="s">
        <v>64</v>
      </c>
      <c r="D1365" s="5" t="str">
        <f>VLOOKUP($C1365,'Sales Person'!$A$1:$C$21,2,0)</f>
        <v>Michale Cole</v>
      </c>
      <c r="E1365" s="5" t="s">
        <v>2</v>
      </c>
      <c r="F1365" s="5" t="str">
        <f>VLOOKUP($E1365,Country!$A$1:$B$11,2,0)</f>
        <v>North America</v>
      </c>
      <c r="G1365" s="5" t="s">
        <v>32</v>
      </c>
      <c r="H1365" s="5" t="str">
        <f>VLOOKUP($G1365,Products!$A$1:$C$11,COLUMNS(Products!$A$2:B1365),0)</f>
        <v>Audio</v>
      </c>
      <c r="I1365" s="5">
        <f>VLOOKUP($G1365,Products!$A$1:$C$11,COLUMNS(Products!$A$2:C1365),0)</f>
        <v>143.09</v>
      </c>
      <c r="J1365" s="5">
        <v>189.16</v>
      </c>
      <c r="K1365" s="5" t="s">
        <v>81</v>
      </c>
      <c r="L1365" s="6">
        <v>44967</v>
      </c>
      <c r="M1365" s="5">
        <f t="shared" si="21"/>
        <v>1</v>
      </c>
      <c r="N1365" s="5" t="str">
        <f>TEXT(Table1[[#This Row],[Date]],"mmm")</f>
        <v>Feb</v>
      </c>
      <c r="O1365" s="5">
        <f>YEAR(Table1[[#This Row],[Date]])</f>
        <v>2023</v>
      </c>
    </row>
    <row r="1366" spans="1:15" x14ac:dyDescent="0.25">
      <c r="A1366" s="5">
        <v>1365</v>
      </c>
      <c r="B1366" s="6">
        <v>45602</v>
      </c>
      <c r="C1366" s="5" t="s">
        <v>46</v>
      </c>
      <c r="D1366" s="5" t="str">
        <f>VLOOKUP($C1366,'Sales Person'!$A$1:$C$21,2,0)</f>
        <v>Nick Patrick</v>
      </c>
      <c r="E1366" s="5" t="s">
        <v>10</v>
      </c>
      <c r="F1366" s="5" t="str">
        <f>VLOOKUP($E1366,Country!$A$1:$B$11,2,0)</f>
        <v>Europe</v>
      </c>
      <c r="G1366" s="5" t="s">
        <v>29</v>
      </c>
      <c r="H1366" s="5" t="str">
        <f>VLOOKUP($G1366,Products!$A$1:$C$11,COLUMNS(Products!$A$2:B1366),0)</f>
        <v>Computing</v>
      </c>
      <c r="I1366" s="5">
        <f>VLOOKUP($G1366,Products!$A$1:$C$11,COLUMNS(Products!$A$2:C1366),0)</f>
        <v>104.6</v>
      </c>
      <c r="J1366" s="5">
        <v>689.41</v>
      </c>
      <c r="K1366" s="5" t="s">
        <v>81</v>
      </c>
      <c r="L1366" s="6">
        <v>45608</v>
      </c>
      <c r="M1366" s="5">
        <f t="shared" si="21"/>
        <v>6</v>
      </c>
      <c r="N1366" s="5" t="str">
        <f>TEXT(Table1[[#This Row],[Date]],"mmm")</f>
        <v>Nov</v>
      </c>
      <c r="O1366" s="5">
        <f>YEAR(Table1[[#This Row],[Date]])</f>
        <v>2024</v>
      </c>
    </row>
    <row r="1367" spans="1:15" x14ac:dyDescent="0.25">
      <c r="A1367" s="5">
        <v>1366</v>
      </c>
      <c r="B1367" s="6">
        <v>45533</v>
      </c>
      <c r="C1367" s="5" t="s">
        <v>50</v>
      </c>
      <c r="D1367" s="5" t="str">
        <f>VLOOKUP($C1367,'Sales Person'!$A$1:$C$21,2,0)</f>
        <v>Michale Cole</v>
      </c>
      <c r="E1367" s="5" t="s">
        <v>10</v>
      </c>
      <c r="F1367" s="5" t="str">
        <f>VLOOKUP($E1367,Country!$A$1:$B$11,2,0)</f>
        <v>Europe</v>
      </c>
      <c r="G1367" s="5" t="s">
        <v>26</v>
      </c>
      <c r="H1367" s="5" t="str">
        <f>VLOOKUP($G1367,Products!$A$1:$C$11,COLUMNS(Products!$A$2:B1367),0)</f>
        <v>Electronics</v>
      </c>
      <c r="I1367" s="5">
        <f>VLOOKUP($G1367,Products!$A$1:$C$11,COLUMNS(Products!$A$2:C1367),0)</f>
        <v>263.2</v>
      </c>
      <c r="J1367" s="5">
        <v>999.55</v>
      </c>
      <c r="K1367" s="5" t="s">
        <v>81</v>
      </c>
      <c r="L1367" s="6">
        <v>45539</v>
      </c>
      <c r="M1367" s="5">
        <f t="shared" si="21"/>
        <v>6</v>
      </c>
      <c r="N1367" s="5" t="str">
        <f>TEXT(Table1[[#This Row],[Date]],"mmm")</f>
        <v>Aug</v>
      </c>
      <c r="O1367" s="5">
        <f>YEAR(Table1[[#This Row],[Date]])</f>
        <v>2024</v>
      </c>
    </row>
    <row r="1368" spans="1:15" x14ac:dyDescent="0.25">
      <c r="A1368" s="5">
        <v>1367</v>
      </c>
      <c r="B1368" s="6">
        <v>45548</v>
      </c>
      <c r="C1368" s="5" t="s">
        <v>48</v>
      </c>
      <c r="D1368" s="5" t="str">
        <f>VLOOKUP($C1368,'Sales Person'!$A$1:$C$21,2,0)</f>
        <v>Cathy Kelley</v>
      </c>
      <c r="E1368" s="5" t="s">
        <v>11</v>
      </c>
      <c r="F1368" s="5" t="str">
        <f>VLOOKUP($E1368,Country!$A$1:$B$11,2,0)</f>
        <v>Asia</v>
      </c>
      <c r="G1368" s="5" t="s">
        <v>22</v>
      </c>
      <c r="H1368" s="5" t="str">
        <f>VLOOKUP($G1368,Products!$A$1:$C$11,COLUMNS(Products!$A$2:B1368),0)</f>
        <v>Computing</v>
      </c>
      <c r="I1368" s="5">
        <f>VLOOKUP($G1368,Products!$A$1:$C$11,COLUMNS(Products!$A$2:C1368),0)</f>
        <v>415.78</v>
      </c>
      <c r="J1368" s="5">
        <v>744.52</v>
      </c>
      <c r="K1368" s="5" t="s">
        <v>81</v>
      </c>
      <c r="L1368" s="6">
        <v>45560</v>
      </c>
      <c r="M1368" s="5">
        <f t="shared" si="21"/>
        <v>12</v>
      </c>
      <c r="N1368" s="5" t="str">
        <f>TEXT(Table1[[#This Row],[Date]],"mmm")</f>
        <v>Sep</v>
      </c>
      <c r="O1368" s="5">
        <f>YEAR(Table1[[#This Row],[Date]])</f>
        <v>2024</v>
      </c>
    </row>
    <row r="1369" spans="1:15" x14ac:dyDescent="0.25">
      <c r="A1369" s="5">
        <v>1368</v>
      </c>
      <c r="B1369" s="6">
        <v>45087</v>
      </c>
      <c r="C1369" s="5" t="s">
        <v>64</v>
      </c>
      <c r="D1369" s="5" t="str">
        <f>VLOOKUP($C1369,'Sales Person'!$A$1:$C$21,2,0)</f>
        <v>Michale Cole</v>
      </c>
      <c r="E1369" s="5" t="s">
        <v>2</v>
      </c>
      <c r="F1369" s="5" t="str">
        <f>VLOOKUP($E1369,Country!$A$1:$B$11,2,0)</f>
        <v>North America</v>
      </c>
      <c r="G1369" s="5" t="s">
        <v>30</v>
      </c>
      <c r="H1369" s="5" t="str">
        <f>VLOOKUP($G1369,Products!$A$1:$C$11,COLUMNS(Products!$A$2:B1369),0)</f>
        <v>Audio</v>
      </c>
      <c r="I1369" s="5">
        <f>VLOOKUP($G1369,Products!$A$1:$C$11,COLUMNS(Products!$A$2:C1369),0)</f>
        <v>199.57</v>
      </c>
      <c r="J1369" s="5">
        <v>870.05</v>
      </c>
      <c r="K1369" s="5" t="s">
        <v>81</v>
      </c>
      <c r="L1369" s="6">
        <v>45088</v>
      </c>
      <c r="M1369" s="5">
        <f t="shared" si="21"/>
        <v>1</v>
      </c>
      <c r="N1369" s="5" t="str">
        <f>TEXT(Table1[[#This Row],[Date]],"mmm")</f>
        <v>Jun</v>
      </c>
      <c r="O1369" s="5">
        <f>YEAR(Table1[[#This Row],[Date]])</f>
        <v>2023</v>
      </c>
    </row>
    <row r="1370" spans="1:15" x14ac:dyDescent="0.25">
      <c r="A1370" s="5">
        <v>1369</v>
      </c>
      <c r="B1370" s="6">
        <v>45253</v>
      </c>
      <c r="C1370" s="5" t="s">
        <v>54</v>
      </c>
      <c r="D1370" s="5" t="str">
        <f>VLOOKUP($C1370,'Sales Person'!$A$1:$C$21,2,0)</f>
        <v>Michale Cole</v>
      </c>
      <c r="E1370" s="5" t="s">
        <v>5</v>
      </c>
      <c r="F1370" s="5" t="str">
        <f>VLOOKUP($E1370,Country!$A$1:$B$11,2,0)</f>
        <v>South America</v>
      </c>
      <c r="G1370" s="5" t="s">
        <v>31</v>
      </c>
      <c r="H1370" s="5" t="str">
        <f>VLOOKUP($G1370,Products!$A$1:$C$11,COLUMNS(Products!$A$2:B1370),0)</f>
        <v>Electronics</v>
      </c>
      <c r="I1370" s="5">
        <f>VLOOKUP($G1370,Products!$A$1:$C$11,COLUMNS(Products!$A$2:C1370),0)</f>
        <v>71.97</v>
      </c>
      <c r="J1370" s="5">
        <v>107.7</v>
      </c>
      <c r="K1370" s="5" t="s">
        <v>81</v>
      </c>
      <c r="L1370" s="6">
        <v>45257</v>
      </c>
      <c r="M1370" s="5">
        <f t="shared" si="21"/>
        <v>4</v>
      </c>
      <c r="N1370" s="5" t="str">
        <f>TEXT(Table1[[#This Row],[Date]],"mmm")</f>
        <v>Nov</v>
      </c>
      <c r="O1370" s="5">
        <f>YEAR(Table1[[#This Row],[Date]])</f>
        <v>2023</v>
      </c>
    </row>
    <row r="1371" spans="1:15" x14ac:dyDescent="0.25">
      <c r="A1371" s="5">
        <v>1370</v>
      </c>
      <c r="B1371" s="6">
        <v>45605</v>
      </c>
      <c r="C1371" s="5" t="s">
        <v>56</v>
      </c>
      <c r="D1371" s="5" t="str">
        <f>VLOOKUP($C1371,'Sales Person'!$A$1:$C$21,2,0)</f>
        <v>Nick Patrick</v>
      </c>
      <c r="E1371" s="5" t="s">
        <v>11</v>
      </c>
      <c r="F1371" s="5" t="str">
        <f>VLOOKUP($E1371,Country!$A$1:$B$11,2,0)</f>
        <v>Asia</v>
      </c>
      <c r="G1371" s="5" t="s">
        <v>30</v>
      </c>
      <c r="H1371" s="5" t="str">
        <f>VLOOKUP($G1371,Products!$A$1:$C$11,COLUMNS(Products!$A$2:B1371),0)</f>
        <v>Audio</v>
      </c>
      <c r="I1371" s="5">
        <f>VLOOKUP($G1371,Products!$A$1:$C$11,COLUMNS(Products!$A$2:C1371),0)</f>
        <v>199.57</v>
      </c>
      <c r="J1371" s="5">
        <v>838.87</v>
      </c>
      <c r="K1371" s="5" t="s">
        <v>81</v>
      </c>
      <c r="L1371" s="6">
        <v>45617</v>
      </c>
      <c r="M1371" s="5">
        <f t="shared" si="21"/>
        <v>12</v>
      </c>
      <c r="N1371" s="5" t="str">
        <f>TEXT(Table1[[#This Row],[Date]],"mmm")</f>
        <v>Nov</v>
      </c>
      <c r="O1371" s="5">
        <f>YEAR(Table1[[#This Row],[Date]])</f>
        <v>2024</v>
      </c>
    </row>
    <row r="1372" spans="1:15" x14ac:dyDescent="0.25">
      <c r="A1372" s="5">
        <v>1371</v>
      </c>
      <c r="B1372" s="6">
        <v>44987</v>
      </c>
      <c r="C1372" s="5" t="s">
        <v>44</v>
      </c>
      <c r="D1372" s="5" t="str">
        <f>VLOOKUP($C1372,'Sales Person'!$A$1:$C$21,2,0)</f>
        <v>Cathy Kelley</v>
      </c>
      <c r="E1372" s="5" t="s">
        <v>9</v>
      </c>
      <c r="F1372" s="5" t="str">
        <f>VLOOKUP($E1372,Country!$A$1:$B$11,2,0)</f>
        <v>Europe</v>
      </c>
      <c r="G1372" s="5" t="s">
        <v>31</v>
      </c>
      <c r="H1372" s="5" t="str">
        <f>VLOOKUP($G1372,Products!$A$1:$C$11,COLUMNS(Products!$A$2:B1372),0)</f>
        <v>Electronics</v>
      </c>
      <c r="I1372" s="5">
        <f>VLOOKUP($G1372,Products!$A$1:$C$11,COLUMNS(Products!$A$2:C1372),0)</f>
        <v>71.97</v>
      </c>
      <c r="J1372" s="5">
        <v>913.41</v>
      </c>
      <c r="K1372" s="5" t="s">
        <v>82</v>
      </c>
      <c r="L1372" s="5" t="s">
        <v>83</v>
      </c>
      <c r="M1372" s="5" t="str">
        <f t="shared" si="21"/>
        <v>0</v>
      </c>
      <c r="N1372" s="5" t="str">
        <f>TEXT(Table1[[#This Row],[Date]],"mmm")</f>
        <v>Mar</v>
      </c>
      <c r="O1372" s="5">
        <f>YEAR(Table1[[#This Row],[Date]])</f>
        <v>2023</v>
      </c>
    </row>
    <row r="1373" spans="1:15" x14ac:dyDescent="0.25">
      <c r="A1373" s="5">
        <v>1372</v>
      </c>
      <c r="B1373" s="6">
        <v>45622</v>
      </c>
      <c r="C1373" s="5" t="s">
        <v>44</v>
      </c>
      <c r="D1373" s="5" t="str">
        <f>VLOOKUP($C1373,'Sales Person'!$A$1:$C$21,2,0)</f>
        <v>Cathy Kelley</v>
      </c>
      <c r="E1373" s="5" t="s">
        <v>14</v>
      </c>
      <c r="F1373" s="5" t="str">
        <f>VLOOKUP($E1373,Country!$A$1:$B$11,2,0)</f>
        <v>Asia</v>
      </c>
      <c r="G1373" s="5" t="s">
        <v>24</v>
      </c>
      <c r="H1373" s="5" t="str">
        <f>VLOOKUP($G1373,Products!$A$1:$C$11,COLUMNS(Products!$A$2:B1373),0)</f>
        <v>Audio</v>
      </c>
      <c r="I1373" s="5">
        <f>VLOOKUP($G1373,Products!$A$1:$C$11,COLUMNS(Products!$A$2:C1373),0)</f>
        <v>195.62</v>
      </c>
      <c r="J1373" s="5">
        <v>540.61</v>
      </c>
      <c r="K1373" s="5" t="s">
        <v>81</v>
      </c>
      <c r="L1373" s="6">
        <v>45640</v>
      </c>
      <c r="M1373" s="5">
        <f t="shared" si="21"/>
        <v>18</v>
      </c>
      <c r="N1373" s="5" t="str">
        <f>TEXT(Table1[[#This Row],[Date]],"mmm")</f>
        <v>Nov</v>
      </c>
      <c r="O1373" s="5">
        <f>YEAR(Table1[[#This Row],[Date]])</f>
        <v>2024</v>
      </c>
    </row>
    <row r="1374" spans="1:15" x14ac:dyDescent="0.25">
      <c r="A1374" s="5">
        <v>1373</v>
      </c>
      <c r="B1374" s="6">
        <v>45098</v>
      </c>
      <c r="C1374" s="5" t="s">
        <v>42</v>
      </c>
      <c r="D1374" s="5" t="str">
        <f>VLOOKUP($C1374,'Sales Person'!$A$1:$C$21,2,0)</f>
        <v>Cathy Kelley</v>
      </c>
      <c r="E1374" s="5" t="s">
        <v>2</v>
      </c>
      <c r="F1374" s="5" t="str">
        <f>VLOOKUP($E1374,Country!$A$1:$B$11,2,0)</f>
        <v>North America</v>
      </c>
      <c r="G1374" s="5" t="s">
        <v>20</v>
      </c>
      <c r="H1374" s="5" t="str">
        <f>VLOOKUP($G1374,Products!$A$1:$C$11,COLUMNS(Products!$A$2:B1374),0)</f>
        <v>Office Equipment</v>
      </c>
      <c r="I1374" s="5">
        <f>VLOOKUP($G1374,Products!$A$1:$C$11,COLUMNS(Products!$A$2:C1374),0)</f>
        <v>350.59</v>
      </c>
      <c r="J1374" s="5">
        <v>886.32</v>
      </c>
      <c r="K1374" s="5" t="s">
        <v>81</v>
      </c>
      <c r="L1374" s="6">
        <v>45099</v>
      </c>
      <c r="M1374" s="5">
        <f t="shared" si="21"/>
        <v>1</v>
      </c>
      <c r="N1374" s="5" t="str">
        <f>TEXT(Table1[[#This Row],[Date]],"mmm")</f>
        <v>Jun</v>
      </c>
      <c r="O1374" s="5">
        <f>YEAR(Table1[[#This Row],[Date]])</f>
        <v>2023</v>
      </c>
    </row>
    <row r="1375" spans="1:15" x14ac:dyDescent="0.25">
      <c r="A1375" s="5">
        <v>1374</v>
      </c>
      <c r="B1375" s="6">
        <v>44935</v>
      </c>
      <c r="C1375" s="5" t="s">
        <v>72</v>
      </c>
      <c r="D1375" s="5" t="str">
        <f>VLOOKUP($C1375,'Sales Person'!$A$1:$C$21,2,0)</f>
        <v>Cathy Kelley</v>
      </c>
      <c r="E1375" s="5" t="s">
        <v>5</v>
      </c>
      <c r="F1375" s="5" t="str">
        <f>VLOOKUP($E1375,Country!$A$1:$B$11,2,0)</f>
        <v>South America</v>
      </c>
      <c r="G1375" s="5" t="s">
        <v>26</v>
      </c>
      <c r="H1375" s="5" t="str">
        <f>VLOOKUP($G1375,Products!$A$1:$C$11,COLUMNS(Products!$A$2:B1375),0)</f>
        <v>Electronics</v>
      </c>
      <c r="I1375" s="5">
        <f>VLOOKUP($G1375,Products!$A$1:$C$11,COLUMNS(Products!$A$2:C1375),0)</f>
        <v>263.2</v>
      </c>
      <c r="J1375" s="5">
        <v>814.7</v>
      </c>
      <c r="K1375" s="5" t="s">
        <v>81</v>
      </c>
      <c r="L1375" s="6">
        <v>44939</v>
      </c>
      <c r="M1375" s="5">
        <f t="shared" si="21"/>
        <v>4</v>
      </c>
      <c r="N1375" s="5" t="str">
        <f>TEXT(Table1[[#This Row],[Date]],"mmm")</f>
        <v>Jan</v>
      </c>
      <c r="O1375" s="5">
        <f>YEAR(Table1[[#This Row],[Date]])</f>
        <v>2023</v>
      </c>
    </row>
    <row r="1376" spans="1:15" x14ac:dyDescent="0.25">
      <c r="A1376" s="5">
        <v>1375</v>
      </c>
      <c r="B1376" s="6">
        <v>44950</v>
      </c>
      <c r="C1376" s="5" t="s">
        <v>52</v>
      </c>
      <c r="D1376" s="5" t="str">
        <f>VLOOKUP($C1376,'Sales Person'!$A$1:$C$21,2,0)</f>
        <v>Nick Patrick</v>
      </c>
      <c r="E1376" s="5" t="s">
        <v>9</v>
      </c>
      <c r="F1376" s="5" t="str">
        <f>VLOOKUP($E1376,Country!$A$1:$B$11,2,0)</f>
        <v>Europe</v>
      </c>
      <c r="G1376" s="5" t="s">
        <v>32</v>
      </c>
      <c r="H1376" s="5" t="str">
        <f>VLOOKUP($G1376,Products!$A$1:$C$11,COLUMNS(Products!$A$2:B1376),0)</f>
        <v>Audio</v>
      </c>
      <c r="I1376" s="5">
        <f>VLOOKUP($G1376,Products!$A$1:$C$11,COLUMNS(Products!$A$2:C1376),0)</f>
        <v>143.09</v>
      </c>
      <c r="J1376" s="5">
        <v>643.30999999999995</v>
      </c>
      <c r="K1376" s="5" t="s">
        <v>81</v>
      </c>
      <c r="L1376" s="6">
        <v>44960</v>
      </c>
      <c r="M1376" s="5">
        <f t="shared" si="21"/>
        <v>10</v>
      </c>
      <c r="N1376" s="5" t="str">
        <f>TEXT(Table1[[#This Row],[Date]],"mmm")</f>
        <v>Jan</v>
      </c>
      <c r="O1376" s="5">
        <f>YEAR(Table1[[#This Row],[Date]])</f>
        <v>2023</v>
      </c>
    </row>
    <row r="1377" spans="1:15" x14ac:dyDescent="0.25">
      <c r="A1377" s="5">
        <v>1376</v>
      </c>
      <c r="B1377" s="6">
        <v>45434</v>
      </c>
      <c r="C1377" s="5" t="s">
        <v>72</v>
      </c>
      <c r="D1377" s="5" t="str">
        <f>VLOOKUP($C1377,'Sales Person'!$A$1:$C$21,2,0)</f>
        <v>Cathy Kelley</v>
      </c>
      <c r="E1377" s="5" t="s">
        <v>13</v>
      </c>
      <c r="F1377" s="5" t="str">
        <f>VLOOKUP($E1377,Country!$A$1:$B$11,2,0)</f>
        <v>Asia</v>
      </c>
      <c r="G1377" s="5" t="s">
        <v>28</v>
      </c>
      <c r="H1377" s="5" t="str">
        <f>VLOOKUP($G1377,Products!$A$1:$C$11,COLUMNS(Products!$A$2:B1377),0)</f>
        <v>Electronics</v>
      </c>
      <c r="I1377" s="5">
        <f>VLOOKUP($G1377,Products!$A$1:$C$11,COLUMNS(Products!$A$2:C1377),0)</f>
        <v>282.79000000000002</v>
      </c>
      <c r="J1377" s="5">
        <v>609.16999999999996</v>
      </c>
      <c r="K1377" s="5" t="s">
        <v>81</v>
      </c>
      <c r="L1377" s="6">
        <v>45449</v>
      </c>
      <c r="M1377" s="5">
        <f t="shared" si="21"/>
        <v>15</v>
      </c>
      <c r="N1377" s="5" t="str">
        <f>TEXT(Table1[[#This Row],[Date]],"mmm")</f>
        <v>May</v>
      </c>
      <c r="O1377" s="5">
        <f>YEAR(Table1[[#This Row],[Date]])</f>
        <v>2024</v>
      </c>
    </row>
    <row r="1378" spans="1:15" x14ac:dyDescent="0.25">
      <c r="A1378" s="5">
        <v>1377</v>
      </c>
      <c r="B1378" s="6">
        <v>45571</v>
      </c>
      <c r="C1378" s="5" t="s">
        <v>74</v>
      </c>
      <c r="D1378" s="5" t="str">
        <f>VLOOKUP($C1378,'Sales Person'!$A$1:$C$21,2,0)</f>
        <v>Michale Cole</v>
      </c>
      <c r="E1378" s="5" t="s">
        <v>9</v>
      </c>
      <c r="F1378" s="5" t="str">
        <f>VLOOKUP($E1378,Country!$A$1:$B$11,2,0)</f>
        <v>Europe</v>
      </c>
      <c r="G1378" s="5" t="s">
        <v>32</v>
      </c>
      <c r="H1378" s="5" t="str">
        <f>VLOOKUP($G1378,Products!$A$1:$C$11,COLUMNS(Products!$A$2:B1378),0)</f>
        <v>Audio</v>
      </c>
      <c r="I1378" s="5">
        <f>VLOOKUP($G1378,Products!$A$1:$C$11,COLUMNS(Products!$A$2:C1378),0)</f>
        <v>143.09</v>
      </c>
      <c r="J1378" s="5">
        <v>759.99</v>
      </c>
      <c r="K1378" s="5" t="s">
        <v>82</v>
      </c>
      <c r="L1378" s="5" t="s">
        <v>83</v>
      </c>
      <c r="M1378" s="5" t="str">
        <f t="shared" si="21"/>
        <v>0</v>
      </c>
      <c r="N1378" s="5" t="str">
        <f>TEXT(Table1[[#This Row],[Date]],"mmm")</f>
        <v>Oct</v>
      </c>
      <c r="O1378" s="5">
        <f>YEAR(Table1[[#This Row],[Date]])</f>
        <v>2024</v>
      </c>
    </row>
    <row r="1379" spans="1:15" x14ac:dyDescent="0.25">
      <c r="A1379" s="5">
        <v>1378</v>
      </c>
      <c r="B1379" s="6">
        <v>45226</v>
      </c>
      <c r="C1379" s="5" t="s">
        <v>62</v>
      </c>
      <c r="D1379" s="5" t="str">
        <f>VLOOKUP($C1379,'Sales Person'!$A$1:$C$21,2,0)</f>
        <v>Cathy Kelley</v>
      </c>
      <c r="E1379" s="5" t="s">
        <v>7</v>
      </c>
      <c r="F1379" s="5" t="str">
        <f>VLOOKUP($E1379,Country!$A$1:$B$11,2,0)</f>
        <v>Europe</v>
      </c>
      <c r="G1379" s="5" t="s">
        <v>33</v>
      </c>
      <c r="H1379" s="5" t="str">
        <f>VLOOKUP($G1379,Products!$A$1:$C$11,COLUMNS(Products!$A$2:B1379),0)</f>
        <v>Electronics</v>
      </c>
      <c r="I1379" s="5">
        <f>VLOOKUP($G1379,Products!$A$1:$C$11,COLUMNS(Products!$A$2:C1379),0)</f>
        <v>381.62</v>
      </c>
      <c r="J1379" s="5">
        <v>870.54</v>
      </c>
      <c r="K1379" s="5" t="s">
        <v>81</v>
      </c>
      <c r="L1379" s="6">
        <v>45234</v>
      </c>
      <c r="M1379" s="5">
        <f t="shared" si="21"/>
        <v>8</v>
      </c>
      <c r="N1379" s="5" t="str">
        <f>TEXT(Table1[[#This Row],[Date]],"mmm")</f>
        <v>Oct</v>
      </c>
      <c r="O1379" s="5">
        <f>YEAR(Table1[[#This Row],[Date]])</f>
        <v>2023</v>
      </c>
    </row>
    <row r="1380" spans="1:15" x14ac:dyDescent="0.25">
      <c r="A1380" s="5">
        <v>1379</v>
      </c>
      <c r="B1380" s="6">
        <v>45501</v>
      </c>
      <c r="C1380" s="5" t="s">
        <v>62</v>
      </c>
      <c r="D1380" s="5" t="str">
        <f>VLOOKUP($C1380,'Sales Person'!$A$1:$C$21,2,0)</f>
        <v>Cathy Kelley</v>
      </c>
      <c r="E1380" s="5" t="s">
        <v>9</v>
      </c>
      <c r="F1380" s="5" t="str">
        <f>VLOOKUP($E1380,Country!$A$1:$B$11,2,0)</f>
        <v>Europe</v>
      </c>
      <c r="G1380" s="5" t="s">
        <v>30</v>
      </c>
      <c r="H1380" s="5" t="str">
        <f>VLOOKUP($G1380,Products!$A$1:$C$11,COLUMNS(Products!$A$2:B1380),0)</f>
        <v>Audio</v>
      </c>
      <c r="I1380" s="5">
        <f>VLOOKUP($G1380,Products!$A$1:$C$11,COLUMNS(Products!$A$2:C1380),0)</f>
        <v>199.57</v>
      </c>
      <c r="J1380" s="5">
        <v>253.9</v>
      </c>
      <c r="K1380" s="5" t="s">
        <v>81</v>
      </c>
      <c r="L1380" s="6">
        <v>45511</v>
      </c>
      <c r="M1380" s="5">
        <f t="shared" si="21"/>
        <v>10</v>
      </c>
      <c r="N1380" s="5" t="str">
        <f>TEXT(Table1[[#This Row],[Date]],"mmm")</f>
        <v>Jul</v>
      </c>
      <c r="O1380" s="5">
        <f>YEAR(Table1[[#This Row],[Date]])</f>
        <v>2024</v>
      </c>
    </row>
    <row r="1381" spans="1:15" x14ac:dyDescent="0.25">
      <c r="A1381" s="5">
        <v>1380</v>
      </c>
      <c r="B1381" s="6">
        <v>45212</v>
      </c>
      <c r="C1381" s="5" t="s">
        <v>66</v>
      </c>
      <c r="D1381" s="5" t="str">
        <f>VLOOKUP($C1381,'Sales Person'!$A$1:$C$21,2,0)</f>
        <v>Michale Cole</v>
      </c>
      <c r="E1381" s="5" t="s">
        <v>4</v>
      </c>
      <c r="F1381" s="5" t="str">
        <f>VLOOKUP($E1381,Country!$A$1:$B$11,2,0)</f>
        <v>North America</v>
      </c>
      <c r="G1381" s="5" t="s">
        <v>29</v>
      </c>
      <c r="H1381" s="5" t="str">
        <f>VLOOKUP($G1381,Products!$A$1:$C$11,COLUMNS(Products!$A$2:B1381),0)</f>
        <v>Computing</v>
      </c>
      <c r="I1381" s="5">
        <f>VLOOKUP($G1381,Products!$A$1:$C$11,COLUMNS(Products!$A$2:C1381),0)</f>
        <v>104.6</v>
      </c>
      <c r="J1381" s="5">
        <v>344.54</v>
      </c>
      <c r="K1381" s="5" t="s">
        <v>82</v>
      </c>
      <c r="L1381" s="5" t="s">
        <v>83</v>
      </c>
      <c r="M1381" s="5" t="str">
        <f t="shared" si="21"/>
        <v>0</v>
      </c>
      <c r="N1381" s="5" t="str">
        <f>TEXT(Table1[[#This Row],[Date]],"mmm")</f>
        <v>Oct</v>
      </c>
      <c r="O1381" s="5">
        <f>YEAR(Table1[[#This Row],[Date]])</f>
        <v>2023</v>
      </c>
    </row>
    <row r="1382" spans="1:15" x14ac:dyDescent="0.25">
      <c r="A1382" s="5">
        <v>1381</v>
      </c>
      <c r="B1382" s="6">
        <v>45599</v>
      </c>
      <c r="C1382" s="5" t="s">
        <v>70</v>
      </c>
      <c r="D1382" s="5" t="str">
        <f>VLOOKUP($C1382,'Sales Person'!$A$1:$C$21,2,0)</f>
        <v>Cathy Kelley</v>
      </c>
      <c r="E1382" s="5" t="s">
        <v>2</v>
      </c>
      <c r="F1382" s="5" t="str">
        <f>VLOOKUP($E1382,Country!$A$1:$B$11,2,0)</f>
        <v>North America</v>
      </c>
      <c r="G1382" s="5" t="s">
        <v>33</v>
      </c>
      <c r="H1382" s="5" t="str">
        <f>VLOOKUP($G1382,Products!$A$1:$C$11,COLUMNS(Products!$A$2:B1382),0)</f>
        <v>Electronics</v>
      </c>
      <c r="I1382" s="5">
        <f>VLOOKUP($G1382,Products!$A$1:$C$11,COLUMNS(Products!$A$2:C1382),0)</f>
        <v>381.62</v>
      </c>
      <c r="J1382" s="5">
        <v>330.69</v>
      </c>
      <c r="K1382" s="5" t="s">
        <v>82</v>
      </c>
      <c r="L1382" s="5" t="s">
        <v>83</v>
      </c>
      <c r="M1382" s="5" t="str">
        <f t="shared" si="21"/>
        <v>0</v>
      </c>
      <c r="N1382" s="5" t="str">
        <f>TEXT(Table1[[#This Row],[Date]],"mmm")</f>
        <v>Nov</v>
      </c>
      <c r="O1382" s="5">
        <f>YEAR(Table1[[#This Row],[Date]])</f>
        <v>2024</v>
      </c>
    </row>
    <row r="1383" spans="1:15" x14ac:dyDescent="0.25">
      <c r="A1383" s="5">
        <v>1382</v>
      </c>
      <c r="B1383" s="6">
        <v>45381</v>
      </c>
      <c r="C1383" s="5" t="s">
        <v>60</v>
      </c>
      <c r="D1383" s="5" t="str">
        <f>VLOOKUP($C1383,'Sales Person'!$A$1:$C$21,2,0)</f>
        <v>Cathy Kelley</v>
      </c>
      <c r="E1383" s="5" t="s">
        <v>11</v>
      </c>
      <c r="F1383" s="5" t="str">
        <f>VLOOKUP($E1383,Country!$A$1:$B$11,2,0)</f>
        <v>Asia</v>
      </c>
      <c r="G1383" s="5" t="s">
        <v>29</v>
      </c>
      <c r="H1383" s="5" t="str">
        <f>VLOOKUP($G1383,Products!$A$1:$C$11,COLUMNS(Products!$A$2:B1383),0)</f>
        <v>Computing</v>
      </c>
      <c r="I1383" s="5">
        <f>VLOOKUP($G1383,Products!$A$1:$C$11,COLUMNS(Products!$A$2:C1383),0)</f>
        <v>104.6</v>
      </c>
      <c r="J1383" s="5">
        <v>523.22</v>
      </c>
      <c r="K1383" s="5" t="s">
        <v>81</v>
      </c>
      <c r="L1383" s="6">
        <v>45393</v>
      </c>
      <c r="M1383" s="5">
        <f t="shared" si="21"/>
        <v>12</v>
      </c>
      <c r="N1383" s="5" t="str">
        <f>TEXT(Table1[[#This Row],[Date]],"mmm")</f>
        <v>Mar</v>
      </c>
      <c r="O1383" s="5">
        <f>YEAR(Table1[[#This Row],[Date]])</f>
        <v>2024</v>
      </c>
    </row>
    <row r="1384" spans="1:15" x14ac:dyDescent="0.25">
      <c r="A1384" s="5">
        <v>1383</v>
      </c>
      <c r="B1384" s="6">
        <v>45086</v>
      </c>
      <c r="C1384" s="5" t="s">
        <v>56</v>
      </c>
      <c r="D1384" s="5" t="str">
        <f>VLOOKUP($C1384,'Sales Person'!$A$1:$C$21,2,0)</f>
        <v>Nick Patrick</v>
      </c>
      <c r="E1384" s="5" t="s">
        <v>4</v>
      </c>
      <c r="F1384" s="5" t="str">
        <f>VLOOKUP($E1384,Country!$A$1:$B$11,2,0)</f>
        <v>North America</v>
      </c>
      <c r="G1384" s="5" t="s">
        <v>26</v>
      </c>
      <c r="H1384" s="5" t="str">
        <f>VLOOKUP($G1384,Products!$A$1:$C$11,COLUMNS(Products!$A$2:B1384),0)</f>
        <v>Electronics</v>
      </c>
      <c r="I1384" s="5">
        <f>VLOOKUP($G1384,Products!$A$1:$C$11,COLUMNS(Products!$A$2:C1384),0)</f>
        <v>263.2</v>
      </c>
      <c r="J1384" s="5">
        <v>762.34</v>
      </c>
      <c r="K1384" s="5" t="s">
        <v>81</v>
      </c>
      <c r="L1384" s="6">
        <v>45088</v>
      </c>
      <c r="M1384" s="5">
        <f t="shared" si="21"/>
        <v>2</v>
      </c>
      <c r="N1384" s="5" t="str">
        <f>TEXT(Table1[[#This Row],[Date]],"mmm")</f>
        <v>Jun</v>
      </c>
      <c r="O1384" s="5">
        <f>YEAR(Table1[[#This Row],[Date]])</f>
        <v>2023</v>
      </c>
    </row>
    <row r="1385" spans="1:15" x14ac:dyDescent="0.25">
      <c r="A1385" s="5">
        <v>1384</v>
      </c>
      <c r="B1385" s="6">
        <v>45102</v>
      </c>
      <c r="C1385" s="5" t="s">
        <v>52</v>
      </c>
      <c r="D1385" s="5" t="str">
        <f>VLOOKUP($C1385,'Sales Person'!$A$1:$C$21,2,0)</f>
        <v>Nick Patrick</v>
      </c>
      <c r="E1385" s="5" t="s">
        <v>11</v>
      </c>
      <c r="F1385" s="5" t="str">
        <f>VLOOKUP($E1385,Country!$A$1:$B$11,2,0)</f>
        <v>Asia</v>
      </c>
      <c r="G1385" s="5" t="s">
        <v>20</v>
      </c>
      <c r="H1385" s="5" t="str">
        <f>VLOOKUP($G1385,Products!$A$1:$C$11,COLUMNS(Products!$A$2:B1385),0)</f>
        <v>Office Equipment</v>
      </c>
      <c r="I1385" s="5">
        <f>VLOOKUP($G1385,Products!$A$1:$C$11,COLUMNS(Products!$A$2:C1385),0)</f>
        <v>350.59</v>
      </c>
      <c r="J1385" s="5">
        <v>315.41000000000003</v>
      </c>
      <c r="K1385" s="5" t="s">
        <v>81</v>
      </c>
      <c r="L1385" s="6">
        <v>45114</v>
      </c>
      <c r="M1385" s="5">
        <f t="shared" si="21"/>
        <v>12</v>
      </c>
      <c r="N1385" s="5" t="str">
        <f>TEXT(Table1[[#This Row],[Date]],"mmm")</f>
        <v>Jun</v>
      </c>
      <c r="O1385" s="5">
        <f>YEAR(Table1[[#This Row],[Date]])</f>
        <v>2023</v>
      </c>
    </row>
    <row r="1386" spans="1:15" x14ac:dyDescent="0.25">
      <c r="A1386" s="5">
        <v>1385</v>
      </c>
      <c r="B1386" s="6">
        <v>45366</v>
      </c>
      <c r="C1386" s="5" t="s">
        <v>36</v>
      </c>
      <c r="D1386" s="5" t="str">
        <f>VLOOKUP($C1386,'Sales Person'!$A$1:$C$21,2,0)</f>
        <v>Michale Cole</v>
      </c>
      <c r="E1386" s="5" t="s">
        <v>2</v>
      </c>
      <c r="F1386" s="5" t="str">
        <f>VLOOKUP($E1386,Country!$A$1:$B$11,2,0)</f>
        <v>North America</v>
      </c>
      <c r="G1386" s="5" t="s">
        <v>24</v>
      </c>
      <c r="H1386" s="5" t="str">
        <f>VLOOKUP($G1386,Products!$A$1:$C$11,COLUMNS(Products!$A$2:B1386),0)</f>
        <v>Audio</v>
      </c>
      <c r="I1386" s="5">
        <f>VLOOKUP($G1386,Products!$A$1:$C$11,COLUMNS(Products!$A$2:C1386),0)</f>
        <v>195.62</v>
      </c>
      <c r="J1386" s="5">
        <v>585</v>
      </c>
      <c r="K1386" s="5" t="s">
        <v>81</v>
      </c>
      <c r="L1386" s="6">
        <v>45367</v>
      </c>
      <c r="M1386" s="5">
        <f t="shared" si="21"/>
        <v>1</v>
      </c>
      <c r="N1386" s="5" t="str">
        <f>TEXT(Table1[[#This Row],[Date]],"mmm")</f>
        <v>Mar</v>
      </c>
      <c r="O1386" s="5">
        <f>YEAR(Table1[[#This Row],[Date]])</f>
        <v>2024</v>
      </c>
    </row>
    <row r="1387" spans="1:15" x14ac:dyDescent="0.25">
      <c r="A1387" s="5">
        <v>1386</v>
      </c>
      <c r="B1387" s="6">
        <v>45260</v>
      </c>
      <c r="C1387" s="5" t="s">
        <v>62</v>
      </c>
      <c r="D1387" s="5" t="str">
        <f>VLOOKUP($C1387,'Sales Person'!$A$1:$C$21,2,0)</f>
        <v>Cathy Kelley</v>
      </c>
      <c r="E1387" s="5" t="s">
        <v>4</v>
      </c>
      <c r="F1387" s="5" t="str">
        <f>VLOOKUP($E1387,Country!$A$1:$B$11,2,0)</f>
        <v>North America</v>
      </c>
      <c r="G1387" s="5" t="s">
        <v>24</v>
      </c>
      <c r="H1387" s="5" t="str">
        <f>VLOOKUP($G1387,Products!$A$1:$C$11,COLUMNS(Products!$A$2:B1387),0)</f>
        <v>Audio</v>
      </c>
      <c r="I1387" s="5">
        <f>VLOOKUP($G1387,Products!$A$1:$C$11,COLUMNS(Products!$A$2:C1387),0)</f>
        <v>195.62</v>
      </c>
      <c r="J1387" s="5">
        <v>263.20999999999998</v>
      </c>
      <c r="K1387" s="5" t="s">
        <v>81</v>
      </c>
      <c r="L1387" s="6">
        <v>45262</v>
      </c>
      <c r="M1387" s="5">
        <f t="shared" si="21"/>
        <v>2</v>
      </c>
      <c r="N1387" s="5" t="str">
        <f>TEXT(Table1[[#This Row],[Date]],"mmm")</f>
        <v>Nov</v>
      </c>
      <c r="O1387" s="5">
        <f>YEAR(Table1[[#This Row],[Date]])</f>
        <v>2023</v>
      </c>
    </row>
    <row r="1388" spans="1:15" x14ac:dyDescent="0.25">
      <c r="A1388" s="5">
        <v>1387</v>
      </c>
      <c r="B1388" s="6">
        <v>45606</v>
      </c>
      <c r="C1388" s="5" t="s">
        <v>64</v>
      </c>
      <c r="D1388" s="5" t="str">
        <f>VLOOKUP($C1388,'Sales Person'!$A$1:$C$21,2,0)</f>
        <v>Michale Cole</v>
      </c>
      <c r="E1388" s="5" t="s">
        <v>2</v>
      </c>
      <c r="F1388" s="5" t="str">
        <f>VLOOKUP($E1388,Country!$A$1:$B$11,2,0)</f>
        <v>North America</v>
      </c>
      <c r="G1388" s="5" t="s">
        <v>29</v>
      </c>
      <c r="H1388" s="5" t="str">
        <f>VLOOKUP($G1388,Products!$A$1:$C$11,COLUMNS(Products!$A$2:B1388),0)</f>
        <v>Computing</v>
      </c>
      <c r="I1388" s="5">
        <f>VLOOKUP($G1388,Products!$A$1:$C$11,COLUMNS(Products!$A$2:C1388),0)</f>
        <v>104.6</v>
      </c>
      <c r="J1388" s="5">
        <v>320.99</v>
      </c>
      <c r="K1388" s="5" t="s">
        <v>82</v>
      </c>
      <c r="L1388" s="5" t="s">
        <v>83</v>
      </c>
      <c r="M1388" s="5" t="str">
        <f t="shared" si="21"/>
        <v>0</v>
      </c>
      <c r="N1388" s="5" t="str">
        <f>TEXT(Table1[[#This Row],[Date]],"mmm")</f>
        <v>Nov</v>
      </c>
      <c r="O1388" s="5">
        <f>YEAR(Table1[[#This Row],[Date]])</f>
        <v>2024</v>
      </c>
    </row>
    <row r="1389" spans="1:15" x14ac:dyDescent="0.25">
      <c r="A1389" s="5">
        <v>1388</v>
      </c>
      <c r="B1389" s="6">
        <v>45282</v>
      </c>
      <c r="C1389" s="5" t="s">
        <v>58</v>
      </c>
      <c r="D1389" s="5" t="str">
        <f>VLOOKUP($C1389,'Sales Person'!$A$1:$C$21,2,0)</f>
        <v>Nick Patrick</v>
      </c>
      <c r="E1389" s="5" t="s">
        <v>10</v>
      </c>
      <c r="F1389" s="5" t="str">
        <f>VLOOKUP($E1389,Country!$A$1:$B$11,2,0)</f>
        <v>Europe</v>
      </c>
      <c r="G1389" s="5" t="s">
        <v>22</v>
      </c>
      <c r="H1389" s="5" t="str">
        <f>VLOOKUP($G1389,Products!$A$1:$C$11,COLUMNS(Products!$A$2:B1389),0)</f>
        <v>Computing</v>
      </c>
      <c r="I1389" s="5">
        <f>VLOOKUP($G1389,Products!$A$1:$C$11,COLUMNS(Products!$A$2:C1389),0)</f>
        <v>415.78</v>
      </c>
      <c r="J1389" s="5">
        <v>233.55</v>
      </c>
      <c r="K1389" s="5" t="s">
        <v>81</v>
      </c>
      <c r="L1389" s="6">
        <v>45288</v>
      </c>
      <c r="M1389" s="5">
        <f t="shared" si="21"/>
        <v>6</v>
      </c>
      <c r="N1389" s="5" t="str">
        <f>TEXT(Table1[[#This Row],[Date]],"mmm")</f>
        <v>Dec</v>
      </c>
      <c r="O1389" s="5">
        <f>YEAR(Table1[[#This Row],[Date]])</f>
        <v>2023</v>
      </c>
    </row>
    <row r="1390" spans="1:15" x14ac:dyDescent="0.25">
      <c r="A1390" s="5">
        <v>1389</v>
      </c>
      <c r="B1390" s="6">
        <v>45655</v>
      </c>
      <c r="C1390" s="5" t="s">
        <v>56</v>
      </c>
      <c r="D1390" s="5" t="str">
        <f>VLOOKUP($C1390,'Sales Person'!$A$1:$C$21,2,0)</f>
        <v>Nick Patrick</v>
      </c>
      <c r="E1390" s="5" t="s">
        <v>13</v>
      </c>
      <c r="F1390" s="5" t="str">
        <f>VLOOKUP($E1390,Country!$A$1:$B$11,2,0)</f>
        <v>Asia</v>
      </c>
      <c r="G1390" s="5" t="s">
        <v>31</v>
      </c>
      <c r="H1390" s="5" t="str">
        <f>VLOOKUP($G1390,Products!$A$1:$C$11,COLUMNS(Products!$A$2:B1390),0)</f>
        <v>Electronics</v>
      </c>
      <c r="I1390" s="5">
        <f>VLOOKUP($G1390,Products!$A$1:$C$11,COLUMNS(Products!$A$2:C1390),0)</f>
        <v>71.97</v>
      </c>
      <c r="J1390" s="5">
        <v>445.7</v>
      </c>
      <c r="K1390" s="5" t="s">
        <v>81</v>
      </c>
      <c r="L1390" s="6">
        <v>44939</v>
      </c>
      <c r="M1390" s="5">
        <f t="shared" si="21"/>
        <v>-716</v>
      </c>
      <c r="N1390" s="5" t="str">
        <f>TEXT(Table1[[#This Row],[Date]],"mmm")</f>
        <v>Dec</v>
      </c>
      <c r="O1390" s="5">
        <f>YEAR(Table1[[#This Row],[Date]])</f>
        <v>2024</v>
      </c>
    </row>
    <row r="1391" spans="1:15" x14ac:dyDescent="0.25">
      <c r="A1391" s="5">
        <v>1390</v>
      </c>
      <c r="B1391" s="6">
        <v>45325</v>
      </c>
      <c r="C1391" s="5" t="s">
        <v>40</v>
      </c>
      <c r="D1391" s="5" t="str">
        <f>VLOOKUP($C1391,'Sales Person'!$A$1:$C$21,2,0)</f>
        <v>Samantha Irvin</v>
      </c>
      <c r="E1391" s="5" t="s">
        <v>15</v>
      </c>
      <c r="F1391" s="5" t="str">
        <f>VLOOKUP($E1391,Country!$A$1:$B$11,2,0)</f>
        <v>Oceania</v>
      </c>
      <c r="G1391" s="5" t="s">
        <v>30</v>
      </c>
      <c r="H1391" s="5" t="str">
        <f>VLOOKUP($G1391,Products!$A$1:$C$11,COLUMNS(Products!$A$2:B1391),0)</f>
        <v>Audio</v>
      </c>
      <c r="I1391" s="5">
        <f>VLOOKUP($G1391,Products!$A$1:$C$11,COLUMNS(Products!$A$2:C1391),0)</f>
        <v>199.57</v>
      </c>
      <c r="J1391" s="5">
        <v>481.59</v>
      </c>
      <c r="K1391" s="5" t="s">
        <v>82</v>
      </c>
      <c r="L1391" s="5" t="s">
        <v>83</v>
      </c>
      <c r="M1391" s="5" t="str">
        <f t="shared" si="21"/>
        <v>0</v>
      </c>
      <c r="N1391" s="5" t="str">
        <f>TEXT(Table1[[#This Row],[Date]],"mmm")</f>
        <v>Feb</v>
      </c>
      <c r="O1391" s="5">
        <f>YEAR(Table1[[#This Row],[Date]])</f>
        <v>2024</v>
      </c>
    </row>
    <row r="1392" spans="1:15" x14ac:dyDescent="0.25">
      <c r="A1392" s="5">
        <v>1391</v>
      </c>
      <c r="B1392" s="6">
        <v>45642</v>
      </c>
      <c r="C1392" s="5" t="s">
        <v>74</v>
      </c>
      <c r="D1392" s="5" t="str">
        <f>VLOOKUP($C1392,'Sales Person'!$A$1:$C$21,2,0)</f>
        <v>Michale Cole</v>
      </c>
      <c r="E1392" s="5" t="s">
        <v>10</v>
      </c>
      <c r="F1392" s="5" t="str">
        <f>VLOOKUP($E1392,Country!$A$1:$B$11,2,0)</f>
        <v>Europe</v>
      </c>
      <c r="G1392" s="5" t="s">
        <v>31</v>
      </c>
      <c r="H1392" s="5" t="str">
        <f>VLOOKUP($G1392,Products!$A$1:$C$11,COLUMNS(Products!$A$2:B1392),0)</f>
        <v>Electronics</v>
      </c>
      <c r="I1392" s="5">
        <f>VLOOKUP($G1392,Products!$A$1:$C$11,COLUMNS(Products!$A$2:C1392),0)</f>
        <v>71.97</v>
      </c>
      <c r="J1392" s="5">
        <v>608.32000000000005</v>
      </c>
      <c r="K1392" s="5" t="s">
        <v>82</v>
      </c>
      <c r="L1392" s="5" t="s">
        <v>83</v>
      </c>
      <c r="M1392" s="5" t="str">
        <f t="shared" si="21"/>
        <v>0</v>
      </c>
      <c r="N1392" s="5" t="str">
        <f>TEXT(Table1[[#This Row],[Date]],"mmm")</f>
        <v>Dec</v>
      </c>
      <c r="O1392" s="5">
        <f>YEAR(Table1[[#This Row],[Date]])</f>
        <v>2024</v>
      </c>
    </row>
    <row r="1393" spans="1:15" x14ac:dyDescent="0.25">
      <c r="A1393" s="5">
        <v>1392</v>
      </c>
      <c r="B1393" s="6">
        <v>45310</v>
      </c>
      <c r="C1393" s="5" t="s">
        <v>38</v>
      </c>
      <c r="D1393" s="5" t="str">
        <f>VLOOKUP($C1393,'Sales Person'!$A$1:$C$21,2,0)</f>
        <v>Samantha Irvin</v>
      </c>
      <c r="E1393" s="5" t="s">
        <v>14</v>
      </c>
      <c r="F1393" s="5" t="str">
        <f>VLOOKUP($E1393,Country!$A$1:$B$11,2,0)</f>
        <v>Asia</v>
      </c>
      <c r="G1393" s="5" t="s">
        <v>29</v>
      </c>
      <c r="H1393" s="5" t="str">
        <f>VLOOKUP($G1393,Products!$A$1:$C$11,COLUMNS(Products!$A$2:B1393),0)</f>
        <v>Computing</v>
      </c>
      <c r="I1393" s="5">
        <f>VLOOKUP($G1393,Products!$A$1:$C$11,COLUMNS(Products!$A$2:C1393),0)</f>
        <v>104.6</v>
      </c>
      <c r="J1393" s="5">
        <v>484.8</v>
      </c>
      <c r="K1393" s="5" t="s">
        <v>81</v>
      </c>
      <c r="L1393" s="6">
        <v>45328</v>
      </c>
      <c r="M1393" s="5">
        <f t="shared" si="21"/>
        <v>18</v>
      </c>
      <c r="N1393" s="5" t="str">
        <f>TEXT(Table1[[#This Row],[Date]],"mmm")</f>
        <v>Jan</v>
      </c>
      <c r="O1393" s="5">
        <f>YEAR(Table1[[#This Row],[Date]])</f>
        <v>2024</v>
      </c>
    </row>
    <row r="1394" spans="1:15" x14ac:dyDescent="0.25">
      <c r="A1394" s="5">
        <v>1393</v>
      </c>
      <c r="B1394" s="6">
        <v>45268</v>
      </c>
      <c r="C1394" s="5" t="s">
        <v>48</v>
      </c>
      <c r="D1394" s="5" t="str">
        <f>VLOOKUP($C1394,'Sales Person'!$A$1:$C$21,2,0)</f>
        <v>Cathy Kelley</v>
      </c>
      <c r="E1394" s="5" t="s">
        <v>7</v>
      </c>
      <c r="F1394" s="5" t="str">
        <f>VLOOKUP($E1394,Country!$A$1:$B$11,2,0)</f>
        <v>Europe</v>
      </c>
      <c r="G1394" s="5" t="s">
        <v>20</v>
      </c>
      <c r="H1394" s="5" t="str">
        <f>VLOOKUP($G1394,Products!$A$1:$C$11,COLUMNS(Products!$A$2:B1394),0)</f>
        <v>Office Equipment</v>
      </c>
      <c r="I1394" s="5">
        <f>VLOOKUP($G1394,Products!$A$1:$C$11,COLUMNS(Products!$A$2:C1394),0)</f>
        <v>350.59</v>
      </c>
      <c r="J1394" s="5">
        <v>364.67</v>
      </c>
      <c r="K1394" s="5" t="s">
        <v>81</v>
      </c>
      <c r="L1394" s="6">
        <v>45276</v>
      </c>
      <c r="M1394" s="5">
        <f t="shared" si="21"/>
        <v>8</v>
      </c>
      <c r="N1394" s="5" t="str">
        <f>TEXT(Table1[[#This Row],[Date]],"mmm")</f>
        <v>Dec</v>
      </c>
      <c r="O1394" s="5">
        <f>YEAR(Table1[[#This Row],[Date]])</f>
        <v>2023</v>
      </c>
    </row>
    <row r="1395" spans="1:15" x14ac:dyDescent="0.25">
      <c r="A1395" s="5">
        <v>1394</v>
      </c>
      <c r="B1395" s="6">
        <v>44959</v>
      </c>
      <c r="C1395" s="5" t="s">
        <v>66</v>
      </c>
      <c r="D1395" s="5" t="str">
        <f>VLOOKUP($C1395,'Sales Person'!$A$1:$C$21,2,0)</f>
        <v>Michale Cole</v>
      </c>
      <c r="E1395" s="5" t="s">
        <v>2</v>
      </c>
      <c r="F1395" s="5" t="str">
        <f>VLOOKUP($E1395,Country!$A$1:$B$11,2,0)</f>
        <v>North America</v>
      </c>
      <c r="G1395" s="5" t="s">
        <v>32</v>
      </c>
      <c r="H1395" s="5" t="str">
        <f>VLOOKUP($G1395,Products!$A$1:$C$11,COLUMNS(Products!$A$2:B1395),0)</f>
        <v>Audio</v>
      </c>
      <c r="I1395" s="5">
        <f>VLOOKUP($G1395,Products!$A$1:$C$11,COLUMNS(Products!$A$2:C1395),0)</f>
        <v>143.09</v>
      </c>
      <c r="J1395" s="5">
        <v>852.17</v>
      </c>
      <c r="K1395" s="5" t="s">
        <v>82</v>
      </c>
      <c r="L1395" s="5" t="s">
        <v>83</v>
      </c>
      <c r="M1395" s="5" t="str">
        <f t="shared" si="21"/>
        <v>0</v>
      </c>
      <c r="N1395" s="5" t="str">
        <f>TEXT(Table1[[#This Row],[Date]],"mmm")</f>
        <v>Feb</v>
      </c>
      <c r="O1395" s="5">
        <f>YEAR(Table1[[#This Row],[Date]])</f>
        <v>2023</v>
      </c>
    </row>
    <row r="1396" spans="1:15" x14ac:dyDescent="0.25">
      <c r="A1396" s="5">
        <v>1395</v>
      </c>
      <c r="B1396" s="6">
        <v>45554</v>
      </c>
      <c r="C1396" s="5" t="s">
        <v>74</v>
      </c>
      <c r="D1396" s="5" t="str">
        <f>VLOOKUP($C1396,'Sales Person'!$A$1:$C$21,2,0)</f>
        <v>Michale Cole</v>
      </c>
      <c r="E1396" s="5" t="s">
        <v>11</v>
      </c>
      <c r="F1396" s="5" t="str">
        <f>VLOOKUP($E1396,Country!$A$1:$B$11,2,0)</f>
        <v>Asia</v>
      </c>
      <c r="G1396" s="5" t="s">
        <v>24</v>
      </c>
      <c r="H1396" s="5" t="str">
        <f>VLOOKUP($G1396,Products!$A$1:$C$11,COLUMNS(Products!$A$2:B1396),0)</f>
        <v>Audio</v>
      </c>
      <c r="I1396" s="5">
        <f>VLOOKUP($G1396,Products!$A$1:$C$11,COLUMNS(Products!$A$2:C1396),0)</f>
        <v>195.62</v>
      </c>
      <c r="J1396" s="5">
        <v>354.54</v>
      </c>
      <c r="K1396" s="5" t="s">
        <v>81</v>
      </c>
      <c r="L1396" s="6">
        <v>45566</v>
      </c>
      <c r="M1396" s="5">
        <f t="shared" si="21"/>
        <v>12</v>
      </c>
      <c r="N1396" s="5" t="str">
        <f>TEXT(Table1[[#This Row],[Date]],"mmm")</f>
        <v>Sep</v>
      </c>
      <c r="O1396" s="5">
        <f>YEAR(Table1[[#This Row],[Date]])</f>
        <v>2024</v>
      </c>
    </row>
    <row r="1397" spans="1:15" x14ac:dyDescent="0.25">
      <c r="A1397" s="5">
        <v>1396</v>
      </c>
      <c r="B1397" s="6">
        <v>45650</v>
      </c>
      <c r="C1397" s="5" t="s">
        <v>52</v>
      </c>
      <c r="D1397" s="5" t="str">
        <f>VLOOKUP($C1397,'Sales Person'!$A$1:$C$21,2,0)</f>
        <v>Nick Patrick</v>
      </c>
      <c r="E1397" s="5" t="s">
        <v>2</v>
      </c>
      <c r="F1397" s="5" t="str">
        <f>VLOOKUP($E1397,Country!$A$1:$B$11,2,0)</f>
        <v>North America</v>
      </c>
      <c r="G1397" s="5" t="s">
        <v>31</v>
      </c>
      <c r="H1397" s="5" t="str">
        <f>VLOOKUP($G1397,Products!$A$1:$C$11,COLUMNS(Products!$A$2:B1397),0)</f>
        <v>Electronics</v>
      </c>
      <c r="I1397" s="5">
        <f>VLOOKUP($G1397,Products!$A$1:$C$11,COLUMNS(Products!$A$2:C1397),0)</f>
        <v>71.97</v>
      </c>
      <c r="J1397" s="5">
        <v>893.45</v>
      </c>
      <c r="K1397" s="5" t="s">
        <v>81</v>
      </c>
      <c r="L1397" s="6">
        <v>45651</v>
      </c>
      <c r="M1397" s="5">
        <f t="shared" si="21"/>
        <v>1</v>
      </c>
      <c r="N1397" s="5" t="str">
        <f>TEXT(Table1[[#This Row],[Date]],"mmm")</f>
        <v>Dec</v>
      </c>
      <c r="O1397" s="5">
        <f>YEAR(Table1[[#This Row],[Date]])</f>
        <v>2024</v>
      </c>
    </row>
    <row r="1398" spans="1:15" x14ac:dyDescent="0.25">
      <c r="A1398" s="5">
        <v>1397</v>
      </c>
      <c r="B1398" s="6">
        <v>45500</v>
      </c>
      <c r="C1398" s="5" t="s">
        <v>40</v>
      </c>
      <c r="D1398" s="5" t="str">
        <f>VLOOKUP($C1398,'Sales Person'!$A$1:$C$21,2,0)</f>
        <v>Samantha Irvin</v>
      </c>
      <c r="E1398" s="5" t="s">
        <v>10</v>
      </c>
      <c r="F1398" s="5" t="str">
        <f>VLOOKUP($E1398,Country!$A$1:$B$11,2,0)</f>
        <v>Europe</v>
      </c>
      <c r="G1398" s="5" t="s">
        <v>32</v>
      </c>
      <c r="H1398" s="5" t="str">
        <f>VLOOKUP($G1398,Products!$A$1:$C$11,COLUMNS(Products!$A$2:B1398),0)</f>
        <v>Audio</v>
      </c>
      <c r="I1398" s="5">
        <f>VLOOKUP($G1398,Products!$A$1:$C$11,COLUMNS(Products!$A$2:C1398),0)</f>
        <v>143.09</v>
      </c>
      <c r="J1398" s="5">
        <v>821.43</v>
      </c>
      <c r="K1398" s="5" t="s">
        <v>81</v>
      </c>
      <c r="L1398" s="6">
        <v>45506</v>
      </c>
      <c r="M1398" s="5">
        <f t="shared" si="21"/>
        <v>6</v>
      </c>
      <c r="N1398" s="5" t="str">
        <f>TEXT(Table1[[#This Row],[Date]],"mmm")</f>
        <v>Jul</v>
      </c>
      <c r="O1398" s="5">
        <f>YEAR(Table1[[#This Row],[Date]])</f>
        <v>2024</v>
      </c>
    </row>
    <row r="1399" spans="1:15" x14ac:dyDescent="0.25">
      <c r="A1399" s="5">
        <v>1398</v>
      </c>
      <c r="B1399" s="6">
        <v>45181</v>
      </c>
      <c r="C1399" s="5" t="s">
        <v>64</v>
      </c>
      <c r="D1399" s="5" t="str">
        <f>VLOOKUP($C1399,'Sales Person'!$A$1:$C$21,2,0)</f>
        <v>Michale Cole</v>
      </c>
      <c r="E1399" s="5" t="s">
        <v>13</v>
      </c>
      <c r="F1399" s="5" t="str">
        <f>VLOOKUP($E1399,Country!$A$1:$B$11,2,0)</f>
        <v>Asia</v>
      </c>
      <c r="G1399" s="5" t="s">
        <v>29</v>
      </c>
      <c r="H1399" s="5" t="str">
        <f>VLOOKUP($G1399,Products!$A$1:$C$11,COLUMNS(Products!$A$2:B1399),0)</f>
        <v>Computing</v>
      </c>
      <c r="I1399" s="5">
        <f>VLOOKUP($G1399,Products!$A$1:$C$11,COLUMNS(Products!$A$2:C1399),0)</f>
        <v>104.6</v>
      </c>
      <c r="J1399" s="5">
        <v>984.91</v>
      </c>
      <c r="K1399" s="5" t="s">
        <v>81</v>
      </c>
      <c r="L1399" s="6">
        <v>45196</v>
      </c>
      <c r="M1399" s="5">
        <f t="shared" si="21"/>
        <v>15</v>
      </c>
      <c r="N1399" s="5" t="str">
        <f>TEXT(Table1[[#This Row],[Date]],"mmm")</f>
        <v>Sep</v>
      </c>
      <c r="O1399" s="5">
        <f>YEAR(Table1[[#This Row],[Date]])</f>
        <v>2023</v>
      </c>
    </row>
    <row r="1400" spans="1:15" x14ac:dyDescent="0.25">
      <c r="A1400" s="5">
        <v>1399</v>
      </c>
      <c r="B1400" s="6">
        <v>45092</v>
      </c>
      <c r="C1400" s="5" t="s">
        <v>52</v>
      </c>
      <c r="D1400" s="5" t="str">
        <f>VLOOKUP($C1400,'Sales Person'!$A$1:$C$21,2,0)</f>
        <v>Nick Patrick</v>
      </c>
      <c r="E1400" s="5" t="s">
        <v>14</v>
      </c>
      <c r="F1400" s="5" t="str">
        <f>VLOOKUP($E1400,Country!$A$1:$B$11,2,0)</f>
        <v>Asia</v>
      </c>
      <c r="G1400" s="5" t="s">
        <v>26</v>
      </c>
      <c r="H1400" s="5" t="str">
        <f>VLOOKUP($G1400,Products!$A$1:$C$11,COLUMNS(Products!$A$2:B1400),0)</f>
        <v>Electronics</v>
      </c>
      <c r="I1400" s="5">
        <f>VLOOKUP($G1400,Products!$A$1:$C$11,COLUMNS(Products!$A$2:C1400),0)</f>
        <v>263.2</v>
      </c>
      <c r="J1400" s="5">
        <v>823.49</v>
      </c>
      <c r="K1400" s="5" t="s">
        <v>81</v>
      </c>
      <c r="L1400" s="6">
        <v>45110</v>
      </c>
      <c r="M1400" s="5">
        <f t="shared" si="21"/>
        <v>18</v>
      </c>
      <c r="N1400" s="5" t="str">
        <f>TEXT(Table1[[#This Row],[Date]],"mmm")</f>
        <v>Jun</v>
      </c>
      <c r="O1400" s="5">
        <f>YEAR(Table1[[#This Row],[Date]])</f>
        <v>2023</v>
      </c>
    </row>
    <row r="1401" spans="1:15" x14ac:dyDescent="0.25">
      <c r="A1401" s="5">
        <v>1400</v>
      </c>
      <c r="B1401" s="6">
        <v>45083</v>
      </c>
      <c r="C1401" s="5" t="s">
        <v>38</v>
      </c>
      <c r="D1401" s="5" t="str">
        <f>VLOOKUP($C1401,'Sales Person'!$A$1:$C$21,2,0)</f>
        <v>Samantha Irvin</v>
      </c>
      <c r="E1401" s="5" t="s">
        <v>10</v>
      </c>
      <c r="F1401" s="5" t="str">
        <f>VLOOKUP($E1401,Country!$A$1:$B$11,2,0)</f>
        <v>Europe</v>
      </c>
      <c r="G1401" s="5" t="s">
        <v>31</v>
      </c>
      <c r="H1401" s="5" t="str">
        <f>VLOOKUP($G1401,Products!$A$1:$C$11,COLUMNS(Products!$A$2:B1401),0)</f>
        <v>Electronics</v>
      </c>
      <c r="I1401" s="5">
        <f>VLOOKUP($G1401,Products!$A$1:$C$11,COLUMNS(Products!$A$2:C1401),0)</f>
        <v>71.97</v>
      </c>
      <c r="J1401" s="5">
        <v>601.52</v>
      </c>
      <c r="K1401" s="5" t="s">
        <v>81</v>
      </c>
      <c r="L1401" s="6">
        <v>45089</v>
      </c>
      <c r="M1401" s="5">
        <f t="shared" si="21"/>
        <v>6</v>
      </c>
      <c r="N1401" s="5" t="str">
        <f>TEXT(Table1[[#This Row],[Date]],"mmm")</f>
        <v>Jun</v>
      </c>
      <c r="O1401" s="5">
        <f>YEAR(Table1[[#This Row],[Date]])</f>
        <v>2023</v>
      </c>
    </row>
    <row r="1402" spans="1:15" x14ac:dyDescent="0.25">
      <c r="A1402" s="5">
        <v>1401</v>
      </c>
      <c r="B1402" s="6">
        <v>45255</v>
      </c>
      <c r="C1402" s="5" t="s">
        <v>66</v>
      </c>
      <c r="D1402" s="5" t="str">
        <f>VLOOKUP($C1402,'Sales Person'!$A$1:$C$21,2,0)</f>
        <v>Michale Cole</v>
      </c>
      <c r="E1402" s="5" t="s">
        <v>15</v>
      </c>
      <c r="F1402" s="5" t="str">
        <f>VLOOKUP($E1402,Country!$A$1:$B$11,2,0)</f>
        <v>Oceania</v>
      </c>
      <c r="G1402" s="5" t="s">
        <v>30</v>
      </c>
      <c r="H1402" s="5" t="str">
        <f>VLOOKUP($G1402,Products!$A$1:$C$11,COLUMNS(Products!$A$2:B1402),0)</f>
        <v>Audio</v>
      </c>
      <c r="I1402" s="5">
        <f>VLOOKUP($G1402,Products!$A$1:$C$11,COLUMNS(Products!$A$2:C1402),0)</f>
        <v>199.57</v>
      </c>
      <c r="J1402" s="5">
        <v>300.18</v>
      </c>
      <c r="K1402" s="5" t="s">
        <v>81</v>
      </c>
      <c r="L1402" s="6">
        <v>45275</v>
      </c>
      <c r="M1402" s="5">
        <f t="shared" si="21"/>
        <v>20</v>
      </c>
      <c r="N1402" s="5" t="str">
        <f>TEXT(Table1[[#This Row],[Date]],"mmm")</f>
        <v>Nov</v>
      </c>
      <c r="O1402" s="5">
        <f>YEAR(Table1[[#This Row],[Date]])</f>
        <v>2023</v>
      </c>
    </row>
    <row r="1403" spans="1:15" x14ac:dyDescent="0.25">
      <c r="A1403" s="5">
        <v>1402</v>
      </c>
      <c r="B1403" s="6">
        <v>45130</v>
      </c>
      <c r="C1403" s="5" t="s">
        <v>68</v>
      </c>
      <c r="D1403" s="5" t="str">
        <f>VLOOKUP($C1403,'Sales Person'!$A$1:$C$21,2,0)</f>
        <v>Samantha Irvin</v>
      </c>
      <c r="E1403" s="5" t="s">
        <v>15</v>
      </c>
      <c r="F1403" s="5" t="str">
        <f>VLOOKUP($E1403,Country!$A$1:$B$11,2,0)</f>
        <v>Oceania</v>
      </c>
      <c r="G1403" s="5" t="s">
        <v>30</v>
      </c>
      <c r="H1403" s="5" t="str">
        <f>VLOOKUP($G1403,Products!$A$1:$C$11,COLUMNS(Products!$A$2:B1403),0)</f>
        <v>Audio</v>
      </c>
      <c r="I1403" s="5">
        <f>VLOOKUP($G1403,Products!$A$1:$C$11,COLUMNS(Products!$A$2:C1403),0)</f>
        <v>199.57</v>
      </c>
      <c r="J1403" s="5">
        <v>628.14</v>
      </c>
      <c r="K1403" s="5" t="s">
        <v>82</v>
      </c>
      <c r="L1403" s="5" t="s">
        <v>83</v>
      </c>
      <c r="M1403" s="5" t="str">
        <f t="shared" si="21"/>
        <v>0</v>
      </c>
      <c r="N1403" s="5" t="str">
        <f>TEXT(Table1[[#This Row],[Date]],"mmm")</f>
        <v>Jul</v>
      </c>
      <c r="O1403" s="5">
        <f>YEAR(Table1[[#This Row],[Date]])</f>
        <v>2023</v>
      </c>
    </row>
    <row r="1404" spans="1:15" x14ac:dyDescent="0.25">
      <c r="A1404" s="5">
        <v>1403</v>
      </c>
      <c r="B1404" s="6">
        <v>45276</v>
      </c>
      <c r="C1404" s="5" t="s">
        <v>38</v>
      </c>
      <c r="D1404" s="5" t="str">
        <f>VLOOKUP($C1404,'Sales Person'!$A$1:$C$21,2,0)</f>
        <v>Samantha Irvin</v>
      </c>
      <c r="E1404" s="5" t="s">
        <v>10</v>
      </c>
      <c r="F1404" s="5" t="str">
        <f>VLOOKUP($E1404,Country!$A$1:$B$11,2,0)</f>
        <v>Europe</v>
      </c>
      <c r="G1404" s="5" t="s">
        <v>31</v>
      </c>
      <c r="H1404" s="5" t="str">
        <f>VLOOKUP($G1404,Products!$A$1:$C$11,COLUMNS(Products!$A$2:B1404),0)</f>
        <v>Electronics</v>
      </c>
      <c r="I1404" s="5">
        <f>VLOOKUP($G1404,Products!$A$1:$C$11,COLUMNS(Products!$A$2:C1404),0)</f>
        <v>71.97</v>
      </c>
      <c r="J1404" s="5">
        <v>792.02</v>
      </c>
      <c r="K1404" s="5" t="s">
        <v>81</v>
      </c>
      <c r="L1404" s="6">
        <v>45282</v>
      </c>
      <c r="M1404" s="5">
        <f t="shared" si="21"/>
        <v>6</v>
      </c>
      <c r="N1404" s="5" t="str">
        <f>TEXT(Table1[[#This Row],[Date]],"mmm")</f>
        <v>Dec</v>
      </c>
      <c r="O1404" s="5">
        <f>YEAR(Table1[[#This Row],[Date]])</f>
        <v>2023</v>
      </c>
    </row>
    <row r="1405" spans="1:15" x14ac:dyDescent="0.25">
      <c r="A1405" s="5">
        <v>1404</v>
      </c>
      <c r="B1405" s="6">
        <v>45602</v>
      </c>
      <c r="C1405" s="5" t="s">
        <v>52</v>
      </c>
      <c r="D1405" s="5" t="str">
        <f>VLOOKUP($C1405,'Sales Person'!$A$1:$C$21,2,0)</f>
        <v>Nick Patrick</v>
      </c>
      <c r="E1405" s="5" t="s">
        <v>2</v>
      </c>
      <c r="F1405" s="5" t="str">
        <f>VLOOKUP($E1405,Country!$A$1:$B$11,2,0)</f>
        <v>North America</v>
      </c>
      <c r="G1405" s="5" t="s">
        <v>31</v>
      </c>
      <c r="H1405" s="5" t="str">
        <f>VLOOKUP($G1405,Products!$A$1:$C$11,COLUMNS(Products!$A$2:B1405),0)</f>
        <v>Electronics</v>
      </c>
      <c r="I1405" s="5">
        <f>VLOOKUP($G1405,Products!$A$1:$C$11,COLUMNS(Products!$A$2:C1405),0)</f>
        <v>71.97</v>
      </c>
      <c r="J1405" s="5">
        <v>734.89</v>
      </c>
      <c r="K1405" s="5" t="s">
        <v>81</v>
      </c>
      <c r="L1405" s="6">
        <v>45603</v>
      </c>
      <c r="M1405" s="5">
        <f t="shared" si="21"/>
        <v>1</v>
      </c>
      <c r="N1405" s="5" t="str">
        <f>TEXT(Table1[[#This Row],[Date]],"mmm")</f>
        <v>Nov</v>
      </c>
      <c r="O1405" s="5">
        <f>YEAR(Table1[[#This Row],[Date]])</f>
        <v>2024</v>
      </c>
    </row>
    <row r="1406" spans="1:15" x14ac:dyDescent="0.25">
      <c r="A1406" s="5">
        <v>1405</v>
      </c>
      <c r="B1406" s="6">
        <v>45317</v>
      </c>
      <c r="C1406" s="5" t="s">
        <v>66</v>
      </c>
      <c r="D1406" s="5" t="str">
        <f>VLOOKUP($C1406,'Sales Person'!$A$1:$C$21,2,0)</f>
        <v>Michale Cole</v>
      </c>
      <c r="E1406" s="5" t="s">
        <v>15</v>
      </c>
      <c r="F1406" s="5" t="str">
        <f>VLOOKUP($E1406,Country!$A$1:$B$11,2,0)</f>
        <v>Oceania</v>
      </c>
      <c r="G1406" s="5" t="s">
        <v>28</v>
      </c>
      <c r="H1406" s="5" t="str">
        <f>VLOOKUP($G1406,Products!$A$1:$C$11,COLUMNS(Products!$A$2:B1406),0)</f>
        <v>Electronics</v>
      </c>
      <c r="I1406" s="5">
        <f>VLOOKUP($G1406,Products!$A$1:$C$11,COLUMNS(Products!$A$2:C1406),0)</f>
        <v>282.79000000000002</v>
      </c>
      <c r="J1406" s="5">
        <v>598.73</v>
      </c>
      <c r="K1406" s="5" t="s">
        <v>81</v>
      </c>
      <c r="L1406" s="6">
        <v>45337</v>
      </c>
      <c r="M1406" s="5">
        <f t="shared" si="21"/>
        <v>20</v>
      </c>
      <c r="N1406" s="5" t="str">
        <f>TEXT(Table1[[#This Row],[Date]],"mmm")</f>
        <v>Jan</v>
      </c>
      <c r="O1406" s="5">
        <f>YEAR(Table1[[#This Row],[Date]])</f>
        <v>2024</v>
      </c>
    </row>
    <row r="1407" spans="1:15" x14ac:dyDescent="0.25">
      <c r="A1407" s="5">
        <v>1406</v>
      </c>
      <c r="B1407" s="6">
        <v>44999</v>
      </c>
      <c r="C1407" s="5" t="s">
        <v>52</v>
      </c>
      <c r="D1407" s="5" t="str">
        <f>VLOOKUP($C1407,'Sales Person'!$A$1:$C$21,2,0)</f>
        <v>Nick Patrick</v>
      </c>
      <c r="E1407" s="5" t="s">
        <v>10</v>
      </c>
      <c r="F1407" s="5" t="str">
        <f>VLOOKUP($E1407,Country!$A$1:$B$11,2,0)</f>
        <v>Europe</v>
      </c>
      <c r="G1407" s="5" t="s">
        <v>22</v>
      </c>
      <c r="H1407" s="5" t="str">
        <f>VLOOKUP($G1407,Products!$A$1:$C$11,COLUMNS(Products!$A$2:B1407),0)</f>
        <v>Computing</v>
      </c>
      <c r="I1407" s="5">
        <f>VLOOKUP($G1407,Products!$A$1:$C$11,COLUMNS(Products!$A$2:C1407),0)</f>
        <v>415.78</v>
      </c>
      <c r="J1407" s="5">
        <v>776.42</v>
      </c>
      <c r="K1407" s="5" t="s">
        <v>81</v>
      </c>
      <c r="L1407" s="6">
        <v>45005</v>
      </c>
      <c r="M1407" s="5">
        <f t="shared" si="21"/>
        <v>6</v>
      </c>
      <c r="N1407" s="5" t="str">
        <f>TEXT(Table1[[#This Row],[Date]],"mmm")</f>
        <v>Mar</v>
      </c>
      <c r="O1407" s="5">
        <f>YEAR(Table1[[#This Row],[Date]])</f>
        <v>2023</v>
      </c>
    </row>
    <row r="1408" spans="1:15" x14ac:dyDescent="0.25">
      <c r="A1408" s="5">
        <v>1407</v>
      </c>
      <c r="B1408" s="6">
        <v>45334</v>
      </c>
      <c r="C1408" s="5" t="s">
        <v>48</v>
      </c>
      <c r="D1408" s="5" t="str">
        <f>VLOOKUP($C1408,'Sales Person'!$A$1:$C$21,2,0)</f>
        <v>Cathy Kelley</v>
      </c>
      <c r="E1408" s="5" t="s">
        <v>4</v>
      </c>
      <c r="F1408" s="5" t="str">
        <f>VLOOKUP($E1408,Country!$A$1:$B$11,2,0)</f>
        <v>North America</v>
      </c>
      <c r="G1408" s="5" t="s">
        <v>22</v>
      </c>
      <c r="H1408" s="5" t="str">
        <f>VLOOKUP($G1408,Products!$A$1:$C$11,COLUMNS(Products!$A$2:B1408),0)</f>
        <v>Computing</v>
      </c>
      <c r="I1408" s="5">
        <f>VLOOKUP($G1408,Products!$A$1:$C$11,COLUMNS(Products!$A$2:C1408),0)</f>
        <v>415.78</v>
      </c>
      <c r="J1408" s="5">
        <v>445.29</v>
      </c>
      <c r="K1408" s="5" t="s">
        <v>81</v>
      </c>
      <c r="L1408" s="6">
        <v>45336</v>
      </c>
      <c r="M1408" s="5">
        <f t="shared" si="21"/>
        <v>2</v>
      </c>
      <c r="N1408" s="5" t="str">
        <f>TEXT(Table1[[#This Row],[Date]],"mmm")</f>
        <v>Feb</v>
      </c>
      <c r="O1408" s="5">
        <f>YEAR(Table1[[#This Row],[Date]])</f>
        <v>2024</v>
      </c>
    </row>
    <row r="1409" spans="1:15" x14ac:dyDescent="0.25">
      <c r="A1409" s="5">
        <v>1408</v>
      </c>
      <c r="B1409" s="6">
        <v>45167</v>
      </c>
      <c r="C1409" s="5" t="s">
        <v>44</v>
      </c>
      <c r="D1409" s="5" t="str">
        <f>VLOOKUP($C1409,'Sales Person'!$A$1:$C$21,2,0)</f>
        <v>Cathy Kelley</v>
      </c>
      <c r="E1409" s="5" t="s">
        <v>9</v>
      </c>
      <c r="F1409" s="5" t="str">
        <f>VLOOKUP($E1409,Country!$A$1:$B$11,2,0)</f>
        <v>Europe</v>
      </c>
      <c r="G1409" s="5" t="s">
        <v>30</v>
      </c>
      <c r="H1409" s="5" t="str">
        <f>VLOOKUP($G1409,Products!$A$1:$C$11,COLUMNS(Products!$A$2:B1409),0)</f>
        <v>Audio</v>
      </c>
      <c r="I1409" s="5">
        <f>VLOOKUP($G1409,Products!$A$1:$C$11,COLUMNS(Products!$A$2:C1409),0)</f>
        <v>199.57</v>
      </c>
      <c r="J1409" s="5">
        <v>511.08</v>
      </c>
      <c r="K1409" s="5" t="s">
        <v>81</v>
      </c>
      <c r="L1409" s="6">
        <v>45177</v>
      </c>
      <c r="M1409" s="5">
        <f t="shared" si="21"/>
        <v>10</v>
      </c>
      <c r="N1409" s="5" t="str">
        <f>TEXT(Table1[[#This Row],[Date]],"mmm")</f>
        <v>Aug</v>
      </c>
      <c r="O1409" s="5">
        <f>YEAR(Table1[[#This Row],[Date]])</f>
        <v>2023</v>
      </c>
    </row>
    <row r="1410" spans="1:15" x14ac:dyDescent="0.25">
      <c r="A1410" s="5">
        <v>1409</v>
      </c>
      <c r="B1410" s="6">
        <v>45562</v>
      </c>
      <c r="C1410" s="5" t="s">
        <v>44</v>
      </c>
      <c r="D1410" s="5" t="str">
        <f>VLOOKUP($C1410,'Sales Person'!$A$1:$C$21,2,0)</f>
        <v>Cathy Kelley</v>
      </c>
      <c r="E1410" s="5" t="s">
        <v>5</v>
      </c>
      <c r="F1410" s="5" t="str">
        <f>VLOOKUP($E1410,Country!$A$1:$B$11,2,0)</f>
        <v>South America</v>
      </c>
      <c r="G1410" s="5" t="s">
        <v>29</v>
      </c>
      <c r="H1410" s="5" t="str">
        <f>VLOOKUP($G1410,Products!$A$1:$C$11,COLUMNS(Products!$A$2:B1410),0)</f>
        <v>Computing</v>
      </c>
      <c r="I1410" s="5">
        <f>VLOOKUP($G1410,Products!$A$1:$C$11,COLUMNS(Products!$A$2:C1410),0)</f>
        <v>104.6</v>
      </c>
      <c r="J1410" s="5">
        <v>457.14</v>
      </c>
      <c r="K1410" s="5" t="s">
        <v>81</v>
      </c>
      <c r="L1410" s="6">
        <v>45566</v>
      </c>
      <c r="M1410" s="5">
        <f t="shared" ref="M1410:M1473" si="22">IFERROR(L1410-B1410,"0")</f>
        <v>4</v>
      </c>
      <c r="N1410" s="5" t="str">
        <f>TEXT(Table1[[#This Row],[Date]],"mmm")</f>
        <v>Sep</v>
      </c>
      <c r="O1410" s="5">
        <f>YEAR(Table1[[#This Row],[Date]])</f>
        <v>2024</v>
      </c>
    </row>
    <row r="1411" spans="1:15" x14ac:dyDescent="0.25">
      <c r="A1411" s="5">
        <v>1410</v>
      </c>
      <c r="B1411" s="6">
        <v>45074</v>
      </c>
      <c r="C1411" s="5" t="s">
        <v>68</v>
      </c>
      <c r="D1411" s="5" t="str">
        <f>VLOOKUP($C1411,'Sales Person'!$A$1:$C$21,2,0)</f>
        <v>Samantha Irvin</v>
      </c>
      <c r="E1411" s="5" t="s">
        <v>9</v>
      </c>
      <c r="F1411" s="5" t="str">
        <f>VLOOKUP($E1411,Country!$A$1:$B$11,2,0)</f>
        <v>Europe</v>
      </c>
      <c r="G1411" s="5" t="s">
        <v>28</v>
      </c>
      <c r="H1411" s="5" t="str">
        <f>VLOOKUP($G1411,Products!$A$1:$C$11,COLUMNS(Products!$A$2:B1411),0)</f>
        <v>Electronics</v>
      </c>
      <c r="I1411" s="5">
        <f>VLOOKUP($G1411,Products!$A$1:$C$11,COLUMNS(Products!$A$2:C1411),0)</f>
        <v>282.79000000000002</v>
      </c>
      <c r="J1411" s="5">
        <v>606.29999999999995</v>
      </c>
      <c r="K1411" s="5" t="s">
        <v>81</v>
      </c>
      <c r="L1411" s="6">
        <v>45084</v>
      </c>
      <c r="M1411" s="5">
        <f t="shared" si="22"/>
        <v>10</v>
      </c>
      <c r="N1411" s="5" t="str">
        <f>TEXT(Table1[[#This Row],[Date]],"mmm")</f>
        <v>May</v>
      </c>
      <c r="O1411" s="5">
        <f>YEAR(Table1[[#This Row],[Date]])</f>
        <v>2023</v>
      </c>
    </row>
    <row r="1412" spans="1:15" x14ac:dyDescent="0.25">
      <c r="A1412" s="5">
        <v>1411</v>
      </c>
      <c r="B1412" s="6">
        <v>45542</v>
      </c>
      <c r="C1412" s="5" t="s">
        <v>44</v>
      </c>
      <c r="D1412" s="5" t="str">
        <f>VLOOKUP($C1412,'Sales Person'!$A$1:$C$21,2,0)</f>
        <v>Cathy Kelley</v>
      </c>
      <c r="E1412" s="5" t="s">
        <v>14</v>
      </c>
      <c r="F1412" s="5" t="str">
        <f>VLOOKUP($E1412,Country!$A$1:$B$11,2,0)</f>
        <v>Asia</v>
      </c>
      <c r="G1412" s="5" t="s">
        <v>29</v>
      </c>
      <c r="H1412" s="5" t="str">
        <f>VLOOKUP($G1412,Products!$A$1:$C$11,COLUMNS(Products!$A$2:B1412),0)</f>
        <v>Computing</v>
      </c>
      <c r="I1412" s="5">
        <f>VLOOKUP($G1412,Products!$A$1:$C$11,COLUMNS(Products!$A$2:C1412),0)</f>
        <v>104.6</v>
      </c>
      <c r="J1412" s="5">
        <v>458.99</v>
      </c>
      <c r="K1412" s="5" t="s">
        <v>82</v>
      </c>
      <c r="L1412" s="5" t="s">
        <v>83</v>
      </c>
      <c r="M1412" s="5" t="str">
        <f t="shared" si="22"/>
        <v>0</v>
      </c>
      <c r="N1412" s="5" t="str">
        <f>TEXT(Table1[[#This Row],[Date]],"mmm")</f>
        <v>Sep</v>
      </c>
      <c r="O1412" s="5">
        <f>YEAR(Table1[[#This Row],[Date]])</f>
        <v>2024</v>
      </c>
    </row>
    <row r="1413" spans="1:15" x14ac:dyDescent="0.25">
      <c r="A1413" s="5">
        <v>1412</v>
      </c>
      <c r="B1413" s="6">
        <v>45077</v>
      </c>
      <c r="C1413" s="5" t="s">
        <v>74</v>
      </c>
      <c r="D1413" s="5" t="str">
        <f>VLOOKUP($C1413,'Sales Person'!$A$1:$C$21,2,0)</f>
        <v>Michale Cole</v>
      </c>
      <c r="E1413" s="5" t="s">
        <v>4</v>
      </c>
      <c r="F1413" s="5" t="str">
        <f>VLOOKUP($E1413,Country!$A$1:$B$11,2,0)</f>
        <v>North America</v>
      </c>
      <c r="G1413" s="5" t="s">
        <v>26</v>
      </c>
      <c r="H1413" s="5" t="str">
        <f>VLOOKUP($G1413,Products!$A$1:$C$11,COLUMNS(Products!$A$2:B1413),0)</f>
        <v>Electronics</v>
      </c>
      <c r="I1413" s="5">
        <f>VLOOKUP($G1413,Products!$A$1:$C$11,COLUMNS(Products!$A$2:C1413),0)</f>
        <v>263.2</v>
      </c>
      <c r="J1413" s="5">
        <v>943.12</v>
      </c>
      <c r="K1413" s="5" t="s">
        <v>81</v>
      </c>
      <c r="L1413" s="6">
        <v>45079</v>
      </c>
      <c r="M1413" s="5">
        <f t="shared" si="22"/>
        <v>2</v>
      </c>
      <c r="N1413" s="5" t="str">
        <f>TEXT(Table1[[#This Row],[Date]],"mmm")</f>
        <v>May</v>
      </c>
      <c r="O1413" s="5">
        <f>YEAR(Table1[[#This Row],[Date]])</f>
        <v>2023</v>
      </c>
    </row>
    <row r="1414" spans="1:15" x14ac:dyDescent="0.25">
      <c r="A1414" s="5">
        <v>1413</v>
      </c>
      <c r="B1414" s="6">
        <v>45188</v>
      </c>
      <c r="C1414" s="5" t="s">
        <v>60</v>
      </c>
      <c r="D1414" s="5" t="str">
        <f>VLOOKUP($C1414,'Sales Person'!$A$1:$C$21,2,0)</f>
        <v>Cathy Kelley</v>
      </c>
      <c r="E1414" s="5" t="s">
        <v>15</v>
      </c>
      <c r="F1414" s="5" t="str">
        <f>VLOOKUP($E1414,Country!$A$1:$B$11,2,0)</f>
        <v>Oceania</v>
      </c>
      <c r="G1414" s="5" t="s">
        <v>24</v>
      </c>
      <c r="H1414" s="5" t="str">
        <f>VLOOKUP($G1414,Products!$A$1:$C$11,COLUMNS(Products!$A$2:B1414),0)</f>
        <v>Audio</v>
      </c>
      <c r="I1414" s="5">
        <f>VLOOKUP($G1414,Products!$A$1:$C$11,COLUMNS(Products!$A$2:C1414),0)</f>
        <v>195.62</v>
      </c>
      <c r="J1414" s="5">
        <v>805.5</v>
      </c>
      <c r="K1414" s="5" t="s">
        <v>81</v>
      </c>
      <c r="L1414" s="6">
        <v>45208</v>
      </c>
      <c r="M1414" s="5">
        <f t="shared" si="22"/>
        <v>20</v>
      </c>
      <c r="N1414" s="5" t="str">
        <f>TEXT(Table1[[#This Row],[Date]],"mmm")</f>
        <v>Sep</v>
      </c>
      <c r="O1414" s="5">
        <f>YEAR(Table1[[#This Row],[Date]])</f>
        <v>2023</v>
      </c>
    </row>
    <row r="1415" spans="1:15" x14ac:dyDescent="0.25">
      <c r="A1415" s="5">
        <v>1414</v>
      </c>
      <c r="B1415" s="6">
        <v>45239</v>
      </c>
      <c r="C1415" s="5" t="s">
        <v>66</v>
      </c>
      <c r="D1415" s="5" t="str">
        <f>VLOOKUP($C1415,'Sales Person'!$A$1:$C$21,2,0)</f>
        <v>Michale Cole</v>
      </c>
      <c r="E1415" s="5" t="s">
        <v>7</v>
      </c>
      <c r="F1415" s="5" t="str">
        <f>VLOOKUP($E1415,Country!$A$1:$B$11,2,0)</f>
        <v>Europe</v>
      </c>
      <c r="G1415" s="5" t="s">
        <v>32</v>
      </c>
      <c r="H1415" s="5" t="str">
        <f>VLOOKUP($G1415,Products!$A$1:$C$11,COLUMNS(Products!$A$2:B1415),0)</f>
        <v>Audio</v>
      </c>
      <c r="I1415" s="5">
        <f>VLOOKUP($G1415,Products!$A$1:$C$11,COLUMNS(Products!$A$2:C1415),0)</f>
        <v>143.09</v>
      </c>
      <c r="J1415" s="5">
        <v>776.03</v>
      </c>
      <c r="K1415" s="5" t="s">
        <v>81</v>
      </c>
      <c r="L1415" s="6">
        <v>45247</v>
      </c>
      <c r="M1415" s="5">
        <f t="shared" si="22"/>
        <v>8</v>
      </c>
      <c r="N1415" s="5" t="str">
        <f>TEXT(Table1[[#This Row],[Date]],"mmm")</f>
        <v>Nov</v>
      </c>
      <c r="O1415" s="5">
        <f>YEAR(Table1[[#This Row],[Date]])</f>
        <v>2023</v>
      </c>
    </row>
    <row r="1416" spans="1:15" x14ac:dyDescent="0.25">
      <c r="A1416" s="5">
        <v>1415</v>
      </c>
      <c r="B1416" s="6">
        <v>45127</v>
      </c>
      <c r="C1416" s="5" t="s">
        <v>54</v>
      </c>
      <c r="D1416" s="5" t="str">
        <f>VLOOKUP($C1416,'Sales Person'!$A$1:$C$21,2,0)</f>
        <v>Michale Cole</v>
      </c>
      <c r="E1416" s="5" t="s">
        <v>10</v>
      </c>
      <c r="F1416" s="5" t="str">
        <f>VLOOKUP($E1416,Country!$A$1:$B$11,2,0)</f>
        <v>Europe</v>
      </c>
      <c r="G1416" s="5" t="s">
        <v>22</v>
      </c>
      <c r="H1416" s="5" t="str">
        <f>VLOOKUP($G1416,Products!$A$1:$C$11,COLUMNS(Products!$A$2:B1416),0)</f>
        <v>Computing</v>
      </c>
      <c r="I1416" s="5">
        <f>VLOOKUP($G1416,Products!$A$1:$C$11,COLUMNS(Products!$A$2:C1416),0)</f>
        <v>415.78</v>
      </c>
      <c r="J1416" s="5">
        <v>970.79</v>
      </c>
      <c r="K1416" s="5" t="s">
        <v>82</v>
      </c>
      <c r="L1416" s="5" t="s">
        <v>83</v>
      </c>
      <c r="M1416" s="5" t="str">
        <f t="shared" si="22"/>
        <v>0</v>
      </c>
      <c r="N1416" s="5" t="str">
        <f>TEXT(Table1[[#This Row],[Date]],"mmm")</f>
        <v>Jul</v>
      </c>
      <c r="O1416" s="5">
        <f>YEAR(Table1[[#This Row],[Date]])</f>
        <v>2023</v>
      </c>
    </row>
    <row r="1417" spans="1:15" x14ac:dyDescent="0.25">
      <c r="A1417" s="5">
        <v>1416</v>
      </c>
      <c r="B1417" s="6">
        <v>45410</v>
      </c>
      <c r="C1417" s="5" t="s">
        <v>38</v>
      </c>
      <c r="D1417" s="5" t="str">
        <f>VLOOKUP($C1417,'Sales Person'!$A$1:$C$21,2,0)</f>
        <v>Samantha Irvin</v>
      </c>
      <c r="E1417" s="5" t="s">
        <v>7</v>
      </c>
      <c r="F1417" s="5" t="str">
        <f>VLOOKUP($E1417,Country!$A$1:$B$11,2,0)</f>
        <v>Europe</v>
      </c>
      <c r="G1417" s="5" t="s">
        <v>22</v>
      </c>
      <c r="H1417" s="5" t="str">
        <f>VLOOKUP($G1417,Products!$A$1:$C$11,COLUMNS(Products!$A$2:B1417),0)</f>
        <v>Computing</v>
      </c>
      <c r="I1417" s="5">
        <f>VLOOKUP($G1417,Products!$A$1:$C$11,COLUMNS(Products!$A$2:C1417),0)</f>
        <v>415.78</v>
      </c>
      <c r="J1417" s="5">
        <v>796.98</v>
      </c>
      <c r="K1417" s="5" t="s">
        <v>81</v>
      </c>
      <c r="L1417" s="6">
        <v>45418</v>
      </c>
      <c r="M1417" s="5">
        <f t="shared" si="22"/>
        <v>8</v>
      </c>
      <c r="N1417" s="5" t="str">
        <f>TEXT(Table1[[#This Row],[Date]],"mmm")</f>
        <v>Apr</v>
      </c>
      <c r="O1417" s="5">
        <f>YEAR(Table1[[#This Row],[Date]])</f>
        <v>2024</v>
      </c>
    </row>
    <row r="1418" spans="1:15" x14ac:dyDescent="0.25">
      <c r="A1418" s="5">
        <v>1417</v>
      </c>
      <c r="B1418" s="6">
        <v>45236</v>
      </c>
      <c r="C1418" s="5" t="s">
        <v>54</v>
      </c>
      <c r="D1418" s="5" t="str">
        <f>VLOOKUP($C1418,'Sales Person'!$A$1:$C$21,2,0)</f>
        <v>Michale Cole</v>
      </c>
      <c r="E1418" s="5" t="s">
        <v>11</v>
      </c>
      <c r="F1418" s="5" t="str">
        <f>VLOOKUP($E1418,Country!$A$1:$B$11,2,0)</f>
        <v>Asia</v>
      </c>
      <c r="G1418" s="5" t="s">
        <v>22</v>
      </c>
      <c r="H1418" s="5" t="str">
        <f>VLOOKUP($G1418,Products!$A$1:$C$11,COLUMNS(Products!$A$2:B1418),0)</f>
        <v>Computing</v>
      </c>
      <c r="I1418" s="5">
        <f>VLOOKUP($G1418,Products!$A$1:$C$11,COLUMNS(Products!$A$2:C1418),0)</f>
        <v>415.78</v>
      </c>
      <c r="J1418" s="5">
        <v>979.27</v>
      </c>
      <c r="K1418" s="5" t="s">
        <v>82</v>
      </c>
      <c r="L1418" s="5" t="s">
        <v>83</v>
      </c>
      <c r="M1418" s="5" t="str">
        <f t="shared" si="22"/>
        <v>0</v>
      </c>
      <c r="N1418" s="5" t="str">
        <f>TEXT(Table1[[#This Row],[Date]],"mmm")</f>
        <v>Nov</v>
      </c>
      <c r="O1418" s="5">
        <f>YEAR(Table1[[#This Row],[Date]])</f>
        <v>2023</v>
      </c>
    </row>
    <row r="1419" spans="1:15" x14ac:dyDescent="0.25">
      <c r="A1419" s="5">
        <v>1418</v>
      </c>
      <c r="B1419" s="6">
        <v>45092</v>
      </c>
      <c r="C1419" s="5" t="s">
        <v>54</v>
      </c>
      <c r="D1419" s="5" t="str">
        <f>VLOOKUP($C1419,'Sales Person'!$A$1:$C$21,2,0)</f>
        <v>Michale Cole</v>
      </c>
      <c r="E1419" s="5" t="s">
        <v>9</v>
      </c>
      <c r="F1419" s="5" t="str">
        <f>VLOOKUP($E1419,Country!$A$1:$B$11,2,0)</f>
        <v>Europe</v>
      </c>
      <c r="G1419" s="5" t="s">
        <v>26</v>
      </c>
      <c r="H1419" s="5" t="str">
        <f>VLOOKUP($G1419,Products!$A$1:$C$11,COLUMNS(Products!$A$2:B1419),0)</f>
        <v>Electronics</v>
      </c>
      <c r="I1419" s="5">
        <f>VLOOKUP($G1419,Products!$A$1:$C$11,COLUMNS(Products!$A$2:C1419),0)</f>
        <v>263.2</v>
      </c>
      <c r="J1419" s="5">
        <v>265.77</v>
      </c>
      <c r="K1419" s="5" t="s">
        <v>81</v>
      </c>
      <c r="L1419" s="6">
        <v>45102</v>
      </c>
      <c r="M1419" s="5">
        <f t="shared" si="22"/>
        <v>10</v>
      </c>
      <c r="N1419" s="5" t="str">
        <f>TEXT(Table1[[#This Row],[Date]],"mmm")</f>
        <v>Jun</v>
      </c>
      <c r="O1419" s="5">
        <f>YEAR(Table1[[#This Row],[Date]])</f>
        <v>2023</v>
      </c>
    </row>
    <row r="1420" spans="1:15" x14ac:dyDescent="0.25">
      <c r="A1420" s="5">
        <v>1419</v>
      </c>
      <c r="B1420" s="6">
        <v>45096</v>
      </c>
      <c r="C1420" s="5" t="s">
        <v>54</v>
      </c>
      <c r="D1420" s="5" t="str">
        <f>VLOOKUP($C1420,'Sales Person'!$A$1:$C$21,2,0)</f>
        <v>Michale Cole</v>
      </c>
      <c r="E1420" s="5" t="s">
        <v>14</v>
      </c>
      <c r="F1420" s="5" t="str">
        <f>VLOOKUP($E1420,Country!$A$1:$B$11,2,0)</f>
        <v>Asia</v>
      </c>
      <c r="G1420" s="5" t="s">
        <v>28</v>
      </c>
      <c r="H1420" s="5" t="str">
        <f>VLOOKUP($G1420,Products!$A$1:$C$11,COLUMNS(Products!$A$2:B1420),0)</f>
        <v>Electronics</v>
      </c>
      <c r="I1420" s="5">
        <f>VLOOKUP($G1420,Products!$A$1:$C$11,COLUMNS(Products!$A$2:C1420),0)</f>
        <v>282.79000000000002</v>
      </c>
      <c r="J1420" s="5">
        <v>342.13</v>
      </c>
      <c r="K1420" s="5" t="s">
        <v>82</v>
      </c>
      <c r="L1420" s="5" t="s">
        <v>83</v>
      </c>
      <c r="M1420" s="5" t="str">
        <f t="shared" si="22"/>
        <v>0</v>
      </c>
      <c r="N1420" s="5" t="str">
        <f>TEXT(Table1[[#This Row],[Date]],"mmm")</f>
        <v>Jun</v>
      </c>
      <c r="O1420" s="5">
        <f>YEAR(Table1[[#This Row],[Date]])</f>
        <v>2023</v>
      </c>
    </row>
    <row r="1421" spans="1:15" x14ac:dyDescent="0.25">
      <c r="A1421" s="5">
        <v>1420</v>
      </c>
      <c r="B1421" s="6">
        <v>45651</v>
      </c>
      <c r="C1421" s="5" t="s">
        <v>56</v>
      </c>
      <c r="D1421" s="5" t="str">
        <f>VLOOKUP($C1421,'Sales Person'!$A$1:$C$21,2,0)</f>
        <v>Nick Patrick</v>
      </c>
      <c r="E1421" s="5" t="s">
        <v>7</v>
      </c>
      <c r="F1421" s="5" t="str">
        <f>VLOOKUP($E1421,Country!$A$1:$B$11,2,0)</f>
        <v>Europe</v>
      </c>
      <c r="G1421" s="5" t="s">
        <v>33</v>
      </c>
      <c r="H1421" s="5" t="str">
        <f>VLOOKUP($G1421,Products!$A$1:$C$11,COLUMNS(Products!$A$2:B1421),0)</f>
        <v>Electronics</v>
      </c>
      <c r="I1421" s="5">
        <f>VLOOKUP($G1421,Products!$A$1:$C$11,COLUMNS(Products!$A$2:C1421),0)</f>
        <v>381.62</v>
      </c>
      <c r="J1421" s="5">
        <v>350.55</v>
      </c>
      <c r="K1421" s="5" t="s">
        <v>82</v>
      </c>
      <c r="L1421" s="5" t="s">
        <v>83</v>
      </c>
      <c r="M1421" s="5" t="str">
        <f t="shared" si="22"/>
        <v>0</v>
      </c>
      <c r="N1421" s="5" t="str">
        <f>TEXT(Table1[[#This Row],[Date]],"mmm")</f>
        <v>Dec</v>
      </c>
      <c r="O1421" s="5">
        <f>YEAR(Table1[[#This Row],[Date]])</f>
        <v>2024</v>
      </c>
    </row>
    <row r="1422" spans="1:15" x14ac:dyDescent="0.25">
      <c r="A1422" s="5">
        <v>1421</v>
      </c>
      <c r="B1422" s="6">
        <v>45066</v>
      </c>
      <c r="C1422" s="5" t="s">
        <v>66</v>
      </c>
      <c r="D1422" s="5" t="str">
        <f>VLOOKUP($C1422,'Sales Person'!$A$1:$C$21,2,0)</f>
        <v>Michale Cole</v>
      </c>
      <c r="E1422" s="5" t="s">
        <v>4</v>
      </c>
      <c r="F1422" s="5" t="str">
        <f>VLOOKUP($E1422,Country!$A$1:$B$11,2,0)</f>
        <v>North America</v>
      </c>
      <c r="G1422" s="5" t="s">
        <v>32</v>
      </c>
      <c r="H1422" s="5" t="str">
        <f>VLOOKUP($G1422,Products!$A$1:$C$11,COLUMNS(Products!$A$2:B1422),0)</f>
        <v>Audio</v>
      </c>
      <c r="I1422" s="5">
        <f>VLOOKUP($G1422,Products!$A$1:$C$11,COLUMNS(Products!$A$2:C1422),0)</f>
        <v>143.09</v>
      </c>
      <c r="J1422" s="5">
        <v>806.81</v>
      </c>
      <c r="K1422" s="5" t="s">
        <v>81</v>
      </c>
      <c r="L1422" s="6">
        <v>45068</v>
      </c>
      <c r="M1422" s="5">
        <f t="shared" si="22"/>
        <v>2</v>
      </c>
      <c r="N1422" s="5" t="str">
        <f>TEXT(Table1[[#This Row],[Date]],"mmm")</f>
        <v>May</v>
      </c>
      <c r="O1422" s="5">
        <f>YEAR(Table1[[#This Row],[Date]])</f>
        <v>2023</v>
      </c>
    </row>
    <row r="1423" spans="1:15" x14ac:dyDescent="0.25">
      <c r="A1423" s="5">
        <v>1422</v>
      </c>
      <c r="B1423" s="6">
        <v>45052</v>
      </c>
      <c r="C1423" s="5" t="s">
        <v>68</v>
      </c>
      <c r="D1423" s="5" t="str">
        <f>VLOOKUP($C1423,'Sales Person'!$A$1:$C$21,2,0)</f>
        <v>Samantha Irvin</v>
      </c>
      <c r="E1423" s="5" t="s">
        <v>14</v>
      </c>
      <c r="F1423" s="5" t="str">
        <f>VLOOKUP($E1423,Country!$A$1:$B$11,2,0)</f>
        <v>Asia</v>
      </c>
      <c r="G1423" s="5" t="s">
        <v>31</v>
      </c>
      <c r="H1423" s="5" t="str">
        <f>VLOOKUP($G1423,Products!$A$1:$C$11,COLUMNS(Products!$A$2:B1423),0)</f>
        <v>Electronics</v>
      </c>
      <c r="I1423" s="5">
        <f>VLOOKUP($G1423,Products!$A$1:$C$11,COLUMNS(Products!$A$2:C1423),0)</f>
        <v>71.97</v>
      </c>
      <c r="J1423" s="5">
        <v>984.31</v>
      </c>
      <c r="K1423" s="5" t="s">
        <v>81</v>
      </c>
      <c r="L1423" s="6">
        <v>45070</v>
      </c>
      <c r="M1423" s="5">
        <f t="shared" si="22"/>
        <v>18</v>
      </c>
      <c r="N1423" s="5" t="str">
        <f>TEXT(Table1[[#This Row],[Date]],"mmm")</f>
        <v>May</v>
      </c>
      <c r="O1423" s="5">
        <f>YEAR(Table1[[#This Row],[Date]])</f>
        <v>2023</v>
      </c>
    </row>
    <row r="1424" spans="1:15" x14ac:dyDescent="0.25">
      <c r="A1424" s="5">
        <v>1423</v>
      </c>
      <c r="B1424" s="6">
        <v>44951</v>
      </c>
      <c r="C1424" s="5" t="s">
        <v>36</v>
      </c>
      <c r="D1424" s="5" t="str">
        <f>VLOOKUP($C1424,'Sales Person'!$A$1:$C$21,2,0)</f>
        <v>Michale Cole</v>
      </c>
      <c r="E1424" s="5" t="s">
        <v>4</v>
      </c>
      <c r="F1424" s="5" t="str">
        <f>VLOOKUP($E1424,Country!$A$1:$B$11,2,0)</f>
        <v>North America</v>
      </c>
      <c r="G1424" s="5" t="s">
        <v>31</v>
      </c>
      <c r="H1424" s="5" t="str">
        <f>VLOOKUP($G1424,Products!$A$1:$C$11,COLUMNS(Products!$A$2:B1424),0)</f>
        <v>Electronics</v>
      </c>
      <c r="I1424" s="5">
        <f>VLOOKUP($G1424,Products!$A$1:$C$11,COLUMNS(Products!$A$2:C1424),0)</f>
        <v>71.97</v>
      </c>
      <c r="J1424" s="5">
        <v>463.54</v>
      </c>
      <c r="K1424" s="5" t="s">
        <v>82</v>
      </c>
      <c r="L1424" s="5" t="s">
        <v>83</v>
      </c>
      <c r="M1424" s="5" t="str">
        <f t="shared" si="22"/>
        <v>0</v>
      </c>
      <c r="N1424" s="5" t="str">
        <f>TEXT(Table1[[#This Row],[Date]],"mmm")</f>
        <v>Jan</v>
      </c>
      <c r="O1424" s="5">
        <f>YEAR(Table1[[#This Row],[Date]])</f>
        <v>2023</v>
      </c>
    </row>
    <row r="1425" spans="1:15" x14ac:dyDescent="0.25">
      <c r="A1425" s="5">
        <v>1424</v>
      </c>
      <c r="B1425" s="6">
        <v>45459</v>
      </c>
      <c r="C1425" s="5" t="s">
        <v>50</v>
      </c>
      <c r="D1425" s="5" t="str">
        <f>VLOOKUP($C1425,'Sales Person'!$A$1:$C$21,2,0)</f>
        <v>Michale Cole</v>
      </c>
      <c r="E1425" s="5" t="s">
        <v>11</v>
      </c>
      <c r="F1425" s="5" t="str">
        <f>VLOOKUP($E1425,Country!$A$1:$B$11,2,0)</f>
        <v>Asia</v>
      </c>
      <c r="G1425" s="5" t="s">
        <v>31</v>
      </c>
      <c r="H1425" s="5" t="str">
        <f>VLOOKUP($G1425,Products!$A$1:$C$11,COLUMNS(Products!$A$2:B1425),0)</f>
        <v>Electronics</v>
      </c>
      <c r="I1425" s="5">
        <f>VLOOKUP($G1425,Products!$A$1:$C$11,COLUMNS(Products!$A$2:C1425),0)</f>
        <v>71.97</v>
      </c>
      <c r="J1425" s="5">
        <v>717.26</v>
      </c>
      <c r="K1425" s="5" t="s">
        <v>82</v>
      </c>
      <c r="L1425" s="5" t="s">
        <v>83</v>
      </c>
      <c r="M1425" s="5" t="str">
        <f t="shared" si="22"/>
        <v>0</v>
      </c>
      <c r="N1425" s="5" t="str">
        <f>TEXT(Table1[[#This Row],[Date]],"mmm")</f>
        <v>Jun</v>
      </c>
      <c r="O1425" s="5">
        <f>YEAR(Table1[[#This Row],[Date]])</f>
        <v>2024</v>
      </c>
    </row>
    <row r="1426" spans="1:15" x14ac:dyDescent="0.25">
      <c r="A1426" s="5">
        <v>1425</v>
      </c>
      <c r="B1426" s="6">
        <v>45654</v>
      </c>
      <c r="C1426" s="5" t="s">
        <v>70</v>
      </c>
      <c r="D1426" s="5" t="str">
        <f>VLOOKUP($C1426,'Sales Person'!$A$1:$C$21,2,0)</f>
        <v>Cathy Kelley</v>
      </c>
      <c r="E1426" s="5" t="s">
        <v>10</v>
      </c>
      <c r="F1426" s="5" t="str">
        <f>VLOOKUP($E1426,Country!$A$1:$B$11,2,0)</f>
        <v>Europe</v>
      </c>
      <c r="G1426" s="5" t="s">
        <v>26</v>
      </c>
      <c r="H1426" s="5" t="str">
        <f>VLOOKUP($G1426,Products!$A$1:$C$11,COLUMNS(Products!$A$2:B1426),0)</f>
        <v>Electronics</v>
      </c>
      <c r="I1426" s="5">
        <f>VLOOKUP($G1426,Products!$A$1:$C$11,COLUMNS(Products!$A$2:C1426),0)</f>
        <v>263.2</v>
      </c>
      <c r="J1426" s="5">
        <v>951.03</v>
      </c>
      <c r="K1426" s="5" t="s">
        <v>82</v>
      </c>
      <c r="L1426" s="5" t="s">
        <v>83</v>
      </c>
      <c r="M1426" s="5" t="str">
        <f t="shared" si="22"/>
        <v>0</v>
      </c>
      <c r="N1426" s="5" t="str">
        <f>TEXT(Table1[[#This Row],[Date]],"mmm")</f>
        <v>Dec</v>
      </c>
      <c r="O1426" s="5">
        <f>YEAR(Table1[[#This Row],[Date]])</f>
        <v>2024</v>
      </c>
    </row>
    <row r="1427" spans="1:15" x14ac:dyDescent="0.25">
      <c r="A1427" s="5">
        <v>1426</v>
      </c>
      <c r="B1427" s="6">
        <v>45382</v>
      </c>
      <c r="C1427" s="5" t="s">
        <v>46</v>
      </c>
      <c r="D1427" s="5" t="str">
        <f>VLOOKUP($C1427,'Sales Person'!$A$1:$C$21,2,0)</f>
        <v>Nick Patrick</v>
      </c>
      <c r="E1427" s="5" t="s">
        <v>14</v>
      </c>
      <c r="F1427" s="5" t="str">
        <f>VLOOKUP($E1427,Country!$A$1:$B$11,2,0)</f>
        <v>Asia</v>
      </c>
      <c r="G1427" s="5" t="s">
        <v>28</v>
      </c>
      <c r="H1427" s="5" t="str">
        <f>VLOOKUP($G1427,Products!$A$1:$C$11,COLUMNS(Products!$A$2:B1427),0)</f>
        <v>Electronics</v>
      </c>
      <c r="I1427" s="5">
        <f>VLOOKUP($G1427,Products!$A$1:$C$11,COLUMNS(Products!$A$2:C1427),0)</f>
        <v>282.79000000000002</v>
      </c>
      <c r="J1427" s="5">
        <v>699.76</v>
      </c>
      <c r="K1427" s="5" t="s">
        <v>82</v>
      </c>
      <c r="L1427" s="5" t="s">
        <v>83</v>
      </c>
      <c r="M1427" s="5" t="str">
        <f t="shared" si="22"/>
        <v>0</v>
      </c>
      <c r="N1427" s="5" t="str">
        <f>TEXT(Table1[[#This Row],[Date]],"mmm")</f>
        <v>Mar</v>
      </c>
      <c r="O1427" s="5">
        <f>YEAR(Table1[[#This Row],[Date]])</f>
        <v>2024</v>
      </c>
    </row>
    <row r="1428" spans="1:15" x14ac:dyDescent="0.25">
      <c r="A1428" s="5">
        <v>1427</v>
      </c>
      <c r="B1428" s="6">
        <v>45640</v>
      </c>
      <c r="C1428" s="5" t="s">
        <v>44</v>
      </c>
      <c r="D1428" s="5" t="str">
        <f>VLOOKUP($C1428,'Sales Person'!$A$1:$C$21,2,0)</f>
        <v>Cathy Kelley</v>
      </c>
      <c r="E1428" s="5" t="s">
        <v>15</v>
      </c>
      <c r="F1428" s="5" t="str">
        <f>VLOOKUP($E1428,Country!$A$1:$B$11,2,0)</f>
        <v>Oceania</v>
      </c>
      <c r="G1428" s="5" t="s">
        <v>24</v>
      </c>
      <c r="H1428" s="5" t="str">
        <f>VLOOKUP($G1428,Products!$A$1:$C$11,COLUMNS(Products!$A$2:B1428),0)</f>
        <v>Audio</v>
      </c>
      <c r="I1428" s="5">
        <f>VLOOKUP($G1428,Products!$A$1:$C$11,COLUMNS(Products!$A$2:C1428),0)</f>
        <v>195.62</v>
      </c>
      <c r="J1428" s="5">
        <v>196.3</v>
      </c>
      <c r="K1428" s="5" t="s">
        <v>81</v>
      </c>
      <c r="L1428" s="6">
        <v>44929</v>
      </c>
      <c r="M1428" s="5">
        <f t="shared" si="22"/>
        <v>-711</v>
      </c>
      <c r="N1428" s="5" t="str">
        <f>TEXT(Table1[[#This Row],[Date]],"mmm")</f>
        <v>Dec</v>
      </c>
      <c r="O1428" s="5">
        <f>YEAR(Table1[[#This Row],[Date]])</f>
        <v>2024</v>
      </c>
    </row>
    <row r="1429" spans="1:15" x14ac:dyDescent="0.25">
      <c r="A1429" s="5">
        <v>1428</v>
      </c>
      <c r="B1429" s="6">
        <v>45595</v>
      </c>
      <c r="C1429" s="5" t="s">
        <v>64</v>
      </c>
      <c r="D1429" s="5" t="str">
        <f>VLOOKUP($C1429,'Sales Person'!$A$1:$C$21,2,0)</f>
        <v>Michale Cole</v>
      </c>
      <c r="E1429" s="5" t="s">
        <v>7</v>
      </c>
      <c r="F1429" s="5" t="str">
        <f>VLOOKUP($E1429,Country!$A$1:$B$11,2,0)</f>
        <v>Europe</v>
      </c>
      <c r="G1429" s="5" t="s">
        <v>32</v>
      </c>
      <c r="H1429" s="5" t="str">
        <f>VLOOKUP($G1429,Products!$A$1:$C$11,COLUMNS(Products!$A$2:B1429),0)</f>
        <v>Audio</v>
      </c>
      <c r="I1429" s="5">
        <f>VLOOKUP($G1429,Products!$A$1:$C$11,COLUMNS(Products!$A$2:C1429),0)</f>
        <v>143.09</v>
      </c>
      <c r="J1429" s="5">
        <v>321.02999999999997</v>
      </c>
      <c r="K1429" s="5" t="s">
        <v>81</v>
      </c>
      <c r="L1429" s="6">
        <v>45603</v>
      </c>
      <c r="M1429" s="5">
        <f t="shared" si="22"/>
        <v>8</v>
      </c>
      <c r="N1429" s="5" t="str">
        <f>TEXT(Table1[[#This Row],[Date]],"mmm")</f>
        <v>Oct</v>
      </c>
      <c r="O1429" s="5">
        <f>YEAR(Table1[[#This Row],[Date]])</f>
        <v>2024</v>
      </c>
    </row>
    <row r="1430" spans="1:15" x14ac:dyDescent="0.25">
      <c r="A1430" s="5">
        <v>1429</v>
      </c>
      <c r="B1430" s="6">
        <v>44992</v>
      </c>
      <c r="C1430" s="5" t="s">
        <v>68</v>
      </c>
      <c r="D1430" s="5" t="str">
        <f>VLOOKUP($C1430,'Sales Person'!$A$1:$C$21,2,0)</f>
        <v>Samantha Irvin</v>
      </c>
      <c r="E1430" s="5" t="s">
        <v>10</v>
      </c>
      <c r="F1430" s="5" t="str">
        <f>VLOOKUP($E1430,Country!$A$1:$B$11,2,0)</f>
        <v>Europe</v>
      </c>
      <c r="G1430" s="5" t="s">
        <v>28</v>
      </c>
      <c r="H1430" s="5" t="str">
        <f>VLOOKUP($G1430,Products!$A$1:$C$11,COLUMNS(Products!$A$2:B1430),0)</f>
        <v>Electronics</v>
      </c>
      <c r="I1430" s="5">
        <f>VLOOKUP($G1430,Products!$A$1:$C$11,COLUMNS(Products!$A$2:C1430),0)</f>
        <v>282.79000000000002</v>
      </c>
      <c r="J1430" s="5">
        <v>874.78</v>
      </c>
      <c r="K1430" s="5" t="s">
        <v>82</v>
      </c>
      <c r="L1430" s="5" t="s">
        <v>83</v>
      </c>
      <c r="M1430" s="5" t="str">
        <f t="shared" si="22"/>
        <v>0</v>
      </c>
      <c r="N1430" s="5" t="str">
        <f>TEXT(Table1[[#This Row],[Date]],"mmm")</f>
        <v>Mar</v>
      </c>
      <c r="O1430" s="5">
        <f>YEAR(Table1[[#This Row],[Date]])</f>
        <v>2023</v>
      </c>
    </row>
    <row r="1431" spans="1:15" x14ac:dyDescent="0.25">
      <c r="A1431" s="5">
        <v>1430</v>
      </c>
      <c r="B1431" s="6">
        <v>45017</v>
      </c>
      <c r="C1431" s="5" t="s">
        <v>60</v>
      </c>
      <c r="D1431" s="5" t="str">
        <f>VLOOKUP($C1431,'Sales Person'!$A$1:$C$21,2,0)</f>
        <v>Cathy Kelley</v>
      </c>
      <c r="E1431" s="5" t="s">
        <v>4</v>
      </c>
      <c r="F1431" s="5" t="str">
        <f>VLOOKUP($E1431,Country!$A$1:$B$11,2,0)</f>
        <v>North America</v>
      </c>
      <c r="G1431" s="5" t="s">
        <v>29</v>
      </c>
      <c r="H1431" s="5" t="str">
        <f>VLOOKUP($G1431,Products!$A$1:$C$11,COLUMNS(Products!$A$2:B1431),0)</f>
        <v>Computing</v>
      </c>
      <c r="I1431" s="5">
        <f>VLOOKUP($G1431,Products!$A$1:$C$11,COLUMNS(Products!$A$2:C1431),0)</f>
        <v>104.6</v>
      </c>
      <c r="J1431" s="5">
        <v>503.09</v>
      </c>
      <c r="K1431" s="5" t="s">
        <v>81</v>
      </c>
      <c r="L1431" s="6">
        <v>45019</v>
      </c>
      <c r="M1431" s="5">
        <f t="shared" si="22"/>
        <v>2</v>
      </c>
      <c r="N1431" s="5" t="str">
        <f>TEXT(Table1[[#This Row],[Date]],"mmm")</f>
        <v>Apr</v>
      </c>
      <c r="O1431" s="5">
        <f>YEAR(Table1[[#This Row],[Date]])</f>
        <v>2023</v>
      </c>
    </row>
    <row r="1432" spans="1:15" x14ac:dyDescent="0.25">
      <c r="A1432" s="5">
        <v>1431</v>
      </c>
      <c r="B1432" s="6">
        <v>45480</v>
      </c>
      <c r="C1432" s="5" t="s">
        <v>68</v>
      </c>
      <c r="D1432" s="5" t="str">
        <f>VLOOKUP($C1432,'Sales Person'!$A$1:$C$21,2,0)</f>
        <v>Samantha Irvin</v>
      </c>
      <c r="E1432" s="5" t="s">
        <v>14</v>
      </c>
      <c r="F1432" s="5" t="str">
        <f>VLOOKUP($E1432,Country!$A$1:$B$11,2,0)</f>
        <v>Asia</v>
      </c>
      <c r="G1432" s="5" t="s">
        <v>29</v>
      </c>
      <c r="H1432" s="5" t="str">
        <f>VLOOKUP($G1432,Products!$A$1:$C$11,COLUMNS(Products!$A$2:B1432),0)</f>
        <v>Computing</v>
      </c>
      <c r="I1432" s="5">
        <f>VLOOKUP($G1432,Products!$A$1:$C$11,COLUMNS(Products!$A$2:C1432),0)</f>
        <v>104.6</v>
      </c>
      <c r="J1432" s="5">
        <v>726.39</v>
      </c>
      <c r="K1432" s="5" t="s">
        <v>81</v>
      </c>
      <c r="L1432" s="6">
        <v>45498</v>
      </c>
      <c r="M1432" s="5">
        <f t="shared" si="22"/>
        <v>18</v>
      </c>
      <c r="N1432" s="5" t="str">
        <f>TEXT(Table1[[#This Row],[Date]],"mmm")</f>
        <v>Jul</v>
      </c>
      <c r="O1432" s="5">
        <f>YEAR(Table1[[#This Row],[Date]])</f>
        <v>2024</v>
      </c>
    </row>
    <row r="1433" spans="1:15" x14ac:dyDescent="0.25">
      <c r="A1433" s="5">
        <v>1432</v>
      </c>
      <c r="B1433" s="6">
        <v>45265</v>
      </c>
      <c r="C1433" s="5" t="s">
        <v>56</v>
      </c>
      <c r="D1433" s="5" t="str">
        <f>VLOOKUP($C1433,'Sales Person'!$A$1:$C$21,2,0)</f>
        <v>Nick Patrick</v>
      </c>
      <c r="E1433" s="5" t="s">
        <v>15</v>
      </c>
      <c r="F1433" s="5" t="str">
        <f>VLOOKUP($E1433,Country!$A$1:$B$11,2,0)</f>
        <v>Oceania</v>
      </c>
      <c r="G1433" s="5" t="s">
        <v>30</v>
      </c>
      <c r="H1433" s="5" t="str">
        <f>VLOOKUP($G1433,Products!$A$1:$C$11,COLUMNS(Products!$A$2:B1433),0)</f>
        <v>Audio</v>
      </c>
      <c r="I1433" s="5">
        <f>VLOOKUP($G1433,Products!$A$1:$C$11,COLUMNS(Products!$A$2:C1433),0)</f>
        <v>199.57</v>
      </c>
      <c r="J1433" s="5">
        <v>747.82</v>
      </c>
      <c r="K1433" s="5" t="s">
        <v>82</v>
      </c>
      <c r="L1433" s="5" t="s">
        <v>83</v>
      </c>
      <c r="M1433" s="5" t="str">
        <f t="shared" si="22"/>
        <v>0</v>
      </c>
      <c r="N1433" s="5" t="str">
        <f>TEXT(Table1[[#This Row],[Date]],"mmm")</f>
        <v>Dec</v>
      </c>
      <c r="O1433" s="5">
        <f>YEAR(Table1[[#This Row],[Date]])</f>
        <v>2023</v>
      </c>
    </row>
    <row r="1434" spans="1:15" x14ac:dyDescent="0.25">
      <c r="A1434" s="5">
        <v>1433</v>
      </c>
      <c r="B1434" s="6">
        <v>45389</v>
      </c>
      <c r="C1434" s="5" t="s">
        <v>52</v>
      </c>
      <c r="D1434" s="5" t="str">
        <f>VLOOKUP($C1434,'Sales Person'!$A$1:$C$21,2,0)</f>
        <v>Nick Patrick</v>
      </c>
      <c r="E1434" s="5" t="s">
        <v>13</v>
      </c>
      <c r="F1434" s="5" t="str">
        <f>VLOOKUP($E1434,Country!$A$1:$B$11,2,0)</f>
        <v>Asia</v>
      </c>
      <c r="G1434" s="5" t="s">
        <v>22</v>
      </c>
      <c r="H1434" s="5" t="str">
        <f>VLOOKUP($G1434,Products!$A$1:$C$11,COLUMNS(Products!$A$2:B1434),0)</f>
        <v>Computing</v>
      </c>
      <c r="I1434" s="5">
        <f>VLOOKUP($G1434,Products!$A$1:$C$11,COLUMNS(Products!$A$2:C1434),0)</f>
        <v>415.78</v>
      </c>
      <c r="J1434" s="5">
        <v>827.49</v>
      </c>
      <c r="K1434" s="5" t="s">
        <v>81</v>
      </c>
      <c r="L1434" s="6">
        <v>45404</v>
      </c>
      <c r="M1434" s="5">
        <f t="shared" si="22"/>
        <v>15</v>
      </c>
      <c r="N1434" s="5" t="str">
        <f>TEXT(Table1[[#This Row],[Date]],"mmm")</f>
        <v>Apr</v>
      </c>
      <c r="O1434" s="5">
        <f>YEAR(Table1[[#This Row],[Date]])</f>
        <v>2024</v>
      </c>
    </row>
    <row r="1435" spans="1:15" x14ac:dyDescent="0.25">
      <c r="A1435" s="5">
        <v>1434</v>
      </c>
      <c r="B1435" s="6">
        <v>45516</v>
      </c>
      <c r="C1435" s="5" t="s">
        <v>36</v>
      </c>
      <c r="D1435" s="5" t="str">
        <f>VLOOKUP($C1435,'Sales Person'!$A$1:$C$21,2,0)</f>
        <v>Michale Cole</v>
      </c>
      <c r="E1435" s="5" t="s">
        <v>5</v>
      </c>
      <c r="F1435" s="5" t="str">
        <f>VLOOKUP($E1435,Country!$A$1:$B$11,2,0)</f>
        <v>South America</v>
      </c>
      <c r="G1435" s="5" t="s">
        <v>24</v>
      </c>
      <c r="H1435" s="5" t="str">
        <f>VLOOKUP($G1435,Products!$A$1:$C$11,COLUMNS(Products!$A$2:B1435),0)</f>
        <v>Audio</v>
      </c>
      <c r="I1435" s="5">
        <f>VLOOKUP($G1435,Products!$A$1:$C$11,COLUMNS(Products!$A$2:C1435),0)</f>
        <v>195.62</v>
      </c>
      <c r="J1435" s="5">
        <v>494.57</v>
      </c>
      <c r="K1435" s="5" t="s">
        <v>82</v>
      </c>
      <c r="L1435" s="5" t="s">
        <v>83</v>
      </c>
      <c r="M1435" s="5" t="str">
        <f t="shared" si="22"/>
        <v>0</v>
      </c>
      <c r="N1435" s="5" t="str">
        <f>TEXT(Table1[[#This Row],[Date]],"mmm")</f>
        <v>Aug</v>
      </c>
      <c r="O1435" s="5">
        <f>YEAR(Table1[[#This Row],[Date]])</f>
        <v>2024</v>
      </c>
    </row>
    <row r="1436" spans="1:15" x14ac:dyDescent="0.25">
      <c r="A1436" s="5">
        <v>1435</v>
      </c>
      <c r="B1436" s="6">
        <v>45460</v>
      </c>
      <c r="C1436" s="5" t="s">
        <v>62</v>
      </c>
      <c r="D1436" s="5" t="str">
        <f>VLOOKUP($C1436,'Sales Person'!$A$1:$C$21,2,0)</f>
        <v>Cathy Kelley</v>
      </c>
      <c r="E1436" s="5" t="s">
        <v>5</v>
      </c>
      <c r="F1436" s="5" t="str">
        <f>VLOOKUP($E1436,Country!$A$1:$B$11,2,0)</f>
        <v>South America</v>
      </c>
      <c r="G1436" s="5" t="s">
        <v>26</v>
      </c>
      <c r="H1436" s="5" t="str">
        <f>VLOOKUP($G1436,Products!$A$1:$C$11,COLUMNS(Products!$A$2:B1436),0)</f>
        <v>Electronics</v>
      </c>
      <c r="I1436" s="5">
        <f>VLOOKUP($G1436,Products!$A$1:$C$11,COLUMNS(Products!$A$2:C1436),0)</f>
        <v>263.2</v>
      </c>
      <c r="J1436" s="5">
        <v>480.61</v>
      </c>
      <c r="K1436" s="5" t="s">
        <v>81</v>
      </c>
      <c r="L1436" s="6">
        <v>45464</v>
      </c>
      <c r="M1436" s="5">
        <f t="shared" si="22"/>
        <v>4</v>
      </c>
      <c r="N1436" s="5" t="str">
        <f>TEXT(Table1[[#This Row],[Date]],"mmm")</f>
        <v>Jun</v>
      </c>
      <c r="O1436" s="5">
        <f>YEAR(Table1[[#This Row],[Date]])</f>
        <v>2024</v>
      </c>
    </row>
    <row r="1437" spans="1:15" x14ac:dyDescent="0.25">
      <c r="A1437" s="5">
        <v>1436</v>
      </c>
      <c r="B1437" s="6">
        <v>44952</v>
      </c>
      <c r="C1437" s="5" t="s">
        <v>48</v>
      </c>
      <c r="D1437" s="5" t="str">
        <f>VLOOKUP($C1437,'Sales Person'!$A$1:$C$21,2,0)</f>
        <v>Cathy Kelley</v>
      </c>
      <c r="E1437" s="5" t="s">
        <v>10</v>
      </c>
      <c r="F1437" s="5" t="str">
        <f>VLOOKUP($E1437,Country!$A$1:$B$11,2,0)</f>
        <v>Europe</v>
      </c>
      <c r="G1437" s="5" t="s">
        <v>24</v>
      </c>
      <c r="H1437" s="5" t="str">
        <f>VLOOKUP($G1437,Products!$A$1:$C$11,COLUMNS(Products!$A$2:B1437),0)</f>
        <v>Audio</v>
      </c>
      <c r="I1437" s="5">
        <f>VLOOKUP($G1437,Products!$A$1:$C$11,COLUMNS(Products!$A$2:C1437),0)</f>
        <v>195.62</v>
      </c>
      <c r="J1437" s="5">
        <v>883.4</v>
      </c>
      <c r="K1437" s="5" t="s">
        <v>81</v>
      </c>
      <c r="L1437" s="6">
        <v>44958</v>
      </c>
      <c r="M1437" s="5">
        <f t="shared" si="22"/>
        <v>6</v>
      </c>
      <c r="N1437" s="5" t="str">
        <f>TEXT(Table1[[#This Row],[Date]],"mmm")</f>
        <v>Jan</v>
      </c>
      <c r="O1437" s="5">
        <f>YEAR(Table1[[#This Row],[Date]])</f>
        <v>2023</v>
      </c>
    </row>
    <row r="1438" spans="1:15" x14ac:dyDescent="0.25">
      <c r="A1438" s="5">
        <v>1437</v>
      </c>
      <c r="B1438" s="6">
        <v>45416</v>
      </c>
      <c r="C1438" s="5" t="s">
        <v>46</v>
      </c>
      <c r="D1438" s="5" t="str">
        <f>VLOOKUP($C1438,'Sales Person'!$A$1:$C$21,2,0)</f>
        <v>Nick Patrick</v>
      </c>
      <c r="E1438" s="5" t="s">
        <v>14</v>
      </c>
      <c r="F1438" s="5" t="str">
        <f>VLOOKUP($E1438,Country!$A$1:$B$11,2,0)</f>
        <v>Asia</v>
      </c>
      <c r="G1438" s="5" t="s">
        <v>22</v>
      </c>
      <c r="H1438" s="5" t="str">
        <f>VLOOKUP($G1438,Products!$A$1:$C$11,COLUMNS(Products!$A$2:B1438),0)</f>
        <v>Computing</v>
      </c>
      <c r="I1438" s="5">
        <f>VLOOKUP($G1438,Products!$A$1:$C$11,COLUMNS(Products!$A$2:C1438),0)</f>
        <v>415.78</v>
      </c>
      <c r="J1438" s="5">
        <v>472.66</v>
      </c>
      <c r="K1438" s="5" t="s">
        <v>81</v>
      </c>
      <c r="L1438" s="6">
        <v>45434</v>
      </c>
      <c r="M1438" s="5">
        <f t="shared" si="22"/>
        <v>18</v>
      </c>
      <c r="N1438" s="5" t="str">
        <f>TEXT(Table1[[#This Row],[Date]],"mmm")</f>
        <v>May</v>
      </c>
      <c r="O1438" s="5">
        <f>YEAR(Table1[[#This Row],[Date]])</f>
        <v>2024</v>
      </c>
    </row>
    <row r="1439" spans="1:15" x14ac:dyDescent="0.25">
      <c r="A1439" s="5">
        <v>1438</v>
      </c>
      <c r="B1439" s="6">
        <v>45400</v>
      </c>
      <c r="C1439" s="5" t="s">
        <v>42</v>
      </c>
      <c r="D1439" s="5" t="str">
        <f>VLOOKUP($C1439,'Sales Person'!$A$1:$C$21,2,0)</f>
        <v>Cathy Kelley</v>
      </c>
      <c r="E1439" s="5" t="s">
        <v>7</v>
      </c>
      <c r="F1439" s="5" t="str">
        <f>VLOOKUP($E1439,Country!$A$1:$B$11,2,0)</f>
        <v>Europe</v>
      </c>
      <c r="G1439" s="5" t="s">
        <v>24</v>
      </c>
      <c r="H1439" s="5" t="str">
        <f>VLOOKUP($G1439,Products!$A$1:$C$11,COLUMNS(Products!$A$2:B1439),0)</f>
        <v>Audio</v>
      </c>
      <c r="I1439" s="5">
        <f>VLOOKUP($G1439,Products!$A$1:$C$11,COLUMNS(Products!$A$2:C1439),0)</f>
        <v>195.62</v>
      </c>
      <c r="J1439" s="5">
        <v>839.19</v>
      </c>
      <c r="K1439" s="5" t="s">
        <v>81</v>
      </c>
      <c r="L1439" s="6">
        <v>45408</v>
      </c>
      <c r="M1439" s="5">
        <f t="shared" si="22"/>
        <v>8</v>
      </c>
      <c r="N1439" s="5" t="str">
        <f>TEXT(Table1[[#This Row],[Date]],"mmm")</f>
        <v>Apr</v>
      </c>
      <c r="O1439" s="5">
        <f>YEAR(Table1[[#This Row],[Date]])</f>
        <v>2024</v>
      </c>
    </row>
    <row r="1440" spans="1:15" x14ac:dyDescent="0.25">
      <c r="A1440" s="5">
        <v>1439</v>
      </c>
      <c r="B1440" s="6">
        <v>45609</v>
      </c>
      <c r="C1440" s="5" t="s">
        <v>74</v>
      </c>
      <c r="D1440" s="5" t="str">
        <f>VLOOKUP($C1440,'Sales Person'!$A$1:$C$21,2,0)</f>
        <v>Michale Cole</v>
      </c>
      <c r="E1440" s="5" t="s">
        <v>10</v>
      </c>
      <c r="F1440" s="5" t="str">
        <f>VLOOKUP($E1440,Country!$A$1:$B$11,2,0)</f>
        <v>Europe</v>
      </c>
      <c r="G1440" s="5" t="s">
        <v>29</v>
      </c>
      <c r="H1440" s="5" t="str">
        <f>VLOOKUP($G1440,Products!$A$1:$C$11,COLUMNS(Products!$A$2:B1440),0)</f>
        <v>Computing</v>
      </c>
      <c r="I1440" s="5">
        <f>VLOOKUP($G1440,Products!$A$1:$C$11,COLUMNS(Products!$A$2:C1440),0)</f>
        <v>104.6</v>
      </c>
      <c r="J1440" s="5">
        <v>353.51</v>
      </c>
      <c r="K1440" s="5" t="s">
        <v>81</v>
      </c>
      <c r="L1440" s="6">
        <v>45615</v>
      </c>
      <c r="M1440" s="5">
        <f t="shared" si="22"/>
        <v>6</v>
      </c>
      <c r="N1440" s="5" t="str">
        <f>TEXT(Table1[[#This Row],[Date]],"mmm")</f>
        <v>Nov</v>
      </c>
      <c r="O1440" s="5">
        <f>YEAR(Table1[[#This Row],[Date]])</f>
        <v>2024</v>
      </c>
    </row>
    <row r="1441" spans="1:15" x14ac:dyDescent="0.25">
      <c r="A1441" s="5">
        <v>1440</v>
      </c>
      <c r="B1441" s="6">
        <v>45520</v>
      </c>
      <c r="C1441" s="5" t="s">
        <v>74</v>
      </c>
      <c r="D1441" s="5" t="str">
        <f>VLOOKUP($C1441,'Sales Person'!$A$1:$C$21,2,0)</f>
        <v>Michale Cole</v>
      </c>
      <c r="E1441" s="5" t="s">
        <v>7</v>
      </c>
      <c r="F1441" s="5" t="str">
        <f>VLOOKUP($E1441,Country!$A$1:$B$11,2,0)</f>
        <v>Europe</v>
      </c>
      <c r="G1441" s="5" t="s">
        <v>20</v>
      </c>
      <c r="H1441" s="5" t="str">
        <f>VLOOKUP($G1441,Products!$A$1:$C$11,COLUMNS(Products!$A$2:B1441),0)</f>
        <v>Office Equipment</v>
      </c>
      <c r="I1441" s="5">
        <f>VLOOKUP($G1441,Products!$A$1:$C$11,COLUMNS(Products!$A$2:C1441),0)</f>
        <v>350.59</v>
      </c>
      <c r="J1441" s="5">
        <v>231.26</v>
      </c>
      <c r="K1441" s="5" t="s">
        <v>82</v>
      </c>
      <c r="L1441" s="5" t="s">
        <v>83</v>
      </c>
      <c r="M1441" s="5" t="str">
        <f t="shared" si="22"/>
        <v>0</v>
      </c>
      <c r="N1441" s="5" t="str">
        <f>TEXT(Table1[[#This Row],[Date]],"mmm")</f>
        <v>Aug</v>
      </c>
      <c r="O1441" s="5">
        <f>YEAR(Table1[[#This Row],[Date]])</f>
        <v>2024</v>
      </c>
    </row>
    <row r="1442" spans="1:15" x14ac:dyDescent="0.25">
      <c r="A1442" s="5">
        <v>1441</v>
      </c>
      <c r="B1442" s="6">
        <v>45076</v>
      </c>
      <c r="C1442" s="5" t="s">
        <v>66</v>
      </c>
      <c r="D1442" s="5" t="str">
        <f>VLOOKUP($C1442,'Sales Person'!$A$1:$C$21,2,0)</f>
        <v>Michale Cole</v>
      </c>
      <c r="E1442" s="5" t="s">
        <v>15</v>
      </c>
      <c r="F1442" s="5" t="str">
        <f>VLOOKUP($E1442,Country!$A$1:$B$11,2,0)</f>
        <v>Oceania</v>
      </c>
      <c r="G1442" s="5" t="s">
        <v>20</v>
      </c>
      <c r="H1442" s="5" t="str">
        <f>VLOOKUP($G1442,Products!$A$1:$C$11,COLUMNS(Products!$A$2:B1442),0)</f>
        <v>Office Equipment</v>
      </c>
      <c r="I1442" s="5">
        <f>VLOOKUP($G1442,Products!$A$1:$C$11,COLUMNS(Products!$A$2:C1442),0)</f>
        <v>350.59</v>
      </c>
      <c r="J1442" s="5">
        <v>452.56</v>
      </c>
      <c r="K1442" s="5" t="s">
        <v>81</v>
      </c>
      <c r="L1442" s="6">
        <v>45096</v>
      </c>
      <c r="M1442" s="5">
        <f t="shared" si="22"/>
        <v>20</v>
      </c>
      <c r="N1442" s="5" t="str">
        <f>TEXT(Table1[[#This Row],[Date]],"mmm")</f>
        <v>May</v>
      </c>
      <c r="O1442" s="5">
        <f>YEAR(Table1[[#This Row],[Date]])</f>
        <v>2023</v>
      </c>
    </row>
    <row r="1443" spans="1:15" x14ac:dyDescent="0.25">
      <c r="A1443" s="5">
        <v>1442</v>
      </c>
      <c r="B1443" s="6">
        <v>45364</v>
      </c>
      <c r="C1443" s="5" t="s">
        <v>46</v>
      </c>
      <c r="D1443" s="5" t="str">
        <f>VLOOKUP($C1443,'Sales Person'!$A$1:$C$21,2,0)</f>
        <v>Nick Patrick</v>
      </c>
      <c r="E1443" s="5" t="s">
        <v>4</v>
      </c>
      <c r="F1443" s="5" t="str">
        <f>VLOOKUP($E1443,Country!$A$1:$B$11,2,0)</f>
        <v>North America</v>
      </c>
      <c r="G1443" s="5" t="s">
        <v>26</v>
      </c>
      <c r="H1443" s="5" t="str">
        <f>VLOOKUP($G1443,Products!$A$1:$C$11,COLUMNS(Products!$A$2:B1443),0)</f>
        <v>Electronics</v>
      </c>
      <c r="I1443" s="5">
        <f>VLOOKUP($G1443,Products!$A$1:$C$11,COLUMNS(Products!$A$2:C1443),0)</f>
        <v>263.2</v>
      </c>
      <c r="J1443" s="5">
        <v>321.33</v>
      </c>
      <c r="K1443" s="5" t="s">
        <v>81</v>
      </c>
      <c r="L1443" s="6">
        <v>45366</v>
      </c>
      <c r="M1443" s="5">
        <f t="shared" si="22"/>
        <v>2</v>
      </c>
      <c r="N1443" s="5" t="str">
        <f>TEXT(Table1[[#This Row],[Date]],"mmm")</f>
        <v>Mar</v>
      </c>
      <c r="O1443" s="5">
        <f>YEAR(Table1[[#This Row],[Date]])</f>
        <v>2024</v>
      </c>
    </row>
    <row r="1444" spans="1:15" x14ac:dyDescent="0.25">
      <c r="A1444" s="5">
        <v>1443</v>
      </c>
      <c r="B1444" s="6">
        <v>45342</v>
      </c>
      <c r="C1444" s="5" t="s">
        <v>48</v>
      </c>
      <c r="D1444" s="5" t="str">
        <f>VLOOKUP($C1444,'Sales Person'!$A$1:$C$21,2,0)</f>
        <v>Cathy Kelley</v>
      </c>
      <c r="E1444" s="5" t="s">
        <v>5</v>
      </c>
      <c r="F1444" s="5" t="str">
        <f>VLOOKUP($E1444,Country!$A$1:$B$11,2,0)</f>
        <v>South America</v>
      </c>
      <c r="G1444" s="5" t="s">
        <v>33</v>
      </c>
      <c r="H1444" s="5" t="str">
        <f>VLOOKUP($G1444,Products!$A$1:$C$11,COLUMNS(Products!$A$2:B1444),0)</f>
        <v>Electronics</v>
      </c>
      <c r="I1444" s="5">
        <f>VLOOKUP($G1444,Products!$A$1:$C$11,COLUMNS(Products!$A$2:C1444),0)</f>
        <v>381.62</v>
      </c>
      <c r="J1444" s="5">
        <v>492.82</v>
      </c>
      <c r="K1444" s="5" t="s">
        <v>82</v>
      </c>
      <c r="L1444" s="5" t="s">
        <v>83</v>
      </c>
      <c r="M1444" s="5" t="str">
        <f t="shared" si="22"/>
        <v>0</v>
      </c>
      <c r="N1444" s="5" t="str">
        <f>TEXT(Table1[[#This Row],[Date]],"mmm")</f>
        <v>Feb</v>
      </c>
      <c r="O1444" s="5">
        <f>YEAR(Table1[[#This Row],[Date]])</f>
        <v>2024</v>
      </c>
    </row>
    <row r="1445" spans="1:15" x14ac:dyDescent="0.25">
      <c r="A1445" s="5">
        <v>1444</v>
      </c>
      <c r="B1445" s="6">
        <v>45332</v>
      </c>
      <c r="C1445" s="5" t="s">
        <v>60</v>
      </c>
      <c r="D1445" s="5" t="str">
        <f>VLOOKUP($C1445,'Sales Person'!$A$1:$C$21,2,0)</f>
        <v>Cathy Kelley</v>
      </c>
      <c r="E1445" s="5" t="s">
        <v>15</v>
      </c>
      <c r="F1445" s="5" t="str">
        <f>VLOOKUP($E1445,Country!$A$1:$B$11,2,0)</f>
        <v>Oceania</v>
      </c>
      <c r="G1445" s="5" t="s">
        <v>28</v>
      </c>
      <c r="H1445" s="5" t="str">
        <f>VLOOKUP($G1445,Products!$A$1:$C$11,COLUMNS(Products!$A$2:B1445),0)</f>
        <v>Electronics</v>
      </c>
      <c r="I1445" s="5">
        <f>VLOOKUP($G1445,Products!$A$1:$C$11,COLUMNS(Products!$A$2:C1445),0)</f>
        <v>282.79000000000002</v>
      </c>
      <c r="J1445" s="5">
        <v>366.38</v>
      </c>
      <c r="K1445" s="5" t="s">
        <v>81</v>
      </c>
      <c r="L1445" s="6">
        <v>45352</v>
      </c>
      <c r="M1445" s="5">
        <f t="shared" si="22"/>
        <v>20</v>
      </c>
      <c r="N1445" s="5" t="str">
        <f>TEXT(Table1[[#This Row],[Date]],"mmm")</f>
        <v>Feb</v>
      </c>
      <c r="O1445" s="5">
        <f>YEAR(Table1[[#This Row],[Date]])</f>
        <v>2024</v>
      </c>
    </row>
    <row r="1446" spans="1:15" x14ac:dyDescent="0.25">
      <c r="A1446" s="5">
        <v>1445</v>
      </c>
      <c r="B1446" s="6">
        <v>45572</v>
      </c>
      <c r="C1446" s="5" t="s">
        <v>44</v>
      </c>
      <c r="D1446" s="5" t="str">
        <f>VLOOKUP($C1446,'Sales Person'!$A$1:$C$21,2,0)</f>
        <v>Cathy Kelley</v>
      </c>
      <c r="E1446" s="5" t="s">
        <v>2</v>
      </c>
      <c r="F1446" s="5" t="str">
        <f>VLOOKUP($E1446,Country!$A$1:$B$11,2,0)</f>
        <v>North America</v>
      </c>
      <c r="G1446" s="5" t="s">
        <v>28</v>
      </c>
      <c r="H1446" s="5" t="str">
        <f>VLOOKUP($G1446,Products!$A$1:$C$11,COLUMNS(Products!$A$2:B1446),0)</f>
        <v>Electronics</v>
      </c>
      <c r="I1446" s="5">
        <f>VLOOKUP($G1446,Products!$A$1:$C$11,COLUMNS(Products!$A$2:C1446),0)</f>
        <v>282.79000000000002</v>
      </c>
      <c r="J1446" s="5">
        <v>694.36</v>
      </c>
      <c r="K1446" s="5" t="s">
        <v>81</v>
      </c>
      <c r="L1446" s="6">
        <v>45573</v>
      </c>
      <c r="M1446" s="5">
        <f t="shared" si="22"/>
        <v>1</v>
      </c>
      <c r="N1446" s="5" t="str">
        <f>TEXT(Table1[[#This Row],[Date]],"mmm")</f>
        <v>Oct</v>
      </c>
      <c r="O1446" s="5">
        <f>YEAR(Table1[[#This Row],[Date]])</f>
        <v>2024</v>
      </c>
    </row>
    <row r="1447" spans="1:15" x14ac:dyDescent="0.25">
      <c r="A1447" s="5">
        <v>1446</v>
      </c>
      <c r="B1447" s="6">
        <v>45190</v>
      </c>
      <c r="C1447" s="5" t="s">
        <v>58</v>
      </c>
      <c r="D1447" s="5" t="str">
        <f>VLOOKUP($C1447,'Sales Person'!$A$1:$C$21,2,0)</f>
        <v>Nick Patrick</v>
      </c>
      <c r="E1447" s="5" t="s">
        <v>5</v>
      </c>
      <c r="F1447" s="5" t="str">
        <f>VLOOKUP($E1447,Country!$A$1:$B$11,2,0)</f>
        <v>South America</v>
      </c>
      <c r="G1447" s="5" t="s">
        <v>20</v>
      </c>
      <c r="H1447" s="5" t="str">
        <f>VLOOKUP($G1447,Products!$A$1:$C$11,COLUMNS(Products!$A$2:B1447),0)</f>
        <v>Office Equipment</v>
      </c>
      <c r="I1447" s="5">
        <f>VLOOKUP($G1447,Products!$A$1:$C$11,COLUMNS(Products!$A$2:C1447),0)</f>
        <v>350.59</v>
      </c>
      <c r="J1447" s="5">
        <v>798.72</v>
      </c>
      <c r="K1447" s="5" t="s">
        <v>82</v>
      </c>
      <c r="L1447" s="5" t="s">
        <v>83</v>
      </c>
      <c r="M1447" s="5" t="str">
        <f t="shared" si="22"/>
        <v>0</v>
      </c>
      <c r="N1447" s="5" t="str">
        <f>TEXT(Table1[[#This Row],[Date]],"mmm")</f>
        <v>Sep</v>
      </c>
      <c r="O1447" s="5">
        <f>YEAR(Table1[[#This Row],[Date]])</f>
        <v>2023</v>
      </c>
    </row>
    <row r="1448" spans="1:15" x14ac:dyDescent="0.25">
      <c r="A1448" s="5">
        <v>1447</v>
      </c>
      <c r="B1448" s="6">
        <v>45593</v>
      </c>
      <c r="C1448" s="5" t="s">
        <v>62</v>
      </c>
      <c r="D1448" s="5" t="str">
        <f>VLOOKUP($C1448,'Sales Person'!$A$1:$C$21,2,0)</f>
        <v>Cathy Kelley</v>
      </c>
      <c r="E1448" s="5" t="s">
        <v>10</v>
      </c>
      <c r="F1448" s="5" t="str">
        <f>VLOOKUP($E1448,Country!$A$1:$B$11,2,0)</f>
        <v>Europe</v>
      </c>
      <c r="G1448" s="5" t="s">
        <v>20</v>
      </c>
      <c r="H1448" s="5" t="str">
        <f>VLOOKUP($G1448,Products!$A$1:$C$11,COLUMNS(Products!$A$2:B1448),0)</f>
        <v>Office Equipment</v>
      </c>
      <c r="I1448" s="5">
        <f>VLOOKUP($G1448,Products!$A$1:$C$11,COLUMNS(Products!$A$2:C1448),0)</f>
        <v>350.59</v>
      </c>
      <c r="J1448" s="5">
        <v>800.89</v>
      </c>
      <c r="K1448" s="5" t="s">
        <v>81</v>
      </c>
      <c r="L1448" s="6">
        <v>45599</v>
      </c>
      <c r="M1448" s="5">
        <f t="shared" si="22"/>
        <v>6</v>
      </c>
      <c r="N1448" s="5" t="str">
        <f>TEXT(Table1[[#This Row],[Date]],"mmm")</f>
        <v>Oct</v>
      </c>
      <c r="O1448" s="5">
        <f>YEAR(Table1[[#This Row],[Date]])</f>
        <v>2024</v>
      </c>
    </row>
    <row r="1449" spans="1:15" x14ac:dyDescent="0.25">
      <c r="A1449" s="5">
        <v>1448</v>
      </c>
      <c r="B1449" s="6">
        <v>44998</v>
      </c>
      <c r="C1449" s="5" t="s">
        <v>58</v>
      </c>
      <c r="D1449" s="5" t="str">
        <f>VLOOKUP($C1449,'Sales Person'!$A$1:$C$21,2,0)</f>
        <v>Nick Patrick</v>
      </c>
      <c r="E1449" s="5" t="s">
        <v>15</v>
      </c>
      <c r="F1449" s="5" t="str">
        <f>VLOOKUP($E1449,Country!$A$1:$B$11,2,0)</f>
        <v>Oceania</v>
      </c>
      <c r="G1449" s="5" t="s">
        <v>31</v>
      </c>
      <c r="H1449" s="5" t="str">
        <f>VLOOKUP($G1449,Products!$A$1:$C$11,COLUMNS(Products!$A$2:B1449),0)</f>
        <v>Electronics</v>
      </c>
      <c r="I1449" s="5">
        <f>VLOOKUP($G1449,Products!$A$1:$C$11,COLUMNS(Products!$A$2:C1449),0)</f>
        <v>71.97</v>
      </c>
      <c r="J1449" s="5">
        <v>917.95</v>
      </c>
      <c r="K1449" s="5" t="s">
        <v>82</v>
      </c>
      <c r="L1449" s="5" t="s">
        <v>83</v>
      </c>
      <c r="M1449" s="5" t="str">
        <f t="shared" si="22"/>
        <v>0</v>
      </c>
      <c r="N1449" s="5" t="str">
        <f>TEXT(Table1[[#This Row],[Date]],"mmm")</f>
        <v>Mar</v>
      </c>
      <c r="O1449" s="5">
        <f>YEAR(Table1[[#This Row],[Date]])</f>
        <v>2023</v>
      </c>
    </row>
    <row r="1450" spans="1:15" x14ac:dyDescent="0.25">
      <c r="A1450" s="5">
        <v>1449</v>
      </c>
      <c r="B1450" s="6">
        <v>45641</v>
      </c>
      <c r="C1450" s="5" t="s">
        <v>64</v>
      </c>
      <c r="D1450" s="5" t="str">
        <f>VLOOKUP($C1450,'Sales Person'!$A$1:$C$21,2,0)</f>
        <v>Michale Cole</v>
      </c>
      <c r="E1450" s="5" t="s">
        <v>14</v>
      </c>
      <c r="F1450" s="5" t="str">
        <f>VLOOKUP($E1450,Country!$A$1:$B$11,2,0)</f>
        <v>Asia</v>
      </c>
      <c r="G1450" s="5" t="s">
        <v>24</v>
      </c>
      <c r="H1450" s="5" t="str">
        <f>VLOOKUP($G1450,Products!$A$1:$C$11,COLUMNS(Products!$A$2:B1450),0)</f>
        <v>Audio</v>
      </c>
      <c r="I1450" s="5">
        <f>VLOOKUP($G1450,Products!$A$1:$C$11,COLUMNS(Products!$A$2:C1450),0)</f>
        <v>195.62</v>
      </c>
      <c r="J1450" s="5">
        <v>621.87</v>
      </c>
      <c r="K1450" s="5" t="s">
        <v>81</v>
      </c>
      <c r="L1450" s="6">
        <v>44928</v>
      </c>
      <c r="M1450" s="5">
        <f t="shared" si="22"/>
        <v>-713</v>
      </c>
      <c r="N1450" s="5" t="str">
        <f>TEXT(Table1[[#This Row],[Date]],"mmm")</f>
        <v>Dec</v>
      </c>
      <c r="O1450" s="5">
        <f>YEAR(Table1[[#This Row],[Date]])</f>
        <v>2024</v>
      </c>
    </row>
    <row r="1451" spans="1:15" x14ac:dyDescent="0.25">
      <c r="A1451" s="5">
        <v>1450</v>
      </c>
      <c r="B1451" s="6">
        <v>45600</v>
      </c>
      <c r="C1451" s="5" t="s">
        <v>42</v>
      </c>
      <c r="D1451" s="5" t="str">
        <f>VLOOKUP($C1451,'Sales Person'!$A$1:$C$21,2,0)</f>
        <v>Cathy Kelley</v>
      </c>
      <c r="E1451" s="5" t="s">
        <v>7</v>
      </c>
      <c r="F1451" s="5" t="str">
        <f>VLOOKUP($E1451,Country!$A$1:$B$11,2,0)</f>
        <v>Europe</v>
      </c>
      <c r="G1451" s="5" t="s">
        <v>32</v>
      </c>
      <c r="H1451" s="5" t="str">
        <f>VLOOKUP($G1451,Products!$A$1:$C$11,COLUMNS(Products!$A$2:B1451),0)</f>
        <v>Audio</v>
      </c>
      <c r="I1451" s="5">
        <f>VLOOKUP($G1451,Products!$A$1:$C$11,COLUMNS(Products!$A$2:C1451),0)</f>
        <v>143.09</v>
      </c>
      <c r="J1451" s="5">
        <v>316.19</v>
      </c>
      <c r="K1451" s="5" t="s">
        <v>81</v>
      </c>
      <c r="L1451" s="6">
        <v>45608</v>
      </c>
      <c r="M1451" s="5">
        <f t="shared" si="22"/>
        <v>8</v>
      </c>
      <c r="N1451" s="5" t="str">
        <f>TEXT(Table1[[#This Row],[Date]],"mmm")</f>
        <v>Nov</v>
      </c>
      <c r="O1451" s="5">
        <f>YEAR(Table1[[#This Row],[Date]])</f>
        <v>2024</v>
      </c>
    </row>
    <row r="1452" spans="1:15" x14ac:dyDescent="0.25">
      <c r="A1452" s="5">
        <v>1451</v>
      </c>
      <c r="B1452" s="6">
        <v>45047</v>
      </c>
      <c r="C1452" s="5" t="s">
        <v>38</v>
      </c>
      <c r="D1452" s="5" t="str">
        <f>VLOOKUP($C1452,'Sales Person'!$A$1:$C$21,2,0)</f>
        <v>Samantha Irvin</v>
      </c>
      <c r="E1452" s="5" t="s">
        <v>5</v>
      </c>
      <c r="F1452" s="5" t="str">
        <f>VLOOKUP($E1452,Country!$A$1:$B$11,2,0)</f>
        <v>South America</v>
      </c>
      <c r="G1452" s="5" t="s">
        <v>32</v>
      </c>
      <c r="H1452" s="5" t="str">
        <f>VLOOKUP($G1452,Products!$A$1:$C$11,COLUMNS(Products!$A$2:B1452),0)</f>
        <v>Audio</v>
      </c>
      <c r="I1452" s="5">
        <f>VLOOKUP($G1452,Products!$A$1:$C$11,COLUMNS(Products!$A$2:C1452),0)</f>
        <v>143.09</v>
      </c>
      <c r="J1452" s="5">
        <v>587.23</v>
      </c>
      <c r="K1452" s="5" t="s">
        <v>81</v>
      </c>
      <c r="L1452" s="6">
        <v>45051</v>
      </c>
      <c r="M1452" s="5">
        <f t="shared" si="22"/>
        <v>4</v>
      </c>
      <c r="N1452" s="5" t="str">
        <f>TEXT(Table1[[#This Row],[Date]],"mmm")</f>
        <v>May</v>
      </c>
      <c r="O1452" s="5">
        <f>YEAR(Table1[[#This Row],[Date]])</f>
        <v>2023</v>
      </c>
    </row>
    <row r="1453" spans="1:15" x14ac:dyDescent="0.25">
      <c r="A1453" s="5">
        <v>1452</v>
      </c>
      <c r="B1453" s="6">
        <v>45315</v>
      </c>
      <c r="C1453" s="5" t="s">
        <v>70</v>
      </c>
      <c r="D1453" s="5" t="str">
        <f>VLOOKUP($C1453,'Sales Person'!$A$1:$C$21,2,0)</f>
        <v>Cathy Kelley</v>
      </c>
      <c r="E1453" s="5" t="s">
        <v>11</v>
      </c>
      <c r="F1453" s="5" t="str">
        <f>VLOOKUP($E1453,Country!$A$1:$B$11,2,0)</f>
        <v>Asia</v>
      </c>
      <c r="G1453" s="5" t="s">
        <v>33</v>
      </c>
      <c r="H1453" s="5" t="str">
        <f>VLOOKUP($G1453,Products!$A$1:$C$11,COLUMNS(Products!$A$2:B1453),0)</f>
        <v>Electronics</v>
      </c>
      <c r="I1453" s="5">
        <f>VLOOKUP($G1453,Products!$A$1:$C$11,COLUMNS(Products!$A$2:C1453),0)</f>
        <v>381.62</v>
      </c>
      <c r="J1453" s="5">
        <v>253.75</v>
      </c>
      <c r="K1453" s="5" t="s">
        <v>82</v>
      </c>
      <c r="L1453" s="5" t="s">
        <v>83</v>
      </c>
      <c r="M1453" s="5" t="str">
        <f t="shared" si="22"/>
        <v>0</v>
      </c>
      <c r="N1453" s="5" t="str">
        <f>TEXT(Table1[[#This Row],[Date]],"mmm")</f>
        <v>Jan</v>
      </c>
      <c r="O1453" s="5">
        <f>YEAR(Table1[[#This Row],[Date]])</f>
        <v>2024</v>
      </c>
    </row>
    <row r="1454" spans="1:15" x14ac:dyDescent="0.25">
      <c r="A1454" s="5">
        <v>1453</v>
      </c>
      <c r="B1454" s="6">
        <v>45423</v>
      </c>
      <c r="C1454" s="5" t="s">
        <v>44</v>
      </c>
      <c r="D1454" s="5" t="str">
        <f>VLOOKUP($C1454,'Sales Person'!$A$1:$C$21,2,0)</f>
        <v>Cathy Kelley</v>
      </c>
      <c r="E1454" s="5" t="s">
        <v>11</v>
      </c>
      <c r="F1454" s="5" t="str">
        <f>VLOOKUP($E1454,Country!$A$1:$B$11,2,0)</f>
        <v>Asia</v>
      </c>
      <c r="G1454" s="5" t="s">
        <v>28</v>
      </c>
      <c r="H1454" s="5" t="str">
        <f>VLOOKUP($G1454,Products!$A$1:$C$11,COLUMNS(Products!$A$2:B1454),0)</f>
        <v>Electronics</v>
      </c>
      <c r="I1454" s="5">
        <f>VLOOKUP($G1454,Products!$A$1:$C$11,COLUMNS(Products!$A$2:C1454),0)</f>
        <v>282.79000000000002</v>
      </c>
      <c r="J1454" s="5">
        <v>997.47</v>
      </c>
      <c r="K1454" s="5" t="s">
        <v>82</v>
      </c>
      <c r="L1454" s="5" t="s">
        <v>83</v>
      </c>
      <c r="M1454" s="5" t="str">
        <f t="shared" si="22"/>
        <v>0</v>
      </c>
      <c r="N1454" s="5" t="str">
        <f>TEXT(Table1[[#This Row],[Date]],"mmm")</f>
        <v>May</v>
      </c>
      <c r="O1454" s="5">
        <f>YEAR(Table1[[#This Row],[Date]])</f>
        <v>2024</v>
      </c>
    </row>
    <row r="1455" spans="1:15" x14ac:dyDescent="0.25">
      <c r="A1455" s="5">
        <v>1454</v>
      </c>
      <c r="B1455" s="6">
        <v>44930</v>
      </c>
      <c r="C1455" s="5" t="s">
        <v>66</v>
      </c>
      <c r="D1455" s="5" t="str">
        <f>VLOOKUP($C1455,'Sales Person'!$A$1:$C$21,2,0)</f>
        <v>Michale Cole</v>
      </c>
      <c r="E1455" s="5" t="s">
        <v>14</v>
      </c>
      <c r="F1455" s="5" t="str">
        <f>VLOOKUP($E1455,Country!$A$1:$B$11,2,0)</f>
        <v>Asia</v>
      </c>
      <c r="G1455" s="5" t="s">
        <v>22</v>
      </c>
      <c r="H1455" s="5" t="str">
        <f>VLOOKUP($G1455,Products!$A$1:$C$11,COLUMNS(Products!$A$2:B1455),0)</f>
        <v>Computing</v>
      </c>
      <c r="I1455" s="5">
        <f>VLOOKUP($G1455,Products!$A$1:$C$11,COLUMNS(Products!$A$2:C1455),0)</f>
        <v>415.78</v>
      </c>
      <c r="J1455" s="5">
        <v>905.73</v>
      </c>
      <c r="K1455" s="5" t="s">
        <v>82</v>
      </c>
      <c r="L1455" s="5" t="s">
        <v>83</v>
      </c>
      <c r="M1455" s="5" t="str">
        <f t="shared" si="22"/>
        <v>0</v>
      </c>
      <c r="N1455" s="5" t="str">
        <f>TEXT(Table1[[#This Row],[Date]],"mmm")</f>
        <v>Jan</v>
      </c>
      <c r="O1455" s="5">
        <f>YEAR(Table1[[#This Row],[Date]])</f>
        <v>2023</v>
      </c>
    </row>
    <row r="1456" spans="1:15" x14ac:dyDescent="0.25">
      <c r="A1456" s="5">
        <v>1455</v>
      </c>
      <c r="B1456" s="6">
        <v>45541</v>
      </c>
      <c r="C1456" s="5" t="s">
        <v>58</v>
      </c>
      <c r="D1456" s="5" t="str">
        <f>VLOOKUP($C1456,'Sales Person'!$A$1:$C$21,2,0)</f>
        <v>Nick Patrick</v>
      </c>
      <c r="E1456" s="5" t="s">
        <v>2</v>
      </c>
      <c r="F1456" s="5" t="str">
        <f>VLOOKUP($E1456,Country!$A$1:$B$11,2,0)</f>
        <v>North America</v>
      </c>
      <c r="G1456" s="5" t="s">
        <v>22</v>
      </c>
      <c r="H1456" s="5" t="str">
        <f>VLOOKUP($G1456,Products!$A$1:$C$11,COLUMNS(Products!$A$2:B1456),0)</f>
        <v>Computing</v>
      </c>
      <c r="I1456" s="5">
        <f>VLOOKUP($G1456,Products!$A$1:$C$11,COLUMNS(Products!$A$2:C1456),0)</f>
        <v>415.78</v>
      </c>
      <c r="J1456" s="5">
        <v>784.68</v>
      </c>
      <c r="K1456" s="5" t="s">
        <v>81</v>
      </c>
      <c r="L1456" s="6">
        <v>45542</v>
      </c>
      <c r="M1456" s="5">
        <f t="shared" si="22"/>
        <v>1</v>
      </c>
      <c r="N1456" s="5" t="str">
        <f>TEXT(Table1[[#This Row],[Date]],"mmm")</f>
        <v>Sep</v>
      </c>
      <c r="O1456" s="5">
        <f>YEAR(Table1[[#This Row],[Date]])</f>
        <v>2024</v>
      </c>
    </row>
    <row r="1457" spans="1:15" x14ac:dyDescent="0.25">
      <c r="A1457" s="5">
        <v>1456</v>
      </c>
      <c r="B1457" s="6">
        <v>45216</v>
      </c>
      <c r="C1457" s="5" t="s">
        <v>38</v>
      </c>
      <c r="D1457" s="5" t="str">
        <f>VLOOKUP($C1457,'Sales Person'!$A$1:$C$21,2,0)</f>
        <v>Samantha Irvin</v>
      </c>
      <c r="E1457" s="5" t="s">
        <v>11</v>
      </c>
      <c r="F1457" s="5" t="str">
        <f>VLOOKUP($E1457,Country!$A$1:$B$11,2,0)</f>
        <v>Asia</v>
      </c>
      <c r="G1457" s="5" t="s">
        <v>32</v>
      </c>
      <c r="H1457" s="5" t="str">
        <f>VLOOKUP($G1457,Products!$A$1:$C$11,COLUMNS(Products!$A$2:B1457),0)</f>
        <v>Audio</v>
      </c>
      <c r="I1457" s="5">
        <f>VLOOKUP($G1457,Products!$A$1:$C$11,COLUMNS(Products!$A$2:C1457),0)</f>
        <v>143.09</v>
      </c>
      <c r="J1457" s="5">
        <v>753.42</v>
      </c>
      <c r="K1457" s="5" t="s">
        <v>81</v>
      </c>
      <c r="L1457" s="6">
        <v>45228</v>
      </c>
      <c r="M1457" s="5">
        <f t="shared" si="22"/>
        <v>12</v>
      </c>
      <c r="N1457" s="5" t="str">
        <f>TEXT(Table1[[#This Row],[Date]],"mmm")</f>
        <v>Oct</v>
      </c>
      <c r="O1457" s="5">
        <f>YEAR(Table1[[#This Row],[Date]])</f>
        <v>2023</v>
      </c>
    </row>
    <row r="1458" spans="1:15" x14ac:dyDescent="0.25">
      <c r="A1458" s="5">
        <v>1457</v>
      </c>
      <c r="B1458" s="6">
        <v>45100</v>
      </c>
      <c r="C1458" s="5" t="s">
        <v>36</v>
      </c>
      <c r="D1458" s="5" t="str">
        <f>VLOOKUP($C1458,'Sales Person'!$A$1:$C$21,2,0)</f>
        <v>Michale Cole</v>
      </c>
      <c r="E1458" s="5" t="s">
        <v>7</v>
      </c>
      <c r="F1458" s="5" t="str">
        <f>VLOOKUP($E1458,Country!$A$1:$B$11,2,0)</f>
        <v>Europe</v>
      </c>
      <c r="G1458" s="5" t="s">
        <v>29</v>
      </c>
      <c r="H1458" s="5" t="str">
        <f>VLOOKUP($G1458,Products!$A$1:$C$11,COLUMNS(Products!$A$2:B1458),0)</f>
        <v>Computing</v>
      </c>
      <c r="I1458" s="5">
        <f>VLOOKUP($G1458,Products!$A$1:$C$11,COLUMNS(Products!$A$2:C1458),0)</f>
        <v>104.6</v>
      </c>
      <c r="J1458" s="5">
        <v>882.91</v>
      </c>
      <c r="K1458" s="5" t="s">
        <v>82</v>
      </c>
      <c r="L1458" s="5" t="s">
        <v>83</v>
      </c>
      <c r="M1458" s="5" t="str">
        <f t="shared" si="22"/>
        <v>0</v>
      </c>
      <c r="N1458" s="5" t="str">
        <f>TEXT(Table1[[#This Row],[Date]],"mmm")</f>
        <v>Jun</v>
      </c>
      <c r="O1458" s="5">
        <f>YEAR(Table1[[#This Row],[Date]])</f>
        <v>2023</v>
      </c>
    </row>
    <row r="1459" spans="1:15" x14ac:dyDescent="0.25">
      <c r="A1459" s="5">
        <v>1458</v>
      </c>
      <c r="B1459" s="6">
        <v>45167</v>
      </c>
      <c r="C1459" s="5" t="s">
        <v>58</v>
      </c>
      <c r="D1459" s="5" t="str">
        <f>VLOOKUP($C1459,'Sales Person'!$A$1:$C$21,2,0)</f>
        <v>Nick Patrick</v>
      </c>
      <c r="E1459" s="5" t="s">
        <v>2</v>
      </c>
      <c r="F1459" s="5" t="str">
        <f>VLOOKUP($E1459,Country!$A$1:$B$11,2,0)</f>
        <v>North America</v>
      </c>
      <c r="G1459" s="5" t="s">
        <v>29</v>
      </c>
      <c r="H1459" s="5" t="str">
        <f>VLOOKUP($G1459,Products!$A$1:$C$11,COLUMNS(Products!$A$2:B1459),0)</f>
        <v>Computing</v>
      </c>
      <c r="I1459" s="5">
        <f>VLOOKUP($G1459,Products!$A$1:$C$11,COLUMNS(Products!$A$2:C1459),0)</f>
        <v>104.6</v>
      </c>
      <c r="J1459" s="5">
        <v>168.34</v>
      </c>
      <c r="K1459" s="5" t="s">
        <v>81</v>
      </c>
      <c r="L1459" s="6">
        <v>45168</v>
      </c>
      <c r="M1459" s="5">
        <f t="shared" si="22"/>
        <v>1</v>
      </c>
      <c r="N1459" s="5" t="str">
        <f>TEXT(Table1[[#This Row],[Date]],"mmm")</f>
        <v>Aug</v>
      </c>
      <c r="O1459" s="5">
        <f>YEAR(Table1[[#This Row],[Date]])</f>
        <v>2023</v>
      </c>
    </row>
    <row r="1460" spans="1:15" x14ac:dyDescent="0.25">
      <c r="A1460" s="5">
        <v>1459</v>
      </c>
      <c r="B1460" s="6">
        <v>45614</v>
      </c>
      <c r="C1460" s="5" t="s">
        <v>44</v>
      </c>
      <c r="D1460" s="5" t="str">
        <f>VLOOKUP($C1460,'Sales Person'!$A$1:$C$21,2,0)</f>
        <v>Cathy Kelley</v>
      </c>
      <c r="E1460" s="5" t="s">
        <v>14</v>
      </c>
      <c r="F1460" s="5" t="str">
        <f>VLOOKUP($E1460,Country!$A$1:$B$11,2,0)</f>
        <v>Asia</v>
      </c>
      <c r="G1460" s="5" t="s">
        <v>33</v>
      </c>
      <c r="H1460" s="5" t="str">
        <f>VLOOKUP($G1460,Products!$A$1:$C$11,COLUMNS(Products!$A$2:B1460),0)</f>
        <v>Electronics</v>
      </c>
      <c r="I1460" s="5">
        <f>VLOOKUP($G1460,Products!$A$1:$C$11,COLUMNS(Products!$A$2:C1460),0)</f>
        <v>381.62</v>
      </c>
      <c r="J1460" s="5">
        <v>700.81</v>
      </c>
      <c r="K1460" s="5" t="s">
        <v>82</v>
      </c>
      <c r="L1460" s="5" t="s">
        <v>83</v>
      </c>
      <c r="M1460" s="5" t="str">
        <f t="shared" si="22"/>
        <v>0</v>
      </c>
      <c r="N1460" s="5" t="str">
        <f>TEXT(Table1[[#This Row],[Date]],"mmm")</f>
        <v>Nov</v>
      </c>
      <c r="O1460" s="5">
        <f>YEAR(Table1[[#This Row],[Date]])</f>
        <v>2024</v>
      </c>
    </row>
    <row r="1461" spans="1:15" x14ac:dyDescent="0.25">
      <c r="A1461" s="5">
        <v>1460</v>
      </c>
      <c r="B1461" s="6">
        <v>45216</v>
      </c>
      <c r="C1461" s="5" t="s">
        <v>44</v>
      </c>
      <c r="D1461" s="5" t="str">
        <f>VLOOKUP($C1461,'Sales Person'!$A$1:$C$21,2,0)</f>
        <v>Cathy Kelley</v>
      </c>
      <c r="E1461" s="5" t="s">
        <v>5</v>
      </c>
      <c r="F1461" s="5" t="str">
        <f>VLOOKUP($E1461,Country!$A$1:$B$11,2,0)</f>
        <v>South America</v>
      </c>
      <c r="G1461" s="5" t="s">
        <v>28</v>
      </c>
      <c r="H1461" s="5" t="str">
        <f>VLOOKUP($G1461,Products!$A$1:$C$11,COLUMNS(Products!$A$2:B1461),0)</f>
        <v>Electronics</v>
      </c>
      <c r="I1461" s="5">
        <f>VLOOKUP($G1461,Products!$A$1:$C$11,COLUMNS(Products!$A$2:C1461),0)</f>
        <v>282.79000000000002</v>
      </c>
      <c r="J1461" s="5">
        <v>491.41</v>
      </c>
      <c r="K1461" s="5" t="s">
        <v>82</v>
      </c>
      <c r="L1461" s="5" t="s">
        <v>83</v>
      </c>
      <c r="M1461" s="5" t="str">
        <f t="shared" si="22"/>
        <v>0</v>
      </c>
      <c r="N1461" s="5" t="str">
        <f>TEXT(Table1[[#This Row],[Date]],"mmm")</f>
        <v>Oct</v>
      </c>
      <c r="O1461" s="5">
        <f>YEAR(Table1[[#This Row],[Date]])</f>
        <v>2023</v>
      </c>
    </row>
    <row r="1462" spans="1:15" x14ac:dyDescent="0.25">
      <c r="A1462" s="5">
        <v>1461</v>
      </c>
      <c r="B1462" s="6">
        <v>45609</v>
      </c>
      <c r="C1462" s="5" t="s">
        <v>50</v>
      </c>
      <c r="D1462" s="5" t="str">
        <f>VLOOKUP($C1462,'Sales Person'!$A$1:$C$21,2,0)</f>
        <v>Michale Cole</v>
      </c>
      <c r="E1462" s="5" t="s">
        <v>10</v>
      </c>
      <c r="F1462" s="5" t="str">
        <f>VLOOKUP($E1462,Country!$A$1:$B$11,2,0)</f>
        <v>Europe</v>
      </c>
      <c r="G1462" s="5" t="s">
        <v>33</v>
      </c>
      <c r="H1462" s="5" t="str">
        <f>VLOOKUP($G1462,Products!$A$1:$C$11,COLUMNS(Products!$A$2:B1462),0)</f>
        <v>Electronics</v>
      </c>
      <c r="I1462" s="5">
        <f>VLOOKUP($G1462,Products!$A$1:$C$11,COLUMNS(Products!$A$2:C1462),0)</f>
        <v>381.62</v>
      </c>
      <c r="J1462" s="5">
        <v>322.91000000000003</v>
      </c>
      <c r="K1462" s="5" t="s">
        <v>82</v>
      </c>
      <c r="L1462" s="5" t="s">
        <v>83</v>
      </c>
      <c r="M1462" s="5" t="str">
        <f t="shared" si="22"/>
        <v>0</v>
      </c>
      <c r="N1462" s="5" t="str">
        <f>TEXT(Table1[[#This Row],[Date]],"mmm")</f>
        <v>Nov</v>
      </c>
      <c r="O1462" s="5">
        <f>YEAR(Table1[[#This Row],[Date]])</f>
        <v>2024</v>
      </c>
    </row>
    <row r="1463" spans="1:15" x14ac:dyDescent="0.25">
      <c r="A1463" s="5">
        <v>1462</v>
      </c>
      <c r="B1463" s="6">
        <v>45446</v>
      </c>
      <c r="C1463" s="5" t="s">
        <v>44</v>
      </c>
      <c r="D1463" s="5" t="str">
        <f>VLOOKUP($C1463,'Sales Person'!$A$1:$C$21,2,0)</f>
        <v>Cathy Kelley</v>
      </c>
      <c r="E1463" s="5" t="s">
        <v>2</v>
      </c>
      <c r="F1463" s="5" t="str">
        <f>VLOOKUP($E1463,Country!$A$1:$B$11,2,0)</f>
        <v>North America</v>
      </c>
      <c r="G1463" s="5" t="s">
        <v>30</v>
      </c>
      <c r="H1463" s="5" t="str">
        <f>VLOOKUP($G1463,Products!$A$1:$C$11,COLUMNS(Products!$A$2:B1463),0)</f>
        <v>Audio</v>
      </c>
      <c r="I1463" s="5">
        <f>VLOOKUP($G1463,Products!$A$1:$C$11,COLUMNS(Products!$A$2:C1463),0)</f>
        <v>199.57</v>
      </c>
      <c r="J1463" s="5">
        <v>141.68</v>
      </c>
      <c r="K1463" s="5" t="s">
        <v>81</v>
      </c>
      <c r="L1463" s="6">
        <v>45447</v>
      </c>
      <c r="M1463" s="5">
        <f t="shared" si="22"/>
        <v>1</v>
      </c>
      <c r="N1463" s="5" t="str">
        <f>TEXT(Table1[[#This Row],[Date]],"mmm")</f>
        <v>Jun</v>
      </c>
      <c r="O1463" s="5">
        <f>YEAR(Table1[[#This Row],[Date]])</f>
        <v>2024</v>
      </c>
    </row>
    <row r="1464" spans="1:15" x14ac:dyDescent="0.25">
      <c r="A1464" s="5">
        <v>1463</v>
      </c>
      <c r="B1464" s="6">
        <v>45224</v>
      </c>
      <c r="C1464" s="5" t="s">
        <v>72</v>
      </c>
      <c r="D1464" s="5" t="str">
        <f>VLOOKUP($C1464,'Sales Person'!$A$1:$C$21,2,0)</f>
        <v>Cathy Kelley</v>
      </c>
      <c r="E1464" s="5" t="s">
        <v>14</v>
      </c>
      <c r="F1464" s="5" t="str">
        <f>VLOOKUP($E1464,Country!$A$1:$B$11,2,0)</f>
        <v>Asia</v>
      </c>
      <c r="G1464" s="5" t="s">
        <v>22</v>
      </c>
      <c r="H1464" s="5" t="str">
        <f>VLOOKUP($G1464,Products!$A$1:$C$11,COLUMNS(Products!$A$2:B1464),0)</f>
        <v>Computing</v>
      </c>
      <c r="I1464" s="5">
        <f>VLOOKUP($G1464,Products!$A$1:$C$11,COLUMNS(Products!$A$2:C1464),0)</f>
        <v>415.78</v>
      </c>
      <c r="J1464" s="5">
        <v>558.92999999999995</v>
      </c>
      <c r="K1464" s="5" t="s">
        <v>81</v>
      </c>
      <c r="L1464" s="6">
        <v>45242</v>
      </c>
      <c r="M1464" s="5">
        <f t="shared" si="22"/>
        <v>18</v>
      </c>
      <c r="N1464" s="5" t="str">
        <f>TEXT(Table1[[#This Row],[Date]],"mmm")</f>
        <v>Oct</v>
      </c>
      <c r="O1464" s="5">
        <f>YEAR(Table1[[#This Row],[Date]])</f>
        <v>2023</v>
      </c>
    </row>
    <row r="1465" spans="1:15" x14ac:dyDescent="0.25">
      <c r="A1465" s="5">
        <v>1464</v>
      </c>
      <c r="B1465" s="6">
        <v>45525</v>
      </c>
      <c r="C1465" s="5" t="s">
        <v>62</v>
      </c>
      <c r="D1465" s="5" t="str">
        <f>VLOOKUP($C1465,'Sales Person'!$A$1:$C$21,2,0)</f>
        <v>Cathy Kelley</v>
      </c>
      <c r="E1465" s="5" t="s">
        <v>11</v>
      </c>
      <c r="F1465" s="5" t="str">
        <f>VLOOKUP($E1465,Country!$A$1:$B$11,2,0)</f>
        <v>Asia</v>
      </c>
      <c r="G1465" s="5" t="s">
        <v>28</v>
      </c>
      <c r="H1465" s="5" t="str">
        <f>VLOOKUP($G1465,Products!$A$1:$C$11,COLUMNS(Products!$A$2:B1465),0)</f>
        <v>Electronics</v>
      </c>
      <c r="I1465" s="5">
        <f>VLOOKUP($G1465,Products!$A$1:$C$11,COLUMNS(Products!$A$2:C1465),0)</f>
        <v>282.79000000000002</v>
      </c>
      <c r="J1465" s="5">
        <v>531.63</v>
      </c>
      <c r="K1465" s="5" t="s">
        <v>81</v>
      </c>
      <c r="L1465" s="6">
        <v>45537</v>
      </c>
      <c r="M1465" s="5">
        <f t="shared" si="22"/>
        <v>12</v>
      </c>
      <c r="N1465" s="5" t="str">
        <f>TEXT(Table1[[#This Row],[Date]],"mmm")</f>
        <v>Aug</v>
      </c>
      <c r="O1465" s="5">
        <f>YEAR(Table1[[#This Row],[Date]])</f>
        <v>2024</v>
      </c>
    </row>
    <row r="1466" spans="1:15" x14ac:dyDescent="0.25">
      <c r="A1466" s="5">
        <v>1465</v>
      </c>
      <c r="B1466" s="6">
        <v>45337</v>
      </c>
      <c r="C1466" s="5" t="s">
        <v>46</v>
      </c>
      <c r="D1466" s="5" t="str">
        <f>VLOOKUP($C1466,'Sales Person'!$A$1:$C$21,2,0)</f>
        <v>Nick Patrick</v>
      </c>
      <c r="E1466" s="5" t="s">
        <v>9</v>
      </c>
      <c r="F1466" s="5" t="str">
        <f>VLOOKUP($E1466,Country!$A$1:$B$11,2,0)</f>
        <v>Europe</v>
      </c>
      <c r="G1466" s="5" t="s">
        <v>33</v>
      </c>
      <c r="H1466" s="5" t="str">
        <f>VLOOKUP($G1466,Products!$A$1:$C$11,COLUMNS(Products!$A$2:B1466),0)</f>
        <v>Electronics</v>
      </c>
      <c r="I1466" s="5">
        <f>VLOOKUP($G1466,Products!$A$1:$C$11,COLUMNS(Products!$A$2:C1466),0)</f>
        <v>381.62</v>
      </c>
      <c r="J1466" s="5">
        <v>630.59</v>
      </c>
      <c r="K1466" s="5" t="s">
        <v>81</v>
      </c>
      <c r="L1466" s="6">
        <v>45347</v>
      </c>
      <c r="M1466" s="5">
        <f t="shared" si="22"/>
        <v>10</v>
      </c>
      <c r="N1466" s="5" t="str">
        <f>TEXT(Table1[[#This Row],[Date]],"mmm")</f>
        <v>Feb</v>
      </c>
      <c r="O1466" s="5">
        <f>YEAR(Table1[[#This Row],[Date]])</f>
        <v>2024</v>
      </c>
    </row>
    <row r="1467" spans="1:15" x14ac:dyDescent="0.25">
      <c r="A1467" s="5">
        <v>1466</v>
      </c>
      <c r="B1467" s="6">
        <v>45028</v>
      </c>
      <c r="C1467" s="5" t="s">
        <v>40</v>
      </c>
      <c r="D1467" s="5" t="str">
        <f>VLOOKUP($C1467,'Sales Person'!$A$1:$C$21,2,0)</f>
        <v>Samantha Irvin</v>
      </c>
      <c r="E1467" s="5" t="s">
        <v>5</v>
      </c>
      <c r="F1467" s="5" t="str">
        <f>VLOOKUP($E1467,Country!$A$1:$B$11,2,0)</f>
        <v>South America</v>
      </c>
      <c r="G1467" s="5" t="s">
        <v>31</v>
      </c>
      <c r="H1467" s="5" t="str">
        <f>VLOOKUP($G1467,Products!$A$1:$C$11,COLUMNS(Products!$A$2:B1467),0)</f>
        <v>Electronics</v>
      </c>
      <c r="I1467" s="5">
        <f>VLOOKUP($G1467,Products!$A$1:$C$11,COLUMNS(Products!$A$2:C1467),0)</f>
        <v>71.97</v>
      </c>
      <c r="J1467" s="5">
        <v>204.9</v>
      </c>
      <c r="K1467" s="5" t="s">
        <v>82</v>
      </c>
      <c r="L1467" s="5" t="s">
        <v>83</v>
      </c>
      <c r="M1467" s="5" t="str">
        <f t="shared" si="22"/>
        <v>0</v>
      </c>
      <c r="N1467" s="5" t="str">
        <f>TEXT(Table1[[#This Row],[Date]],"mmm")</f>
        <v>Apr</v>
      </c>
      <c r="O1467" s="5">
        <f>YEAR(Table1[[#This Row],[Date]])</f>
        <v>2023</v>
      </c>
    </row>
    <row r="1468" spans="1:15" x14ac:dyDescent="0.25">
      <c r="A1468" s="5">
        <v>1467</v>
      </c>
      <c r="B1468" s="6">
        <v>45147</v>
      </c>
      <c r="C1468" s="5" t="s">
        <v>66</v>
      </c>
      <c r="D1468" s="5" t="str">
        <f>VLOOKUP($C1468,'Sales Person'!$A$1:$C$21,2,0)</f>
        <v>Michale Cole</v>
      </c>
      <c r="E1468" s="5" t="s">
        <v>14</v>
      </c>
      <c r="F1468" s="5" t="str">
        <f>VLOOKUP($E1468,Country!$A$1:$B$11,2,0)</f>
        <v>Asia</v>
      </c>
      <c r="G1468" s="5" t="s">
        <v>31</v>
      </c>
      <c r="H1468" s="5" t="str">
        <f>VLOOKUP($G1468,Products!$A$1:$C$11,COLUMNS(Products!$A$2:B1468),0)</f>
        <v>Electronics</v>
      </c>
      <c r="I1468" s="5">
        <f>VLOOKUP($G1468,Products!$A$1:$C$11,COLUMNS(Products!$A$2:C1468),0)</f>
        <v>71.97</v>
      </c>
      <c r="J1468" s="5">
        <v>494.36</v>
      </c>
      <c r="K1468" s="5" t="s">
        <v>82</v>
      </c>
      <c r="L1468" s="5" t="s">
        <v>83</v>
      </c>
      <c r="M1468" s="5" t="str">
        <f t="shared" si="22"/>
        <v>0</v>
      </c>
      <c r="N1468" s="5" t="str">
        <f>TEXT(Table1[[#This Row],[Date]],"mmm")</f>
        <v>Aug</v>
      </c>
      <c r="O1468" s="5">
        <f>YEAR(Table1[[#This Row],[Date]])</f>
        <v>2023</v>
      </c>
    </row>
    <row r="1469" spans="1:15" x14ac:dyDescent="0.25">
      <c r="A1469" s="5">
        <v>1468</v>
      </c>
      <c r="B1469" s="6">
        <v>45351</v>
      </c>
      <c r="C1469" s="5" t="s">
        <v>54</v>
      </c>
      <c r="D1469" s="5" t="str">
        <f>VLOOKUP($C1469,'Sales Person'!$A$1:$C$21,2,0)</f>
        <v>Michale Cole</v>
      </c>
      <c r="E1469" s="5" t="s">
        <v>5</v>
      </c>
      <c r="F1469" s="5" t="str">
        <f>VLOOKUP($E1469,Country!$A$1:$B$11,2,0)</f>
        <v>South America</v>
      </c>
      <c r="G1469" s="5" t="s">
        <v>28</v>
      </c>
      <c r="H1469" s="5" t="str">
        <f>VLOOKUP($G1469,Products!$A$1:$C$11,COLUMNS(Products!$A$2:B1469),0)</f>
        <v>Electronics</v>
      </c>
      <c r="I1469" s="5">
        <f>VLOOKUP($G1469,Products!$A$1:$C$11,COLUMNS(Products!$A$2:C1469),0)</f>
        <v>282.79000000000002</v>
      </c>
      <c r="J1469" s="5">
        <v>944.91</v>
      </c>
      <c r="K1469" s="5" t="s">
        <v>81</v>
      </c>
      <c r="L1469" s="6">
        <v>45355</v>
      </c>
      <c r="M1469" s="5">
        <f t="shared" si="22"/>
        <v>4</v>
      </c>
      <c r="N1469" s="5" t="str">
        <f>TEXT(Table1[[#This Row],[Date]],"mmm")</f>
        <v>Feb</v>
      </c>
      <c r="O1469" s="5">
        <f>YEAR(Table1[[#This Row],[Date]])</f>
        <v>2024</v>
      </c>
    </row>
    <row r="1470" spans="1:15" x14ac:dyDescent="0.25">
      <c r="A1470" s="5">
        <v>1469</v>
      </c>
      <c r="B1470" s="6">
        <v>44933</v>
      </c>
      <c r="C1470" s="5" t="s">
        <v>62</v>
      </c>
      <c r="D1470" s="5" t="str">
        <f>VLOOKUP($C1470,'Sales Person'!$A$1:$C$21,2,0)</f>
        <v>Cathy Kelley</v>
      </c>
      <c r="E1470" s="5" t="s">
        <v>9</v>
      </c>
      <c r="F1470" s="5" t="str">
        <f>VLOOKUP($E1470,Country!$A$1:$B$11,2,0)</f>
        <v>Europe</v>
      </c>
      <c r="G1470" s="5" t="s">
        <v>24</v>
      </c>
      <c r="H1470" s="5" t="str">
        <f>VLOOKUP($G1470,Products!$A$1:$C$11,COLUMNS(Products!$A$2:B1470),0)</f>
        <v>Audio</v>
      </c>
      <c r="I1470" s="5">
        <f>VLOOKUP($G1470,Products!$A$1:$C$11,COLUMNS(Products!$A$2:C1470),0)</f>
        <v>195.62</v>
      </c>
      <c r="J1470" s="5">
        <v>445.73</v>
      </c>
      <c r="K1470" s="5" t="s">
        <v>81</v>
      </c>
      <c r="L1470" s="6">
        <v>44943</v>
      </c>
      <c r="M1470" s="5">
        <f t="shared" si="22"/>
        <v>10</v>
      </c>
      <c r="N1470" s="5" t="str">
        <f>TEXT(Table1[[#This Row],[Date]],"mmm")</f>
        <v>Jan</v>
      </c>
      <c r="O1470" s="5">
        <f>YEAR(Table1[[#This Row],[Date]])</f>
        <v>2023</v>
      </c>
    </row>
    <row r="1471" spans="1:15" x14ac:dyDescent="0.25">
      <c r="A1471" s="5">
        <v>1470</v>
      </c>
      <c r="B1471" s="6">
        <v>45261</v>
      </c>
      <c r="C1471" s="5" t="s">
        <v>42</v>
      </c>
      <c r="D1471" s="5" t="str">
        <f>VLOOKUP($C1471,'Sales Person'!$A$1:$C$21,2,0)</f>
        <v>Cathy Kelley</v>
      </c>
      <c r="E1471" s="5" t="s">
        <v>15</v>
      </c>
      <c r="F1471" s="5" t="str">
        <f>VLOOKUP($E1471,Country!$A$1:$B$11,2,0)</f>
        <v>Oceania</v>
      </c>
      <c r="G1471" s="5" t="s">
        <v>32</v>
      </c>
      <c r="H1471" s="5" t="str">
        <f>VLOOKUP($G1471,Products!$A$1:$C$11,COLUMNS(Products!$A$2:B1471),0)</f>
        <v>Audio</v>
      </c>
      <c r="I1471" s="5">
        <f>VLOOKUP($G1471,Products!$A$1:$C$11,COLUMNS(Products!$A$2:C1471),0)</f>
        <v>143.09</v>
      </c>
      <c r="J1471" s="5">
        <v>819.25</v>
      </c>
      <c r="K1471" s="5" t="s">
        <v>81</v>
      </c>
      <c r="L1471" s="6">
        <v>45281</v>
      </c>
      <c r="M1471" s="5">
        <f t="shared" si="22"/>
        <v>20</v>
      </c>
      <c r="N1471" s="5" t="str">
        <f>TEXT(Table1[[#This Row],[Date]],"mmm")</f>
        <v>Dec</v>
      </c>
      <c r="O1471" s="5">
        <f>YEAR(Table1[[#This Row],[Date]])</f>
        <v>2023</v>
      </c>
    </row>
    <row r="1472" spans="1:15" x14ac:dyDescent="0.25">
      <c r="A1472" s="5">
        <v>1471</v>
      </c>
      <c r="B1472" s="6">
        <v>45625</v>
      </c>
      <c r="C1472" s="5" t="s">
        <v>40</v>
      </c>
      <c r="D1472" s="5" t="str">
        <f>VLOOKUP($C1472,'Sales Person'!$A$1:$C$21,2,0)</f>
        <v>Samantha Irvin</v>
      </c>
      <c r="E1472" s="5" t="s">
        <v>10</v>
      </c>
      <c r="F1472" s="5" t="str">
        <f>VLOOKUP($E1472,Country!$A$1:$B$11,2,0)</f>
        <v>Europe</v>
      </c>
      <c r="G1472" s="5" t="s">
        <v>29</v>
      </c>
      <c r="H1472" s="5" t="str">
        <f>VLOOKUP($G1472,Products!$A$1:$C$11,COLUMNS(Products!$A$2:B1472),0)</f>
        <v>Computing</v>
      </c>
      <c r="I1472" s="5">
        <f>VLOOKUP($G1472,Products!$A$1:$C$11,COLUMNS(Products!$A$2:C1472),0)</f>
        <v>104.6</v>
      </c>
      <c r="J1472" s="5">
        <v>327.01</v>
      </c>
      <c r="K1472" s="5" t="s">
        <v>81</v>
      </c>
      <c r="L1472" s="6">
        <v>45631</v>
      </c>
      <c r="M1472" s="5">
        <f t="shared" si="22"/>
        <v>6</v>
      </c>
      <c r="N1472" s="5" t="str">
        <f>TEXT(Table1[[#This Row],[Date]],"mmm")</f>
        <v>Nov</v>
      </c>
      <c r="O1472" s="5">
        <f>YEAR(Table1[[#This Row],[Date]])</f>
        <v>2024</v>
      </c>
    </row>
    <row r="1473" spans="1:15" x14ac:dyDescent="0.25">
      <c r="A1473" s="5">
        <v>1472</v>
      </c>
      <c r="B1473" s="6">
        <v>45201</v>
      </c>
      <c r="C1473" s="5" t="s">
        <v>58</v>
      </c>
      <c r="D1473" s="5" t="str">
        <f>VLOOKUP($C1473,'Sales Person'!$A$1:$C$21,2,0)</f>
        <v>Nick Patrick</v>
      </c>
      <c r="E1473" s="5" t="s">
        <v>2</v>
      </c>
      <c r="F1473" s="5" t="str">
        <f>VLOOKUP($E1473,Country!$A$1:$B$11,2,0)</f>
        <v>North America</v>
      </c>
      <c r="G1473" s="5" t="s">
        <v>30</v>
      </c>
      <c r="H1473" s="5" t="str">
        <f>VLOOKUP($G1473,Products!$A$1:$C$11,COLUMNS(Products!$A$2:B1473),0)</f>
        <v>Audio</v>
      </c>
      <c r="I1473" s="5">
        <f>VLOOKUP($G1473,Products!$A$1:$C$11,COLUMNS(Products!$A$2:C1473),0)</f>
        <v>199.57</v>
      </c>
      <c r="J1473" s="5">
        <v>801.36</v>
      </c>
      <c r="K1473" s="5" t="s">
        <v>81</v>
      </c>
      <c r="L1473" s="6">
        <v>45202</v>
      </c>
      <c r="M1473" s="5">
        <f t="shared" si="22"/>
        <v>1</v>
      </c>
      <c r="N1473" s="5" t="str">
        <f>TEXT(Table1[[#This Row],[Date]],"mmm")</f>
        <v>Oct</v>
      </c>
      <c r="O1473" s="5">
        <f>YEAR(Table1[[#This Row],[Date]])</f>
        <v>2023</v>
      </c>
    </row>
    <row r="1474" spans="1:15" x14ac:dyDescent="0.25">
      <c r="A1474" s="5">
        <v>1473</v>
      </c>
      <c r="B1474" s="6">
        <v>45530</v>
      </c>
      <c r="C1474" s="5" t="s">
        <v>36</v>
      </c>
      <c r="D1474" s="5" t="str">
        <f>VLOOKUP($C1474,'Sales Person'!$A$1:$C$21,2,0)</f>
        <v>Michale Cole</v>
      </c>
      <c r="E1474" s="5" t="s">
        <v>2</v>
      </c>
      <c r="F1474" s="5" t="str">
        <f>VLOOKUP($E1474,Country!$A$1:$B$11,2,0)</f>
        <v>North America</v>
      </c>
      <c r="G1474" s="5" t="s">
        <v>20</v>
      </c>
      <c r="H1474" s="5" t="str">
        <f>VLOOKUP($G1474,Products!$A$1:$C$11,COLUMNS(Products!$A$2:B1474),0)</f>
        <v>Office Equipment</v>
      </c>
      <c r="I1474" s="5">
        <f>VLOOKUP($G1474,Products!$A$1:$C$11,COLUMNS(Products!$A$2:C1474),0)</f>
        <v>350.59</v>
      </c>
      <c r="J1474" s="5">
        <v>418.31</v>
      </c>
      <c r="K1474" s="5" t="s">
        <v>82</v>
      </c>
      <c r="L1474" s="5" t="s">
        <v>83</v>
      </c>
      <c r="M1474" s="5" t="str">
        <f t="shared" ref="M1474:M1537" si="23">IFERROR(L1474-B1474,"0")</f>
        <v>0</v>
      </c>
      <c r="N1474" s="5" t="str">
        <f>TEXT(Table1[[#This Row],[Date]],"mmm")</f>
        <v>Aug</v>
      </c>
      <c r="O1474" s="5">
        <f>YEAR(Table1[[#This Row],[Date]])</f>
        <v>2024</v>
      </c>
    </row>
    <row r="1475" spans="1:15" x14ac:dyDescent="0.25">
      <c r="A1475" s="5">
        <v>1474</v>
      </c>
      <c r="B1475" s="6">
        <v>45236</v>
      </c>
      <c r="C1475" s="5" t="s">
        <v>44</v>
      </c>
      <c r="D1475" s="5" t="str">
        <f>VLOOKUP($C1475,'Sales Person'!$A$1:$C$21,2,0)</f>
        <v>Cathy Kelley</v>
      </c>
      <c r="E1475" s="5" t="s">
        <v>14</v>
      </c>
      <c r="F1475" s="5" t="str">
        <f>VLOOKUP($E1475,Country!$A$1:$B$11,2,0)</f>
        <v>Asia</v>
      </c>
      <c r="G1475" s="5" t="s">
        <v>29</v>
      </c>
      <c r="H1475" s="5" t="str">
        <f>VLOOKUP($G1475,Products!$A$1:$C$11,COLUMNS(Products!$A$2:B1475),0)</f>
        <v>Computing</v>
      </c>
      <c r="I1475" s="5">
        <f>VLOOKUP($G1475,Products!$A$1:$C$11,COLUMNS(Products!$A$2:C1475),0)</f>
        <v>104.6</v>
      </c>
      <c r="J1475" s="5">
        <v>211.35</v>
      </c>
      <c r="K1475" s="5" t="s">
        <v>81</v>
      </c>
      <c r="L1475" s="6">
        <v>45254</v>
      </c>
      <c r="M1475" s="5">
        <f t="shared" si="23"/>
        <v>18</v>
      </c>
      <c r="N1475" s="5" t="str">
        <f>TEXT(Table1[[#This Row],[Date]],"mmm")</f>
        <v>Nov</v>
      </c>
      <c r="O1475" s="5">
        <f>YEAR(Table1[[#This Row],[Date]])</f>
        <v>2023</v>
      </c>
    </row>
    <row r="1476" spans="1:15" x14ac:dyDescent="0.25">
      <c r="A1476" s="5">
        <v>1475</v>
      </c>
      <c r="B1476" s="6">
        <v>44982</v>
      </c>
      <c r="C1476" s="5" t="s">
        <v>44</v>
      </c>
      <c r="D1476" s="5" t="str">
        <f>VLOOKUP($C1476,'Sales Person'!$A$1:$C$21,2,0)</f>
        <v>Cathy Kelley</v>
      </c>
      <c r="E1476" s="5" t="s">
        <v>5</v>
      </c>
      <c r="F1476" s="5" t="str">
        <f>VLOOKUP($E1476,Country!$A$1:$B$11,2,0)</f>
        <v>South America</v>
      </c>
      <c r="G1476" s="5" t="s">
        <v>26</v>
      </c>
      <c r="H1476" s="5" t="str">
        <f>VLOOKUP($G1476,Products!$A$1:$C$11,COLUMNS(Products!$A$2:B1476),0)</f>
        <v>Electronics</v>
      </c>
      <c r="I1476" s="5">
        <f>VLOOKUP($G1476,Products!$A$1:$C$11,COLUMNS(Products!$A$2:C1476),0)</f>
        <v>263.2</v>
      </c>
      <c r="J1476" s="5">
        <v>117.86</v>
      </c>
      <c r="K1476" s="5" t="s">
        <v>81</v>
      </c>
      <c r="L1476" s="6">
        <v>44986</v>
      </c>
      <c r="M1476" s="5">
        <f t="shared" si="23"/>
        <v>4</v>
      </c>
      <c r="N1476" s="5" t="str">
        <f>TEXT(Table1[[#This Row],[Date]],"mmm")</f>
        <v>Feb</v>
      </c>
      <c r="O1476" s="5">
        <f>YEAR(Table1[[#This Row],[Date]])</f>
        <v>2023</v>
      </c>
    </row>
    <row r="1477" spans="1:15" x14ac:dyDescent="0.25">
      <c r="A1477" s="5">
        <v>1476</v>
      </c>
      <c r="B1477" s="6">
        <v>45537</v>
      </c>
      <c r="C1477" s="5" t="s">
        <v>54</v>
      </c>
      <c r="D1477" s="5" t="str">
        <f>VLOOKUP($C1477,'Sales Person'!$A$1:$C$21,2,0)</f>
        <v>Michale Cole</v>
      </c>
      <c r="E1477" s="5" t="s">
        <v>11</v>
      </c>
      <c r="F1477" s="5" t="str">
        <f>VLOOKUP($E1477,Country!$A$1:$B$11,2,0)</f>
        <v>Asia</v>
      </c>
      <c r="G1477" s="5" t="s">
        <v>20</v>
      </c>
      <c r="H1477" s="5" t="str">
        <f>VLOOKUP($G1477,Products!$A$1:$C$11,COLUMNS(Products!$A$2:B1477),0)</f>
        <v>Office Equipment</v>
      </c>
      <c r="I1477" s="5">
        <f>VLOOKUP($G1477,Products!$A$1:$C$11,COLUMNS(Products!$A$2:C1477),0)</f>
        <v>350.59</v>
      </c>
      <c r="J1477" s="5">
        <v>288.20999999999998</v>
      </c>
      <c r="K1477" s="5" t="s">
        <v>81</v>
      </c>
      <c r="L1477" s="6">
        <v>45549</v>
      </c>
      <c r="M1477" s="5">
        <f t="shared" si="23"/>
        <v>12</v>
      </c>
      <c r="N1477" s="5" t="str">
        <f>TEXT(Table1[[#This Row],[Date]],"mmm")</f>
        <v>Sep</v>
      </c>
      <c r="O1477" s="5">
        <f>YEAR(Table1[[#This Row],[Date]])</f>
        <v>2024</v>
      </c>
    </row>
    <row r="1478" spans="1:15" x14ac:dyDescent="0.25">
      <c r="A1478" s="5">
        <v>1477</v>
      </c>
      <c r="B1478" s="6">
        <v>45589</v>
      </c>
      <c r="C1478" s="5" t="s">
        <v>42</v>
      </c>
      <c r="D1478" s="5" t="str">
        <f>VLOOKUP($C1478,'Sales Person'!$A$1:$C$21,2,0)</f>
        <v>Cathy Kelley</v>
      </c>
      <c r="E1478" s="5" t="s">
        <v>7</v>
      </c>
      <c r="F1478" s="5" t="str">
        <f>VLOOKUP($E1478,Country!$A$1:$B$11,2,0)</f>
        <v>Europe</v>
      </c>
      <c r="G1478" s="5" t="s">
        <v>28</v>
      </c>
      <c r="H1478" s="5" t="str">
        <f>VLOOKUP($G1478,Products!$A$1:$C$11,COLUMNS(Products!$A$2:B1478),0)</f>
        <v>Electronics</v>
      </c>
      <c r="I1478" s="5">
        <f>VLOOKUP($G1478,Products!$A$1:$C$11,COLUMNS(Products!$A$2:C1478),0)</f>
        <v>282.79000000000002</v>
      </c>
      <c r="J1478" s="5">
        <v>423.66</v>
      </c>
      <c r="K1478" s="5" t="s">
        <v>82</v>
      </c>
      <c r="L1478" s="5" t="s">
        <v>83</v>
      </c>
      <c r="M1478" s="5" t="str">
        <f t="shared" si="23"/>
        <v>0</v>
      </c>
      <c r="N1478" s="5" t="str">
        <f>TEXT(Table1[[#This Row],[Date]],"mmm")</f>
        <v>Oct</v>
      </c>
      <c r="O1478" s="5">
        <f>YEAR(Table1[[#This Row],[Date]])</f>
        <v>2024</v>
      </c>
    </row>
    <row r="1479" spans="1:15" x14ac:dyDescent="0.25">
      <c r="A1479" s="5">
        <v>1478</v>
      </c>
      <c r="B1479" s="6">
        <v>45364</v>
      </c>
      <c r="C1479" s="5" t="s">
        <v>70</v>
      </c>
      <c r="D1479" s="5" t="str">
        <f>VLOOKUP($C1479,'Sales Person'!$A$1:$C$21,2,0)</f>
        <v>Cathy Kelley</v>
      </c>
      <c r="E1479" s="5" t="s">
        <v>13</v>
      </c>
      <c r="F1479" s="5" t="str">
        <f>VLOOKUP($E1479,Country!$A$1:$B$11,2,0)</f>
        <v>Asia</v>
      </c>
      <c r="G1479" s="5" t="s">
        <v>20</v>
      </c>
      <c r="H1479" s="5" t="str">
        <f>VLOOKUP($G1479,Products!$A$1:$C$11,COLUMNS(Products!$A$2:B1479),0)</f>
        <v>Office Equipment</v>
      </c>
      <c r="I1479" s="5">
        <f>VLOOKUP($G1479,Products!$A$1:$C$11,COLUMNS(Products!$A$2:C1479),0)</f>
        <v>350.59</v>
      </c>
      <c r="J1479" s="5">
        <v>737.2</v>
      </c>
      <c r="K1479" s="5" t="s">
        <v>81</v>
      </c>
      <c r="L1479" s="6">
        <v>45379</v>
      </c>
      <c r="M1479" s="5">
        <f t="shared" si="23"/>
        <v>15</v>
      </c>
      <c r="N1479" s="5" t="str">
        <f>TEXT(Table1[[#This Row],[Date]],"mmm")</f>
        <v>Mar</v>
      </c>
      <c r="O1479" s="5">
        <f>YEAR(Table1[[#This Row],[Date]])</f>
        <v>2024</v>
      </c>
    </row>
    <row r="1480" spans="1:15" x14ac:dyDescent="0.25">
      <c r="A1480" s="5">
        <v>1479</v>
      </c>
      <c r="B1480" s="6">
        <v>45440</v>
      </c>
      <c r="C1480" s="5" t="s">
        <v>38</v>
      </c>
      <c r="D1480" s="5" t="str">
        <f>VLOOKUP($C1480,'Sales Person'!$A$1:$C$21,2,0)</f>
        <v>Samantha Irvin</v>
      </c>
      <c r="E1480" s="5" t="s">
        <v>15</v>
      </c>
      <c r="F1480" s="5" t="str">
        <f>VLOOKUP($E1480,Country!$A$1:$B$11,2,0)</f>
        <v>Oceania</v>
      </c>
      <c r="G1480" s="5" t="s">
        <v>29</v>
      </c>
      <c r="H1480" s="5" t="str">
        <f>VLOOKUP($G1480,Products!$A$1:$C$11,COLUMNS(Products!$A$2:B1480),0)</f>
        <v>Computing</v>
      </c>
      <c r="I1480" s="5">
        <f>VLOOKUP($G1480,Products!$A$1:$C$11,COLUMNS(Products!$A$2:C1480),0)</f>
        <v>104.6</v>
      </c>
      <c r="J1480" s="5">
        <v>888.35</v>
      </c>
      <c r="K1480" s="5" t="s">
        <v>81</v>
      </c>
      <c r="L1480" s="6">
        <v>45460</v>
      </c>
      <c r="M1480" s="5">
        <f t="shared" si="23"/>
        <v>20</v>
      </c>
      <c r="N1480" s="5" t="str">
        <f>TEXT(Table1[[#This Row],[Date]],"mmm")</f>
        <v>May</v>
      </c>
      <c r="O1480" s="5">
        <f>YEAR(Table1[[#This Row],[Date]])</f>
        <v>2024</v>
      </c>
    </row>
    <row r="1481" spans="1:15" x14ac:dyDescent="0.25">
      <c r="A1481" s="5">
        <v>1480</v>
      </c>
      <c r="B1481" s="6">
        <v>45117</v>
      </c>
      <c r="C1481" s="5" t="s">
        <v>64</v>
      </c>
      <c r="D1481" s="5" t="str">
        <f>VLOOKUP($C1481,'Sales Person'!$A$1:$C$21,2,0)</f>
        <v>Michale Cole</v>
      </c>
      <c r="E1481" s="5" t="s">
        <v>10</v>
      </c>
      <c r="F1481" s="5" t="str">
        <f>VLOOKUP($E1481,Country!$A$1:$B$11,2,0)</f>
        <v>Europe</v>
      </c>
      <c r="G1481" s="5" t="s">
        <v>29</v>
      </c>
      <c r="H1481" s="5" t="str">
        <f>VLOOKUP($G1481,Products!$A$1:$C$11,COLUMNS(Products!$A$2:B1481),0)</f>
        <v>Computing</v>
      </c>
      <c r="I1481" s="5">
        <f>VLOOKUP($G1481,Products!$A$1:$C$11,COLUMNS(Products!$A$2:C1481),0)</f>
        <v>104.6</v>
      </c>
      <c r="J1481" s="5">
        <v>521.79999999999995</v>
      </c>
      <c r="K1481" s="5" t="s">
        <v>82</v>
      </c>
      <c r="L1481" s="5" t="s">
        <v>83</v>
      </c>
      <c r="M1481" s="5" t="str">
        <f t="shared" si="23"/>
        <v>0</v>
      </c>
      <c r="N1481" s="5" t="str">
        <f>TEXT(Table1[[#This Row],[Date]],"mmm")</f>
        <v>Jul</v>
      </c>
      <c r="O1481" s="5">
        <f>YEAR(Table1[[#This Row],[Date]])</f>
        <v>2023</v>
      </c>
    </row>
    <row r="1482" spans="1:15" x14ac:dyDescent="0.25">
      <c r="A1482" s="5">
        <v>1481</v>
      </c>
      <c r="B1482" s="6">
        <v>45387</v>
      </c>
      <c r="C1482" s="5" t="s">
        <v>36</v>
      </c>
      <c r="D1482" s="5" t="str">
        <f>VLOOKUP($C1482,'Sales Person'!$A$1:$C$21,2,0)</f>
        <v>Michale Cole</v>
      </c>
      <c r="E1482" s="5" t="s">
        <v>11</v>
      </c>
      <c r="F1482" s="5" t="str">
        <f>VLOOKUP($E1482,Country!$A$1:$B$11,2,0)</f>
        <v>Asia</v>
      </c>
      <c r="G1482" s="5" t="s">
        <v>26</v>
      </c>
      <c r="H1482" s="5" t="str">
        <f>VLOOKUP($G1482,Products!$A$1:$C$11,COLUMNS(Products!$A$2:B1482),0)</f>
        <v>Electronics</v>
      </c>
      <c r="I1482" s="5">
        <f>VLOOKUP($G1482,Products!$A$1:$C$11,COLUMNS(Products!$A$2:C1482),0)</f>
        <v>263.2</v>
      </c>
      <c r="J1482" s="5">
        <v>813.26</v>
      </c>
      <c r="K1482" s="5" t="s">
        <v>81</v>
      </c>
      <c r="L1482" s="6">
        <v>45399</v>
      </c>
      <c r="M1482" s="5">
        <f t="shared" si="23"/>
        <v>12</v>
      </c>
      <c r="N1482" s="5" t="str">
        <f>TEXT(Table1[[#This Row],[Date]],"mmm")</f>
        <v>Apr</v>
      </c>
      <c r="O1482" s="5">
        <f>YEAR(Table1[[#This Row],[Date]])</f>
        <v>2024</v>
      </c>
    </row>
    <row r="1483" spans="1:15" x14ac:dyDescent="0.25">
      <c r="A1483" s="5">
        <v>1482</v>
      </c>
      <c r="B1483" s="6">
        <v>45290</v>
      </c>
      <c r="C1483" s="5" t="s">
        <v>50</v>
      </c>
      <c r="D1483" s="5" t="str">
        <f>VLOOKUP($C1483,'Sales Person'!$A$1:$C$21,2,0)</f>
        <v>Michale Cole</v>
      </c>
      <c r="E1483" s="5" t="s">
        <v>7</v>
      </c>
      <c r="F1483" s="5" t="str">
        <f>VLOOKUP($E1483,Country!$A$1:$B$11,2,0)</f>
        <v>Europe</v>
      </c>
      <c r="G1483" s="5" t="s">
        <v>30</v>
      </c>
      <c r="H1483" s="5" t="str">
        <f>VLOOKUP($G1483,Products!$A$1:$C$11,COLUMNS(Products!$A$2:B1483),0)</f>
        <v>Audio</v>
      </c>
      <c r="I1483" s="5">
        <f>VLOOKUP($G1483,Products!$A$1:$C$11,COLUMNS(Products!$A$2:C1483),0)</f>
        <v>199.57</v>
      </c>
      <c r="J1483" s="5">
        <v>528.01</v>
      </c>
      <c r="K1483" s="5" t="s">
        <v>81</v>
      </c>
      <c r="L1483" s="6">
        <v>45298</v>
      </c>
      <c r="M1483" s="5">
        <f t="shared" si="23"/>
        <v>8</v>
      </c>
      <c r="N1483" s="5" t="str">
        <f>TEXT(Table1[[#This Row],[Date]],"mmm")</f>
        <v>Dec</v>
      </c>
      <c r="O1483" s="5">
        <f>YEAR(Table1[[#This Row],[Date]])</f>
        <v>2023</v>
      </c>
    </row>
    <row r="1484" spans="1:15" x14ac:dyDescent="0.25">
      <c r="A1484" s="5">
        <v>1483</v>
      </c>
      <c r="B1484" s="6">
        <v>45187</v>
      </c>
      <c r="C1484" s="5" t="s">
        <v>48</v>
      </c>
      <c r="D1484" s="5" t="str">
        <f>VLOOKUP($C1484,'Sales Person'!$A$1:$C$21,2,0)</f>
        <v>Cathy Kelley</v>
      </c>
      <c r="E1484" s="5" t="s">
        <v>2</v>
      </c>
      <c r="F1484" s="5" t="str">
        <f>VLOOKUP($E1484,Country!$A$1:$B$11,2,0)</f>
        <v>North America</v>
      </c>
      <c r="G1484" s="5" t="s">
        <v>22</v>
      </c>
      <c r="H1484" s="5" t="str">
        <f>VLOOKUP($G1484,Products!$A$1:$C$11,COLUMNS(Products!$A$2:B1484),0)</f>
        <v>Computing</v>
      </c>
      <c r="I1484" s="5">
        <f>VLOOKUP($G1484,Products!$A$1:$C$11,COLUMNS(Products!$A$2:C1484),0)</f>
        <v>415.78</v>
      </c>
      <c r="J1484" s="5">
        <v>308.08</v>
      </c>
      <c r="K1484" s="5" t="s">
        <v>81</v>
      </c>
      <c r="L1484" s="6">
        <v>45188</v>
      </c>
      <c r="M1484" s="5">
        <f t="shared" si="23"/>
        <v>1</v>
      </c>
      <c r="N1484" s="5" t="str">
        <f>TEXT(Table1[[#This Row],[Date]],"mmm")</f>
        <v>Sep</v>
      </c>
      <c r="O1484" s="5">
        <f>YEAR(Table1[[#This Row],[Date]])</f>
        <v>2023</v>
      </c>
    </row>
    <row r="1485" spans="1:15" x14ac:dyDescent="0.25">
      <c r="A1485" s="5">
        <v>1484</v>
      </c>
      <c r="B1485" s="6">
        <v>45166</v>
      </c>
      <c r="C1485" s="5" t="s">
        <v>68</v>
      </c>
      <c r="D1485" s="5" t="str">
        <f>VLOOKUP($C1485,'Sales Person'!$A$1:$C$21,2,0)</f>
        <v>Samantha Irvin</v>
      </c>
      <c r="E1485" s="5" t="s">
        <v>2</v>
      </c>
      <c r="F1485" s="5" t="str">
        <f>VLOOKUP($E1485,Country!$A$1:$B$11,2,0)</f>
        <v>North America</v>
      </c>
      <c r="G1485" s="5" t="s">
        <v>20</v>
      </c>
      <c r="H1485" s="5" t="str">
        <f>VLOOKUP($G1485,Products!$A$1:$C$11,COLUMNS(Products!$A$2:B1485),0)</f>
        <v>Office Equipment</v>
      </c>
      <c r="I1485" s="5">
        <f>VLOOKUP($G1485,Products!$A$1:$C$11,COLUMNS(Products!$A$2:C1485),0)</f>
        <v>350.59</v>
      </c>
      <c r="J1485" s="5">
        <v>917.11</v>
      </c>
      <c r="K1485" s="5" t="s">
        <v>81</v>
      </c>
      <c r="L1485" s="6">
        <v>45167</v>
      </c>
      <c r="M1485" s="5">
        <f t="shared" si="23"/>
        <v>1</v>
      </c>
      <c r="N1485" s="5" t="str">
        <f>TEXT(Table1[[#This Row],[Date]],"mmm")</f>
        <v>Aug</v>
      </c>
      <c r="O1485" s="5">
        <f>YEAR(Table1[[#This Row],[Date]])</f>
        <v>2023</v>
      </c>
    </row>
    <row r="1486" spans="1:15" x14ac:dyDescent="0.25">
      <c r="A1486" s="5">
        <v>1485</v>
      </c>
      <c r="B1486" s="6">
        <v>45604</v>
      </c>
      <c r="C1486" s="5" t="s">
        <v>68</v>
      </c>
      <c r="D1486" s="5" t="str">
        <f>VLOOKUP($C1486,'Sales Person'!$A$1:$C$21,2,0)</f>
        <v>Samantha Irvin</v>
      </c>
      <c r="E1486" s="5" t="s">
        <v>10</v>
      </c>
      <c r="F1486" s="5" t="str">
        <f>VLOOKUP($E1486,Country!$A$1:$B$11,2,0)</f>
        <v>Europe</v>
      </c>
      <c r="G1486" s="5" t="s">
        <v>29</v>
      </c>
      <c r="H1486" s="5" t="str">
        <f>VLOOKUP($G1486,Products!$A$1:$C$11,COLUMNS(Products!$A$2:B1486),0)</f>
        <v>Computing</v>
      </c>
      <c r="I1486" s="5">
        <f>VLOOKUP($G1486,Products!$A$1:$C$11,COLUMNS(Products!$A$2:C1486),0)</f>
        <v>104.6</v>
      </c>
      <c r="J1486" s="5">
        <v>101.73</v>
      </c>
      <c r="K1486" s="5" t="s">
        <v>82</v>
      </c>
      <c r="L1486" s="5" t="s">
        <v>83</v>
      </c>
      <c r="M1486" s="5" t="str">
        <f t="shared" si="23"/>
        <v>0</v>
      </c>
      <c r="N1486" s="5" t="str">
        <f>TEXT(Table1[[#This Row],[Date]],"mmm")</f>
        <v>Nov</v>
      </c>
      <c r="O1486" s="5">
        <f>YEAR(Table1[[#This Row],[Date]])</f>
        <v>2024</v>
      </c>
    </row>
    <row r="1487" spans="1:15" x14ac:dyDescent="0.25">
      <c r="A1487" s="5">
        <v>1486</v>
      </c>
      <c r="B1487" s="6">
        <v>44950</v>
      </c>
      <c r="C1487" s="5" t="s">
        <v>58</v>
      </c>
      <c r="D1487" s="5" t="str">
        <f>VLOOKUP($C1487,'Sales Person'!$A$1:$C$21,2,0)</f>
        <v>Nick Patrick</v>
      </c>
      <c r="E1487" s="5" t="s">
        <v>13</v>
      </c>
      <c r="F1487" s="5" t="str">
        <f>VLOOKUP($E1487,Country!$A$1:$B$11,2,0)</f>
        <v>Asia</v>
      </c>
      <c r="G1487" s="5" t="s">
        <v>33</v>
      </c>
      <c r="H1487" s="5" t="str">
        <f>VLOOKUP($G1487,Products!$A$1:$C$11,COLUMNS(Products!$A$2:B1487),0)</f>
        <v>Electronics</v>
      </c>
      <c r="I1487" s="5">
        <f>VLOOKUP($G1487,Products!$A$1:$C$11,COLUMNS(Products!$A$2:C1487),0)</f>
        <v>381.62</v>
      </c>
      <c r="J1487" s="5">
        <v>884.58</v>
      </c>
      <c r="K1487" s="5" t="s">
        <v>81</v>
      </c>
      <c r="L1487" s="6">
        <v>44965</v>
      </c>
      <c r="M1487" s="5">
        <f t="shared" si="23"/>
        <v>15</v>
      </c>
      <c r="N1487" s="5" t="str">
        <f>TEXT(Table1[[#This Row],[Date]],"mmm")</f>
        <v>Jan</v>
      </c>
      <c r="O1487" s="5">
        <f>YEAR(Table1[[#This Row],[Date]])</f>
        <v>2023</v>
      </c>
    </row>
    <row r="1488" spans="1:15" x14ac:dyDescent="0.25">
      <c r="A1488" s="5">
        <v>1487</v>
      </c>
      <c r="B1488" s="6">
        <v>45387</v>
      </c>
      <c r="C1488" s="5" t="s">
        <v>38</v>
      </c>
      <c r="D1488" s="5" t="str">
        <f>VLOOKUP($C1488,'Sales Person'!$A$1:$C$21,2,0)</f>
        <v>Samantha Irvin</v>
      </c>
      <c r="E1488" s="5" t="s">
        <v>4</v>
      </c>
      <c r="F1488" s="5" t="str">
        <f>VLOOKUP($E1488,Country!$A$1:$B$11,2,0)</f>
        <v>North America</v>
      </c>
      <c r="G1488" s="5" t="s">
        <v>20</v>
      </c>
      <c r="H1488" s="5" t="str">
        <f>VLOOKUP($G1488,Products!$A$1:$C$11,COLUMNS(Products!$A$2:B1488),0)</f>
        <v>Office Equipment</v>
      </c>
      <c r="I1488" s="5">
        <f>VLOOKUP($G1488,Products!$A$1:$C$11,COLUMNS(Products!$A$2:C1488),0)</f>
        <v>350.59</v>
      </c>
      <c r="J1488" s="5">
        <v>873.04</v>
      </c>
      <c r="K1488" s="5" t="s">
        <v>82</v>
      </c>
      <c r="L1488" s="5" t="s">
        <v>83</v>
      </c>
      <c r="M1488" s="5" t="str">
        <f t="shared" si="23"/>
        <v>0</v>
      </c>
      <c r="N1488" s="5" t="str">
        <f>TEXT(Table1[[#This Row],[Date]],"mmm")</f>
        <v>Apr</v>
      </c>
      <c r="O1488" s="5">
        <f>YEAR(Table1[[#This Row],[Date]])</f>
        <v>2024</v>
      </c>
    </row>
    <row r="1489" spans="1:15" x14ac:dyDescent="0.25">
      <c r="A1489" s="5">
        <v>1488</v>
      </c>
      <c r="B1489" s="6">
        <v>45429</v>
      </c>
      <c r="C1489" s="5" t="s">
        <v>52</v>
      </c>
      <c r="D1489" s="5" t="str">
        <f>VLOOKUP($C1489,'Sales Person'!$A$1:$C$21,2,0)</f>
        <v>Nick Patrick</v>
      </c>
      <c r="E1489" s="5" t="s">
        <v>14</v>
      </c>
      <c r="F1489" s="5" t="str">
        <f>VLOOKUP($E1489,Country!$A$1:$B$11,2,0)</f>
        <v>Asia</v>
      </c>
      <c r="G1489" s="5" t="s">
        <v>20</v>
      </c>
      <c r="H1489" s="5" t="str">
        <f>VLOOKUP($G1489,Products!$A$1:$C$11,COLUMNS(Products!$A$2:B1489),0)</f>
        <v>Office Equipment</v>
      </c>
      <c r="I1489" s="5">
        <f>VLOOKUP($G1489,Products!$A$1:$C$11,COLUMNS(Products!$A$2:C1489),0)</f>
        <v>350.59</v>
      </c>
      <c r="J1489" s="5">
        <v>375.53</v>
      </c>
      <c r="K1489" s="5" t="s">
        <v>82</v>
      </c>
      <c r="L1489" s="5" t="s">
        <v>83</v>
      </c>
      <c r="M1489" s="5" t="str">
        <f t="shared" si="23"/>
        <v>0</v>
      </c>
      <c r="N1489" s="5" t="str">
        <f>TEXT(Table1[[#This Row],[Date]],"mmm")</f>
        <v>May</v>
      </c>
      <c r="O1489" s="5">
        <f>YEAR(Table1[[#This Row],[Date]])</f>
        <v>2024</v>
      </c>
    </row>
    <row r="1490" spans="1:15" x14ac:dyDescent="0.25">
      <c r="A1490" s="5">
        <v>1489</v>
      </c>
      <c r="B1490" s="6">
        <v>45496</v>
      </c>
      <c r="C1490" s="5" t="s">
        <v>36</v>
      </c>
      <c r="D1490" s="5" t="str">
        <f>VLOOKUP($C1490,'Sales Person'!$A$1:$C$21,2,0)</f>
        <v>Michale Cole</v>
      </c>
      <c r="E1490" s="5" t="s">
        <v>10</v>
      </c>
      <c r="F1490" s="5" t="str">
        <f>VLOOKUP($E1490,Country!$A$1:$B$11,2,0)</f>
        <v>Europe</v>
      </c>
      <c r="G1490" s="5" t="s">
        <v>30</v>
      </c>
      <c r="H1490" s="5" t="str">
        <f>VLOOKUP($G1490,Products!$A$1:$C$11,COLUMNS(Products!$A$2:B1490),0)</f>
        <v>Audio</v>
      </c>
      <c r="I1490" s="5">
        <f>VLOOKUP($G1490,Products!$A$1:$C$11,COLUMNS(Products!$A$2:C1490),0)</f>
        <v>199.57</v>
      </c>
      <c r="J1490" s="5">
        <v>437.73</v>
      </c>
      <c r="K1490" s="5" t="s">
        <v>81</v>
      </c>
      <c r="L1490" s="6">
        <v>45502</v>
      </c>
      <c r="M1490" s="5">
        <f t="shared" si="23"/>
        <v>6</v>
      </c>
      <c r="N1490" s="5" t="str">
        <f>TEXT(Table1[[#This Row],[Date]],"mmm")</f>
        <v>Jul</v>
      </c>
      <c r="O1490" s="5">
        <f>YEAR(Table1[[#This Row],[Date]])</f>
        <v>2024</v>
      </c>
    </row>
    <row r="1491" spans="1:15" x14ac:dyDescent="0.25">
      <c r="A1491" s="5">
        <v>1490</v>
      </c>
      <c r="B1491" s="6">
        <v>45230</v>
      </c>
      <c r="C1491" s="5" t="s">
        <v>40</v>
      </c>
      <c r="D1491" s="5" t="str">
        <f>VLOOKUP($C1491,'Sales Person'!$A$1:$C$21,2,0)</f>
        <v>Samantha Irvin</v>
      </c>
      <c r="E1491" s="5" t="s">
        <v>13</v>
      </c>
      <c r="F1491" s="5" t="str">
        <f>VLOOKUP($E1491,Country!$A$1:$B$11,2,0)</f>
        <v>Asia</v>
      </c>
      <c r="G1491" s="5" t="s">
        <v>30</v>
      </c>
      <c r="H1491" s="5" t="str">
        <f>VLOOKUP($G1491,Products!$A$1:$C$11,COLUMNS(Products!$A$2:B1491),0)</f>
        <v>Audio</v>
      </c>
      <c r="I1491" s="5">
        <f>VLOOKUP($G1491,Products!$A$1:$C$11,COLUMNS(Products!$A$2:C1491),0)</f>
        <v>199.57</v>
      </c>
      <c r="J1491" s="5">
        <v>765.97</v>
      </c>
      <c r="K1491" s="5" t="s">
        <v>82</v>
      </c>
      <c r="L1491" s="5" t="s">
        <v>83</v>
      </c>
      <c r="M1491" s="5" t="str">
        <f t="shared" si="23"/>
        <v>0</v>
      </c>
      <c r="N1491" s="5" t="str">
        <f>TEXT(Table1[[#This Row],[Date]],"mmm")</f>
        <v>Oct</v>
      </c>
      <c r="O1491" s="5">
        <f>YEAR(Table1[[#This Row],[Date]])</f>
        <v>2023</v>
      </c>
    </row>
    <row r="1492" spans="1:15" x14ac:dyDescent="0.25">
      <c r="A1492" s="5">
        <v>1491</v>
      </c>
      <c r="B1492" s="6">
        <v>45110</v>
      </c>
      <c r="C1492" s="5" t="s">
        <v>72</v>
      </c>
      <c r="D1492" s="5" t="str">
        <f>VLOOKUP($C1492,'Sales Person'!$A$1:$C$21,2,0)</f>
        <v>Cathy Kelley</v>
      </c>
      <c r="E1492" s="5" t="s">
        <v>4</v>
      </c>
      <c r="F1492" s="5" t="str">
        <f>VLOOKUP($E1492,Country!$A$1:$B$11,2,0)</f>
        <v>North America</v>
      </c>
      <c r="G1492" s="5" t="s">
        <v>29</v>
      </c>
      <c r="H1492" s="5" t="str">
        <f>VLOOKUP($G1492,Products!$A$1:$C$11,COLUMNS(Products!$A$2:B1492),0)</f>
        <v>Computing</v>
      </c>
      <c r="I1492" s="5">
        <f>VLOOKUP($G1492,Products!$A$1:$C$11,COLUMNS(Products!$A$2:C1492),0)</f>
        <v>104.6</v>
      </c>
      <c r="J1492" s="5">
        <v>593.73</v>
      </c>
      <c r="K1492" s="5" t="s">
        <v>81</v>
      </c>
      <c r="L1492" s="6">
        <v>45112</v>
      </c>
      <c r="M1492" s="5">
        <f t="shared" si="23"/>
        <v>2</v>
      </c>
      <c r="N1492" s="5" t="str">
        <f>TEXT(Table1[[#This Row],[Date]],"mmm")</f>
        <v>Jul</v>
      </c>
      <c r="O1492" s="5">
        <f>YEAR(Table1[[#This Row],[Date]])</f>
        <v>2023</v>
      </c>
    </row>
    <row r="1493" spans="1:15" x14ac:dyDescent="0.25">
      <c r="A1493" s="5">
        <v>1492</v>
      </c>
      <c r="B1493" s="6">
        <v>45030</v>
      </c>
      <c r="C1493" s="5" t="s">
        <v>48</v>
      </c>
      <c r="D1493" s="5" t="str">
        <f>VLOOKUP($C1493,'Sales Person'!$A$1:$C$21,2,0)</f>
        <v>Cathy Kelley</v>
      </c>
      <c r="E1493" s="5" t="s">
        <v>11</v>
      </c>
      <c r="F1493" s="5" t="str">
        <f>VLOOKUP($E1493,Country!$A$1:$B$11,2,0)</f>
        <v>Asia</v>
      </c>
      <c r="G1493" s="5" t="s">
        <v>33</v>
      </c>
      <c r="H1493" s="5" t="str">
        <f>VLOOKUP($G1493,Products!$A$1:$C$11,COLUMNS(Products!$A$2:B1493),0)</f>
        <v>Electronics</v>
      </c>
      <c r="I1493" s="5">
        <f>VLOOKUP($G1493,Products!$A$1:$C$11,COLUMNS(Products!$A$2:C1493),0)</f>
        <v>381.62</v>
      </c>
      <c r="J1493" s="5">
        <v>360.88</v>
      </c>
      <c r="K1493" s="5" t="s">
        <v>82</v>
      </c>
      <c r="L1493" s="5" t="s">
        <v>83</v>
      </c>
      <c r="M1493" s="5" t="str">
        <f t="shared" si="23"/>
        <v>0</v>
      </c>
      <c r="N1493" s="5" t="str">
        <f>TEXT(Table1[[#This Row],[Date]],"mmm")</f>
        <v>Apr</v>
      </c>
      <c r="O1493" s="5">
        <f>YEAR(Table1[[#This Row],[Date]])</f>
        <v>2023</v>
      </c>
    </row>
    <row r="1494" spans="1:15" x14ac:dyDescent="0.25">
      <c r="A1494" s="5">
        <v>1493</v>
      </c>
      <c r="B1494" s="6">
        <v>45234</v>
      </c>
      <c r="C1494" s="5" t="s">
        <v>70</v>
      </c>
      <c r="D1494" s="5" t="str">
        <f>VLOOKUP($C1494,'Sales Person'!$A$1:$C$21,2,0)</f>
        <v>Cathy Kelley</v>
      </c>
      <c r="E1494" s="5" t="s">
        <v>4</v>
      </c>
      <c r="F1494" s="5" t="str">
        <f>VLOOKUP($E1494,Country!$A$1:$B$11,2,0)</f>
        <v>North America</v>
      </c>
      <c r="G1494" s="5" t="s">
        <v>26</v>
      </c>
      <c r="H1494" s="5" t="str">
        <f>VLOOKUP($G1494,Products!$A$1:$C$11,COLUMNS(Products!$A$2:B1494),0)</f>
        <v>Electronics</v>
      </c>
      <c r="I1494" s="5">
        <f>VLOOKUP($G1494,Products!$A$1:$C$11,COLUMNS(Products!$A$2:C1494),0)</f>
        <v>263.2</v>
      </c>
      <c r="J1494" s="5">
        <v>166.76</v>
      </c>
      <c r="K1494" s="5" t="s">
        <v>81</v>
      </c>
      <c r="L1494" s="6">
        <v>45236</v>
      </c>
      <c r="M1494" s="5">
        <f t="shared" si="23"/>
        <v>2</v>
      </c>
      <c r="N1494" s="5" t="str">
        <f>TEXT(Table1[[#This Row],[Date]],"mmm")</f>
        <v>Nov</v>
      </c>
      <c r="O1494" s="5">
        <f>YEAR(Table1[[#This Row],[Date]])</f>
        <v>2023</v>
      </c>
    </row>
    <row r="1495" spans="1:15" x14ac:dyDescent="0.25">
      <c r="A1495" s="5">
        <v>1494</v>
      </c>
      <c r="B1495" s="6">
        <v>45042</v>
      </c>
      <c r="C1495" s="5" t="s">
        <v>60</v>
      </c>
      <c r="D1495" s="5" t="str">
        <f>VLOOKUP($C1495,'Sales Person'!$A$1:$C$21,2,0)</f>
        <v>Cathy Kelley</v>
      </c>
      <c r="E1495" s="5" t="s">
        <v>11</v>
      </c>
      <c r="F1495" s="5" t="str">
        <f>VLOOKUP($E1495,Country!$A$1:$B$11,2,0)</f>
        <v>Asia</v>
      </c>
      <c r="G1495" s="5" t="s">
        <v>28</v>
      </c>
      <c r="H1495" s="5" t="str">
        <f>VLOOKUP($G1495,Products!$A$1:$C$11,COLUMNS(Products!$A$2:B1495),0)</f>
        <v>Electronics</v>
      </c>
      <c r="I1495" s="5">
        <f>VLOOKUP($G1495,Products!$A$1:$C$11,COLUMNS(Products!$A$2:C1495),0)</f>
        <v>282.79000000000002</v>
      </c>
      <c r="J1495" s="5">
        <v>218.87</v>
      </c>
      <c r="K1495" s="5" t="s">
        <v>81</v>
      </c>
      <c r="L1495" s="6">
        <v>45054</v>
      </c>
      <c r="M1495" s="5">
        <f t="shared" si="23"/>
        <v>12</v>
      </c>
      <c r="N1495" s="5" t="str">
        <f>TEXT(Table1[[#This Row],[Date]],"mmm")</f>
        <v>Apr</v>
      </c>
      <c r="O1495" s="5">
        <f>YEAR(Table1[[#This Row],[Date]])</f>
        <v>2023</v>
      </c>
    </row>
    <row r="1496" spans="1:15" x14ac:dyDescent="0.25">
      <c r="A1496" s="5">
        <v>1495</v>
      </c>
      <c r="B1496" s="6">
        <v>45603</v>
      </c>
      <c r="C1496" s="5" t="s">
        <v>68</v>
      </c>
      <c r="D1496" s="5" t="str">
        <f>VLOOKUP($C1496,'Sales Person'!$A$1:$C$21,2,0)</f>
        <v>Samantha Irvin</v>
      </c>
      <c r="E1496" s="5" t="s">
        <v>10</v>
      </c>
      <c r="F1496" s="5" t="str">
        <f>VLOOKUP($E1496,Country!$A$1:$B$11,2,0)</f>
        <v>Europe</v>
      </c>
      <c r="G1496" s="5" t="s">
        <v>31</v>
      </c>
      <c r="H1496" s="5" t="str">
        <f>VLOOKUP($G1496,Products!$A$1:$C$11,COLUMNS(Products!$A$2:B1496),0)</f>
        <v>Electronics</v>
      </c>
      <c r="I1496" s="5">
        <f>VLOOKUP($G1496,Products!$A$1:$C$11,COLUMNS(Products!$A$2:C1496),0)</f>
        <v>71.97</v>
      </c>
      <c r="J1496" s="5">
        <v>886.06</v>
      </c>
      <c r="K1496" s="5" t="s">
        <v>82</v>
      </c>
      <c r="L1496" s="5" t="s">
        <v>83</v>
      </c>
      <c r="M1496" s="5" t="str">
        <f t="shared" si="23"/>
        <v>0</v>
      </c>
      <c r="N1496" s="5" t="str">
        <f>TEXT(Table1[[#This Row],[Date]],"mmm")</f>
        <v>Nov</v>
      </c>
      <c r="O1496" s="5">
        <f>YEAR(Table1[[#This Row],[Date]])</f>
        <v>2024</v>
      </c>
    </row>
    <row r="1497" spans="1:15" x14ac:dyDescent="0.25">
      <c r="A1497" s="5">
        <v>1496</v>
      </c>
      <c r="B1497" s="6">
        <v>45517</v>
      </c>
      <c r="C1497" s="5" t="s">
        <v>54</v>
      </c>
      <c r="D1497" s="5" t="str">
        <f>VLOOKUP($C1497,'Sales Person'!$A$1:$C$21,2,0)</f>
        <v>Michale Cole</v>
      </c>
      <c r="E1497" s="5" t="s">
        <v>4</v>
      </c>
      <c r="F1497" s="5" t="str">
        <f>VLOOKUP($E1497,Country!$A$1:$B$11,2,0)</f>
        <v>North America</v>
      </c>
      <c r="G1497" s="5" t="s">
        <v>29</v>
      </c>
      <c r="H1497" s="5" t="str">
        <f>VLOOKUP($G1497,Products!$A$1:$C$11,COLUMNS(Products!$A$2:B1497),0)</f>
        <v>Computing</v>
      </c>
      <c r="I1497" s="5">
        <f>VLOOKUP($G1497,Products!$A$1:$C$11,COLUMNS(Products!$A$2:C1497),0)</f>
        <v>104.6</v>
      </c>
      <c r="J1497" s="5">
        <v>284.33999999999997</v>
      </c>
      <c r="K1497" s="5" t="s">
        <v>81</v>
      </c>
      <c r="L1497" s="6">
        <v>45519</v>
      </c>
      <c r="M1497" s="5">
        <f t="shared" si="23"/>
        <v>2</v>
      </c>
      <c r="N1497" s="5" t="str">
        <f>TEXT(Table1[[#This Row],[Date]],"mmm")</f>
        <v>Aug</v>
      </c>
      <c r="O1497" s="5">
        <f>YEAR(Table1[[#This Row],[Date]])</f>
        <v>2024</v>
      </c>
    </row>
    <row r="1498" spans="1:15" x14ac:dyDescent="0.25">
      <c r="A1498" s="5">
        <v>1497</v>
      </c>
      <c r="B1498" s="6">
        <v>44985</v>
      </c>
      <c r="C1498" s="5" t="s">
        <v>50</v>
      </c>
      <c r="D1498" s="5" t="str">
        <f>VLOOKUP($C1498,'Sales Person'!$A$1:$C$21,2,0)</f>
        <v>Michale Cole</v>
      </c>
      <c r="E1498" s="5" t="s">
        <v>11</v>
      </c>
      <c r="F1498" s="5" t="str">
        <f>VLOOKUP($E1498,Country!$A$1:$B$11,2,0)</f>
        <v>Asia</v>
      </c>
      <c r="G1498" s="5" t="s">
        <v>33</v>
      </c>
      <c r="H1498" s="5" t="str">
        <f>VLOOKUP($G1498,Products!$A$1:$C$11,COLUMNS(Products!$A$2:B1498),0)</f>
        <v>Electronics</v>
      </c>
      <c r="I1498" s="5">
        <f>VLOOKUP($G1498,Products!$A$1:$C$11,COLUMNS(Products!$A$2:C1498),0)</f>
        <v>381.62</v>
      </c>
      <c r="J1498" s="5">
        <v>137.03</v>
      </c>
      <c r="K1498" s="5" t="s">
        <v>81</v>
      </c>
      <c r="L1498" s="6">
        <v>44997</v>
      </c>
      <c r="M1498" s="5">
        <f t="shared" si="23"/>
        <v>12</v>
      </c>
      <c r="N1498" s="5" t="str">
        <f>TEXT(Table1[[#This Row],[Date]],"mmm")</f>
        <v>Feb</v>
      </c>
      <c r="O1498" s="5">
        <f>YEAR(Table1[[#This Row],[Date]])</f>
        <v>2023</v>
      </c>
    </row>
    <row r="1499" spans="1:15" x14ac:dyDescent="0.25">
      <c r="A1499" s="5">
        <v>1498</v>
      </c>
      <c r="B1499" s="6">
        <v>45504</v>
      </c>
      <c r="C1499" s="5" t="s">
        <v>38</v>
      </c>
      <c r="D1499" s="5" t="str">
        <f>VLOOKUP($C1499,'Sales Person'!$A$1:$C$21,2,0)</f>
        <v>Samantha Irvin</v>
      </c>
      <c r="E1499" s="5" t="s">
        <v>9</v>
      </c>
      <c r="F1499" s="5" t="str">
        <f>VLOOKUP($E1499,Country!$A$1:$B$11,2,0)</f>
        <v>Europe</v>
      </c>
      <c r="G1499" s="5" t="s">
        <v>29</v>
      </c>
      <c r="H1499" s="5" t="str">
        <f>VLOOKUP($G1499,Products!$A$1:$C$11,COLUMNS(Products!$A$2:B1499),0)</f>
        <v>Computing</v>
      </c>
      <c r="I1499" s="5">
        <f>VLOOKUP($G1499,Products!$A$1:$C$11,COLUMNS(Products!$A$2:C1499),0)</f>
        <v>104.6</v>
      </c>
      <c r="J1499" s="5">
        <v>922.35</v>
      </c>
      <c r="K1499" s="5" t="s">
        <v>81</v>
      </c>
      <c r="L1499" s="6">
        <v>45514</v>
      </c>
      <c r="M1499" s="5">
        <f t="shared" si="23"/>
        <v>10</v>
      </c>
      <c r="N1499" s="5" t="str">
        <f>TEXT(Table1[[#This Row],[Date]],"mmm")</f>
        <v>Jul</v>
      </c>
      <c r="O1499" s="5">
        <f>YEAR(Table1[[#This Row],[Date]])</f>
        <v>2024</v>
      </c>
    </row>
    <row r="1500" spans="1:15" x14ac:dyDescent="0.25">
      <c r="A1500" s="5">
        <v>1499</v>
      </c>
      <c r="B1500" s="6">
        <v>45241</v>
      </c>
      <c r="C1500" s="5" t="s">
        <v>48</v>
      </c>
      <c r="D1500" s="5" t="str">
        <f>VLOOKUP($C1500,'Sales Person'!$A$1:$C$21,2,0)</f>
        <v>Cathy Kelley</v>
      </c>
      <c r="E1500" s="5" t="s">
        <v>9</v>
      </c>
      <c r="F1500" s="5" t="str">
        <f>VLOOKUP($E1500,Country!$A$1:$B$11,2,0)</f>
        <v>Europe</v>
      </c>
      <c r="G1500" s="5" t="s">
        <v>29</v>
      </c>
      <c r="H1500" s="5" t="str">
        <f>VLOOKUP($G1500,Products!$A$1:$C$11,COLUMNS(Products!$A$2:B1500),0)</f>
        <v>Computing</v>
      </c>
      <c r="I1500" s="5">
        <f>VLOOKUP($G1500,Products!$A$1:$C$11,COLUMNS(Products!$A$2:C1500),0)</f>
        <v>104.6</v>
      </c>
      <c r="J1500" s="5">
        <v>287.10000000000002</v>
      </c>
      <c r="K1500" s="5" t="s">
        <v>82</v>
      </c>
      <c r="L1500" s="5" t="s">
        <v>83</v>
      </c>
      <c r="M1500" s="5" t="str">
        <f t="shared" si="23"/>
        <v>0</v>
      </c>
      <c r="N1500" s="5" t="str">
        <f>TEXT(Table1[[#This Row],[Date]],"mmm")</f>
        <v>Nov</v>
      </c>
      <c r="O1500" s="5">
        <f>YEAR(Table1[[#This Row],[Date]])</f>
        <v>2023</v>
      </c>
    </row>
    <row r="1501" spans="1:15" x14ac:dyDescent="0.25">
      <c r="A1501" s="5">
        <v>1500</v>
      </c>
      <c r="B1501" s="6">
        <v>45612</v>
      </c>
      <c r="C1501" s="5" t="s">
        <v>54</v>
      </c>
      <c r="D1501" s="5" t="str">
        <f>VLOOKUP($C1501,'Sales Person'!$A$1:$C$21,2,0)</f>
        <v>Michale Cole</v>
      </c>
      <c r="E1501" s="5" t="s">
        <v>4</v>
      </c>
      <c r="F1501" s="5" t="str">
        <f>VLOOKUP($E1501,Country!$A$1:$B$11,2,0)</f>
        <v>North America</v>
      </c>
      <c r="G1501" s="5" t="s">
        <v>33</v>
      </c>
      <c r="H1501" s="5" t="str">
        <f>VLOOKUP($G1501,Products!$A$1:$C$11,COLUMNS(Products!$A$2:B1501),0)</f>
        <v>Electronics</v>
      </c>
      <c r="I1501" s="5">
        <f>VLOOKUP($G1501,Products!$A$1:$C$11,COLUMNS(Products!$A$2:C1501),0)</f>
        <v>381.62</v>
      </c>
      <c r="J1501" s="5">
        <v>930.04</v>
      </c>
      <c r="K1501" s="5" t="s">
        <v>81</v>
      </c>
      <c r="L1501" s="6">
        <v>45614</v>
      </c>
      <c r="M1501" s="5">
        <f t="shared" si="23"/>
        <v>2</v>
      </c>
      <c r="N1501" s="5" t="str">
        <f>TEXT(Table1[[#This Row],[Date]],"mmm")</f>
        <v>Nov</v>
      </c>
      <c r="O1501" s="5">
        <f>YEAR(Table1[[#This Row],[Date]])</f>
        <v>2024</v>
      </c>
    </row>
    <row r="1502" spans="1:15" x14ac:dyDescent="0.25">
      <c r="A1502" s="5">
        <v>1501</v>
      </c>
      <c r="B1502" s="6">
        <v>45007</v>
      </c>
      <c r="C1502" s="5" t="s">
        <v>42</v>
      </c>
      <c r="D1502" s="5" t="str">
        <f>VLOOKUP($C1502,'Sales Person'!$A$1:$C$21,2,0)</f>
        <v>Cathy Kelley</v>
      </c>
      <c r="E1502" s="5" t="s">
        <v>4</v>
      </c>
      <c r="F1502" s="5" t="str">
        <f>VLOOKUP($E1502,Country!$A$1:$B$11,2,0)</f>
        <v>North America</v>
      </c>
      <c r="G1502" s="5" t="s">
        <v>29</v>
      </c>
      <c r="H1502" s="5" t="str">
        <f>VLOOKUP($G1502,Products!$A$1:$C$11,COLUMNS(Products!$A$2:B1502),0)</f>
        <v>Computing</v>
      </c>
      <c r="I1502" s="5">
        <f>VLOOKUP($G1502,Products!$A$1:$C$11,COLUMNS(Products!$A$2:C1502),0)</f>
        <v>104.6</v>
      </c>
      <c r="J1502" s="5">
        <v>991.81</v>
      </c>
      <c r="K1502" s="5" t="s">
        <v>81</v>
      </c>
      <c r="L1502" s="6">
        <v>45009</v>
      </c>
      <c r="M1502" s="5">
        <f t="shared" si="23"/>
        <v>2</v>
      </c>
      <c r="N1502" s="5" t="str">
        <f>TEXT(Table1[[#This Row],[Date]],"mmm")</f>
        <v>Mar</v>
      </c>
      <c r="O1502" s="5">
        <f>YEAR(Table1[[#This Row],[Date]])</f>
        <v>2023</v>
      </c>
    </row>
    <row r="1503" spans="1:15" x14ac:dyDescent="0.25">
      <c r="A1503" s="5">
        <v>1502</v>
      </c>
      <c r="B1503" s="6">
        <v>45328</v>
      </c>
      <c r="C1503" s="5" t="s">
        <v>60</v>
      </c>
      <c r="D1503" s="5" t="str">
        <f>VLOOKUP($C1503,'Sales Person'!$A$1:$C$21,2,0)</f>
        <v>Cathy Kelley</v>
      </c>
      <c r="E1503" s="5" t="s">
        <v>10</v>
      </c>
      <c r="F1503" s="5" t="str">
        <f>VLOOKUP($E1503,Country!$A$1:$B$11,2,0)</f>
        <v>Europe</v>
      </c>
      <c r="G1503" s="5" t="s">
        <v>33</v>
      </c>
      <c r="H1503" s="5" t="str">
        <f>VLOOKUP($G1503,Products!$A$1:$C$11,COLUMNS(Products!$A$2:B1503),0)</f>
        <v>Electronics</v>
      </c>
      <c r="I1503" s="5">
        <f>VLOOKUP($G1503,Products!$A$1:$C$11,COLUMNS(Products!$A$2:C1503),0)</f>
        <v>381.62</v>
      </c>
      <c r="J1503" s="5">
        <v>348.23</v>
      </c>
      <c r="K1503" s="5" t="s">
        <v>82</v>
      </c>
      <c r="L1503" s="5" t="s">
        <v>83</v>
      </c>
      <c r="M1503" s="5" t="str">
        <f t="shared" si="23"/>
        <v>0</v>
      </c>
      <c r="N1503" s="5" t="str">
        <f>TEXT(Table1[[#This Row],[Date]],"mmm")</f>
        <v>Feb</v>
      </c>
      <c r="O1503" s="5">
        <f>YEAR(Table1[[#This Row],[Date]])</f>
        <v>2024</v>
      </c>
    </row>
    <row r="1504" spans="1:15" x14ac:dyDescent="0.25">
      <c r="A1504" s="5">
        <v>1503</v>
      </c>
      <c r="B1504" s="6">
        <v>45645</v>
      </c>
      <c r="C1504" s="5" t="s">
        <v>58</v>
      </c>
      <c r="D1504" s="5" t="str">
        <f>VLOOKUP($C1504,'Sales Person'!$A$1:$C$21,2,0)</f>
        <v>Nick Patrick</v>
      </c>
      <c r="E1504" s="5" t="s">
        <v>15</v>
      </c>
      <c r="F1504" s="5" t="str">
        <f>VLOOKUP($E1504,Country!$A$1:$B$11,2,0)</f>
        <v>Oceania</v>
      </c>
      <c r="G1504" s="5" t="s">
        <v>33</v>
      </c>
      <c r="H1504" s="5" t="str">
        <f>VLOOKUP($G1504,Products!$A$1:$C$11,COLUMNS(Products!$A$2:B1504),0)</f>
        <v>Electronics</v>
      </c>
      <c r="I1504" s="5">
        <f>VLOOKUP($G1504,Products!$A$1:$C$11,COLUMNS(Products!$A$2:C1504),0)</f>
        <v>381.62</v>
      </c>
      <c r="J1504" s="5">
        <v>563.48</v>
      </c>
      <c r="K1504" s="5" t="s">
        <v>82</v>
      </c>
      <c r="L1504" s="5" t="s">
        <v>83</v>
      </c>
      <c r="M1504" s="5" t="str">
        <f t="shared" si="23"/>
        <v>0</v>
      </c>
      <c r="N1504" s="5" t="str">
        <f>TEXT(Table1[[#This Row],[Date]],"mmm")</f>
        <v>Dec</v>
      </c>
      <c r="O1504" s="5">
        <f>YEAR(Table1[[#This Row],[Date]])</f>
        <v>2024</v>
      </c>
    </row>
    <row r="1505" spans="1:15" x14ac:dyDescent="0.25">
      <c r="A1505" s="5">
        <v>1504</v>
      </c>
      <c r="B1505" s="6">
        <v>45533</v>
      </c>
      <c r="C1505" s="5" t="s">
        <v>68</v>
      </c>
      <c r="D1505" s="5" t="str">
        <f>VLOOKUP($C1505,'Sales Person'!$A$1:$C$21,2,0)</f>
        <v>Samantha Irvin</v>
      </c>
      <c r="E1505" s="5" t="s">
        <v>7</v>
      </c>
      <c r="F1505" s="5" t="str">
        <f>VLOOKUP($E1505,Country!$A$1:$B$11,2,0)</f>
        <v>Europe</v>
      </c>
      <c r="G1505" s="5" t="s">
        <v>29</v>
      </c>
      <c r="H1505" s="5" t="str">
        <f>VLOOKUP($G1505,Products!$A$1:$C$11,COLUMNS(Products!$A$2:B1505),0)</f>
        <v>Computing</v>
      </c>
      <c r="I1505" s="5">
        <f>VLOOKUP($G1505,Products!$A$1:$C$11,COLUMNS(Products!$A$2:C1505),0)</f>
        <v>104.6</v>
      </c>
      <c r="J1505" s="5">
        <v>295.11</v>
      </c>
      <c r="K1505" s="5" t="s">
        <v>82</v>
      </c>
      <c r="L1505" s="5" t="s">
        <v>83</v>
      </c>
      <c r="M1505" s="5" t="str">
        <f t="shared" si="23"/>
        <v>0</v>
      </c>
      <c r="N1505" s="5" t="str">
        <f>TEXT(Table1[[#This Row],[Date]],"mmm")</f>
        <v>Aug</v>
      </c>
      <c r="O1505" s="5">
        <f>YEAR(Table1[[#This Row],[Date]])</f>
        <v>2024</v>
      </c>
    </row>
    <row r="1506" spans="1:15" x14ac:dyDescent="0.25">
      <c r="A1506" s="5">
        <v>1505</v>
      </c>
      <c r="B1506" s="6">
        <v>45087</v>
      </c>
      <c r="C1506" s="5" t="s">
        <v>38</v>
      </c>
      <c r="D1506" s="5" t="str">
        <f>VLOOKUP($C1506,'Sales Person'!$A$1:$C$21,2,0)</f>
        <v>Samantha Irvin</v>
      </c>
      <c r="E1506" s="5" t="s">
        <v>4</v>
      </c>
      <c r="F1506" s="5" t="str">
        <f>VLOOKUP($E1506,Country!$A$1:$B$11,2,0)</f>
        <v>North America</v>
      </c>
      <c r="G1506" s="5" t="s">
        <v>33</v>
      </c>
      <c r="H1506" s="5" t="str">
        <f>VLOOKUP($G1506,Products!$A$1:$C$11,COLUMNS(Products!$A$2:B1506),0)</f>
        <v>Electronics</v>
      </c>
      <c r="I1506" s="5">
        <f>VLOOKUP($G1506,Products!$A$1:$C$11,COLUMNS(Products!$A$2:C1506),0)</f>
        <v>381.62</v>
      </c>
      <c r="J1506" s="5">
        <v>277.36</v>
      </c>
      <c r="K1506" s="5" t="s">
        <v>82</v>
      </c>
      <c r="L1506" s="5" t="s">
        <v>83</v>
      </c>
      <c r="M1506" s="5" t="str">
        <f t="shared" si="23"/>
        <v>0</v>
      </c>
      <c r="N1506" s="5" t="str">
        <f>TEXT(Table1[[#This Row],[Date]],"mmm")</f>
        <v>Jun</v>
      </c>
      <c r="O1506" s="5">
        <f>YEAR(Table1[[#This Row],[Date]])</f>
        <v>2023</v>
      </c>
    </row>
    <row r="1507" spans="1:15" x14ac:dyDescent="0.25">
      <c r="A1507" s="5">
        <v>1506</v>
      </c>
      <c r="B1507" s="6">
        <v>45075</v>
      </c>
      <c r="C1507" s="5" t="s">
        <v>38</v>
      </c>
      <c r="D1507" s="5" t="str">
        <f>VLOOKUP($C1507,'Sales Person'!$A$1:$C$21,2,0)</f>
        <v>Samantha Irvin</v>
      </c>
      <c r="E1507" s="5" t="s">
        <v>9</v>
      </c>
      <c r="F1507" s="5" t="str">
        <f>VLOOKUP($E1507,Country!$A$1:$B$11,2,0)</f>
        <v>Europe</v>
      </c>
      <c r="G1507" s="5" t="s">
        <v>29</v>
      </c>
      <c r="H1507" s="5" t="str">
        <f>VLOOKUP($G1507,Products!$A$1:$C$11,COLUMNS(Products!$A$2:B1507),0)</f>
        <v>Computing</v>
      </c>
      <c r="I1507" s="5">
        <f>VLOOKUP($G1507,Products!$A$1:$C$11,COLUMNS(Products!$A$2:C1507),0)</f>
        <v>104.6</v>
      </c>
      <c r="J1507" s="5">
        <v>348.31</v>
      </c>
      <c r="K1507" s="5" t="s">
        <v>81</v>
      </c>
      <c r="L1507" s="6">
        <v>45085</v>
      </c>
      <c r="M1507" s="5">
        <f t="shared" si="23"/>
        <v>10</v>
      </c>
      <c r="N1507" s="5" t="str">
        <f>TEXT(Table1[[#This Row],[Date]],"mmm")</f>
        <v>May</v>
      </c>
      <c r="O1507" s="5">
        <f>YEAR(Table1[[#This Row],[Date]])</f>
        <v>2023</v>
      </c>
    </row>
    <row r="1508" spans="1:15" x14ac:dyDescent="0.25">
      <c r="A1508" s="5">
        <v>1507</v>
      </c>
      <c r="B1508" s="6">
        <v>45601</v>
      </c>
      <c r="C1508" s="5" t="s">
        <v>64</v>
      </c>
      <c r="D1508" s="5" t="str">
        <f>VLOOKUP($C1508,'Sales Person'!$A$1:$C$21,2,0)</f>
        <v>Michale Cole</v>
      </c>
      <c r="E1508" s="5" t="s">
        <v>14</v>
      </c>
      <c r="F1508" s="5" t="str">
        <f>VLOOKUP($E1508,Country!$A$1:$B$11,2,0)</f>
        <v>Asia</v>
      </c>
      <c r="G1508" s="5" t="s">
        <v>24</v>
      </c>
      <c r="H1508" s="5" t="str">
        <f>VLOOKUP($G1508,Products!$A$1:$C$11,COLUMNS(Products!$A$2:B1508),0)</f>
        <v>Audio</v>
      </c>
      <c r="I1508" s="5">
        <f>VLOOKUP($G1508,Products!$A$1:$C$11,COLUMNS(Products!$A$2:C1508),0)</f>
        <v>195.62</v>
      </c>
      <c r="J1508" s="5">
        <v>811.29</v>
      </c>
      <c r="K1508" s="5" t="s">
        <v>81</v>
      </c>
      <c r="L1508" s="6">
        <v>45619</v>
      </c>
      <c r="M1508" s="5">
        <f t="shared" si="23"/>
        <v>18</v>
      </c>
      <c r="N1508" s="5" t="str">
        <f>TEXT(Table1[[#This Row],[Date]],"mmm")</f>
        <v>Nov</v>
      </c>
      <c r="O1508" s="5">
        <f>YEAR(Table1[[#This Row],[Date]])</f>
        <v>2024</v>
      </c>
    </row>
    <row r="1509" spans="1:15" x14ac:dyDescent="0.25">
      <c r="A1509" s="5">
        <v>1508</v>
      </c>
      <c r="B1509" s="6">
        <v>45609</v>
      </c>
      <c r="C1509" s="5" t="s">
        <v>52</v>
      </c>
      <c r="D1509" s="5" t="str">
        <f>VLOOKUP($C1509,'Sales Person'!$A$1:$C$21,2,0)</f>
        <v>Nick Patrick</v>
      </c>
      <c r="E1509" s="5" t="s">
        <v>11</v>
      </c>
      <c r="F1509" s="5" t="str">
        <f>VLOOKUP($E1509,Country!$A$1:$B$11,2,0)</f>
        <v>Asia</v>
      </c>
      <c r="G1509" s="5" t="s">
        <v>33</v>
      </c>
      <c r="H1509" s="5" t="str">
        <f>VLOOKUP($G1509,Products!$A$1:$C$11,COLUMNS(Products!$A$2:B1509),0)</f>
        <v>Electronics</v>
      </c>
      <c r="I1509" s="5">
        <f>VLOOKUP($G1509,Products!$A$1:$C$11,COLUMNS(Products!$A$2:C1509),0)</f>
        <v>381.62</v>
      </c>
      <c r="J1509" s="5">
        <v>709.4</v>
      </c>
      <c r="K1509" s="5" t="s">
        <v>81</v>
      </c>
      <c r="L1509" s="6">
        <v>45621</v>
      </c>
      <c r="M1509" s="5">
        <f t="shared" si="23"/>
        <v>12</v>
      </c>
      <c r="N1509" s="5" t="str">
        <f>TEXT(Table1[[#This Row],[Date]],"mmm")</f>
        <v>Nov</v>
      </c>
      <c r="O1509" s="5">
        <f>YEAR(Table1[[#This Row],[Date]])</f>
        <v>2024</v>
      </c>
    </row>
    <row r="1510" spans="1:15" x14ac:dyDescent="0.25">
      <c r="A1510" s="5">
        <v>1509</v>
      </c>
      <c r="B1510" s="6">
        <v>45548</v>
      </c>
      <c r="C1510" s="5" t="s">
        <v>44</v>
      </c>
      <c r="D1510" s="5" t="str">
        <f>VLOOKUP($C1510,'Sales Person'!$A$1:$C$21,2,0)</f>
        <v>Cathy Kelley</v>
      </c>
      <c r="E1510" s="5" t="s">
        <v>9</v>
      </c>
      <c r="F1510" s="5" t="str">
        <f>VLOOKUP($E1510,Country!$A$1:$B$11,2,0)</f>
        <v>Europe</v>
      </c>
      <c r="G1510" s="5" t="s">
        <v>20</v>
      </c>
      <c r="H1510" s="5" t="str">
        <f>VLOOKUP($G1510,Products!$A$1:$C$11,COLUMNS(Products!$A$2:B1510),0)</f>
        <v>Office Equipment</v>
      </c>
      <c r="I1510" s="5">
        <f>VLOOKUP($G1510,Products!$A$1:$C$11,COLUMNS(Products!$A$2:C1510),0)</f>
        <v>350.59</v>
      </c>
      <c r="J1510" s="5">
        <v>979.91</v>
      </c>
      <c r="K1510" s="5" t="s">
        <v>81</v>
      </c>
      <c r="L1510" s="6">
        <v>45558</v>
      </c>
      <c r="M1510" s="5">
        <f t="shared" si="23"/>
        <v>10</v>
      </c>
      <c r="N1510" s="5" t="str">
        <f>TEXT(Table1[[#This Row],[Date]],"mmm")</f>
        <v>Sep</v>
      </c>
      <c r="O1510" s="5">
        <f>YEAR(Table1[[#This Row],[Date]])</f>
        <v>2024</v>
      </c>
    </row>
    <row r="1511" spans="1:15" x14ac:dyDescent="0.25">
      <c r="A1511" s="5">
        <v>1510</v>
      </c>
      <c r="B1511" s="6">
        <v>45128</v>
      </c>
      <c r="C1511" s="5" t="s">
        <v>54</v>
      </c>
      <c r="D1511" s="5" t="str">
        <f>VLOOKUP($C1511,'Sales Person'!$A$1:$C$21,2,0)</f>
        <v>Michale Cole</v>
      </c>
      <c r="E1511" s="5" t="s">
        <v>14</v>
      </c>
      <c r="F1511" s="5" t="str">
        <f>VLOOKUP($E1511,Country!$A$1:$B$11,2,0)</f>
        <v>Asia</v>
      </c>
      <c r="G1511" s="5" t="s">
        <v>33</v>
      </c>
      <c r="H1511" s="5" t="str">
        <f>VLOOKUP($G1511,Products!$A$1:$C$11,COLUMNS(Products!$A$2:B1511),0)</f>
        <v>Electronics</v>
      </c>
      <c r="I1511" s="5">
        <f>VLOOKUP($G1511,Products!$A$1:$C$11,COLUMNS(Products!$A$2:C1511),0)</f>
        <v>381.62</v>
      </c>
      <c r="J1511" s="5">
        <v>618.88</v>
      </c>
      <c r="K1511" s="5" t="s">
        <v>82</v>
      </c>
      <c r="L1511" s="5" t="s">
        <v>83</v>
      </c>
      <c r="M1511" s="5" t="str">
        <f t="shared" si="23"/>
        <v>0</v>
      </c>
      <c r="N1511" s="5" t="str">
        <f>TEXT(Table1[[#This Row],[Date]],"mmm")</f>
        <v>Jul</v>
      </c>
      <c r="O1511" s="5">
        <f>YEAR(Table1[[#This Row],[Date]])</f>
        <v>2023</v>
      </c>
    </row>
    <row r="1512" spans="1:15" x14ac:dyDescent="0.25">
      <c r="A1512" s="5">
        <v>1511</v>
      </c>
      <c r="B1512" s="6">
        <v>45510</v>
      </c>
      <c r="C1512" s="5" t="s">
        <v>36</v>
      </c>
      <c r="D1512" s="5" t="str">
        <f>VLOOKUP($C1512,'Sales Person'!$A$1:$C$21,2,0)</f>
        <v>Michale Cole</v>
      </c>
      <c r="E1512" s="5" t="s">
        <v>14</v>
      </c>
      <c r="F1512" s="5" t="str">
        <f>VLOOKUP($E1512,Country!$A$1:$B$11,2,0)</f>
        <v>Asia</v>
      </c>
      <c r="G1512" s="5" t="s">
        <v>22</v>
      </c>
      <c r="H1512" s="5" t="str">
        <f>VLOOKUP($G1512,Products!$A$1:$C$11,COLUMNS(Products!$A$2:B1512),0)</f>
        <v>Computing</v>
      </c>
      <c r="I1512" s="5">
        <f>VLOOKUP($G1512,Products!$A$1:$C$11,COLUMNS(Products!$A$2:C1512),0)</f>
        <v>415.78</v>
      </c>
      <c r="J1512" s="5">
        <v>335.46</v>
      </c>
      <c r="K1512" s="5" t="s">
        <v>82</v>
      </c>
      <c r="L1512" s="5" t="s">
        <v>83</v>
      </c>
      <c r="M1512" s="5" t="str">
        <f t="shared" si="23"/>
        <v>0</v>
      </c>
      <c r="N1512" s="5" t="str">
        <f>TEXT(Table1[[#This Row],[Date]],"mmm")</f>
        <v>Aug</v>
      </c>
      <c r="O1512" s="5">
        <f>YEAR(Table1[[#This Row],[Date]])</f>
        <v>2024</v>
      </c>
    </row>
    <row r="1513" spans="1:15" x14ac:dyDescent="0.25">
      <c r="A1513" s="5">
        <v>1512</v>
      </c>
      <c r="B1513" s="6">
        <v>45391</v>
      </c>
      <c r="C1513" s="5" t="s">
        <v>68</v>
      </c>
      <c r="D1513" s="5" t="str">
        <f>VLOOKUP($C1513,'Sales Person'!$A$1:$C$21,2,0)</f>
        <v>Samantha Irvin</v>
      </c>
      <c r="E1513" s="5" t="s">
        <v>14</v>
      </c>
      <c r="F1513" s="5" t="str">
        <f>VLOOKUP($E1513,Country!$A$1:$B$11,2,0)</f>
        <v>Asia</v>
      </c>
      <c r="G1513" s="5" t="s">
        <v>20</v>
      </c>
      <c r="H1513" s="5" t="str">
        <f>VLOOKUP($G1513,Products!$A$1:$C$11,COLUMNS(Products!$A$2:B1513),0)</f>
        <v>Office Equipment</v>
      </c>
      <c r="I1513" s="5">
        <f>VLOOKUP($G1513,Products!$A$1:$C$11,COLUMNS(Products!$A$2:C1513),0)</f>
        <v>350.59</v>
      </c>
      <c r="J1513" s="5">
        <v>615.94000000000005</v>
      </c>
      <c r="K1513" s="5" t="s">
        <v>81</v>
      </c>
      <c r="L1513" s="6">
        <v>45409</v>
      </c>
      <c r="M1513" s="5">
        <f t="shared" si="23"/>
        <v>18</v>
      </c>
      <c r="N1513" s="5" t="str">
        <f>TEXT(Table1[[#This Row],[Date]],"mmm")</f>
        <v>Apr</v>
      </c>
      <c r="O1513" s="5">
        <f>YEAR(Table1[[#This Row],[Date]])</f>
        <v>2024</v>
      </c>
    </row>
    <row r="1514" spans="1:15" x14ac:dyDescent="0.25">
      <c r="A1514" s="5">
        <v>1513</v>
      </c>
      <c r="B1514" s="6">
        <v>45289</v>
      </c>
      <c r="C1514" s="5" t="s">
        <v>52</v>
      </c>
      <c r="D1514" s="5" t="str">
        <f>VLOOKUP($C1514,'Sales Person'!$A$1:$C$21,2,0)</f>
        <v>Nick Patrick</v>
      </c>
      <c r="E1514" s="5" t="s">
        <v>7</v>
      </c>
      <c r="F1514" s="5" t="str">
        <f>VLOOKUP($E1514,Country!$A$1:$B$11,2,0)</f>
        <v>Europe</v>
      </c>
      <c r="G1514" s="5" t="s">
        <v>30</v>
      </c>
      <c r="H1514" s="5" t="str">
        <f>VLOOKUP($G1514,Products!$A$1:$C$11,COLUMNS(Products!$A$2:B1514),0)</f>
        <v>Audio</v>
      </c>
      <c r="I1514" s="5">
        <f>VLOOKUP($G1514,Products!$A$1:$C$11,COLUMNS(Products!$A$2:C1514),0)</f>
        <v>199.57</v>
      </c>
      <c r="J1514" s="5">
        <v>270.38</v>
      </c>
      <c r="K1514" s="5" t="s">
        <v>82</v>
      </c>
      <c r="L1514" s="5" t="s">
        <v>83</v>
      </c>
      <c r="M1514" s="5" t="str">
        <f t="shared" si="23"/>
        <v>0</v>
      </c>
      <c r="N1514" s="5" t="str">
        <f>TEXT(Table1[[#This Row],[Date]],"mmm")</f>
        <v>Dec</v>
      </c>
      <c r="O1514" s="5">
        <f>YEAR(Table1[[#This Row],[Date]])</f>
        <v>2023</v>
      </c>
    </row>
    <row r="1515" spans="1:15" x14ac:dyDescent="0.25">
      <c r="A1515" s="5">
        <v>1514</v>
      </c>
      <c r="B1515" s="6">
        <v>45203</v>
      </c>
      <c r="C1515" s="5" t="s">
        <v>38</v>
      </c>
      <c r="D1515" s="5" t="str">
        <f>VLOOKUP($C1515,'Sales Person'!$A$1:$C$21,2,0)</f>
        <v>Samantha Irvin</v>
      </c>
      <c r="E1515" s="5" t="s">
        <v>4</v>
      </c>
      <c r="F1515" s="5" t="str">
        <f>VLOOKUP($E1515,Country!$A$1:$B$11,2,0)</f>
        <v>North America</v>
      </c>
      <c r="G1515" s="5" t="s">
        <v>32</v>
      </c>
      <c r="H1515" s="5" t="str">
        <f>VLOOKUP($G1515,Products!$A$1:$C$11,COLUMNS(Products!$A$2:B1515),0)</f>
        <v>Audio</v>
      </c>
      <c r="I1515" s="5">
        <f>VLOOKUP($G1515,Products!$A$1:$C$11,COLUMNS(Products!$A$2:C1515),0)</f>
        <v>143.09</v>
      </c>
      <c r="J1515" s="5">
        <v>702.99</v>
      </c>
      <c r="K1515" s="5" t="s">
        <v>81</v>
      </c>
      <c r="L1515" s="6">
        <v>45205</v>
      </c>
      <c r="M1515" s="5">
        <f t="shared" si="23"/>
        <v>2</v>
      </c>
      <c r="N1515" s="5" t="str">
        <f>TEXT(Table1[[#This Row],[Date]],"mmm")</f>
        <v>Oct</v>
      </c>
      <c r="O1515" s="5">
        <f>YEAR(Table1[[#This Row],[Date]])</f>
        <v>2023</v>
      </c>
    </row>
    <row r="1516" spans="1:15" x14ac:dyDescent="0.25">
      <c r="A1516" s="5">
        <v>1515</v>
      </c>
      <c r="B1516" s="6">
        <v>45111</v>
      </c>
      <c r="C1516" s="5" t="s">
        <v>64</v>
      </c>
      <c r="D1516" s="5" t="str">
        <f>VLOOKUP($C1516,'Sales Person'!$A$1:$C$21,2,0)</f>
        <v>Michale Cole</v>
      </c>
      <c r="E1516" s="5" t="s">
        <v>2</v>
      </c>
      <c r="F1516" s="5" t="str">
        <f>VLOOKUP($E1516,Country!$A$1:$B$11,2,0)</f>
        <v>North America</v>
      </c>
      <c r="G1516" s="5" t="s">
        <v>33</v>
      </c>
      <c r="H1516" s="5" t="str">
        <f>VLOOKUP($G1516,Products!$A$1:$C$11,COLUMNS(Products!$A$2:B1516),0)</f>
        <v>Electronics</v>
      </c>
      <c r="I1516" s="5">
        <f>VLOOKUP($G1516,Products!$A$1:$C$11,COLUMNS(Products!$A$2:C1516),0)</f>
        <v>381.62</v>
      </c>
      <c r="J1516" s="5">
        <v>883.29</v>
      </c>
      <c r="K1516" s="5" t="s">
        <v>81</v>
      </c>
      <c r="L1516" s="6">
        <v>45112</v>
      </c>
      <c r="M1516" s="5">
        <f t="shared" si="23"/>
        <v>1</v>
      </c>
      <c r="N1516" s="5" t="str">
        <f>TEXT(Table1[[#This Row],[Date]],"mmm")</f>
        <v>Jul</v>
      </c>
      <c r="O1516" s="5">
        <f>YEAR(Table1[[#This Row],[Date]])</f>
        <v>2023</v>
      </c>
    </row>
    <row r="1517" spans="1:15" x14ac:dyDescent="0.25">
      <c r="A1517" s="5">
        <v>1516</v>
      </c>
      <c r="B1517" s="6">
        <v>45531</v>
      </c>
      <c r="C1517" s="5" t="s">
        <v>68</v>
      </c>
      <c r="D1517" s="5" t="str">
        <f>VLOOKUP($C1517,'Sales Person'!$A$1:$C$21,2,0)</f>
        <v>Samantha Irvin</v>
      </c>
      <c r="E1517" s="5" t="s">
        <v>7</v>
      </c>
      <c r="F1517" s="5" t="str">
        <f>VLOOKUP($E1517,Country!$A$1:$B$11,2,0)</f>
        <v>Europe</v>
      </c>
      <c r="G1517" s="5" t="s">
        <v>22</v>
      </c>
      <c r="H1517" s="5" t="str">
        <f>VLOOKUP($G1517,Products!$A$1:$C$11,COLUMNS(Products!$A$2:B1517),0)</f>
        <v>Computing</v>
      </c>
      <c r="I1517" s="5">
        <f>VLOOKUP($G1517,Products!$A$1:$C$11,COLUMNS(Products!$A$2:C1517),0)</f>
        <v>415.78</v>
      </c>
      <c r="J1517" s="5">
        <v>611.79999999999995</v>
      </c>
      <c r="K1517" s="5" t="s">
        <v>82</v>
      </c>
      <c r="L1517" s="5" t="s">
        <v>83</v>
      </c>
      <c r="M1517" s="5" t="str">
        <f t="shared" si="23"/>
        <v>0</v>
      </c>
      <c r="N1517" s="5" t="str">
        <f>TEXT(Table1[[#This Row],[Date]],"mmm")</f>
        <v>Aug</v>
      </c>
      <c r="O1517" s="5">
        <f>YEAR(Table1[[#This Row],[Date]])</f>
        <v>2024</v>
      </c>
    </row>
    <row r="1518" spans="1:15" x14ac:dyDescent="0.25">
      <c r="A1518" s="5">
        <v>1517</v>
      </c>
      <c r="B1518" s="6">
        <v>45240</v>
      </c>
      <c r="C1518" s="5" t="s">
        <v>74</v>
      </c>
      <c r="D1518" s="5" t="str">
        <f>VLOOKUP($C1518,'Sales Person'!$A$1:$C$21,2,0)</f>
        <v>Michale Cole</v>
      </c>
      <c r="E1518" s="5" t="s">
        <v>14</v>
      </c>
      <c r="F1518" s="5" t="str">
        <f>VLOOKUP($E1518,Country!$A$1:$B$11,2,0)</f>
        <v>Asia</v>
      </c>
      <c r="G1518" s="5" t="s">
        <v>32</v>
      </c>
      <c r="H1518" s="5" t="str">
        <f>VLOOKUP($G1518,Products!$A$1:$C$11,COLUMNS(Products!$A$2:B1518),0)</f>
        <v>Audio</v>
      </c>
      <c r="I1518" s="5">
        <f>VLOOKUP($G1518,Products!$A$1:$C$11,COLUMNS(Products!$A$2:C1518),0)</f>
        <v>143.09</v>
      </c>
      <c r="J1518" s="5">
        <v>392.16</v>
      </c>
      <c r="K1518" s="5" t="s">
        <v>81</v>
      </c>
      <c r="L1518" s="6">
        <v>45258</v>
      </c>
      <c r="M1518" s="5">
        <f t="shared" si="23"/>
        <v>18</v>
      </c>
      <c r="N1518" s="5" t="str">
        <f>TEXT(Table1[[#This Row],[Date]],"mmm")</f>
        <v>Nov</v>
      </c>
      <c r="O1518" s="5">
        <f>YEAR(Table1[[#This Row],[Date]])</f>
        <v>2023</v>
      </c>
    </row>
    <row r="1519" spans="1:15" x14ac:dyDescent="0.25">
      <c r="A1519" s="5">
        <v>1518</v>
      </c>
      <c r="B1519" s="6">
        <v>45185</v>
      </c>
      <c r="C1519" s="5" t="s">
        <v>68</v>
      </c>
      <c r="D1519" s="5" t="str">
        <f>VLOOKUP($C1519,'Sales Person'!$A$1:$C$21,2,0)</f>
        <v>Samantha Irvin</v>
      </c>
      <c r="E1519" s="5" t="s">
        <v>7</v>
      </c>
      <c r="F1519" s="5" t="str">
        <f>VLOOKUP($E1519,Country!$A$1:$B$11,2,0)</f>
        <v>Europe</v>
      </c>
      <c r="G1519" s="5" t="s">
        <v>31</v>
      </c>
      <c r="H1519" s="5" t="str">
        <f>VLOOKUP($G1519,Products!$A$1:$C$11,COLUMNS(Products!$A$2:B1519),0)</f>
        <v>Electronics</v>
      </c>
      <c r="I1519" s="5">
        <f>VLOOKUP($G1519,Products!$A$1:$C$11,COLUMNS(Products!$A$2:C1519),0)</f>
        <v>71.97</v>
      </c>
      <c r="J1519" s="5">
        <v>536.86</v>
      </c>
      <c r="K1519" s="5" t="s">
        <v>81</v>
      </c>
      <c r="L1519" s="6">
        <v>45193</v>
      </c>
      <c r="M1519" s="5">
        <f t="shared" si="23"/>
        <v>8</v>
      </c>
      <c r="N1519" s="5" t="str">
        <f>TEXT(Table1[[#This Row],[Date]],"mmm")</f>
        <v>Sep</v>
      </c>
      <c r="O1519" s="5">
        <f>YEAR(Table1[[#This Row],[Date]])</f>
        <v>2023</v>
      </c>
    </row>
    <row r="1520" spans="1:15" x14ac:dyDescent="0.25">
      <c r="A1520" s="5">
        <v>1519</v>
      </c>
      <c r="B1520" s="6">
        <v>45278</v>
      </c>
      <c r="C1520" s="5" t="s">
        <v>60</v>
      </c>
      <c r="D1520" s="5" t="str">
        <f>VLOOKUP($C1520,'Sales Person'!$A$1:$C$21,2,0)</f>
        <v>Cathy Kelley</v>
      </c>
      <c r="E1520" s="5" t="s">
        <v>4</v>
      </c>
      <c r="F1520" s="5" t="str">
        <f>VLOOKUP($E1520,Country!$A$1:$B$11,2,0)</f>
        <v>North America</v>
      </c>
      <c r="G1520" s="5" t="s">
        <v>33</v>
      </c>
      <c r="H1520" s="5" t="str">
        <f>VLOOKUP($G1520,Products!$A$1:$C$11,COLUMNS(Products!$A$2:B1520),0)</f>
        <v>Electronics</v>
      </c>
      <c r="I1520" s="5">
        <f>VLOOKUP($G1520,Products!$A$1:$C$11,COLUMNS(Products!$A$2:C1520),0)</f>
        <v>381.62</v>
      </c>
      <c r="J1520" s="5">
        <v>755.44</v>
      </c>
      <c r="K1520" s="5" t="s">
        <v>81</v>
      </c>
      <c r="L1520" s="6">
        <v>45280</v>
      </c>
      <c r="M1520" s="5">
        <f t="shared" si="23"/>
        <v>2</v>
      </c>
      <c r="N1520" s="5" t="str">
        <f>TEXT(Table1[[#This Row],[Date]],"mmm")</f>
        <v>Dec</v>
      </c>
      <c r="O1520" s="5">
        <f>YEAR(Table1[[#This Row],[Date]])</f>
        <v>2023</v>
      </c>
    </row>
    <row r="1521" spans="1:15" x14ac:dyDescent="0.25">
      <c r="A1521" s="5">
        <v>1520</v>
      </c>
      <c r="B1521" s="6">
        <v>44973</v>
      </c>
      <c r="C1521" s="5" t="s">
        <v>54</v>
      </c>
      <c r="D1521" s="5" t="str">
        <f>VLOOKUP($C1521,'Sales Person'!$A$1:$C$21,2,0)</f>
        <v>Michale Cole</v>
      </c>
      <c r="E1521" s="5" t="s">
        <v>15</v>
      </c>
      <c r="F1521" s="5" t="str">
        <f>VLOOKUP($E1521,Country!$A$1:$B$11,2,0)</f>
        <v>Oceania</v>
      </c>
      <c r="G1521" s="5" t="s">
        <v>24</v>
      </c>
      <c r="H1521" s="5" t="str">
        <f>VLOOKUP($G1521,Products!$A$1:$C$11,COLUMNS(Products!$A$2:B1521),0)</f>
        <v>Audio</v>
      </c>
      <c r="I1521" s="5">
        <f>VLOOKUP($G1521,Products!$A$1:$C$11,COLUMNS(Products!$A$2:C1521),0)</f>
        <v>195.62</v>
      </c>
      <c r="J1521" s="5">
        <v>142.18</v>
      </c>
      <c r="K1521" s="5" t="s">
        <v>81</v>
      </c>
      <c r="L1521" s="6">
        <v>44993</v>
      </c>
      <c r="M1521" s="5">
        <f t="shared" si="23"/>
        <v>20</v>
      </c>
      <c r="N1521" s="5" t="str">
        <f>TEXT(Table1[[#This Row],[Date]],"mmm")</f>
        <v>Feb</v>
      </c>
      <c r="O1521" s="5">
        <f>YEAR(Table1[[#This Row],[Date]])</f>
        <v>2023</v>
      </c>
    </row>
    <row r="1522" spans="1:15" x14ac:dyDescent="0.25">
      <c r="A1522" s="5">
        <v>1521</v>
      </c>
      <c r="B1522" s="6">
        <v>45152</v>
      </c>
      <c r="C1522" s="5" t="s">
        <v>60</v>
      </c>
      <c r="D1522" s="5" t="str">
        <f>VLOOKUP($C1522,'Sales Person'!$A$1:$C$21,2,0)</f>
        <v>Cathy Kelley</v>
      </c>
      <c r="E1522" s="5" t="s">
        <v>10</v>
      </c>
      <c r="F1522" s="5" t="str">
        <f>VLOOKUP($E1522,Country!$A$1:$B$11,2,0)</f>
        <v>Europe</v>
      </c>
      <c r="G1522" s="5" t="s">
        <v>29</v>
      </c>
      <c r="H1522" s="5" t="str">
        <f>VLOOKUP($G1522,Products!$A$1:$C$11,COLUMNS(Products!$A$2:B1522),0)</f>
        <v>Computing</v>
      </c>
      <c r="I1522" s="5">
        <f>VLOOKUP($G1522,Products!$A$1:$C$11,COLUMNS(Products!$A$2:C1522),0)</f>
        <v>104.6</v>
      </c>
      <c r="J1522" s="5">
        <v>469.51</v>
      </c>
      <c r="K1522" s="5" t="s">
        <v>81</v>
      </c>
      <c r="L1522" s="6">
        <v>45158</v>
      </c>
      <c r="M1522" s="5">
        <f t="shared" si="23"/>
        <v>6</v>
      </c>
      <c r="N1522" s="5" t="str">
        <f>TEXT(Table1[[#This Row],[Date]],"mmm")</f>
        <v>Aug</v>
      </c>
      <c r="O1522" s="5">
        <f>YEAR(Table1[[#This Row],[Date]])</f>
        <v>2023</v>
      </c>
    </row>
    <row r="1523" spans="1:15" x14ac:dyDescent="0.25">
      <c r="A1523" s="5">
        <v>1522</v>
      </c>
      <c r="B1523" s="6">
        <v>45565</v>
      </c>
      <c r="C1523" s="5" t="s">
        <v>64</v>
      </c>
      <c r="D1523" s="5" t="str">
        <f>VLOOKUP($C1523,'Sales Person'!$A$1:$C$21,2,0)</f>
        <v>Michale Cole</v>
      </c>
      <c r="E1523" s="5" t="s">
        <v>9</v>
      </c>
      <c r="F1523" s="5" t="str">
        <f>VLOOKUP($E1523,Country!$A$1:$B$11,2,0)</f>
        <v>Europe</v>
      </c>
      <c r="G1523" s="5" t="s">
        <v>32</v>
      </c>
      <c r="H1523" s="5" t="str">
        <f>VLOOKUP($G1523,Products!$A$1:$C$11,COLUMNS(Products!$A$2:B1523),0)</f>
        <v>Audio</v>
      </c>
      <c r="I1523" s="5">
        <f>VLOOKUP($G1523,Products!$A$1:$C$11,COLUMNS(Products!$A$2:C1523),0)</f>
        <v>143.09</v>
      </c>
      <c r="J1523" s="5">
        <v>834.88</v>
      </c>
      <c r="K1523" s="5" t="s">
        <v>81</v>
      </c>
      <c r="L1523" s="6">
        <v>45575</v>
      </c>
      <c r="M1523" s="5">
        <f t="shared" si="23"/>
        <v>10</v>
      </c>
      <c r="N1523" s="5" t="str">
        <f>TEXT(Table1[[#This Row],[Date]],"mmm")</f>
        <v>Sep</v>
      </c>
      <c r="O1523" s="5">
        <f>YEAR(Table1[[#This Row],[Date]])</f>
        <v>2024</v>
      </c>
    </row>
    <row r="1524" spans="1:15" x14ac:dyDescent="0.25">
      <c r="A1524" s="5">
        <v>1523</v>
      </c>
      <c r="B1524" s="6">
        <v>44929</v>
      </c>
      <c r="C1524" s="5" t="s">
        <v>68</v>
      </c>
      <c r="D1524" s="5" t="str">
        <f>VLOOKUP($C1524,'Sales Person'!$A$1:$C$21,2,0)</f>
        <v>Samantha Irvin</v>
      </c>
      <c r="E1524" s="5" t="s">
        <v>11</v>
      </c>
      <c r="F1524" s="5" t="str">
        <f>VLOOKUP($E1524,Country!$A$1:$B$11,2,0)</f>
        <v>Asia</v>
      </c>
      <c r="G1524" s="5" t="s">
        <v>31</v>
      </c>
      <c r="H1524" s="5" t="str">
        <f>VLOOKUP($G1524,Products!$A$1:$C$11,COLUMNS(Products!$A$2:B1524),0)</f>
        <v>Electronics</v>
      </c>
      <c r="I1524" s="5">
        <f>VLOOKUP($G1524,Products!$A$1:$C$11,COLUMNS(Products!$A$2:C1524),0)</f>
        <v>71.97</v>
      </c>
      <c r="J1524" s="5">
        <v>175.96</v>
      </c>
      <c r="K1524" s="5" t="s">
        <v>81</v>
      </c>
      <c r="L1524" s="6">
        <v>44941</v>
      </c>
      <c r="M1524" s="5">
        <f t="shared" si="23"/>
        <v>12</v>
      </c>
      <c r="N1524" s="5" t="str">
        <f>TEXT(Table1[[#This Row],[Date]],"mmm")</f>
        <v>Jan</v>
      </c>
      <c r="O1524" s="5">
        <f>YEAR(Table1[[#This Row],[Date]])</f>
        <v>2023</v>
      </c>
    </row>
    <row r="1525" spans="1:15" x14ac:dyDescent="0.25">
      <c r="A1525" s="5">
        <v>1524</v>
      </c>
      <c r="B1525" s="6">
        <v>44973</v>
      </c>
      <c r="C1525" s="5" t="s">
        <v>62</v>
      </c>
      <c r="D1525" s="5" t="str">
        <f>VLOOKUP($C1525,'Sales Person'!$A$1:$C$21,2,0)</f>
        <v>Cathy Kelley</v>
      </c>
      <c r="E1525" s="5" t="s">
        <v>13</v>
      </c>
      <c r="F1525" s="5" t="str">
        <f>VLOOKUP($E1525,Country!$A$1:$B$11,2,0)</f>
        <v>Asia</v>
      </c>
      <c r="G1525" s="5" t="s">
        <v>32</v>
      </c>
      <c r="H1525" s="5" t="str">
        <f>VLOOKUP($G1525,Products!$A$1:$C$11,COLUMNS(Products!$A$2:B1525),0)</f>
        <v>Audio</v>
      </c>
      <c r="I1525" s="5">
        <f>VLOOKUP($G1525,Products!$A$1:$C$11,COLUMNS(Products!$A$2:C1525),0)</f>
        <v>143.09</v>
      </c>
      <c r="J1525" s="5">
        <v>851.81</v>
      </c>
      <c r="K1525" s="5" t="s">
        <v>82</v>
      </c>
      <c r="L1525" s="5" t="s">
        <v>83</v>
      </c>
      <c r="M1525" s="5" t="str">
        <f t="shared" si="23"/>
        <v>0</v>
      </c>
      <c r="N1525" s="5" t="str">
        <f>TEXT(Table1[[#This Row],[Date]],"mmm")</f>
        <v>Feb</v>
      </c>
      <c r="O1525" s="5">
        <f>YEAR(Table1[[#This Row],[Date]])</f>
        <v>2023</v>
      </c>
    </row>
    <row r="1526" spans="1:15" x14ac:dyDescent="0.25">
      <c r="A1526" s="5">
        <v>1525</v>
      </c>
      <c r="B1526" s="6">
        <v>45364</v>
      </c>
      <c r="C1526" s="5" t="s">
        <v>74</v>
      </c>
      <c r="D1526" s="5" t="str">
        <f>VLOOKUP($C1526,'Sales Person'!$A$1:$C$21,2,0)</f>
        <v>Michale Cole</v>
      </c>
      <c r="E1526" s="5" t="s">
        <v>10</v>
      </c>
      <c r="F1526" s="5" t="str">
        <f>VLOOKUP($E1526,Country!$A$1:$B$11,2,0)</f>
        <v>Europe</v>
      </c>
      <c r="G1526" s="5" t="s">
        <v>24</v>
      </c>
      <c r="H1526" s="5" t="str">
        <f>VLOOKUP($G1526,Products!$A$1:$C$11,COLUMNS(Products!$A$2:B1526),0)</f>
        <v>Audio</v>
      </c>
      <c r="I1526" s="5">
        <f>VLOOKUP($G1526,Products!$A$1:$C$11,COLUMNS(Products!$A$2:C1526),0)</f>
        <v>195.62</v>
      </c>
      <c r="J1526" s="5">
        <v>480.31</v>
      </c>
      <c r="K1526" s="5" t="s">
        <v>82</v>
      </c>
      <c r="L1526" s="5" t="s">
        <v>83</v>
      </c>
      <c r="M1526" s="5" t="str">
        <f t="shared" si="23"/>
        <v>0</v>
      </c>
      <c r="N1526" s="5" t="str">
        <f>TEXT(Table1[[#This Row],[Date]],"mmm")</f>
        <v>Mar</v>
      </c>
      <c r="O1526" s="5">
        <f>YEAR(Table1[[#This Row],[Date]])</f>
        <v>2024</v>
      </c>
    </row>
    <row r="1527" spans="1:15" x14ac:dyDescent="0.25">
      <c r="A1527" s="5">
        <v>1526</v>
      </c>
      <c r="B1527" s="6">
        <v>45431</v>
      </c>
      <c r="C1527" s="5" t="s">
        <v>64</v>
      </c>
      <c r="D1527" s="5" t="str">
        <f>VLOOKUP($C1527,'Sales Person'!$A$1:$C$21,2,0)</f>
        <v>Michale Cole</v>
      </c>
      <c r="E1527" s="5" t="s">
        <v>7</v>
      </c>
      <c r="F1527" s="5" t="str">
        <f>VLOOKUP($E1527,Country!$A$1:$B$11,2,0)</f>
        <v>Europe</v>
      </c>
      <c r="G1527" s="5" t="s">
        <v>26</v>
      </c>
      <c r="H1527" s="5" t="str">
        <f>VLOOKUP($G1527,Products!$A$1:$C$11,COLUMNS(Products!$A$2:B1527),0)</f>
        <v>Electronics</v>
      </c>
      <c r="I1527" s="5">
        <f>VLOOKUP($G1527,Products!$A$1:$C$11,COLUMNS(Products!$A$2:C1527),0)</f>
        <v>263.2</v>
      </c>
      <c r="J1527" s="5">
        <v>209.8</v>
      </c>
      <c r="K1527" s="5" t="s">
        <v>81</v>
      </c>
      <c r="L1527" s="6">
        <v>45439</v>
      </c>
      <c r="M1527" s="5">
        <f t="shared" si="23"/>
        <v>8</v>
      </c>
      <c r="N1527" s="5" t="str">
        <f>TEXT(Table1[[#This Row],[Date]],"mmm")</f>
        <v>May</v>
      </c>
      <c r="O1527" s="5">
        <f>YEAR(Table1[[#This Row],[Date]])</f>
        <v>2024</v>
      </c>
    </row>
    <row r="1528" spans="1:15" x14ac:dyDescent="0.25">
      <c r="A1528" s="5">
        <v>1527</v>
      </c>
      <c r="B1528" s="6">
        <v>45177</v>
      </c>
      <c r="C1528" s="5" t="s">
        <v>72</v>
      </c>
      <c r="D1528" s="5" t="str">
        <f>VLOOKUP($C1528,'Sales Person'!$A$1:$C$21,2,0)</f>
        <v>Cathy Kelley</v>
      </c>
      <c r="E1528" s="5" t="s">
        <v>2</v>
      </c>
      <c r="F1528" s="5" t="str">
        <f>VLOOKUP($E1528,Country!$A$1:$B$11,2,0)</f>
        <v>North America</v>
      </c>
      <c r="G1528" s="5" t="s">
        <v>26</v>
      </c>
      <c r="H1528" s="5" t="str">
        <f>VLOOKUP($G1528,Products!$A$1:$C$11,COLUMNS(Products!$A$2:B1528),0)</f>
        <v>Electronics</v>
      </c>
      <c r="I1528" s="5">
        <f>VLOOKUP($G1528,Products!$A$1:$C$11,COLUMNS(Products!$A$2:C1528),0)</f>
        <v>263.2</v>
      </c>
      <c r="J1528" s="5">
        <v>256.98</v>
      </c>
      <c r="K1528" s="5" t="s">
        <v>82</v>
      </c>
      <c r="L1528" s="5" t="s">
        <v>83</v>
      </c>
      <c r="M1528" s="5" t="str">
        <f t="shared" si="23"/>
        <v>0</v>
      </c>
      <c r="N1528" s="5" t="str">
        <f>TEXT(Table1[[#This Row],[Date]],"mmm")</f>
        <v>Sep</v>
      </c>
      <c r="O1528" s="5">
        <f>YEAR(Table1[[#This Row],[Date]])</f>
        <v>2023</v>
      </c>
    </row>
    <row r="1529" spans="1:15" x14ac:dyDescent="0.25">
      <c r="A1529" s="5">
        <v>1528</v>
      </c>
      <c r="B1529" s="6">
        <v>45044</v>
      </c>
      <c r="C1529" s="5" t="s">
        <v>54</v>
      </c>
      <c r="D1529" s="5" t="str">
        <f>VLOOKUP($C1529,'Sales Person'!$A$1:$C$21,2,0)</f>
        <v>Michale Cole</v>
      </c>
      <c r="E1529" s="5" t="s">
        <v>7</v>
      </c>
      <c r="F1529" s="5" t="str">
        <f>VLOOKUP($E1529,Country!$A$1:$B$11,2,0)</f>
        <v>Europe</v>
      </c>
      <c r="G1529" s="5" t="s">
        <v>22</v>
      </c>
      <c r="H1529" s="5" t="str">
        <f>VLOOKUP($G1529,Products!$A$1:$C$11,COLUMNS(Products!$A$2:B1529),0)</f>
        <v>Computing</v>
      </c>
      <c r="I1529" s="5">
        <f>VLOOKUP($G1529,Products!$A$1:$C$11,COLUMNS(Products!$A$2:C1529),0)</f>
        <v>415.78</v>
      </c>
      <c r="J1529" s="5">
        <v>992.78</v>
      </c>
      <c r="K1529" s="5" t="s">
        <v>81</v>
      </c>
      <c r="L1529" s="6">
        <v>45052</v>
      </c>
      <c r="M1529" s="5">
        <f t="shared" si="23"/>
        <v>8</v>
      </c>
      <c r="N1529" s="5" t="str">
        <f>TEXT(Table1[[#This Row],[Date]],"mmm")</f>
        <v>Apr</v>
      </c>
      <c r="O1529" s="5">
        <f>YEAR(Table1[[#This Row],[Date]])</f>
        <v>2023</v>
      </c>
    </row>
    <row r="1530" spans="1:15" x14ac:dyDescent="0.25">
      <c r="A1530" s="5">
        <v>1529</v>
      </c>
      <c r="B1530" s="6">
        <v>45185</v>
      </c>
      <c r="C1530" s="5" t="s">
        <v>60</v>
      </c>
      <c r="D1530" s="5" t="str">
        <f>VLOOKUP($C1530,'Sales Person'!$A$1:$C$21,2,0)</f>
        <v>Cathy Kelley</v>
      </c>
      <c r="E1530" s="5" t="s">
        <v>10</v>
      </c>
      <c r="F1530" s="5" t="str">
        <f>VLOOKUP($E1530,Country!$A$1:$B$11,2,0)</f>
        <v>Europe</v>
      </c>
      <c r="G1530" s="5" t="s">
        <v>26</v>
      </c>
      <c r="H1530" s="5" t="str">
        <f>VLOOKUP($G1530,Products!$A$1:$C$11,COLUMNS(Products!$A$2:B1530),0)</f>
        <v>Electronics</v>
      </c>
      <c r="I1530" s="5">
        <f>VLOOKUP($G1530,Products!$A$1:$C$11,COLUMNS(Products!$A$2:C1530),0)</f>
        <v>263.2</v>
      </c>
      <c r="J1530" s="5">
        <v>163.55000000000001</v>
      </c>
      <c r="K1530" s="5" t="s">
        <v>81</v>
      </c>
      <c r="L1530" s="6">
        <v>45191</v>
      </c>
      <c r="M1530" s="5">
        <f t="shared" si="23"/>
        <v>6</v>
      </c>
      <c r="N1530" s="5" t="str">
        <f>TEXT(Table1[[#This Row],[Date]],"mmm")</f>
        <v>Sep</v>
      </c>
      <c r="O1530" s="5">
        <f>YEAR(Table1[[#This Row],[Date]])</f>
        <v>2023</v>
      </c>
    </row>
    <row r="1531" spans="1:15" x14ac:dyDescent="0.25">
      <c r="A1531" s="5">
        <v>1530</v>
      </c>
      <c r="B1531" s="6">
        <v>45350</v>
      </c>
      <c r="C1531" s="5" t="s">
        <v>74</v>
      </c>
      <c r="D1531" s="5" t="str">
        <f>VLOOKUP($C1531,'Sales Person'!$A$1:$C$21,2,0)</f>
        <v>Michale Cole</v>
      </c>
      <c r="E1531" s="5" t="s">
        <v>13</v>
      </c>
      <c r="F1531" s="5" t="str">
        <f>VLOOKUP($E1531,Country!$A$1:$B$11,2,0)</f>
        <v>Asia</v>
      </c>
      <c r="G1531" s="5" t="s">
        <v>26</v>
      </c>
      <c r="H1531" s="5" t="str">
        <f>VLOOKUP($G1531,Products!$A$1:$C$11,COLUMNS(Products!$A$2:B1531),0)</f>
        <v>Electronics</v>
      </c>
      <c r="I1531" s="5">
        <f>VLOOKUP($G1531,Products!$A$1:$C$11,COLUMNS(Products!$A$2:C1531),0)</f>
        <v>263.2</v>
      </c>
      <c r="J1531" s="5">
        <v>239.74</v>
      </c>
      <c r="K1531" s="5" t="s">
        <v>81</v>
      </c>
      <c r="L1531" s="6">
        <v>45365</v>
      </c>
      <c r="M1531" s="5">
        <f t="shared" si="23"/>
        <v>15</v>
      </c>
      <c r="N1531" s="5" t="str">
        <f>TEXT(Table1[[#This Row],[Date]],"mmm")</f>
        <v>Feb</v>
      </c>
      <c r="O1531" s="5">
        <f>YEAR(Table1[[#This Row],[Date]])</f>
        <v>2024</v>
      </c>
    </row>
    <row r="1532" spans="1:15" x14ac:dyDescent="0.25">
      <c r="A1532" s="5">
        <v>1531</v>
      </c>
      <c r="B1532" s="6">
        <v>45222</v>
      </c>
      <c r="C1532" s="5" t="s">
        <v>54</v>
      </c>
      <c r="D1532" s="5" t="str">
        <f>VLOOKUP($C1532,'Sales Person'!$A$1:$C$21,2,0)</f>
        <v>Michale Cole</v>
      </c>
      <c r="E1532" s="5" t="s">
        <v>5</v>
      </c>
      <c r="F1532" s="5" t="str">
        <f>VLOOKUP($E1532,Country!$A$1:$B$11,2,0)</f>
        <v>South America</v>
      </c>
      <c r="G1532" s="5" t="s">
        <v>30</v>
      </c>
      <c r="H1532" s="5" t="str">
        <f>VLOOKUP($G1532,Products!$A$1:$C$11,COLUMNS(Products!$A$2:B1532),0)</f>
        <v>Audio</v>
      </c>
      <c r="I1532" s="5">
        <f>VLOOKUP($G1532,Products!$A$1:$C$11,COLUMNS(Products!$A$2:C1532),0)</f>
        <v>199.57</v>
      </c>
      <c r="J1532" s="5">
        <v>182.91</v>
      </c>
      <c r="K1532" s="5" t="s">
        <v>81</v>
      </c>
      <c r="L1532" s="6">
        <v>45226</v>
      </c>
      <c r="M1532" s="5">
        <f t="shared" si="23"/>
        <v>4</v>
      </c>
      <c r="N1532" s="5" t="str">
        <f>TEXT(Table1[[#This Row],[Date]],"mmm")</f>
        <v>Oct</v>
      </c>
      <c r="O1532" s="5">
        <f>YEAR(Table1[[#This Row],[Date]])</f>
        <v>2023</v>
      </c>
    </row>
    <row r="1533" spans="1:15" x14ac:dyDescent="0.25">
      <c r="A1533" s="5">
        <v>1532</v>
      </c>
      <c r="B1533" s="6">
        <v>45007</v>
      </c>
      <c r="C1533" s="5" t="s">
        <v>66</v>
      </c>
      <c r="D1533" s="5" t="str">
        <f>VLOOKUP($C1533,'Sales Person'!$A$1:$C$21,2,0)</f>
        <v>Michale Cole</v>
      </c>
      <c r="E1533" s="5" t="s">
        <v>15</v>
      </c>
      <c r="F1533" s="5" t="str">
        <f>VLOOKUP($E1533,Country!$A$1:$B$11,2,0)</f>
        <v>Oceania</v>
      </c>
      <c r="G1533" s="5" t="s">
        <v>32</v>
      </c>
      <c r="H1533" s="5" t="str">
        <f>VLOOKUP($G1533,Products!$A$1:$C$11,COLUMNS(Products!$A$2:B1533),0)</f>
        <v>Audio</v>
      </c>
      <c r="I1533" s="5">
        <f>VLOOKUP($G1533,Products!$A$1:$C$11,COLUMNS(Products!$A$2:C1533),0)</f>
        <v>143.09</v>
      </c>
      <c r="J1533" s="5">
        <v>939.79</v>
      </c>
      <c r="K1533" s="5" t="s">
        <v>81</v>
      </c>
      <c r="L1533" s="6">
        <v>45027</v>
      </c>
      <c r="M1533" s="5">
        <f t="shared" si="23"/>
        <v>20</v>
      </c>
      <c r="N1533" s="5" t="str">
        <f>TEXT(Table1[[#This Row],[Date]],"mmm")</f>
        <v>Mar</v>
      </c>
      <c r="O1533" s="5">
        <f>YEAR(Table1[[#This Row],[Date]])</f>
        <v>2023</v>
      </c>
    </row>
    <row r="1534" spans="1:15" x14ac:dyDescent="0.25">
      <c r="A1534" s="5">
        <v>1533</v>
      </c>
      <c r="B1534" s="6">
        <v>45039</v>
      </c>
      <c r="C1534" s="5" t="s">
        <v>44</v>
      </c>
      <c r="D1534" s="5" t="str">
        <f>VLOOKUP($C1534,'Sales Person'!$A$1:$C$21,2,0)</f>
        <v>Cathy Kelley</v>
      </c>
      <c r="E1534" s="5" t="s">
        <v>10</v>
      </c>
      <c r="F1534" s="5" t="str">
        <f>VLOOKUP($E1534,Country!$A$1:$B$11,2,0)</f>
        <v>Europe</v>
      </c>
      <c r="G1534" s="5" t="s">
        <v>28</v>
      </c>
      <c r="H1534" s="5" t="str">
        <f>VLOOKUP($G1534,Products!$A$1:$C$11,COLUMNS(Products!$A$2:B1534),0)</f>
        <v>Electronics</v>
      </c>
      <c r="I1534" s="5">
        <f>VLOOKUP($G1534,Products!$A$1:$C$11,COLUMNS(Products!$A$2:C1534),0)</f>
        <v>282.79000000000002</v>
      </c>
      <c r="J1534" s="5">
        <v>747.96</v>
      </c>
      <c r="K1534" s="5" t="s">
        <v>82</v>
      </c>
      <c r="L1534" s="5" t="s">
        <v>83</v>
      </c>
      <c r="M1534" s="5" t="str">
        <f t="shared" si="23"/>
        <v>0</v>
      </c>
      <c r="N1534" s="5" t="str">
        <f>TEXT(Table1[[#This Row],[Date]],"mmm")</f>
        <v>Apr</v>
      </c>
      <c r="O1534" s="5">
        <f>YEAR(Table1[[#This Row],[Date]])</f>
        <v>2023</v>
      </c>
    </row>
    <row r="1535" spans="1:15" x14ac:dyDescent="0.25">
      <c r="A1535" s="5">
        <v>1534</v>
      </c>
      <c r="B1535" s="6">
        <v>45208</v>
      </c>
      <c r="C1535" s="5" t="s">
        <v>72</v>
      </c>
      <c r="D1535" s="5" t="str">
        <f>VLOOKUP($C1535,'Sales Person'!$A$1:$C$21,2,0)</f>
        <v>Cathy Kelley</v>
      </c>
      <c r="E1535" s="5" t="s">
        <v>14</v>
      </c>
      <c r="F1535" s="5" t="str">
        <f>VLOOKUP($E1535,Country!$A$1:$B$11,2,0)</f>
        <v>Asia</v>
      </c>
      <c r="G1535" s="5" t="s">
        <v>29</v>
      </c>
      <c r="H1535" s="5" t="str">
        <f>VLOOKUP($G1535,Products!$A$1:$C$11,COLUMNS(Products!$A$2:B1535),0)</f>
        <v>Computing</v>
      </c>
      <c r="I1535" s="5">
        <f>VLOOKUP($G1535,Products!$A$1:$C$11,COLUMNS(Products!$A$2:C1535),0)</f>
        <v>104.6</v>
      </c>
      <c r="J1535" s="5">
        <v>449.25</v>
      </c>
      <c r="K1535" s="5" t="s">
        <v>81</v>
      </c>
      <c r="L1535" s="6">
        <v>45226</v>
      </c>
      <c r="M1535" s="5">
        <f t="shared" si="23"/>
        <v>18</v>
      </c>
      <c r="N1535" s="5" t="str">
        <f>TEXT(Table1[[#This Row],[Date]],"mmm")</f>
        <v>Oct</v>
      </c>
      <c r="O1535" s="5">
        <f>YEAR(Table1[[#This Row],[Date]])</f>
        <v>2023</v>
      </c>
    </row>
    <row r="1536" spans="1:15" x14ac:dyDescent="0.25">
      <c r="A1536" s="5">
        <v>1535</v>
      </c>
      <c r="B1536" s="6">
        <v>45109</v>
      </c>
      <c r="C1536" s="5" t="s">
        <v>60</v>
      </c>
      <c r="D1536" s="5" t="str">
        <f>VLOOKUP($C1536,'Sales Person'!$A$1:$C$21,2,0)</f>
        <v>Cathy Kelley</v>
      </c>
      <c r="E1536" s="5" t="s">
        <v>2</v>
      </c>
      <c r="F1536" s="5" t="str">
        <f>VLOOKUP($E1536,Country!$A$1:$B$11,2,0)</f>
        <v>North America</v>
      </c>
      <c r="G1536" s="5" t="s">
        <v>22</v>
      </c>
      <c r="H1536" s="5" t="str">
        <f>VLOOKUP($G1536,Products!$A$1:$C$11,COLUMNS(Products!$A$2:B1536),0)</f>
        <v>Computing</v>
      </c>
      <c r="I1536" s="5">
        <f>VLOOKUP($G1536,Products!$A$1:$C$11,COLUMNS(Products!$A$2:C1536),0)</f>
        <v>415.78</v>
      </c>
      <c r="J1536" s="5">
        <v>954.73</v>
      </c>
      <c r="K1536" s="5" t="s">
        <v>81</v>
      </c>
      <c r="L1536" s="6">
        <v>45110</v>
      </c>
      <c r="M1536" s="5">
        <f t="shared" si="23"/>
        <v>1</v>
      </c>
      <c r="N1536" s="5" t="str">
        <f>TEXT(Table1[[#This Row],[Date]],"mmm")</f>
        <v>Jul</v>
      </c>
      <c r="O1536" s="5">
        <f>YEAR(Table1[[#This Row],[Date]])</f>
        <v>2023</v>
      </c>
    </row>
    <row r="1537" spans="1:15" x14ac:dyDescent="0.25">
      <c r="A1537" s="5">
        <v>1536</v>
      </c>
      <c r="B1537" s="6">
        <v>45110</v>
      </c>
      <c r="C1537" s="5" t="s">
        <v>62</v>
      </c>
      <c r="D1537" s="5" t="str">
        <f>VLOOKUP($C1537,'Sales Person'!$A$1:$C$21,2,0)</f>
        <v>Cathy Kelley</v>
      </c>
      <c r="E1537" s="5" t="s">
        <v>4</v>
      </c>
      <c r="F1537" s="5" t="str">
        <f>VLOOKUP($E1537,Country!$A$1:$B$11,2,0)</f>
        <v>North America</v>
      </c>
      <c r="G1537" s="5" t="s">
        <v>31</v>
      </c>
      <c r="H1537" s="5" t="str">
        <f>VLOOKUP($G1537,Products!$A$1:$C$11,COLUMNS(Products!$A$2:B1537),0)</f>
        <v>Electronics</v>
      </c>
      <c r="I1537" s="5">
        <f>VLOOKUP($G1537,Products!$A$1:$C$11,COLUMNS(Products!$A$2:C1537),0)</f>
        <v>71.97</v>
      </c>
      <c r="J1537" s="5">
        <v>603.14</v>
      </c>
      <c r="K1537" s="5" t="s">
        <v>81</v>
      </c>
      <c r="L1537" s="6">
        <v>45112</v>
      </c>
      <c r="M1537" s="5">
        <f t="shared" si="23"/>
        <v>2</v>
      </c>
      <c r="N1537" s="5" t="str">
        <f>TEXT(Table1[[#This Row],[Date]],"mmm")</f>
        <v>Jul</v>
      </c>
      <c r="O1537" s="5">
        <f>YEAR(Table1[[#This Row],[Date]])</f>
        <v>2023</v>
      </c>
    </row>
    <row r="1538" spans="1:15" x14ac:dyDescent="0.25">
      <c r="A1538" s="5">
        <v>1537</v>
      </c>
      <c r="B1538" s="6">
        <v>45268</v>
      </c>
      <c r="C1538" s="5" t="s">
        <v>64</v>
      </c>
      <c r="D1538" s="5" t="str">
        <f>VLOOKUP($C1538,'Sales Person'!$A$1:$C$21,2,0)</f>
        <v>Michale Cole</v>
      </c>
      <c r="E1538" s="5" t="s">
        <v>2</v>
      </c>
      <c r="F1538" s="5" t="str">
        <f>VLOOKUP($E1538,Country!$A$1:$B$11,2,0)</f>
        <v>North America</v>
      </c>
      <c r="G1538" s="5" t="s">
        <v>24</v>
      </c>
      <c r="H1538" s="5" t="str">
        <f>VLOOKUP($G1538,Products!$A$1:$C$11,COLUMNS(Products!$A$2:B1538),0)</f>
        <v>Audio</v>
      </c>
      <c r="I1538" s="5">
        <f>VLOOKUP($G1538,Products!$A$1:$C$11,COLUMNS(Products!$A$2:C1538),0)</f>
        <v>195.62</v>
      </c>
      <c r="J1538" s="5">
        <v>881.15</v>
      </c>
      <c r="K1538" s="5" t="s">
        <v>81</v>
      </c>
      <c r="L1538" s="6">
        <v>45269</v>
      </c>
      <c r="M1538" s="5">
        <f t="shared" ref="M1538:M1601" si="24">IFERROR(L1538-B1538,"0")</f>
        <v>1</v>
      </c>
      <c r="N1538" s="5" t="str">
        <f>TEXT(Table1[[#This Row],[Date]],"mmm")</f>
        <v>Dec</v>
      </c>
      <c r="O1538" s="5">
        <f>YEAR(Table1[[#This Row],[Date]])</f>
        <v>2023</v>
      </c>
    </row>
    <row r="1539" spans="1:15" x14ac:dyDescent="0.25">
      <c r="A1539" s="5">
        <v>1538</v>
      </c>
      <c r="B1539" s="6">
        <v>45405</v>
      </c>
      <c r="C1539" s="5" t="s">
        <v>60</v>
      </c>
      <c r="D1539" s="5" t="str">
        <f>VLOOKUP($C1539,'Sales Person'!$A$1:$C$21,2,0)</f>
        <v>Cathy Kelley</v>
      </c>
      <c r="E1539" s="5" t="s">
        <v>13</v>
      </c>
      <c r="F1539" s="5" t="str">
        <f>VLOOKUP($E1539,Country!$A$1:$B$11,2,0)</f>
        <v>Asia</v>
      </c>
      <c r="G1539" s="5" t="s">
        <v>31</v>
      </c>
      <c r="H1539" s="5" t="str">
        <f>VLOOKUP($G1539,Products!$A$1:$C$11,COLUMNS(Products!$A$2:B1539),0)</f>
        <v>Electronics</v>
      </c>
      <c r="I1539" s="5">
        <f>VLOOKUP($G1539,Products!$A$1:$C$11,COLUMNS(Products!$A$2:C1539),0)</f>
        <v>71.97</v>
      </c>
      <c r="J1539" s="5">
        <v>357.49</v>
      </c>
      <c r="K1539" s="5" t="s">
        <v>81</v>
      </c>
      <c r="L1539" s="6">
        <v>45420</v>
      </c>
      <c r="M1539" s="5">
        <f t="shared" si="24"/>
        <v>15</v>
      </c>
      <c r="N1539" s="5" t="str">
        <f>TEXT(Table1[[#This Row],[Date]],"mmm")</f>
        <v>Apr</v>
      </c>
      <c r="O1539" s="5">
        <f>YEAR(Table1[[#This Row],[Date]])</f>
        <v>2024</v>
      </c>
    </row>
    <row r="1540" spans="1:15" x14ac:dyDescent="0.25">
      <c r="A1540" s="5">
        <v>1539</v>
      </c>
      <c r="B1540" s="6">
        <v>45227</v>
      </c>
      <c r="C1540" s="5" t="s">
        <v>74</v>
      </c>
      <c r="D1540" s="5" t="str">
        <f>VLOOKUP($C1540,'Sales Person'!$A$1:$C$21,2,0)</f>
        <v>Michale Cole</v>
      </c>
      <c r="E1540" s="5" t="s">
        <v>9</v>
      </c>
      <c r="F1540" s="5" t="str">
        <f>VLOOKUP($E1540,Country!$A$1:$B$11,2,0)</f>
        <v>Europe</v>
      </c>
      <c r="G1540" s="5" t="s">
        <v>30</v>
      </c>
      <c r="H1540" s="5" t="str">
        <f>VLOOKUP($G1540,Products!$A$1:$C$11,COLUMNS(Products!$A$2:B1540),0)</f>
        <v>Audio</v>
      </c>
      <c r="I1540" s="5">
        <f>VLOOKUP($G1540,Products!$A$1:$C$11,COLUMNS(Products!$A$2:C1540),0)</f>
        <v>199.57</v>
      </c>
      <c r="J1540" s="5">
        <v>415.9</v>
      </c>
      <c r="K1540" s="5" t="s">
        <v>81</v>
      </c>
      <c r="L1540" s="6">
        <v>45237</v>
      </c>
      <c r="M1540" s="5">
        <f t="shared" si="24"/>
        <v>10</v>
      </c>
      <c r="N1540" s="5" t="str">
        <f>TEXT(Table1[[#This Row],[Date]],"mmm")</f>
        <v>Oct</v>
      </c>
      <c r="O1540" s="5">
        <f>YEAR(Table1[[#This Row],[Date]])</f>
        <v>2023</v>
      </c>
    </row>
    <row r="1541" spans="1:15" x14ac:dyDescent="0.25">
      <c r="A1541" s="5">
        <v>1540</v>
      </c>
      <c r="B1541" s="6">
        <v>45251</v>
      </c>
      <c r="C1541" s="5" t="s">
        <v>48</v>
      </c>
      <c r="D1541" s="5" t="str">
        <f>VLOOKUP($C1541,'Sales Person'!$A$1:$C$21,2,0)</f>
        <v>Cathy Kelley</v>
      </c>
      <c r="E1541" s="5" t="s">
        <v>11</v>
      </c>
      <c r="F1541" s="5" t="str">
        <f>VLOOKUP($E1541,Country!$A$1:$B$11,2,0)</f>
        <v>Asia</v>
      </c>
      <c r="G1541" s="5" t="s">
        <v>26</v>
      </c>
      <c r="H1541" s="5" t="str">
        <f>VLOOKUP($G1541,Products!$A$1:$C$11,COLUMNS(Products!$A$2:B1541),0)</f>
        <v>Electronics</v>
      </c>
      <c r="I1541" s="5">
        <f>VLOOKUP($G1541,Products!$A$1:$C$11,COLUMNS(Products!$A$2:C1541),0)</f>
        <v>263.2</v>
      </c>
      <c r="J1541" s="5">
        <v>628.04999999999995</v>
      </c>
      <c r="K1541" s="5" t="s">
        <v>81</v>
      </c>
      <c r="L1541" s="6">
        <v>45263</v>
      </c>
      <c r="M1541" s="5">
        <f t="shared" si="24"/>
        <v>12</v>
      </c>
      <c r="N1541" s="5" t="str">
        <f>TEXT(Table1[[#This Row],[Date]],"mmm")</f>
        <v>Nov</v>
      </c>
      <c r="O1541" s="5">
        <f>YEAR(Table1[[#This Row],[Date]])</f>
        <v>2023</v>
      </c>
    </row>
    <row r="1542" spans="1:15" x14ac:dyDescent="0.25">
      <c r="A1542" s="5">
        <v>1541</v>
      </c>
      <c r="B1542" s="6">
        <v>45318</v>
      </c>
      <c r="C1542" s="5" t="s">
        <v>64</v>
      </c>
      <c r="D1542" s="5" t="str">
        <f>VLOOKUP($C1542,'Sales Person'!$A$1:$C$21,2,0)</f>
        <v>Michale Cole</v>
      </c>
      <c r="E1542" s="5" t="s">
        <v>10</v>
      </c>
      <c r="F1542" s="5" t="str">
        <f>VLOOKUP($E1542,Country!$A$1:$B$11,2,0)</f>
        <v>Europe</v>
      </c>
      <c r="G1542" s="5" t="s">
        <v>33</v>
      </c>
      <c r="H1542" s="5" t="str">
        <f>VLOOKUP($G1542,Products!$A$1:$C$11,COLUMNS(Products!$A$2:B1542),0)</f>
        <v>Electronics</v>
      </c>
      <c r="I1542" s="5">
        <f>VLOOKUP($G1542,Products!$A$1:$C$11,COLUMNS(Products!$A$2:C1542),0)</f>
        <v>381.62</v>
      </c>
      <c r="J1542" s="5">
        <v>636.55999999999995</v>
      </c>
      <c r="K1542" s="5" t="s">
        <v>81</v>
      </c>
      <c r="L1542" s="6">
        <v>45324</v>
      </c>
      <c r="M1542" s="5">
        <f t="shared" si="24"/>
        <v>6</v>
      </c>
      <c r="N1542" s="5" t="str">
        <f>TEXT(Table1[[#This Row],[Date]],"mmm")</f>
        <v>Jan</v>
      </c>
      <c r="O1542" s="5">
        <f>YEAR(Table1[[#This Row],[Date]])</f>
        <v>2024</v>
      </c>
    </row>
    <row r="1543" spans="1:15" x14ac:dyDescent="0.25">
      <c r="A1543" s="5">
        <v>1542</v>
      </c>
      <c r="B1543" s="6">
        <v>45384</v>
      </c>
      <c r="C1543" s="5" t="s">
        <v>72</v>
      </c>
      <c r="D1543" s="5" t="str">
        <f>VLOOKUP($C1543,'Sales Person'!$A$1:$C$21,2,0)</f>
        <v>Cathy Kelley</v>
      </c>
      <c r="E1543" s="5" t="s">
        <v>4</v>
      </c>
      <c r="F1543" s="5" t="str">
        <f>VLOOKUP($E1543,Country!$A$1:$B$11,2,0)</f>
        <v>North America</v>
      </c>
      <c r="G1543" s="5" t="s">
        <v>32</v>
      </c>
      <c r="H1543" s="5" t="str">
        <f>VLOOKUP($G1543,Products!$A$1:$C$11,COLUMNS(Products!$A$2:B1543),0)</f>
        <v>Audio</v>
      </c>
      <c r="I1543" s="5">
        <f>VLOOKUP($G1543,Products!$A$1:$C$11,COLUMNS(Products!$A$2:C1543),0)</f>
        <v>143.09</v>
      </c>
      <c r="J1543" s="5">
        <v>957.03</v>
      </c>
      <c r="K1543" s="5" t="s">
        <v>81</v>
      </c>
      <c r="L1543" s="6">
        <v>45386</v>
      </c>
      <c r="M1543" s="5">
        <f t="shared" si="24"/>
        <v>2</v>
      </c>
      <c r="N1543" s="5" t="str">
        <f>TEXT(Table1[[#This Row],[Date]],"mmm")</f>
        <v>Apr</v>
      </c>
      <c r="O1543" s="5">
        <f>YEAR(Table1[[#This Row],[Date]])</f>
        <v>2024</v>
      </c>
    </row>
    <row r="1544" spans="1:15" x14ac:dyDescent="0.25">
      <c r="A1544" s="5">
        <v>1543</v>
      </c>
      <c r="B1544" s="6">
        <v>45592</v>
      </c>
      <c r="C1544" s="5" t="s">
        <v>36</v>
      </c>
      <c r="D1544" s="5" t="str">
        <f>VLOOKUP($C1544,'Sales Person'!$A$1:$C$21,2,0)</f>
        <v>Michale Cole</v>
      </c>
      <c r="E1544" s="5" t="s">
        <v>9</v>
      </c>
      <c r="F1544" s="5" t="str">
        <f>VLOOKUP($E1544,Country!$A$1:$B$11,2,0)</f>
        <v>Europe</v>
      </c>
      <c r="G1544" s="5" t="s">
        <v>32</v>
      </c>
      <c r="H1544" s="5" t="str">
        <f>VLOOKUP($G1544,Products!$A$1:$C$11,COLUMNS(Products!$A$2:B1544),0)</f>
        <v>Audio</v>
      </c>
      <c r="I1544" s="5">
        <f>VLOOKUP($G1544,Products!$A$1:$C$11,COLUMNS(Products!$A$2:C1544),0)</f>
        <v>143.09</v>
      </c>
      <c r="J1544" s="5">
        <v>639.38</v>
      </c>
      <c r="K1544" s="5" t="s">
        <v>82</v>
      </c>
      <c r="L1544" s="5" t="s">
        <v>83</v>
      </c>
      <c r="M1544" s="5" t="str">
        <f t="shared" si="24"/>
        <v>0</v>
      </c>
      <c r="N1544" s="5" t="str">
        <f>TEXT(Table1[[#This Row],[Date]],"mmm")</f>
        <v>Oct</v>
      </c>
      <c r="O1544" s="5">
        <f>YEAR(Table1[[#This Row],[Date]])</f>
        <v>2024</v>
      </c>
    </row>
    <row r="1545" spans="1:15" x14ac:dyDescent="0.25">
      <c r="A1545" s="5">
        <v>1544</v>
      </c>
      <c r="B1545" s="6">
        <v>45244</v>
      </c>
      <c r="C1545" s="5" t="s">
        <v>52</v>
      </c>
      <c r="D1545" s="5" t="str">
        <f>VLOOKUP($C1545,'Sales Person'!$A$1:$C$21,2,0)</f>
        <v>Nick Patrick</v>
      </c>
      <c r="E1545" s="5" t="s">
        <v>9</v>
      </c>
      <c r="F1545" s="5" t="str">
        <f>VLOOKUP($E1545,Country!$A$1:$B$11,2,0)</f>
        <v>Europe</v>
      </c>
      <c r="G1545" s="5" t="s">
        <v>33</v>
      </c>
      <c r="H1545" s="5" t="str">
        <f>VLOOKUP($G1545,Products!$A$1:$C$11,COLUMNS(Products!$A$2:B1545),0)</f>
        <v>Electronics</v>
      </c>
      <c r="I1545" s="5">
        <f>VLOOKUP($G1545,Products!$A$1:$C$11,COLUMNS(Products!$A$2:C1545),0)</f>
        <v>381.62</v>
      </c>
      <c r="J1545" s="5">
        <v>280.06</v>
      </c>
      <c r="K1545" s="5" t="s">
        <v>81</v>
      </c>
      <c r="L1545" s="6">
        <v>45254</v>
      </c>
      <c r="M1545" s="5">
        <f t="shared" si="24"/>
        <v>10</v>
      </c>
      <c r="N1545" s="5" t="str">
        <f>TEXT(Table1[[#This Row],[Date]],"mmm")</f>
        <v>Nov</v>
      </c>
      <c r="O1545" s="5">
        <f>YEAR(Table1[[#This Row],[Date]])</f>
        <v>2023</v>
      </c>
    </row>
    <row r="1546" spans="1:15" x14ac:dyDescent="0.25">
      <c r="A1546" s="5">
        <v>1545</v>
      </c>
      <c r="B1546" s="6">
        <v>45234</v>
      </c>
      <c r="C1546" s="5" t="s">
        <v>54</v>
      </c>
      <c r="D1546" s="5" t="str">
        <f>VLOOKUP($C1546,'Sales Person'!$A$1:$C$21,2,0)</f>
        <v>Michale Cole</v>
      </c>
      <c r="E1546" s="5" t="s">
        <v>9</v>
      </c>
      <c r="F1546" s="5" t="str">
        <f>VLOOKUP($E1546,Country!$A$1:$B$11,2,0)</f>
        <v>Europe</v>
      </c>
      <c r="G1546" s="5" t="s">
        <v>33</v>
      </c>
      <c r="H1546" s="5" t="str">
        <f>VLOOKUP($G1546,Products!$A$1:$C$11,COLUMNS(Products!$A$2:B1546),0)</f>
        <v>Electronics</v>
      </c>
      <c r="I1546" s="5">
        <f>VLOOKUP($G1546,Products!$A$1:$C$11,COLUMNS(Products!$A$2:C1546),0)</f>
        <v>381.62</v>
      </c>
      <c r="J1546" s="5">
        <v>791.14</v>
      </c>
      <c r="K1546" s="5" t="s">
        <v>82</v>
      </c>
      <c r="L1546" s="5" t="s">
        <v>83</v>
      </c>
      <c r="M1546" s="5" t="str">
        <f t="shared" si="24"/>
        <v>0</v>
      </c>
      <c r="N1546" s="5" t="str">
        <f>TEXT(Table1[[#This Row],[Date]],"mmm")</f>
        <v>Nov</v>
      </c>
      <c r="O1546" s="5">
        <f>YEAR(Table1[[#This Row],[Date]])</f>
        <v>2023</v>
      </c>
    </row>
    <row r="1547" spans="1:15" x14ac:dyDescent="0.25">
      <c r="A1547" s="5">
        <v>1546</v>
      </c>
      <c r="B1547" s="6">
        <v>45338</v>
      </c>
      <c r="C1547" s="5" t="s">
        <v>74</v>
      </c>
      <c r="D1547" s="5" t="str">
        <f>VLOOKUP($C1547,'Sales Person'!$A$1:$C$21,2,0)</f>
        <v>Michale Cole</v>
      </c>
      <c r="E1547" s="5" t="s">
        <v>14</v>
      </c>
      <c r="F1547" s="5" t="str">
        <f>VLOOKUP($E1547,Country!$A$1:$B$11,2,0)</f>
        <v>Asia</v>
      </c>
      <c r="G1547" s="5" t="s">
        <v>29</v>
      </c>
      <c r="H1547" s="5" t="str">
        <f>VLOOKUP($G1547,Products!$A$1:$C$11,COLUMNS(Products!$A$2:B1547),0)</f>
        <v>Computing</v>
      </c>
      <c r="I1547" s="5">
        <f>VLOOKUP($G1547,Products!$A$1:$C$11,COLUMNS(Products!$A$2:C1547),0)</f>
        <v>104.6</v>
      </c>
      <c r="J1547" s="5">
        <v>661.79</v>
      </c>
      <c r="K1547" s="5" t="s">
        <v>81</v>
      </c>
      <c r="L1547" s="6">
        <v>45356</v>
      </c>
      <c r="M1547" s="5">
        <f t="shared" si="24"/>
        <v>18</v>
      </c>
      <c r="N1547" s="5" t="str">
        <f>TEXT(Table1[[#This Row],[Date]],"mmm")</f>
        <v>Feb</v>
      </c>
      <c r="O1547" s="5">
        <f>YEAR(Table1[[#This Row],[Date]])</f>
        <v>2024</v>
      </c>
    </row>
    <row r="1548" spans="1:15" x14ac:dyDescent="0.25">
      <c r="A1548" s="5">
        <v>1547</v>
      </c>
      <c r="B1548" s="6">
        <v>45287</v>
      </c>
      <c r="C1548" s="5" t="s">
        <v>70</v>
      </c>
      <c r="D1548" s="5" t="str">
        <f>VLOOKUP($C1548,'Sales Person'!$A$1:$C$21,2,0)</f>
        <v>Cathy Kelley</v>
      </c>
      <c r="E1548" s="5" t="s">
        <v>9</v>
      </c>
      <c r="F1548" s="5" t="str">
        <f>VLOOKUP($E1548,Country!$A$1:$B$11,2,0)</f>
        <v>Europe</v>
      </c>
      <c r="G1548" s="5" t="s">
        <v>30</v>
      </c>
      <c r="H1548" s="5" t="str">
        <f>VLOOKUP($G1548,Products!$A$1:$C$11,COLUMNS(Products!$A$2:B1548),0)</f>
        <v>Audio</v>
      </c>
      <c r="I1548" s="5">
        <f>VLOOKUP($G1548,Products!$A$1:$C$11,COLUMNS(Products!$A$2:C1548),0)</f>
        <v>199.57</v>
      </c>
      <c r="J1548" s="5">
        <v>581.26</v>
      </c>
      <c r="K1548" s="5" t="s">
        <v>81</v>
      </c>
      <c r="L1548" s="6">
        <v>45297</v>
      </c>
      <c r="M1548" s="5">
        <f t="shared" si="24"/>
        <v>10</v>
      </c>
      <c r="N1548" s="5" t="str">
        <f>TEXT(Table1[[#This Row],[Date]],"mmm")</f>
        <v>Dec</v>
      </c>
      <c r="O1548" s="5">
        <f>YEAR(Table1[[#This Row],[Date]])</f>
        <v>2023</v>
      </c>
    </row>
    <row r="1549" spans="1:15" x14ac:dyDescent="0.25">
      <c r="A1549" s="5">
        <v>1548</v>
      </c>
      <c r="B1549" s="6">
        <v>45628</v>
      </c>
      <c r="C1549" s="5" t="s">
        <v>64</v>
      </c>
      <c r="D1549" s="5" t="str">
        <f>VLOOKUP($C1549,'Sales Person'!$A$1:$C$21,2,0)</f>
        <v>Michale Cole</v>
      </c>
      <c r="E1549" s="5" t="s">
        <v>2</v>
      </c>
      <c r="F1549" s="5" t="str">
        <f>VLOOKUP($E1549,Country!$A$1:$B$11,2,0)</f>
        <v>North America</v>
      </c>
      <c r="G1549" s="5" t="s">
        <v>24</v>
      </c>
      <c r="H1549" s="5" t="str">
        <f>VLOOKUP($G1549,Products!$A$1:$C$11,COLUMNS(Products!$A$2:B1549),0)</f>
        <v>Audio</v>
      </c>
      <c r="I1549" s="5">
        <f>VLOOKUP($G1549,Products!$A$1:$C$11,COLUMNS(Products!$A$2:C1549),0)</f>
        <v>195.62</v>
      </c>
      <c r="J1549" s="5">
        <v>205.39</v>
      </c>
      <c r="K1549" s="5" t="s">
        <v>81</v>
      </c>
      <c r="L1549" s="6">
        <v>45629</v>
      </c>
      <c r="M1549" s="5">
        <f t="shared" si="24"/>
        <v>1</v>
      </c>
      <c r="N1549" s="5" t="str">
        <f>TEXT(Table1[[#This Row],[Date]],"mmm")</f>
        <v>Dec</v>
      </c>
      <c r="O1549" s="5">
        <f>YEAR(Table1[[#This Row],[Date]])</f>
        <v>2024</v>
      </c>
    </row>
    <row r="1550" spans="1:15" x14ac:dyDescent="0.25">
      <c r="A1550" s="5">
        <v>1549</v>
      </c>
      <c r="B1550" s="6">
        <v>45289</v>
      </c>
      <c r="C1550" s="5" t="s">
        <v>46</v>
      </c>
      <c r="D1550" s="5" t="str">
        <f>VLOOKUP($C1550,'Sales Person'!$A$1:$C$21,2,0)</f>
        <v>Nick Patrick</v>
      </c>
      <c r="E1550" s="5" t="s">
        <v>13</v>
      </c>
      <c r="F1550" s="5" t="str">
        <f>VLOOKUP($E1550,Country!$A$1:$B$11,2,0)</f>
        <v>Asia</v>
      </c>
      <c r="G1550" s="5" t="s">
        <v>26</v>
      </c>
      <c r="H1550" s="5" t="str">
        <f>VLOOKUP($G1550,Products!$A$1:$C$11,COLUMNS(Products!$A$2:B1550),0)</f>
        <v>Electronics</v>
      </c>
      <c r="I1550" s="5">
        <f>VLOOKUP($G1550,Products!$A$1:$C$11,COLUMNS(Products!$A$2:C1550),0)</f>
        <v>263.2</v>
      </c>
      <c r="J1550" s="5">
        <v>710.64</v>
      </c>
      <c r="K1550" s="5" t="s">
        <v>81</v>
      </c>
      <c r="L1550" s="6">
        <v>45304</v>
      </c>
      <c r="M1550" s="5">
        <f t="shared" si="24"/>
        <v>15</v>
      </c>
      <c r="N1550" s="5" t="str">
        <f>TEXT(Table1[[#This Row],[Date]],"mmm")</f>
        <v>Dec</v>
      </c>
      <c r="O1550" s="5">
        <f>YEAR(Table1[[#This Row],[Date]])</f>
        <v>2023</v>
      </c>
    </row>
    <row r="1551" spans="1:15" x14ac:dyDescent="0.25">
      <c r="A1551" s="5">
        <v>1550</v>
      </c>
      <c r="B1551" s="6">
        <v>45373</v>
      </c>
      <c r="C1551" s="5" t="s">
        <v>64</v>
      </c>
      <c r="D1551" s="5" t="str">
        <f>VLOOKUP($C1551,'Sales Person'!$A$1:$C$21,2,0)</f>
        <v>Michale Cole</v>
      </c>
      <c r="E1551" s="5" t="s">
        <v>2</v>
      </c>
      <c r="F1551" s="5" t="str">
        <f>VLOOKUP($E1551,Country!$A$1:$B$11,2,0)</f>
        <v>North America</v>
      </c>
      <c r="G1551" s="5" t="s">
        <v>33</v>
      </c>
      <c r="H1551" s="5" t="str">
        <f>VLOOKUP($G1551,Products!$A$1:$C$11,COLUMNS(Products!$A$2:B1551),0)</f>
        <v>Electronics</v>
      </c>
      <c r="I1551" s="5">
        <f>VLOOKUP($G1551,Products!$A$1:$C$11,COLUMNS(Products!$A$2:C1551),0)</f>
        <v>381.62</v>
      </c>
      <c r="J1551" s="5">
        <v>877.73</v>
      </c>
      <c r="K1551" s="5" t="s">
        <v>81</v>
      </c>
      <c r="L1551" s="6">
        <v>45374</v>
      </c>
      <c r="M1551" s="5">
        <f t="shared" si="24"/>
        <v>1</v>
      </c>
      <c r="N1551" s="5" t="str">
        <f>TEXT(Table1[[#This Row],[Date]],"mmm")</f>
        <v>Mar</v>
      </c>
      <c r="O1551" s="5">
        <f>YEAR(Table1[[#This Row],[Date]])</f>
        <v>2024</v>
      </c>
    </row>
    <row r="1552" spans="1:15" x14ac:dyDescent="0.25">
      <c r="A1552" s="5">
        <v>1551</v>
      </c>
      <c r="B1552" s="6">
        <v>45491</v>
      </c>
      <c r="C1552" s="5" t="s">
        <v>62</v>
      </c>
      <c r="D1552" s="5" t="str">
        <f>VLOOKUP($C1552,'Sales Person'!$A$1:$C$21,2,0)</f>
        <v>Cathy Kelley</v>
      </c>
      <c r="E1552" s="5" t="s">
        <v>13</v>
      </c>
      <c r="F1552" s="5" t="str">
        <f>VLOOKUP($E1552,Country!$A$1:$B$11,2,0)</f>
        <v>Asia</v>
      </c>
      <c r="G1552" s="5" t="s">
        <v>20</v>
      </c>
      <c r="H1552" s="5" t="str">
        <f>VLOOKUP($G1552,Products!$A$1:$C$11,COLUMNS(Products!$A$2:B1552),0)</f>
        <v>Office Equipment</v>
      </c>
      <c r="I1552" s="5">
        <f>VLOOKUP($G1552,Products!$A$1:$C$11,COLUMNS(Products!$A$2:C1552),0)</f>
        <v>350.59</v>
      </c>
      <c r="J1552" s="5">
        <v>924.82</v>
      </c>
      <c r="K1552" s="5" t="s">
        <v>81</v>
      </c>
      <c r="L1552" s="6">
        <v>45506</v>
      </c>
      <c r="M1552" s="5">
        <f t="shared" si="24"/>
        <v>15</v>
      </c>
      <c r="N1552" s="5" t="str">
        <f>TEXT(Table1[[#This Row],[Date]],"mmm")</f>
        <v>Jul</v>
      </c>
      <c r="O1552" s="5">
        <f>YEAR(Table1[[#This Row],[Date]])</f>
        <v>2024</v>
      </c>
    </row>
    <row r="1553" spans="1:15" x14ac:dyDescent="0.25">
      <c r="A1553" s="5">
        <v>1552</v>
      </c>
      <c r="B1553" s="6">
        <v>45305</v>
      </c>
      <c r="C1553" s="5" t="s">
        <v>58</v>
      </c>
      <c r="D1553" s="5" t="str">
        <f>VLOOKUP($C1553,'Sales Person'!$A$1:$C$21,2,0)</f>
        <v>Nick Patrick</v>
      </c>
      <c r="E1553" s="5" t="s">
        <v>7</v>
      </c>
      <c r="F1553" s="5" t="str">
        <f>VLOOKUP($E1553,Country!$A$1:$B$11,2,0)</f>
        <v>Europe</v>
      </c>
      <c r="G1553" s="5" t="s">
        <v>20</v>
      </c>
      <c r="H1553" s="5" t="str">
        <f>VLOOKUP($G1553,Products!$A$1:$C$11,COLUMNS(Products!$A$2:B1553),0)</f>
        <v>Office Equipment</v>
      </c>
      <c r="I1553" s="5">
        <f>VLOOKUP($G1553,Products!$A$1:$C$11,COLUMNS(Products!$A$2:C1553),0)</f>
        <v>350.59</v>
      </c>
      <c r="J1553" s="5">
        <v>910.67</v>
      </c>
      <c r="K1553" s="5" t="s">
        <v>81</v>
      </c>
      <c r="L1553" s="6">
        <v>45313</v>
      </c>
      <c r="M1553" s="5">
        <f t="shared" si="24"/>
        <v>8</v>
      </c>
      <c r="N1553" s="5" t="str">
        <f>TEXT(Table1[[#This Row],[Date]],"mmm")</f>
        <v>Jan</v>
      </c>
      <c r="O1553" s="5">
        <f>YEAR(Table1[[#This Row],[Date]])</f>
        <v>2024</v>
      </c>
    </row>
    <row r="1554" spans="1:15" x14ac:dyDescent="0.25">
      <c r="A1554" s="5">
        <v>1553</v>
      </c>
      <c r="B1554" s="6">
        <v>45591</v>
      </c>
      <c r="C1554" s="5" t="s">
        <v>44</v>
      </c>
      <c r="D1554" s="5" t="str">
        <f>VLOOKUP($C1554,'Sales Person'!$A$1:$C$21,2,0)</f>
        <v>Cathy Kelley</v>
      </c>
      <c r="E1554" s="5" t="s">
        <v>15</v>
      </c>
      <c r="F1554" s="5" t="str">
        <f>VLOOKUP($E1554,Country!$A$1:$B$11,2,0)</f>
        <v>Oceania</v>
      </c>
      <c r="G1554" s="5" t="s">
        <v>20</v>
      </c>
      <c r="H1554" s="5" t="str">
        <f>VLOOKUP($G1554,Products!$A$1:$C$11,COLUMNS(Products!$A$2:B1554),0)</f>
        <v>Office Equipment</v>
      </c>
      <c r="I1554" s="5">
        <f>VLOOKUP($G1554,Products!$A$1:$C$11,COLUMNS(Products!$A$2:C1554),0)</f>
        <v>350.59</v>
      </c>
      <c r="J1554" s="5">
        <v>334.63</v>
      </c>
      <c r="K1554" s="5" t="s">
        <v>81</v>
      </c>
      <c r="L1554" s="6">
        <v>45611</v>
      </c>
      <c r="M1554" s="5">
        <f t="shared" si="24"/>
        <v>20</v>
      </c>
      <c r="N1554" s="5" t="str">
        <f>TEXT(Table1[[#This Row],[Date]],"mmm")</f>
        <v>Oct</v>
      </c>
      <c r="O1554" s="5">
        <f>YEAR(Table1[[#This Row],[Date]])</f>
        <v>2024</v>
      </c>
    </row>
    <row r="1555" spans="1:15" x14ac:dyDescent="0.25">
      <c r="A1555" s="5">
        <v>1554</v>
      </c>
      <c r="B1555" s="6">
        <v>45468</v>
      </c>
      <c r="C1555" s="5" t="s">
        <v>50</v>
      </c>
      <c r="D1555" s="5" t="str">
        <f>VLOOKUP($C1555,'Sales Person'!$A$1:$C$21,2,0)</f>
        <v>Michale Cole</v>
      </c>
      <c r="E1555" s="5" t="s">
        <v>4</v>
      </c>
      <c r="F1555" s="5" t="str">
        <f>VLOOKUP($E1555,Country!$A$1:$B$11,2,0)</f>
        <v>North America</v>
      </c>
      <c r="G1555" s="5" t="s">
        <v>20</v>
      </c>
      <c r="H1555" s="5" t="str">
        <f>VLOOKUP($G1555,Products!$A$1:$C$11,COLUMNS(Products!$A$2:B1555),0)</f>
        <v>Office Equipment</v>
      </c>
      <c r="I1555" s="5">
        <f>VLOOKUP($G1555,Products!$A$1:$C$11,COLUMNS(Products!$A$2:C1555),0)</f>
        <v>350.59</v>
      </c>
      <c r="J1555" s="5">
        <v>695.02</v>
      </c>
      <c r="K1555" s="5" t="s">
        <v>82</v>
      </c>
      <c r="L1555" s="5" t="s">
        <v>83</v>
      </c>
      <c r="M1555" s="5" t="str">
        <f t="shared" si="24"/>
        <v>0</v>
      </c>
      <c r="N1555" s="5" t="str">
        <f>TEXT(Table1[[#This Row],[Date]],"mmm")</f>
        <v>Jun</v>
      </c>
      <c r="O1555" s="5">
        <f>YEAR(Table1[[#This Row],[Date]])</f>
        <v>2024</v>
      </c>
    </row>
    <row r="1556" spans="1:15" x14ac:dyDescent="0.25">
      <c r="A1556" s="5">
        <v>1555</v>
      </c>
      <c r="B1556" s="6">
        <v>44941</v>
      </c>
      <c r="C1556" s="5" t="s">
        <v>72</v>
      </c>
      <c r="D1556" s="5" t="str">
        <f>VLOOKUP($C1556,'Sales Person'!$A$1:$C$21,2,0)</f>
        <v>Cathy Kelley</v>
      </c>
      <c r="E1556" s="5" t="s">
        <v>11</v>
      </c>
      <c r="F1556" s="5" t="str">
        <f>VLOOKUP($E1556,Country!$A$1:$B$11,2,0)</f>
        <v>Asia</v>
      </c>
      <c r="G1556" s="5" t="s">
        <v>32</v>
      </c>
      <c r="H1556" s="5" t="str">
        <f>VLOOKUP($G1556,Products!$A$1:$C$11,COLUMNS(Products!$A$2:B1556),0)</f>
        <v>Audio</v>
      </c>
      <c r="I1556" s="5">
        <f>VLOOKUP($G1556,Products!$A$1:$C$11,COLUMNS(Products!$A$2:C1556),0)</f>
        <v>143.09</v>
      </c>
      <c r="J1556" s="5">
        <v>967.18</v>
      </c>
      <c r="K1556" s="5" t="s">
        <v>82</v>
      </c>
      <c r="L1556" s="5" t="s">
        <v>83</v>
      </c>
      <c r="M1556" s="5" t="str">
        <f t="shared" si="24"/>
        <v>0</v>
      </c>
      <c r="N1556" s="5" t="str">
        <f>TEXT(Table1[[#This Row],[Date]],"mmm")</f>
        <v>Jan</v>
      </c>
      <c r="O1556" s="5">
        <f>YEAR(Table1[[#This Row],[Date]])</f>
        <v>2023</v>
      </c>
    </row>
    <row r="1557" spans="1:15" x14ac:dyDescent="0.25">
      <c r="A1557" s="5">
        <v>1556</v>
      </c>
      <c r="B1557" s="6">
        <v>45581</v>
      </c>
      <c r="C1557" s="5" t="s">
        <v>64</v>
      </c>
      <c r="D1557" s="5" t="str">
        <f>VLOOKUP($C1557,'Sales Person'!$A$1:$C$21,2,0)</f>
        <v>Michale Cole</v>
      </c>
      <c r="E1557" s="5" t="s">
        <v>4</v>
      </c>
      <c r="F1557" s="5" t="str">
        <f>VLOOKUP($E1557,Country!$A$1:$B$11,2,0)</f>
        <v>North America</v>
      </c>
      <c r="G1557" s="5" t="s">
        <v>20</v>
      </c>
      <c r="H1557" s="5" t="str">
        <f>VLOOKUP($G1557,Products!$A$1:$C$11,COLUMNS(Products!$A$2:B1557),0)</f>
        <v>Office Equipment</v>
      </c>
      <c r="I1557" s="5">
        <f>VLOOKUP($G1557,Products!$A$1:$C$11,COLUMNS(Products!$A$2:C1557),0)</f>
        <v>350.59</v>
      </c>
      <c r="J1557" s="5">
        <v>959.89</v>
      </c>
      <c r="K1557" s="5" t="s">
        <v>82</v>
      </c>
      <c r="L1557" s="5" t="s">
        <v>83</v>
      </c>
      <c r="M1557" s="5" t="str">
        <f t="shared" si="24"/>
        <v>0</v>
      </c>
      <c r="N1557" s="5" t="str">
        <f>TEXT(Table1[[#This Row],[Date]],"mmm")</f>
        <v>Oct</v>
      </c>
      <c r="O1557" s="5">
        <f>YEAR(Table1[[#This Row],[Date]])</f>
        <v>2024</v>
      </c>
    </row>
    <row r="1558" spans="1:15" x14ac:dyDescent="0.25">
      <c r="A1558" s="5">
        <v>1557</v>
      </c>
      <c r="B1558" s="6">
        <v>45190</v>
      </c>
      <c r="C1558" s="5" t="s">
        <v>66</v>
      </c>
      <c r="D1558" s="5" t="str">
        <f>VLOOKUP($C1558,'Sales Person'!$A$1:$C$21,2,0)</f>
        <v>Michale Cole</v>
      </c>
      <c r="E1558" s="5" t="s">
        <v>7</v>
      </c>
      <c r="F1558" s="5" t="str">
        <f>VLOOKUP($E1558,Country!$A$1:$B$11,2,0)</f>
        <v>Europe</v>
      </c>
      <c r="G1558" s="5" t="s">
        <v>20</v>
      </c>
      <c r="H1558" s="5" t="str">
        <f>VLOOKUP($G1558,Products!$A$1:$C$11,COLUMNS(Products!$A$2:B1558),0)</f>
        <v>Office Equipment</v>
      </c>
      <c r="I1558" s="5">
        <f>VLOOKUP($G1558,Products!$A$1:$C$11,COLUMNS(Products!$A$2:C1558),0)</f>
        <v>350.59</v>
      </c>
      <c r="J1558" s="5">
        <v>747.54</v>
      </c>
      <c r="K1558" s="5" t="s">
        <v>81</v>
      </c>
      <c r="L1558" s="6">
        <v>45198</v>
      </c>
      <c r="M1558" s="5">
        <f t="shared" si="24"/>
        <v>8</v>
      </c>
      <c r="N1558" s="5" t="str">
        <f>TEXT(Table1[[#This Row],[Date]],"mmm")</f>
        <v>Sep</v>
      </c>
      <c r="O1558" s="5">
        <f>YEAR(Table1[[#This Row],[Date]])</f>
        <v>2023</v>
      </c>
    </row>
    <row r="1559" spans="1:15" x14ac:dyDescent="0.25">
      <c r="A1559" s="5">
        <v>1558</v>
      </c>
      <c r="B1559" s="6">
        <v>45550</v>
      </c>
      <c r="C1559" s="5" t="s">
        <v>56</v>
      </c>
      <c r="D1559" s="5" t="str">
        <f>VLOOKUP($C1559,'Sales Person'!$A$1:$C$21,2,0)</f>
        <v>Nick Patrick</v>
      </c>
      <c r="E1559" s="5" t="s">
        <v>11</v>
      </c>
      <c r="F1559" s="5" t="str">
        <f>VLOOKUP($E1559,Country!$A$1:$B$11,2,0)</f>
        <v>Asia</v>
      </c>
      <c r="G1559" s="5" t="s">
        <v>26</v>
      </c>
      <c r="H1559" s="5" t="str">
        <f>VLOOKUP($G1559,Products!$A$1:$C$11,COLUMNS(Products!$A$2:B1559),0)</f>
        <v>Electronics</v>
      </c>
      <c r="I1559" s="5">
        <f>VLOOKUP($G1559,Products!$A$1:$C$11,COLUMNS(Products!$A$2:C1559),0)</f>
        <v>263.2</v>
      </c>
      <c r="J1559" s="5">
        <v>222.14</v>
      </c>
      <c r="K1559" s="5" t="s">
        <v>82</v>
      </c>
      <c r="L1559" s="5" t="s">
        <v>83</v>
      </c>
      <c r="M1559" s="5" t="str">
        <f t="shared" si="24"/>
        <v>0</v>
      </c>
      <c r="N1559" s="5" t="str">
        <f>TEXT(Table1[[#This Row],[Date]],"mmm")</f>
        <v>Sep</v>
      </c>
      <c r="O1559" s="5">
        <f>YEAR(Table1[[#This Row],[Date]])</f>
        <v>2024</v>
      </c>
    </row>
    <row r="1560" spans="1:15" x14ac:dyDescent="0.25">
      <c r="A1560" s="5">
        <v>1559</v>
      </c>
      <c r="B1560" s="6">
        <v>45296</v>
      </c>
      <c r="C1560" s="5" t="s">
        <v>62</v>
      </c>
      <c r="D1560" s="5" t="str">
        <f>VLOOKUP($C1560,'Sales Person'!$A$1:$C$21,2,0)</f>
        <v>Cathy Kelley</v>
      </c>
      <c r="E1560" s="5" t="s">
        <v>4</v>
      </c>
      <c r="F1560" s="5" t="str">
        <f>VLOOKUP($E1560,Country!$A$1:$B$11,2,0)</f>
        <v>North America</v>
      </c>
      <c r="G1560" s="5" t="s">
        <v>30</v>
      </c>
      <c r="H1560" s="5" t="str">
        <f>VLOOKUP($G1560,Products!$A$1:$C$11,COLUMNS(Products!$A$2:B1560),0)</f>
        <v>Audio</v>
      </c>
      <c r="I1560" s="5">
        <f>VLOOKUP($G1560,Products!$A$1:$C$11,COLUMNS(Products!$A$2:C1560),0)</f>
        <v>199.57</v>
      </c>
      <c r="J1560" s="5">
        <v>172.51</v>
      </c>
      <c r="K1560" s="5" t="s">
        <v>82</v>
      </c>
      <c r="L1560" s="5" t="s">
        <v>83</v>
      </c>
      <c r="M1560" s="5" t="str">
        <f t="shared" si="24"/>
        <v>0</v>
      </c>
      <c r="N1560" s="5" t="str">
        <f>TEXT(Table1[[#This Row],[Date]],"mmm")</f>
        <v>Jan</v>
      </c>
      <c r="O1560" s="5">
        <f>YEAR(Table1[[#This Row],[Date]])</f>
        <v>2024</v>
      </c>
    </row>
    <row r="1561" spans="1:15" x14ac:dyDescent="0.25">
      <c r="A1561" s="5">
        <v>1560</v>
      </c>
      <c r="B1561" s="6">
        <v>45406</v>
      </c>
      <c r="C1561" s="5" t="s">
        <v>50</v>
      </c>
      <c r="D1561" s="5" t="str">
        <f>VLOOKUP($C1561,'Sales Person'!$A$1:$C$21,2,0)</f>
        <v>Michale Cole</v>
      </c>
      <c r="E1561" s="5" t="s">
        <v>4</v>
      </c>
      <c r="F1561" s="5" t="str">
        <f>VLOOKUP($E1561,Country!$A$1:$B$11,2,0)</f>
        <v>North America</v>
      </c>
      <c r="G1561" s="5" t="s">
        <v>33</v>
      </c>
      <c r="H1561" s="5" t="str">
        <f>VLOOKUP($G1561,Products!$A$1:$C$11,COLUMNS(Products!$A$2:B1561),0)</f>
        <v>Electronics</v>
      </c>
      <c r="I1561" s="5">
        <f>VLOOKUP($G1561,Products!$A$1:$C$11,COLUMNS(Products!$A$2:C1561),0)</f>
        <v>381.62</v>
      </c>
      <c r="J1561" s="5">
        <v>237.2</v>
      </c>
      <c r="K1561" s="5" t="s">
        <v>81</v>
      </c>
      <c r="L1561" s="6">
        <v>45408</v>
      </c>
      <c r="M1561" s="5">
        <f t="shared" si="24"/>
        <v>2</v>
      </c>
      <c r="N1561" s="5" t="str">
        <f>TEXT(Table1[[#This Row],[Date]],"mmm")</f>
        <v>Apr</v>
      </c>
      <c r="O1561" s="5">
        <f>YEAR(Table1[[#This Row],[Date]])</f>
        <v>2024</v>
      </c>
    </row>
    <row r="1562" spans="1:15" x14ac:dyDescent="0.25">
      <c r="A1562" s="5">
        <v>1561</v>
      </c>
      <c r="B1562" s="6">
        <v>45221</v>
      </c>
      <c r="C1562" s="5" t="s">
        <v>46</v>
      </c>
      <c r="D1562" s="5" t="str">
        <f>VLOOKUP($C1562,'Sales Person'!$A$1:$C$21,2,0)</f>
        <v>Nick Patrick</v>
      </c>
      <c r="E1562" s="5" t="s">
        <v>11</v>
      </c>
      <c r="F1562" s="5" t="str">
        <f>VLOOKUP($E1562,Country!$A$1:$B$11,2,0)</f>
        <v>Asia</v>
      </c>
      <c r="G1562" s="5" t="s">
        <v>22</v>
      </c>
      <c r="H1562" s="5" t="str">
        <f>VLOOKUP($G1562,Products!$A$1:$C$11,COLUMNS(Products!$A$2:B1562),0)</f>
        <v>Computing</v>
      </c>
      <c r="I1562" s="5">
        <f>VLOOKUP($G1562,Products!$A$1:$C$11,COLUMNS(Products!$A$2:C1562),0)</f>
        <v>415.78</v>
      </c>
      <c r="J1562" s="5">
        <v>606.73</v>
      </c>
      <c r="K1562" s="5" t="s">
        <v>81</v>
      </c>
      <c r="L1562" s="6">
        <v>45233</v>
      </c>
      <c r="M1562" s="5">
        <f t="shared" si="24"/>
        <v>12</v>
      </c>
      <c r="N1562" s="5" t="str">
        <f>TEXT(Table1[[#This Row],[Date]],"mmm")</f>
        <v>Oct</v>
      </c>
      <c r="O1562" s="5">
        <f>YEAR(Table1[[#This Row],[Date]])</f>
        <v>2023</v>
      </c>
    </row>
    <row r="1563" spans="1:15" x14ac:dyDescent="0.25">
      <c r="A1563" s="5">
        <v>1562</v>
      </c>
      <c r="B1563" s="6">
        <v>45062</v>
      </c>
      <c r="C1563" s="5" t="s">
        <v>52</v>
      </c>
      <c r="D1563" s="5" t="str">
        <f>VLOOKUP($C1563,'Sales Person'!$A$1:$C$21,2,0)</f>
        <v>Nick Patrick</v>
      </c>
      <c r="E1563" s="5" t="s">
        <v>11</v>
      </c>
      <c r="F1563" s="5" t="str">
        <f>VLOOKUP($E1563,Country!$A$1:$B$11,2,0)</f>
        <v>Asia</v>
      </c>
      <c r="G1563" s="5" t="s">
        <v>24</v>
      </c>
      <c r="H1563" s="5" t="str">
        <f>VLOOKUP($G1563,Products!$A$1:$C$11,COLUMNS(Products!$A$2:B1563),0)</f>
        <v>Audio</v>
      </c>
      <c r="I1563" s="5">
        <f>VLOOKUP($G1563,Products!$A$1:$C$11,COLUMNS(Products!$A$2:C1563),0)</f>
        <v>195.62</v>
      </c>
      <c r="J1563" s="5">
        <v>845.67</v>
      </c>
      <c r="K1563" s="5" t="s">
        <v>81</v>
      </c>
      <c r="L1563" s="6">
        <v>45074</v>
      </c>
      <c r="M1563" s="5">
        <f t="shared" si="24"/>
        <v>12</v>
      </c>
      <c r="N1563" s="5" t="str">
        <f>TEXT(Table1[[#This Row],[Date]],"mmm")</f>
        <v>May</v>
      </c>
      <c r="O1563" s="5">
        <f>YEAR(Table1[[#This Row],[Date]])</f>
        <v>2023</v>
      </c>
    </row>
    <row r="1564" spans="1:15" x14ac:dyDescent="0.25">
      <c r="A1564" s="5">
        <v>1563</v>
      </c>
      <c r="B1564" s="6">
        <v>45561</v>
      </c>
      <c r="C1564" s="5" t="s">
        <v>68</v>
      </c>
      <c r="D1564" s="5" t="str">
        <f>VLOOKUP($C1564,'Sales Person'!$A$1:$C$21,2,0)</f>
        <v>Samantha Irvin</v>
      </c>
      <c r="E1564" s="5" t="s">
        <v>4</v>
      </c>
      <c r="F1564" s="5" t="str">
        <f>VLOOKUP($E1564,Country!$A$1:$B$11,2,0)</f>
        <v>North America</v>
      </c>
      <c r="G1564" s="5" t="s">
        <v>22</v>
      </c>
      <c r="H1564" s="5" t="str">
        <f>VLOOKUP($G1564,Products!$A$1:$C$11,COLUMNS(Products!$A$2:B1564),0)</f>
        <v>Computing</v>
      </c>
      <c r="I1564" s="5">
        <f>VLOOKUP($G1564,Products!$A$1:$C$11,COLUMNS(Products!$A$2:C1564),0)</f>
        <v>415.78</v>
      </c>
      <c r="J1564" s="5">
        <v>885.3</v>
      </c>
      <c r="K1564" s="5" t="s">
        <v>81</v>
      </c>
      <c r="L1564" s="6">
        <v>45563</v>
      </c>
      <c r="M1564" s="5">
        <f t="shared" si="24"/>
        <v>2</v>
      </c>
      <c r="N1564" s="5" t="str">
        <f>TEXT(Table1[[#This Row],[Date]],"mmm")</f>
        <v>Sep</v>
      </c>
      <c r="O1564" s="5">
        <f>YEAR(Table1[[#This Row],[Date]])</f>
        <v>2024</v>
      </c>
    </row>
    <row r="1565" spans="1:15" x14ac:dyDescent="0.25">
      <c r="A1565" s="5">
        <v>1564</v>
      </c>
      <c r="B1565" s="6">
        <v>45355</v>
      </c>
      <c r="C1565" s="5" t="s">
        <v>60</v>
      </c>
      <c r="D1565" s="5" t="str">
        <f>VLOOKUP($C1565,'Sales Person'!$A$1:$C$21,2,0)</f>
        <v>Cathy Kelley</v>
      </c>
      <c r="E1565" s="5" t="s">
        <v>14</v>
      </c>
      <c r="F1565" s="5" t="str">
        <f>VLOOKUP($E1565,Country!$A$1:$B$11,2,0)</f>
        <v>Asia</v>
      </c>
      <c r="G1565" s="5" t="s">
        <v>30</v>
      </c>
      <c r="H1565" s="5" t="str">
        <f>VLOOKUP($G1565,Products!$A$1:$C$11,COLUMNS(Products!$A$2:B1565),0)</f>
        <v>Audio</v>
      </c>
      <c r="I1565" s="5">
        <f>VLOOKUP($G1565,Products!$A$1:$C$11,COLUMNS(Products!$A$2:C1565),0)</f>
        <v>199.57</v>
      </c>
      <c r="J1565" s="5">
        <v>978.35</v>
      </c>
      <c r="K1565" s="5" t="s">
        <v>82</v>
      </c>
      <c r="L1565" s="5" t="s">
        <v>83</v>
      </c>
      <c r="M1565" s="5" t="str">
        <f t="shared" si="24"/>
        <v>0</v>
      </c>
      <c r="N1565" s="5" t="str">
        <f>TEXT(Table1[[#This Row],[Date]],"mmm")</f>
        <v>Mar</v>
      </c>
      <c r="O1565" s="5">
        <f>YEAR(Table1[[#This Row],[Date]])</f>
        <v>2024</v>
      </c>
    </row>
    <row r="1566" spans="1:15" x14ac:dyDescent="0.25">
      <c r="A1566" s="5">
        <v>1565</v>
      </c>
      <c r="B1566" s="6">
        <v>45441</v>
      </c>
      <c r="C1566" s="5" t="s">
        <v>70</v>
      </c>
      <c r="D1566" s="5" t="str">
        <f>VLOOKUP($C1566,'Sales Person'!$A$1:$C$21,2,0)</f>
        <v>Cathy Kelley</v>
      </c>
      <c r="E1566" s="5" t="s">
        <v>10</v>
      </c>
      <c r="F1566" s="5" t="str">
        <f>VLOOKUP($E1566,Country!$A$1:$B$11,2,0)</f>
        <v>Europe</v>
      </c>
      <c r="G1566" s="5" t="s">
        <v>22</v>
      </c>
      <c r="H1566" s="5" t="str">
        <f>VLOOKUP($G1566,Products!$A$1:$C$11,COLUMNS(Products!$A$2:B1566),0)</f>
        <v>Computing</v>
      </c>
      <c r="I1566" s="5">
        <f>VLOOKUP($G1566,Products!$A$1:$C$11,COLUMNS(Products!$A$2:C1566),0)</f>
        <v>415.78</v>
      </c>
      <c r="J1566" s="5">
        <v>547.34</v>
      </c>
      <c r="K1566" s="5" t="s">
        <v>82</v>
      </c>
      <c r="L1566" s="5" t="s">
        <v>83</v>
      </c>
      <c r="M1566" s="5" t="str">
        <f t="shared" si="24"/>
        <v>0</v>
      </c>
      <c r="N1566" s="5" t="str">
        <f>TEXT(Table1[[#This Row],[Date]],"mmm")</f>
        <v>May</v>
      </c>
      <c r="O1566" s="5">
        <f>YEAR(Table1[[#This Row],[Date]])</f>
        <v>2024</v>
      </c>
    </row>
    <row r="1567" spans="1:15" x14ac:dyDescent="0.25">
      <c r="A1567" s="5">
        <v>1566</v>
      </c>
      <c r="B1567" s="6">
        <v>45247</v>
      </c>
      <c r="C1567" s="5" t="s">
        <v>52</v>
      </c>
      <c r="D1567" s="5" t="str">
        <f>VLOOKUP($C1567,'Sales Person'!$A$1:$C$21,2,0)</f>
        <v>Nick Patrick</v>
      </c>
      <c r="E1567" s="5" t="s">
        <v>15</v>
      </c>
      <c r="F1567" s="5" t="str">
        <f>VLOOKUP($E1567,Country!$A$1:$B$11,2,0)</f>
        <v>Oceania</v>
      </c>
      <c r="G1567" s="5" t="s">
        <v>26</v>
      </c>
      <c r="H1567" s="5" t="str">
        <f>VLOOKUP($G1567,Products!$A$1:$C$11,COLUMNS(Products!$A$2:B1567),0)</f>
        <v>Electronics</v>
      </c>
      <c r="I1567" s="5">
        <f>VLOOKUP($G1567,Products!$A$1:$C$11,COLUMNS(Products!$A$2:C1567),0)</f>
        <v>263.2</v>
      </c>
      <c r="J1567" s="5">
        <v>752.18</v>
      </c>
      <c r="K1567" s="5" t="s">
        <v>81</v>
      </c>
      <c r="L1567" s="6">
        <v>45267</v>
      </c>
      <c r="M1567" s="5">
        <f t="shared" si="24"/>
        <v>20</v>
      </c>
      <c r="N1567" s="5" t="str">
        <f>TEXT(Table1[[#This Row],[Date]],"mmm")</f>
        <v>Nov</v>
      </c>
      <c r="O1567" s="5">
        <f>YEAR(Table1[[#This Row],[Date]])</f>
        <v>2023</v>
      </c>
    </row>
    <row r="1568" spans="1:15" x14ac:dyDescent="0.25">
      <c r="A1568" s="5">
        <v>1567</v>
      </c>
      <c r="B1568" s="6">
        <v>45654</v>
      </c>
      <c r="C1568" s="5" t="s">
        <v>62</v>
      </c>
      <c r="D1568" s="5" t="str">
        <f>VLOOKUP($C1568,'Sales Person'!$A$1:$C$21,2,0)</f>
        <v>Cathy Kelley</v>
      </c>
      <c r="E1568" s="5" t="s">
        <v>2</v>
      </c>
      <c r="F1568" s="5" t="str">
        <f>VLOOKUP($E1568,Country!$A$1:$B$11,2,0)</f>
        <v>North America</v>
      </c>
      <c r="G1568" s="5" t="s">
        <v>33</v>
      </c>
      <c r="H1568" s="5" t="str">
        <f>VLOOKUP($G1568,Products!$A$1:$C$11,COLUMNS(Products!$A$2:B1568),0)</f>
        <v>Electronics</v>
      </c>
      <c r="I1568" s="5">
        <f>VLOOKUP($G1568,Products!$A$1:$C$11,COLUMNS(Products!$A$2:C1568),0)</f>
        <v>381.62</v>
      </c>
      <c r="J1568" s="5">
        <v>747.74</v>
      </c>
      <c r="K1568" s="5" t="s">
        <v>81</v>
      </c>
      <c r="L1568" s="6">
        <v>45655</v>
      </c>
      <c r="M1568" s="5">
        <f t="shared" si="24"/>
        <v>1</v>
      </c>
      <c r="N1568" s="5" t="str">
        <f>TEXT(Table1[[#This Row],[Date]],"mmm")</f>
        <v>Dec</v>
      </c>
      <c r="O1568" s="5">
        <f>YEAR(Table1[[#This Row],[Date]])</f>
        <v>2024</v>
      </c>
    </row>
    <row r="1569" spans="1:15" x14ac:dyDescent="0.25">
      <c r="A1569" s="5">
        <v>1568</v>
      </c>
      <c r="B1569" s="6">
        <v>45550</v>
      </c>
      <c r="C1569" s="5" t="s">
        <v>56</v>
      </c>
      <c r="D1569" s="5" t="str">
        <f>VLOOKUP($C1569,'Sales Person'!$A$1:$C$21,2,0)</f>
        <v>Nick Patrick</v>
      </c>
      <c r="E1569" s="5" t="s">
        <v>13</v>
      </c>
      <c r="F1569" s="5" t="str">
        <f>VLOOKUP($E1569,Country!$A$1:$B$11,2,0)</f>
        <v>Asia</v>
      </c>
      <c r="G1569" s="5" t="s">
        <v>33</v>
      </c>
      <c r="H1569" s="5" t="str">
        <f>VLOOKUP($G1569,Products!$A$1:$C$11,COLUMNS(Products!$A$2:B1569),0)</f>
        <v>Electronics</v>
      </c>
      <c r="I1569" s="5">
        <f>VLOOKUP($G1569,Products!$A$1:$C$11,COLUMNS(Products!$A$2:C1569),0)</f>
        <v>381.62</v>
      </c>
      <c r="J1569" s="5">
        <v>248.25</v>
      </c>
      <c r="K1569" s="5" t="s">
        <v>82</v>
      </c>
      <c r="L1569" s="5" t="s">
        <v>83</v>
      </c>
      <c r="M1569" s="5" t="str">
        <f t="shared" si="24"/>
        <v>0</v>
      </c>
      <c r="N1569" s="5" t="str">
        <f>TEXT(Table1[[#This Row],[Date]],"mmm")</f>
        <v>Sep</v>
      </c>
      <c r="O1569" s="5">
        <f>YEAR(Table1[[#This Row],[Date]])</f>
        <v>2024</v>
      </c>
    </row>
    <row r="1570" spans="1:15" x14ac:dyDescent="0.25">
      <c r="A1570" s="5">
        <v>1569</v>
      </c>
      <c r="B1570" s="6">
        <v>45117</v>
      </c>
      <c r="C1570" s="5" t="s">
        <v>74</v>
      </c>
      <c r="D1570" s="5" t="str">
        <f>VLOOKUP($C1570,'Sales Person'!$A$1:$C$21,2,0)</f>
        <v>Michale Cole</v>
      </c>
      <c r="E1570" s="5" t="s">
        <v>5</v>
      </c>
      <c r="F1570" s="5" t="str">
        <f>VLOOKUP($E1570,Country!$A$1:$B$11,2,0)</f>
        <v>South America</v>
      </c>
      <c r="G1570" s="5" t="s">
        <v>28</v>
      </c>
      <c r="H1570" s="5" t="str">
        <f>VLOOKUP($G1570,Products!$A$1:$C$11,COLUMNS(Products!$A$2:B1570),0)</f>
        <v>Electronics</v>
      </c>
      <c r="I1570" s="5">
        <f>VLOOKUP($G1570,Products!$A$1:$C$11,COLUMNS(Products!$A$2:C1570),0)</f>
        <v>282.79000000000002</v>
      </c>
      <c r="J1570" s="5">
        <v>947.95</v>
      </c>
      <c r="K1570" s="5" t="s">
        <v>81</v>
      </c>
      <c r="L1570" s="6">
        <v>45121</v>
      </c>
      <c r="M1570" s="5">
        <f t="shared" si="24"/>
        <v>4</v>
      </c>
      <c r="N1570" s="5" t="str">
        <f>TEXT(Table1[[#This Row],[Date]],"mmm")</f>
        <v>Jul</v>
      </c>
      <c r="O1570" s="5">
        <f>YEAR(Table1[[#This Row],[Date]])</f>
        <v>2023</v>
      </c>
    </row>
    <row r="1571" spans="1:15" x14ac:dyDescent="0.25">
      <c r="A1571" s="5">
        <v>1570</v>
      </c>
      <c r="B1571" s="6">
        <v>44943</v>
      </c>
      <c r="C1571" s="5" t="s">
        <v>54</v>
      </c>
      <c r="D1571" s="5" t="str">
        <f>VLOOKUP($C1571,'Sales Person'!$A$1:$C$21,2,0)</f>
        <v>Michale Cole</v>
      </c>
      <c r="E1571" s="5" t="s">
        <v>2</v>
      </c>
      <c r="F1571" s="5" t="str">
        <f>VLOOKUP($E1571,Country!$A$1:$B$11,2,0)</f>
        <v>North America</v>
      </c>
      <c r="G1571" s="5" t="s">
        <v>30</v>
      </c>
      <c r="H1571" s="5" t="str">
        <f>VLOOKUP($G1571,Products!$A$1:$C$11,COLUMNS(Products!$A$2:B1571),0)</f>
        <v>Audio</v>
      </c>
      <c r="I1571" s="5">
        <f>VLOOKUP($G1571,Products!$A$1:$C$11,COLUMNS(Products!$A$2:C1571),0)</f>
        <v>199.57</v>
      </c>
      <c r="J1571" s="5">
        <v>337.14</v>
      </c>
      <c r="K1571" s="5" t="s">
        <v>81</v>
      </c>
      <c r="L1571" s="6">
        <v>44944</v>
      </c>
      <c r="M1571" s="5">
        <f t="shared" si="24"/>
        <v>1</v>
      </c>
      <c r="N1571" s="5" t="str">
        <f>TEXT(Table1[[#This Row],[Date]],"mmm")</f>
        <v>Jan</v>
      </c>
      <c r="O1571" s="5">
        <f>YEAR(Table1[[#This Row],[Date]])</f>
        <v>2023</v>
      </c>
    </row>
    <row r="1572" spans="1:15" x14ac:dyDescent="0.25">
      <c r="A1572" s="5">
        <v>1571</v>
      </c>
      <c r="B1572" s="6">
        <v>45443</v>
      </c>
      <c r="C1572" s="5" t="s">
        <v>48</v>
      </c>
      <c r="D1572" s="5" t="str">
        <f>VLOOKUP($C1572,'Sales Person'!$A$1:$C$21,2,0)</f>
        <v>Cathy Kelley</v>
      </c>
      <c r="E1572" s="5" t="s">
        <v>14</v>
      </c>
      <c r="F1572" s="5" t="str">
        <f>VLOOKUP($E1572,Country!$A$1:$B$11,2,0)</f>
        <v>Asia</v>
      </c>
      <c r="G1572" s="5" t="s">
        <v>20</v>
      </c>
      <c r="H1572" s="5" t="str">
        <f>VLOOKUP($G1572,Products!$A$1:$C$11,COLUMNS(Products!$A$2:B1572),0)</f>
        <v>Office Equipment</v>
      </c>
      <c r="I1572" s="5">
        <f>VLOOKUP($G1572,Products!$A$1:$C$11,COLUMNS(Products!$A$2:C1572),0)</f>
        <v>350.59</v>
      </c>
      <c r="J1572" s="5">
        <v>495.64</v>
      </c>
      <c r="K1572" s="5" t="s">
        <v>81</v>
      </c>
      <c r="L1572" s="6">
        <v>45461</v>
      </c>
      <c r="M1572" s="5">
        <f t="shared" si="24"/>
        <v>18</v>
      </c>
      <c r="N1572" s="5" t="str">
        <f>TEXT(Table1[[#This Row],[Date]],"mmm")</f>
        <v>May</v>
      </c>
      <c r="O1572" s="5">
        <f>YEAR(Table1[[#This Row],[Date]])</f>
        <v>2024</v>
      </c>
    </row>
    <row r="1573" spans="1:15" x14ac:dyDescent="0.25">
      <c r="A1573" s="5">
        <v>1572</v>
      </c>
      <c r="B1573" s="6">
        <v>45441</v>
      </c>
      <c r="C1573" s="5" t="s">
        <v>36</v>
      </c>
      <c r="D1573" s="5" t="str">
        <f>VLOOKUP($C1573,'Sales Person'!$A$1:$C$21,2,0)</f>
        <v>Michale Cole</v>
      </c>
      <c r="E1573" s="5" t="s">
        <v>5</v>
      </c>
      <c r="F1573" s="5" t="str">
        <f>VLOOKUP($E1573,Country!$A$1:$B$11,2,0)</f>
        <v>South America</v>
      </c>
      <c r="G1573" s="5" t="s">
        <v>30</v>
      </c>
      <c r="H1573" s="5" t="str">
        <f>VLOOKUP($G1573,Products!$A$1:$C$11,COLUMNS(Products!$A$2:B1573),0)</f>
        <v>Audio</v>
      </c>
      <c r="I1573" s="5">
        <f>VLOOKUP($G1573,Products!$A$1:$C$11,COLUMNS(Products!$A$2:C1573),0)</f>
        <v>199.57</v>
      </c>
      <c r="J1573" s="5">
        <v>523.16999999999996</v>
      </c>
      <c r="K1573" s="5" t="s">
        <v>82</v>
      </c>
      <c r="L1573" s="5" t="s">
        <v>83</v>
      </c>
      <c r="M1573" s="5" t="str">
        <f t="shared" si="24"/>
        <v>0</v>
      </c>
      <c r="N1573" s="5" t="str">
        <f>TEXT(Table1[[#This Row],[Date]],"mmm")</f>
        <v>May</v>
      </c>
      <c r="O1573" s="5">
        <f>YEAR(Table1[[#This Row],[Date]])</f>
        <v>2024</v>
      </c>
    </row>
    <row r="1574" spans="1:15" x14ac:dyDescent="0.25">
      <c r="A1574" s="5">
        <v>1573</v>
      </c>
      <c r="B1574" s="6">
        <v>45275</v>
      </c>
      <c r="C1574" s="5" t="s">
        <v>42</v>
      </c>
      <c r="D1574" s="5" t="str">
        <f>VLOOKUP($C1574,'Sales Person'!$A$1:$C$21,2,0)</f>
        <v>Cathy Kelley</v>
      </c>
      <c r="E1574" s="5" t="s">
        <v>2</v>
      </c>
      <c r="F1574" s="5" t="str">
        <f>VLOOKUP($E1574,Country!$A$1:$B$11,2,0)</f>
        <v>North America</v>
      </c>
      <c r="G1574" s="5" t="s">
        <v>32</v>
      </c>
      <c r="H1574" s="5" t="str">
        <f>VLOOKUP($G1574,Products!$A$1:$C$11,COLUMNS(Products!$A$2:B1574),0)</f>
        <v>Audio</v>
      </c>
      <c r="I1574" s="5">
        <f>VLOOKUP($G1574,Products!$A$1:$C$11,COLUMNS(Products!$A$2:C1574),0)</f>
        <v>143.09</v>
      </c>
      <c r="J1574" s="5">
        <v>847.64</v>
      </c>
      <c r="K1574" s="5" t="s">
        <v>82</v>
      </c>
      <c r="L1574" s="5" t="s">
        <v>83</v>
      </c>
      <c r="M1574" s="5" t="str">
        <f t="shared" si="24"/>
        <v>0</v>
      </c>
      <c r="N1574" s="5" t="str">
        <f>TEXT(Table1[[#This Row],[Date]],"mmm")</f>
        <v>Dec</v>
      </c>
      <c r="O1574" s="5">
        <f>YEAR(Table1[[#This Row],[Date]])</f>
        <v>2023</v>
      </c>
    </row>
    <row r="1575" spans="1:15" x14ac:dyDescent="0.25">
      <c r="A1575" s="5">
        <v>1574</v>
      </c>
      <c r="B1575" s="6">
        <v>45530</v>
      </c>
      <c r="C1575" s="5" t="s">
        <v>58</v>
      </c>
      <c r="D1575" s="5" t="str">
        <f>VLOOKUP($C1575,'Sales Person'!$A$1:$C$21,2,0)</f>
        <v>Nick Patrick</v>
      </c>
      <c r="E1575" s="5" t="s">
        <v>11</v>
      </c>
      <c r="F1575" s="5" t="str">
        <f>VLOOKUP($E1575,Country!$A$1:$B$11,2,0)</f>
        <v>Asia</v>
      </c>
      <c r="G1575" s="5" t="s">
        <v>33</v>
      </c>
      <c r="H1575" s="5" t="str">
        <f>VLOOKUP($G1575,Products!$A$1:$C$11,COLUMNS(Products!$A$2:B1575),0)</f>
        <v>Electronics</v>
      </c>
      <c r="I1575" s="5">
        <f>VLOOKUP($G1575,Products!$A$1:$C$11,COLUMNS(Products!$A$2:C1575),0)</f>
        <v>381.62</v>
      </c>
      <c r="J1575" s="5">
        <v>487.41</v>
      </c>
      <c r="K1575" s="5" t="s">
        <v>82</v>
      </c>
      <c r="L1575" s="5" t="s">
        <v>83</v>
      </c>
      <c r="M1575" s="5" t="str">
        <f t="shared" si="24"/>
        <v>0</v>
      </c>
      <c r="N1575" s="5" t="str">
        <f>TEXT(Table1[[#This Row],[Date]],"mmm")</f>
        <v>Aug</v>
      </c>
      <c r="O1575" s="5">
        <f>YEAR(Table1[[#This Row],[Date]])</f>
        <v>2024</v>
      </c>
    </row>
    <row r="1576" spans="1:15" x14ac:dyDescent="0.25">
      <c r="A1576" s="5">
        <v>1575</v>
      </c>
      <c r="B1576" s="6">
        <v>45344</v>
      </c>
      <c r="C1576" s="5" t="s">
        <v>46</v>
      </c>
      <c r="D1576" s="5" t="str">
        <f>VLOOKUP($C1576,'Sales Person'!$A$1:$C$21,2,0)</f>
        <v>Nick Patrick</v>
      </c>
      <c r="E1576" s="5" t="s">
        <v>14</v>
      </c>
      <c r="F1576" s="5" t="str">
        <f>VLOOKUP($E1576,Country!$A$1:$B$11,2,0)</f>
        <v>Asia</v>
      </c>
      <c r="G1576" s="5" t="s">
        <v>32</v>
      </c>
      <c r="H1576" s="5" t="str">
        <f>VLOOKUP($G1576,Products!$A$1:$C$11,COLUMNS(Products!$A$2:B1576),0)</f>
        <v>Audio</v>
      </c>
      <c r="I1576" s="5">
        <f>VLOOKUP($G1576,Products!$A$1:$C$11,COLUMNS(Products!$A$2:C1576),0)</f>
        <v>143.09</v>
      </c>
      <c r="J1576" s="5">
        <v>565.85</v>
      </c>
      <c r="K1576" s="5" t="s">
        <v>82</v>
      </c>
      <c r="L1576" s="5" t="s">
        <v>83</v>
      </c>
      <c r="M1576" s="5" t="str">
        <f t="shared" si="24"/>
        <v>0</v>
      </c>
      <c r="N1576" s="5" t="str">
        <f>TEXT(Table1[[#This Row],[Date]],"mmm")</f>
        <v>Feb</v>
      </c>
      <c r="O1576" s="5">
        <f>YEAR(Table1[[#This Row],[Date]])</f>
        <v>2024</v>
      </c>
    </row>
    <row r="1577" spans="1:15" x14ac:dyDescent="0.25">
      <c r="A1577" s="5">
        <v>1576</v>
      </c>
      <c r="B1577" s="6">
        <v>45304</v>
      </c>
      <c r="C1577" s="5" t="s">
        <v>74</v>
      </c>
      <c r="D1577" s="5" t="str">
        <f>VLOOKUP($C1577,'Sales Person'!$A$1:$C$21,2,0)</f>
        <v>Michale Cole</v>
      </c>
      <c r="E1577" s="5" t="s">
        <v>11</v>
      </c>
      <c r="F1577" s="5" t="str">
        <f>VLOOKUP($E1577,Country!$A$1:$B$11,2,0)</f>
        <v>Asia</v>
      </c>
      <c r="G1577" s="5" t="s">
        <v>32</v>
      </c>
      <c r="H1577" s="5" t="str">
        <f>VLOOKUP($G1577,Products!$A$1:$C$11,COLUMNS(Products!$A$2:B1577),0)</f>
        <v>Audio</v>
      </c>
      <c r="I1577" s="5">
        <f>VLOOKUP($G1577,Products!$A$1:$C$11,COLUMNS(Products!$A$2:C1577),0)</f>
        <v>143.09</v>
      </c>
      <c r="J1577" s="5">
        <v>383.71</v>
      </c>
      <c r="K1577" s="5" t="s">
        <v>81</v>
      </c>
      <c r="L1577" s="6">
        <v>45316</v>
      </c>
      <c r="M1577" s="5">
        <f t="shared" si="24"/>
        <v>12</v>
      </c>
      <c r="N1577" s="5" t="str">
        <f>TEXT(Table1[[#This Row],[Date]],"mmm")</f>
        <v>Jan</v>
      </c>
      <c r="O1577" s="5">
        <f>YEAR(Table1[[#This Row],[Date]])</f>
        <v>2024</v>
      </c>
    </row>
    <row r="1578" spans="1:15" x14ac:dyDescent="0.25">
      <c r="A1578" s="5">
        <v>1577</v>
      </c>
      <c r="B1578" s="6">
        <v>45575</v>
      </c>
      <c r="C1578" s="5" t="s">
        <v>50</v>
      </c>
      <c r="D1578" s="5" t="str">
        <f>VLOOKUP($C1578,'Sales Person'!$A$1:$C$21,2,0)</f>
        <v>Michale Cole</v>
      </c>
      <c r="E1578" s="5" t="s">
        <v>13</v>
      </c>
      <c r="F1578" s="5" t="str">
        <f>VLOOKUP($E1578,Country!$A$1:$B$11,2,0)</f>
        <v>Asia</v>
      </c>
      <c r="G1578" s="5" t="s">
        <v>26</v>
      </c>
      <c r="H1578" s="5" t="str">
        <f>VLOOKUP($G1578,Products!$A$1:$C$11,COLUMNS(Products!$A$2:B1578),0)</f>
        <v>Electronics</v>
      </c>
      <c r="I1578" s="5">
        <f>VLOOKUP($G1578,Products!$A$1:$C$11,COLUMNS(Products!$A$2:C1578),0)</f>
        <v>263.2</v>
      </c>
      <c r="J1578" s="5">
        <v>849.59</v>
      </c>
      <c r="K1578" s="5" t="s">
        <v>82</v>
      </c>
      <c r="L1578" s="5" t="s">
        <v>83</v>
      </c>
      <c r="M1578" s="5" t="str">
        <f t="shared" si="24"/>
        <v>0</v>
      </c>
      <c r="N1578" s="5" t="str">
        <f>TEXT(Table1[[#This Row],[Date]],"mmm")</f>
        <v>Oct</v>
      </c>
      <c r="O1578" s="5">
        <f>YEAR(Table1[[#This Row],[Date]])</f>
        <v>2024</v>
      </c>
    </row>
    <row r="1579" spans="1:15" x14ac:dyDescent="0.25">
      <c r="A1579" s="5">
        <v>1578</v>
      </c>
      <c r="B1579" s="6">
        <v>45147</v>
      </c>
      <c r="C1579" s="5" t="s">
        <v>58</v>
      </c>
      <c r="D1579" s="5" t="str">
        <f>VLOOKUP($C1579,'Sales Person'!$A$1:$C$21,2,0)</f>
        <v>Nick Patrick</v>
      </c>
      <c r="E1579" s="5" t="s">
        <v>10</v>
      </c>
      <c r="F1579" s="5" t="str">
        <f>VLOOKUP($E1579,Country!$A$1:$B$11,2,0)</f>
        <v>Europe</v>
      </c>
      <c r="G1579" s="5" t="s">
        <v>22</v>
      </c>
      <c r="H1579" s="5" t="str">
        <f>VLOOKUP($G1579,Products!$A$1:$C$11,COLUMNS(Products!$A$2:B1579),0)</f>
        <v>Computing</v>
      </c>
      <c r="I1579" s="5">
        <f>VLOOKUP($G1579,Products!$A$1:$C$11,COLUMNS(Products!$A$2:C1579),0)</f>
        <v>415.78</v>
      </c>
      <c r="J1579" s="5">
        <v>886.68</v>
      </c>
      <c r="K1579" s="5" t="s">
        <v>81</v>
      </c>
      <c r="L1579" s="6">
        <v>45153</v>
      </c>
      <c r="M1579" s="5">
        <f t="shared" si="24"/>
        <v>6</v>
      </c>
      <c r="N1579" s="5" t="str">
        <f>TEXT(Table1[[#This Row],[Date]],"mmm")</f>
        <v>Aug</v>
      </c>
      <c r="O1579" s="5">
        <f>YEAR(Table1[[#This Row],[Date]])</f>
        <v>2023</v>
      </c>
    </row>
    <row r="1580" spans="1:15" x14ac:dyDescent="0.25">
      <c r="A1580" s="5">
        <v>1579</v>
      </c>
      <c r="B1580" s="6">
        <v>45292</v>
      </c>
      <c r="C1580" s="5" t="s">
        <v>70</v>
      </c>
      <c r="D1580" s="5" t="str">
        <f>VLOOKUP($C1580,'Sales Person'!$A$1:$C$21,2,0)</f>
        <v>Cathy Kelley</v>
      </c>
      <c r="E1580" s="5" t="s">
        <v>2</v>
      </c>
      <c r="F1580" s="5" t="str">
        <f>VLOOKUP($E1580,Country!$A$1:$B$11,2,0)</f>
        <v>North America</v>
      </c>
      <c r="G1580" s="5" t="s">
        <v>26</v>
      </c>
      <c r="H1580" s="5" t="str">
        <f>VLOOKUP($G1580,Products!$A$1:$C$11,COLUMNS(Products!$A$2:B1580),0)</f>
        <v>Electronics</v>
      </c>
      <c r="I1580" s="5">
        <f>VLOOKUP($G1580,Products!$A$1:$C$11,COLUMNS(Products!$A$2:C1580),0)</f>
        <v>263.2</v>
      </c>
      <c r="J1580" s="5">
        <v>463.31</v>
      </c>
      <c r="K1580" s="5" t="s">
        <v>81</v>
      </c>
      <c r="L1580" s="6">
        <v>45293</v>
      </c>
      <c r="M1580" s="5">
        <f t="shared" si="24"/>
        <v>1</v>
      </c>
      <c r="N1580" s="5" t="str">
        <f>TEXT(Table1[[#This Row],[Date]],"mmm")</f>
        <v>Jan</v>
      </c>
      <c r="O1580" s="5">
        <f>YEAR(Table1[[#This Row],[Date]])</f>
        <v>2024</v>
      </c>
    </row>
    <row r="1581" spans="1:15" x14ac:dyDescent="0.25">
      <c r="A1581" s="5">
        <v>1580</v>
      </c>
      <c r="B1581" s="6">
        <v>45310</v>
      </c>
      <c r="C1581" s="5" t="s">
        <v>52</v>
      </c>
      <c r="D1581" s="5" t="str">
        <f>VLOOKUP($C1581,'Sales Person'!$A$1:$C$21,2,0)</f>
        <v>Nick Patrick</v>
      </c>
      <c r="E1581" s="5" t="s">
        <v>7</v>
      </c>
      <c r="F1581" s="5" t="str">
        <f>VLOOKUP($E1581,Country!$A$1:$B$11,2,0)</f>
        <v>Europe</v>
      </c>
      <c r="G1581" s="5" t="s">
        <v>28</v>
      </c>
      <c r="H1581" s="5" t="str">
        <f>VLOOKUP($G1581,Products!$A$1:$C$11,COLUMNS(Products!$A$2:B1581),0)</f>
        <v>Electronics</v>
      </c>
      <c r="I1581" s="5">
        <f>VLOOKUP($G1581,Products!$A$1:$C$11,COLUMNS(Products!$A$2:C1581),0)</f>
        <v>282.79000000000002</v>
      </c>
      <c r="J1581" s="5">
        <v>173.48</v>
      </c>
      <c r="K1581" s="5" t="s">
        <v>81</v>
      </c>
      <c r="L1581" s="6">
        <v>45318</v>
      </c>
      <c r="M1581" s="5">
        <f t="shared" si="24"/>
        <v>8</v>
      </c>
      <c r="N1581" s="5" t="str">
        <f>TEXT(Table1[[#This Row],[Date]],"mmm")</f>
        <v>Jan</v>
      </c>
      <c r="O1581" s="5">
        <f>YEAR(Table1[[#This Row],[Date]])</f>
        <v>2024</v>
      </c>
    </row>
    <row r="1582" spans="1:15" x14ac:dyDescent="0.25">
      <c r="A1582" s="5">
        <v>1581</v>
      </c>
      <c r="B1582" s="6">
        <v>45405</v>
      </c>
      <c r="C1582" s="5" t="s">
        <v>40</v>
      </c>
      <c r="D1582" s="5" t="str">
        <f>VLOOKUP($C1582,'Sales Person'!$A$1:$C$21,2,0)</f>
        <v>Samantha Irvin</v>
      </c>
      <c r="E1582" s="5" t="s">
        <v>13</v>
      </c>
      <c r="F1582" s="5" t="str">
        <f>VLOOKUP($E1582,Country!$A$1:$B$11,2,0)</f>
        <v>Asia</v>
      </c>
      <c r="G1582" s="5" t="s">
        <v>32</v>
      </c>
      <c r="H1582" s="5" t="str">
        <f>VLOOKUP($G1582,Products!$A$1:$C$11,COLUMNS(Products!$A$2:B1582),0)</f>
        <v>Audio</v>
      </c>
      <c r="I1582" s="5">
        <f>VLOOKUP($G1582,Products!$A$1:$C$11,COLUMNS(Products!$A$2:C1582),0)</f>
        <v>143.09</v>
      </c>
      <c r="J1582" s="5">
        <v>931.56</v>
      </c>
      <c r="K1582" s="5" t="s">
        <v>82</v>
      </c>
      <c r="L1582" s="5" t="s">
        <v>83</v>
      </c>
      <c r="M1582" s="5" t="str">
        <f t="shared" si="24"/>
        <v>0</v>
      </c>
      <c r="N1582" s="5" t="str">
        <f>TEXT(Table1[[#This Row],[Date]],"mmm")</f>
        <v>Apr</v>
      </c>
      <c r="O1582" s="5">
        <f>YEAR(Table1[[#This Row],[Date]])</f>
        <v>2024</v>
      </c>
    </row>
    <row r="1583" spans="1:15" x14ac:dyDescent="0.25">
      <c r="A1583" s="5">
        <v>1582</v>
      </c>
      <c r="B1583" s="6">
        <v>45205</v>
      </c>
      <c r="C1583" s="5" t="s">
        <v>40</v>
      </c>
      <c r="D1583" s="5" t="str">
        <f>VLOOKUP($C1583,'Sales Person'!$A$1:$C$21,2,0)</f>
        <v>Samantha Irvin</v>
      </c>
      <c r="E1583" s="5" t="s">
        <v>9</v>
      </c>
      <c r="F1583" s="5" t="str">
        <f>VLOOKUP($E1583,Country!$A$1:$B$11,2,0)</f>
        <v>Europe</v>
      </c>
      <c r="G1583" s="5" t="s">
        <v>28</v>
      </c>
      <c r="H1583" s="5" t="str">
        <f>VLOOKUP($G1583,Products!$A$1:$C$11,COLUMNS(Products!$A$2:B1583),0)</f>
        <v>Electronics</v>
      </c>
      <c r="I1583" s="5">
        <f>VLOOKUP($G1583,Products!$A$1:$C$11,COLUMNS(Products!$A$2:C1583),0)</f>
        <v>282.79000000000002</v>
      </c>
      <c r="J1583" s="5">
        <v>687.32</v>
      </c>
      <c r="K1583" s="5" t="s">
        <v>82</v>
      </c>
      <c r="L1583" s="5" t="s">
        <v>83</v>
      </c>
      <c r="M1583" s="5" t="str">
        <f t="shared" si="24"/>
        <v>0</v>
      </c>
      <c r="N1583" s="5" t="str">
        <f>TEXT(Table1[[#This Row],[Date]],"mmm")</f>
        <v>Oct</v>
      </c>
      <c r="O1583" s="5">
        <f>YEAR(Table1[[#This Row],[Date]])</f>
        <v>2023</v>
      </c>
    </row>
    <row r="1584" spans="1:15" x14ac:dyDescent="0.25">
      <c r="A1584" s="5">
        <v>1583</v>
      </c>
      <c r="B1584" s="6">
        <v>45538</v>
      </c>
      <c r="C1584" s="5" t="s">
        <v>64</v>
      </c>
      <c r="D1584" s="5" t="str">
        <f>VLOOKUP($C1584,'Sales Person'!$A$1:$C$21,2,0)</f>
        <v>Michale Cole</v>
      </c>
      <c r="E1584" s="5" t="s">
        <v>14</v>
      </c>
      <c r="F1584" s="5" t="str">
        <f>VLOOKUP($E1584,Country!$A$1:$B$11,2,0)</f>
        <v>Asia</v>
      </c>
      <c r="G1584" s="5" t="s">
        <v>30</v>
      </c>
      <c r="H1584" s="5" t="str">
        <f>VLOOKUP($G1584,Products!$A$1:$C$11,COLUMNS(Products!$A$2:B1584),0)</f>
        <v>Audio</v>
      </c>
      <c r="I1584" s="5">
        <f>VLOOKUP($G1584,Products!$A$1:$C$11,COLUMNS(Products!$A$2:C1584),0)</f>
        <v>199.57</v>
      </c>
      <c r="J1584" s="5">
        <v>494.3</v>
      </c>
      <c r="K1584" s="5" t="s">
        <v>81</v>
      </c>
      <c r="L1584" s="6">
        <v>45556</v>
      </c>
      <c r="M1584" s="5">
        <f t="shared" si="24"/>
        <v>18</v>
      </c>
      <c r="N1584" s="5" t="str">
        <f>TEXT(Table1[[#This Row],[Date]],"mmm")</f>
        <v>Sep</v>
      </c>
      <c r="O1584" s="5">
        <f>YEAR(Table1[[#This Row],[Date]])</f>
        <v>2024</v>
      </c>
    </row>
    <row r="1585" spans="1:15" x14ac:dyDescent="0.25">
      <c r="A1585" s="5">
        <v>1584</v>
      </c>
      <c r="B1585" s="6">
        <v>45018</v>
      </c>
      <c r="C1585" s="5" t="s">
        <v>58</v>
      </c>
      <c r="D1585" s="5" t="str">
        <f>VLOOKUP($C1585,'Sales Person'!$A$1:$C$21,2,0)</f>
        <v>Nick Patrick</v>
      </c>
      <c r="E1585" s="5" t="s">
        <v>10</v>
      </c>
      <c r="F1585" s="5" t="str">
        <f>VLOOKUP($E1585,Country!$A$1:$B$11,2,0)</f>
        <v>Europe</v>
      </c>
      <c r="G1585" s="5" t="s">
        <v>26</v>
      </c>
      <c r="H1585" s="5" t="str">
        <f>VLOOKUP($G1585,Products!$A$1:$C$11,COLUMNS(Products!$A$2:B1585),0)</f>
        <v>Electronics</v>
      </c>
      <c r="I1585" s="5">
        <f>VLOOKUP($G1585,Products!$A$1:$C$11,COLUMNS(Products!$A$2:C1585),0)</f>
        <v>263.2</v>
      </c>
      <c r="J1585" s="5">
        <v>346.87</v>
      </c>
      <c r="K1585" s="5" t="s">
        <v>81</v>
      </c>
      <c r="L1585" s="6">
        <v>45024</v>
      </c>
      <c r="M1585" s="5">
        <f t="shared" si="24"/>
        <v>6</v>
      </c>
      <c r="N1585" s="5" t="str">
        <f>TEXT(Table1[[#This Row],[Date]],"mmm")</f>
        <v>Apr</v>
      </c>
      <c r="O1585" s="5">
        <f>YEAR(Table1[[#This Row],[Date]])</f>
        <v>2023</v>
      </c>
    </row>
    <row r="1586" spans="1:15" x14ac:dyDescent="0.25">
      <c r="A1586" s="5">
        <v>1585</v>
      </c>
      <c r="B1586" s="6">
        <v>45134</v>
      </c>
      <c r="C1586" s="5" t="s">
        <v>62</v>
      </c>
      <c r="D1586" s="5" t="str">
        <f>VLOOKUP($C1586,'Sales Person'!$A$1:$C$21,2,0)</f>
        <v>Cathy Kelley</v>
      </c>
      <c r="E1586" s="5" t="s">
        <v>11</v>
      </c>
      <c r="F1586" s="5" t="str">
        <f>VLOOKUP($E1586,Country!$A$1:$B$11,2,0)</f>
        <v>Asia</v>
      </c>
      <c r="G1586" s="5" t="s">
        <v>22</v>
      </c>
      <c r="H1586" s="5" t="str">
        <f>VLOOKUP($G1586,Products!$A$1:$C$11,COLUMNS(Products!$A$2:B1586),0)</f>
        <v>Computing</v>
      </c>
      <c r="I1586" s="5">
        <f>VLOOKUP($G1586,Products!$A$1:$C$11,COLUMNS(Products!$A$2:C1586),0)</f>
        <v>415.78</v>
      </c>
      <c r="J1586" s="5">
        <v>146.1</v>
      </c>
      <c r="K1586" s="5" t="s">
        <v>81</v>
      </c>
      <c r="L1586" s="6">
        <v>45146</v>
      </c>
      <c r="M1586" s="5">
        <f t="shared" si="24"/>
        <v>12</v>
      </c>
      <c r="N1586" s="5" t="str">
        <f>TEXT(Table1[[#This Row],[Date]],"mmm")</f>
        <v>Jul</v>
      </c>
      <c r="O1586" s="5">
        <f>YEAR(Table1[[#This Row],[Date]])</f>
        <v>2023</v>
      </c>
    </row>
    <row r="1587" spans="1:15" x14ac:dyDescent="0.25">
      <c r="A1587" s="5">
        <v>1586</v>
      </c>
      <c r="B1587" s="6">
        <v>45269</v>
      </c>
      <c r="C1587" s="5" t="s">
        <v>46</v>
      </c>
      <c r="D1587" s="5" t="str">
        <f>VLOOKUP($C1587,'Sales Person'!$A$1:$C$21,2,0)</f>
        <v>Nick Patrick</v>
      </c>
      <c r="E1587" s="5" t="s">
        <v>14</v>
      </c>
      <c r="F1587" s="5" t="str">
        <f>VLOOKUP($E1587,Country!$A$1:$B$11,2,0)</f>
        <v>Asia</v>
      </c>
      <c r="G1587" s="5" t="s">
        <v>33</v>
      </c>
      <c r="H1587" s="5" t="str">
        <f>VLOOKUP($G1587,Products!$A$1:$C$11,COLUMNS(Products!$A$2:B1587),0)</f>
        <v>Electronics</v>
      </c>
      <c r="I1587" s="5">
        <f>VLOOKUP($G1587,Products!$A$1:$C$11,COLUMNS(Products!$A$2:C1587),0)</f>
        <v>381.62</v>
      </c>
      <c r="J1587" s="5">
        <v>566.45000000000005</v>
      </c>
      <c r="K1587" s="5" t="s">
        <v>81</v>
      </c>
      <c r="L1587" s="6">
        <v>45287</v>
      </c>
      <c r="M1587" s="5">
        <f t="shared" si="24"/>
        <v>18</v>
      </c>
      <c r="N1587" s="5" t="str">
        <f>TEXT(Table1[[#This Row],[Date]],"mmm")</f>
        <v>Dec</v>
      </c>
      <c r="O1587" s="5">
        <f>YEAR(Table1[[#This Row],[Date]])</f>
        <v>2023</v>
      </c>
    </row>
    <row r="1588" spans="1:15" x14ac:dyDescent="0.25">
      <c r="A1588" s="5">
        <v>1587</v>
      </c>
      <c r="B1588" s="6">
        <v>45191</v>
      </c>
      <c r="C1588" s="5" t="s">
        <v>66</v>
      </c>
      <c r="D1588" s="5" t="str">
        <f>VLOOKUP($C1588,'Sales Person'!$A$1:$C$21,2,0)</f>
        <v>Michale Cole</v>
      </c>
      <c r="E1588" s="5" t="s">
        <v>2</v>
      </c>
      <c r="F1588" s="5" t="str">
        <f>VLOOKUP($E1588,Country!$A$1:$B$11,2,0)</f>
        <v>North America</v>
      </c>
      <c r="G1588" s="5" t="s">
        <v>32</v>
      </c>
      <c r="H1588" s="5" t="str">
        <f>VLOOKUP($G1588,Products!$A$1:$C$11,COLUMNS(Products!$A$2:B1588),0)</f>
        <v>Audio</v>
      </c>
      <c r="I1588" s="5">
        <f>VLOOKUP($G1588,Products!$A$1:$C$11,COLUMNS(Products!$A$2:C1588),0)</f>
        <v>143.09</v>
      </c>
      <c r="J1588" s="5">
        <v>914.26</v>
      </c>
      <c r="K1588" s="5" t="s">
        <v>82</v>
      </c>
      <c r="L1588" s="5" t="s">
        <v>83</v>
      </c>
      <c r="M1588" s="5" t="str">
        <f t="shared" si="24"/>
        <v>0</v>
      </c>
      <c r="N1588" s="5" t="str">
        <f>TEXT(Table1[[#This Row],[Date]],"mmm")</f>
        <v>Sep</v>
      </c>
      <c r="O1588" s="5">
        <f>YEAR(Table1[[#This Row],[Date]])</f>
        <v>2023</v>
      </c>
    </row>
    <row r="1589" spans="1:15" x14ac:dyDescent="0.25">
      <c r="A1589" s="5">
        <v>1588</v>
      </c>
      <c r="B1589" s="6">
        <v>45279</v>
      </c>
      <c r="C1589" s="5" t="s">
        <v>72</v>
      </c>
      <c r="D1589" s="5" t="str">
        <f>VLOOKUP($C1589,'Sales Person'!$A$1:$C$21,2,0)</f>
        <v>Cathy Kelley</v>
      </c>
      <c r="E1589" s="5" t="s">
        <v>7</v>
      </c>
      <c r="F1589" s="5" t="str">
        <f>VLOOKUP($E1589,Country!$A$1:$B$11,2,0)</f>
        <v>Europe</v>
      </c>
      <c r="G1589" s="5" t="s">
        <v>32</v>
      </c>
      <c r="H1589" s="5" t="str">
        <f>VLOOKUP($G1589,Products!$A$1:$C$11,COLUMNS(Products!$A$2:B1589),0)</f>
        <v>Audio</v>
      </c>
      <c r="I1589" s="5">
        <f>VLOOKUP($G1589,Products!$A$1:$C$11,COLUMNS(Products!$A$2:C1589),0)</f>
        <v>143.09</v>
      </c>
      <c r="J1589" s="5">
        <v>894.78</v>
      </c>
      <c r="K1589" s="5" t="s">
        <v>81</v>
      </c>
      <c r="L1589" s="6">
        <v>45287</v>
      </c>
      <c r="M1589" s="5">
        <f t="shared" si="24"/>
        <v>8</v>
      </c>
      <c r="N1589" s="5" t="str">
        <f>TEXT(Table1[[#This Row],[Date]],"mmm")</f>
        <v>Dec</v>
      </c>
      <c r="O1589" s="5">
        <f>YEAR(Table1[[#This Row],[Date]])</f>
        <v>2023</v>
      </c>
    </row>
    <row r="1590" spans="1:15" x14ac:dyDescent="0.25">
      <c r="A1590" s="5">
        <v>1589</v>
      </c>
      <c r="B1590" s="6">
        <v>45511</v>
      </c>
      <c r="C1590" s="5" t="s">
        <v>62</v>
      </c>
      <c r="D1590" s="5" t="str">
        <f>VLOOKUP($C1590,'Sales Person'!$A$1:$C$21,2,0)</f>
        <v>Cathy Kelley</v>
      </c>
      <c r="E1590" s="5" t="s">
        <v>2</v>
      </c>
      <c r="F1590" s="5" t="str">
        <f>VLOOKUP($E1590,Country!$A$1:$B$11,2,0)</f>
        <v>North America</v>
      </c>
      <c r="G1590" s="5" t="s">
        <v>31</v>
      </c>
      <c r="H1590" s="5" t="str">
        <f>VLOOKUP($G1590,Products!$A$1:$C$11,COLUMNS(Products!$A$2:B1590),0)</f>
        <v>Electronics</v>
      </c>
      <c r="I1590" s="5">
        <f>VLOOKUP($G1590,Products!$A$1:$C$11,COLUMNS(Products!$A$2:C1590),0)</f>
        <v>71.97</v>
      </c>
      <c r="J1590" s="5">
        <v>198.55</v>
      </c>
      <c r="K1590" s="5" t="s">
        <v>81</v>
      </c>
      <c r="L1590" s="6">
        <v>45512</v>
      </c>
      <c r="M1590" s="5">
        <f t="shared" si="24"/>
        <v>1</v>
      </c>
      <c r="N1590" s="5" t="str">
        <f>TEXT(Table1[[#This Row],[Date]],"mmm")</f>
        <v>Aug</v>
      </c>
      <c r="O1590" s="5">
        <f>YEAR(Table1[[#This Row],[Date]])</f>
        <v>2024</v>
      </c>
    </row>
    <row r="1591" spans="1:15" x14ac:dyDescent="0.25">
      <c r="A1591" s="5">
        <v>1590</v>
      </c>
      <c r="B1591" s="6">
        <v>45187</v>
      </c>
      <c r="C1591" s="5" t="s">
        <v>46</v>
      </c>
      <c r="D1591" s="5" t="str">
        <f>VLOOKUP($C1591,'Sales Person'!$A$1:$C$21,2,0)</f>
        <v>Nick Patrick</v>
      </c>
      <c r="E1591" s="5" t="s">
        <v>11</v>
      </c>
      <c r="F1591" s="5" t="str">
        <f>VLOOKUP($E1591,Country!$A$1:$B$11,2,0)</f>
        <v>Asia</v>
      </c>
      <c r="G1591" s="5" t="s">
        <v>20</v>
      </c>
      <c r="H1591" s="5" t="str">
        <f>VLOOKUP($G1591,Products!$A$1:$C$11,COLUMNS(Products!$A$2:B1591),0)</f>
        <v>Office Equipment</v>
      </c>
      <c r="I1591" s="5">
        <f>VLOOKUP($G1591,Products!$A$1:$C$11,COLUMNS(Products!$A$2:C1591),0)</f>
        <v>350.59</v>
      </c>
      <c r="J1591" s="5">
        <v>871.08</v>
      </c>
      <c r="K1591" s="5" t="s">
        <v>82</v>
      </c>
      <c r="L1591" s="5" t="s">
        <v>83</v>
      </c>
      <c r="M1591" s="5" t="str">
        <f t="shared" si="24"/>
        <v>0</v>
      </c>
      <c r="N1591" s="5" t="str">
        <f>TEXT(Table1[[#This Row],[Date]],"mmm")</f>
        <v>Sep</v>
      </c>
      <c r="O1591" s="5">
        <f>YEAR(Table1[[#This Row],[Date]])</f>
        <v>2023</v>
      </c>
    </row>
    <row r="1592" spans="1:15" x14ac:dyDescent="0.25">
      <c r="A1592" s="5">
        <v>1591</v>
      </c>
      <c r="B1592" s="6">
        <v>45619</v>
      </c>
      <c r="C1592" s="5" t="s">
        <v>60</v>
      </c>
      <c r="D1592" s="5" t="str">
        <f>VLOOKUP($C1592,'Sales Person'!$A$1:$C$21,2,0)</f>
        <v>Cathy Kelley</v>
      </c>
      <c r="E1592" s="5" t="s">
        <v>11</v>
      </c>
      <c r="F1592" s="5" t="str">
        <f>VLOOKUP($E1592,Country!$A$1:$B$11,2,0)</f>
        <v>Asia</v>
      </c>
      <c r="G1592" s="5" t="s">
        <v>26</v>
      </c>
      <c r="H1592" s="5" t="str">
        <f>VLOOKUP($G1592,Products!$A$1:$C$11,COLUMNS(Products!$A$2:B1592),0)</f>
        <v>Electronics</v>
      </c>
      <c r="I1592" s="5">
        <f>VLOOKUP($G1592,Products!$A$1:$C$11,COLUMNS(Products!$A$2:C1592),0)</f>
        <v>263.2</v>
      </c>
      <c r="J1592" s="5">
        <v>124.14</v>
      </c>
      <c r="K1592" s="5" t="s">
        <v>81</v>
      </c>
      <c r="L1592" s="6">
        <v>45631</v>
      </c>
      <c r="M1592" s="5">
        <f t="shared" si="24"/>
        <v>12</v>
      </c>
      <c r="N1592" s="5" t="str">
        <f>TEXT(Table1[[#This Row],[Date]],"mmm")</f>
        <v>Nov</v>
      </c>
      <c r="O1592" s="5">
        <f>YEAR(Table1[[#This Row],[Date]])</f>
        <v>2024</v>
      </c>
    </row>
    <row r="1593" spans="1:15" x14ac:dyDescent="0.25">
      <c r="A1593" s="5">
        <v>1592</v>
      </c>
      <c r="B1593" s="6">
        <v>45182</v>
      </c>
      <c r="C1593" s="5" t="s">
        <v>62</v>
      </c>
      <c r="D1593" s="5" t="str">
        <f>VLOOKUP($C1593,'Sales Person'!$A$1:$C$21,2,0)</f>
        <v>Cathy Kelley</v>
      </c>
      <c r="E1593" s="5" t="s">
        <v>15</v>
      </c>
      <c r="F1593" s="5" t="str">
        <f>VLOOKUP($E1593,Country!$A$1:$B$11,2,0)</f>
        <v>Oceania</v>
      </c>
      <c r="G1593" s="5" t="s">
        <v>32</v>
      </c>
      <c r="H1593" s="5" t="str">
        <f>VLOOKUP($G1593,Products!$A$1:$C$11,COLUMNS(Products!$A$2:B1593),0)</f>
        <v>Audio</v>
      </c>
      <c r="I1593" s="5">
        <f>VLOOKUP($G1593,Products!$A$1:$C$11,COLUMNS(Products!$A$2:C1593),0)</f>
        <v>143.09</v>
      </c>
      <c r="J1593" s="5">
        <v>503.45</v>
      </c>
      <c r="K1593" s="5" t="s">
        <v>82</v>
      </c>
      <c r="L1593" s="5" t="s">
        <v>83</v>
      </c>
      <c r="M1593" s="5" t="str">
        <f t="shared" si="24"/>
        <v>0</v>
      </c>
      <c r="N1593" s="5" t="str">
        <f>TEXT(Table1[[#This Row],[Date]],"mmm")</f>
        <v>Sep</v>
      </c>
      <c r="O1593" s="5">
        <f>YEAR(Table1[[#This Row],[Date]])</f>
        <v>2023</v>
      </c>
    </row>
    <row r="1594" spans="1:15" x14ac:dyDescent="0.25">
      <c r="A1594" s="5">
        <v>1593</v>
      </c>
      <c r="B1594" s="6">
        <v>45045</v>
      </c>
      <c r="C1594" s="5" t="s">
        <v>42</v>
      </c>
      <c r="D1594" s="5" t="str">
        <f>VLOOKUP($C1594,'Sales Person'!$A$1:$C$21,2,0)</f>
        <v>Cathy Kelley</v>
      </c>
      <c r="E1594" s="5" t="s">
        <v>14</v>
      </c>
      <c r="F1594" s="5" t="str">
        <f>VLOOKUP($E1594,Country!$A$1:$B$11,2,0)</f>
        <v>Asia</v>
      </c>
      <c r="G1594" s="5" t="s">
        <v>30</v>
      </c>
      <c r="H1594" s="5" t="str">
        <f>VLOOKUP($G1594,Products!$A$1:$C$11,COLUMNS(Products!$A$2:B1594),0)</f>
        <v>Audio</v>
      </c>
      <c r="I1594" s="5">
        <f>VLOOKUP($G1594,Products!$A$1:$C$11,COLUMNS(Products!$A$2:C1594),0)</f>
        <v>199.57</v>
      </c>
      <c r="J1594" s="5">
        <v>451.92</v>
      </c>
      <c r="K1594" s="5" t="s">
        <v>82</v>
      </c>
      <c r="L1594" s="5" t="s">
        <v>83</v>
      </c>
      <c r="M1594" s="5" t="str">
        <f t="shared" si="24"/>
        <v>0</v>
      </c>
      <c r="N1594" s="5" t="str">
        <f>TEXT(Table1[[#This Row],[Date]],"mmm")</f>
        <v>Apr</v>
      </c>
      <c r="O1594" s="5">
        <f>YEAR(Table1[[#This Row],[Date]])</f>
        <v>2023</v>
      </c>
    </row>
    <row r="1595" spans="1:15" x14ac:dyDescent="0.25">
      <c r="A1595" s="5">
        <v>1594</v>
      </c>
      <c r="B1595" s="6">
        <v>45624</v>
      </c>
      <c r="C1595" s="5" t="s">
        <v>48</v>
      </c>
      <c r="D1595" s="5" t="str">
        <f>VLOOKUP($C1595,'Sales Person'!$A$1:$C$21,2,0)</f>
        <v>Cathy Kelley</v>
      </c>
      <c r="E1595" s="5" t="s">
        <v>11</v>
      </c>
      <c r="F1595" s="5" t="str">
        <f>VLOOKUP($E1595,Country!$A$1:$B$11,2,0)</f>
        <v>Asia</v>
      </c>
      <c r="G1595" s="5" t="s">
        <v>29</v>
      </c>
      <c r="H1595" s="5" t="str">
        <f>VLOOKUP($G1595,Products!$A$1:$C$11,COLUMNS(Products!$A$2:B1595),0)</f>
        <v>Computing</v>
      </c>
      <c r="I1595" s="5">
        <f>VLOOKUP($G1595,Products!$A$1:$C$11,COLUMNS(Products!$A$2:C1595),0)</f>
        <v>104.6</v>
      </c>
      <c r="J1595" s="5">
        <v>499.07</v>
      </c>
      <c r="K1595" s="5" t="s">
        <v>81</v>
      </c>
      <c r="L1595" s="6">
        <v>45636</v>
      </c>
      <c r="M1595" s="5">
        <f t="shared" si="24"/>
        <v>12</v>
      </c>
      <c r="N1595" s="5" t="str">
        <f>TEXT(Table1[[#This Row],[Date]],"mmm")</f>
        <v>Nov</v>
      </c>
      <c r="O1595" s="5">
        <f>YEAR(Table1[[#This Row],[Date]])</f>
        <v>2024</v>
      </c>
    </row>
    <row r="1596" spans="1:15" x14ac:dyDescent="0.25">
      <c r="A1596" s="5">
        <v>1595</v>
      </c>
      <c r="B1596" s="6">
        <v>45144</v>
      </c>
      <c r="C1596" s="5" t="s">
        <v>50</v>
      </c>
      <c r="D1596" s="5" t="str">
        <f>VLOOKUP($C1596,'Sales Person'!$A$1:$C$21,2,0)</f>
        <v>Michale Cole</v>
      </c>
      <c r="E1596" s="5" t="s">
        <v>13</v>
      </c>
      <c r="F1596" s="5" t="str">
        <f>VLOOKUP($E1596,Country!$A$1:$B$11,2,0)</f>
        <v>Asia</v>
      </c>
      <c r="G1596" s="5" t="s">
        <v>28</v>
      </c>
      <c r="H1596" s="5" t="str">
        <f>VLOOKUP($G1596,Products!$A$1:$C$11,COLUMNS(Products!$A$2:B1596),0)</f>
        <v>Electronics</v>
      </c>
      <c r="I1596" s="5">
        <f>VLOOKUP($G1596,Products!$A$1:$C$11,COLUMNS(Products!$A$2:C1596),0)</f>
        <v>282.79000000000002</v>
      </c>
      <c r="J1596" s="5">
        <v>551.66</v>
      </c>
      <c r="K1596" s="5" t="s">
        <v>81</v>
      </c>
      <c r="L1596" s="6">
        <v>45159</v>
      </c>
      <c r="M1596" s="5">
        <f t="shared" si="24"/>
        <v>15</v>
      </c>
      <c r="N1596" s="5" t="str">
        <f>TEXT(Table1[[#This Row],[Date]],"mmm")</f>
        <v>Aug</v>
      </c>
      <c r="O1596" s="5">
        <f>YEAR(Table1[[#This Row],[Date]])</f>
        <v>2023</v>
      </c>
    </row>
    <row r="1597" spans="1:15" x14ac:dyDescent="0.25">
      <c r="A1597" s="5">
        <v>1596</v>
      </c>
      <c r="B1597" s="6">
        <v>45653</v>
      </c>
      <c r="C1597" s="5" t="s">
        <v>70</v>
      </c>
      <c r="D1597" s="5" t="str">
        <f>VLOOKUP($C1597,'Sales Person'!$A$1:$C$21,2,0)</f>
        <v>Cathy Kelley</v>
      </c>
      <c r="E1597" s="5" t="s">
        <v>2</v>
      </c>
      <c r="F1597" s="5" t="str">
        <f>VLOOKUP($E1597,Country!$A$1:$B$11,2,0)</f>
        <v>North America</v>
      </c>
      <c r="G1597" s="5" t="s">
        <v>28</v>
      </c>
      <c r="H1597" s="5" t="str">
        <f>VLOOKUP($G1597,Products!$A$1:$C$11,COLUMNS(Products!$A$2:B1597),0)</f>
        <v>Electronics</v>
      </c>
      <c r="I1597" s="5">
        <f>VLOOKUP($G1597,Products!$A$1:$C$11,COLUMNS(Products!$A$2:C1597),0)</f>
        <v>282.79000000000002</v>
      </c>
      <c r="J1597" s="5">
        <v>426.03</v>
      </c>
      <c r="K1597" s="5" t="s">
        <v>82</v>
      </c>
      <c r="L1597" s="5" t="s">
        <v>83</v>
      </c>
      <c r="M1597" s="5" t="str">
        <f t="shared" si="24"/>
        <v>0</v>
      </c>
      <c r="N1597" s="5" t="str">
        <f>TEXT(Table1[[#This Row],[Date]],"mmm")</f>
        <v>Dec</v>
      </c>
      <c r="O1597" s="5">
        <f>YEAR(Table1[[#This Row],[Date]])</f>
        <v>2024</v>
      </c>
    </row>
    <row r="1598" spans="1:15" x14ac:dyDescent="0.25">
      <c r="A1598" s="5">
        <v>1597</v>
      </c>
      <c r="B1598" s="6">
        <v>45395</v>
      </c>
      <c r="C1598" s="5" t="s">
        <v>54</v>
      </c>
      <c r="D1598" s="5" t="str">
        <f>VLOOKUP($C1598,'Sales Person'!$A$1:$C$21,2,0)</f>
        <v>Michale Cole</v>
      </c>
      <c r="E1598" s="5" t="s">
        <v>4</v>
      </c>
      <c r="F1598" s="5" t="str">
        <f>VLOOKUP($E1598,Country!$A$1:$B$11,2,0)</f>
        <v>North America</v>
      </c>
      <c r="G1598" s="5" t="s">
        <v>24</v>
      </c>
      <c r="H1598" s="5" t="str">
        <f>VLOOKUP($G1598,Products!$A$1:$C$11,COLUMNS(Products!$A$2:B1598),0)</f>
        <v>Audio</v>
      </c>
      <c r="I1598" s="5">
        <f>VLOOKUP($G1598,Products!$A$1:$C$11,COLUMNS(Products!$A$2:C1598),0)</f>
        <v>195.62</v>
      </c>
      <c r="J1598" s="5">
        <v>276.20999999999998</v>
      </c>
      <c r="K1598" s="5" t="s">
        <v>81</v>
      </c>
      <c r="L1598" s="6">
        <v>45397</v>
      </c>
      <c r="M1598" s="5">
        <f t="shared" si="24"/>
        <v>2</v>
      </c>
      <c r="N1598" s="5" t="str">
        <f>TEXT(Table1[[#This Row],[Date]],"mmm")</f>
        <v>Apr</v>
      </c>
      <c r="O1598" s="5">
        <f>YEAR(Table1[[#This Row],[Date]])</f>
        <v>2024</v>
      </c>
    </row>
    <row r="1599" spans="1:15" x14ac:dyDescent="0.25">
      <c r="A1599" s="5">
        <v>1598</v>
      </c>
      <c r="B1599" s="6">
        <v>45473</v>
      </c>
      <c r="C1599" s="5" t="s">
        <v>52</v>
      </c>
      <c r="D1599" s="5" t="str">
        <f>VLOOKUP($C1599,'Sales Person'!$A$1:$C$21,2,0)</f>
        <v>Nick Patrick</v>
      </c>
      <c r="E1599" s="5" t="s">
        <v>14</v>
      </c>
      <c r="F1599" s="5" t="str">
        <f>VLOOKUP($E1599,Country!$A$1:$B$11,2,0)</f>
        <v>Asia</v>
      </c>
      <c r="G1599" s="5" t="s">
        <v>31</v>
      </c>
      <c r="H1599" s="5" t="str">
        <f>VLOOKUP($G1599,Products!$A$1:$C$11,COLUMNS(Products!$A$2:B1599),0)</f>
        <v>Electronics</v>
      </c>
      <c r="I1599" s="5">
        <f>VLOOKUP($G1599,Products!$A$1:$C$11,COLUMNS(Products!$A$2:C1599),0)</f>
        <v>71.97</v>
      </c>
      <c r="J1599" s="5">
        <v>985.72</v>
      </c>
      <c r="K1599" s="5" t="s">
        <v>81</v>
      </c>
      <c r="L1599" s="6">
        <v>45491</v>
      </c>
      <c r="M1599" s="5">
        <f t="shared" si="24"/>
        <v>18</v>
      </c>
      <c r="N1599" s="5" t="str">
        <f>TEXT(Table1[[#This Row],[Date]],"mmm")</f>
        <v>Jun</v>
      </c>
      <c r="O1599" s="5">
        <f>YEAR(Table1[[#This Row],[Date]])</f>
        <v>2024</v>
      </c>
    </row>
    <row r="1600" spans="1:15" x14ac:dyDescent="0.25">
      <c r="A1600" s="5">
        <v>1599</v>
      </c>
      <c r="B1600" s="6">
        <v>45309</v>
      </c>
      <c r="C1600" s="5" t="s">
        <v>72</v>
      </c>
      <c r="D1600" s="5" t="str">
        <f>VLOOKUP($C1600,'Sales Person'!$A$1:$C$21,2,0)</f>
        <v>Cathy Kelley</v>
      </c>
      <c r="E1600" s="5" t="s">
        <v>4</v>
      </c>
      <c r="F1600" s="5" t="str">
        <f>VLOOKUP($E1600,Country!$A$1:$B$11,2,0)</f>
        <v>North America</v>
      </c>
      <c r="G1600" s="5" t="s">
        <v>28</v>
      </c>
      <c r="H1600" s="5" t="str">
        <f>VLOOKUP($G1600,Products!$A$1:$C$11,COLUMNS(Products!$A$2:B1600),0)</f>
        <v>Electronics</v>
      </c>
      <c r="I1600" s="5">
        <f>VLOOKUP($G1600,Products!$A$1:$C$11,COLUMNS(Products!$A$2:C1600),0)</f>
        <v>282.79000000000002</v>
      </c>
      <c r="J1600" s="5">
        <v>707.42</v>
      </c>
      <c r="K1600" s="5" t="s">
        <v>82</v>
      </c>
      <c r="L1600" s="5" t="s">
        <v>83</v>
      </c>
      <c r="M1600" s="5" t="str">
        <f t="shared" si="24"/>
        <v>0</v>
      </c>
      <c r="N1600" s="5" t="str">
        <f>TEXT(Table1[[#This Row],[Date]],"mmm")</f>
        <v>Jan</v>
      </c>
      <c r="O1600" s="5">
        <f>YEAR(Table1[[#This Row],[Date]])</f>
        <v>2024</v>
      </c>
    </row>
    <row r="1601" spans="1:15" x14ac:dyDescent="0.25">
      <c r="A1601" s="5">
        <v>1600</v>
      </c>
      <c r="B1601" s="6">
        <v>44941</v>
      </c>
      <c r="C1601" s="5" t="s">
        <v>40</v>
      </c>
      <c r="D1601" s="5" t="str">
        <f>VLOOKUP($C1601,'Sales Person'!$A$1:$C$21,2,0)</f>
        <v>Samantha Irvin</v>
      </c>
      <c r="E1601" s="5" t="s">
        <v>14</v>
      </c>
      <c r="F1601" s="5" t="str">
        <f>VLOOKUP($E1601,Country!$A$1:$B$11,2,0)</f>
        <v>Asia</v>
      </c>
      <c r="G1601" s="5" t="s">
        <v>22</v>
      </c>
      <c r="H1601" s="5" t="str">
        <f>VLOOKUP($G1601,Products!$A$1:$C$11,COLUMNS(Products!$A$2:B1601),0)</f>
        <v>Computing</v>
      </c>
      <c r="I1601" s="5">
        <f>VLOOKUP($G1601,Products!$A$1:$C$11,COLUMNS(Products!$A$2:C1601),0)</f>
        <v>415.78</v>
      </c>
      <c r="J1601" s="5">
        <v>890.55</v>
      </c>
      <c r="K1601" s="5" t="s">
        <v>81</v>
      </c>
      <c r="L1601" s="6">
        <v>44959</v>
      </c>
      <c r="M1601" s="5">
        <f t="shared" si="24"/>
        <v>18</v>
      </c>
      <c r="N1601" s="5" t="str">
        <f>TEXT(Table1[[#This Row],[Date]],"mmm")</f>
        <v>Jan</v>
      </c>
      <c r="O1601" s="5">
        <f>YEAR(Table1[[#This Row],[Date]])</f>
        <v>2023</v>
      </c>
    </row>
    <row r="1602" spans="1:15" x14ac:dyDescent="0.25">
      <c r="A1602" s="5">
        <v>1601</v>
      </c>
      <c r="B1602" s="6">
        <v>45080</v>
      </c>
      <c r="C1602" s="5" t="s">
        <v>58</v>
      </c>
      <c r="D1602" s="5" t="str">
        <f>VLOOKUP($C1602,'Sales Person'!$A$1:$C$21,2,0)</f>
        <v>Nick Patrick</v>
      </c>
      <c r="E1602" s="5" t="s">
        <v>9</v>
      </c>
      <c r="F1602" s="5" t="str">
        <f>VLOOKUP($E1602,Country!$A$1:$B$11,2,0)</f>
        <v>Europe</v>
      </c>
      <c r="G1602" s="5" t="s">
        <v>24</v>
      </c>
      <c r="H1602" s="5" t="str">
        <f>VLOOKUP($G1602,Products!$A$1:$C$11,COLUMNS(Products!$A$2:B1602),0)</f>
        <v>Audio</v>
      </c>
      <c r="I1602" s="5">
        <f>VLOOKUP($G1602,Products!$A$1:$C$11,COLUMNS(Products!$A$2:C1602),0)</f>
        <v>195.62</v>
      </c>
      <c r="J1602" s="5">
        <v>958.25</v>
      </c>
      <c r="K1602" s="5" t="s">
        <v>81</v>
      </c>
      <c r="L1602" s="6">
        <v>45090</v>
      </c>
      <c r="M1602" s="5">
        <f t="shared" ref="M1602:M1665" si="25">IFERROR(L1602-B1602,"0")</f>
        <v>10</v>
      </c>
      <c r="N1602" s="5" t="str">
        <f>TEXT(Table1[[#This Row],[Date]],"mmm")</f>
        <v>Jun</v>
      </c>
      <c r="O1602" s="5">
        <f>YEAR(Table1[[#This Row],[Date]])</f>
        <v>2023</v>
      </c>
    </row>
    <row r="1603" spans="1:15" x14ac:dyDescent="0.25">
      <c r="A1603" s="5">
        <v>1602</v>
      </c>
      <c r="B1603" s="6">
        <v>45355</v>
      </c>
      <c r="C1603" s="5" t="s">
        <v>66</v>
      </c>
      <c r="D1603" s="5" t="str">
        <f>VLOOKUP($C1603,'Sales Person'!$A$1:$C$21,2,0)</f>
        <v>Michale Cole</v>
      </c>
      <c r="E1603" s="5" t="s">
        <v>14</v>
      </c>
      <c r="F1603" s="5" t="str">
        <f>VLOOKUP($E1603,Country!$A$1:$B$11,2,0)</f>
        <v>Asia</v>
      </c>
      <c r="G1603" s="5" t="s">
        <v>33</v>
      </c>
      <c r="H1603" s="5" t="str">
        <f>VLOOKUP($G1603,Products!$A$1:$C$11,COLUMNS(Products!$A$2:B1603),0)</f>
        <v>Electronics</v>
      </c>
      <c r="I1603" s="5">
        <f>VLOOKUP($G1603,Products!$A$1:$C$11,COLUMNS(Products!$A$2:C1603),0)</f>
        <v>381.62</v>
      </c>
      <c r="J1603" s="5">
        <v>800.29</v>
      </c>
      <c r="K1603" s="5" t="s">
        <v>81</v>
      </c>
      <c r="L1603" s="6">
        <v>45373</v>
      </c>
      <c r="M1603" s="5">
        <f t="shared" si="25"/>
        <v>18</v>
      </c>
      <c r="N1603" s="5" t="str">
        <f>TEXT(Table1[[#This Row],[Date]],"mmm")</f>
        <v>Mar</v>
      </c>
      <c r="O1603" s="5">
        <f>YEAR(Table1[[#This Row],[Date]])</f>
        <v>2024</v>
      </c>
    </row>
    <row r="1604" spans="1:15" x14ac:dyDescent="0.25">
      <c r="A1604" s="5">
        <v>1603</v>
      </c>
      <c r="B1604" s="6">
        <v>45335</v>
      </c>
      <c r="C1604" s="5" t="s">
        <v>70</v>
      </c>
      <c r="D1604" s="5" t="str">
        <f>VLOOKUP($C1604,'Sales Person'!$A$1:$C$21,2,0)</f>
        <v>Cathy Kelley</v>
      </c>
      <c r="E1604" s="5" t="s">
        <v>10</v>
      </c>
      <c r="F1604" s="5" t="str">
        <f>VLOOKUP($E1604,Country!$A$1:$B$11,2,0)</f>
        <v>Europe</v>
      </c>
      <c r="G1604" s="5" t="s">
        <v>30</v>
      </c>
      <c r="H1604" s="5" t="str">
        <f>VLOOKUP($G1604,Products!$A$1:$C$11,COLUMNS(Products!$A$2:B1604),0)</f>
        <v>Audio</v>
      </c>
      <c r="I1604" s="5">
        <f>VLOOKUP($G1604,Products!$A$1:$C$11,COLUMNS(Products!$A$2:C1604),0)</f>
        <v>199.57</v>
      </c>
      <c r="J1604" s="5">
        <v>755</v>
      </c>
      <c r="K1604" s="5" t="s">
        <v>81</v>
      </c>
      <c r="L1604" s="6">
        <v>45341</v>
      </c>
      <c r="M1604" s="5">
        <f t="shared" si="25"/>
        <v>6</v>
      </c>
      <c r="N1604" s="5" t="str">
        <f>TEXT(Table1[[#This Row],[Date]],"mmm")</f>
        <v>Feb</v>
      </c>
      <c r="O1604" s="5">
        <f>YEAR(Table1[[#This Row],[Date]])</f>
        <v>2024</v>
      </c>
    </row>
    <row r="1605" spans="1:15" x14ac:dyDescent="0.25">
      <c r="A1605" s="5">
        <v>1604</v>
      </c>
      <c r="B1605" s="6">
        <v>45311</v>
      </c>
      <c r="C1605" s="5" t="s">
        <v>44</v>
      </c>
      <c r="D1605" s="5" t="str">
        <f>VLOOKUP($C1605,'Sales Person'!$A$1:$C$21,2,0)</f>
        <v>Cathy Kelley</v>
      </c>
      <c r="E1605" s="5" t="s">
        <v>14</v>
      </c>
      <c r="F1605" s="5" t="str">
        <f>VLOOKUP($E1605,Country!$A$1:$B$11,2,0)</f>
        <v>Asia</v>
      </c>
      <c r="G1605" s="5" t="s">
        <v>20</v>
      </c>
      <c r="H1605" s="5" t="str">
        <f>VLOOKUP($G1605,Products!$A$1:$C$11,COLUMNS(Products!$A$2:B1605),0)</f>
        <v>Office Equipment</v>
      </c>
      <c r="I1605" s="5">
        <f>VLOOKUP($G1605,Products!$A$1:$C$11,COLUMNS(Products!$A$2:C1605),0)</f>
        <v>350.59</v>
      </c>
      <c r="J1605" s="5">
        <v>747.69</v>
      </c>
      <c r="K1605" s="5" t="s">
        <v>81</v>
      </c>
      <c r="L1605" s="6">
        <v>45329</v>
      </c>
      <c r="M1605" s="5">
        <f t="shared" si="25"/>
        <v>18</v>
      </c>
      <c r="N1605" s="5" t="str">
        <f>TEXT(Table1[[#This Row],[Date]],"mmm")</f>
        <v>Jan</v>
      </c>
      <c r="O1605" s="5">
        <f>YEAR(Table1[[#This Row],[Date]])</f>
        <v>2024</v>
      </c>
    </row>
    <row r="1606" spans="1:15" x14ac:dyDescent="0.25">
      <c r="A1606" s="5">
        <v>1605</v>
      </c>
      <c r="B1606" s="6">
        <v>45237</v>
      </c>
      <c r="C1606" s="5" t="s">
        <v>44</v>
      </c>
      <c r="D1606" s="5" t="str">
        <f>VLOOKUP($C1606,'Sales Person'!$A$1:$C$21,2,0)</f>
        <v>Cathy Kelley</v>
      </c>
      <c r="E1606" s="5" t="s">
        <v>4</v>
      </c>
      <c r="F1606" s="5" t="str">
        <f>VLOOKUP($E1606,Country!$A$1:$B$11,2,0)</f>
        <v>North America</v>
      </c>
      <c r="G1606" s="5" t="s">
        <v>28</v>
      </c>
      <c r="H1606" s="5" t="str">
        <f>VLOOKUP($G1606,Products!$A$1:$C$11,COLUMNS(Products!$A$2:B1606),0)</f>
        <v>Electronics</v>
      </c>
      <c r="I1606" s="5">
        <f>VLOOKUP($G1606,Products!$A$1:$C$11,COLUMNS(Products!$A$2:C1606),0)</f>
        <v>282.79000000000002</v>
      </c>
      <c r="J1606" s="5">
        <v>242.8</v>
      </c>
      <c r="K1606" s="5" t="s">
        <v>81</v>
      </c>
      <c r="L1606" s="6">
        <v>45239</v>
      </c>
      <c r="M1606" s="5">
        <f t="shared" si="25"/>
        <v>2</v>
      </c>
      <c r="N1606" s="5" t="str">
        <f>TEXT(Table1[[#This Row],[Date]],"mmm")</f>
        <v>Nov</v>
      </c>
      <c r="O1606" s="5">
        <f>YEAR(Table1[[#This Row],[Date]])</f>
        <v>2023</v>
      </c>
    </row>
    <row r="1607" spans="1:15" x14ac:dyDescent="0.25">
      <c r="A1607" s="5">
        <v>1606</v>
      </c>
      <c r="B1607" s="6">
        <v>45335</v>
      </c>
      <c r="C1607" s="5" t="s">
        <v>68</v>
      </c>
      <c r="D1607" s="5" t="str">
        <f>VLOOKUP($C1607,'Sales Person'!$A$1:$C$21,2,0)</f>
        <v>Samantha Irvin</v>
      </c>
      <c r="E1607" s="5" t="s">
        <v>11</v>
      </c>
      <c r="F1607" s="5" t="str">
        <f>VLOOKUP($E1607,Country!$A$1:$B$11,2,0)</f>
        <v>Asia</v>
      </c>
      <c r="G1607" s="5" t="s">
        <v>29</v>
      </c>
      <c r="H1607" s="5" t="str">
        <f>VLOOKUP($G1607,Products!$A$1:$C$11,COLUMNS(Products!$A$2:B1607),0)</f>
        <v>Computing</v>
      </c>
      <c r="I1607" s="5">
        <f>VLOOKUP($G1607,Products!$A$1:$C$11,COLUMNS(Products!$A$2:C1607),0)</f>
        <v>104.6</v>
      </c>
      <c r="J1607" s="5">
        <v>564.72</v>
      </c>
      <c r="K1607" s="5" t="s">
        <v>82</v>
      </c>
      <c r="L1607" s="5" t="s">
        <v>83</v>
      </c>
      <c r="M1607" s="5" t="str">
        <f t="shared" si="25"/>
        <v>0</v>
      </c>
      <c r="N1607" s="5" t="str">
        <f>TEXT(Table1[[#This Row],[Date]],"mmm")</f>
        <v>Feb</v>
      </c>
      <c r="O1607" s="5">
        <f>YEAR(Table1[[#This Row],[Date]])</f>
        <v>2024</v>
      </c>
    </row>
    <row r="1608" spans="1:15" x14ac:dyDescent="0.25">
      <c r="A1608" s="5">
        <v>1607</v>
      </c>
      <c r="B1608" s="6">
        <v>45467</v>
      </c>
      <c r="C1608" s="5" t="s">
        <v>44</v>
      </c>
      <c r="D1608" s="5" t="str">
        <f>VLOOKUP($C1608,'Sales Person'!$A$1:$C$21,2,0)</f>
        <v>Cathy Kelley</v>
      </c>
      <c r="E1608" s="5" t="s">
        <v>14</v>
      </c>
      <c r="F1608" s="5" t="str">
        <f>VLOOKUP($E1608,Country!$A$1:$B$11,2,0)</f>
        <v>Asia</v>
      </c>
      <c r="G1608" s="5" t="s">
        <v>28</v>
      </c>
      <c r="H1608" s="5" t="str">
        <f>VLOOKUP($G1608,Products!$A$1:$C$11,COLUMNS(Products!$A$2:B1608),0)</f>
        <v>Electronics</v>
      </c>
      <c r="I1608" s="5">
        <f>VLOOKUP($G1608,Products!$A$1:$C$11,COLUMNS(Products!$A$2:C1608),0)</f>
        <v>282.79000000000002</v>
      </c>
      <c r="J1608" s="5">
        <v>648.32000000000005</v>
      </c>
      <c r="K1608" s="5" t="s">
        <v>82</v>
      </c>
      <c r="L1608" s="5" t="s">
        <v>83</v>
      </c>
      <c r="M1608" s="5" t="str">
        <f t="shared" si="25"/>
        <v>0</v>
      </c>
      <c r="N1608" s="5" t="str">
        <f>TEXT(Table1[[#This Row],[Date]],"mmm")</f>
        <v>Jun</v>
      </c>
      <c r="O1608" s="5">
        <f>YEAR(Table1[[#This Row],[Date]])</f>
        <v>2024</v>
      </c>
    </row>
    <row r="1609" spans="1:15" x14ac:dyDescent="0.25">
      <c r="A1609" s="5">
        <v>1608</v>
      </c>
      <c r="B1609" s="6">
        <v>45197</v>
      </c>
      <c r="C1609" s="5" t="s">
        <v>52</v>
      </c>
      <c r="D1609" s="5" t="str">
        <f>VLOOKUP($C1609,'Sales Person'!$A$1:$C$21,2,0)</f>
        <v>Nick Patrick</v>
      </c>
      <c r="E1609" s="5" t="s">
        <v>11</v>
      </c>
      <c r="F1609" s="5" t="str">
        <f>VLOOKUP($E1609,Country!$A$1:$B$11,2,0)</f>
        <v>Asia</v>
      </c>
      <c r="G1609" s="5" t="s">
        <v>33</v>
      </c>
      <c r="H1609" s="5" t="str">
        <f>VLOOKUP($G1609,Products!$A$1:$C$11,COLUMNS(Products!$A$2:B1609),0)</f>
        <v>Electronics</v>
      </c>
      <c r="I1609" s="5">
        <f>VLOOKUP($G1609,Products!$A$1:$C$11,COLUMNS(Products!$A$2:C1609),0)</f>
        <v>381.62</v>
      </c>
      <c r="J1609" s="5">
        <v>178.78</v>
      </c>
      <c r="K1609" s="5" t="s">
        <v>81</v>
      </c>
      <c r="L1609" s="6">
        <v>45209</v>
      </c>
      <c r="M1609" s="5">
        <f t="shared" si="25"/>
        <v>12</v>
      </c>
      <c r="N1609" s="5" t="str">
        <f>TEXT(Table1[[#This Row],[Date]],"mmm")</f>
        <v>Sep</v>
      </c>
      <c r="O1609" s="5">
        <f>YEAR(Table1[[#This Row],[Date]])</f>
        <v>2023</v>
      </c>
    </row>
    <row r="1610" spans="1:15" x14ac:dyDescent="0.25">
      <c r="A1610" s="5">
        <v>1609</v>
      </c>
      <c r="B1610" s="6">
        <v>45375</v>
      </c>
      <c r="C1610" s="5" t="s">
        <v>38</v>
      </c>
      <c r="D1610" s="5" t="str">
        <f>VLOOKUP($C1610,'Sales Person'!$A$1:$C$21,2,0)</f>
        <v>Samantha Irvin</v>
      </c>
      <c r="E1610" s="5" t="s">
        <v>14</v>
      </c>
      <c r="F1610" s="5" t="str">
        <f>VLOOKUP($E1610,Country!$A$1:$B$11,2,0)</f>
        <v>Asia</v>
      </c>
      <c r="G1610" s="5" t="s">
        <v>29</v>
      </c>
      <c r="H1610" s="5" t="str">
        <f>VLOOKUP($G1610,Products!$A$1:$C$11,COLUMNS(Products!$A$2:B1610),0)</f>
        <v>Computing</v>
      </c>
      <c r="I1610" s="5">
        <f>VLOOKUP($G1610,Products!$A$1:$C$11,COLUMNS(Products!$A$2:C1610),0)</f>
        <v>104.6</v>
      </c>
      <c r="J1610" s="5">
        <v>323.58</v>
      </c>
      <c r="K1610" s="5" t="s">
        <v>81</v>
      </c>
      <c r="L1610" s="6">
        <v>45393</v>
      </c>
      <c r="M1610" s="5">
        <f t="shared" si="25"/>
        <v>18</v>
      </c>
      <c r="N1610" s="5" t="str">
        <f>TEXT(Table1[[#This Row],[Date]],"mmm")</f>
        <v>Mar</v>
      </c>
      <c r="O1610" s="5">
        <f>YEAR(Table1[[#This Row],[Date]])</f>
        <v>2024</v>
      </c>
    </row>
    <row r="1611" spans="1:15" x14ac:dyDescent="0.25">
      <c r="A1611" s="5">
        <v>1610</v>
      </c>
      <c r="B1611" s="6">
        <v>45372</v>
      </c>
      <c r="C1611" s="5" t="s">
        <v>74</v>
      </c>
      <c r="D1611" s="5" t="str">
        <f>VLOOKUP($C1611,'Sales Person'!$A$1:$C$21,2,0)</f>
        <v>Michale Cole</v>
      </c>
      <c r="E1611" s="5" t="s">
        <v>2</v>
      </c>
      <c r="F1611" s="5" t="str">
        <f>VLOOKUP($E1611,Country!$A$1:$B$11,2,0)</f>
        <v>North America</v>
      </c>
      <c r="G1611" s="5" t="s">
        <v>32</v>
      </c>
      <c r="H1611" s="5" t="str">
        <f>VLOOKUP($G1611,Products!$A$1:$C$11,COLUMNS(Products!$A$2:B1611),0)</f>
        <v>Audio</v>
      </c>
      <c r="I1611" s="5">
        <f>VLOOKUP($G1611,Products!$A$1:$C$11,COLUMNS(Products!$A$2:C1611),0)</f>
        <v>143.09</v>
      </c>
      <c r="J1611" s="5">
        <v>687.16</v>
      </c>
      <c r="K1611" s="5" t="s">
        <v>82</v>
      </c>
      <c r="L1611" s="5" t="s">
        <v>83</v>
      </c>
      <c r="M1611" s="5" t="str">
        <f t="shared" si="25"/>
        <v>0</v>
      </c>
      <c r="N1611" s="5" t="str">
        <f>TEXT(Table1[[#This Row],[Date]],"mmm")</f>
        <v>Mar</v>
      </c>
      <c r="O1611" s="5">
        <f>YEAR(Table1[[#This Row],[Date]])</f>
        <v>2024</v>
      </c>
    </row>
    <row r="1612" spans="1:15" x14ac:dyDescent="0.25">
      <c r="A1612" s="5">
        <v>1611</v>
      </c>
      <c r="B1612" s="6">
        <v>45055</v>
      </c>
      <c r="C1612" s="5" t="s">
        <v>74</v>
      </c>
      <c r="D1612" s="5" t="str">
        <f>VLOOKUP($C1612,'Sales Person'!$A$1:$C$21,2,0)</f>
        <v>Michale Cole</v>
      </c>
      <c r="E1612" s="5" t="s">
        <v>4</v>
      </c>
      <c r="F1612" s="5" t="str">
        <f>VLOOKUP($E1612,Country!$A$1:$B$11,2,0)</f>
        <v>North America</v>
      </c>
      <c r="G1612" s="5" t="s">
        <v>31</v>
      </c>
      <c r="H1612" s="5" t="str">
        <f>VLOOKUP($G1612,Products!$A$1:$C$11,COLUMNS(Products!$A$2:B1612),0)</f>
        <v>Electronics</v>
      </c>
      <c r="I1612" s="5">
        <f>VLOOKUP($G1612,Products!$A$1:$C$11,COLUMNS(Products!$A$2:C1612),0)</f>
        <v>71.97</v>
      </c>
      <c r="J1612" s="5">
        <v>981.95</v>
      </c>
      <c r="K1612" s="5" t="s">
        <v>82</v>
      </c>
      <c r="L1612" s="5" t="s">
        <v>83</v>
      </c>
      <c r="M1612" s="5" t="str">
        <f t="shared" si="25"/>
        <v>0</v>
      </c>
      <c r="N1612" s="5" t="str">
        <f>TEXT(Table1[[#This Row],[Date]],"mmm")</f>
        <v>May</v>
      </c>
      <c r="O1612" s="5">
        <f>YEAR(Table1[[#This Row],[Date]])</f>
        <v>2023</v>
      </c>
    </row>
    <row r="1613" spans="1:15" x14ac:dyDescent="0.25">
      <c r="A1613" s="5">
        <v>1612</v>
      </c>
      <c r="B1613" s="6">
        <v>44955</v>
      </c>
      <c r="C1613" s="5" t="s">
        <v>44</v>
      </c>
      <c r="D1613" s="5" t="str">
        <f>VLOOKUP($C1613,'Sales Person'!$A$1:$C$21,2,0)</f>
        <v>Cathy Kelley</v>
      </c>
      <c r="E1613" s="5" t="s">
        <v>11</v>
      </c>
      <c r="F1613" s="5" t="str">
        <f>VLOOKUP($E1613,Country!$A$1:$B$11,2,0)</f>
        <v>Asia</v>
      </c>
      <c r="G1613" s="5" t="s">
        <v>28</v>
      </c>
      <c r="H1613" s="5" t="str">
        <f>VLOOKUP($G1613,Products!$A$1:$C$11,COLUMNS(Products!$A$2:B1613),0)</f>
        <v>Electronics</v>
      </c>
      <c r="I1613" s="5">
        <f>VLOOKUP($G1613,Products!$A$1:$C$11,COLUMNS(Products!$A$2:C1613),0)</f>
        <v>282.79000000000002</v>
      </c>
      <c r="J1613" s="5">
        <v>706.59</v>
      </c>
      <c r="K1613" s="5" t="s">
        <v>81</v>
      </c>
      <c r="L1613" s="6">
        <v>44967</v>
      </c>
      <c r="M1613" s="5">
        <f t="shared" si="25"/>
        <v>12</v>
      </c>
      <c r="N1613" s="5" t="str">
        <f>TEXT(Table1[[#This Row],[Date]],"mmm")</f>
        <v>Jan</v>
      </c>
      <c r="O1613" s="5">
        <f>YEAR(Table1[[#This Row],[Date]])</f>
        <v>2023</v>
      </c>
    </row>
    <row r="1614" spans="1:15" x14ac:dyDescent="0.25">
      <c r="A1614" s="5">
        <v>1613</v>
      </c>
      <c r="B1614" s="6">
        <v>45002</v>
      </c>
      <c r="C1614" s="5" t="s">
        <v>48</v>
      </c>
      <c r="D1614" s="5" t="str">
        <f>VLOOKUP($C1614,'Sales Person'!$A$1:$C$21,2,0)</f>
        <v>Cathy Kelley</v>
      </c>
      <c r="E1614" s="5" t="s">
        <v>5</v>
      </c>
      <c r="F1614" s="5" t="str">
        <f>VLOOKUP($E1614,Country!$A$1:$B$11,2,0)</f>
        <v>South America</v>
      </c>
      <c r="G1614" s="5" t="s">
        <v>24</v>
      </c>
      <c r="H1614" s="5" t="str">
        <f>VLOOKUP($G1614,Products!$A$1:$C$11,COLUMNS(Products!$A$2:B1614),0)</f>
        <v>Audio</v>
      </c>
      <c r="I1614" s="5">
        <f>VLOOKUP($G1614,Products!$A$1:$C$11,COLUMNS(Products!$A$2:C1614),0)</f>
        <v>195.62</v>
      </c>
      <c r="J1614" s="5">
        <v>198.16</v>
      </c>
      <c r="K1614" s="5" t="s">
        <v>82</v>
      </c>
      <c r="L1614" s="5" t="s">
        <v>83</v>
      </c>
      <c r="M1614" s="5" t="str">
        <f t="shared" si="25"/>
        <v>0</v>
      </c>
      <c r="N1614" s="5" t="str">
        <f>TEXT(Table1[[#This Row],[Date]],"mmm")</f>
        <v>Mar</v>
      </c>
      <c r="O1614" s="5">
        <f>YEAR(Table1[[#This Row],[Date]])</f>
        <v>2023</v>
      </c>
    </row>
    <row r="1615" spans="1:15" x14ac:dyDescent="0.25">
      <c r="A1615" s="5">
        <v>1614</v>
      </c>
      <c r="B1615" s="6">
        <v>45429</v>
      </c>
      <c r="C1615" s="5" t="s">
        <v>68</v>
      </c>
      <c r="D1615" s="5" t="str">
        <f>VLOOKUP($C1615,'Sales Person'!$A$1:$C$21,2,0)</f>
        <v>Samantha Irvin</v>
      </c>
      <c r="E1615" s="5" t="s">
        <v>11</v>
      </c>
      <c r="F1615" s="5" t="str">
        <f>VLOOKUP($E1615,Country!$A$1:$B$11,2,0)</f>
        <v>Asia</v>
      </c>
      <c r="G1615" s="5" t="s">
        <v>20</v>
      </c>
      <c r="H1615" s="5" t="str">
        <f>VLOOKUP($G1615,Products!$A$1:$C$11,COLUMNS(Products!$A$2:B1615),0)</f>
        <v>Office Equipment</v>
      </c>
      <c r="I1615" s="5">
        <f>VLOOKUP($G1615,Products!$A$1:$C$11,COLUMNS(Products!$A$2:C1615),0)</f>
        <v>350.59</v>
      </c>
      <c r="J1615" s="5">
        <v>150.6</v>
      </c>
      <c r="K1615" s="5" t="s">
        <v>81</v>
      </c>
      <c r="L1615" s="6">
        <v>45441</v>
      </c>
      <c r="M1615" s="5">
        <f t="shared" si="25"/>
        <v>12</v>
      </c>
      <c r="N1615" s="5" t="str">
        <f>TEXT(Table1[[#This Row],[Date]],"mmm")</f>
        <v>May</v>
      </c>
      <c r="O1615" s="5">
        <f>YEAR(Table1[[#This Row],[Date]])</f>
        <v>2024</v>
      </c>
    </row>
    <row r="1616" spans="1:15" x14ac:dyDescent="0.25">
      <c r="A1616" s="5">
        <v>1615</v>
      </c>
      <c r="B1616" s="6">
        <v>45404</v>
      </c>
      <c r="C1616" s="5" t="s">
        <v>66</v>
      </c>
      <c r="D1616" s="5" t="str">
        <f>VLOOKUP($C1616,'Sales Person'!$A$1:$C$21,2,0)</f>
        <v>Michale Cole</v>
      </c>
      <c r="E1616" s="5" t="s">
        <v>13</v>
      </c>
      <c r="F1616" s="5" t="str">
        <f>VLOOKUP($E1616,Country!$A$1:$B$11,2,0)</f>
        <v>Asia</v>
      </c>
      <c r="G1616" s="5" t="s">
        <v>29</v>
      </c>
      <c r="H1616" s="5" t="str">
        <f>VLOOKUP($G1616,Products!$A$1:$C$11,COLUMNS(Products!$A$2:B1616),0)</f>
        <v>Computing</v>
      </c>
      <c r="I1616" s="5">
        <f>VLOOKUP($G1616,Products!$A$1:$C$11,COLUMNS(Products!$A$2:C1616),0)</f>
        <v>104.6</v>
      </c>
      <c r="J1616" s="5">
        <v>721.51</v>
      </c>
      <c r="K1616" s="5" t="s">
        <v>81</v>
      </c>
      <c r="L1616" s="6">
        <v>45419</v>
      </c>
      <c r="M1616" s="5">
        <f t="shared" si="25"/>
        <v>15</v>
      </c>
      <c r="N1616" s="5" t="str">
        <f>TEXT(Table1[[#This Row],[Date]],"mmm")</f>
        <v>Apr</v>
      </c>
      <c r="O1616" s="5">
        <f>YEAR(Table1[[#This Row],[Date]])</f>
        <v>2024</v>
      </c>
    </row>
    <row r="1617" spans="1:15" x14ac:dyDescent="0.25">
      <c r="A1617" s="5">
        <v>1616</v>
      </c>
      <c r="B1617" s="6">
        <v>45225</v>
      </c>
      <c r="C1617" s="5" t="s">
        <v>60</v>
      </c>
      <c r="D1617" s="5" t="str">
        <f>VLOOKUP($C1617,'Sales Person'!$A$1:$C$21,2,0)</f>
        <v>Cathy Kelley</v>
      </c>
      <c r="E1617" s="5" t="s">
        <v>13</v>
      </c>
      <c r="F1617" s="5" t="str">
        <f>VLOOKUP($E1617,Country!$A$1:$B$11,2,0)</f>
        <v>Asia</v>
      </c>
      <c r="G1617" s="5" t="s">
        <v>26</v>
      </c>
      <c r="H1617" s="5" t="str">
        <f>VLOOKUP($G1617,Products!$A$1:$C$11,COLUMNS(Products!$A$2:B1617),0)</f>
        <v>Electronics</v>
      </c>
      <c r="I1617" s="5">
        <f>VLOOKUP($G1617,Products!$A$1:$C$11,COLUMNS(Products!$A$2:C1617),0)</f>
        <v>263.2</v>
      </c>
      <c r="J1617" s="5">
        <v>699.3</v>
      </c>
      <c r="K1617" s="5" t="s">
        <v>82</v>
      </c>
      <c r="L1617" s="5" t="s">
        <v>83</v>
      </c>
      <c r="M1617" s="5" t="str">
        <f t="shared" si="25"/>
        <v>0</v>
      </c>
      <c r="N1617" s="5" t="str">
        <f>TEXT(Table1[[#This Row],[Date]],"mmm")</f>
        <v>Oct</v>
      </c>
      <c r="O1617" s="5">
        <f>YEAR(Table1[[#This Row],[Date]])</f>
        <v>2023</v>
      </c>
    </row>
    <row r="1618" spans="1:15" x14ac:dyDescent="0.25">
      <c r="A1618" s="5">
        <v>1617</v>
      </c>
      <c r="B1618" s="6">
        <v>45104</v>
      </c>
      <c r="C1618" s="5" t="s">
        <v>70</v>
      </c>
      <c r="D1618" s="5" t="str">
        <f>VLOOKUP($C1618,'Sales Person'!$A$1:$C$21,2,0)</f>
        <v>Cathy Kelley</v>
      </c>
      <c r="E1618" s="5" t="s">
        <v>9</v>
      </c>
      <c r="F1618" s="5" t="str">
        <f>VLOOKUP($E1618,Country!$A$1:$B$11,2,0)</f>
        <v>Europe</v>
      </c>
      <c r="G1618" s="5" t="s">
        <v>33</v>
      </c>
      <c r="H1618" s="5" t="str">
        <f>VLOOKUP($G1618,Products!$A$1:$C$11,COLUMNS(Products!$A$2:B1618),0)</f>
        <v>Electronics</v>
      </c>
      <c r="I1618" s="5">
        <f>VLOOKUP($G1618,Products!$A$1:$C$11,COLUMNS(Products!$A$2:C1618),0)</f>
        <v>381.62</v>
      </c>
      <c r="J1618" s="5">
        <v>695.3</v>
      </c>
      <c r="K1618" s="5" t="s">
        <v>82</v>
      </c>
      <c r="L1618" s="5" t="s">
        <v>83</v>
      </c>
      <c r="M1618" s="5" t="str">
        <f t="shared" si="25"/>
        <v>0</v>
      </c>
      <c r="N1618" s="5" t="str">
        <f>TEXT(Table1[[#This Row],[Date]],"mmm")</f>
        <v>Jun</v>
      </c>
      <c r="O1618" s="5">
        <f>YEAR(Table1[[#This Row],[Date]])</f>
        <v>2023</v>
      </c>
    </row>
    <row r="1619" spans="1:15" x14ac:dyDescent="0.25">
      <c r="A1619" s="5">
        <v>1618</v>
      </c>
      <c r="B1619" s="6">
        <v>45346</v>
      </c>
      <c r="C1619" s="5" t="s">
        <v>66</v>
      </c>
      <c r="D1619" s="5" t="str">
        <f>VLOOKUP($C1619,'Sales Person'!$A$1:$C$21,2,0)</f>
        <v>Michale Cole</v>
      </c>
      <c r="E1619" s="5" t="s">
        <v>9</v>
      </c>
      <c r="F1619" s="5" t="str">
        <f>VLOOKUP($E1619,Country!$A$1:$B$11,2,0)</f>
        <v>Europe</v>
      </c>
      <c r="G1619" s="5" t="s">
        <v>24</v>
      </c>
      <c r="H1619" s="5" t="str">
        <f>VLOOKUP($G1619,Products!$A$1:$C$11,COLUMNS(Products!$A$2:B1619),0)</f>
        <v>Audio</v>
      </c>
      <c r="I1619" s="5">
        <f>VLOOKUP($G1619,Products!$A$1:$C$11,COLUMNS(Products!$A$2:C1619),0)</f>
        <v>195.62</v>
      </c>
      <c r="J1619" s="5">
        <v>402.26</v>
      </c>
      <c r="K1619" s="5" t="s">
        <v>81</v>
      </c>
      <c r="L1619" s="6">
        <v>45356</v>
      </c>
      <c r="M1619" s="5">
        <f t="shared" si="25"/>
        <v>10</v>
      </c>
      <c r="N1619" s="5" t="str">
        <f>TEXT(Table1[[#This Row],[Date]],"mmm")</f>
        <v>Feb</v>
      </c>
      <c r="O1619" s="5">
        <f>YEAR(Table1[[#This Row],[Date]])</f>
        <v>2024</v>
      </c>
    </row>
    <row r="1620" spans="1:15" x14ac:dyDescent="0.25">
      <c r="A1620" s="5">
        <v>1619</v>
      </c>
      <c r="B1620" s="6">
        <v>45317</v>
      </c>
      <c r="C1620" s="5" t="s">
        <v>70</v>
      </c>
      <c r="D1620" s="5" t="str">
        <f>VLOOKUP($C1620,'Sales Person'!$A$1:$C$21,2,0)</f>
        <v>Cathy Kelley</v>
      </c>
      <c r="E1620" s="5" t="s">
        <v>2</v>
      </c>
      <c r="F1620" s="5" t="str">
        <f>VLOOKUP($E1620,Country!$A$1:$B$11,2,0)</f>
        <v>North America</v>
      </c>
      <c r="G1620" s="5" t="s">
        <v>32</v>
      </c>
      <c r="H1620" s="5" t="str">
        <f>VLOOKUP($G1620,Products!$A$1:$C$11,COLUMNS(Products!$A$2:B1620),0)</f>
        <v>Audio</v>
      </c>
      <c r="I1620" s="5">
        <f>VLOOKUP($G1620,Products!$A$1:$C$11,COLUMNS(Products!$A$2:C1620),0)</f>
        <v>143.09</v>
      </c>
      <c r="J1620" s="5">
        <v>587.82000000000005</v>
      </c>
      <c r="K1620" s="5" t="s">
        <v>81</v>
      </c>
      <c r="L1620" s="6">
        <v>45318</v>
      </c>
      <c r="M1620" s="5">
        <f t="shared" si="25"/>
        <v>1</v>
      </c>
      <c r="N1620" s="5" t="str">
        <f>TEXT(Table1[[#This Row],[Date]],"mmm")</f>
        <v>Jan</v>
      </c>
      <c r="O1620" s="5">
        <f>YEAR(Table1[[#This Row],[Date]])</f>
        <v>2024</v>
      </c>
    </row>
    <row r="1621" spans="1:15" x14ac:dyDescent="0.25">
      <c r="A1621" s="5">
        <v>1620</v>
      </c>
      <c r="B1621" s="6">
        <v>45333</v>
      </c>
      <c r="C1621" s="5" t="s">
        <v>74</v>
      </c>
      <c r="D1621" s="5" t="str">
        <f>VLOOKUP($C1621,'Sales Person'!$A$1:$C$21,2,0)</f>
        <v>Michale Cole</v>
      </c>
      <c r="E1621" s="5" t="s">
        <v>5</v>
      </c>
      <c r="F1621" s="5" t="str">
        <f>VLOOKUP($E1621,Country!$A$1:$B$11,2,0)</f>
        <v>South America</v>
      </c>
      <c r="G1621" s="5" t="s">
        <v>31</v>
      </c>
      <c r="H1621" s="5" t="str">
        <f>VLOOKUP($G1621,Products!$A$1:$C$11,COLUMNS(Products!$A$2:B1621),0)</f>
        <v>Electronics</v>
      </c>
      <c r="I1621" s="5">
        <f>VLOOKUP($G1621,Products!$A$1:$C$11,COLUMNS(Products!$A$2:C1621),0)</f>
        <v>71.97</v>
      </c>
      <c r="J1621" s="5">
        <v>378.06</v>
      </c>
      <c r="K1621" s="5" t="s">
        <v>82</v>
      </c>
      <c r="L1621" s="5" t="s">
        <v>83</v>
      </c>
      <c r="M1621" s="5" t="str">
        <f t="shared" si="25"/>
        <v>0</v>
      </c>
      <c r="N1621" s="5" t="str">
        <f>TEXT(Table1[[#This Row],[Date]],"mmm")</f>
        <v>Feb</v>
      </c>
      <c r="O1621" s="5">
        <f>YEAR(Table1[[#This Row],[Date]])</f>
        <v>2024</v>
      </c>
    </row>
    <row r="1622" spans="1:15" x14ac:dyDescent="0.25">
      <c r="A1622" s="5">
        <v>1621</v>
      </c>
      <c r="B1622" s="6">
        <v>45491</v>
      </c>
      <c r="C1622" s="5" t="s">
        <v>72</v>
      </c>
      <c r="D1622" s="5" t="str">
        <f>VLOOKUP($C1622,'Sales Person'!$A$1:$C$21,2,0)</f>
        <v>Cathy Kelley</v>
      </c>
      <c r="E1622" s="5" t="s">
        <v>10</v>
      </c>
      <c r="F1622" s="5" t="str">
        <f>VLOOKUP($E1622,Country!$A$1:$B$11,2,0)</f>
        <v>Europe</v>
      </c>
      <c r="G1622" s="5" t="s">
        <v>31</v>
      </c>
      <c r="H1622" s="5" t="str">
        <f>VLOOKUP($G1622,Products!$A$1:$C$11,COLUMNS(Products!$A$2:B1622),0)</f>
        <v>Electronics</v>
      </c>
      <c r="I1622" s="5">
        <f>VLOOKUP($G1622,Products!$A$1:$C$11,COLUMNS(Products!$A$2:C1622),0)</f>
        <v>71.97</v>
      </c>
      <c r="J1622" s="5">
        <v>250.88</v>
      </c>
      <c r="K1622" s="5" t="s">
        <v>81</v>
      </c>
      <c r="L1622" s="6">
        <v>45497</v>
      </c>
      <c r="M1622" s="5">
        <f t="shared" si="25"/>
        <v>6</v>
      </c>
      <c r="N1622" s="5" t="str">
        <f>TEXT(Table1[[#This Row],[Date]],"mmm")</f>
        <v>Jul</v>
      </c>
      <c r="O1622" s="5">
        <f>YEAR(Table1[[#This Row],[Date]])</f>
        <v>2024</v>
      </c>
    </row>
    <row r="1623" spans="1:15" x14ac:dyDescent="0.25">
      <c r="A1623" s="5">
        <v>1622</v>
      </c>
      <c r="B1623" s="6">
        <v>45012</v>
      </c>
      <c r="C1623" s="5" t="s">
        <v>44</v>
      </c>
      <c r="D1623" s="5" t="str">
        <f>VLOOKUP($C1623,'Sales Person'!$A$1:$C$21,2,0)</f>
        <v>Cathy Kelley</v>
      </c>
      <c r="E1623" s="5" t="s">
        <v>13</v>
      </c>
      <c r="F1623" s="5" t="str">
        <f>VLOOKUP($E1623,Country!$A$1:$B$11,2,0)</f>
        <v>Asia</v>
      </c>
      <c r="G1623" s="5" t="s">
        <v>24</v>
      </c>
      <c r="H1623" s="5" t="str">
        <f>VLOOKUP($G1623,Products!$A$1:$C$11,COLUMNS(Products!$A$2:B1623),0)</f>
        <v>Audio</v>
      </c>
      <c r="I1623" s="5">
        <f>VLOOKUP($G1623,Products!$A$1:$C$11,COLUMNS(Products!$A$2:C1623),0)</f>
        <v>195.62</v>
      </c>
      <c r="J1623" s="5">
        <v>496.98</v>
      </c>
      <c r="K1623" s="5" t="s">
        <v>82</v>
      </c>
      <c r="L1623" s="5" t="s">
        <v>83</v>
      </c>
      <c r="M1623" s="5" t="str">
        <f t="shared" si="25"/>
        <v>0</v>
      </c>
      <c r="N1623" s="5" t="str">
        <f>TEXT(Table1[[#This Row],[Date]],"mmm")</f>
        <v>Mar</v>
      </c>
      <c r="O1623" s="5">
        <f>YEAR(Table1[[#This Row],[Date]])</f>
        <v>2023</v>
      </c>
    </row>
    <row r="1624" spans="1:15" x14ac:dyDescent="0.25">
      <c r="A1624" s="5">
        <v>1623</v>
      </c>
      <c r="B1624" s="6">
        <v>45307</v>
      </c>
      <c r="C1624" s="5" t="s">
        <v>52</v>
      </c>
      <c r="D1624" s="5" t="str">
        <f>VLOOKUP($C1624,'Sales Person'!$A$1:$C$21,2,0)</f>
        <v>Nick Patrick</v>
      </c>
      <c r="E1624" s="5" t="s">
        <v>13</v>
      </c>
      <c r="F1624" s="5" t="str">
        <f>VLOOKUP($E1624,Country!$A$1:$B$11,2,0)</f>
        <v>Asia</v>
      </c>
      <c r="G1624" s="5" t="s">
        <v>33</v>
      </c>
      <c r="H1624" s="5" t="str">
        <f>VLOOKUP($G1624,Products!$A$1:$C$11,COLUMNS(Products!$A$2:B1624),0)</f>
        <v>Electronics</v>
      </c>
      <c r="I1624" s="5">
        <f>VLOOKUP($G1624,Products!$A$1:$C$11,COLUMNS(Products!$A$2:C1624),0)</f>
        <v>381.62</v>
      </c>
      <c r="J1624" s="5">
        <v>279.70999999999998</v>
      </c>
      <c r="K1624" s="5" t="s">
        <v>82</v>
      </c>
      <c r="L1624" s="5" t="s">
        <v>83</v>
      </c>
      <c r="M1624" s="5" t="str">
        <f t="shared" si="25"/>
        <v>0</v>
      </c>
      <c r="N1624" s="5" t="str">
        <f>TEXT(Table1[[#This Row],[Date]],"mmm")</f>
        <v>Jan</v>
      </c>
      <c r="O1624" s="5">
        <f>YEAR(Table1[[#This Row],[Date]])</f>
        <v>2024</v>
      </c>
    </row>
    <row r="1625" spans="1:15" x14ac:dyDescent="0.25">
      <c r="A1625" s="5">
        <v>1624</v>
      </c>
      <c r="B1625" s="6">
        <v>45143</v>
      </c>
      <c r="C1625" s="5" t="s">
        <v>58</v>
      </c>
      <c r="D1625" s="5" t="str">
        <f>VLOOKUP($C1625,'Sales Person'!$A$1:$C$21,2,0)</f>
        <v>Nick Patrick</v>
      </c>
      <c r="E1625" s="5" t="s">
        <v>10</v>
      </c>
      <c r="F1625" s="5" t="str">
        <f>VLOOKUP($E1625,Country!$A$1:$B$11,2,0)</f>
        <v>Europe</v>
      </c>
      <c r="G1625" s="5" t="s">
        <v>31</v>
      </c>
      <c r="H1625" s="5" t="str">
        <f>VLOOKUP($G1625,Products!$A$1:$C$11,COLUMNS(Products!$A$2:B1625),0)</f>
        <v>Electronics</v>
      </c>
      <c r="I1625" s="5">
        <f>VLOOKUP($G1625,Products!$A$1:$C$11,COLUMNS(Products!$A$2:C1625),0)</f>
        <v>71.97</v>
      </c>
      <c r="J1625" s="5">
        <v>730.52</v>
      </c>
      <c r="K1625" s="5" t="s">
        <v>81</v>
      </c>
      <c r="L1625" s="6">
        <v>45149</v>
      </c>
      <c r="M1625" s="5">
        <f t="shared" si="25"/>
        <v>6</v>
      </c>
      <c r="N1625" s="5" t="str">
        <f>TEXT(Table1[[#This Row],[Date]],"mmm")</f>
        <v>Aug</v>
      </c>
      <c r="O1625" s="5">
        <f>YEAR(Table1[[#This Row],[Date]])</f>
        <v>2023</v>
      </c>
    </row>
    <row r="1626" spans="1:15" x14ac:dyDescent="0.25">
      <c r="A1626" s="5">
        <v>1625</v>
      </c>
      <c r="B1626" s="6">
        <v>44937</v>
      </c>
      <c r="C1626" s="5" t="s">
        <v>58</v>
      </c>
      <c r="D1626" s="5" t="str">
        <f>VLOOKUP($C1626,'Sales Person'!$A$1:$C$21,2,0)</f>
        <v>Nick Patrick</v>
      </c>
      <c r="E1626" s="5" t="s">
        <v>9</v>
      </c>
      <c r="F1626" s="5" t="str">
        <f>VLOOKUP($E1626,Country!$A$1:$B$11,2,0)</f>
        <v>Europe</v>
      </c>
      <c r="G1626" s="5" t="s">
        <v>28</v>
      </c>
      <c r="H1626" s="5" t="str">
        <f>VLOOKUP($G1626,Products!$A$1:$C$11,COLUMNS(Products!$A$2:B1626),0)</f>
        <v>Electronics</v>
      </c>
      <c r="I1626" s="5">
        <f>VLOOKUP($G1626,Products!$A$1:$C$11,COLUMNS(Products!$A$2:C1626),0)</f>
        <v>282.79000000000002</v>
      </c>
      <c r="J1626" s="5">
        <v>589.9</v>
      </c>
      <c r="K1626" s="5" t="s">
        <v>81</v>
      </c>
      <c r="L1626" s="6">
        <v>44947</v>
      </c>
      <c r="M1626" s="5">
        <f t="shared" si="25"/>
        <v>10</v>
      </c>
      <c r="N1626" s="5" t="str">
        <f>TEXT(Table1[[#This Row],[Date]],"mmm")</f>
        <v>Jan</v>
      </c>
      <c r="O1626" s="5">
        <f>YEAR(Table1[[#This Row],[Date]])</f>
        <v>2023</v>
      </c>
    </row>
    <row r="1627" spans="1:15" x14ac:dyDescent="0.25">
      <c r="A1627" s="5">
        <v>1626</v>
      </c>
      <c r="B1627" s="6">
        <v>45181</v>
      </c>
      <c r="C1627" s="5" t="s">
        <v>74</v>
      </c>
      <c r="D1627" s="5" t="str">
        <f>VLOOKUP($C1627,'Sales Person'!$A$1:$C$21,2,0)</f>
        <v>Michale Cole</v>
      </c>
      <c r="E1627" s="5" t="s">
        <v>14</v>
      </c>
      <c r="F1627" s="5" t="str">
        <f>VLOOKUP($E1627,Country!$A$1:$B$11,2,0)</f>
        <v>Asia</v>
      </c>
      <c r="G1627" s="5" t="s">
        <v>32</v>
      </c>
      <c r="H1627" s="5" t="str">
        <f>VLOOKUP($G1627,Products!$A$1:$C$11,COLUMNS(Products!$A$2:B1627),0)</f>
        <v>Audio</v>
      </c>
      <c r="I1627" s="5">
        <f>VLOOKUP($G1627,Products!$A$1:$C$11,COLUMNS(Products!$A$2:C1627),0)</f>
        <v>143.09</v>
      </c>
      <c r="J1627" s="5">
        <v>475.15</v>
      </c>
      <c r="K1627" s="5" t="s">
        <v>81</v>
      </c>
      <c r="L1627" s="6">
        <v>45199</v>
      </c>
      <c r="M1627" s="5">
        <f t="shared" si="25"/>
        <v>18</v>
      </c>
      <c r="N1627" s="5" t="str">
        <f>TEXT(Table1[[#This Row],[Date]],"mmm")</f>
        <v>Sep</v>
      </c>
      <c r="O1627" s="5">
        <f>YEAR(Table1[[#This Row],[Date]])</f>
        <v>2023</v>
      </c>
    </row>
    <row r="1628" spans="1:15" x14ac:dyDescent="0.25">
      <c r="A1628" s="5">
        <v>1627</v>
      </c>
      <c r="B1628" s="6">
        <v>45314</v>
      </c>
      <c r="C1628" s="5" t="s">
        <v>48</v>
      </c>
      <c r="D1628" s="5" t="str">
        <f>VLOOKUP($C1628,'Sales Person'!$A$1:$C$21,2,0)</f>
        <v>Cathy Kelley</v>
      </c>
      <c r="E1628" s="5" t="s">
        <v>5</v>
      </c>
      <c r="F1628" s="5" t="str">
        <f>VLOOKUP($E1628,Country!$A$1:$B$11,2,0)</f>
        <v>South America</v>
      </c>
      <c r="G1628" s="5" t="s">
        <v>29</v>
      </c>
      <c r="H1628" s="5" t="str">
        <f>VLOOKUP($G1628,Products!$A$1:$C$11,COLUMNS(Products!$A$2:B1628),0)</f>
        <v>Computing</v>
      </c>
      <c r="I1628" s="5">
        <f>VLOOKUP($G1628,Products!$A$1:$C$11,COLUMNS(Products!$A$2:C1628),0)</f>
        <v>104.6</v>
      </c>
      <c r="J1628" s="5">
        <v>244.99</v>
      </c>
      <c r="K1628" s="5" t="s">
        <v>82</v>
      </c>
      <c r="L1628" s="5" t="s">
        <v>83</v>
      </c>
      <c r="M1628" s="5" t="str">
        <f t="shared" si="25"/>
        <v>0</v>
      </c>
      <c r="N1628" s="5" t="str">
        <f>TEXT(Table1[[#This Row],[Date]],"mmm")</f>
        <v>Jan</v>
      </c>
      <c r="O1628" s="5">
        <f>YEAR(Table1[[#This Row],[Date]])</f>
        <v>2024</v>
      </c>
    </row>
    <row r="1629" spans="1:15" x14ac:dyDescent="0.25">
      <c r="A1629" s="5">
        <v>1628</v>
      </c>
      <c r="B1629" s="6">
        <v>45577</v>
      </c>
      <c r="C1629" s="5" t="s">
        <v>54</v>
      </c>
      <c r="D1629" s="5" t="str">
        <f>VLOOKUP($C1629,'Sales Person'!$A$1:$C$21,2,0)</f>
        <v>Michale Cole</v>
      </c>
      <c r="E1629" s="5" t="s">
        <v>13</v>
      </c>
      <c r="F1629" s="5" t="str">
        <f>VLOOKUP($E1629,Country!$A$1:$B$11,2,0)</f>
        <v>Asia</v>
      </c>
      <c r="G1629" s="5" t="s">
        <v>24</v>
      </c>
      <c r="H1629" s="5" t="str">
        <f>VLOOKUP($G1629,Products!$A$1:$C$11,COLUMNS(Products!$A$2:B1629),0)</f>
        <v>Audio</v>
      </c>
      <c r="I1629" s="5">
        <f>VLOOKUP($G1629,Products!$A$1:$C$11,COLUMNS(Products!$A$2:C1629),0)</f>
        <v>195.62</v>
      </c>
      <c r="J1629" s="5">
        <v>723.17</v>
      </c>
      <c r="K1629" s="5" t="s">
        <v>81</v>
      </c>
      <c r="L1629" s="6">
        <v>45592</v>
      </c>
      <c r="M1629" s="5">
        <f t="shared" si="25"/>
        <v>15</v>
      </c>
      <c r="N1629" s="5" t="str">
        <f>TEXT(Table1[[#This Row],[Date]],"mmm")</f>
        <v>Oct</v>
      </c>
      <c r="O1629" s="5">
        <f>YEAR(Table1[[#This Row],[Date]])</f>
        <v>2024</v>
      </c>
    </row>
    <row r="1630" spans="1:15" x14ac:dyDescent="0.25">
      <c r="A1630" s="5">
        <v>1629</v>
      </c>
      <c r="B1630" s="6">
        <v>45104</v>
      </c>
      <c r="C1630" s="5" t="s">
        <v>72</v>
      </c>
      <c r="D1630" s="5" t="str">
        <f>VLOOKUP($C1630,'Sales Person'!$A$1:$C$21,2,0)</f>
        <v>Cathy Kelley</v>
      </c>
      <c r="E1630" s="5" t="s">
        <v>2</v>
      </c>
      <c r="F1630" s="5" t="str">
        <f>VLOOKUP($E1630,Country!$A$1:$B$11,2,0)</f>
        <v>North America</v>
      </c>
      <c r="G1630" s="5" t="s">
        <v>31</v>
      </c>
      <c r="H1630" s="5" t="str">
        <f>VLOOKUP($G1630,Products!$A$1:$C$11,COLUMNS(Products!$A$2:B1630),0)</f>
        <v>Electronics</v>
      </c>
      <c r="I1630" s="5">
        <f>VLOOKUP($G1630,Products!$A$1:$C$11,COLUMNS(Products!$A$2:C1630),0)</f>
        <v>71.97</v>
      </c>
      <c r="J1630" s="5">
        <v>326.02</v>
      </c>
      <c r="K1630" s="5" t="s">
        <v>81</v>
      </c>
      <c r="L1630" s="6">
        <v>45105</v>
      </c>
      <c r="M1630" s="5">
        <f t="shared" si="25"/>
        <v>1</v>
      </c>
      <c r="N1630" s="5" t="str">
        <f>TEXT(Table1[[#This Row],[Date]],"mmm")</f>
        <v>Jun</v>
      </c>
      <c r="O1630" s="5">
        <f>YEAR(Table1[[#This Row],[Date]])</f>
        <v>2023</v>
      </c>
    </row>
    <row r="1631" spans="1:15" x14ac:dyDescent="0.25">
      <c r="A1631" s="5">
        <v>1630</v>
      </c>
      <c r="B1631" s="6">
        <v>45159</v>
      </c>
      <c r="C1631" s="5" t="s">
        <v>42</v>
      </c>
      <c r="D1631" s="5" t="str">
        <f>VLOOKUP($C1631,'Sales Person'!$A$1:$C$21,2,0)</f>
        <v>Cathy Kelley</v>
      </c>
      <c r="E1631" s="5" t="s">
        <v>11</v>
      </c>
      <c r="F1631" s="5" t="str">
        <f>VLOOKUP($E1631,Country!$A$1:$B$11,2,0)</f>
        <v>Asia</v>
      </c>
      <c r="G1631" s="5" t="s">
        <v>30</v>
      </c>
      <c r="H1631" s="5" t="str">
        <f>VLOOKUP($G1631,Products!$A$1:$C$11,COLUMNS(Products!$A$2:B1631),0)</f>
        <v>Audio</v>
      </c>
      <c r="I1631" s="5">
        <f>VLOOKUP($G1631,Products!$A$1:$C$11,COLUMNS(Products!$A$2:C1631),0)</f>
        <v>199.57</v>
      </c>
      <c r="J1631" s="5">
        <v>831.87</v>
      </c>
      <c r="K1631" s="5" t="s">
        <v>81</v>
      </c>
      <c r="L1631" s="6">
        <v>45171</v>
      </c>
      <c r="M1631" s="5">
        <f t="shared" si="25"/>
        <v>12</v>
      </c>
      <c r="N1631" s="5" t="str">
        <f>TEXT(Table1[[#This Row],[Date]],"mmm")</f>
        <v>Aug</v>
      </c>
      <c r="O1631" s="5">
        <f>YEAR(Table1[[#This Row],[Date]])</f>
        <v>2023</v>
      </c>
    </row>
    <row r="1632" spans="1:15" x14ac:dyDescent="0.25">
      <c r="A1632" s="5">
        <v>1631</v>
      </c>
      <c r="B1632" s="6">
        <v>44990</v>
      </c>
      <c r="C1632" s="5" t="s">
        <v>74</v>
      </c>
      <c r="D1632" s="5" t="str">
        <f>VLOOKUP($C1632,'Sales Person'!$A$1:$C$21,2,0)</f>
        <v>Michale Cole</v>
      </c>
      <c r="E1632" s="5" t="s">
        <v>7</v>
      </c>
      <c r="F1632" s="5" t="str">
        <f>VLOOKUP($E1632,Country!$A$1:$B$11,2,0)</f>
        <v>Europe</v>
      </c>
      <c r="G1632" s="5" t="s">
        <v>29</v>
      </c>
      <c r="H1632" s="5" t="str">
        <f>VLOOKUP($G1632,Products!$A$1:$C$11,COLUMNS(Products!$A$2:B1632),0)</f>
        <v>Computing</v>
      </c>
      <c r="I1632" s="5">
        <f>VLOOKUP($G1632,Products!$A$1:$C$11,COLUMNS(Products!$A$2:C1632),0)</f>
        <v>104.6</v>
      </c>
      <c r="J1632" s="5">
        <v>933.59</v>
      </c>
      <c r="K1632" s="5" t="s">
        <v>82</v>
      </c>
      <c r="L1632" s="5" t="s">
        <v>83</v>
      </c>
      <c r="M1632" s="5" t="str">
        <f t="shared" si="25"/>
        <v>0</v>
      </c>
      <c r="N1632" s="5" t="str">
        <f>TEXT(Table1[[#This Row],[Date]],"mmm")</f>
        <v>Mar</v>
      </c>
      <c r="O1632" s="5">
        <f>YEAR(Table1[[#This Row],[Date]])</f>
        <v>2023</v>
      </c>
    </row>
    <row r="1633" spans="1:15" x14ac:dyDescent="0.25">
      <c r="A1633" s="5">
        <v>1632</v>
      </c>
      <c r="B1633" s="6">
        <v>45221</v>
      </c>
      <c r="C1633" s="5" t="s">
        <v>42</v>
      </c>
      <c r="D1633" s="5" t="str">
        <f>VLOOKUP($C1633,'Sales Person'!$A$1:$C$21,2,0)</f>
        <v>Cathy Kelley</v>
      </c>
      <c r="E1633" s="5" t="s">
        <v>13</v>
      </c>
      <c r="F1633" s="5" t="str">
        <f>VLOOKUP($E1633,Country!$A$1:$B$11,2,0)</f>
        <v>Asia</v>
      </c>
      <c r="G1633" s="5" t="s">
        <v>26</v>
      </c>
      <c r="H1633" s="5" t="str">
        <f>VLOOKUP($G1633,Products!$A$1:$C$11,COLUMNS(Products!$A$2:B1633),0)</f>
        <v>Electronics</v>
      </c>
      <c r="I1633" s="5">
        <f>VLOOKUP($G1633,Products!$A$1:$C$11,COLUMNS(Products!$A$2:C1633),0)</f>
        <v>263.2</v>
      </c>
      <c r="J1633" s="5">
        <v>670.24</v>
      </c>
      <c r="K1633" s="5" t="s">
        <v>82</v>
      </c>
      <c r="L1633" s="5" t="s">
        <v>83</v>
      </c>
      <c r="M1633" s="5" t="str">
        <f t="shared" si="25"/>
        <v>0</v>
      </c>
      <c r="N1633" s="5" t="str">
        <f>TEXT(Table1[[#This Row],[Date]],"mmm")</f>
        <v>Oct</v>
      </c>
      <c r="O1633" s="5">
        <f>YEAR(Table1[[#This Row],[Date]])</f>
        <v>2023</v>
      </c>
    </row>
    <row r="1634" spans="1:15" x14ac:dyDescent="0.25">
      <c r="A1634" s="5">
        <v>1633</v>
      </c>
      <c r="B1634" s="6">
        <v>45475</v>
      </c>
      <c r="C1634" s="5" t="s">
        <v>62</v>
      </c>
      <c r="D1634" s="5" t="str">
        <f>VLOOKUP($C1634,'Sales Person'!$A$1:$C$21,2,0)</f>
        <v>Cathy Kelley</v>
      </c>
      <c r="E1634" s="5" t="s">
        <v>10</v>
      </c>
      <c r="F1634" s="5" t="str">
        <f>VLOOKUP($E1634,Country!$A$1:$B$11,2,0)</f>
        <v>Europe</v>
      </c>
      <c r="G1634" s="5" t="s">
        <v>29</v>
      </c>
      <c r="H1634" s="5" t="str">
        <f>VLOOKUP($G1634,Products!$A$1:$C$11,COLUMNS(Products!$A$2:B1634),0)</f>
        <v>Computing</v>
      </c>
      <c r="I1634" s="5">
        <f>VLOOKUP($G1634,Products!$A$1:$C$11,COLUMNS(Products!$A$2:C1634),0)</f>
        <v>104.6</v>
      </c>
      <c r="J1634" s="5">
        <v>728.72</v>
      </c>
      <c r="K1634" s="5" t="s">
        <v>81</v>
      </c>
      <c r="L1634" s="6">
        <v>45481</v>
      </c>
      <c r="M1634" s="5">
        <f t="shared" si="25"/>
        <v>6</v>
      </c>
      <c r="N1634" s="5" t="str">
        <f>TEXT(Table1[[#This Row],[Date]],"mmm")</f>
        <v>Jul</v>
      </c>
      <c r="O1634" s="5">
        <f>YEAR(Table1[[#This Row],[Date]])</f>
        <v>2024</v>
      </c>
    </row>
    <row r="1635" spans="1:15" x14ac:dyDescent="0.25">
      <c r="A1635" s="5">
        <v>1634</v>
      </c>
      <c r="B1635" s="6">
        <v>45120</v>
      </c>
      <c r="C1635" s="5" t="s">
        <v>52</v>
      </c>
      <c r="D1635" s="5" t="str">
        <f>VLOOKUP($C1635,'Sales Person'!$A$1:$C$21,2,0)</f>
        <v>Nick Patrick</v>
      </c>
      <c r="E1635" s="5" t="s">
        <v>5</v>
      </c>
      <c r="F1635" s="5" t="str">
        <f>VLOOKUP($E1635,Country!$A$1:$B$11,2,0)</f>
        <v>South America</v>
      </c>
      <c r="G1635" s="5" t="s">
        <v>26</v>
      </c>
      <c r="H1635" s="5" t="str">
        <f>VLOOKUP($G1635,Products!$A$1:$C$11,COLUMNS(Products!$A$2:B1635),0)</f>
        <v>Electronics</v>
      </c>
      <c r="I1635" s="5">
        <f>VLOOKUP($G1635,Products!$A$1:$C$11,COLUMNS(Products!$A$2:C1635),0)</f>
        <v>263.2</v>
      </c>
      <c r="J1635" s="5">
        <v>139.91999999999999</v>
      </c>
      <c r="K1635" s="5" t="s">
        <v>81</v>
      </c>
      <c r="L1635" s="6">
        <v>45124</v>
      </c>
      <c r="M1635" s="5">
        <f t="shared" si="25"/>
        <v>4</v>
      </c>
      <c r="N1635" s="5" t="str">
        <f>TEXT(Table1[[#This Row],[Date]],"mmm")</f>
        <v>Jul</v>
      </c>
      <c r="O1635" s="5">
        <f>YEAR(Table1[[#This Row],[Date]])</f>
        <v>2023</v>
      </c>
    </row>
    <row r="1636" spans="1:15" x14ac:dyDescent="0.25">
      <c r="A1636" s="5">
        <v>1635</v>
      </c>
      <c r="B1636" s="6">
        <v>45542</v>
      </c>
      <c r="C1636" s="5" t="s">
        <v>68</v>
      </c>
      <c r="D1636" s="5" t="str">
        <f>VLOOKUP($C1636,'Sales Person'!$A$1:$C$21,2,0)</f>
        <v>Samantha Irvin</v>
      </c>
      <c r="E1636" s="5" t="s">
        <v>13</v>
      </c>
      <c r="F1636" s="5" t="str">
        <f>VLOOKUP($E1636,Country!$A$1:$B$11,2,0)</f>
        <v>Asia</v>
      </c>
      <c r="G1636" s="5" t="s">
        <v>30</v>
      </c>
      <c r="H1636" s="5" t="str">
        <f>VLOOKUP($G1636,Products!$A$1:$C$11,COLUMNS(Products!$A$2:B1636),0)</f>
        <v>Audio</v>
      </c>
      <c r="I1636" s="5">
        <f>VLOOKUP($G1636,Products!$A$1:$C$11,COLUMNS(Products!$A$2:C1636),0)</f>
        <v>199.57</v>
      </c>
      <c r="J1636" s="5">
        <v>603.55999999999995</v>
      </c>
      <c r="K1636" s="5" t="s">
        <v>81</v>
      </c>
      <c r="L1636" s="6">
        <v>45557</v>
      </c>
      <c r="M1636" s="5">
        <f t="shared" si="25"/>
        <v>15</v>
      </c>
      <c r="N1636" s="5" t="str">
        <f>TEXT(Table1[[#This Row],[Date]],"mmm")</f>
        <v>Sep</v>
      </c>
      <c r="O1636" s="5">
        <f>YEAR(Table1[[#This Row],[Date]])</f>
        <v>2024</v>
      </c>
    </row>
    <row r="1637" spans="1:15" x14ac:dyDescent="0.25">
      <c r="A1637" s="5">
        <v>1636</v>
      </c>
      <c r="B1637" s="6">
        <v>45408</v>
      </c>
      <c r="C1637" s="5" t="s">
        <v>38</v>
      </c>
      <c r="D1637" s="5" t="str">
        <f>VLOOKUP($C1637,'Sales Person'!$A$1:$C$21,2,0)</f>
        <v>Samantha Irvin</v>
      </c>
      <c r="E1637" s="5" t="s">
        <v>14</v>
      </c>
      <c r="F1637" s="5" t="str">
        <f>VLOOKUP($E1637,Country!$A$1:$B$11,2,0)</f>
        <v>Asia</v>
      </c>
      <c r="G1637" s="5" t="s">
        <v>28</v>
      </c>
      <c r="H1637" s="5" t="str">
        <f>VLOOKUP($G1637,Products!$A$1:$C$11,COLUMNS(Products!$A$2:B1637),0)</f>
        <v>Electronics</v>
      </c>
      <c r="I1637" s="5">
        <f>VLOOKUP($G1637,Products!$A$1:$C$11,COLUMNS(Products!$A$2:C1637),0)</f>
        <v>282.79000000000002</v>
      </c>
      <c r="J1637" s="5">
        <v>407.84</v>
      </c>
      <c r="K1637" s="5" t="s">
        <v>81</v>
      </c>
      <c r="L1637" s="6">
        <v>45426</v>
      </c>
      <c r="M1637" s="5">
        <f t="shared" si="25"/>
        <v>18</v>
      </c>
      <c r="N1637" s="5" t="str">
        <f>TEXT(Table1[[#This Row],[Date]],"mmm")</f>
        <v>Apr</v>
      </c>
      <c r="O1637" s="5">
        <f>YEAR(Table1[[#This Row],[Date]])</f>
        <v>2024</v>
      </c>
    </row>
    <row r="1638" spans="1:15" x14ac:dyDescent="0.25">
      <c r="A1638" s="5">
        <v>1637</v>
      </c>
      <c r="B1638" s="6">
        <v>45294</v>
      </c>
      <c r="C1638" s="5" t="s">
        <v>72</v>
      </c>
      <c r="D1638" s="5" t="str">
        <f>VLOOKUP($C1638,'Sales Person'!$A$1:$C$21,2,0)</f>
        <v>Cathy Kelley</v>
      </c>
      <c r="E1638" s="5" t="s">
        <v>11</v>
      </c>
      <c r="F1638" s="5" t="str">
        <f>VLOOKUP($E1638,Country!$A$1:$B$11,2,0)</f>
        <v>Asia</v>
      </c>
      <c r="G1638" s="5" t="s">
        <v>26</v>
      </c>
      <c r="H1638" s="5" t="str">
        <f>VLOOKUP($G1638,Products!$A$1:$C$11,COLUMNS(Products!$A$2:B1638),0)</f>
        <v>Electronics</v>
      </c>
      <c r="I1638" s="5">
        <f>VLOOKUP($G1638,Products!$A$1:$C$11,COLUMNS(Products!$A$2:C1638),0)</f>
        <v>263.2</v>
      </c>
      <c r="J1638" s="5">
        <v>486.54</v>
      </c>
      <c r="K1638" s="5" t="s">
        <v>82</v>
      </c>
      <c r="L1638" s="5" t="s">
        <v>83</v>
      </c>
      <c r="M1638" s="5" t="str">
        <f t="shared" si="25"/>
        <v>0</v>
      </c>
      <c r="N1638" s="5" t="str">
        <f>TEXT(Table1[[#This Row],[Date]],"mmm")</f>
        <v>Jan</v>
      </c>
      <c r="O1638" s="5">
        <f>YEAR(Table1[[#This Row],[Date]])</f>
        <v>2024</v>
      </c>
    </row>
    <row r="1639" spans="1:15" x14ac:dyDescent="0.25">
      <c r="A1639" s="5">
        <v>1638</v>
      </c>
      <c r="B1639" s="6">
        <v>45610</v>
      </c>
      <c r="C1639" s="5" t="s">
        <v>64</v>
      </c>
      <c r="D1639" s="5" t="str">
        <f>VLOOKUP($C1639,'Sales Person'!$A$1:$C$21,2,0)</f>
        <v>Michale Cole</v>
      </c>
      <c r="E1639" s="5" t="s">
        <v>4</v>
      </c>
      <c r="F1639" s="5" t="str">
        <f>VLOOKUP($E1639,Country!$A$1:$B$11,2,0)</f>
        <v>North America</v>
      </c>
      <c r="G1639" s="5" t="s">
        <v>32</v>
      </c>
      <c r="H1639" s="5" t="str">
        <f>VLOOKUP($G1639,Products!$A$1:$C$11,COLUMNS(Products!$A$2:B1639),0)</f>
        <v>Audio</v>
      </c>
      <c r="I1639" s="5">
        <f>VLOOKUP($G1639,Products!$A$1:$C$11,COLUMNS(Products!$A$2:C1639),0)</f>
        <v>143.09</v>
      </c>
      <c r="J1639" s="5">
        <v>994.74</v>
      </c>
      <c r="K1639" s="5" t="s">
        <v>82</v>
      </c>
      <c r="L1639" s="5" t="s">
        <v>83</v>
      </c>
      <c r="M1639" s="5" t="str">
        <f t="shared" si="25"/>
        <v>0</v>
      </c>
      <c r="N1639" s="5" t="str">
        <f>TEXT(Table1[[#This Row],[Date]],"mmm")</f>
        <v>Nov</v>
      </c>
      <c r="O1639" s="5">
        <f>YEAR(Table1[[#This Row],[Date]])</f>
        <v>2024</v>
      </c>
    </row>
    <row r="1640" spans="1:15" x14ac:dyDescent="0.25">
      <c r="A1640" s="5">
        <v>1639</v>
      </c>
      <c r="B1640" s="6">
        <v>44939</v>
      </c>
      <c r="C1640" s="5" t="s">
        <v>62</v>
      </c>
      <c r="D1640" s="5" t="str">
        <f>VLOOKUP($C1640,'Sales Person'!$A$1:$C$21,2,0)</f>
        <v>Cathy Kelley</v>
      </c>
      <c r="E1640" s="5" t="s">
        <v>10</v>
      </c>
      <c r="F1640" s="5" t="str">
        <f>VLOOKUP($E1640,Country!$A$1:$B$11,2,0)</f>
        <v>Europe</v>
      </c>
      <c r="G1640" s="5" t="s">
        <v>33</v>
      </c>
      <c r="H1640" s="5" t="str">
        <f>VLOOKUP($G1640,Products!$A$1:$C$11,COLUMNS(Products!$A$2:B1640),0)</f>
        <v>Electronics</v>
      </c>
      <c r="I1640" s="5">
        <f>VLOOKUP($G1640,Products!$A$1:$C$11,COLUMNS(Products!$A$2:C1640),0)</f>
        <v>381.62</v>
      </c>
      <c r="J1640" s="5">
        <v>359.12</v>
      </c>
      <c r="K1640" s="5" t="s">
        <v>82</v>
      </c>
      <c r="L1640" s="5" t="s">
        <v>83</v>
      </c>
      <c r="M1640" s="5" t="str">
        <f t="shared" si="25"/>
        <v>0</v>
      </c>
      <c r="N1640" s="5" t="str">
        <f>TEXT(Table1[[#This Row],[Date]],"mmm")</f>
        <v>Jan</v>
      </c>
      <c r="O1640" s="5">
        <f>YEAR(Table1[[#This Row],[Date]])</f>
        <v>2023</v>
      </c>
    </row>
    <row r="1641" spans="1:15" x14ac:dyDescent="0.25">
      <c r="A1641" s="5">
        <v>1640</v>
      </c>
      <c r="B1641" s="6">
        <v>45029</v>
      </c>
      <c r="C1641" s="5" t="s">
        <v>60</v>
      </c>
      <c r="D1641" s="5" t="str">
        <f>VLOOKUP($C1641,'Sales Person'!$A$1:$C$21,2,0)</f>
        <v>Cathy Kelley</v>
      </c>
      <c r="E1641" s="5" t="s">
        <v>2</v>
      </c>
      <c r="F1641" s="5" t="str">
        <f>VLOOKUP($E1641,Country!$A$1:$B$11,2,0)</f>
        <v>North America</v>
      </c>
      <c r="G1641" s="5" t="s">
        <v>32</v>
      </c>
      <c r="H1641" s="5" t="str">
        <f>VLOOKUP($G1641,Products!$A$1:$C$11,COLUMNS(Products!$A$2:B1641),0)</f>
        <v>Audio</v>
      </c>
      <c r="I1641" s="5">
        <f>VLOOKUP($G1641,Products!$A$1:$C$11,COLUMNS(Products!$A$2:C1641),0)</f>
        <v>143.09</v>
      </c>
      <c r="J1641" s="5">
        <v>830.69</v>
      </c>
      <c r="K1641" s="5" t="s">
        <v>81</v>
      </c>
      <c r="L1641" s="6">
        <v>45030</v>
      </c>
      <c r="M1641" s="5">
        <f t="shared" si="25"/>
        <v>1</v>
      </c>
      <c r="N1641" s="5" t="str">
        <f>TEXT(Table1[[#This Row],[Date]],"mmm")</f>
        <v>Apr</v>
      </c>
      <c r="O1641" s="5">
        <f>YEAR(Table1[[#This Row],[Date]])</f>
        <v>2023</v>
      </c>
    </row>
    <row r="1642" spans="1:15" x14ac:dyDescent="0.25">
      <c r="A1642" s="5">
        <v>1641</v>
      </c>
      <c r="B1642" s="6">
        <v>45465</v>
      </c>
      <c r="C1642" s="5" t="s">
        <v>54</v>
      </c>
      <c r="D1642" s="5" t="str">
        <f>VLOOKUP($C1642,'Sales Person'!$A$1:$C$21,2,0)</f>
        <v>Michale Cole</v>
      </c>
      <c r="E1642" s="5" t="s">
        <v>13</v>
      </c>
      <c r="F1642" s="5" t="str">
        <f>VLOOKUP($E1642,Country!$A$1:$B$11,2,0)</f>
        <v>Asia</v>
      </c>
      <c r="G1642" s="5" t="s">
        <v>30</v>
      </c>
      <c r="H1642" s="5" t="str">
        <f>VLOOKUP($G1642,Products!$A$1:$C$11,COLUMNS(Products!$A$2:B1642),0)</f>
        <v>Audio</v>
      </c>
      <c r="I1642" s="5">
        <f>VLOOKUP($G1642,Products!$A$1:$C$11,COLUMNS(Products!$A$2:C1642),0)</f>
        <v>199.57</v>
      </c>
      <c r="J1642" s="5">
        <v>824.97</v>
      </c>
      <c r="K1642" s="5" t="s">
        <v>82</v>
      </c>
      <c r="L1642" s="5" t="s">
        <v>83</v>
      </c>
      <c r="M1642" s="5" t="str">
        <f t="shared" si="25"/>
        <v>0</v>
      </c>
      <c r="N1642" s="5" t="str">
        <f>TEXT(Table1[[#This Row],[Date]],"mmm")</f>
        <v>Jun</v>
      </c>
      <c r="O1642" s="5">
        <f>YEAR(Table1[[#This Row],[Date]])</f>
        <v>2024</v>
      </c>
    </row>
    <row r="1643" spans="1:15" x14ac:dyDescent="0.25">
      <c r="A1643" s="5">
        <v>1642</v>
      </c>
      <c r="B1643" s="6">
        <v>45188</v>
      </c>
      <c r="C1643" s="5" t="s">
        <v>50</v>
      </c>
      <c r="D1643" s="5" t="str">
        <f>VLOOKUP($C1643,'Sales Person'!$A$1:$C$21,2,0)</f>
        <v>Michale Cole</v>
      </c>
      <c r="E1643" s="5" t="s">
        <v>9</v>
      </c>
      <c r="F1643" s="5" t="str">
        <f>VLOOKUP($E1643,Country!$A$1:$B$11,2,0)</f>
        <v>Europe</v>
      </c>
      <c r="G1643" s="5" t="s">
        <v>22</v>
      </c>
      <c r="H1643" s="5" t="str">
        <f>VLOOKUP($G1643,Products!$A$1:$C$11,COLUMNS(Products!$A$2:B1643),0)</f>
        <v>Computing</v>
      </c>
      <c r="I1643" s="5">
        <f>VLOOKUP($G1643,Products!$A$1:$C$11,COLUMNS(Products!$A$2:C1643),0)</f>
        <v>415.78</v>
      </c>
      <c r="J1643" s="5">
        <v>119.04</v>
      </c>
      <c r="K1643" s="5" t="s">
        <v>82</v>
      </c>
      <c r="L1643" s="5" t="s">
        <v>83</v>
      </c>
      <c r="M1643" s="5" t="str">
        <f t="shared" si="25"/>
        <v>0</v>
      </c>
      <c r="N1643" s="5" t="str">
        <f>TEXT(Table1[[#This Row],[Date]],"mmm")</f>
        <v>Sep</v>
      </c>
      <c r="O1643" s="5">
        <f>YEAR(Table1[[#This Row],[Date]])</f>
        <v>2023</v>
      </c>
    </row>
    <row r="1644" spans="1:15" x14ac:dyDescent="0.25">
      <c r="A1644" s="5">
        <v>1643</v>
      </c>
      <c r="B1644" s="6">
        <v>45080</v>
      </c>
      <c r="C1644" s="5" t="s">
        <v>70</v>
      </c>
      <c r="D1644" s="5" t="str">
        <f>VLOOKUP($C1644,'Sales Person'!$A$1:$C$21,2,0)</f>
        <v>Cathy Kelley</v>
      </c>
      <c r="E1644" s="5" t="s">
        <v>15</v>
      </c>
      <c r="F1644" s="5" t="str">
        <f>VLOOKUP($E1644,Country!$A$1:$B$11,2,0)</f>
        <v>Oceania</v>
      </c>
      <c r="G1644" s="5" t="s">
        <v>29</v>
      </c>
      <c r="H1644" s="5" t="str">
        <f>VLOOKUP($G1644,Products!$A$1:$C$11,COLUMNS(Products!$A$2:B1644),0)</f>
        <v>Computing</v>
      </c>
      <c r="I1644" s="5">
        <f>VLOOKUP($G1644,Products!$A$1:$C$11,COLUMNS(Products!$A$2:C1644),0)</f>
        <v>104.6</v>
      </c>
      <c r="J1644" s="5">
        <v>888.9</v>
      </c>
      <c r="K1644" s="5" t="s">
        <v>81</v>
      </c>
      <c r="L1644" s="6">
        <v>45100</v>
      </c>
      <c r="M1644" s="5">
        <f t="shared" si="25"/>
        <v>20</v>
      </c>
      <c r="N1644" s="5" t="str">
        <f>TEXT(Table1[[#This Row],[Date]],"mmm")</f>
        <v>Jun</v>
      </c>
      <c r="O1644" s="5">
        <f>YEAR(Table1[[#This Row],[Date]])</f>
        <v>2023</v>
      </c>
    </row>
    <row r="1645" spans="1:15" x14ac:dyDescent="0.25">
      <c r="A1645" s="5">
        <v>1644</v>
      </c>
      <c r="B1645" s="6">
        <v>45051</v>
      </c>
      <c r="C1645" s="5" t="s">
        <v>56</v>
      </c>
      <c r="D1645" s="5" t="str">
        <f>VLOOKUP($C1645,'Sales Person'!$A$1:$C$21,2,0)</f>
        <v>Nick Patrick</v>
      </c>
      <c r="E1645" s="5" t="s">
        <v>4</v>
      </c>
      <c r="F1645" s="5" t="str">
        <f>VLOOKUP($E1645,Country!$A$1:$B$11,2,0)</f>
        <v>North America</v>
      </c>
      <c r="G1645" s="5" t="s">
        <v>30</v>
      </c>
      <c r="H1645" s="5" t="str">
        <f>VLOOKUP($G1645,Products!$A$1:$C$11,COLUMNS(Products!$A$2:B1645),0)</f>
        <v>Audio</v>
      </c>
      <c r="I1645" s="5">
        <f>VLOOKUP($G1645,Products!$A$1:$C$11,COLUMNS(Products!$A$2:C1645),0)</f>
        <v>199.57</v>
      </c>
      <c r="J1645" s="5">
        <v>590.28</v>
      </c>
      <c r="K1645" s="5" t="s">
        <v>82</v>
      </c>
      <c r="L1645" s="5" t="s">
        <v>83</v>
      </c>
      <c r="M1645" s="5" t="str">
        <f t="shared" si="25"/>
        <v>0</v>
      </c>
      <c r="N1645" s="5" t="str">
        <f>TEXT(Table1[[#This Row],[Date]],"mmm")</f>
        <v>May</v>
      </c>
      <c r="O1645" s="5">
        <f>YEAR(Table1[[#This Row],[Date]])</f>
        <v>2023</v>
      </c>
    </row>
    <row r="1646" spans="1:15" x14ac:dyDescent="0.25">
      <c r="A1646" s="5">
        <v>1645</v>
      </c>
      <c r="B1646" s="6">
        <v>45184</v>
      </c>
      <c r="C1646" s="5" t="s">
        <v>42</v>
      </c>
      <c r="D1646" s="5" t="str">
        <f>VLOOKUP($C1646,'Sales Person'!$A$1:$C$21,2,0)</f>
        <v>Cathy Kelley</v>
      </c>
      <c r="E1646" s="5" t="s">
        <v>5</v>
      </c>
      <c r="F1646" s="5" t="str">
        <f>VLOOKUP($E1646,Country!$A$1:$B$11,2,0)</f>
        <v>South America</v>
      </c>
      <c r="G1646" s="5" t="s">
        <v>33</v>
      </c>
      <c r="H1646" s="5" t="str">
        <f>VLOOKUP($G1646,Products!$A$1:$C$11,COLUMNS(Products!$A$2:B1646),0)</f>
        <v>Electronics</v>
      </c>
      <c r="I1646" s="5">
        <f>VLOOKUP($G1646,Products!$A$1:$C$11,COLUMNS(Products!$A$2:C1646),0)</f>
        <v>381.62</v>
      </c>
      <c r="J1646" s="5">
        <v>115.85</v>
      </c>
      <c r="K1646" s="5" t="s">
        <v>82</v>
      </c>
      <c r="L1646" s="5" t="s">
        <v>83</v>
      </c>
      <c r="M1646" s="5" t="str">
        <f t="shared" si="25"/>
        <v>0</v>
      </c>
      <c r="N1646" s="5" t="str">
        <f>TEXT(Table1[[#This Row],[Date]],"mmm")</f>
        <v>Sep</v>
      </c>
      <c r="O1646" s="5">
        <f>YEAR(Table1[[#This Row],[Date]])</f>
        <v>2023</v>
      </c>
    </row>
    <row r="1647" spans="1:15" x14ac:dyDescent="0.25">
      <c r="A1647" s="5">
        <v>1646</v>
      </c>
      <c r="B1647" s="6">
        <v>45584</v>
      </c>
      <c r="C1647" s="5" t="s">
        <v>68</v>
      </c>
      <c r="D1647" s="5" t="str">
        <f>VLOOKUP($C1647,'Sales Person'!$A$1:$C$21,2,0)</f>
        <v>Samantha Irvin</v>
      </c>
      <c r="E1647" s="5" t="s">
        <v>4</v>
      </c>
      <c r="F1647" s="5" t="str">
        <f>VLOOKUP($E1647,Country!$A$1:$B$11,2,0)</f>
        <v>North America</v>
      </c>
      <c r="G1647" s="5" t="s">
        <v>30</v>
      </c>
      <c r="H1647" s="5" t="str">
        <f>VLOOKUP($G1647,Products!$A$1:$C$11,COLUMNS(Products!$A$2:B1647),0)</f>
        <v>Audio</v>
      </c>
      <c r="I1647" s="5">
        <f>VLOOKUP($G1647,Products!$A$1:$C$11,COLUMNS(Products!$A$2:C1647),0)</f>
        <v>199.57</v>
      </c>
      <c r="J1647" s="5">
        <v>461.18</v>
      </c>
      <c r="K1647" s="5" t="s">
        <v>81</v>
      </c>
      <c r="L1647" s="6">
        <v>45586</v>
      </c>
      <c r="M1647" s="5">
        <f t="shared" si="25"/>
        <v>2</v>
      </c>
      <c r="N1647" s="5" t="str">
        <f>TEXT(Table1[[#This Row],[Date]],"mmm")</f>
        <v>Oct</v>
      </c>
      <c r="O1647" s="5">
        <f>YEAR(Table1[[#This Row],[Date]])</f>
        <v>2024</v>
      </c>
    </row>
    <row r="1648" spans="1:15" x14ac:dyDescent="0.25">
      <c r="A1648" s="5">
        <v>1647</v>
      </c>
      <c r="B1648" s="6">
        <v>45115</v>
      </c>
      <c r="C1648" s="5" t="s">
        <v>52</v>
      </c>
      <c r="D1648" s="5" t="str">
        <f>VLOOKUP($C1648,'Sales Person'!$A$1:$C$21,2,0)</f>
        <v>Nick Patrick</v>
      </c>
      <c r="E1648" s="5" t="s">
        <v>11</v>
      </c>
      <c r="F1648" s="5" t="str">
        <f>VLOOKUP($E1648,Country!$A$1:$B$11,2,0)</f>
        <v>Asia</v>
      </c>
      <c r="G1648" s="5" t="s">
        <v>31</v>
      </c>
      <c r="H1648" s="5" t="str">
        <f>VLOOKUP($G1648,Products!$A$1:$C$11,COLUMNS(Products!$A$2:B1648),0)</f>
        <v>Electronics</v>
      </c>
      <c r="I1648" s="5">
        <f>VLOOKUP($G1648,Products!$A$1:$C$11,COLUMNS(Products!$A$2:C1648),0)</f>
        <v>71.97</v>
      </c>
      <c r="J1648" s="5">
        <v>850.41</v>
      </c>
      <c r="K1648" s="5" t="s">
        <v>81</v>
      </c>
      <c r="L1648" s="6">
        <v>45127</v>
      </c>
      <c r="M1648" s="5">
        <f t="shared" si="25"/>
        <v>12</v>
      </c>
      <c r="N1648" s="5" t="str">
        <f>TEXT(Table1[[#This Row],[Date]],"mmm")</f>
        <v>Jul</v>
      </c>
      <c r="O1648" s="5">
        <f>YEAR(Table1[[#This Row],[Date]])</f>
        <v>2023</v>
      </c>
    </row>
    <row r="1649" spans="1:15" x14ac:dyDescent="0.25">
      <c r="A1649" s="5">
        <v>1648</v>
      </c>
      <c r="B1649" s="6">
        <v>45525</v>
      </c>
      <c r="C1649" s="5" t="s">
        <v>40</v>
      </c>
      <c r="D1649" s="5" t="str">
        <f>VLOOKUP($C1649,'Sales Person'!$A$1:$C$21,2,0)</f>
        <v>Samantha Irvin</v>
      </c>
      <c r="E1649" s="5" t="s">
        <v>15</v>
      </c>
      <c r="F1649" s="5" t="str">
        <f>VLOOKUP($E1649,Country!$A$1:$B$11,2,0)</f>
        <v>Oceania</v>
      </c>
      <c r="G1649" s="5" t="s">
        <v>30</v>
      </c>
      <c r="H1649" s="5" t="str">
        <f>VLOOKUP($G1649,Products!$A$1:$C$11,COLUMNS(Products!$A$2:B1649),0)</f>
        <v>Audio</v>
      </c>
      <c r="I1649" s="5">
        <f>VLOOKUP($G1649,Products!$A$1:$C$11,COLUMNS(Products!$A$2:C1649),0)</f>
        <v>199.57</v>
      </c>
      <c r="J1649" s="5">
        <v>331.18</v>
      </c>
      <c r="K1649" s="5" t="s">
        <v>81</v>
      </c>
      <c r="L1649" s="6">
        <v>45545</v>
      </c>
      <c r="M1649" s="5">
        <f t="shared" si="25"/>
        <v>20</v>
      </c>
      <c r="N1649" s="5" t="str">
        <f>TEXT(Table1[[#This Row],[Date]],"mmm")</f>
        <v>Aug</v>
      </c>
      <c r="O1649" s="5">
        <f>YEAR(Table1[[#This Row],[Date]])</f>
        <v>2024</v>
      </c>
    </row>
    <row r="1650" spans="1:15" x14ac:dyDescent="0.25">
      <c r="A1650" s="5">
        <v>1649</v>
      </c>
      <c r="B1650" s="6">
        <v>45066</v>
      </c>
      <c r="C1650" s="5" t="s">
        <v>44</v>
      </c>
      <c r="D1650" s="5" t="str">
        <f>VLOOKUP($C1650,'Sales Person'!$A$1:$C$21,2,0)</f>
        <v>Cathy Kelley</v>
      </c>
      <c r="E1650" s="5" t="s">
        <v>4</v>
      </c>
      <c r="F1650" s="5" t="str">
        <f>VLOOKUP($E1650,Country!$A$1:$B$11,2,0)</f>
        <v>North America</v>
      </c>
      <c r="G1650" s="5" t="s">
        <v>32</v>
      </c>
      <c r="H1650" s="5" t="str">
        <f>VLOOKUP($G1650,Products!$A$1:$C$11,COLUMNS(Products!$A$2:B1650),0)</f>
        <v>Audio</v>
      </c>
      <c r="I1650" s="5">
        <f>VLOOKUP($G1650,Products!$A$1:$C$11,COLUMNS(Products!$A$2:C1650),0)</f>
        <v>143.09</v>
      </c>
      <c r="J1650" s="5">
        <v>655.77</v>
      </c>
      <c r="K1650" s="5" t="s">
        <v>81</v>
      </c>
      <c r="L1650" s="6">
        <v>45068</v>
      </c>
      <c r="M1650" s="5">
        <f t="shared" si="25"/>
        <v>2</v>
      </c>
      <c r="N1650" s="5" t="str">
        <f>TEXT(Table1[[#This Row],[Date]],"mmm")</f>
        <v>May</v>
      </c>
      <c r="O1650" s="5">
        <f>YEAR(Table1[[#This Row],[Date]])</f>
        <v>2023</v>
      </c>
    </row>
    <row r="1651" spans="1:15" x14ac:dyDescent="0.25">
      <c r="A1651" s="5">
        <v>1650</v>
      </c>
      <c r="B1651" s="6">
        <v>45497</v>
      </c>
      <c r="C1651" s="5" t="s">
        <v>60</v>
      </c>
      <c r="D1651" s="5" t="str">
        <f>VLOOKUP($C1651,'Sales Person'!$A$1:$C$21,2,0)</f>
        <v>Cathy Kelley</v>
      </c>
      <c r="E1651" s="5" t="s">
        <v>11</v>
      </c>
      <c r="F1651" s="5" t="str">
        <f>VLOOKUP($E1651,Country!$A$1:$B$11,2,0)</f>
        <v>Asia</v>
      </c>
      <c r="G1651" s="5" t="s">
        <v>22</v>
      </c>
      <c r="H1651" s="5" t="str">
        <f>VLOOKUP($G1651,Products!$A$1:$C$11,COLUMNS(Products!$A$2:B1651),0)</f>
        <v>Computing</v>
      </c>
      <c r="I1651" s="5">
        <f>VLOOKUP($G1651,Products!$A$1:$C$11,COLUMNS(Products!$A$2:C1651),0)</f>
        <v>415.78</v>
      </c>
      <c r="J1651" s="5">
        <v>635.22</v>
      </c>
      <c r="K1651" s="5" t="s">
        <v>81</v>
      </c>
      <c r="L1651" s="6">
        <v>45509</v>
      </c>
      <c r="M1651" s="5">
        <f t="shared" si="25"/>
        <v>12</v>
      </c>
      <c r="N1651" s="5" t="str">
        <f>TEXT(Table1[[#This Row],[Date]],"mmm")</f>
        <v>Jul</v>
      </c>
      <c r="O1651" s="5">
        <f>YEAR(Table1[[#This Row],[Date]])</f>
        <v>2024</v>
      </c>
    </row>
    <row r="1652" spans="1:15" x14ac:dyDescent="0.25">
      <c r="A1652" s="5">
        <v>1651</v>
      </c>
      <c r="B1652" s="6">
        <v>45538</v>
      </c>
      <c r="C1652" s="5" t="s">
        <v>50</v>
      </c>
      <c r="D1652" s="5" t="str">
        <f>VLOOKUP($C1652,'Sales Person'!$A$1:$C$21,2,0)</f>
        <v>Michale Cole</v>
      </c>
      <c r="E1652" s="5" t="s">
        <v>4</v>
      </c>
      <c r="F1652" s="5" t="str">
        <f>VLOOKUP($E1652,Country!$A$1:$B$11,2,0)</f>
        <v>North America</v>
      </c>
      <c r="G1652" s="5" t="s">
        <v>24</v>
      </c>
      <c r="H1652" s="5" t="str">
        <f>VLOOKUP($G1652,Products!$A$1:$C$11,COLUMNS(Products!$A$2:B1652),0)</f>
        <v>Audio</v>
      </c>
      <c r="I1652" s="5">
        <f>VLOOKUP($G1652,Products!$A$1:$C$11,COLUMNS(Products!$A$2:C1652),0)</f>
        <v>195.62</v>
      </c>
      <c r="J1652" s="5">
        <v>490.84</v>
      </c>
      <c r="K1652" s="5" t="s">
        <v>81</v>
      </c>
      <c r="L1652" s="6">
        <v>45540</v>
      </c>
      <c r="M1652" s="5">
        <f t="shared" si="25"/>
        <v>2</v>
      </c>
      <c r="N1652" s="5" t="str">
        <f>TEXT(Table1[[#This Row],[Date]],"mmm")</f>
        <v>Sep</v>
      </c>
      <c r="O1652" s="5">
        <f>YEAR(Table1[[#This Row],[Date]])</f>
        <v>2024</v>
      </c>
    </row>
    <row r="1653" spans="1:15" x14ac:dyDescent="0.25">
      <c r="A1653" s="5">
        <v>1652</v>
      </c>
      <c r="B1653" s="6">
        <v>44936</v>
      </c>
      <c r="C1653" s="5" t="s">
        <v>36</v>
      </c>
      <c r="D1653" s="5" t="str">
        <f>VLOOKUP($C1653,'Sales Person'!$A$1:$C$21,2,0)</f>
        <v>Michale Cole</v>
      </c>
      <c r="E1653" s="5" t="s">
        <v>4</v>
      </c>
      <c r="F1653" s="5" t="str">
        <f>VLOOKUP($E1653,Country!$A$1:$B$11,2,0)</f>
        <v>North America</v>
      </c>
      <c r="G1653" s="5" t="s">
        <v>20</v>
      </c>
      <c r="H1653" s="5" t="str">
        <f>VLOOKUP($G1653,Products!$A$1:$C$11,COLUMNS(Products!$A$2:B1653),0)</f>
        <v>Office Equipment</v>
      </c>
      <c r="I1653" s="5">
        <f>VLOOKUP($G1653,Products!$A$1:$C$11,COLUMNS(Products!$A$2:C1653),0)</f>
        <v>350.59</v>
      </c>
      <c r="J1653" s="5">
        <v>678.51</v>
      </c>
      <c r="K1653" s="5" t="s">
        <v>81</v>
      </c>
      <c r="L1653" s="6">
        <v>44938</v>
      </c>
      <c r="M1653" s="5">
        <f t="shared" si="25"/>
        <v>2</v>
      </c>
      <c r="N1653" s="5" t="str">
        <f>TEXT(Table1[[#This Row],[Date]],"mmm")</f>
        <v>Jan</v>
      </c>
      <c r="O1653" s="5">
        <f>YEAR(Table1[[#This Row],[Date]])</f>
        <v>2023</v>
      </c>
    </row>
    <row r="1654" spans="1:15" x14ac:dyDescent="0.25">
      <c r="A1654" s="5">
        <v>1653</v>
      </c>
      <c r="B1654" s="6">
        <v>44946</v>
      </c>
      <c r="C1654" s="5" t="s">
        <v>56</v>
      </c>
      <c r="D1654" s="5" t="str">
        <f>VLOOKUP($C1654,'Sales Person'!$A$1:$C$21,2,0)</f>
        <v>Nick Patrick</v>
      </c>
      <c r="E1654" s="5" t="s">
        <v>7</v>
      </c>
      <c r="F1654" s="5" t="str">
        <f>VLOOKUP($E1654,Country!$A$1:$B$11,2,0)</f>
        <v>Europe</v>
      </c>
      <c r="G1654" s="5" t="s">
        <v>26</v>
      </c>
      <c r="H1654" s="5" t="str">
        <f>VLOOKUP($G1654,Products!$A$1:$C$11,COLUMNS(Products!$A$2:B1654),0)</f>
        <v>Electronics</v>
      </c>
      <c r="I1654" s="5">
        <f>VLOOKUP($G1654,Products!$A$1:$C$11,COLUMNS(Products!$A$2:C1654),0)</f>
        <v>263.2</v>
      </c>
      <c r="J1654" s="5">
        <v>193.45</v>
      </c>
      <c r="K1654" s="5" t="s">
        <v>82</v>
      </c>
      <c r="L1654" s="5" t="s">
        <v>83</v>
      </c>
      <c r="M1654" s="5" t="str">
        <f t="shared" si="25"/>
        <v>0</v>
      </c>
      <c r="N1654" s="5" t="str">
        <f>TEXT(Table1[[#This Row],[Date]],"mmm")</f>
        <v>Jan</v>
      </c>
      <c r="O1654" s="5">
        <f>YEAR(Table1[[#This Row],[Date]])</f>
        <v>2023</v>
      </c>
    </row>
    <row r="1655" spans="1:15" x14ac:dyDescent="0.25">
      <c r="A1655" s="5">
        <v>1654</v>
      </c>
      <c r="B1655" s="6">
        <v>44933</v>
      </c>
      <c r="C1655" s="5" t="s">
        <v>70</v>
      </c>
      <c r="D1655" s="5" t="str">
        <f>VLOOKUP($C1655,'Sales Person'!$A$1:$C$21,2,0)</f>
        <v>Cathy Kelley</v>
      </c>
      <c r="E1655" s="5" t="s">
        <v>11</v>
      </c>
      <c r="F1655" s="5" t="str">
        <f>VLOOKUP($E1655,Country!$A$1:$B$11,2,0)</f>
        <v>Asia</v>
      </c>
      <c r="G1655" s="5" t="s">
        <v>30</v>
      </c>
      <c r="H1655" s="5" t="str">
        <f>VLOOKUP($G1655,Products!$A$1:$C$11,COLUMNS(Products!$A$2:B1655),0)</f>
        <v>Audio</v>
      </c>
      <c r="I1655" s="5">
        <f>VLOOKUP($G1655,Products!$A$1:$C$11,COLUMNS(Products!$A$2:C1655),0)</f>
        <v>199.57</v>
      </c>
      <c r="J1655" s="5">
        <v>965.72</v>
      </c>
      <c r="K1655" s="5" t="s">
        <v>81</v>
      </c>
      <c r="L1655" s="6">
        <v>44945</v>
      </c>
      <c r="M1655" s="5">
        <f t="shared" si="25"/>
        <v>12</v>
      </c>
      <c r="N1655" s="5" t="str">
        <f>TEXT(Table1[[#This Row],[Date]],"mmm")</f>
        <v>Jan</v>
      </c>
      <c r="O1655" s="5">
        <f>YEAR(Table1[[#This Row],[Date]])</f>
        <v>2023</v>
      </c>
    </row>
    <row r="1656" spans="1:15" x14ac:dyDescent="0.25">
      <c r="A1656" s="5">
        <v>1655</v>
      </c>
      <c r="B1656" s="6">
        <v>45150</v>
      </c>
      <c r="C1656" s="5" t="s">
        <v>68</v>
      </c>
      <c r="D1656" s="5" t="str">
        <f>VLOOKUP($C1656,'Sales Person'!$A$1:$C$21,2,0)</f>
        <v>Samantha Irvin</v>
      </c>
      <c r="E1656" s="5" t="s">
        <v>2</v>
      </c>
      <c r="F1656" s="5" t="str">
        <f>VLOOKUP($E1656,Country!$A$1:$B$11,2,0)</f>
        <v>North America</v>
      </c>
      <c r="G1656" s="5" t="s">
        <v>32</v>
      </c>
      <c r="H1656" s="5" t="str">
        <f>VLOOKUP($G1656,Products!$A$1:$C$11,COLUMNS(Products!$A$2:B1656),0)</f>
        <v>Audio</v>
      </c>
      <c r="I1656" s="5">
        <f>VLOOKUP($G1656,Products!$A$1:$C$11,COLUMNS(Products!$A$2:C1656),0)</f>
        <v>143.09</v>
      </c>
      <c r="J1656" s="5">
        <v>123.73</v>
      </c>
      <c r="K1656" s="5" t="s">
        <v>81</v>
      </c>
      <c r="L1656" s="6">
        <v>45151</v>
      </c>
      <c r="M1656" s="5">
        <f t="shared" si="25"/>
        <v>1</v>
      </c>
      <c r="N1656" s="5" t="str">
        <f>TEXT(Table1[[#This Row],[Date]],"mmm")</f>
        <v>Aug</v>
      </c>
      <c r="O1656" s="5">
        <f>YEAR(Table1[[#This Row],[Date]])</f>
        <v>2023</v>
      </c>
    </row>
    <row r="1657" spans="1:15" x14ac:dyDescent="0.25">
      <c r="A1657" s="5">
        <v>1656</v>
      </c>
      <c r="B1657" s="6">
        <v>45316</v>
      </c>
      <c r="C1657" s="5" t="s">
        <v>72</v>
      </c>
      <c r="D1657" s="5" t="str">
        <f>VLOOKUP($C1657,'Sales Person'!$A$1:$C$21,2,0)</f>
        <v>Cathy Kelley</v>
      </c>
      <c r="E1657" s="5" t="s">
        <v>11</v>
      </c>
      <c r="F1657" s="5" t="str">
        <f>VLOOKUP($E1657,Country!$A$1:$B$11,2,0)</f>
        <v>Asia</v>
      </c>
      <c r="G1657" s="5" t="s">
        <v>20</v>
      </c>
      <c r="H1657" s="5" t="str">
        <f>VLOOKUP($G1657,Products!$A$1:$C$11,COLUMNS(Products!$A$2:B1657),0)</f>
        <v>Office Equipment</v>
      </c>
      <c r="I1657" s="5">
        <f>VLOOKUP($G1657,Products!$A$1:$C$11,COLUMNS(Products!$A$2:C1657),0)</f>
        <v>350.59</v>
      </c>
      <c r="J1657" s="5">
        <v>981.95</v>
      </c>
      <c r="K1657" s="5" t="s">
        <v>81</v>
      </c>
      <c r="L1657" s="6">
        <v>45328</v>
      </c>
      <c r="M1657" s="5">
        <f t="shared" si="25"/>
        <v>12</v>
      </c>
      <c r="N1657" s="5" t="str">
        <f>TEXT(Table1[[#This Row],[Date]],"mmm")</f>
        <v>Jan</v>
      </c>
      <c r="O1657" s="5">
        <f>YEAR(Table1[[#This Row],[Date]])</f>
        <v>2024</v>
      </c>
    </row>
    <row r="1658" spans="1:15" x14ac:dyDescent="0.25">
      <c r="A1658" s="5">
        <v>1657</v>
      </c>
      <c r="B1658" s="6">
        <v>45321</v>
      </c>
      <c r="C1658" s="5" t="s">
        <v>74</v>
      </c>
      <c r="D1658" s="5" t="str">
        <f>VLOOKUP($C1658,'Sales Person'!$A$1:$C$21,2,0)</f>
        <v>Michale Cole</v>
      </c>
      <c r="E1658" s="5" t="s">
        <v>11</v>
      </c>
      <c r="F1658" s="5" t="str">
        <f>VLOOKUP($E1658,Country!$A$1:$B$11,2,0)</f>
        <v>Asia</v>
      </c>
      <c r="G1658" s="5" t="s">
        <v>31</v>
      </c>
      <c r="H1658" s="5" t="str">
        <f>VLOOKUP($G1658,Products!$A$1:$C$11,COLUMNS(Products!$A$2:B1658),0)</f>
        <v>Electronics</v>
      </c>
      <c r="I1658" s="5">
        <f>VLOOKUP($G1658,Products!$A$1:$C$11,COLUMNS(Products!$A$2:C1658),0)</f>
        <v>71.97</v>
      </c>
      <c r="J1658" s="5">
        <v>622.92999999999995</v>
      </c>
      <c r="K1658" s="5" t="s">
        <v>81</v>
      </c>
      <c r="L1658" s="6">
        <v>45333</v>
      </c>
      <c r="M1658" s="5">
        <f t="shared" si="25"/>
        <v>12</v>
      </c>
      <c r="N1658" s="5" t="str">
        <f>TEXT(Table1[[#This Row],[Date]],"mmm")</f>
        <v>Jan</v>
      </c>
      <c r="O1658" s="5">
        <f>YEAR(Table1[[#This Row],[Date]])</f>
        <v>2024</v>
      </c>
    </row>
    <row r="1659" spans="1:15" x14ac:dyDescent="0.25">
      <c r="A1659" s="5">
        <v>1658</v>
      </c>
      <c r="B1659" s="6">
        <v>44931</v>
      </c>
      <c r="C1659" s="5" t="s">
        <v>64</v>
      </c>
      <c r="D1659" s="5" t="str">
        <f>VLOOKUP($C1659,'Sales Person'!$A$1:$C$21,2,0)</f>
        <v>Michale Cole</v>
      </c>
      <c r="E1659" s="5" t="s">
        <v>10</v>
      </c>
      <c r="F1659" s="5" t="str">
        <f>VLOOKUP($E1659,Country!$A$1:$B$11,2,0)</f>
        <v>Europe</v>
      </c>
      <c r="G1659" s="5" t="s">
        <v>22</v>
      </c>
      <c r="H1659" s="5" t="str">
        <f>VLOOKUP($G1659,Products!$A$1:$C$11,COLUMNS(Products!$A$2:B1659),0)</f>
        <v>Computing</v>
      </c>
      <c r="I1659" s="5">
        <f>VLOOKUP($G1659,Products!$A$1:$C$11,COLUMNS(Products!$A$2:C1659),0)</f>
        <v>415.78</v>
      </c>
      <c r="J1659" s="5">
        <v>110.74</v>
      </c>
      <c r="K1659" s="5" t="s">
        <v>81</v>
      </c>
      <c r="L1659" s="6">
        <v>44937</v>
      </c>
      <c r="M1659" s="5">
        <f t="shared" si="25"/>
        <v>6</v>
      </c>
      <c r="N1659" s="5" t="str">
        <f>TEXT(Table1[[#This Row],[Date]],"mmm")</f>
        <v>Jan</v>
      </c>
      <c r="O1659" s="5">
        <f>YEAR(Table1[[#This Row],[Date]])</f>
        <v>2023</v>
      </c>
    </row>
    <row r="1660" spans="1:15" x14ac:dyDescent="0.25">
      <c r="A1660" s="5">
        <v>1659</v>
      </c>
      <c r="B1660" s="6">
        <v>44959</v>
      </c>
      <c r="C1660" s="5" t="s">
        <v>46</v>
      </c>
      <c r="D1660" s="5" t="str">
        <f>VLOOKUP($C1660,'Sales Person'!$A$1:$C$21,2,0)</f>
        <v>Nick Patrick</v>
      </c>
      <c r="E1660" s="5" t="s">
        <v>14</v>
      </c>
      <c r="F1660" s="5" t="str">
        <f>VLOOKUP($E1660,Country!$A$1:$B$11,2,0)</f>
        <v>Asia</v>
      </c>
      <c r="G1660" s="5" t="s">
        <v>24</v>
      </c>
      <c r="H1660" s="5" t="str">
        <f>VLOOKUP($G1660,Products!$A$1:$C$11,COLUMNS(Products!$A$2:B1660),0)</f>
        <v>Audio</v>
      </c>
      <c r="I1660" s="5">
        <f>VLOOKUP($G1660,Products!$A$1:$C$11,COLUMNS(Products!$A$2:C1660),0)</f>
        <v>195.62</v>
      </c>
      <c r="J1660" s="5">
        <v>646.38</v>
      </c>
      <c r="K1660" s="5" t="s">
        <v>82</v>
      </c>
      <c r="L1660" s="5" t="s">
        <v>83</v>
      </c>
      <c r="M1660" s="5" t="str">
        <f t="shared" si="25"/>
        <v>0</v>
      </c>
      <c r="N1660" s="5" t="str">
        <f>TEXT(Table1[[#This Row],[Date]],"mmm")</f>
        <v>Feb</v>
      </c>
      <c r="O1660" s="5">
        <f>YEAR(Table1[[#This Row],[Date]])</f>
        <v>2023</v>
      </c>
    </row>
    <row r="1661" spans="1:15" x14ac:dyDescent="0.25">
      <c r="A1661" s="5">
        <v>1660</v>
      </c>
      <c r="B1661" s="6">
        <v>45509</v>
      </c>
      <c r="C1661" s="5" t="s">
        <v>42</v>
      </c>
      <c r="D1661" s="5" t="str">
        <f>VLOOKUP($C1661,'Sales Person'!$A$1:$C$21,2,0)</f>
        <v>Cathy Kelley</v>
      </c>
      <c r="E1661" s="5" t="s">
        <v>5</v>
      </c>
      <c r="F1661" s="5" t="str">
        <f>VLOOKUP($E1661,Country!$A$1:$B$11,2,0)</f>
        <v>South America</v>
      </c>
      <c r="G1661" s="5" t="s">
        <v>22</v>
      </c>
      <c r="H1661" s="5" t="str">
        <f>VLOOKUP($G1661,Products!$A$1:$C$11,COLUMNS(Products!$A$2:B1661),0)</f>
        <v>Computing</v>
      </c>
      <c r="I1661" s="5">
        <f>VLOOKUP($G1661,Products!$A$1:$C$11,COLUMNS(Products!$A$2:C1661),0)</f>
        <v>415.78</v>
      </c>
      <c r="J1661" s="5">
        <v>167.93</v>
      </c>
      <c r="K1661" s="5" t="s">
        <v>81</v>
      </c>
      <c r="L1661" s="6">
        <v>45513</v>
      </c>
      <c r="M1661" s="5">
        <f t="shared" si="25"/>
        <v>4</v>
      </c>
      <c r="N1661" s="5" t="str">
        <f>TEXT(Table1[[#This Row],[Date]],"mmm")</f>
        <v>Aug</v>
      </c>
      <c r="O1661" s="5">
        <f>YEAR(Table1[[#This Row],[Date]])</f>
        <v>2024</v>
      </c>
    </row>
    <row r="1662" spans="1:15" x14ac:dyDescent="0.25">
      <c r="A1662" s="5">
        <v>1661</v>
      </c>
      <c r="B1662" s="6">
        <v>45564</v>
      </c>
      <c r="C1662" s="5" t="s">
        <v>50</v>
      </c>
      <c r="D1662" s="5" t="str">
        <f>VLOOKUP($C1662,'Sales Person'!$A$1:$C$21,2,0)</f>
        <v>Michale Cole</v>
      </c>
      <c r="E1662" s="5" t="s">
        <v>4</v>
      </c>
      <c r="F1662" s="5" t="str">
        <f>VLOOKUP($E1662,Country!$A$1:$B$11,2,0)</f>
        <v>North America</v>
      </c>
      <c r="G1662" s="5" t="s">
        <v>31</v>
      </c>
      <c r="H1662" s="5" t="str">
        <f>VLOOKUP($G1662,Products!$A$1:$C$11,COLUMNS(Products!$A$2:B1662),0)</f>
        <v>Electronics</v>
      </c>
      <c r="I1662" s="5">
        <f>VLOOKUP($G1662,Products!$A$1:$C$11,COLUMNS(Products!$A$2:C1662),0)</f>
        <v>71.97</v>
      </c>
      <c r="J1662" s="5">
        <v>146.47999999999999</v>
      </c>
      <c r="K1662" s="5" t="s">
        <v>81</v>
      </c>
      <c r="L1662" s="6">
        <v>45566</v>
      </c>
      <c r="M1662" s="5">
        <f t="shared" si="25"/>
        <v>2</v>
      </c>
      <c r="N1662" s="5" t="str">
        <f>TEXT(Table1[[#This Row],[Date]],"mmm")</f>
        <v>Sep</v>
      </c>
      <c r="O1662" s="5">
        <f>YEAR(Table1[[#This Row],[Date]])</f>
        <v>2024</v>
      </c>
    </row>
    <row r="1663" spans="1:15" x14ac:dyDescent="0.25">
      <c r="A1663" s="5">
        <v>1662</v>
      </c>
      <c r="B1663" s="6">
        <v>45262</v>
      </c>
      <c r="C1663" s="5" t="s">
        <v>60</v>
      </c>
      <c r="D1663" s="5" t="str">
        <f>VLOOKUP($C1663,'Sales Person'!$A$1:$C$21,2,0)</f>
        <v>Cathy Kelley</v>
      </c>
      <c r="E1663" s="5" t="s">
        <v>2</v>
      </c>
      <c r="F1663" s="5" t="str">
        <f>VLOOKUP($E1663,Country!$A$1:$B$11,2,0)</f>
        <v>North America</v>
      </c>
      <c r="G1663" s="5" t="s">
        <v>22</v>
      </c>
      <c r="H1663" s="5" t="str">
        <f>VLOOKUP($G1663,Products!$A$1:$C$11,COLUMNS(Products!$A$2:B1663),0)</f>
        <v>Computing</v>
      </c>
      <c r="I1663" s="5">
        <f>VLOOKUP($G1663,Products!$A$1:$C$11,COLUMNS(Products!$A$2:C1663),0)</f>
        <v>415.78</v>
      </c>
      <c r="J1663" s="5">
        <v>914.6</v>
      </c>
      <c r="K1663" s="5" t="s">
        <v>82</v>
      </c>
      <c r="L1663" s="5" t="s">
        <v>83</v>
      </c>
      <c r="M1663" s="5" t="str">
        <f t="shared" si="25"/>
        <v>0</v>
      </c>
      <c r="N1663" s="5" t="str">
        <f>TEXT(Table1[[#This Row],[Date]],"mmm")</f>
        <v>Dec</v>
      </c>
      <c r="O1663" s="5">
        <f>YEAR(Table1[[#This Row],[Date]])</f>
        <v>2023</v>
      </c>
    </row>
    <row r="1664" spans="1:15" x14ac:dyDescent="0.25">
      <c r="A1664" s="5">
        <v>1663</v>
      </c>
      <c r="B1664" s="6">
        <v>45192</v>
      </c>
      <c r="C1664" s="5" t="s">
        <v>60</v>
      </c>
      <c r="D1664" s="5" t="str">
        <f>VLOOKUP($C1664,'Sales Person'!$A$1:$C$21,2,0)</f>
        <v>Cathy Kelley</v>
      </c>
      <c r="E1664" s="5" t="s">
        <v>11</v>
      </c>
      <c r="F1664" s="5" t="str">
        <f>VLOOKUP($E1664,Country!$A$1:$B$11,2,0)</f>
        <v>Asia</v>
      </c>
      <c r="G1664" s="5" t="s">
        <v>24</v>
      </c>
      <c r="H1664" s="5" t="str">
        <f>VLOOKUP($G1664,Products!$A$1:$C$11,COLUMNS(Products!$A$2:B1664),0)</f>
        <v>Audio</v>
      </c>
      <c r="I1664" s="5">
        <f>VLOOKUP($G1664,Products!$A$1:$C$11,COLUMNS(Products!$A$2:C1664),0)</f>
        <v>195.62</v>
      </c>
      <c r="J1664" s="5">
        <v>959.74</v>
      </c>
      <c r="K1664" s="5" t="s">
        <v>81</v>
      </c>
      <c r="L1664" s="6">
        <v>45204</v>
      </c>
      <c r="M1664" s="5">
        <f t="shared" si="25"/>
        <v>12</v>
      </c>
      <c r="N1664" s="5" t="str">
        <f>TEXT(Table1[[#This Row],[Date]],"mmm")</f>
        <v>Sep</v>
      </c>
      <c r="O1664" s="5">
        <f>YEAR(Table1[[#This Row],[Date]])</f>
        <v>2023</v>
      </c>
    </row>
    <row r="1665" spans="1:15" x14ac:dyDescent="0.25">
      <c r="A1665" s="5">
        <v>1664</v>
      </c>
      <c r="B1665" s="6">
        <v>45082</v>
      </c>
      <c r="C1665" s="5" t="s">
        <v>74</v>
      </c>
      <c r="D1665" s="5" t="str">
        <f>VLOOKUP($C1665,'Sales Person'!$A$1:$C$21,2,0)</f>
        <v>Michale Cole</v>
      </c>
      <c r="E1665" s="5" t="s">
        <v>11</v>
      </c>
      <c r="F1665" s="5" t="str">
        <f>VLOOKUP($E1665,Country!$A$1:$B$11,2,0)</f>
        <v>Asia</v>
      </c>
      <c r="G1665" s="5" t="s">
        <v>29</v>
      </c>
      <c r="H1665" s="5" t="str">
        <f>VLOOKUP($G1665,Products!$A$1:$C$11,COLUMNS(Products!$A$2:B1665),0)</f>
        <v>Computing</v>
      </c>
      <c r="I1665" s="5">
        <f>VLOOKUP($G1665,Products!$A$1:$C$11,COLUMNS(Products!$A$2:C1665),0)</f>
        <v>104.6</v>
      </c>
      <c r="J1665" s="5">
        <v>642.1</v>
      </c>
      <c r="K1665" s="5" t="s">
        <v>82</v>
      </c>
      <c r="L1665" s="5" t="s">
        <v>83</v>
      </c>
      <c r="M1665" s="5" t="str">
        <f t="shared" si="25"/>
        <v>0</v>
      </c>
      <c r="N1665" s="5" t="str">
        <f>TEXT(Table1[[#This Row],[Date]],"mmm")</f>
        <v>Jun</v>
      </c>
      <c r="O1665" s="5">
        <f>YEAR(Table1[[#This Row],[Date]])</f>
        <v>2023</v>
      </c>
    </row>
    <row r="1666" spans="1:15" x14ac:dyDescent="0.25">
      <c r="A1666" s="5">
        <v>1665</v>
      </c>
      <c r="B1666" s="6">
        <v>45120</v>
      </c>
      <c r="C1666" s="5" t="s">
        <v>74</v>
      </c>
      <c r="D1666" s="5" t="str">
        <f>VLOOKUP($C1666,'Sales Person'!$A$1:$C$21,2,0)</f>
        <v>Michale Cole</v>
      </c>
      <c r="E1666" s="5" t="s">
        <v>4</v>
      </c>
      <c r="F1666" s="5" t="str">
        <f>VLOOKUP($E1666,Country!$A$1:$B$11,2,0)</f>
        <v>North America</v>
      </c>
      <c r="G1666" s="5" t="s">
        <v>22</v>
      </c>
      <c r="H1666" s="5" t="str">
        <f>VLOOKUP($G1666,Products!$A$1:$C$11,COLUMNS(Products!$A$2:B1666),0)</f>
        <v>Computing</v>
      </c>
      <c r="I1666" s="5">
        <f>VLOOKUP($G1666,Products!$A$1:$C$11,COLUMNS(Products!$A$2:C1666),0)</f>
        <v>415.78</v>
      </c>
      <c r="J1666" s="5">
        <v>174.15</v>
      </c>
      <c r="K1666" s="5" t="s">
        <v>81</v>
      </c>
      <c r="L1666" s="6">
        <v>45122</v>
      </c>
      <c r="M1666" s="5">
        <f t="shared" ref="M1666:M1729" si="26">IFERROR(L1666-B1666,"0")</f>
        <v>2</v>
      </c>
      <c r="N1666" s="5" t="str">
        <f>TEXT(Table1[[#This Row],[Date]],"mmm")</f>
        <v>Jul</v>
      </c>
      <c r="O1666" s="5">
        <f>YEAR(Table1[[#This Row],[Date]])</f>
        <v>2023</v>
      </c>
    </row>
    <row r="1667" spans="1:15" x14ac:dyDescent="0.25">
      <c r="A1667" s="5">
        <v>1666</v>
      </c>
      <c r="B1667" s="6">
        <v>45118</v>
      </c>
      <c r="C1667" s="5" t="s">
        <v>42</v>
      </c>
      <c r="D1667" s="5" t="str">
        <f>VLOOKUP($C1667,'Sales Person'!$A$1:$C$21,2,0)</f>
        <v>Cathy Kelley</v>
      </c>
      <c r="E1667" s="5" t="s">
        <v>15</v>
      </c>
      <c r="F1667" s="5" t="str">
        <f>VLOOKUP($E1667,Country!$A$1:$B$11,2,0)</f>
        <v>Oceania</v>
      </c>
      <c r="G1667" s="5" t="s">
        <v>22</v>
      </c>
      <c r="H1667" s="5" t="str">
        <f>VLOOKUP($G1667,Products!$A$1:$C$11,COLUMNS(Products!$A$2:B1667),0)</f>
        <v>Computing</v>
      </c>
      <c r="I1667" s="5">
        <f>VLOOKUP($G1667,Products!$A$1:$C$11,COLUMNS(Products!$A$2:C1667),0)</f>
        <v>415.78</v>
      </c>
      <c r="J1667" s="5">
        <v>129.24</v>
      </c>
      <c r="K1667" s="5" t="s">
        <v>82</v>
      </c>
      <c r="L1667" s="5" t="s">
        <v>83</v>
      </c>
      <c r="M1667" s="5" t="str">
        <f t="shared" si="26"/>
        <v>0</v>
      </c>
      <c r="N1667" s="5" t="str">
        <f>TEXT(Table1[[#This Row],[Date]],"mmm")</f>
        <v>Jul</v>
      </c>
      <c r="O1667" s="5">
        <f>YEAR(Table1[[#This Row],[Date]])</f>
        <v>2023</v>
      </c>
    </row>
    <row r="1668" spans="1:15" x14ac:dyDescent="0.25">
      <c r="A1668" s="5">
        <v>1667</v>
      </c>
      <c r="B1668" s="6">
        <v>45597</v>
      </c>
      <c r="C1668" s="5" t="s">
        <v>58</v>
      </c>
      <c r="D1668" s="5" t="str">
        <f>VLOOKUP($C1668,'Sales Person'!$A$1:$C$21,2,0)</f>
        <v>Nick Patrick</v>
      </c>
      <c r="E1668" s="5" t="s">
        <v>13</v>
      </c>
      <c r="F1668" s="5" t="str">
        <f>VLOOKUP($E1668,Country!$A$1:$B$11,2,0)</f>
        <v>Asia</v>
      </c>
      <c r="G1668" s="5" t="s">
        <v>33</v>
      </c>
      <c r="H1668" s="5" t="str">
        <f>VLOOKUP($G1668,Products!$A$1:$C$11,COLUMNS(Products!$A$2:B1668),0)</f>
        <v>Electronics</v>
      </c>
      <c r="I1668" s="5">
        <f>VLOOKUP($G1668,Products!$A$1:$C$11,COLUMNS(Products!$A$2:C1668),0)</f>
        <v>381.62</v>
      </c>
      <c r="J1668" s="5">
        <v>542.88</v>
      </c>
      <c r="K1668" s="5" t="s">
        <v>81</v>
      </c>
      <c r="L1668" s="6">
        <v>45612</v>
      </c>
      <c r="M1668" s="5">
        <f t="shared" si="26"/>
        <v>15</v>
      </c>
      <c r="N1668" s="5" t="str">
        <f>TEXT(Table1[[#This Row],[Date]],"mmm")</f>
        <v>Nov</v>
      </c>
      <c r="O1668" s="5">
        <f>YEAR(Table1[[#This Row],[Date]])</f>
        <v>2024</v>
      </c>
    </row>
    <row r="1669" spans="1:15" x14ac:dyDescent="0.25">
      <c r="A1669" s="5">
        <v>1668</v>
      </c>
      <c r="B1669" s="6">
        <v>45583</v>
      </c>
      <c r="C1669" s="5" t="s">
        <v>36</v>
      </c>
      <c r="D1669" s="5" t="str">
        <f>VLOOKUP($C1669,'Sales Person'!$A$1:$C$21,2,0)</f>
        <v>Michale Cole</v>
      </c>
      <c r="E1669" s="5" t="s">
        <v>10</v>
      </c>
      <c r="F1669" s="5" t="str">
        <f>VLOOKUP($E1669,Country!$A$1:$B$11,2,0)</f>
        <v>Europe</v>
      </c>
      <c r="G1669" s="5" t="s">
        <v>26</v>
      </c>
      <c r="H1669" s="5" t="str">
        <f>VLOOKUP($G1669,Products!$A$1:$C$11,COLUMNS(Products!$A$2:B1669),0)</f>
        <v>Electronics</v>
      </c>
      <c r="I1669" s="5">
        <f>VLOOKUP($G1669,Products!$A$1:$C$11,COLUMNS(Products!$A$2:C1669),0)</f>
        <v>263.2</v>
      </c>
      <c r="J1669" s="5">
        <v>542.14</v>
      </c>
      <c r="K1669" s="5" t="s">
        <v>81</v>
      </c>
      <c r="L1669" s="6">
        <v>45589</v>
      </c>
      <c r="M1669" s="5">
        <f t="shared" si="26"/>
        <v>6</v>
      </c>
      <c r="N1669" s="5" t="str">
        <f>TEXT(Table1[[#This Row],[Date]],"mmm")</f>
        <v>Oct</v>
      </c>
      <c r="O1669" s="5">
        <f>YEAR(Table1[[#This Row],[Date]])</f>
        <v>2024</v>
      </c>
    </row>
    <row r="1670" spans="1:15" x14ac:dyDescent="0.25">
      <c r="A1670" s="5">
        <v>1669</v>
      </c>
      <c r="B1670" s="6">
        <v>45563</v>
      </c>
      <c r="C1670" s="5" t="s">
        <v>60</v>
      </c>
      <c r="D1670" s="5" t="str">
        <f>VLOOKUP($C1670,'Sales Person'!$A$1:$C$21,2,0)</f>
        <v>Cathy Kelley</v>
      </c>
      <c r="E1670" s="5" t="s">
        <v>9</v>
      </c>
      <c r="F1670" s="5" t="str">
        <f>VLOOKUP($E1670,Country!$A$1:$B$11,2,0)</f>
        <v>Europe</v>
      </c>
      <c r="G1670" s="5" t="s">
        <v>29</v>
      </c>
      <c r="H1670" s="5" t="str">
        <f>VLOOKUP($G1670,Products!$A$1:$C$11,COLUMNS(Products!$A$2:B1670),0)</f>
        <v>Computing</v>
      </c>
      <c r="I1670" s="5">
        <f>VLOOKUP($G1670,Products!$A$1:$C$11,COLUMNS(Products!$A$2:C1670),0)</f>
        <v>104.6</v>
      </c>
      <c r="J1670" s="5">
        <v>824.51</v>
      </c>
      <c r="K1670" s="5" t="s">
        <v>82</v>
      </c>
      <c r="L1670" s="5" t="s">
        <v>83</v>
      </c>
      <c r="M1670" s="5" t="str">
        <f t="shared" si="26"/>
        <v>0</v>
      </c>
      <c r="N1670" s="5" t="str">
        <f>TEXT(Table1[[#This Row],[Date]],"mmm")</f>
        <v>Sep</v>
      </c>
      <c r="O1670" s="5">
        <f>YEAR(Table1[[#This Row],[Date]])</f>
        <v>2024</v>
      </c>
    </row>
    <row r="1671" spans="1:15" x14ac:dyDescent="0.25">
      <c r="A1671" s="5">
        <v>1670</v>
      </c>
      <c r="B1671" s="6">
        <v>44979</v>
      </c>
      <c r="C1671" s="5" t="s">
        <v>70</v>
      </c>
      <c r="D1671" s="5" t="str">
        <f>VLOOKUP($C1671,'Sales Person'!$A$1:$C$21,2,0)</f>
        <v>Cathy Kelley</v>
      </c>
      <c r="E1671" s="5" t="s">
        <v>7</v>
      </c>
      <c r="F1671" s="5" t="str">
        <f>VLOOKUP($E1671,Country!$A$1:$B$11,2,0)</f>
        <v>Europe</v>
      </c>
      <c r="G1671" s="5" t="s">
        <v>32</v>
      </c>
      <c r="H1671" s="5" t="str">
        <f>VLOOKUP($G1671,Products!$A$1:$C$11,COLUMNS(Products!$A$2:B1671),0)</f>
        <v>Audio</v>
      </c>
      <c r="I1671" s="5">
        <f>VLOOKUP($G1671,Products!$A$1:$C$11,COLUMNS(Products!$A$2:C1671),0)</f>
        <v>143.09</v>
      </c>
      <c r="J1671" s="5">
        <v>965.46</v>
      </c>
      <c r="K1671" s="5" t="s">
        <v>81</v>
      </c>
      <c r="L1671" s="6">
        <v>44987</v>
      </c>
      <c r="M1671" s="5">
        <f t="shared" si="26"/>
        <v>8</v>
      </c>
      <c r="N1671" s="5" t="str">
        <f>TEXT(Table1[[#This Row],[Date]],"mmm")</f>
        <v>Feb</v>
      </c>
      <c r="O1671" s="5">
        <f>YEAR(Table1[[#This Row],[Date]])</f>
        <v>2023</v>
      </c>
    </row>
    <row r="1672" spans="1:15" x14ac:dyDescent="0.25">
      <c r="A1672" s="5">
        <v>1671</v>
      </c>
      <c r="B1672" s="6">
        <v>44956</v>
      </c>
      <c r="C1672" s="5" t="s">
        <v>66</v>
      </c>
      <c r="D1672" s="5" t="str">
        <f>VLOOKUP($C1672,'Sales Person'!$A$1:$C$21,2,0)</f>
        <v>Michale Cole</v>
      </c>
      <c r="E1672" s="5" t="s">
        <v>9</v>
      </c>
      <c r="F1672" s="5" t="str">
        <f>VLOOKUP($E1672,Country!$A$1:$B$11,2,0)</f>
        <v>Europe</v>
      </c>
      <c r="G1672" s="5" t="s">
        <v>26</v>
      </c>
      <c r="H1672" s="5" t="str">
        <f>VLOOKUP($G1672,Products!$A$1:$C$11,COLUMNS(Products!$A$2:B1672),0)</f>
        <v>Electronics</v>
      </c>
      <c r="I1672" s="5">
        <f>VLOOKUP($G1672,Products!$A$1:$C$11,COLUMNS(Products!$A$2:C1672),0)</f>
        <v>263.2</v>
      </c>
      <c r="J1672" s="5">
        <v>844.01</v>
      </c>
      <c r="K1672" s="5" t="s">
        <v>81</v>
      </c>
      <c r="L1672" s="6">
        <v>44966</v>
      </c>
      <c r="M1672" s="5">
        <f t="shared" si="26"/>
        <v>10</v>
      </c>
      <c r="N1672" s="5" t="str">
        <f>TEXT(Table1[[#This Row],[Date]],"mmm")</f>
        <v>Jan</v>
      </c>
      <c r="O1672" s="5">
        <f>YEAR(Table1[[#This Row],[Date]])</f>
        <v>2023</v>
      </c>
    </row>
    <row r="1673" spans="1:15" x14ac:dyDescent="0.25">
      <c r="A1673" s="5">
        <v>1672</v>
      </c>
      <c r="B1673" s="6">
        <v>45003</v>
      </c>
      <c r="C1673" s="5" t="s">
        <v>54</v>
      </c>
      <c r="D1673" s="5" t="str">
        <f>VLOOKUP($C1673,'Sales Person'!$A$1:$C$21,2,0)</f>
        <v>Michale Cole</v>
      </c>
      <c r="E1673" s="5" t="s">
        <v>5</v>
      </c>
      <c r="F1673" s="5" t="str">
        <f>VLOOKUP($E1673,Country!$A$1:$B$11,2,0)</f>
        <v>South America</v>
      </c>
      <c r="G1673" s="5" t="s">
        <v>29</v>
      </c>
      <c r="H1673" s="5" t="str">
        <f>VLOOKUP($G1673,Products!$A$1:$C$11,COLUMNS(Products!$A$2:B1673),0)</f>
        <v>Computing</v>
      </c>
      <c r="I1673" s="5">
        <f>VLOOKUP($G1673,Products!$A$1:$C$11,COLUMNS(Products!$A$2:C1673),0)</f>
        <v>104.6</v>
      </c>
      <c r="J1673" s="5">
        <v>279.18</v>
      </c>
      <c r="K1673" s="5" t="s">
        <v>81</v>
      </c>
      <c r="L1673" s="6">
        <v>45007</v>
      </c>
      <c r="M1673" s="5">
        <f t="shared" si="26"/>
        <v>4</v>
      </c>
      <c r="N1673" s="5" t="str">
        <f>TEXT(Table1[[#This Row],[Date]],"mmm")</f>
        <v>Mar</v>
      </c>
      <c r="O1673" s="5">
        <f>YEAR(Table1[[#This Row],[Date]])</f>
        <v>2023</v>
      </c>
    </row>
    <row r="1674" spans="1:15" x14ac:dyDescent="0.25">
      <c r="A1674" s="5">
        <v>1673</v>
      </c>
      <c r="B1674" s="6">
        <v>45484</v>
      </c>
      <c r="C1674" s="5" t="s">
        <v>48</v>
      </c>
      <c r="D1674" s="5" t="str">
        <f>VLOOKUP($C1674,'Sales Person'!$A$1:$C$21,2,0)</f>
        <v>Cathy Kelley</v>
      </c>
      <c r="E1674" s="5" t="s">
        <v>14</v>
      </c>
      <c r="F1674" s="5" t="str">
        <f>VLOOKUP($E1674,Country!$A$1:$B$11,2,0)</f>
        <v>Asia</v>
      </c>
      <c r="G1674" s="5" t="s">
        <v>20</v>
      </c>
      <c r="H1674" s="5" t="str">
        <f>VLOOKUP($G1674,Products!$A$1:$C$11,COLUMNS(Products!$A$2:B1674),0)</f>
        <v>Office Equipment</v>
      </c>
      <c r="I1674" s="5">
        <f>VLOOKUP($G1674,Products!$A$1:$C$11,COLUMNS(Products!$A$2:C1674),0)</f>
        <v>350.59</v>
      </c>
      <c r="J1674" s="5">
        <v>153.18</v>
      </c>
      <c r="K1674" s="5" t="s">
        <v>81</v>
      </c>
      <c r="L1674" s="6">
        <v>45502</v>
      </c>
      <c r="M1674" s="5">
        <f t="shared" si="26"/>
        <v>18</v>
      </c>
      <c r="N1674" s="5" t="str">
        <f>TEXT(Table1[[#This Row],[Date]],"mmm")</f>
        <v>Jul</v>
      </c>
      <c r="O1674" s="5">
        <f>YEAR(Table1[[#This Row],[Date]])</f>
        <v>2024</v>
      </c>
    </row>
    <row r="1675" spans="1:15" x14ac:dyDescent="0.25">
      <c r="A1675" s="5">
        <v>1674</v>
      </c>
      <c r="B1675" s="6">
        <v>45518</v>
      </c>
      <c r="C1675" s="5" t="s">
        <v>44</v>
      </c>
      <c r="D1675" s="5" t="str">
        <f>VLOOKUP($C1675,'Sales Person'!$A$1:$C$21,2,0)</f>
        <v>Cathy Kelley</v>
      </c>
      <c r="E1675" s="5" t="s">
        <v>15</v>
      </c>
      <c r="F1675" s="5" t="str">
        <f>VLOOKUP($E1675,Country!$A$1:$B$11,2,0)</f>
        <v>Oceania</v>
      </c>
      <c r="G1675" s="5" t="s">
        <v>22</v>
      </c>
      <c r="H1675" s="5" t="str">
        <f>VLOOKUP($G1675,Products!$A$1:$C$11,COLUMNS(Products!$A$2:B1675),0)</f>
        <v>Computing</v>
      </c>
      <c r="I1675" s="5">
        <f>VLOOKUP($G1675,Products!$A$1:$C$11,COLUMNS(Products!$A$2:C1675),0)</f>
        <v>415.78</v>
      </c>
      <c r="J1675" s="5">
        <v>916.62</v>
      </c>
      <c r="K1675" s="5" t="s">
        <v>81</v>
      </c>
      <c r="L1675" s="6">
        <v>45538</v>
      </c>
      <c r="M1675" s="5">
        <f t="shared" si="26"/>
        <v>20</v>
      </c>
      <c r="N1675" s="5" t="str">
        <f>TEXT(Table1[[#This Row],[Date]],"mmm")</f>
        <v>Aug</v>
      </c>
      <c r="O1675" s="5">
        <f>YEAR(Table1[[#This Row],[Date]])</f>
        <v>2024</v>
      </c>
    </row>
    <row r="1676" spans="1:15" x14ac:dyDescent="0.25">
      <c r="A1676" s="5">
        <v>1675</v>
      </c>
      <c r="B1676" s="6">
        <v>45066</v>
      </c>
      <c r="C1676" s="5" t="s">
        <v>72</v>
      </c>
      <c r="D1676" s="5" t="str">
        <f>VLOOKUP($C1676,'Sales Person'!$A$1:$C$21,2,0)</f>
        <v>Cathy Kelley</v>
      </c>
      <c r="E1676" s="5" t="s">
        <v>5</v>
      </c>
      <c r="F1676" s="5" t="str">
        <f>VLOOKUP($E1676,Country!$A$1:$B$11,2,0)</f>
        <v>South America</v>
      </c>
      <c r="G1676" s="5" t="s">
        <v>24</v>
      </c>
      <c r="H1676" s="5" t="str">
        <f>VLOOKUP($G1676,Products!$A$1:$C$11,COLUMNS(Products!$A$2:B1676),0)</f>
        <v>Audio</v>
      </c>
      <c r="I1676" s="5">
        <f>VLOOKUP($G1676,Products!$A$1:$C$11,COLUMNS(Products!$A$2:C1676),0)</f>
        <v>195.62</v>
      </c>
      <c r="J1676" s="5">
        <v>257.24</v>
      </c>
      <c r="K1676" s="5" t="s">
        <v>82</v>
      </c>
      <c r="L1676" s="5" t="s">
        <v>83</v>
      </c>
      <c r="M1676" s="5" t="str">
        <f t="shared" si="26"/>
        <v>0</v>
      </c>
      <c r="N1676" s="5" t="str">
        <f>TEXT(Table1[[#This Row],[Date]],"mmm")</f>
        <v>May</v>
      </c>
      <c r="O1676" s="5">
        <f>YEAR(Table1[[#This Row],[Date]])</f>
        <v>2023</v>
      </c>
    </row>
    <row r="1677" spans="1:15" x14ac:dyDescent="0.25">
      <c r="A1677" s="5">
        <v>1676</v>
      </c>
      <c r="B1677" s="6">
        <v>45069</v>
      </c>
      <c r="C1677" s="5" t="s">
        <v>70</v>
      </c>
      <c r="D1677" s="5" t="str">
        <f>VLOOKUP($C1677,'Sales Person'!$A$1:$C$21,2,0)</f>
        <v>Cathy Kelley</v>
      </c>
      <c r="E1677" s="5" t="s">
        <v>7</v>
      </c>
      <c r="F1677" s="5" t="str">
        <f>VLOOKUP($E1677,Country!$A$1:$B$11,2,0)</f>
        <v>Europe</v>
      </c>
      <c r="G1677" s="5" t="s">
        <v>26</v>
      </c>
      <c r="H1677" s="5" t="str">
        <f>VLOOKUP($G1677,Products!$A$1:$C$11,COLUMNS(Products!$A$2:B1677),0)</f>
        <v>Electronics</v>
      </c>
      <c r="I1677" s="5">
        <f>VLOOKUP($G1677,Products!$A$1:$C$11,COLUMNS(Products!$A$2:C1677),0)</f>
        <v>263.2</v>
      </c>
      <c r="J1677" s="5">
        <v>641.67999999999995</v>
      </c>
      <c r="K1677" s="5" t="s">
        <v>81</v>
      </c>
      <c r="L1677" s="6">
        <v>45077</v>
      </c>
      <c r="M1677" s="5">
        <f t="shared" si="26"/>
        <v>8</v>
      </c>
      <c r="N1677" s="5" t="str">
        <f>TEXT(Table1[[#This Row],[Date]],"mmm")</f>
        <v>May</v>
      </c>
      <c r="O1677" s="5">
        <f>YEAR(Table1[[#This Row],[Date]])</f>
        <v>2023</v>
      </c>
    </row>
    <row r="1678" spans="1:15" x14ac:dyDescent="0.25">
      <c r="A1678" s="5">
        <v>1677</v>
      </c>
      <c r="B1678" s="6">
        <v>45220</v>
      </c>
      <c r="C1678" s="5" t="s">
        <v>64</v>
      </c>
      <c r="D1678" s="5" t="str">
        <f>VLOOKUP($C1678,'Sales Person'!$A$1:$C$21,2,0)</f>
        <v>Michale Cole</v>
      </c>
      <c r="E1678" s="5" t="s">
        <v>10</v>
      </c>
      <c r="F1678" s="5" t="str">
        <f>VLOOKUP($E1678,Country!$A$1:$B$11,2,0)</f>
        <v>Europe</v>
      </c>
      <c r="G1678" s="5" t="s">
        <v>26</v>
      </c>
      <c r="H1678" s="5" t="str">
        <f>VLOOKUP($G1678,Products!$A$1:$C$11,COLUMNS(Products!$A$2:B1678),0)</f>
        <v>Electronics</v>
      </c>
      <c r="I1678" s="5">
        <f>VLOOKUP($G1678,Products!$A$1:$C$11,COLUMNS(Products!$A$2:C1678),0)</f>
        <v>263.2</v>
      </c>
      <c r="J1678" s="5">
        <v>473.59</v>
      </c>
      <c r="K1678" s="5" t="s">
        <v>82</v>
      </c>
      <c r="L1678" s="5" t="s">
        <v>83</v>
      </c>
      <c r="M1678" s="5" t="str">
        <f t="shared" si="26"/>
        <v>0</v>
      </c>
      <c r="N1678" s="5" t="str">
        <f>TEXT(Table1[[#This Row],[Date]],"mmm")</f>
        <v>Oct</v>
      </c>
      <c r="O1678" s="5">
        <f>YEAR(Table1[[#This Row],[Date]])</f>
        <v>2023</v>
      </c>
    </row>
    <row r="1679" spans="1:15" x14ac:dyDescent="0.25">
      <c r="A1679" s="5">
        <v>1678</v>
      </c>
      <c r="B1679" s="6">
        <v>45068</v>
      </c>
      <c r="C1679" s="5" t="s">
        <v>40</v>
      </c>
      <c r="D1679" s="5" t="str">
        <f>VLOOKUP($C1679,'Sales Person'!$A$1:$C$21,2,0)</f>
        <v>Samantha Irvin</v>
      </c>
      <c r="E1679" s="5" t="s">
        <v>15</v>
      </c>
      <c r="F1679" s="5" t="str">
        <f>VLOOKUP($E1679,Country!$A$1:$B$11,2,0)</f>
        <v>Oceania</v>
      </c>
      <c r="G1679" s="5" t="s">
        <v>20</v>
      </c>
      <c r="H1679" s="5" t="str">
        <f>VLOOKUP($G1679,Products!$A$1:$C$11,COLUMNS(Products!$A$2:B1679),0)</f>
        <v>Office Equipment</v>
      </c>
      <c r="I1679" s="5">
        <f>VLOOKUP($G1679,Products!$A$1:$C$11,COLUMNS(Products!$A$2:C1679),0)</f>
        <v>350.59</v>
      </c>
      <c r="J1679" s="5">
        <v>261.73</v>
      </c>
      <c r="K1679" s="5" t="s">
        <v>82</v>
      </c>
      <c r="L1679" s="5" t="s">
        <v>83</v>
      </c>
      <c r="M1679" s="5" t="str">
        <f t="shared" si="26"/>
        <v>0</v>
      </c>
      <c r="N1679" s="5" t="str">
        <f>TEXT(Table1[[#This Row],[Date]],"mmm")</f>
        <v>May</v>
      </c>
      <c r="O1679" s="5">
        <f>YEAR(Table1[[#This Row],[Date]])</f>
        <v>2023</v>
      </c>
    </row>
    <row r="1680" spans="1:15" x14ac:dyDescent="0.25">
      <c r="A1680" s="5">
        <v>1679</v>
      </c>
      <c r="B1680" s="6">
        <v>45349</v>
      </c>
      <c r="C1680" s="5" t="s">
        <v>70</v>
      </c>
      <c r="D1680" s="5" t="str">
        <f>VLOOKUP($C1680,'Sales Person'!$A$1:$C$21,2,0)</f>
        <v>Cathy Kelley</v>
      </c>
      <c r="E1680" s="5" t="s">
        <v>5</v>
      </c>
      <c r="F1680" s="5" t="str">
        <f>VLOOKUP($E1680,Country!$A$1:$B$11,2,0)</f>
        <v>South America</v>
      </c>
      <c r="G1680" s="5" t="s">
        <v>32</v>
      </c>
      <c r="H1680" s="5" t="str">
        <f>VLOOKUP($G1680,Products!$A$1:$C$11,COLUMNS(Products!$A$2:B1680),0)</f>
        <v>Audio</v>
      </c>
      <c r="I1680" s="5">
        <f>VLOOKUP($G1680,Products!$A$1:$C$11,COLUMNS(Products!$A$2:C1680),0)</f>
        <v>143.09</v>
      </c>
      <c r="J1680" s="5">
        <v>417.68</v>
      </c>
      <c r="K1680" s="5" t="s">
        <v>81</v>
      </c>
      <c r="L1680" s="6">
        <v>45353</v>
      </c>
      <c r="M1680" s="5">
        <f t="shared" si="26"/>
        <v>4</v>
      </c>
      <c r="N1680" s="5" t="str">
        <f>TEXT(Table1[[#This Row],[Date]],"mmm")</f>
        <v>Feb</v>
      </c>
      <c r="O1680" s="5">
        <f>YEAR(Table1[[#This Row],[Date]])</f>
        <v>2024</v>
      </c>
    </row>
    <row r="1681" spans="1:15" x14ac:dyDescent="0.25">
      <c r="A1681" s="5">
        <v>1680</v>
      </c>
      <c r="B1681" s="6">
        <v>45274</v>
      </c>
      <c r="C1681" s="5" t="s">
        <v>68</v>
      </c>
      <c r="D1681" s="5" t="str">
        <f>VLOOKUP($C1681,'Sales Person'!$A$1:$C$21,2,0)</f>
        <v>Samantha Irvin</v>
      </c>
      <c r="E1681" s="5" t="s">
        <v>11</v>
      </c>
      <c r="F1681" s="5" t="str">
        <f>VLOOKUP($E1681,Country!$A$1:$B$11,2,0)</f>
        <v>Asia</v>
      </c>
      <c r="G1681" s="5" t="s">
        <v>33</v>
      </c>
      <c r="H1681" s="5" t="str">
        <f>VLOOKUP($G1681,Products!$A$1:$C$11,COLUMNS(Products!$A$2:B1681),0)</f>
        <v>Electronics</v>
      </c>
      <c r="I1681" s="5">
        <f>VLOOKUP($G1681,Products!$A$1:$C$11,COLUMNS(Products!$A$2:C1681),0)</f>
        <v>381.62</v>
      </c>
      <c r="J1681" s="5">
        <v>918.61</v>
      </c>
      <c r="K1681" s="5" t="s">
        <v>82</v>
      </c>
      <c r="L1681" s="5" t="s">
        <v>83</v>
      </c>
      <c r="M1681" s="5" t="str">
        <f t="shared" si="26"/>
        <v>0</v>
      </c>
      <c r="N1681" s="5" t="str">
        <f>TEXT(Table1[[#This Row],[Date]],"mmm")</f>
        <v>Dec</v>
      </c>
      <c r="O1681" s="5">
        <f>YEAR(Table1[[#This Row],[Date]])</f>
        <v>2023</v>
      </c>
    </row>
    <row r="1682" spans="1:15" x14ac:dyDescent="0.25">
      <c r="A1682" s="5">
        <v>1681</v>
      </c>
      <c r="B1682" s="6">
        <v>44934</v>
      </c>
      <c r="C1682" s="5" t="s">
        <v>62</v>
      </c>
      <c r="D1682" s="5" t="str">
        <f>VLOOKUP($C1682,'Sales Person'!$A$1:$C$21,2,0)</f>
        <v>Cathy Kelley</v>
      </c>
      <c r="E1682" s="5" t="s">
        <v>5</v>
      </c>
      <c r="F1682" s="5" t="str">
        <f>VLOOKUP($E1682,Country!$A$1:$B$11,2,0)</f>
        <v>South America</v>
      </c>
      <c r="G1682" s="5" t="s">
        <v>20</v>
      </c>
      <c r="H1682" s="5" t="str">
        <f>VLOOKUP($G1682,Products!$A$1:$C$11,COLUMNS(Products!$A$2:B1682),0)</f>
        <v>Office Equipment</v>
      </c>
      <c r="I1682" s="5">
        <f>VLOOKUP($G1682,Products!$A$1:$C$11,COLUMNS(Products!$A$2:C1682),0)</f>
        <v>350.59</v>
      </c>
      <c r="J1682" s="5">
        <v>226.19</v>
      </c>
      <c r="K1682" s="5" t="s">
        <v>81</v>
      </c>
      <c r="L1682" s="6">
        <v>44938</v>
      </c>
      <c r="M1682" s="5">
        <f t="shared" si="26"/>
        <v>4</v>
      </c>
      <c r="N1682" s="5" t="str">
        <f>TEXT(Table1[[#This Row],[Date]],"mmm")</f>
        <v>Jan</v>
      </c>
      <c r="O1682" s="5">
        <f>YEAR(Table1[[#This Row],[Date]])</f>
        <v>2023</v>
      </c>
    </row>
    <row r="1683" spans="1:15" x14ac:dyDescent="0.25">
      <c r="A1683" s="5">
        <v>1682</v>
      </c>
      <c r="B1683" s="6">
        <v>45047</v>
      </c>
      <c r="C1683" s="5" t="s">
        <v>64</v>
      </c>
      <c r="D1683" s="5" t="str">
        <f>VLOOKUP($C1683,'Sales Person'!$A$1:$C$21,2,0)</f>
        <v>Michale Cole</v>
      </c>
      <c r="E1683" s="5" t="s">
        <v>2</v>
      </c>
      <c r="F1683" s="5" t="str">
        <f>VLOOKUP($E1683,Country!$A$1:$B$11,2,0)</f>
        <v>North America</v>
      </c>
      <c r="G1683" s="5" t="s">
        <v>33</v>
      </c>
      <c r="H1683" s="5" t="str">
        <f>VLOOKUP($G1683,Products!$A$1:$C$11,COLUMNS(Products!$A$2:B1683),0)</f>
        <v>Electronics</v>
      </c>
      <c r="I1683" s="5">
        <f>VLOOKUP($G1683,Products!$A$1:$C$11,COLUMNS(Products!$A$2:C1683),0)</f>
        <v>381.62</v>
      </c>
      <c r="J1683" s="5">
        <v>594.48</v>
      </c>
      <c r="K1683" s="5" t="s">
        <v>82</v>
      </c>
      <c r="L1683" s="5" t="s">
        <v>83</v>
      </c>
      <c r="M1683" s="5" t="str">
        <f t="shared" si="26"/>
        <v>0</v>
      </c>
      <c r="N1683" s="5" t="str">
        <f>TEXT(Table1[[#This Row],[Date]],"mmm")</f>
        <v>May</v>
      </c>
      <c r="O1683" s="5">
        <f>YEAR(Table1[[#This Row],[Date]])</f>
        <v>2023</v>
      </c>
    </row>
    <row r="1684" spans="1:15" x14ac:dyDescent="0.25">
      <c r="A1684" s="5">
        <v>1683</v>
      </c>
      <c r="B1684" s="6">
        <v>45442</v>
      </c>
      <c r="C1684" s="5" t="s">
        <v>44</v>
      </c>
      <c r="D1684" s="5" t="str">
        <f>VLOOKUP($C1684,'Sales Person'!$A$1:$C$21,2,0)</f>
        <v>Cathy Kelley</v>
      </c>
      <c r="E1684" s="5" t="s">
        <v>14</v>
      </c>
      <c r="F1684" s="5" t="str">
        <f>VLOOKUP($E1684,Country!$A$1:$B$11,2,0)</f>
        <v>Asia</v>
      </c>
      <c r="G1684" s="5" t="s">
        <v>29</v>
      </c>
      <c r="H1684" s="5" t="str">
        <f>VLOOKUP($G1684,Products!$A$1:$C$11,COLUMNS(Products!$A$2:B1684),0)</f>
        <v>Computing</v>
      </c>
      <c r="I1684" s="5">
        <f>VLOOKUP($G1684,Products!$A$1:$C$11,COLUMNS(Products!$A$2:C1684),0)</f>
        <v>104.6</v>
      </c>
      <c r="J1684" s="5">
        <v>914.1</v>
      </c>
      <c r="K1684" s="5" t="s">
        <v>82</v>
      </c>
      <c r="L1684" s="5" t="s">
        <v>83</v>
      </c>
      <c r="M1684" s="5" t="str">
        <f t="shared" si="26"/>
        <v>0</v>
      </c>
      <c r="N1684" s="5" t="str">
        <f>TEXT(Table1[[#This Row],[Date]],"mmm")</f>
        <v>May</v>
      </c>
      <c r="O1684" s="5">
        <f>YEAR(Table1[[#This Row],[Date]])</f>
        <v>2024</v>
      </c>
    </row>
    <row r="1685" spans="1:15" x14ac:dyDescent="0.25">
      <c r="A1685" s="5">
        <v>1684</v>
      </c>
      <c r="B1685" s="6">
        <v>45024</v>
      </c>
      <c r="C1685" s="5" t="s">
        <v>48</v>
      </c>
      <c r="D1685" s="5" t="str">
        <f>VLOOKUP($C1685,'Sales Person'!$A$1:$C$21,2,0)</f>
        <v>Cathy Kelley</v>
      </c>
      <c r="E1685" s="5" t="s">
        <v>11</v>
      </c>
      <c r="F1685" s="5" t="str">
        <f>VLOOKUP($E1685,Country!$A$1:$B$11,2,0)</f>
        <v>Asia</v>
      </c>
      <c r="G1685" s="5" t="s">
        <v>22</v>
      </c>
      <c r="H1685" s="5" t="str">
        <f>VLOOKUP($G1685,Products!$A$1:$C$11,COLUMNS(Products!$A$2:B1685),0)</f>
        <v>Computing</v>
      </c>
      <c r="I1685" s="5">
        <f>VLOOKUP($G1685,Products!$A$1:$C$11,COLUMNS(Products!$A$2:C1685),0)</f>
        <v>415.78</v>
      </c>
      <c r="J1685" s="5">
        <v>613.36</v>
      </c>
      <c r="K1685" s="5" t="s">
        <v>81</v>
      </c>
      <c r="L1685" s="6">
        <v>45036</v>
      </c>
      <c r="M1685" s="5">
        <f t="shared" si="26"/>
        <v>12</v>
      </c>
      <c r="N1685" s="5" t="str">
        <f>TEXT(Table1[[#This Row],[Date]],"mmm")</f>
        <v>Apr</v>
      </c>
      <c r="O1685" s="5">
        <f>YEAR(Table1[[#This Row],[Date]])</f>
        <v>2023</v>
      </c>
    </row>
    <row r="1686" spans="1:15" x14ac:dyDescent="0.25">
      <c r="A1686" s="5">
        <v>1685</v>
      </c>
      <c r="B1686" s="6">
        <v>45150</v>
      </c>
      <c r="C1686" s="5" t="s">
        <v>46</v>
      </c>
      <c r="D1686" s="5" t="str">
        <f>VLOOKUP($C1686,'Sales Person'!$A$1:$C$21,2,0)</f>
        <v>Nick Patrick</v>
      </c>
      <c r="E1686" s="5" t="s">
        <v>11</v>
      </c>
      <c r="F1686" s="5" t="str">
        <f>VLOOKUP($E1686,Country!$A$1:$B$11,2,0)</f>
        <v>Asia</v>
      </c>
      <c r="G1686" s="5" t="s">
        <v>29</v>
      </c>
      <c r="H1686" s="5" t="str">
        <f>VLOOKUP($G1686,Products!$A$1:$C$11,COLUMNS(Products!$A$2:B1686),0)</f>
        <v>Computing</v>
      </c>
      <c r="I1686" s="5">
        <f>VLOOKUP($G1686,Products!$A$1:$C$11,COLUMNS(Products!$A$2:C1686),0)</f>
        <v>104.6</v>
      </c>
      <c r="J1686" s="5">
        <v>137.32</v>
      </c>
      <c r="K1686" s="5" t="s">
        <v>82</v>
      </c>
      <c r="L1686" s="5" t="s">
        <v>83</v>
      </c>
      <c r="M1686" s="5" t="str">
        <f t="shared" si="26"/>
        <v>0</v>
      </c>
      <c r="N1686" s="5" t="str">
        <f>TEXT(Table1[[#This Row],[Date]],"mmm")</f>
        <v>Aug</v>
      </c>
      <c r="O1686" s="5">
        <f>YEAR(Table1[[#This Row],[Date]])</f>
        <v>2023</v>
      </c>
    </row>
    <row r="1687" spans="1:15" x14ac:dyDescent="0.25">
      <c r="A1687" s="5">
        <v>1686</v>
      </c>
      <c r="B1687" s="6">
        <v>45047</v>
      </c>
      <c r="C1687" s="5" t="s">
        <v>68</v>
      </c>
      <c r="D1687" s="5" t="str">
        <f>VLOOKUP($C1687,'Sales Person'!$A$1:$C$21,2,0)</f>
        <v>Samantha Irvin</v>
      </c>
      <c r="E1687" s="5" t="s">
        <v>2</v>
      </c>
      <c r="F1687" s="5" t="str">
        <f>VLOOKUP($E1687,Country!$A$1:$B$11,2,0)</f>
        <v>North America</v>
      </c>
      <c r="G1687" s="5" t="s">
        <v>28</v>
      </c>
      <c r="H1687" s="5" t="str">
        <f>VLOOKUP($G1687,Products!$A$1:$C$11,COLUMNS(Products!$A$2:B1687),0)</f>
        <v>Electronics</v>
      </c>
      <c r="I1687" s="5">
        <f>VLOOKUP($G1687,Products!$A$1:$C$11,COLUMNS(Products!$A$2:C1687),0)</f>
        <v>282.79000000000002</v>
      </c>
      <c r="J1687" s="5">
        <v>110.55</v>
      </c>
      <c r="K1687" s="5" t="s">
        <v>81</v>
      </c>
      <c r="L1687" s="6">
        <v>45048</v>
      </c>
      <c r="M1687" s="5">
        <f t="shared" si="26"/>
        <v>1</v>
      </c>
      <c r="N1687" s="5" t="str">
        <f>TEXT(Table1[[#This Row],[Date]],"mmm")</f>
        <v>May</v>
      </c>
      <c r="O1687" s="5">
        <f>YEAR(Table1[[#This Row],[Date]])</f>
        <v>2023</v>
      </c>
    </row>
    <row r="1688" spans="1:15" x14ac:dyDescent="0.25">
      <c r="A1688" s="5">
        <v>1687</v>
      </c>
      <c r="B1688" s="6">
        <v>45220</v>
      </c>
      <c r="C1688" s="5" t="s">
        <v>58</v>
      </c>
      <c r="D1688" s="5" t="str">
        <f>VLOOKUP($C1688,'Sales Person'!$A$1:$C$21,2,0)</f>
        <v>Nick Patrick</v>
      </c>
      <c r="E1688" s="5" t="s">
        <v>10</v>
      </c>
      <c r="F1688" s="5" t="str">
        <f>VLOOKUP($E1688,Country!$A$1:$B$11,2,0)</f>
        <v>Europe</v>
      </c>
      <c r="G1688" s="5" t="s">
        <v>32</v>
      </c>
      <c r="H1688" s="5" t="str">
        <f>VLOOKUP($G1688,Products!$A$1:$C$11,COLUMNS(Products!$A$2:B1688),0)</f>
        <v>Audio</v>
      </c>
      <c r="I1688" s="5">
        <f>VLOOKUP($G1688,Products!$A$1:$C$11,COLUMNS(Products!$A$2:C1688),0)</f>
        <v>143.09</v>
      </c>
      <c r="J1688" s="5">
        <v>979.33</v>
      </c>
      <c r="K1688" s="5" t="s">
        <v>81</v>
      </c>
      <c r="L1688" s="6">
        <v>45226</v>
      </c>
      <c r="M1688" s="5">
        <f t="shared" si="26"/>
        <v>6</v>
      </c>
      <c r="N1688" s="5" t="str">
        <f>TEXT(Table1[[#This Row],[Date]],"mmm")</f>
        <v>Oct</v>
      </c>
      <c r="O1688" s="5">
        <f>YEAR(Table1[[#This Row],[Date]])</f>
        <v>2023</v>
      </c>
    </row>
    <row r="1689" spans="1:15" x14ac:dyDescent="0.25">
      <c r="A1689" s="5">
        <v>1688</v>
      </c>
      <c r="B1689" s="6">
        <v>45216</v>
      </c>
      <c r="C1689" s="5" t="s">
        <v>50</v>
      </c>
      <c r="D1689" s="5" t="str">
        <f>VLOOKUP($C1689,'Sales Person'!$A$1:$C$21,2,0)</f>
        <v>Michale Cole</v>
      </c>
      <c r="E1689" s="5" t="s">
        <v>11</v>
      </c>
      <c r="F1689" s="5" t="str">
        <f>VLOOKUP($E1689,Country!$A$1:$B$11,2,0)</f>
        <v>Asia</v>
      </c>
      <c r="G1689" s="5" t="s">
        <v>20</v>
      </c>
      <c r="H1689" s="5" t="str">
        <f>VLOOKUP($G1689,Products!$A$1:$C$11,COLUMNS(Products!$A$2:B1689),0)</f>
        <v>Office Equipment</v>
      </c>
      <c r="I1689" s="5">
        <f>VLOOKUP($G1689,Products!$A$1:$C$11,COLUMNS(Products!$A$2:C1689),0)</f>
        <v>350.59</v>
      </c>
      <c r="J1689" s="5">
        <v>582.53</v>
      </c>
      <c r="K1689" s="5" t="s">
        <v>82</v>
      </c>
      <c r="L1689" s="5" t="s">
        <v>83</v>
      </c>
      <c r="M1689" s="5" t="str">
        <f t="shared" si="26"/>
        <v>0</v>
      </c>
      <c r="N1689" s="5" t="str">
        <f>TEXT(Table1[[#This Row],[Date]],"mmm")</f>
        <v>Oct</v>
      </c>
      <c r="O1689" s="5">
        <f>YEAR(Table1[[#This Row],[Date]])</f>
        <v>2023</v>
      </c>
    </row>
    <row r="1690" spans="1:15" x14ac:dyDescent="0.25">
      <c r="A1690" s="5">
        <v>1689</v>
      </c>
      <c r="B1690" s="6">
        <v>45066</v>
      </c>
      <c r="C1690" s="5" t="s">
        <v>60</v>
      </c>
      <c r="D1690" s="5" t="str">
        <f>VLOOKUP($C1690,'Sales Person'!$A$1:$C$21,2,0)</f>
        <v>Cathy Kelley</v>
      </c>
      <c r="E1690" s="5" t="s">
        <v>5</v>
      </c>
      <c r="F1690" s="5" t="str">
        <f>VLOOKUP($E1690,Country!$A$1:$B$11,2,0)</f>
        <v>South America</v>
      </c>
      <c r="G1690" s="5" t="s">
        <v>26</v>
      </c>
      <c r="H1690" s="5" t="str">
        <f>VLOOKUP($G1690,Products!$A$1:$C$11,COLUMNS(Products!$A$2:B1690),0)</f>
        <v>Electronics</v>
      </c>
      <c r="I1690" s="5">
        <f>VLOOKUP($G1690,Products!$A$1:$C$11,COLUMNS(Products!$A$2:C1690),0)</f>
        <v>263.2</v>
      </c>
      <c r="J1690" s="5">
        <v>201.24</v>
      </c>
      <c r="K1690" s="5" t="s">
        <v>81</v>
      </c>
      <c r="L1690" s="6">
        <v>45070</v>
      </c>
      <c r="M1690" s="5">
        <f t="shared" si="26"/>
        <v>4</v>
      </c>
      <c r="N1690" s="5" t="str">
        <f>TEXT(Table1[[#This Row],[Date]],"mmm")</f>
        <v>May</v>
      </c>
      <c r="O1690" s="5">
        <f>YEAR(Table1[[#This Row],[Date]])</f>
        <v>2023</v>
      </c>
    </row>
    <row r="1691" spans="1:15" x14ac:dyDescent="0.25">
      <c r="A1691" s="5">
        <v>1690</v>
      </c>
      <c r="B1691" s="6">
        <v>45430</v>
      </c>
      <c r="C1691" s="5" t="s">
        <v>70</v>
      </c>
      <c r="D1691" s="5" t="str">
        <f>VLOOKUP($C1691,'Sales Person'!$A$1:$C$21,2,0)</f>
        <v>Cathy Kelley</v>
      </c>
      <c r="E1691" s="5" t="s">
        <v>15</v>
      </c>
      <c r="F1691" s="5" t="str">
        <f>VLOOKUP($E1691,Country!$A$1:$B$11,2,0)</f>
        <v>Oceania</v>
      </c>
      <c r="G1691" s="5" t="s">
        <v>29</v>
      </c>
      <c r="H1691" s="5" t="str">
        <f>VLOOKUP($G1691,Products!$A$1:$C$11,COLUMNS(Products!$A$2:B1691),0)</f>
        <v>Computing</v>
      </c>
      <c r="I1691" s="5">
        <f>VLOOKUP($G1691,Products!$A$1:$C$11,COLUMNS(Products!$A$2:C1691),0)</f>
        <v>104.6</v>
      </c>
      <c r="J1691" s="5">
        <v>955.38</v>
      </c>
      <c r="K1691" s="5" t="s">
        <v>82</v>
      </c>
      <c r="L1691" s="5" t="s">
        <v>83</v>
      </c>
      <c r="M1691" s="5" t="str">
        <f t="shared" si="26"/>
        <v>0</v>
      </c>
      <c r="N1691" s="5" t="str">
        <f>TEXT(Table1[[#This Row],[Date]],"mmm")</f>
        <v>May</v>
      </c>
      <c r="O1691" s="5">
        <f>YEAR(Table1[[#This Row],[Date]])</f>
        <v>2024</v>
      </c>
    </row>
    <row r="1692" spans="1:15" x14ac:dyDescent="0.25">
      <c r="A1692" s="5">
        <v>1691</v>
      </c>
      <c r="B1692" s="6">
        <v>45009</v>
      </c>
      <c r="C1692" s="5" t="s">
        <v>36</v>
      </c>
      <c r="D1692" s="5" t="str">
        <f>VLOOKUP($C1692,'Sales Person'!$A$1:$C$21,2,0)</f>
        <v>Michale Cole</v>
      </c>
      <c r="E1692" s="5" t="s">
        <v>5</v>
      </c>
      <c r="F1692" s="5" t="str">
        <f>VLOOKUP($E1692,Country!$A$1:$B$11,2,0)</f>
        <v>South America</v>
      </c>
      <c r="G1692" s="5" t="s">
        <v>22</v>
      </c>
      <c r="H1692" s="5" t="str">
        <f>VLOOKUP($G1692,Products!$A$1:$C$11,COLUMNS(Products!$A$2:B1692),0)</f>
        <v>Computing</v>
      </c>
      <c r="I1692" s="5">
        <f>VLOOKUP($G1692,Products!$A$1:$C$11,COLUMNS(Products!$A$2:C1692),0)</f>
        <v>415.78</v>
      </c>
      <c r="J1692" s="5">
        <v>528.37</v>
      </c>
      <c r="K1692" s="5" t="s">
        <v>81</v>
      </c>
      <c r="L1692" s="6">
        <v>45013</v>
      </c>
      <c r="M1692" s="5">
        <f t="shared" si="26"/>
        <v>4</v>
      </c>
      <c r="N1692" s="5" t="str">
        <f>TEXT(Table1[[#This Row],[Date]],"mmm")</f>
        <v>Mar</v>
      </c>
      <c r="O1692" s="5">
        <f>YEAR(Table1[[#This Row],[Date]])</f>
        <v>2023</v>
      </c>
    </row>
    <row r="1693" spans="1:15" x14ac:dyDescent="0.25">
      <c r="A1693" s="5">
        <v>1692</v>
      </c>
      <c r="B1693" s="6">
        <v>45556</v>
      </c>
      <c r="C1693" s="5" t="s">
        <v>62</v>
      </c>
      <c r="D1693" s="5" t="str">
        <f>VLOOKUP($C1693,'Sales Person'!$A$1:$C$21,2,0)</f>
        <v>Cathy Kelley</v>
      </c>
      <c r="E1693" s="5" t="s">
        <v>2</v>
      </c>
      <c r="F1693" s="5" t="str">
        <f>VLOOKUP($E1693,Country!$A$1:$B$11,2,0)</f>
        <v>North America</v>
      </c>
      <c r="G1693" s="5" t="s">
        <v>20</v>
      </c>
      <c r="H1693" s="5" t="str">
        <f>VLOOKUP($G1693,Products!$A$1:$C$11,COLUMNS(Products!$A$2:B1693),0)</f>
        <v>Office Equipment</v>
      </c>
      <c r="I1693" s="5">
        <f>VLOOKUP($G1693,Products!$A$1:$C$11,COLUMNS(Products!$A$2:C1693),0)</f>
        <v>350.59</v>
      </c>
      <c r="J1693" s="5">
        <v>553.16</v>
      </c>
      <c r="K1693" s="5" t="s">
        <v>81</v>
      </c>
      <c r="L1693" s="6">
        <v>45557</v>
      </c>
      <c r="M1693" s="5">
        <f t="shared" si="26"/>
        <v>1</v>
      </c>
      <c r="N1693" s="5" t="str">
        <f>TEXT(Table1[[#This Row],[Date]],"mmm")</f>
        <v>Sep</v>
      </c>
      <c r="O1693" s="5">
        <f>YEAR(Table1[[#This Row],[Date]])</f>
        <v>2024</v>
      </c>
    </row>
    <row r="1694" spans="1:15" x14ac:dyDescent="0.25">
      <c r="A1694" s="5">
        <v>1693</v>
      </c>
      <c r="B1694" s="6">
        <v>45290</v>
      </c>
      <c r="C1694" s="5" t="s">
        <v>70</v>
      </c>
      <c r="D1694" s="5" t="str">
        <f>VLOOKUP($C1694,'Sales Person'!$A$1:$C$21,2,0)</f>
        <v>Cathy Kelley</v>
      </c>
      <c r="E1694" s="5" t="s">
        <v>11</v>
      </c>
      <c r="F1694" s="5" t="str">
        <f>VLOOKUP($E1694,Country!$A$1:$B$11,2,0)</f>
        <v>Asia</v>
      </c>
      <c r="G1694" s="5" t="s">
        <v>26</v>
      </c>
      <c r="H1694" s="5" t="str">
        <f>VLOOKUP($G1694,Products!$A$1:$C$11,COLUMNS(Products!$A$2:B1694),0)</f>
        <v>Electronics</v>
      </c>
      <c r="I1694" s="5">
        <f>VLOOKUP($G1694,Products!$A$1:$C$11,COLUMNS(Products!$A$2:C1694),0)</f>
        <v>263.2</v>
      </c>
      <c r="J1694" s="5">
        <v>667.56</v>
      </c>
      <c r="K1694" s="5" t="s">
        <v>81</v>
      </c>
      <c r="L1694" s="6">
        <v>45302</v>
      </c>
      <c r="M1694" s="5">
        <f t="shared" si="26"/>
        <v>12</v>
      </c>
      <c r="N1694" s="5" t="str">
        <f>TEXT(Table1[[#This Row],[Date]],"mmm")</f>
        <v>Dec</v>
      </c>
      <c r="O1694" s="5">
        <f>YEAR(Table1[[#This Row],[Date]])</f>
        <v>2023</v>
      </c>
    </row>
    <row r="1695" spans="1:15" x14ac:dyDescent="0.25">
      <c r="A1695" s="5">
        <v>1694</v>
      </c>
      <c r="B1695" s="6">
        <v>45047</v>
      </c>
      <c r="C1695" s="5" t="s">
        <v>64</v>
      </c>
      <c r="D1695" s="5" t="str">
        <f>VLOOKUP($C1695,'Sales Person'!$A$1:$C$21,2,0)</f>
        <v>Michale Cole</v>
      </c>
      <c r="E1695" s="5" t="s">
        <v>14</v>
      </c>
      <c r="F1695" s="5" t="str">
        <f>VLOOKUP($E1695,Country!$A$1:$B$11,2,0)</f>
        <v>Asia</v>
      </c>
      <c r="G1695" s="5" t="s">
        <v>22</v>
      </c>
      <c r="H1695" s="5" t="str">
        <f>VLOOKUP($G1695,Products!$A$1:$C$11,COLUMNS(Products!$A$2:B1695),0)</f>
        <v>Computing</v>
      </c>
      <c r="I1695" s="5">
        <f>VLOOKUP($G1695,Products!$A$1:$C$11,COLUMNS(Products!$A$2:C1695),0)</f>
        <v>415.78</v>
      </c>
      <c r="J1695" s="5">
        <v>526.97</v>
      </c>
      <c r="K1695" s="5" t="s">
        <v>82</v>
      </c>
      <c r="L1695" s="5" t="s">
        <v>83</v>
      </c>
      <c r="M1695" s="5" t="str">
        <f t="shared" si="26"/>
        <v>0</v>
      </c>
      <c r="N1695" s="5" t="str">
        <f>TEXT(Table1[[#This Row],[Date]],"mmm")</f>
        <v>May</v>
      </c>
      <c r="O1695" s="5">
        <f>YEAR(Table1[[#This Row],[Date]])</f>
        <v>2023</v>
      </c>
    </row>
    <row r="1696" spans="1:15" x14ac:dyDescent="0.25">
      <c r="A1696" s="5">
        <v>1695</v>
      </c>
      <c r="B1696" s="6">
        <v>45184</v>
      </c>
      <c r="C1696" s="5" t="s">
        <v>36</v>
      </c>
      <c r="D1696" s="5" t="str">
        <f>VLOOKUP($C1696,'Sales Person'!$A$1:$C$21,2,0)</f>
        <v>Michale Cole</v>
      </c>
      <c r="E1696" s="5" t="s">
        <v>14</v>
      </c>
      <c r="F1696" s="5" t="str">
        <f>VLOOKUP($E1696,Country!$A$1:$B$11,2,0)</f>
        <v>Asia</v>
      </c>
      <c r="G1696" s="5" t="s">
        <v>28</v>
      </c>
      <c r="H1696" s="5" t="str">
        <f>VLOOKUP($G1696,Products!$A$1:$C$11,COLUMNS(Products!$A$2:B1696),0)</f>
        <v>Electronics</v>
      </c>
      <c r="I1696" s="5">
        <f>VLOOKUP($G1696,Products!$A$1:$C$11,COLUMNS(Products!$A$2:C1696),0)</f>
        <v>282.79000000000002</v>
      </c>
      <c r="J1696" s="5">
        <v>986.98</v>
      </c>
      <c r="K1696" s="5" t="s">
        <v>82</v>
      </c>
      <c r="L1696" s="5" t="s">
        <v>83</v>
      </c>
      <c r="M1696" s="5" t="str">
        <f t="shared" si="26"/>
        <v>0</v>
      </c>
      <c r="N1696" s="5" t="str">
        <f>TEXT(Table1[[#This Row],[Date]],"mmm")</f>
        <v>Sep</v>
      </c>
      <c r="O1696" s="5">
        <f>YEAR(Table1[[#This Row],[Date]])</f>
        <v>2023</v>
      </c>
    </row>
    <row r="1697" spans="1:15" x14ac:dyDescent="0.25">
      <c r="A1697" s="5">
        <v>1696</v>
      </c>
      <c r="B1697" s="6">
        <v>45523</v>
      </c>
      <c r="C1697" s="5" t="s">
        <v>72</v>
      </c>
      <c r="D1697" s="5" t="str">
        <f>VLOOKUP($C1697,'Sales Person'!$A$1:$C$21,2,0)</f>
        <v>Cathy Kelley</v>
      </c>
      <c r="E1697" s="5" t="s">
        <v>13</v>
      </c>
      <c r="F1697" s="5" t="str">
        <f>VLOOKUP($E1697,Country!$A$1:$B$11,2,0)</f>
        <v>Asia</v>
      </c>
      <c r="G1697" s="5" t="s">
        <v>28</v>
      </c>
      <c r="H1697" s="5" t="str">
        <f>VLOOKUP($G1697,Products!$A$1:$C$11,COLUMNS(Products!$A$2:B1697),0)</f>
        <v>Electronics</v>
      </c>
      <c r="I1697" s="5">
        <f>VLOOKUP($G1697,Products!$A$1:$C$11,COLUMNS(Products!$A$2:C1697),0)</f>
        <v>282.79000000000002</v>
      </c>
      <c r="J1697" s="5">
        <v>533.97</v>
      </c>
      <c r="K1697" s="5" t="s">
        <v>81</v>
      </c>
      <c r="L1697" s="6">
        <v>45538</v>
      </c>
      <c r="M1697" s="5">
        <f t="shared" si="26"/>
        <v>15</v>
      </c>
      <c r="N1697" s="5" t="str">
        <f>TEXT(Table1[[#This Row],[Date]],"mmm")</f>
        <v>Aug</v>
      </c>
      <c r="O1697" s="5">
        <f>YEAR(Table1[[#This Row],[Date]])</f>
        <v>2024</v>
      </c>
    </row>
    <row r="1698" spans="1:15" x14ac:dyDescent="0.25">
      <c r="A1698" s="5">
        <v>1697</v>
      </c>
      <c r="B1698" s="6">
        <v>45645</v>
      </c>
      <c r="C1698" s="5" t="s">
        <v>62</v>
      </c>
      <c r="D1698" s="5" t="str">
        <f>VLOOKUP($C1698,'Sales Person'!$A$1:$C$21,2,0)</f>
        <v>Cathy Kelley</v>
      </c>
      <c r="E1698" s="5" t="s">
        <v>14</v>
      </c>
      <c r="F1698" s="5" t="str">
        <f>VLOOKUP($E1698,Country!$A$1:$B$11,2,0)</f>
        <v>Asia</v>
      </c>
      <c r="G1698" s="5" t="s">
        <v>28</v>
      </c>
      <c r="H1698" s="5" t="str">
        <f>VLOOKUP($G1698,Products!$A$1:$C$11,COLUMNS(Products!$A$2:B1698),0)</f>
        <v>Electronics</v>
      </c>
      <c r="I1698" s="5">
        <f>VLOOKUP($G1698,Products!$A$1:$C$11,COLUMNS(Products!$A$2:C1698),0)</f>
        <v>282.79000000000002</v>
      </c>
      <c r="J1698" s="5">
        <v>491.95</v>
      </c>
      <c r="K1698" s="5" t="s">
        <v>81</v>
      </c>
      <c r="L1698" s="6">
        <v>44932</v>
      </c>
      <c r="M1698" s="5">
        <f t="shared" si="26"/>
        <v>-713</v>
      </c>
      <c r="N1698" s="5" t="str">
        <f>TEXT(Table1[[#This Row],[Date]],"mmm")</f>
        <v>Dec</v>
      </c>
      <c r="O1698" s="5">
        <f>YEAR(Table1[[#This Row],[Date]])</f>
        <v>2024</v>
      </c>
    </row>
    <row r="1699" spans="1:15" x14ac:dyDescent="0.25">
      <c r="A1699" s="5">
        <v>1698</v>
      </c>
      <c r="B1699" s="6">
        <v>45584</v>
      </c>
      <c r="C1699" s="5" t="s">
        <v>70</v>
      </c>
      <c r="D1699" s="5" t="str">
        <f>VLOOKUP($C1699,'Sales Person'!$A$1:$C$21,2,0)</f>
        <v>Cathy Kelley</v>
      </c>
      <c r="E1699" s="5" t="s">
        <v>13</v>
      </c>
      <c r="F1699" s="5" t="str">
        <f>VLOOKUP($E1699,Country!$A$1:$B$11,2,0)</f>
        <v>Asia</v>
      </c>
      <c r="G1699" s="5" t="s">
        <v>20</v>
      </c>
      <c r="H1699" s="5" t="str">
        <f>VLOOKUP($G1699,Products!$A$1:$C$11,COLUMNS(Products!$A$2:B1699),0)</f>
        <v>Office Equipment</v>
      </c>
      <c r="I1699" s="5">
        <f>VLOOKUP($G1699,Products!$A$1:$C$11,COLUMNS(Products!$A$2:C1699),0)</f>
        <v>350.59</v>
      </c>
      <c r="J1699" s="5">
        <v>539.36</v>
      </c>
      <c r="K1699" s="5" t="s">
        <v>82</v>
      </c>
      <c r="L1699" s="5" t="s">
        <v>83</v>
      </c>
      <c r="M1699" s="5" t="str">
        <f t="shared" si="26"/>
        <v>0</v>
      </c>
      <c r="N1699" s="5" t="str">
        <f>TEXT(Table1[[#This Row],[Date]],"mmm")</f>
        <v>Oct</v>
      </c>
      <c r="O1699" s="5">
        <f>YEAR(Table1[[#This Row],[Date]])</f>
        <v>2024</v>
      </c>
    </row>
    <row r="1700" spans="1:15" x14ac:dyDescent="0.25">
      <c r="A1700" s="5">
        <v>1699</v>
      </c>
      <c r="B1700" s="6">
        <v>45401</v>
      </c>
      <c r="C1700" s="5" t="s">
        <v>40</v>
      </c>
      <c r="D1700" s="5" t="str">
        <f>VLOOKUP($C1700,'Sales Person'!$A$1:$C$21,2,0)</f>
        <v>Samantha Irvin</v>
      </c>
      <c r="E1700" s="5" t="s">
        <v>2</v>
      </c>
      <c r="F1700" s="5" t="str">
        <f>VLOOKUP($E1700,Country!$A$1:$B$11,2,0)</f>
        <v>North America</v>
      </c>
      <c r="G1700" s="5" t="s">
        <v>29</v>
      </c>
      <c r="H1700" s="5" t="str">
        <f>VLOOKUP($G1700,Products!$A$1:$C$11,COLUMNS(Products!$A$2:B1700),0)</f>
        <v>Computing</v>
      </c>
      <c r="I1700" s="5">
        <f>VLOOKUP($G1700,Products!$A$1:$C$11,COLUMNS(Products!$A$2:C1700),0)</f>
        <v>104.6</v>
      </c>
      <c r="J1700" s="5">
        <v>281.39999999999998</v>
      </c>
      <c r="K1700" s="5" t="s">
        <v>81</v>
      </c>
      <c r="L1700" s="6">
        <v>45402</v>
      </c>
      <c r="M1700" s="5">
        <f t="shared" si="26"/>
        <v>1</v>
      </c>
      <c r="N1700" s="5" t="str">
        <f>TEXT(Table1[[#This Row],[Date]],"mmm")</f>
        <v>Apr</v>
      </c>
      <c r="O1700" s="5">
        <f>YEAR(Table1[[#This Row],[Date]])</f>
        <v>2024</v>
      </c>
    </row>
    <row r="1701" spans="1:15" x14ac:dyDescent="0.25">
      <c r="A1701" s="5">
        <v>1700</v>
      </c>
      <c r="B1701" s="6">
        <v>45583</v>
      </c>
      <c r="C1701" s="5" t="s">
        <v>70</v>
      </c>
      <c r="D1701" s="5" t="str">
        <f>VLOOKUP($C1701,'Sales Person'!$A$1:$C$21,2,0)</f>
        <v>Cathy Kelley</v>
      </c>
      <c r="E1701" s="5" t="s">
        <v>10</v>
      </c>
      <c r="F1701" s="5" t="str">
        <f>VLOOKUP($E1701,Country!$A$1:$B$11,2,0)</f>
        <v>Europe</v>
      </c>
      <c r="G1701" s="5" t="s">
        <v>22</v>
      </c>
      <c r="H1701" s="5" t="str">
        <f>VLOOKUP($G1701,Products!$A$1:$C$11,COLUMNS(Products!$A$2:B1701),0)</f>
        <v>Computing</v>
      </c>
      <c r="I1701" s="5">
        <f>VLOOKUP($G1701,Products!$A$1:$C$11,COLUMNS(Products!$A$2:C1701),0)</f>
        <v>415.78</v>
      </c>
      <c r="J1701" s="5">
        <v>121.25</v>
      </c>
      <c r="K1701" s="5" t="s">
        <v>81</v>
      </c>
      <c r="L1701" s="6">
        <v>45589</v>
      </c>
      <c r="M1701" s="5">
        <f t="shared" si="26"/>
        <v>6</v>
      </c>
      <c r="N1701" s="5" t="str">
        <f>TEXT(Table1[[#This Row],[Date]],"mmm")</f>
        <v>Oct</v>
      </c>
      <c r="O1701" s="5">
        <f>YEAR(Table1[[#This Row],[Date]])</f>
        <v>2024</v>
      </c>
    </row>
    <row r="1702" spans="1:15" x14ac:dyDescent="0.25">
      <c r="A1702" s="5">
        <v>1701</v>
      </c>
      <c r="B1702" s="6">
        <v>45491</v>
      </c>
      <c r="C1702" s="5" t="s">
        <v>50</v>
      </c>
      <c r="D1702" s="5" t="str">
        <f>VLOOKUP($C1702,'Sales Person'!$A$1:$C$21,2,0)</f>
        <v>Michale Cole</v>
      </c>
      <c r="E1702" s="5" t="s">
        <v>4</v>
      </c>
      <c r="F1702" s="5" t="str">
        <f>VLOOKUP($E1702,Country!$A$1:$B$11,2,0)</f>
        <v>North America</v>
      </c>
      <c r="G1702" s="5" t="s">
        <v>20</v>
      </c>
      <c r="H1702" s="5" t="str">
        <f>VLOOKUP($G1702,Products!$A$1:$C$11,COLUMNS(Products!$A$2:B1702),0)</f>
        <v>Office Equipment</v>
      </c>
      <c r="I1702" s="5">
        <f>VLOOKUP($G1702,Products!$A$1:$C$11,COLUMNS(Products!$A$2:C1702),0)</f>
        <v>350.59</v>
      </c>
      <c r="J1702" s="5">
        <v>968.5</v>
      </c>
      <c r="K1702" s="5" t="s">
        <v>82</v>
      </c>
      <c r="L1702" s="5" t="s">
        <v>83</v>
      </c>
      <c r="M1702" s="5" t="str">
        <f t="shared" si="26"/>
        <v>0</v>
      </c>
      <c r="N1702" s="5" t="str">
        <f>TEXT(Table1[[#This Row],[Date]],"mmm")</f>
        <v>Jul</v>
      </c>
      <c r="O1702" s="5">
        <f>YEAR(Table1[[#This Row],[Date]])</f>
        <v>2024</v>
      </c>
    </row>
    <row r="1703" spans="1:15" x14ac:dyDescent="0.25">
      <c r="A1703" s="5">
        <v>1702</v>
      </c>
      <c r="B1703" s="6">
        <v>45507</v>
      </c>
      <c r="C1703" s="5" t="s">
        <v>44</v>
      </c>
      <c r="D1703" s="5" t="str">
        <f>VLOOKUP($C1703,'Sales Person'!$A$1:$C$21,2,0)</f>
        <v>Cathy Kelley</v>
      </c>
      <c r="E1703" s="5" t="s">
        <v>2</v>
      </c>
      <c r="F1703" s="5" t="str">
        <f>VLOOKUP($E1703,Country!$A$1:$B$11,2,0)</f>
        <v>North America</v>
      </c>
      <c r="G1703" s="5" t="s">
        <v>29</v>
      </c>
      <c r="H1703" s="5" t="str">
        <f>VLOOKUP($G1703,Products!$A$1:$C$11,COLUMNS(Products!$A$2:B1703),0)</f>
        <v>Computing</v>
      </c>
      <c r="I1703" s="5">
        <f>VLOOKUP($G1703,Products!$A$1:$C$11,COLUMNS(Products!$A$2:C1703),0)</f>
        <v>104.6</v>
      </c>
      <c r="J1703" s="5">
        <v>197.03</v>
      </c>
      <c r="K1703" s="5" t="s">
        <v>81</v>
      </c>
      <c r="L1703" s="6">
        <v>45508</v>
      </c>
      <c r="M1703" s="5">
        <f t="shared" si="26"/>
        <v>1</v>
      </c>
      <c r="N1703" s="5" t="str">
        <f>TEXT(Table1[[#This Row],[Date]],"mmm")</f>
        <v>Aug</v>
      </c>
      <c r="O1703" s="5">
        <f>YEAR(Table1[[#This Row],[Date]])</f>
        <v>2024</v>
      </c>
    </row>
    <row r="1704" spans="1:15" x14ac:dyDescent="0.25">
      <c r="A1704" s="5">
        <v>1703</v>
      </c>
      <c r="B1704" s="6">
        <v>45427</v>
      </c>
      <c r="C1704" s="5" t="s">
        <v>72</v>
      </c>
      <c r="D1704" s="5" t="str">
        <f>VLOOKUP($C1704,'Sales Person'!$A$1:$C$21,2,0)</f>
        <v>Cathy Kelley</v>
      </c>
      <c r="E1704" s="5" t="s">
        <v>7</v>
      </c>
      <c r="F1704" s="5" t="str">
        <f>VLOOKUP($E1704,Country!$A$1:$B$11,2,0)</f>
        <v>Europe</v>
      </c>
      <c r="G1704" s="5" t="s">
        <v>32</v>
      </c>
      <c r="H1704" s="5" t="str">
        <f>VLOOKUP($G1704,Products!$A$1:$C$11,COLUMNS(Products!$A$2:B1704),0)</f>
        <v>Audio</v>
      </c>
      <c r="I1704" s="5">
        <f>VLOOKUP($G1704,Products!$A$1:$C$11,COLUMNS(Products!$A$2:C1704),0)</f>
        <v>143.09</v>
      </c>
      <c r="J1704" s="5">
        <v>297.27999999999997</v>
      </c>
      <c r="K1704" s="5" t="s">
        <v>81</v>
      </c>
      <c r="L1704" s="6">
        <v>45435</v>
      </c>
      <c r="M1704" s="5">
        <f t="shared" si="26"/>
        <v>8</v>
      </c>
      <c r="N1704" s="5" t="str">
        <f>TEXT(Table1[[#This Row],[Date]],"mmm")</f>
        <v>May</v>
      </c>
      <c r="O1704" s="5">
        <f>YEAR(Table1[[#This Row],[Date]])</f>
        <v>2024</v>
      </c>
    </row>
    <row r="1705" spans="1:15" x14ac:dyDescent="0.25">
      <c r="A1705" s="5">
        <v>1704</v>
      </c>
      <c r="B1705" s="6">
        <v>45299</v>
      </c>
      <c r="C1705" s="5" t="s">
        <v>38</v>
      </c>
      <c r="D1705" s="5" t="str">
        <f>VLOOKUP($C1705,'Sales Person'!$A$1:$C$21,2,0)</f>
        <v>Samantha Irvin</v>
      </c>
      <c r="E1705" s="5" t="s">
        <v>10</v>
      </c>
      <c r="F1705" s="5" t="str">
        <f>VLOOKUP($E1705,Country!$A$1:$B$11,2,0)</f>
        <v>Europe</v>
      </c>
      <c r="G1705" s="5" t="s">
        <v>22</v>
      </c>
      <c r="H1705" s="5" t="str">
        <f>VLOOKUP($G1705,Products!$A$1:$C$11,COLUMNS(Products!$A$2:B1705),0)</f>
        <v>Computing</v>
      </c>
      <c r="I1705" s="5">
        <f>VLOOKUP($G1705,Products!$A$1:$C$11,COLUMNS(Products!$A$2:C1705),0)</f>
        <v>415.78</v>
      </c>
      <c r="J1705" s="5">
        <v>570.04</v>
      </c>
      <c r="K1705" s="5" t="s">
        <v>81</v>
      </c>
      <c r="L1705" s="6">
        <v>45305</v>
      </c>
      <c r="M1705" s="5">
        <f t="shared" si="26"/>
        <v>6</v>
      </c>
      <c r="N1705" s="5" t="str">
        <f>TEXT(Table1[[#This Row],[Date]],"mmm")</f>
        <v>Jan</v>
      </c>
      <c r="O1705" s="5">
        <f>YEAR(Table1[[#This Row],[Date]])</f>
        <v>2024</v>
      </c>
    </row>
    <row r="1706" spans="1:15" x14ac:dyDescent="0.25">
      <c r="A1706" s="5">
        <v>1705</v>
      </c>
      <c r="B1706" s="6">
        <v>45002</v>
      </c>
      <c r="C1706" s="5" t="s">
        <v>50</v>
      </c>
      <c r="D1706" s="5" t="str">
        <f>VLOOKUP($C1706,'Sales Person'!$A$1:$C$21,2,0)</f>
        <v>Michale Cole</v>
      </c>
      <c r="E1706" s="5" t="s">
        <v>4</v>
      </c>
      <c r="F1706" s="5" t="str">
        <f>VLOOKUP($E1706,Country!$A$1:$B$11,2,0)</f>
        <v>North America</v>
      </c>
      <c r="G1706" s="5" t="s">
        <v>32</v>
      </c>
      <c r="H1706" s="5" t="str">
        <f>VLOOKUP($G1706,Products!$A$1:$C$11,COLUMNS(Products!$A$2:B1706),0)</f>
        <v>Audio</v>
      </c>
      <c r="I1706" s="5">
        <f>VLOOKUP($G1706,Products!$A$1:$C$11,COLUMNS(Products!$A$2:C1706),0)</f>
        <v>143.09</v>
      </c>
      <c r="J1706" s="5">
        <v>840.04</v>
      </c>
      <c r="K1706" s="5" t="s">
        <v>81</v>
      </c>
      <c r="L1706" s="6">
        <v>45004</v>
      </c>
      <c r="M1706" s="5">
        <f t="shared" si="26"/>
        <v>2</v>
      </c>
      <c r="N1706" s="5" t="str">
        <f>TEXT(Table1[[#This Row],[Date]],"mmm")</f>
        <v>Mar</v>
      </c>
      <c r="O1706" s="5">
        <f>YEAR(Table1[[#This Row],[Date]])</f>
        <v>2023</v>
      </c>
    </row>
    <row r="1707" spans="1:15" x14ac:dyDescent="0.25">
      <c r="A1707" s="5">
        <v>1706</v>
      </c>
      <c r="B1707" s="6">
        <v>45286</v>
      </c>
      <c r="C1707" s="5" t="s">
        <v>72</v>
      </c>
      <c r="D1707" s="5" t="str">
        <f>VLOOKUP($C1707,'Sales Person'!$A$1:$C$21,2,0)</f>
        <v>Cathy Kelley</v>
      </c>
      <c r="E1707" s="5" t="s">
        <v>13</v>
      </c>
      <c r="F1707" s="5" t="str">
        <f>VLOOKUP($E1707,Country!$A$1:$B$11,2,0)</f>
        <v>Asia</v>
      </c>
      <c r="G1707" s="5" t="s">
        <v>22</v>
      </c>
      <c r="H1707" s="5" t="str">
        <f>VLOOKUP($G1707,Products!$A$1:$C$11,COLUMNS(Products!$A$2:B1707),0)</f>
        <v>Computing</v>
      </c>
      <c r="I1707" s="5">
        <f>VLOOKUP($G1707,Products!$A$1:$C$11,COLUMNS(Products!$A$2:C1707),0)</f>
        <v>415.78</v>
      </c>
      <c r="J1707" s="5">
        <v>449.74</v>
      </c>
      <c r="K1707" s="5" t="s">
        <v>81</v>
      </c>
      <c r="L1707" s="6">
        <v>45301</v>
      </c>
      <c r="M1707" s="5">
        <f t="shared" si="26"/>
        <v>15</v>
      </c>
      <c r="N1707" s="5" t="str">
        <f>TEXT(Table1[[#This Row],[Date]],"mmm")</f>
        <v>Dec</v>
      </c>
      <c r="O1707" s="5">
        <f>YEAR(Table1[[#This Row],[Date]])</f>
        <v>2023</v>
      </c>
    </row>
    <row r="1708" spans="1:15" x14ac:dyDescent="0.25">
      <c r="A1708" s="5">
        <v>1707</v>
      </c>
      <c r="B1708" s="6">
        <v>45656</v>
      </c>
      <c r="C1708" s="5" t="s">
        <v>46</v>
      </c>
      <c r="D1708" s="5" t="str">
        <f>VLOOKUP($C1708,'Sales Person'!$A$1:$C$21,2,0)</f>
        <v>Nick Patrick</v>
      </c>
      <c r="E1708" s="5" t="s">
        <v>13</v>
      </c>
      <c r="F1708" s="5" t="str">
        <f>VLOOKUP($E1708,Country!$A$1:$B$11,2,0)</f>
        <v>Asia</v>
      </c>
      <c r="G1708" s="5" t="s">
        <v>30</v>
      </c>
      <c r="H1708" s="5" t="str">
        <f>VLOOKUP($G1708,Products!$A$1:$C$11,COLUMNS(Products!$A$2:B1708),0)</f>
        <v>Audio</v>
      </c>
      <c r="I1708" s="5">
        <f>VLOOKUP($G1708,Products!$A$1:$C$11,COLUMNS(Products!$A$2:C1708),0)</f>
        <v>199.57</v>
      </c>
      <c r="J1708" s="5">
        <v>935.19</v>
      </c>
      <c r="K1708" s="5" t="s">
        <v>81</v>
      </c>
      <c r="L1708" s="6">
        <v>44940</v>
      </c>
      <c r="M1708" s="5">
        <f t="shared" si="26"/>
        <v>-716</v>
      </c>
      <c r="N1708" s="5" t="str">
        <f>TEXT(Table1[[#This Row],[Date]],"mmm")</f>
        <v>Dec</v>
      </c>
      <c r="O1708" s="5">
        <f>YEAR(Table1[[#This Row],[Date]])</f>
        <v>2024</v>
      </c>
    </row>
    <row r="1709" spans="1:15" x14ac:dyDescent="0.25">
      <c r="A1709" s="5">
        <v>1708</v>
      </c>
      <c r="B1709" s="6">
        <v>45275</v>
      </c>
      <c r="C1709" s="5" t="s">
        <v>68</v>
      </c>
      <c r="D1709" s="5" t="str">
        <f>VLOOKUP($C1709,'Sales Person'!$A$1:$C$21,2,0)</f>
        <v>Samantha Irvin</v>
      </c>
      <c r="E1709" s="5" t="s">
        <v>2</v>
      </c>
      <c r="F1709" s="5" t="str">
        <f>VLOOKUP($E1709,Country!$A$1:$B$11,2,0)</f>
        <v>North America</v>
      </c>
      <c r="G1709" s="5" t="s">
        <v>26</v>
      </c>
      <c r="H1709" s="5" t="str">
        <f>VLOOKUP($G1709,Products!$A$1:$C$11,COLUMNS(Products!$A$2:B1709),0)</f>
        <v>Electronics</v>
      </c>
      <c r="I1709" s="5">
        <f>VLOOKUP($G1709,Products!$A$1:$C$11,COLUMNS(Products!$A$2:C1709),0)</f>
        <v>263.2</v>
      </c>
      <c r="J1709" s="5">
        <v>871.2</v>
      </c>
      <c r="K1709" s="5" t="s">
        <v>82</v>
      </c>
      <c r="L1709" s="5" t="s">
        <v>83</v>
      </c>
      <c r="M1709" s="5" t="str">
        <f t="shared" si="26"/>
        <v>0</v>
      </c>
      <c r="N1709" s="5" t="str">
        <f>TEXT(Table1[[#This Row],[Date]],"mmm")</f>
        <v>Dec</v>
      </c>
      <c r="O1709" s="5">
        <f>YEAR(Table1[[#This Row],[Date]])</f>
        <v>2023</v>
      </c>
    </row>
    <row r="1710" spans="1:15" x14ac:dyDescent="0.25">
      <c r="A1710" s="5">
        <v>1709</v>
      </c>
      <c r="B1710" s="6">
        <v>45214</v>
      </c>
      <c r="C1710" s="5" t="s">
        <v>74</v>
      </c>
      <c r="D1710" s="5" t="str">
        <f>VLOOKUP($C1710,'Sales Person'!$A$1:$C$21,2,0)</f>
        <v>Michale Cole</v>
      </c>
      <c r="E1710" s="5" t="s">
        <v>2</v>
      </c>
      <c r="F1710" s="5" t="str">
        <f>VLOOKUP($E1710,Country!$A$1:$B$11,2,0)</f>
        <v>North America</v>
      </c>
      <c r="G1710" s="5" t="s">
        <v>30</v>
      </c>
      <c r="H1710" s="5" t="str">
        <f>VLOOKUP($G1710,Products!$A$1:$C$11,COLUMNS(Products!$A$2:B1710),0)</f>
        <v>Audio</v>
      </c>
      <c r="I1710" s="5">
        <f>VLOOKUP($G1710,Products!$A$1:$C$11,COLUMNS(Products!$A$2:C1710),0)</f>
        <v>199.57</v>
      </c>
      <c r="J1710" s="5">
        <v>201.44</v>
      </c>
      <c r="K1710" s="5" t="s">
        <v>81</v>
      </c>
      <c r="L1710" s="6">
        <v>45215</v>
      </c>
      <c r="M1710" s="5">
        <f t="shared" si="26"/>
        <v>1</v>
      </c>
      <c r="N1710" s="5" t="str">
        <f>TEXT(Table1[[#This Row],[Date]],"mmm")</f>
        <v>Oct</v>
      </c>
      <c r="O1710" s="5">
        <f>YEAR(Table1[[#This Row],[Date]])</f>
        <v>2023</v>
      </c>
    </row>
    <row r="1711" spans="1:15" x14ac:dyDescent="0.25">
      <c r="A1711" s="5">
        <v>1710</v>
      </c>
      <c r="B1711" s="6">
        <v>45406</v>
      </c>
      <c r="C1711" s="5" t="s">
        <v>68</v>
      </c>
      <c r="D1711" s="5" t="str">
        <f>VLOOKUP($C1711,'Sales Person'!$A$1:$C$21,2,0)</f>
        <v>Samantha Irvin</v>
      </c>
      <c r="E1711" s="5" t="s">
        <v>13</v>
      </c>
      <c r="F1711" s="5" t="str">
        <f>VLOOKUP($E1711,Country!$A$1:$B$11,2,0)</f>
        <v>Asia</v>
      </c>
      <c r="G1711" s="5" t="s">
        <v>32</v>
      </c>
      <c r="H1711" s="5" t="str">
        <f>VLOOKUP($G1711,Products!$A$1:$C$11,COLUMNS(Products!$A$2:B1711),0)</f>
        <v>Audio</v>
      </c>
      <c r="I1711" s="5">
        <f>VLOOKUP($G1711,Products!$A$1:$C$11,COLUMNS(Products!$A$2:C1711),0)</f>
        <v>143.09</v>
      </c>
      <c r="J1711" s="5">
        <v>240.49</v>
      </c>
      <c r="K1711" s="5" t="s">
        <v>82</v>
      </c>
      <c r="L1711" s="5" t="s">
        <v>83</v>
      </c>
      <c r="M1711" s="5" t="str">
        <f t="shared" si="26"/>
        <v>0</v>
      </c>
      <c r="N1711" s="5" t="str">
        <f>TEXT(Table1[[#This Row],[Date]],"mmm")</f>
        <v>Apr</v>
      </c>
      <c r="O1711" s="5">
        <f>YEAR(Table1[[#This Row],[Date]])</f>
        <v>2024</v>
      </c>
    </row>
    <row r="1712" spans="1:15" x14ac:dyDescent="0.25">
      <c r="A1712" s="5">
        <v>1711</v>
      </c>
      <c r="B1712" s="6">
        <v>45317</v>
      </c>
      <c r="C1712" s="5" t="s">
        <v>68</v>
      </c>
      <c r="D1712" s="5" t="str">
        <f>VLOOKUP($C1712,'Sales Person'!$A$1:$C$21,2,0)</f>
        <v>Samantha Irvin</v>
      </c>
      <c r="E1712" s="5" t="s">
        <v>5</v>
      </c>
      <c r="F1712" s="5" t="str">
        <f>VLOOKUP($E1712,Country!$A$1:$B$11,2,0)</f>
        <v>South America</v>
      </c>
      <c r="G1712" s="5" t="s">
        <v>33</v>
      </c>
      <c r="H1712" s="5" t="str">
        <f>VLOOKUP($G1712,Products!$A$1:$C$11,COLUMNS(Products!$A$2:B1712),0)</f>
        <v>Electronics</v>
      </c>
      <c r="I1712" s="5">
        <f>VLOOKUP($G1712,Products!$A$1:$C$11,COLUMNS(Products!$A$2:C1712),0)</f>
        <v>381.62</v>
      </c>
      <c r="J1712" s="5">
        <v>111.11</v>
      </c>
      <c r="K1712" s="5" t="s">
        <v>81</v>
      </c>
      <c r="L1712" s="6">
        <v>45321</v>
      </c>
      <c r="M1712" s="5">
        <f t="shared" si="26"/>
        <v>4</v>
      </c>
      <c r="N1712" s="5" t="str">
        <f>TEXT(Table1[[#This Row],[Date]],"mmm")</f>
        <v>Jan</v>
      </c>
      <c r="O1712" s="5">
        <f>YEAR(Table1[[#This Row],[Date]])</f>
        <v>2024</v>
      </c>
    </row>
    <row r="1713" spans="1:15" x14ac:dyDescent="0.25">
      <c r="A1713" s="5">
        <v>1712</v>
      </c>
      <c r="B1713" s="6">
        <v>45368</v>
      </c>
      <c r="C1713" s="5" t="s">
        <v>56</v>
      </c>
      <c r="D1713" s="5" t="str">
        <f>VLOOKUP($C1713,'Sales Person'!$A$1:$C$21,2,0)</f>
        <v>Nick Patrick</v>
      </c>
      <c r="E1713" s="5" t="s">
        <v>10</v>
      </c>
      <c r="F1713" s="5" t="str">
        <f>VLOOKUP($E1713,Country!$A$1:$B$11,2,0)</f>
        <v>Europe</v>
      </c>
      <c r="G1713" s="5" t="s">
        <v>24</v>
      </c>
      <c r="H1713" s="5" t="str">
        <f>VLOOKUP($G1713,Products!$A$1:$C$11,COLUMNS(Products!$A$2:B1713),0)</f>
        <v>Audio</v>
      </c>
      <c r="I1713" s="5">
        <f>VLOOKUP($G1713,Products!$A$1:$C$11,COLUMNS(Products!$A$2:C1713),0)</f>
        <v>195.62</v>
      </c>
      <c r="J1713" s="5">
        <v>583.95000000000005</v>
      </c>
      <c r="K1713" s="5" t="s">
        <v>81</v>
      </c>
      <c r="L1713" s="6">
        <v>45374</v>
      </c>
      <c r="M1713" s="5">
        <f t="shared" si="26"/>
        <v>6</v>
      </c>
      <c r="N1713" s="5" t="str">
        <f>TEXT(Table1[[#This Row],[Date]],"mmm")</f>
        <v>Mar</v>
      </c>
      <c r="O1713" s="5">
        <f>YEAR(Table1[[#This Row],[Date]])</f>
        <v>2024</v>
      </c>
    </row>
    <row r="1714" spans="1:15" x14ac:dyDescent="0.25">
      <c r="A1714" s="5">
        <v>1713</v>
      </c>
      <c r="B1714" s="6">
        <v>45111</v>
      </c>
      <c r="C1714" s="5" t="s">
        <v>62</v>
      </c>
      <c r="D1714" s="5" t="str">
        <f>VLOOKUP($C1714,'Sales Person'!$A$1:$C$21,2,0)</f>
        <v>Cathy Kelley</v>
      </c>
      <c r="E1714" s="5" t="s">
        <v>10</v>
      </c>
      <c r="F1714" s="5" t="str">
        <f>VLOOKUP($E1714,Country!$A$1:$B$11,2,0)</f>
        <v>Europe</v>
      </c>
      <c r="G1714" s="5" t="s">
        <v>28</v>
      </c>
      <c r="H1714" s="5" t="str">
        <f>VLOOKUP($G1714,Products!$A$1:$C$11,COLUMNS(Products!$A$2:B1714),0)</f>
        <v>Electronics</v>
      </c>
      <c r="I1714" s="5">
        <f>VLOOKUP($G1714,Products!$A$1:$C$11,COLUMNS(Products!$A$2:C1714),0)</f>
        <v>282.79000000000002</v>
      </c>
      <c r="J1714" s="5">
        <v>542.34</v>
      </c>
      <c r="K1714" s="5" t="s">
        <v>82</v>
      </c>
      <c r="L1714" s="5" t="s">
        <v>83</v>
      </c>
      <c r="M1714" s="5" t="str">
        <f t="shared" si="26"/>
        <v>0</v>
      </c>
      <c r="N1714" s="5" t="str">
        <f>TEXT(Table1[[#This Row],[Date]],"mmm")</f>
        <v>Jul</v>
      </c>
      <c r="O1714" s="5">
        <f>YEAR(Table1[[#This Row],[Date]])</f>
        <v>2023</v>
      </c>
    </row>
    <row r="1715" spans="1:15" x14ac:dyDescent="0.25">
      <c r="A1715" s="5">
        <v>1714</v>
      </c>
      <c r="B1715" s="6">
        <v>45240</v>
      </c>
      <c r="C1715" s="5" t="s">
        <v>68</v>
      </c>
      <c r="D1715" s="5" t="str">
        <f>VLOOKUP($C1715,'Sales Person'!$A$1:$C$21,2,0)</f>
        <v>Samantha Irvin</v>
      </c>
      <c r="E1715" s="5" t="s">
        <v>2</v>
      </c>
      <c r="F1715" s="5" t="str">
        <f>VLOOKUP($E1715,Country!$A$1:$B$11,2,0)</f>
        <v>North America</v>
      </c>
      <c r="G1715" s="5" t="s">
        <v>26</v>
      </c>
      <c r="H1715" s="5" t="str">
        <f>VLOOKUP($G1715,Products!$A$1:$C$11,COLUMNS(Products!$A$2:B1715),0)</f>
        <v>Electronics</v>
      </c>
      <c r="I1715" s="5">
        <f>VLOOKUP($G1715,Products!$A$1:$C$11,COLUMNS(Products!$A$2:C1715),0)</f>
        <v>263.2</v>
      </c>
      <c r="J1715" s="5">
        <v>287.52999999999997</v>
      </c>
      <c r="K1715" s="5" t="s">
        <v>82</v>
      </c>
      <c r="L1715" s="5" t="s">
        <v>83</v>
      </c>
      <c r="M1715" s="5" t="str">
        <f t="shared" si="26"/>
        <v>0</v>
      </c>
      <c r="N1715" s="5" t="str">
        <f>TEXT(Table1[[#This Row],[Date]],"mmm")</f>
        <v>Nov</v>
      </c>
      <c r="O1715" s="5">
        <f>YEAR(Table1[[#This Row],[Date]])</f>
        <v>2023</v>
      </c>
    </row>
    <row r="1716" spans="1:15" x14ac:dyDescent="0.25">
      <c r="A1716" s="5">
        <v>1715</v>
      </c>
      <c r="B1716" s="6">
        <v>45349</v>
      </c>
      <c r="C1716" s="5" t="s">
        <v>62</v>
      </c>
      <c r="D1716" s="5" t="str">
        <f>VLOOKUP($C1716,'Sales Person'!$A$1:$C$21,2,0)</f>
        <v>Cathy Kelley</v>
      </c>
      <c r="E1716" s="5" t="s">
        <v>4</v>
      </c>
      <c r="F1716" s="5" t="str">
        <f>VLOOKUP($E1716,Country!$A$1:$B$11,2,0)</f>
        <v>North America</v>
      </c>
      <c r="G1716" s="5" t="s">
        <v>29</v>
      </c>
      <c r="H1716" s="5" t="str">
        <f>VLOOKUP($G1716,Products!$A$1:$C$11,COLUMNS(Products!$A$2:B1716),0)</f>
        <v>Computing</v>
      </c>
      <c r="I1716" s="5">
        <f>VLOOKUP($G1716,Products!$A$1:$C$11,COLUMNS(Products!$A$2:C1716),0)</f>
        <v>104.6</v>
      </c>
      <c r="J1716" s="5">
        <v>453.81</v>
      </c>
      <c r="K1716" s="5" t="s">
        <v>81</v>
      </c>
      <c r="L1716" s="6">
        <v>45351</v>
      </c>
      <c r="M1716" s="5">
        <f t="shared" si="26"/>
        <v>2</v>
      </c>
      <c r="N1716" s="5" t="str">
        <f>TEXT(Table1[[#This Row],[Date]],"mmm")</f>
        <v>Feb</v>
      </c>
      <c r="O1716" s="5">
        <f>YEAR(Table1[[#This Row],[Date]])</f>
        <v>2024</v>
      </c>
    </row>
    <row r="1717" spans="1:15" x14ac:dyDescent="0.25">
      <c r="A1717" s="5">
        <v>1716</v>
      </c>
      <c r="B1717" s="6">
        <v>45061</v>
      </c>
      <c r="C1717" s="5" t="s">
        <v>46</v>
      </c>
      <c r="D1717" s="5" t="str">
        <f>VLOOKUP($C1717,'Sales Person'!$A$1:$C$21,2,0)</f>
        <v>Nick Patrick</v>
      </c>
      <c r="E1717" s="5" t="s">
        <v>4</v>
      </c>
      <c r="F1717" s="5" t="str">
        <f>VLOOKUP($E1717,Country!$A$1:$B$11,2,0)</f>
        <v>North America</v>
      </c>
      <c r="G1717" s="5" t="s">
        <v>31</v>
      </c>
      <c r="H1717" s="5" t="str">
        <f>VLOOKUP($G1717,Products!$A$1:$C$11,COLUMNS(Products!$A$2:B1717),0)</f>
        <v>Electronics</v>
      </c>
      <c r="I1717" s="5">
        <f>VLOOKUP($G1717,Products!$A$1:$C$11,COLUMNS(Products!$A$2:C1717),0)</f>
        <v>71.97</v>
      </c>
      <c r="J1717" s="5">
        <v>574.9</v>
      </c>
      <c r="K1717" s="5" t="s">
        <v>82</v>
      </c>
      <c r="L1717" s="5" t="s">
        <v>83</v>
      </c>
      <c r="M1717" s="5" t="str">
        <f t="shared" si="26"/>
        <v>0</v>
      </c>
      <c r="N1717" s="5" t="str">
        <f>TEXT(Table1[[#This Row],[Date]],"mmm")</f>
        <v>May</v>
      </c>
      <c r="O1717" s="5">
        <f>YEAR(Table1[[#This Row],[Date]])</f>
        <v>2023</v>
      </c>
    </row>
    <row r="1718" spans="1:15" x14ac:dyDescent="0.25">
      <c r="A1718" s="5">
        <v>1717</v>
      </c>
      <c r="B1718" s="6">
        <v>45525</v>
      </c>
      <c r="C1718" s="5" t="s">
        <v>70</v>
      </c>
      <c r="D1718" s="5" t="str">
        <f>VLOOKUP($C1718,'Sales Person'!$A$1:$C$21,2,0)</f>
        <v>Cathy Kelley</v>
      </c>
      <c r="E1718" s="5" t="s">
        <v>11</v>
      </c>
      <c r="F1718" s="5" t="str">
        <f>VLOOKUP($E1718,Country!$A$1:$B$11,2,0)</f>
        <v>Asia</v>
      </c>
      <c r="G1718" s="5" t="s">
        <v>31</v>
      </c>
      <c r="H1718" s="5" t="str">
        <f>VLOOKUP($G1718,Products!$A$1:$C$11,COLUMNS(Products!$A$2:B1718),0)</f>
        <v>Electronics</v>
      </c>
      <c r="I1718" s="5">
        <f>VLOOKUP($G1718,Products!$A$1:$C$11,COLUMNS(Products!$A$2:C1718),0)</f>
        <v>71.97</v>
      </c>
      <c r="J1718" s="5">
        <v>444.23</v>
      </c>
      <c r="K1718" s="5" t="s">
        <v>82</v>
      </c>
      <c r="L1718" s="5" t="s">
        <v>83</v>
      </c>
      <c r="M1718" s="5" t="str">
        <f t="shared" si="26"/>
        <v>0</v>
      </c>
      <c r="N1718" s="5" t="str">
        <f>TEXT(Table1[[#This Row],[Date]],"mmm")</f>
        <v>Aug</v>
      </c>
      <c r="O1718" s="5">
        <f>YEAR(Table1[[#This Row],[Date]])</f>
        <v>2024</v>
      </c>
    </row>
    <row r="1719" spans="1:15" x14ac:dyDescent="0.25">
      <c r="A1719" s="5">
        <v>1718</v>
      </c>
      <c r="B1719" s="6">
        <v>45461</v>
      </c>
      <c r="C1719" s="5" t="s">
        <v>50</v>
      </c>
      <c r="D1719" s="5" t="str">
        <f>VLOOKUP($C1719,'Sales Person'!$A$1:$C$21,2,0)</f>
        <v>Michale Cole</v>
      </c>
      <c r="E1719" s="5" t="s">
        <v>13</v>
      </c>
      <c r="F1719" s="5" t="str">
        <f>VLOOKUP($E1719,Country!$A$1:$B$11,2,0)</f>
        <v>Asia</v>
      </c>
      <c r="G1719" s="5" t="s">
        <v>24</v>
      </c>
      <c r="H1719" s="5" t="str">
        <f>VLOOKUP($G1719,Products!$A$1:$C$11,COLUMNS(Products!$A$2:B1719),0)</f>
        <v>Audio</v>
      </c>
      <c r="I1719" s="5">
        <f>VLOOKUP($G1719,Products!$A$1:$C$11,COLUMNS(Products!$A$2:C1719),0)</f>
        <v>195.62</v>
      </c>
      <c r="J1719" s="5">
        <v>597.16</v>
      </c>
      <c r="K1719" s="5" t="s">
        <v>81</v>
      </c>
      <c r="L1719" s="6">
        <v>45476</v>
      </c>
      <c r="M1719" s="5">
        <f t="shared" si="26"/>
        <v>15</v>
      </c>
      <c r="N1719" s="5" t="str">
        <f>TEXT(Table1[[#This Row],[Date]],"mmm")</f>
        <v>Jun</v>
      </c>
      <c r="O1719" s="5">
        <f>YEAR(Table1[[#This Row],[Date]])</f>
        <v>2024</v>
      </c>
    </row>
    <row r="1720" spans="1:15" x14ac:dyDescent="0.25">
      <c r="A1720" s="5">
        <v>1719</v>
      </c>
      <c r="B1720" s="6">
        <v>45370</v>
      </c>
      <c r="C1720" s="5" t="s">
        <v>56</v>
      </c>
      <c r="D1720" s="5" t="str">
        <f>VLOOKUP($C1720,'Sales Person'!$A$1:$C$21,2,0)</f>
        <v>Nick Patrick</v>
      </c>
      <c r="E1720" s="5" t="s">
        <v>15</v>
      </c>
      <c r="F1720" s="5" t="str">
        <f>VLOOKUP($E1720,Country!$A$1:$B$11,2,0)</f>
        <v>Oceania</v>
      </c>
      <c r="G1720" s="5" t="s">
        <v>26</v>
      </c>
      <c r="H1720" s="5" t="str">
        <f>VLOOKUP($G1720,Products!$A$1:$C$11,COLUMNS(Products!$A$2:B1720),0)</f>
        <v>Electronics</v>
      </c>
      <c r="I1720" s="5">
        <f>VLOOKUP($G1720,Products!$A$1:$C$11,COLUMNS(Products!$A$2:C1720),0)</f>
        <v>263.2</v>
      </c>
      <c r="J1720" s="5">
        <v>328.52</v>
      </c>
      <c r="K1720" s="5" t="s">
        <v>82</v>
      </c>
      <c r="L1720" s="5" t="s">
        <v>83</v>
      </c>
      <c r="M1720" s="5" t="str">
        <f t="shared" si="26"/>
        <v>0</v>
      </c>
      <c r="N1720" s="5" t="str">
        <f>TEXT(Table1[[#This Row],[Date]],"mmm")</f>
        <v>Mar</v>
      </c>
      <c r="O1720" s="5">
        <f>YEAR(Table1[[#This Row],[Date]])</f>
        <v>2024</v>
      </c>
    </row>
    <row r="1721" spans="1:15" x14ac:dyDescent="0.25">
      <c r="A1721" s="5">
        <v>1720</v>
      </c>
      <c r="B1721" s="6">
        <v>45115</v>
      </c>
      <c r="C1721" s="5" t="s">
        <v>74</v>
      </c>
      <c r="D1721" s="5" t="str">
        <f>VLOOKUP($C1721,'Sales Person'!$A$1:$C$21,2,0)</f>
        <v>Michale Cole</v>
      </c>
      <c r="E1721" s="5" t="s">
        <v>2</v>
      </c>
      <c r="F1721" s="5" t="str">
        <f>VLOOKUP($E1721,Country!$A$1:$B$11,2,0)</f>
        <v>North America</v>
      </c>
      <c r="G1721" s="5" t="s">
        <v>30</v>
      </c>
      <c r="H1721" s="5" t="str">
        <f>VLOOKUP($G1721,Products!$A$1:$C$11,COLUMNS(Products!$A$2:B1721),0)</f>
        <v>Audio</v>
      </c>
      <c r="I1721" s="5">
        <f>VLOOKUP($G1721,Products!$A$1:$C$11,COLUMNS(Products!$A$2:C1721),0)</f>
        <v>199.57</v>
      </c>
      <c r="J1721" s="5">
        <v>851.76</v>
      </c>
      <c r="K1721" s="5" t="s">
        <v>81</v>
      </c>
      <c r="L1721" s="6">
        <v>45116</v>
      </c>
      <c r="M1721" s="5">
        <f t="shared" si="26"/>
        <v>1</v>
      </c>
      <c r="N1721" s="5" t="str">
        <f>TEXT(Table1[[#This Row],[Date]],"mmm")</f>
        <v>Jul</v>
      </c>
      <c r="O1721" s="5">
        <f>YEAR(Table1[[#This Row],[Date]])</f>
        <v>2023</v>
      </c>
    </row>
    <row r="1722" spans="1:15" x14ac:dyDescent="0.25">
      <c r="A1722" s="5">
        <v>1721</v>
      </c>
      <c r="B1722" s="6">
        <v>45047</v>
      </c>
      <c r="C1722" s="5" t="s">
        <v>54</v>
      </c>
      <c r="D1722" s="5" t="str">
        <f>VLOOKUP($C1722,'Sales Person'!$A$1:$C$21,2,0)</f>
        <v>Michale Cole</v>
      </c>
      <c r="E1722" s="5" t="s">
        <v>2</v>
      </c>
      <c r="F1722" s="5" t="str">
        <f>VLOOKUP($E1722,Country!$A$1:$B$11,2,0)</f>
        <v>North America</v>
      </c>
      <c r="G1722" s="5" t="s">
        <v>20</v>
      </c>
      <c r="H1722" s="5" t="str">
        <f>VLOOKUP($G1722,Products!$A$1:$C$11,COLUMNS(Products!$A$2:B1722),0)</f>
        <v>Office Equipment</v>
      </c>
      <c r="I1722" s="5">
        <f>VLOOKUP($G1722,Products!$A$1:$C$11,COLUMNS(Products!$A$2:C1722),0)</f>
        <v>350.59</v>
      </c>
      <c r="J1722" s="5">
        <v>286.92</v>
      </c>
      <c r="K1722" s="5" t="s">
        <v>81</v>
      </c>
      <c r="L1722" s="6">
        <v>45048</v>
      </c>
      <c r="M1722" s="5">
        <f t="shared" si="26"/>
        <v>1</v>
      </c>
      <c r="N1722" s="5" t="str">
        <f>TEXT(Table1[[#This Row],[Date]],"mmm")</f>
        <v>May</v>
      </c>
      <c r="O1722" s="5">
        <f>YEAR(Table1[[#This Row],[Date]])</f>
        <v>2023</v>
      </c>
    </row>
    <row r="1723" spans="1:15" x14ac:dyDescent="0.25">
      <c r="A1723" s="5">
        <v>1722</v>
      </c>
      <c r="B1723" s="6">
        <v>45079</v>
      </c>
      <c r="C1723" s="5" t="s">
        <v>56</v>
      </c>
      <c r="D1723" s="5" t="str">
        <f>VLOOKUP($C1723,'Sales Person'!$A$1:$C$21,2,0)</f>
        <v>Nick Patrick</v>
      </c>
      <c r="E1723" s="5" t="s">
        <v>5</v>
      </c>
      <c r="F1723" s="5" t="str">
        <f>VLOOKUP($E1723,Country!$A$1:$B$11,2,0)</f>
        <v>South America</v>
      </c>
      <c r="G1723" s="5" t="s">
        <v>33</v>
      </c>
      <c r="H1723" s="5" t="str">
        <f>VLOOKUP($G1723,Products!$A$1:$C$11,COLUMNS(Products!$A$2:B1723),0)</f>
        <v>Electronics</v>
      </c>
      <c r="I1723" s="5">
        <f>VLOOKUP($G1723,Products!$A$1:$C$11,COLUMNS(Products!$A$2:C1723),0)</f>
        <v>381.62</v>
      </c>
      <c r="J1723" s="5">
        <v>702.93</v>
      </c>
      <c r="K1723" s="5" t="s">
        <v>81</v>
      </c>
      <c r="L1723" s="6">
        <v>45083</v>
      </c>
      <c r="M1723" s="5">
        <f t="shared" si="26"/>
        <v>4</v>
      </c>
      <c r="N1723" s="5" t="str">
        <f>TEXT(Table1[[#This Row],[Date]],"mmm")</f>
        <v>Jun</v>
      </c>
      <c r="O1723" s="5">
        <f>YEAR(Table1[[#This Row],[Date]])</f>
        <v>2023</v>
      </c>
    </row>
    <row r="1724" spans="1:15" x14ac:dyDescent="0.25">
      <c r="A1724" s="5">
        <v>1723</v>
      </c>
      <c r="B1724" s="6">
        <v>45099</v>
      </c>
      <c r="C1724" s="5" t="s">
        <v>68</v>
      </c>
      <c r="D1724" s="5" t="str">
        <f>VLOOKUP($C1724,'Sales Person'!$A$1:$C$21,2,0)</f>
        <v>Samantha Irvin</v>
      </c>
      <c r="E1724" s="5" t="s">
        <v>5</v>
      </c>
      <c r="F1724" s="5" t="str">
        <f>VLOOKUP($E1724,Country!$A$1:$B$11,2,0)</f>
        <v>South America</v>
      </c>
      <c r="G1724" s="5" t="s">
        <v>28</v>
      </c>
      <c r="H1724" s="5" t="str">
        <f>VLOOKUP($G1724,Products!$A$1:$C$11,COLUMNS(Products!$A$2:B1724),0)</f>
        <v>Electronics</v>
      </c>
      <c r="I1724" s="5">
        <f>VLOOKUP($G1724,Products!$A$1:$C$11,COLUMNS(Products!$A$2:C1724),0)</f>
        <v>282.79000000000002</v>
      </c>
      <c r="J1724" s="5">
        <v>861.38</v>
      </c>
      <c r="K1724" s="5" t="s">
        <v>81</v>
      </c>
      <c r="L1724" s="6">
        <v>45103</v>
      </c>
      <c r="M1724" s="5">
        <f t="shared" si="26"/>
        <v>4</v>
      </c>
      <c r="N1724" s="5" t="str">
        <f>TEXT(Table1[[#This Row],[Date]],"mmm")</f>
        <v>Jun</v>
      </c>
      <c r="O1724" s="5">
        <f>YEAR(Table1[[#This Row],[Date]])</f>
        <v>2023</v>
      </c>
    </row>
    <row r="1725" spans="1:15" x14ac:dyDescent="0.25">
      <c r="A1725" s="5">
        <v>1724</v>
      </c>
      <c r="B1725" s="6">
        <v>45189</v>
      </c>
      <c r="C1725" s="5" t="s">
        <v>74</v>
      </c>
      <c r="D1725" s="5" t="str">
        <f>VLOOKUP($C1725,'Sales Person'!$A$1:$C$21,2,0)</f>
        <v>Michale Cole</v>
      </c>
      <c r="E1725" s="5" t="s">
        <v>13</v>
      </c>
      <c r="F1725" s="5" t="str">
        <f>VLOOKUP($E1725,Country!$A$1:$B$11,2,0)</f>
        <v>Asia</v>
      </c>
      <c r="G1725" s="5" t="s">
        <v>28</v>
      </c>
      <c r="H1725" s="5" t="str">
        <f>VLOOKUP($G1725,Products!$A$1:$C$11,COLUMNS(Products!$A$2:B1725),0)</f>
        <v>Electronics</v>
      </c>
      <c r="I1725" s="5">
        <f>VLOOKUP($G1725,Products!$A$1:$C$11,COLUMNS(Products!$A$2:C1725),0)</f>
        <v>282.79000000000002</v>
      </c>
      <c r="J1725" s="5">
        <v>110.56</v>
      </c>
      <c r="K1725" s="5" t="s">
        <v>82</v>
      </c>
      <c r="L1725" s="5" t="s">
        <v>83</v>
      </c>
      <c r="M1725" s="5" t="str">
        <f t="shared" si="26"/>
        <v>0</v>
      </c>
      <c r="N1725" s="5" t="str">
        <f>TEXT(Table1[[#This Row],[Date]],"mmm")</f>
        <v>Sep</v>
      </c>
      <c r="O1725" s="5">
        <f>YEAR(Table1[[#This Row],[Date]])</f>
        <v>2023</v>
      </c>
    </row>
    <row r="1726" spans="1:15" x14ac:dyDescent="0.25">
      <c r="A1726" s="5">
        <v>1725</v>
      </c>
      <c r="B1726" s="6">
        <v>44973</v>
      </c>
      <c r="C1726" s="5" t="s">
        <v>60</v>
      </c>
      <c r="D1726" s="5" t="str">
        <f>VLOOKUP($C1726,'Sales Person'!$A$1:$C$21,2,0)</f>
        <v>Cathy Kelley</v>
      </c>
      <c r="E1726" s="5" t="s">
        <v>7</v>
      </c>
      <c r="F1726" s="5" t="str">
        <f>VLOOKUP($E1726,Country!$A$1:$B$11,2,0)</f>
        <v>Europe</v>
      </c>
      <c r="G1726" s="5" t="s">
        <v>28</v>
      </c>
      <c r="H1726" s="5" t="str">
        <f>VLOOKUP($G1726,Products!$A$1:$C$11,COLUMNS(Products!$A$2:B1726),0)</f>
        <v>Electronics</v>
      </c>
      <c r="I1726" s="5">
        <f>VLOOKUP($G1726,Products!$A$1:$C$11,COLUMNS(Products!$A$2:C1726),0)</f>
        <v>282.79000000000002</v>
      </c>
      <c r="J1726" s="5">
        <v>862.73</v>
      </c>
      <c r="K1726" s="5" t="s">
        <v>81</v>
      </c>
      <c r="L1726" s="6">
        <v>44981</v>
      </c>
      <c r="M1726" s="5">
        <f t="shared" si="26"/>
        <v>8</v>
      </c>
      <c r="N1726" s="5" t="str">
        <f>TEXT(Table1[[#This Row],[Date]],"mmm")</f>
        <v>Feb</v>
      </c>
      <c r="O1726" s="5">
        <f>YEAR(Table1[[#This Row],[Date]])</f>
        <v>2023</v>
      </c>
    </row>
    <row r="1727" spans="1:15" x14ac:dyDescent="0.25">
      <c r="A1727" s="5">
        <v>1726</v>
      </c>
      <c r="B1727" s="6">
        <v>45132</v>
      </c>
      <c r="C1727" s="5" t="s">
        <v>42</v>
      </c>
      <c r="D1727" s="5" t="str">
        <f>VLOOKUP($C1727,'Sales Person'!$A$1:$C$21,2,0)</f>
        <v>Cathy Kelley</v>
      </c>
      <c r="E1727" s="5" t="s">
        <v>9</v>
      </c>
      <c r="F1727" s="5" t="str">
        <f>VLOOKUP($E1727,Country!$A$1:$B$11,2,0)</f>
        <v>Europe</v>
      </c>
      <c r="G1727" s="5" t="s">
        <v>33</v>
      </c>
      <c r="H1727" s="5" t="str">
        <f>VLOOKUP($G1727,Products!$A$1:$C$11,COLUMNS(Products!$A$2:B1727),0)</f>
        <v>Electronics</v>
      </c>
      <c r="I1727" s="5">
        <f>VLOOKUP($G1727,Products!$A$1:$C$11,COLUMNS(Products!$A$2:C1727),0)</f>
        <v>381.62</v>
      </c>
      <c r="J1727" s="5">
        <v>680.21</v>
      </c>
      <c r="K1727" s="5" t="s">
        <v>82</v>
      </c>
      <c r="L1727" s="5" t="s">
        <v>83</v>
      </c>
      <c r="M1727" s="5" t="str">
        <f t="shared" si="26"/>
        <v>0</v>
      </c>
      <c r="N1727" s="5" t="str">
        <f>TEXT(Table1[[#This Row],[Date]],"mmm")</f>
        <v>Jul</v>
      </c>
      <c r="O1727" s="5">
        <f>YEAR(Table1[[#This Row],[Date]])</f>
        <v>2023</v>
      </c>
    </row>
    <row r="1728" spans="1:15" x14ac:dyDescent="0.25">
      <c r="A1728" s="5">
        <v>1727</v>
      </c>
      <c r="B1728" s="6">
        <v>45607</v>
      </c>
      <c r="C1728" s="5" t="s">
        <v>52</v>
      </c>
      <c r="D1728" s="5" t="str">
        <f>VLOOKUP($C1728,'Sales Person'!$A$1:$C$21,2,0)</f>
        <v>Nick Patrick</v>
      </c>
      <c r="E1728" s="5" t="s">
        <v>10</v>
      </c>
      <c r="F1728" s="5" t="str">
        <f>VLOOKUP($E1728,Country!$A$1:$B$11,2,0)</f>
        <v>Europe</v>
      </c>
      <c r="G1728" s="5" t="s">
        <v>26</v>
      </c>
      <c r="H1728" s="5" t="str">
        <f>VLOOKUP($G1728,Products!$A$1:$C$11,COLUMNS(Products!$A$2:B1728),0)</f>
        <v>Electronics</v>
      </c>
      <c r="I1728" s="5">
        <f>VLOOKUP($G1728,Products!$A$1:$C$11,COLUMNS(Products!$A$2:C1728),0)</f>
        <v>263.2</v>
      </c>
      <c r="J1728" s="5">
        <v>279.66000000000003</v>
      </c>
      <c r="K1728" s="5" t="s">
        <v>82</v>
      </c>
      <c r="L1728" s="5" t="s">
        <v>83</v>
      </c>
      <c r="M1728" s="5" t="str">
        <f t="shared" si="26"/>
        <v>0</v>
      </c>
      <c r="N1728" s="5" t="str">
        <f>TEXT(Table1[[#This Row],[Date]],"mmm")</f>
        <v>Nov</v>
      </c>
      <c r="O1728" s="5">
        <f>YEAR(Table1[[#This Row],[Date]])</f>
        <v>2024</v>
      </c>
    </row>
    <row r="1729" spans="1:15" x14ac:dyDescent="0.25">
      <c r="A1729" s="5">
        <v>1728</v>
      </c>
      <c r="B1729" s="6">
        <v>45160</v>
      </c>
      <c r="C1729" s="5" t="s">
        <v>46</v>
      </c>
      <c r="D1729" s="5" t="str">
        <f>VLOOKUP($C1729,'Sales Person'!$A$1:$C$21,2,0)</f>
        <v>Nick Patrick</v>
      </c>
      <c r="E1729" s="5" t="s">
        <v>15</v>
      </c>
      <c r="F1729" s="5" t="str">
        <f>VLOOKUP($E1729,Country!$A$1:$B$11,2,0)</f>
        <v>Oceania</v>
      </c>
      <c r="G1729" s="5" t="s">
        <v>28</v>
      </c>
      <c r="H1729" s="5" t="str">
        <f>VLOOKUP($G1729,Products!$A$1:$C$11,COLUMNS(Products!$A$2:B1729),0)</f>
        <v>Electronics</v>
      </c>
      <c r="I1729" s="5">
        <f>VLOOKUP($G1729,Products!$A$1:$C$11,COLUMNS(Products!$A$2:C1729),0)</f>
        <v>282.79000000000002</v>
      </c>
      <c r="J1729" s="5">
        <v>266.45999999999998</v>
      </c>
      <c r="K1729" s="5" t="s">
        <v>81</v>
      </c>
      <c r="L1729" s="6">
        <v>45180</v>
      </c>
      <c r="M1729" s="5">
        <f t="shared" si="26"/>
        <v>20</v>
      </c>
      <c r="N1729" s="5" t="str">
        <f>TEXT(Table1[[#This Row],[Date]],"mmm")</f>
        <v>Aug</v>
      </c>
      <c r="O1729" s="5">
        <f>YEAR(Table1[[#This Row],[Date]])</f>
        <v>2023</v>
      </c>
    </row>
    <row r="1730" spans="1:15" x14ac:dyDescent="0.25">
      <c r="A1730" s="5">
        <v>1729</v>
      </c>
      <c r="B1730" s="6">
        <v>45089</v>
      </c>
      <c r="C1730" s="5" t="s">
        <v>44</v>
      </c>
      <c r="D1730" s="5" t="str">
        <f>VLOOKUP($C1730,'Sales Person'!$A$1:$C$21,2,0)</f>
        <v>Cathy Kelley</v>
      </c>
      <c r="E1730" s="5" t="s">
        <v>5</v>
      </c>
      <c r="F1730" s="5" t="str">
        <f>VLOOKUP($E1730,Country!$A$1:$B$11,2,0)</f>
        <v>South America</v>
      </c>
      <c r="G1730" s="5" t="s">
        <v>26</v>
      </c>
      <c r="H1730" s="5" t="str">
        <f>VLOOKUP($G1730,Products!$A$1:$C$11,COLUMNS(Products!$A$2:B1730),0)</f>
        <v>Electronics</v>
      </c>
      <c r="I1730" s="5">
        <f>VLOOKUP($G1730,Products!$A$1:$C$11,COLUMNS(Products!$A$2:C1730),0)</f>
        <v>263.2</v>
      </c>
      <c r="J1730" s="5">
        <v>978.43</v>
      </c>
      <c r="K1730" s="5" t="s">
        <v>81</v>
      </c>
      <c r="L1730" s="6">
        <v>45093</v>
      </c>
      <c r="M1730" s="5">
        <f t="shared" ref="M1730:M1793" si="27">IFERROR(L1730-B1730,"0")</f>
        <v>4</v>
      </c>
      <c r="N1730" s="5" t="str">
        <f>TEXT(Table1[[#This Row],[Date]],"mmm")</f>
        <v>Jun</v>
      </c>
      <c r="O1730" s="5">
        <f>YEAR(Table1[[#This Row],[Date]])</f>
        <v>2023</v>
      </c>
    </row>
    <row r="1731" spans="1:15" x14ac:dyDescent="0.25">
      <c r="A1731" s="5">
        <v>1730</v>
      </c>
      <c r="B1731" s="6">
        <v>45065</v>
      </c>
      <c r="C1731" s="5" t="s">
        <v>58</v>
      </c>
      <c r="D1731" s="5" t="str">
        <f>VLOOKUP($C1731,'Sales Person'!$A$1:$C$21,2,0)</f>
        <v>Nick Patrick</v>
      </c>
      <c r="E1731" s="5" t="s">
        <v>4</v>
      </c>
      <c r="F1731" s="5" t="str">
        <f>VLOOKUP($E1731,Country!$A$1:$B$11,2,0)</f>
        <v>North America</v>
      </c>
      <c r="G1731" s="5" t="s">
        <v>31</v>
      </c>
      <c r="H1731" s="5" t="str">
        <f>VLOOKUP($G1731,Products!$A$1:$C$11,COLUMNS(Products!$A$2:B1731),0)</f>
        <v>Electronics</v>
      </c>
      <c r="I1731" s="5">
        <f>VLOOKUP($G1731,Products!$A$1:$C$11,COLUMNS(Products!$A$2:C1731),0)</f>
        <v>71.97</v>
      </c>
      <c r="J1731" s="5">
        <v>968.18</v>
      </c>
      <c r="K1731" s="5" t="s">
        <v>81</v>
      </c>
      <c r="L1731" s="6">
        <v>45067</v>
      </c>
      <c r="M1731" s="5">
        <f t="shared" si="27"/>
        <v>2</v>
      </c>
      <c r="N1731" s="5" t="str">
        <f>TEXT(Table1[[#This Row],[Date]],"mmm")</f>
        <v>May</v>
      </c>
      <c r="O1731" s="5">
        <f>YEAR(Table1[[#This Row],[Date]])</f>
        <v>2023</v>
      </c>
    </row>
    <row r="1732" spans="1:15" x14ac:dyDescent="0.25">
      <c r="A1732" s="5">
        <v>1731</v>
      </c>
      <c r="B1732" s="6">
        <v>45585</v>
      </c>
      <c r="C1732" s="5" t="s">
        <v>52</v>
      </c>
      <c r="D1732" s="5" t="str">
        <f>VLOOKUP($C1732,'Sales Person'!$A$1:$C$21,2,0)</f>
        <v>Nick Patrick</v>
      </c>
      <c r="E1732" s="5" t="s">
        <v>5</v>
      </c>
      <c r="F1732" s="5" t="str">
        <f>VLOOKUP($E1732,Country!$A$1:$B$11,2,0)</f>
        <v>South America</v>
      </c>
      <c r="G1732" s="5" t="s">
        <v>28</v>
      </c>
      <c r="H1732" s="5" t="str">
        <f>VLOOKUP($G1732,Products!$A$1:$C$11,COLUMNS(Products!$A$2:B1732),0)</f>
        <v>Electronics</v>
      </c>
      <c r="I1732" s="5">
        <f>VLOOKUP($G1732,Products!$A$1:$C$11,COLUMNS(Products!$A$2:C1732),0)</f>
        <v>282.79000000000002</v>
      </c>
      <c r="J1732" s="5">
        <v>536.33000000000004</v>
      </c>
      <c r="K1732" s="5" t="s">
        <v>82</v>
      </c>
      <c r="L1732" s="5" t="s">
        <v>83</v>
      </c>
      <c r="M1732" s="5" t="str">
        <f t="shared" si="27"/>
        <v>0</v>
      </c>
      <c r="N1732" s="5" t="str">
        <f>TEXT(Table1[[#This Row],[Date]],"mmm")</f>
        <v>Oct</v>
      </c>
      <c r="O1732" s="5">
        <f>YEAR(Table1[[#This Row],[Date]])</f>
        <v>2024</v>
      </c>
    </row>
    <row r="1733" spans="1:15" x14ac:dyDescent="0.25">
      <c r="A1733" s="5">
        <v>1732</v>
      </c>
      <c r="B1733" s="6">
        <v>45140</v>
      </c>
      <c r="C1733" s="5" t="s">
        <v>56</v>
      </c>
      <c r="D1733" s="5" t="str">
        <f>VLOOKUP($C1733,'Sales Person'!$A$1:$C$21,2,0)</f>
        <v>Nick Patrick</v>
      </c>
      <c r="E1733" s="5" t="s">
        <v>11</v>
      </c>
      <c r="F1733" s="5" t="str">
        <f>VLOOKUP($E1733,Country!$A$1:$B$11,2,0)</f>
        <v>Asia</v>
      </c>
      <c r="G1733" s="5" t="s">
        <v>33</v>
      </c>
      <c r="H1733" s="5" t="str">
        <f>VLOOKUP($G1733,Products!$A$1:$C$11,COLUMNS(Products!$A$2:B1733),0)</f>
        <v>Electronics</v>
      </c>
      <c r="I1733" s="5">
        <f>VLOOKUP($G1733,Products!$A$1:$C$11,COLUMNS(Products!$A$2:C1733),0)</f>
        <v>381.62</v>
      </c>
      <c r="J1733" s="5">
        <v>486.78</v>
      </c>
      <c r="K1733" s="5" t="s">
        <v>81</v>
      </c>
      <c r="L1733" s="6">
        <v>45152</v>
      </c>
      <c r="M1733" s="5">
        <f t="shared" si="27"/>
        <v>12</v>
      </c>
      <c r="N1733" s="5" t="str">
        <f>TEXT(Table1[[#This Row],[Date]],"mmm")</f>
        <v>Aug</v>
      </c>
      <c r="O1733" s="5">
        <f>YEAR(Table1[[#This Row],[Date]])</f>
        <v>2023</v>
      </c>
    </row>
    <row r="1734" spans="1:15" x14ac:dyDescent="0.25">
      <c r="A1734" s="5">
        <v>1733</v>
      </c>
      <c r="B1734" s="6">
        <v>45361</v>
      </c>
      <c r="C1734" s="5" t="s">
        <v>48</v>
      </c>
      <c r="D1734" s="5" t="str">
        <f>VLOOKUP($C1734,'Sales Person'!$A$1:$C$21,2,0)</f>
        <v>Cathy Kelley</v>
      </c>
      <c r="E1734" s="5" t="s">
        <v>9</v>
      </c>
      <c r="F1734" s="5" t="str">
        <f>VLOOKUP($E1734,Country!$A$1:$B$11,2,0)</f>
        <v>Europe</v>
      </c>
      <c r="G1734" s="5" t="s">
        <v>30</v>
      </c>
      <c r="H1734" s="5" t="str">
        <f>VLOOKUP($G1734,Products!$A$1:$C$11,COLUMNS(Products!$A$2:B1734),0)</f>
        <v>Audio</v>
      </c>
      <c r="I1734" s="5">
        <f>VLOOKUP($G1734,Products!$A$1:$C$11,COLUMNS(Products!$A$2:C1734),0)</f>
        <v>199.57</v>
      </c>
      <c r="J1734" s="5">
        <v>301.72000000000003</v>
      </c>
      <c r="K1734" s="5" t="s">
        <v>82</v>
      </c>
      <c r="L1734" s="5" t="s">
        <v>83</v>
      </c>
      <c r="M1734" s="5" t="str">
        <f t="shared" si="27"/>
        <v>0</v>
      </c>
      <c r="N1734" s="5" t="str">
        <f>TEXT(Table1[[#This Row],[Date]],"mmm")</f>
        <v>Mar</v>
      </c>
      <c r="O1734" s="5">
        <f>YEAR(Table1[[#This Row],[Date]])</f>
        <v>2024</v>
      </c>
    </row>
    <row r="1735" spans="1:15" x14ac:dyDescent="0.25">
      <c r="A1735" s="5">
        <v>1734</v>
      </c>
      <c r="B1735" s="6">
        <v>45175</v>
      </c>
      <c r="C1735" s="5" t="s">
        <v>60</v>
      </c>
      <c r="D1735" s="5" t="str">
        <f>VLOOKUP($C1735,'Sales Person'!$A$1:$C$21,2,0)</f>
        <v>Cathy Kelley</v>
      </c>
      <c r="E1735" s="5" t="s">
        <v>5</v>
      </c>
      <c r="F1735" s="5" t="str">
        <f>VLOOKUP($E1735,Country!$A$1:$B$11,2,0)</f>
        <v>South America</v>
      </c>
      <c r="G1735" s="5" t="s">
        <v>20</v>
      </c>
      <c r="H1735" s="5" t="str">
        <f>VLOOKUP($G1735,Products!$A$1:$C$11,COLUMNS(Products!$A$2:B1735),0)</f>
        <v>Office Equipment</v>
      </c>
      <c r="I1735" s="5">
        <f>VLOOKUP($G1735,Products!$A$1:$C$11,COLUMNS(Products!$A$2:C1735),0)</f>
        <v>350.59</v>
      </c>
      <c r="J1735" s="5">
        <v>858.48</v>
      </c>
      <c r="K1735" s="5" t="s">
        <v>81</v>
      </c>
      <c r="L1735" s="6">
        <v>45179</v>
      </c>
      <c r="M1735" s="5">
        <f t="shared" si="27"/>
        <v>4</v>
      </c>
      <c r="N1735" s="5" t="str">
        <f>TEXT(Table1[[#This Row],[Date]],"mmm")</f>
        <v>Sep</v>
      </c>
      <c r="O1735" s="5">
        <f>YEAR(Table1[[#This Row],[Date]])</f>
        <v>2023</v>
      </c>
    </row>
    <row r="1736" spans="1:15" x14ac:dyDescent="0.25">
      <c r="A1736" s="5">
        <v>1735</v>
      </c>
      <c r="B1736" s="6">
        <v>44989</v>
      </c>
      <c r="C1736" s="5" t="s">
        <v>48</v>
      </c>
      <c r="D1736" s="5" t="str">
        <f>VLOOKUP($C1736,'Sales Person'!$A$1:$C$21,2,0)</f>
        <v>Cathy Kelley</v>
      </c>
      <c r="E1736" s="5" t="s">
        <v>11</v>
      </c>
      <c r="F1736" s="5" t="str">
        <f>VLOOKUP($E1736,Country!$A$1:$B$11,2,0)</f>
        <v>Asia</v>
      </c>
      <c r="G1736" s="5" t="s">
        <v>22</v>
      </c>
      <c r="H1736" s="5" t="str">
        <f>VLOOKUP($G1736,Products!$A$1:$C$11,COLUMNS(Products!$A$2:B1736),0)</f>
        <v>Computing</v>
      </c>
      <c r="I1736" s="5">
        <f>VLOOKUP($G1736,Products!$A$1:$C$11,COLUMNS(Products!$A$2:C1736),0)</f>
        <v>415.78</v>
      </c>
      <c r="J1736" s="5">
        <v>459.8</v>
      </c>
      <c r="K1736" s="5" t="s">
        <v>81</v>
      </c>
      <c r="L1736" s="6">
        <v>45001</v>
      </c>
      <c r="M1736" s="5">
        <f t="shared" si="27"/>
        <v>12</v>
      </c>
      <c r="N1736" s="5" t="str">
        <f>TEXT(Table1[[#This Row],[Date]],"mmm")</f>
        <v>Mar</v>
      </c>
      <c r="O1736" s="5">
        <f>YEAR(Table1[[#This Row],[Date]])</f>
        <v>2023</v>
      </c>
    </row>
    <row r="1737" spans="1:15" x14ac:dyDescent="0.25">
      <c r="A1737" s="5">
        <v>1736</v>
      </c>
      <c r="B1737" s="6">
        <v>44986</v>
      </c>
      <c r="C1737" s="5" t="s">
        <v>74</v>
      </c>
      <c r="D1737" s="5" t="str">
        <f>VLOOKUP($C1737,'Sales Person'!$A$1:$C$21,2,0)</f>
        <v>Michale Cole</v>
      </c>
      <c r="E1737" s="5" t="s">
        <v>10</v>
      </c>
      <c r="F1737" s="5" t="str">
        <f>VLOOKUP($E1737,Country!$A$1:$B$11,2,0)</f>
        <v>Europe</v>
      </c>
      <c r="G1737" s="5" t="s">
        <v>22</v>
      </c>
      <c r="H1737" s="5" t="str">
        <f>VLOOKUP($G1737,Products!$A$1:$C$11,COLUMNS(Products!$A$2:B1737),0)</f>
        <v>Computing</v>
      </c>
      <c r="I1737" s="5">
        <f>VLOOKUP($G1737,Products!$A$1:$C$11,COLUMNS(Products!$A$2:C1737),0)</f>
        <v>415.78</v>
      </c>
      <c r="J1737" s="5">
        <v>151.58000000000001</v>
      </c>
      <c r="K1737" s="5" t="s">
        <v>81</v>
      </c>
      <c r="L1737" s="6">
        <v>44992</v>
      </c>
      <c r="M1737" s="5">
        <f t="shared" si="27"/>
        <v>6</v>
      </c>
      <c r="N1737" s="5" t="str">
        <f>TEXT(Table1[[#This Row],[Date]],"mmm")</f>
        <v>Mar</v>
      </c>
      <c r="O1737" s="5">
        <f>YEAR(Table1[[#This Row],[Date]])</f>
        <v>2023</v>
      </c>
    </row>
    <row r="1738" spans="1:15" x14ac:dyDescent="0.25">
      <c r="A1738" s="5">
        <v>1737</v>
      </c>
      <c r="B1738" s="6">
        <v>45216</v>
      </c>
      <c r="C1738" s="5" t="s">
        <v>70</v>
      </c>
      <c r="D1738" s="5" t="str">
        <f>VLOOKUP($C1738,'Sales Person'!$A$1:$C$21,2,0)</f>
        <v>Cathy Kelley</v>
      </c>
      <c r="E1738" s="5" t="s">
        <v>10</v>
      </c>
      <c r="F1738" s="5" t="str">
        <f>VLOOKUP($E1738,Country!$A$1:$B$11,2,0)</f>
        <v>Europe</v>
      </c>
      <c r="G1738" s="5" t="s">
        <v>22</v>
      </c>
      <c r="H1738" s="5" t="str">
        <f>VLOOKUP($G1738,Products!$A$1:$C$11,COLUMNS(Products!$A$2:B1738),0)</f>
        <v>Computing</v>
      </c>
      <c r="I1738" s="5">
        <f>VLOOKUP($G1738,Products!$A$1:$C$11,COLUMNS(Products!$A$2:C1738),0)</f>
        <v>415.78</v>
      </c>
      <c r="J1738" s="5">
        <v>615.44000000000005</v>
      </c>
      <c r="K1738" s="5" t="s">
        <v>81</v>
      </c>
      <c r="L1738" s="6">
        <v>45222</v>
      </c>
      <c r="M1738" s="5">
        <f t="shared" si="27"/>
        <v>6</v>
      </c>
      <c r="N1738" s="5" t="str">
        <f>TEXT(Table1[[#This Row],[Date]],"mmm")</f>
        <v>Oct</v>
      </c>
      <c r="O1738" s="5">
        <f>YEAR(Table1[[#This Row],[Date]])</f>
        <v>2023</v>
      </c>
    </row>
    <row r="1739" spans="1:15" x14ac:dyDescent="0.25">
      <c r="A1739" s="5">
        <v>1738</v>
      </c>
      <c r="B1739" s="6">
        <v>45091</v>
      </c>
      <c r="C1739" s="5" t="s">
        <v>50</v>
      </c>
      <c r="D1739" s="5" t="str">
        <f>VLOOKUP($C1739,'Sales Person'!$A$1:$C$21,2,0)</f>
        <v>Michale Cole</v>
      </c>
      <c r="E1739" s="5" t="s">
        <v>5</v>
      </c>
      <c r="F1739" s="5" t="str">
        <f>VLOOKUP($E1739,Country!$A$1:$B$11,2,0)</f>
        <v>South America</v>
      </c>
      <c r="G1739" s="5" t="s">
        <v>28</v>
      </c>
      <c r="H1739" s="5" t="str">
        <f>VLOOKUP($G1739,Products!$A$1:$C$11,COLUMNS(Products!$A$2:B1739),0)</f>
        <v>Electronics</v>
      </c>
      <c r="I1739" s="5">
        <f>VLOOKUP($G1739,Products!$A$1:$C$11,COLUMNS(Products!$A$2:C1739),0)</f>
        <v>282.79000000000002</v>
      </c>
      <c r="J1739" s="5">
        <v>640.72</v>
      </c>
      <c r="K1739" s="5" t="s">
        <v>81</v>
      </c>
      <c r="L1739" s="6">
        <v>45095</v>
      </c>
      <c r="M1739" s="5">
        <f t="shared" si="27"/>
        <v>4</v>
      </c>
      <c r="N1739" s="5" t="str">
        <f>TEXT(Table1[[#This Row],[Date]],"mmm")</f>
        <v>Jun</v>
      </c>
      <c r="O1739" s="5">
        <f>YEAR(Table1[[#This Row],[Date]])</f>
        <v>2023</v>
      </c>
    </row>
    <row r="1740" spans="1:15" x14ac:dyDescent="0.25">
      <c r="A1740" s="5">
        <v>1739</v>
      </c>
      <c r="B1740" s="6">
        <v>45449</v>
      </c>
      <c r="C1740" s="5" t="s">
        <v>46</v>
      </c>
      <c r="D1740" s="5" t="str">
        <f>VLOOKUP($C1740,'Sales Person'!$A$1:$C$21,2,0)</f>
        <v>Nick Patrick</v>
      </c>
      <c r="E1740" s="5" t="s">
        <v>13</v>
      </c>
      <c r="F1740" s="5" t="str">
        <f>VLOOKUP($E1740,Country!$A$1:$B$11,2,0)</f>
        <v>Asia</v>
      </c>
      <c r="G1740" s="5" t="s">
        <v>24</v>
      </c>
      <c r="H1740" s="5" t="str">
        <f>VLOOKUP($G1740,Products!$A$1:$C$11,COLUMNS(Products!$A$2:B1740),0)</f>
        <v>Audio</v>
      </c>
      <c r="I1740" s="5">
        <f>VLOOKUP($G1740,Products!$A$1:$C$11,COLUMNS(Products!$A$2:C1740),0)</f>
        <v>195.62</v>
      </c>
      <c r="J1740" s="5">
        <v>128.78</v>
      </c>
      <c r="K1740" s="5" t="s">
        <v>81</v>
      </c>
      <c r="L1740" s="6">
        <v>45464</v>
      </c>
      <c r="M1740" s="5">
        <f t="shared" si="27"/>
        <v>15</v>
      </c>
      <c r="N1740" s="5" t="str">
        <f>TEXT(Table1[[#This Row],[Date]],"mmm")</f>
        <v>Jun</v>
      </c>
      <c r="O1740" s="5">
        <f>YEAR(Table1[[#This Row],[Date]])</f>
        <v>2024</v>
      </c>
    </row>
    <row r="1741" spans="1:15" x14ac:dyDescent="0.25">
      <c r="A1741" s="5">
        <v>1740</v>
      </c>
      <c r="B1741" s="6">
        <v>45482</v>
      </c>
      <c r="C1741" s="5" t="s">
        <v>68</v>
      </c>
      <c r="D1741" s="5" t="str">
        <f>VLOOKUP($C1741,'Sales Person'!$A$1:$C$21,2,0)</f>
        <v>Samantha Irvin</v>
      </c>
      <c r="E1741" s="5" t="s">
        <v>10</v>
      </c>
      <c r="F1741" s="5" t="str">
        <f>VLOOKUP($E1741,Country!$A$1:$B$11,2,0)</f>
        <v>Europe</v>
      </c>
      <c r="G1741" s="5" t="s">
        <v>30</v>
      </c>
      <c r="H1741" s="5" t="str">
        <f>VLOOKUP($G1741,Products!$A$1:$C$11,COLUMNS(Products!$A$2:B1741),0)</f>
        <v>Audio</v>
      </c>
      <c r="I1741" s="5">
        <f>VLOOKUP($G1741,Products!$A$1:$C$11,COLUMNS(Products!$A$2:C1741),0)</f>
        <v>199.57</v>
      </c>
      <c r="J1741" s="5">
        <v>916.64</v>
      </c>
      <c r="K1741" s="5" t="s">
        <v>81</v>
      </c>
      <c r="L1741" s="6">
        <v>45488</v>
      </c>
      <c r="M1741" s="5">
        <f t="shared" si="27"/>
        <v>6</v>
      </c>
      <c r="N1741" s="5" t="str">
        <f>TEXT(Table1[[#This Row],[Date]],"mmm")</f>
        <v>Jul</v>
      </c>
      <c r="O1741" s="5">
        <f>YEAR(Table1[[#This Row],[Date]])</f>
        <v>2024</v>
      </c>
    </row>
    <row r="1742" spans="1:15" x14ac:dyDescent="0.25">
      <c r="A1742" s="5">
        <v>1741</v>
      </c>
      <c r="B1742" s="6">
        <v>44960</v>
      </c>
      <c r="C1742" s="5" t="s">
        <v>40</v>
      </c>
      <c r="D1742" s="5" t="str">
        <f>VLOOKUP($C1742,'Sales Person'!$A$1:$C$21,2,0)</f>
        <v>Samantha Irvin</v>
      </c>
      <c r="E1742" s="5" t="s">
        <v>11</v>
      </c>
      <c r="F1742" s="5" t="str">
        <f>VLOOKUP($E1742,Country!$A$1:$B$11,2,0)</f>
        <v>Asia</v>
      </c>
      <c r="G1742" s="5" t="s">
        <v>33</v>
      </c>
      <c r="H1742" s="5" t="str">
        <f>VLOOKUP($G1742,Products!$A$1:$C$11,COLUMNS(Products!$A$2:B1742),0)</f>
        <v>Electronics</v>
      </c>
      <c r="I1742" s="5">
        <f>VLOOKUP($G1742,Products!$A$1:$C$11,COLUMNS(Products!$A$2:C1742),0)</f>
        <v>381.62</v>
      </c>
      <c r="J1742" s="5">
        <v>683.64</v>
      </c>
      <c r="K1742" s="5" t="s">
        <v>82</v>
      </c>
      <c r="L1742" s="5" t="s">
        <v>83</v>
      </c>
      <c r="M1742" s="5" t="str">
        <f t="shared" si="27"/>
        <v>0</v>
      </c>
      <c r="N1742" s="5" t="str">
        <f>TEXT(Table1[[#This Row],[Date]],"mmm")</f>
        <v>Feb</v>
      </c>
      <c r="O1742" s="5">
        <f>YEAR(Table1[[#This Row],[Date]])</f>
        <v>2023</v>
      </c>
    </row>
    <row r="1743" spans="1:15" x14ac:dyDescent="0.25">
      <c r="A1743" s="5">
        <v>1742</v>
      </c>
      <c r="B1743" s="6">
        <v>45420</v>
      </c>
      <c r="C1743" s="5" t="s">
        <v>48</v>
      </c>
      <c r="D1743" s="5" t="str">
        <f>VLOOKUP($C1743,'Sales Person'!$A$1:$C$21,2,0)</f>
        <v>Cathy Kelley</v>
      </c>
      <c r="E1743" s="5" t="s">
        <v>10</v>
      </c>
      <c r="F1743" s="5" t="str">
        <f>VLOOKUP($E1743,Country!$A$1:$B$11,2,0)</f>
        <v>Europe</v>
      </c>
      <c r="G1743" s="5" t="s">
        <v>31</v>
      </c>
      <c r="H1743" s="5" t="str">
        <f>VLOOKUP($G1743,Products!$A$1:$C$11,COLUMNS(Products!$A$2:B1743),0)</f>
        <v>Electronics</v>
      </c>
      <c r="I1743" s="5">
        <f>VLOOKUP($G1743,Products!$A$1:$C$11,COLUMNS(Products!$A$2:C1743),0)</f>
        <v>71.97</v>
      </c>
      <c r="J1743" s="5">
        <v>401.1</v>
      </c>
      <c r="K1743" s="5" t="s">
        <v>81</v>
      </c>
      <c r="L1743" s="6">
        <v>45426</v>
      </c>
      <c r="M1743" s="5">
        <f t="shared" si="27"/>
        <v>6</v>
      </c>
      <c r="N1743" s="5" t="str">
        <f>TEXT(Table1[[#This Row],[Date]],"mmm")</f>
        <v>May</v>
      </c>
      <c r="O1743" s="5">
        <f>YEAR(Table1[[#This Row],[Date]])</f>
        <v>2024</v>
      </c>
    </row>
    <row r="1744" spans="1:15" x14ac:dyDescent="0.25">
      <c r="A1744" s="5">
        <v>1743</v>
      </c>
      <c r="B1744" s="6">
        <v>45434</v>
      </c>
      <c r="C1744" s="5" t="s">
        <v>52</v>
      </c>
      <c r="D1744" s="5" t="str">
        <f>VLOOKUP($C1744,'Sales Person'!$A$1:$C$21,2,0)</f>
        <v>Nick Patrick</v>
      </c>
      <c r="E1744" s="5" t="s">
        <v>14</v>
      </c>
      <c r="F1744" s="5" t="str">
        <f>VLOOKUP($E1744,Country!$A$1:$B$11,2,0)</f>
        <v>Asia</v>
      </c>
      <c r="G1744" s="5" t="s">
        <v>33</v>
      </c>
      <c r="H1744" s="5" t="str">
        <f>VLOOKUP($G1744,Products!$A$1:$C$11,COLUMNS(Products!$A$2:B1744),0)</f>
        <v>Electronics</v>
      </c>
      <c r="I1744" s="5">
        <f>VLOOKUP($G1744,Products!$A$1:$C$11,COLUMNS(Products!$A$2:C1744),0)</f>
        <v>381.62</v>
      </c>
      <c r="J1744" s="5">
        <v>121.58</v>
      </c>
      <c r="K1744" s="5" t="s">
        <v>81</v>
      </c>
      <c r="L1744" s="6">
        <v>45452</v>
      </c>
      <c r="M1744" s="5">
        <f t="shared" si="27"/>
        <v>18</v>
      </c>
      <c r="N1744" s="5" t="str">
        <f>TEXT(Table1[[#This Row],[Date]],"mmm")</f>
        <v>May</v>
      </c>
      <c r="O1744" s="5">
        <f>YEAR(Table1[[#This Row],[Date]])</f>
        <v>2024</v>
      </c>
    </row>
    <row r="1745" spans="1:15" x14ac:dyDescent="0.25">
      <c r="A1745" s="5">
        <v>1744</v>
      </c>
      <c r="B1745" s="6">
        <v>45632</v>
      </c>
      <c r="C1745" s="5" t="s">
        <v>52</v>
      </c>
      <c r="D1745" s="5" t="str">
        <f>VLOOKUP($C1745,'Sales Person'!$A$1:$C$21,2,0)</f>
        <v>Nick Patrick</v>
      </c>
      <c r="E1745" s="5" t="s">
        <v>13</v>
      </c>
      <c r="F1745" s="5" t="str">
        <f>VLOOKUP($E1745,Country!$A$1:$B$11,2,0)</f>
        <v>Asia</v>
      </c>
      <c r="G1745" s="5" t="s">
        <v>20</v>
      </c>
      <c r="H1745" s="5" t="str">
        <f>VLOOKUP($G1745,Products!$A$1:$C$11,COLUMNS(Products!$A$2:B1745),0)</f>
        <v>Office Equipment</v>
      </c>
      <c r="I1745" s="5">
        <f>VLOOKUP($G1745,Products!$A$1:$C$11,COLUMNS(Products!$A$2:C1745),0)</f>
        <v>350.59</v>
      </c>
      <c r="J1745" s="5">
        <v>118.33</v>
      </c>
      <c r="K1745" s="5" t="s">
        <v>81</v>
      </c>
      <c r="L1745" s="6">
        <v>45647</v>
      </c>
      <c r="M1745" s="5">
        <f t="shared" si="27"/>
        <v>15</v>
      </c>
      <c r="N1745" s="5" t="str">
        <f>TEXT(Table1[[#This Row],[Date]],"mmm")</f>
        <v>Dec</v>
      </c>
      <c r="O1745" s="5">
        <f>YEAR(Table1[[#This Row],[Date]])</f>
        <v>2024</v>
      </c>
    </row>
    <row r="1746" spans="1:15" x14ac:dyDescent="0.25">
      <c r="A1746" s="5">
        <v>1745</v>
      </c>
      <c r="B1746" s="6">
        <v>45049</v>
      </c>
      <c r="C1746" s="5" t="s">
        <v>50</v>
      </c>
      <c r="D1746" s="5" t="str">
        <f>VLOOKUP($C1746,'Sales Person'!$A$1:$C$21,2,0)</f>
        <v>Michale Cole</v>
      </c>
      <c r="E1746" s="5" t="s">
        <v>7</v>
      </c>
      <c r="F1746" s="5" t="str">
        <f>VLOOKUP($E1746,Country!$A$1:$B$11,2,0)</f>
        <v>Europe</v>
      </c>
      <c r="G1746" s="5" t="s">
        <v>30</v>
      </c>
      <c r="H1746" s="5" t="str">
        <f>VLOOKUP($G1746,Products!$A$1:$C$11,COLUMNS(Products!$A$2:B1746),0)</f>
        <v>Audio</v>
      </c>
      <c r="I1746" s="5">
        <f>VLOOKUP($G1746,Products!$A$1:$C$11,COLUMNS(Products!$A$2:C1746),0)</f>
        <v>199.57</v>
      </c>
      <c r="J1746" s="5">
        <v>951.81</v>
      </c>
      <c r="K1746" s="5" t="s">
        <v>82</v>
      </c>
      <c r="L1746" s="5" t="s">
        <v>83</v>
      </c>
      <c r="M1746" s="5" t="str">
        <f t="shared" si="27"/>
        <v>0</v>
      </c>
      <c r="N1746" s="5" t="str">
        <f>TEXT(Table1[[#This Row],[Date]],"mmm")</f>
        <v>May</v>
      </c>
      <c r="O1746" s="5">
        <f>YEAR(Table1[[#This Row],[Date]])</f>
        <v>2023</v>
      </c>
    </row>
    <row r="1747" spans="1:15" x14ac:dyDescent="0.25">
      <c r="A1747" s="5">
        <v>1746</v>
      </c>
      <c r="B1747" s="6">
        <v>45502</v>
      </c>
      <c r="C1747" s="5" t="s">
        <v>50</v>
      </c>
      <c r="D1747" s="5" t="str">
        <f>VLOOKUP($C1747,'Sales Person'!$A$1:$C$21,2,0)</f>
        <v>Michale Cole</v>
      </c>
      <c r="E1747" s="5" t="s">
        <v>14</v>
      </c>
      <c r="F1747" s="5" t="str">
        <f>VLOOKUP($E1747,Country!$A$1:$B$11,2,0)</f>
        <v>Asia</v>
      </c>
      <c r="G1747" s="5" t="s">
        <v>24</v>
      </c>
      <c r="H1747" s="5" t="str">
        <f>VLOOKUP($G1747,Products!$A$1:$C$11,COLUMNS(Products!$A$2:B1747),0)</f>
        <v>Audio</v>
      </c>
      <c r="I1747" s="5">
        <f>VLOOKUP($G1747,Products!$A$1:$C$11,COLUMNS(Products!$A$2:C1747),0)</f>
        <v>195.62</v>
      </c>
      <c r="J1747" s="5">
        <v>483.04</v>
      </c>
      <c r="K1747" s="5" t="s">
        <v>81</v>
      </c>
      <c r="L1747" s="6">
        <v>45520</v>
      </c>
      <c r="M1747" s="5">
        <f t="shared" si="27"/>
        <v>18</v>
      </c>
      <c r="N1747" s="5" t="str">
        <f>TEXT(Table1[[#This Row],[Date]],"mmm")</f>
        <v>Jul</v>
      </c>
      <c r="O1747" s="5">
        <f>YEAR(Table1[[#This Row],[Date]])</f>
        <v>2024</v>
      </c>
    </row>
    <row r="1748" spans="1:15" x14ac:dyDescent="0.25">
      <c r="A1748" s="5">
        <v>1747</v>
      </c>
      <c r="B1748" s="6">
        <v>45178</v>
      </c>
      <c r="C1748" s="5" t="s">
        <v>48</v>
      </c>
      <c r="D1748" s="5" t="str">
        <f>VLOOKUP($C1748,'Sales Person'!$A$1:$C$21,2,0)</f>
        <v>Cathy Kelley</v>
      </c>
      <c r="E1748" s="5" t="s">
        <v>14</v>
      </c>
      <c r="F1748" s="5" t="str">
        <f>VLOOKUP($E1748,Country!$A$1:$B$11,2,0)</f>
        <v>Asia</v>
      </c>
      <c r="G1748" s="5" t="s">
        <v>20</v>
      </c>
      <c r="H1748" s="5" t="str">
        <f>VLOOKUP($G1748,Products!$A$1:$C$11,COLUMNS(Products!$A$2:B1748),0)</f>
        <v>Office Equipment</v>
      </c>
      <c r="I1748" s="5">
        <f>VLOOKUP($G1748,Products!$A$1:$C$11,COLUMNS(Products!$A$2:C1748),0)</f>
        <v>350.59</v>
      </c>
      <c r="J1748" s="5">
        <v>837.55</v>
      </c>
      <c r="K1748" s="5" t="s">
        <v>81</v>
      </c>
      <c r="L1748" s="6">
        <v>45196</v>
      </c>
      <c r="M1748" s="5">
        <f t="shared" si="27"/>
        <v>18</v>
      </c>
      <c r="N1748" s="5" t="str">
        <f>TEXT(Table1[[#This Row],[Date]],"mmm")</f>
        <v>Sep</v>
      </c>
      <c r="O1748" s="5">
        <f>YEAR(Table1[[#This Row],[Date]])</f>
        <v>2023</v>
      </c>
    </row>
    <row r="1749" spans="1:15" x14ac:dyDescent="0.25">
      <c r="A1749" s="5">
        <v>1748</v>
      </c>
      <c r="B1749" s="6">
        <v>45223</v>
      </c>
      <c r="C1749" s="5" t="s">
        <v>72</v>
      </c>
      <c r="D1749" s="5" t="str">
        <f>VLOOKUP($C1749,'Sales Person'!$A$1:$C$21,2,0)</f>
        <v>Cathy Kelley</v>
      </c>
      <c r="E1749" s="5" t="s">
        <v>11</v>
      </c>
      <c r="F1749" s="5" t="str">
        <f>VLOOKUP($E1749,Country!$A$1:$B$11,2,0)</f>
        <v>Asia</v>
      </c>
      <c r="G1749" s="5" t="s">
        <v>24</v>
      </c>
      <c r="H1749" s="5" t="str">
        <f>VLOOKUP($G1749,Products!$A$1:$C$11,COLUMNS(Products!$A$2:B1749),0)</f>
        <v>Audio</v>
      </c>
      <c r="I1749" s="5">
        <f>VLOOKUP($G1749,Products!$A$1:$C$11,COLUMNS(Products!$A$2:C1749),0)</f>
        <v>195.62</v>
      </c>
      <c r="J1749" s="5">
        <v>156.22</v>
      </c>
      <c r="K1749" s="5" t="s">
        <v>81</v>
      </c>
      <c r="L1749" s="6">
        <v>45235</v>
      </c>
      <c r="M1749" s="5">
        <f t="shared" si="27"/>
        <v>12</v>
      </c>
      <c r="N1749" s="5" t="str">
        <f>TEXT(Table1[[#This Row],[Date]],"mmm")</f>
        <v>Oct</v>
      </c>
      <c r="O1749" s="5">
        <f>YEAR(Table1[[#This Row],[Date]])</f>
        <v>2023</v>
      </c>
    </row>
    <row r="1750" spans="1:15" x14ac:dyDescent="0.25">
      <c r="A1750" s="5">
        <v>1749</v>
      </c>
      <c r="B1750" s="6">
        <v>45049</v>
      </c>
      <c r="C1750" s="5" t="s">
        <v>58</v>
      </c>
      <c r="D1750" s="5" t="str">
        <f>VLOOKUP($C1750,'Sales Person'!$A$1:$C$21,2,0)</f>
        <v>Nick Patrick</v>
      </c>
      <c r="E1750" s="5" t="s">
        <v>15</v>
      </c>
      <c r="F1750" s="5" t="str">
        <f>VLOOKUP($E1750,Country!$A$1:$B$11,2,0)</f>
        <v>Oceania</v>
      </c>
      <c r="G1750" s="5" t="s">
        <v>31</v>
      </c>
      <c r="H1750" s="5" t="str">
        <f>VLOOKUP($G1750,Products!$A$1:$C$11,COLUMNS(Products!$A$2:B1750),0)</f>
        <v>Electronics</v>
      </c>
      <c r="I1750" s="5">
        <f>VLOOKUP($G1750,Products!$A$1:$C$11,COLUMNS(Products!$A$2:C1750),0)</f>
        <v>71.97</v>
      </c>
      <c r="J1750" s="5">
        <v>963.26</v>
      </c>
      <c r="K1750" s="5" t="s">
        <v>82</v>
      </c>
      <c r="L1750" s="5" t="s">
        <v>83</v>
      </c>
      <c r="M1750" s="5" t="str">
        <f t="shared" si="27"/>
        <v>0</v>
      </c>
      <c r="N1750" s="5" t="str">
        <f>TEXT(Table1[[#This Row],[Date]],"mmm")</f>
        <v>May</v>
      </c>
      <c r="O1750" s="5">
        <f>YEAR(Table1[[#This Row],[Date]])</f>
        <v>2023</v>
      </c>
    </row>
    <row r="1751" spans="1:15" x14ac:dyDescent="0.25">
      <c r="A1751" s="5">
        <v>1750</v>
      </c>
      <c r="B1751" s="6">
        <v>45296</v>
      </c>
      <c r="C1751" s="5" t="s">
        <v>74</v>
      </c>
      <c r="D1751" s="5" t="str">
        <f>VLOOKUP($C1751,'Sales Person'!$A$1:$C$21,2,0)</f>
        <v>Michale Cole</v>
      </c>
      <c r="E1751" s="5" t="s">
        <v>7</v>
      </c>
      <c r="F1751" s="5" t="str">
        <f>VLOOKUP($E1751,Country!$A$1:$B$11,2,0)</f>
        <v>Europe</v>
      </c>
      <c r="G1751" s="5" t="s">
        <v>29</v>
      </c>
      <c r="H1751" s="5" t="str">
        <f>VLOOKUP($G1751,Products!$A$1:$C$11,COLUMNS(Products!$A$2:B1751),0)</f>
        <v>Computing</v>
      </c>
      <c r="I1751" s="5">
        <f>VLOOKUP($G1751,Products!$A$1:$C$11,COLUMNS(Products!$A$2:C1751),0)</f>
        <v>104.6</v>
      </c>
      <c r="J1751" s="5">
        <v>921.83</v>
      </c>
      <c r="K1751" s="5" t="s">
        <v>81</v>
      </c>
      <c r="L1751" s="6">
        <v>45304</v>
      </c>
      <c r="M1751" s="5">
        <f t="shared" si="27"/>
        <v>8</v>
      </c>
      <c r="N1751" s="5" t="str">
        <f>TEXT(Table1[[#This Row],[Date]],"mmm")</f>
        <v>Jan</v>
      </c>
      <c r="O1751" s="5">
        <f>YEAR(Table1[[#This Row],[Date]])</f>
        <v>2024</v>
      </c>
    </row>
    <row r="1752" spans="1:15" x14ac:dyDescent="0.25">
      <c r="A1752" s="5">
        <v>1751</v>
      </c>
      <c r="B1752" s="6">
        <v>45423</v>
      </c>
      <c r="C1752" s="5" t="s">
        <v>60</v>
      </c>
      <c r="D1752" s="5" t="str">
        <f>VLOOKUP($C1752,'Sales Person'!$A$1:$C$21,2,0)</f>
        <v>Cathy Kelley</v>
      </c>
      <c r="E1752" s="5" t="s">
        <v>10</v>
      </c>
      <c r="F1752" s="5" t="str">
        <f>VLOOKUP($E1752,Country!$A$1:$B$11,2,0)</f>
        <v>Europe</v>
      </c>
      <c r="G1752" s="5" t="s">
        <v>20</v>
      </c>
      <c r="H1752" s="5" t="str">
        <f>VLOOKUP($G1752,Products!$A$1:$C$11,COLUMNS(Products!$A$2:B1752),0)</f>
        <v>Office Equipment</v>
      </c>
      <c r="I1752" s="5">
        <f>VLOOKUP($G1752,Products!$A$1:$C$11,COLUMNS(Products!$A$2:C1752),0)</f>
        <v>350.59</v>
      </c>
      <c r="J1752" s="5">
        <v>964.76</v>
      </c>
      <c r="K1752" s="5" t="s">
        <v>81</v>
      </c>
      <c r="L1752" s="6">
        <v>45429</v>
      </c>
      <c r="M1752" s="5">
        <f t="shared" si="27"/>
        <v>6</v>
      </c>
      <c r="N1752" s="5" t="str">
        <f>TEXT(Table1[[#This Row],[Date]],"mmm")</f>
        <v>May</v>
      </c>
      <c r="O1752" s="5">
        <f>YEAR(Table1[[#This Row],[Date]])</f>
        <v>2024</v>
      </c>
    </row>
    <row r="1753" spans="1:15" x14ac:dyDescent="0.25">
      <c r="A1753" s="5">
        <v>1752</v>
      </c>
      <c r="B1753" s="6">
        <v>45604</v>
      </c>
      <c r="C1753" s="5" t="s">
        <v>52</v>
      </c>
      <c r="D1753" s="5" t="str">
        <f>VLOOKUP($C1753,'Sales Person'!$A$1:$C$21,2,0)</f>
        <v>Nick Patrick</v>
      </c>
      <c r="E1753" s="5" t="s">
        <v>13</v>
      </c>
      <c r="F1753" s="5" t="str">
        <f>VLOOKUP($E1753,Country!$A$1:$B$11,2,0)</f>
        <v>Asia</v>
      </c>
      <c r="G1753" s="5" t="s">
        <v>20</v>
      </c>
      <c r="H1753" s="5" t="str">
        <f>VLOOKUP($G1753,Products!$A$1:$C$11,COLUMNS(Products!$A$2:B1753),0)</f>
        <v>Office Equipment</v>
      </c>
      <c r="I1753" s="5">
        <f>VLOOKUP($G1753,Products!$A$1:$C$11,COLUMNS(Products!$A$2:C1753),0)</f>
        <v>350.59</v>
      </c>
      <c r="J1753" s="5">
        <v>607.70000000000005</v>
      </c>
      <c r="K1753" s="5" t="s">
        <v>81</v>
      </c>
      <c r="L1753" s="6">
        <v>45619</v>
      </c>
      <c r="M1753" s="5">
        <f t="shared" si="27"/>
        <v>15</v>
      </c>
      <c r="N1753" s="5" t="str">
        <f>TEXT(Table1[[#This Row],[Date]],"mmm")</f>
        <v>Nov</v>
      </c>
      <c r="O1753" s="5">
        <f>YEAR(Table1[[#This Row],[Date]])</f>
        <v>2024</v>
      </c>
    </row>
    <row r="1754" spans="1:15" x14ac:dyDescent="0.25">
      <c r="A1754" s="5">
        <v>1753</v>
      </c>
      <c r="B1754" s="6">
        <v>45046</v>
      </c>
      <c r="C1754" s="5" t="s">
        <v>70</v>
      </c>
      <c r="D1754" s="5" t="str">
        <f>VLOOKUP($C1754,'Sales Person'!$A$1:$C$21,2,0)</f>
        <v>Cathy Kelley</v>
      </c>
      <c r="E1754" s="5" t="s">
        <v>15</v>
      </c>
      <c r="F1754" s="5" t="str">
        <f>VLOOKUP($E1754,Country!$A$1:$B$11,2,0)</f>
        <v>Oceania</v>
      </c>
      <c r="G1754" s="5" t="s">
        <v>32</v>
      </c>
      <c r="H1754" s="5" t="str">
        <f>VLOOKUP($G1754,Products!$A$1:$C$11,COLUMNS(Products!$A$2:B1754),0)</f>
        <v>Audio</v>
      </c>
      <c r="I1754" s="5">
        <f>VLOOKUP($G1754,Products!$A$1:$C$11,COLUMNS(Products!$A$2:C1754),0)</f>
        <v>143.09</v>
      </c>
      <c r="J1754" s="5">
        <v>966.4</v>
      </c>
      <c r="K1754" s="5" t="s">
        <v>81</v>
      </c>
      <c r="L1754" s="6">
        <v>45066</v>
      </c>
      <c r="M1754" s="5">
        <f t="shared" si="27"/>
        <v>20</v>
      </c>
      <c r="N1754" s="5" t="str">
        <f>TEXT(Table1[[#This Row],[Date]],"mmm")</f>
        <v>Apr</v>
      </c>
      <c r="O1754" s="5">
        <f>YEAR(Table1[[#This Row],[Date]])</f>
        <v>2023</v>
      </c>
    </row>
    <row r="1755" spans="1:15" x14ac:dyDescent="0.25">
      <c r="A1755" s="5">
        <v>1754</v>
      </c>
      <c r="B1755" s="6">
        <v>45353</v>
      </c>
      <c r="C1755" s="5" t="s">
        <v>74</v>
      </c>
      <c r="D1755" s="5" t="str">
        <f>VLOOKUP($C1755,'Sales Person'!$A$1:$C$21,2,0)</f>
        <v>Michale Cole</v>
      </c>
      <c r="E1755" s="5" t="s">
        <v>10</v>
      </c>
      <c r="F1755" s="5" t="str">
        <f>VLOOKUP($E1755,Country!$A$1:$B$11,2,0)</f>
        <v>Europe</v>
      </c>
      <c r="G1755" s="5" t="s">
        <v>22</v>
      </c>
      <c r="H1755" s="5" t="str">
        <f>VLOOKUP($G1755,Products!$A$1:$C$11,COLUMNS(Products!$A$2:B1755),0)</f>
        <v>Computing</v>
      </c>
      <c r="I1755" s="5">
        <f>VLOOKUP($G1755,Products!$A$1:$C$11,COLUMNS(Products!$A$2:C1755),0)</f>
        <v>415.78</v>
      </c>
      <c r="J1755" s="5">
        <v>585.58000000000004</v>
      </c>
      <c r="K1755" s="5" t="s">
        <v>81</v>
      </c>
      <c r="L1755" s="6">
        <v>45359</v>
      </c>
      <c r="M1755" s="5">
        <f t="shared" si="27"/>
        <v>6</v>
      </c>
      <c r="N1755" s="5" t="str">
        <f>TEXT(Table1[[#This Row],[Date]],"mmm")</f>
        <v>Mar</v>
      </c>
      <c r="O1755" s="5">
        <f>YEAR(Table1[[#This Row],[Date]])</f>
        <v>2024</v>
      </c>
    </row>
    <row r="1756" spans="1:15" x14ac:dyDescent="0.25">
      <c r="A1756" s="5">
        <v>1755</v>
      </c>
      <c r="B1756" s="6">
        <v>45579</v>
      </c>
      <c r="C1756" s="5" t="s">
        <v>68</v>
      </c>
      <c r="D1756" s="5" t="str">
        <f>VLOOKUP($C1756,'Sales Person'!$A$1:$C$21,2,0)</f>
        <v>Samantha Irvin</v>
      </c>
      <c r="E1756" s="5" t="s">
        <v>10</v>
      </c>
      <c r="F1756" s="5" t="str">
        <f>VLOOKUP($E1756,Country!$A$1:$B$11,2,0)</f>
        <v>Europe</v>
      </c>
      <c r="G1756" s="5" t="s">
        <v>20</v>
      </c>
      <c r="H1756" s="5" t="str">
        <f>VLOOKUP($G1756,Products!$A$1:$C$11,COLUMNS(Products!$A$2:B1756),0)</f>
        <v>Office Equipment</v>
      </c>
      <c r="I1756" s="5">
        <f>VLOOKUP($G1756,Products!$A$1:$C$11,COLUMNS(Products!$A$2:C1756),0)</f>
        <v>350.59</v>
      </c>
      <c r="J1756" s="5">
        <v>921.69</v>
      </c>
      <c r="K1756" s="5" t="s">
        <v>81</v>
      </c>
      <c r="L1756" s="6">
        <v>45585</v>
      </c>
      <c r="M1756" s="5">
        <f t="shared" si="27"/>
        <v>6</v>
      </c>
      <c r="N1756" s="5" t="str">
        <f>TEXT(Table1[[#This Row],[Date]],"mmm")</f>
        <v>Oct</v>
      </c>
      <c r="O1756" s="5">
        <f>YEAR(Table1[[#This Row],[Date]])</f>
        <v>2024</v>
      </c>
    </row>
    <row r="1757" spans="1:15" x14ac:dyDescent="0.25">
      <c r="A1757" s="5">
        <v>1756</v>
      </c>
      <c r="B1757" s="6">
        <v>45391</v>
      </c>
      <c r="C1757" s="5" t="s">
        <v>40</v>
      </c>
      <c r="D1757" s="5" t="str">
        <f>VLOOKUP($C1757,'Sales Person'!$A$1:$C$21,2,0)</f>
        <v>Samantha Irvin</v>
      </c>
      <c r="E1757" s="5" t="s">
        <v>11</v>
      </c>
      <c r="F1757" s="5" t="str">
        <f>VLOOKUP($E1757,Country!$A$1:$B$11,2,0)</f>
        <v>Asia</v>
      </c>
      <c r="G1757" s="5" t="s">
        <v>20</v>
      </c>
      <c r="H1757" s="5" t="str">
        <f>VLOOKUP($G1757,Products!$A$1:$C$11,COLUMNS(Products!$A$2:B1757),0)</f>
        <v>Office Equipment</v>
      </c>
      <c r="I1757" s="5">
        <f>VLOOKUP($G1757,Products!$A$1:$C$11,COLUMNS(Products!$A$2:C1757),0)</f>
        <v>350.59</v>
      </c>
      <c r="J1757" s="5">
        <v>393.17</v>
      </c>
      <c r="K1757" s="5" t="s">
        <v>82</v>
      </c>
      <c r="L1757" s="5" t="s">
        <v>83</v>
      </c>
      <c r="M1757" s="5" t="str">
        <f t="shared" si="27"/>
        <v>0</v>
      </c>
      <c r="N1757" s="5" t="str">
        <f>TEXT(Table1[[#This Row],[Date]],"mmm")</f>
        <v>Apr</v>
      </c>
      <c r="O1757" s="5">
        <f>YEAR(Table1[[#This Row],[Date]])</f>
        <v>2024</v>
      </c>
    </row>
    <row r="1758" spans="1:15" x14ac:dyDescent="0.25">
      <c r="A1758" s="5">
        <v>1757</v>
      </c>
      <c r="B1758" s="6">
        <v>45385</v>
      </c>
      <c r="C1758" s="5" t="s">
        <v>64</v>
      </c>
      <c r="D1758" s="5" t="str">
        <f>VLOOKUP($C1758,'Sales Person'!$A$1:$C$21,2,0)</f>
        <v>Michale Cole</v>
      </c>
      <c r="E1758" s="5" t="s">
        <v>7</v>
      </c>
      <c r="F1758" s="5" t="str">
        <f>VLOOKUP($E1758,Country!$A$1:$B$11,2,0)</f>
        <v>Europe</v>
      </c>
      <c r="G1758" s="5" t="s">
        <v>24</v>
      </c>
      <c r="H1758" s="5" t="str">
        <f>VLOOKUP($G1758,Products!$A$1:$C$11,COLUMNS(Products!$A$2:B1758),0)</f>
        <v>Audio</v>
      </c>
      <c r="I1758" s="5">
        <f>VLOOKUP($G1758,Products!$A$1:$C$11,COLUMNS(Products!$A$2:C1758),0)</f>
        <v>195.62</v>
      </c>
      <c r="J1758" s="5">
        <v>632.30999999999995</v>
      </c>
      <c r="K1758" s="5" t="s">
        <v>82</v>
      </c>
      <c r="L1758" s="5" t="s">
        <v>83</v>
      </c>
      <c r="M1758" s="5" t="str">
        <f t="shared" si="27"/>
        <v>0</v>
      </c>
      <c r="N1758" s="5" t="str">
        <f>TEXT(Table1[[#This Row],[Date]],"mmm")</f>
        <v>Apr</v>
      </c>
      <c r="O1758" s="5">
        <f>YEAR(Table1[[#This Row],[Date]])</f>
        <v>2024</v>
      </c>
    </row>
    <row r="1759" spans="1:15" x14ac:dyDescent="0.25">
      <c r="A1759" s="5">
        <v>1758</v>
      </c>
      <c r="B1759" s="6">
        <v>45390</v>
      </c>
      <c r="C1759" s="5" t="s">
        <v>72</v>
      </c>
      <c r="D1759" s="5" t="str">
        <f>VLOOKUP($C1759,'Sales Person'!$A$1:$C$21,2,0)</f>
        <v>Cathy Kelley</v>
      </c>
      <c r="E1759" s="5" t="s">
        <v>5</v>
      </c>
      <c r="F1759" s="5" t="str">
        <f>VLOOKUP($E1759,Country!$A$1:$B$11,2,0)</f>
        <v>South America</v>
      </c>
      <c r="G1759" s="5" t="s">
        <v>32</v>
      </c>
      <c r="H1759" s="5" t="str">
        <f>VLOOKUP($G1759,Products!$A$1:$C$11,COLUMNS(Products!$A$2:B1759),0)</f>
        <v>Audio</v>
      </c>
      <c r="I1759" s="5">
        <f>VLOOKUP($G1759,Products!$A$1:$C$11,COLUMNS(Products!$A$2:C1759),0)</f>
        <v>143.09</v>
      </c>
      <c r="J1759" s="5">
        <v>485.71</v>
      </c>
      <c r="K1759" s="5" t="s">
        <v>82</v>
      </c>
      <c r="L1759" s="5" t="s">
        <v>83</v>
      </c>
      <c r="M1759" s="5" t="str">
        <f t="shared" si="27"/>
        <v>0</v>
      </c>
      <c r="N1759" s="5" t="str">
        <f>TEXT(Table1[[#This Row],[Date]],"mmm")</f>
        <v>Apr</v>
      </c>
      <c r="O1759" s="5">
        <f>YEAR(Table1[[#This Row],[Date]])</f>
        <v>2024</v>
      </c>
    </row>
    <row r="1760" spans="1:15" x14ac:dyDescent="0.25">
      <c r="A1760" s="5">
        <v>1759</v>
      </c>
      <c r="B1760" s="6">
        <v>45583</v>
      </c>
      <c r="C1760" s="5" t="s">
        <v>54</v>
      </c>
      <c r="D1760" s="5" t="str">
        <f>VLOOKUP($C1760,'Sales Person'!$A$1:$C$21,2,0)</f>
        <v>Michale Cole</v>
      </c>
      <c r="E1760" s="5" t="s">
        <v>11</v>
      </c>
      <c r="F1760" s="5" t="str">
        <f>VLOOKUP($E1760,Country!$A$1:$B$11,2,0)</f>
        <v>Asia</v>
      </c>
      <c r="G1760" s="5" t="s">
        <v>31</v>
      </c>
      <c r="H1760" s="5" t="str">
        <f>VLOOKUP($G1760,Products!$A$1:$C$11,COLUMNS(Products!$A$2:B1760),0)</f>
        <v>Electronics</v>
      </c>
      <c r="I1760" s="5">
        <f>VLOOKUP($G1760,Products!$A$1:$C$11,COLUMNS(Products!$A$2:C1760),0)</f>
        <v>71.97</v>
      </c>
      <c r="J1760" s="5">
        <v>163.77000000000001</v>
      </c>
      <c r="K1760" s="5" t="s">
        <v>81</v>
      </c>
      <c r="L1760" s="6">
        <v>45595</v>
      </c>
      <c r="M1760" s="5">
        <f t="shared" si="27"/>
        <v>12</v>
      </c>
      <c r="N1760" s="5" t="str">
        <f>TEXT(Table1[[#This Row],[Date]],"mmm")</f>
        <v>Oct</v>
      </c>
      <c r="O1760" s="5">
        <f>YEAR(Table1[[#This Row],[Date]])</f>
        <v>2024</v>
      </c>
    </row>
    <row r="1761" spans="1:15" x14ac:dyDescent="0.25">
      <c r="A1761" s="5">
        <v>1760</v>
      </c>
      <c r="B1761" s="6">
        <v>45245</v>
      </c>
      <c r="C1761" s="5" t="s">
        <v>62</v>
      </c>
      <c r="D1761" s="5" t="str">
        <f>VLOOKUP($C1761,'Sales Person'!$A$1:$C$21,2,0)</f>
        <v>Cathy Kelley</v>
      </c>
      <c r="E1761" s="5" t="s">
        <v>14</v>
      </c>
      <c r="F1761" s="5" t="str">
        <f>VLOOKUP($E1761,Country!$A$1:$B$11,2,0)</f>
        <v>Asia</v>
      </c>
      <c r="G1761" s="5" t="s">
        <v>31</v>
      </c>
      <c r="H1761" s="5" t="str">
        <f>VLOOKUP($G1761,Products!$A$1:$C$11,COLUMNS(Products!$A$2:B1761),0)</f>
        <v>Electronics</v>
      </c>
      <c r="I1761" s="5">
        <f>VLOOKUP($G1761,Products!$A$1:$C$11,COLUMNS(Products!$A$2:C1761),0)</f>
        <v>71.97</v>
      </c>
      <c r="J1761" s="5">
        <v>277.75</v>
      </c>
      <c r="K1761" s="5" t="s">
        <v>81</v>
      </c>
      <c r="L1761" s="6">
        <v>45263</v>
      </c>
      <c r="M1761" s="5">
        <f t="shared" si="27"/>
        <v>18</v>
      </c>
      <c r="N1761" s="5" t="str">
        <f>TEXT(Table1[[#This Row],[Date]],"mmm")</f>
        <v>Nov</v>
      </c>
      <c r="O1761" s="5">
        <f>YEAR(Table1[[#This Row],[Date]])</f>
        <v>2023</v>
      </c>
    </row>
    <row r="1762" spans="1:15" x14ac:dyDescent="0.25">
      <c r="A1762" s="5">
        <v>1761</v>
      </c>
      <c r="B1762" s="6">
        <v>45479</v>
      </c>
      <c r="C1762" s="5" t="s">
        <v>50</v>
      </c>
      <c r="D1762" s="5" t="str">
        <f>VLOOKUP($C1762,'Sales Person'!$A$1:$C$21,2,0)</f>
        <v>Michale Cole</v>
      </c>
      <c r="E1762" s="5" t="s">
        <v>4</v>
      </c>
      <c r="F1762" s="5" t="str">
        <f>VLOOKUP($E1762,Country!$A$1:$B$11,2,0)</f>
        <v>North America</v>
      </c>
      <c r="G1762" s="5" t="s">
        <v>30</v>
      </c>
      <c r="H1762" s="5" t="str">
        <f>VLOOKUP($G1762,Products!$A$1:$C$11,COLUMNS(Products!$A$2:B1762),0)</f>
        <v>Audio</v>
      </c>
      <c r="I1762" s="5">
        <f>VLOOKUP($G1762,Products!$A$1:$C$11,COLUMNS(Products!$A$2:C1762),0)</f>
        <v>199.57</v>
      </c>
      <c r="J1762" s="5">
        <v>205.44</v>
      </c>
      <c r="K1762" s="5" t="s">
        <v>81</v>
      </c>
      <c r="L1762" s="6">
        <v>45481</v>
      </c>
      <c r="M1762" s="5">
        <f t="shared" si="27"/>
        <v>2</v>
      </c>
      <c r="N1762" s="5" t="str">
        <f>TEXT(Table1[[#This Row],[Date]],"mmm")</f>
        <v>Jul</v>
      </c>
      <c r="O1762" s="5">
        <f>YEAR(Table1[[#This Row],[Date]])</f>
        <v>2024</v>
      </c>
    </row>
    <row r="1763" spans="1:15" x14ac:dyDescent="0.25">
      <c r="A1763" s="5">
        <v>1762</v>
      </c>
      <c r="B1763" s="6">
        <v>45322</v>
      </c>
      <c r="C1763" s="5" t="s">
        <v>54</v>
      </c>
      <c r="D1763" s="5" t="str">
        <f>VLOOKUP($C1763,'Sales Person'!$A$1:$C$21,2,0)</f>
        <v>Michale Cole</v>
      </c>
      <c r="E1763" s="5" t="s">
        <v>10</v>
      </c>
      <c r="F1763" s="5" t="str">
        <f>VLOOKUP($E1763,Country!$A$1:$B$11,2,0)</f>
        <v>Europe</v>
      </c>
      <c r="G1763" s="5" t="s">
        <v>28</v>
      </c>
      <c r="H1763" s="5" t="str">
        <f>VLOOKUP($G1763,Products!$A$1:$C$11,COLUMNS(Products!$A$2:B1763),0)</f>
        <v>Electronics</v>
      </c>
      <c r="I1763" s="5">
        <f>VLOOKUP($G1763,Products!$A$1:$C$11,COLUMNS(Products!$A$2:C1763),0)</f>
        <v>282.79000000000002</v>
      </c>
      <c r="J1763" s="5">
        <v>143.56</v>
      </c>
      <c r="K1763" s="5" t="s">
        <v>81</v>
      </c>
      <c r="L1763" s="6">
        <v>45328</v>
      </c>
      <c r="M1763" s="5">
        <f t="shared" si="27"/>
        <v>6</v>
      </c>
      <c r="N1763" s="5" t="str">
        <f>TEXT(Table1[[#This Row],[Date]],"mmm")</f>
        <v>Jan</v>
      </c>
      <c r="O1763" s="5">
        <f>YEAR(Table1[[#This Row],[Date]])</f>
        <v>2024</v>
      </c>
    </row>
    <row r="1764" spans="1:15" x14ac:dyDescent="0.25">
      <c r="A1764" s="5">
        <v>1763</v>
      </c>
      <c r="B1764" s="6">
        <v>45404</v>
      </c>
      <c r="C1764" s="5" t="s">
        <v>46</v>
      </c>
      <c r="D1764" s="5" t="str">
        <f>VLOOKUP($C1764,'Sales Person'!$A$1:$C$21,2,0)</f>
        <v>Nick Patrick</v>
      </c>
      <c r="E1764" s="5" t="s">
        <v>5</v>
      </c>
      <c r="F1764" s="5" t="str">
        <f>VLOOKUP($E1764,Country!$A$1:$B$11,2,0)</f>
        <v>South America</v>
      </c>
      <c r="G1764" s="5" t="s">
        <v>26</v>
      </c>
      <c r="H1764" s="5" t="str">
        <f>VLOOKUP($G1764,Products!$A$1:$C$11,COLUMNS(Products!$A$2:B1764),0)</f>
        <v>Electronics</v>
      </c>
      <c r="I1764" s="5">
        <f>VLOOKUP($G1764,Products!$A$1:$C$11,COLUMNS(Products!$A$2:C1764),0)</f>
        <v>263.2</v>
      </c>
      <c r="J1764" s="5">
        <v>533.01</v>
      </c>
      <c r="K1764" s="5" t="s">
        <v>82</v>
      </c>
      <c r="L1764" s="5" t="s">
        <v>83</v>
      </c>
      <c r="M1764" s="5" t="str">
        <f t="shared" si="27"/>
        <v>0</v>
      </c>
      <c r="N1764" s="5" t="str">
        <f>TEXT(Table1[[#This Row],[Date]],"mmm")</f>
        <v>Apr</v>
      </c>
      <c r="O1764" s="5">
        <f>YEAR(Table1[[#This Row],[Date]])</f>
        <v>2024</v>
      </c>
    </row>
    <row r="1765" spans="1:15" x14ac:dyDescent="0.25">
      <c r="A1765" s="5">
        <v>1764</v>
      </c>
      <c r="B1765" s="6">
        <v>45302</v>
      </c>
      <c r="C1765" s="5" t="s">
        <v>74</v>
      </c>
      <c r="D1765" s="5" t="str">
        <f>VLOOKUP($C1765,'Sales Person'!$A$1:$C$21,2,0)</f>
        <v>Michale Cole</v>
      </c>
      <c r="E1765" s="5" t="s">
        <v>9</v>
      </c>
      <c r="F1765" s="5" t="str">
        <f>VLOOKUP($E1765,Country!$A$1:$B$11,2,0)</f>
        <v>Europe</v>
      </c>
      <c r="G1765" s="5" t="s">
        <v>33</v>
      </c>
      <c r="H1765" s="5" t="str">
        <f>VLOOKUP($G1765,Products!$A$1:$C$11,COLUMNS(Products!$A$2:B1765),0)</f>
        <v>Electronics</v>
      </c>
      <c r="I1765" s="5">
        <f>VLOOKUP($G1765,Products!$A$1:$C$11,COLUMNS(Products!$A$2:C1765),0)</f>
        <v>381.62</v>
      </c>
      <c r="J1765" s="5">
        <v>586.04999999999995</v>
      </c>
      <c r="K1765" s="5" t="s">
        <v>82</v>
      </c>
      <c r="L1765" s="5" t="s">
        <v>83</v>
      </c>
      <c r="M1765" s="5" t="str">
        <f t="shared" si="27"/>
        <v>0</v>
      </c>
      <c r="N1765" s="5" t="str">
        <f>TEXT(Table1[[#This Row],[Date]],"mmm")</f>
        <v>Jan</v>
      </c>
      <c r="O1765" s="5">
        <f>YEAR(Table1[[#This Row],[Date]])</f>
        <v>2024</v>
      </c>
    </row>
    <row r="1766" spans="1:15" x14ac:dyDescent="0.25">
      <c r="A1766" s="5">
        <v>1765</v>
      </c>
      <c r="B1766" s="6">
        <v>45033</v>
      </c>
      <c r="C1766" s="5" t="s">
        <v>68</v>
      </c>
      <c r="D1766" s="5" t="str">
        <f>VLOOKUP($C1766,'Sales Person'!$A$1:$C$21,2,0)</f>
        <v>Samantha Irvin</v>
      </c>
      <c r="E1766" s="5" t="s">
        <v>14</v>
      </c>
      <c r="F1766" s="5" t="str">
        <f>VLOOKUP($E1766,Country!$A$1:$B$11,2,0)</f>
        <v>Asia</v>
      </c>
      <c r="G1766" s="5" t="s">
        <v>20</v>
      </c>
      <c r="H1766" s="5" t="str">
        <f>VLOOKUP($G1766,Products!$A$1:$C$11,COLUMNS(Products!$A$2:B1766),0)</f>
        <v>Office Equipment</v>
      </c>
      <c r="I1766" s="5">
        <f>VLOOKUP($G1766,Products!$A$1:$C$11,COLUMNS(Products!$A$2:C1766),0)</f>
        <v>350.59</v>
      </c>
      <c r="J1766" s="5">
        <v>953.07</v>
      </c>
      <c r="K1766" s="5" t="s">
        <v>81</v>
      </c>
      <c r="L1766" s="6">
        <v>45051</v>
      </c>
      <c r="M1766" s="5">
        <f t="shared" si="27"/>
        <v>18</v>
      </c>
      <c r="N1766" s="5" t="str">
        <f>TEXT(Table1[[#This Row],[Date]],"mmm")</f>
        <v>Apr</v>
      </c>
      <c r="O1766" s="5">
        <f>YEAR(Table1[[#This Row],[Date]])</f>
        <v>2023</v>
      </c>
    </row>
    <row r="1767" spans="1:15" x14ac:dyDescent="0.25">
      <c r="A1767" s="5">
        <v>1766</v>
      </c>
      <c r="B1767" s="6">
        <v>45334</v>
      </c>
      <c r="C1767" s="5" t="s">
        <v>46</v>
      </c>
      <c r="D1767" s="5" t="str">
        <f>VLOOKUP($C1767,'Sales Person'!$A$1:$C$21,2,0)</f>
        <v>Nick Patrick</v>
      </c>
      <c r="E1767" s="5" t="s">
        <v>4</v>
      </c>
      <c r="F1767" s="5" t="str">
        <f>VLOOKUP($E1767,Country!$A$1:$B$11,2,0)</f>
        <v>North America</v>
      </c>
      <c r="G1767" s="5" t="s">
        <v>20</v>
      </c>
      <c r="H1767" s="5" t="str">
        <f>VLOOKUP($G1767,Products!$A$1:$C$11,COLUMNS(Products!$A$2:B1767),0)</f>
        <v>Office Equipment</v>
      </c>
      <c r="I1767" s="5">
        <f>VLOOKUP($G1767,Products!$A$1:$C$11,COLUMNS(Products!$A$2:C1767),0)</f>
        <v>350.59</v>
      </c>
      <c r="J1767" s="5">
        <v>439.18</v>
      </c>
      <c r="K1767" s="5" t="s">
        <v>81</v>
      </c>
      <c r="L1767" s="6">
        <v>45336</v>
      </c>
      <c r="M1767" s="5">
        <f t="shared" si="27"/>
        <v>2</v>
      </c>
      <c r="N1767" s="5" t="str">
        <f>TEXT(Table1[[#This Row],[Date]],"mmm")</f>
        <v>Feb</v>
      </c>
      <c r="O1767" s="5">
        <f>YEAR(Table1[[#This Row],[Date]])</f>
        <v>2024</v>
      </c>
    </row>
    <row r="1768" spans="1:15" x14ac:dyDescent="0.25">
      <c r="A1768" s="5">
        <v>1767</v>
      </c>
      <c r="B1768" s="6">
        <v>45546</v>
      </c>
      <c r="C1768" s="5" t="s">
        <v>52</v>
      </c>
      <c r="D1768" s="5" t="str">
        <f>VLOOKUP($C1768,'Sales Person'!$A$1:$C$21,2,0)</f>
        <v>Nick Patrick</v>
      </c>
      <c r="E1768" s="5" t="s">
        <v>7</v>
      </c>
      <c r="F1768" s="5" t="str">
        <f>VLOOKUP($E1768,Country!$A$1:$B$11,2,0)</f>
        <v>Europe</v>
      </c>
      <c r="G1768" s="5" t="s">
        <v>28</v>
      </c>
      <c r="H1768" s="5" t="str">
        <f>VLOOKUP($G1768,Products!$A$1:$C$11,COLUMNS(Products!$A$2:B1768),0)</f>
        <v>Electronics</v>
      </c>
      <c r="I1768" s="5">
        <f>VLOOKUP($G1768,Products!$A$1:$C$11,COLUMNS(Products!$A$2:C1768),0)</f>
        <v>282.79000000000002</v>
      </c>
      <c r="J1768" s="5">
        <v>999.09</v>
      </c>
      <c r="K1768" s="5" t="s">
        <v>81</v>
      </c>
      <c r="L1768" s="6">
        <v>45554</v>
      </c>
      <c r="M1768" s="5">
        <f t="shared" si="27"/>
        <v>8</v>
      </c>
      <c r="N1768" s="5" t="str">
        <f>TEXT(Table1[[#This Row],[Date]],"mmm")</f>
        <v>Sep</v>
      </c>
      <c r="O1768" s="5">
        <f>YEAR(Table1[[#This Row],[Date]])</f>
        <v>2024</v>
      </c>
    </row>
    <row r="1769" spans="1:15" x14ac:dyDescent="0.25">
      <c r="A1769" s="5">
        <v>1768</v>
      </c>
      <c r="B1769" s="6">
        <v>45211</v>
      </c>
      <c r="C1769" s="5" t="s">
        <v>62</v>
      </c>
      <c r="D1769" s="5" t="str">
        <f>VLOOKUP($C1769,'Sales Person'!$A$1:$C$21,2,0)</f>
        <v>Cathy Kelley</v>
      </c>
      <c r="E1769" s="5" t="s">
        <v>7</v>
      </c>
      <c r="F1769" s="5" t="str">
        <f>VLOOKUP($E1769,Country!$A$1:$B$11,2,0)</f>
        <v>Europe</v>
      </c>
      <c r="G1769" s="5" t="s">
        <v>20</v>
      </c>
      <c r="H1769" s="5" t="str">
        <f>VLOOKUP($G1769,Products!$A$1:$C$11,COLUMNS(Products!$A$2:B1769),0)</f>
        <v>Office Equipment</v>
      </c>
      <c r="I1769" s="5">
        <f>VLOOKUP($G1769,Products!$A$1:$C$11,COLUMNS(Products!$A$2:C1769),0)</f>
        <v>350.59</v>
      </c>
      <c r="J1769" s="5">
        <v>902.13</v>
      </c>
      <c r="K1769" s="5" t="s">
        <v>82</v>
      </c>
      <c r="L1769" s="5" t="s">
        <v>83</v>
      </c>
      <c r="M1769" s="5" t="str">
        <f t="shared" si="27"/>
        <v>0</v>
      </c>
      <c r="N1769" s="5" t="str">
        <f>TEXT(Table1[[#This Row],[Date]],"mmm")</f>
        <v>Oct</v>
      </c>
      <c r="O1769" s="5">
        <f>YEAR(Table1[[#This Row],[Date]])</f>
        <v>2023</v>
      </c>
    </row>
    <row r="1770" spans="1:15" x14ac:dyDescent="0.25">
      <c r="A1770" s="5">
        <v>1769</v>
      </c>
      <c r="B1770" s="6">
        <v>45324</v>
      </c>
      <c r="C1770" s="5" t="s">
        <v>72</v>
      </c>
      <c r="D1770" s="5" t="str">
        <f>VLOOKUP($C1770,'Sales Person'!$A$1:$C$21,2,0)</f>
        <v>Cathy Kelley</v>
      </c>
      <c r="E1770" s="5" t="s">
        <v>4</v>
      </c>
      <c r="F1770" s="5" t="str">
        <f>VLOOKUP($E1770,Country!$A$1:$B$11,2,0)</f>
        <v>North America</v>
      </c>
      <c r="G1770" s="5" t="s">
        <v>28</v>
      </c>
      <c r="H1770" s="5" t="str">
        <f>VLOOKUP($G1770,Products!$A$1:$C$11,COLUMNS(Products!$A$2:B1770),0)</f>
        <v>Electronics</v>
      </c>
      <c r="I1770" s="5">
        <f>VLOOKUP($G1770,Products!$A$1:$C$11,COLUMNS(Products!$A$2:C1770),0)</f>
        <v>282.79000000000002</v>
      </c>
      <c r="J1770" s="5">
        <v>888.5</v>
      </c>
      <c r="K1770" s="5" t="s">
        <v>81</v>
      </c>
      <c r="L1770" s="6">
        <v>45326</v>
      </c>
      <c r="M1770" s="5">
        <f t="shared" si="27"/>
        <v>2</v>
      </c>
      <c r="N1770" s="5" t="str">
        <f>TEXT(Table1[[#This Row],[Date]],"mmm")</f>
        <v>Feb</v>
      </c>
      <c r="O1770" s="5">
        <f>YEAR(Table1[[#This Row],[Date]])</f>
        <v>2024</v>
      </c>
    </row>
    <row r="1771" spans="1:15" x14ac:dyDescent="0.25">
      <c r="A1771" s="5">
        <v>1770</v>
      </c>
      <c r="B1771" s="6">
        <v>45431</v>
      </c>
      <c r="C1771" s="5" t="s">
        <v>66</v>
      </c>
      <c r="D1771" s="5" t="str">
        <f>VLOOKUP($C1771,'Sales Person'!$A$1:$C$21,2,0)</f>
        <v>Michale Cole</v>
      </c>
      <c r="E1771" s="5" t="s">
        <v>15</v>
      </c>
      <c r="F1771" s="5" t="str">
        <f>VLOOKUP($E1771,Country!$A$1:$B$11,2,0)</f>
        <v>Oceania</v>
      </c>
      <c r="G1771" s="5" t="s">
        <v>31</v>
      </c>
      <c r="H1771" s="5" t="str">
        <f>VLOOKUP($G1771,Products!$A$1:$C$11,COLUMNS(Products!$A$2:B1771),0)</f>
        <v>Electronics</v>
      </c>
      <c r="I1771" s="5">
        <f>VLOOKUP($G1771,Products!$A$1:$C$11,COLUMNS(Products!$A$2:C1771),0)</f>
        <v>71.97</v>
      </c>
      <c r="J1771" s="5">
        <v>878.37</v>
      </c>
      <c r="K1771" s="5" t="s">
        <v>81</v>
      </c>
      <c r="L1771" s="6">
        <v>45451</v>
      </c>
      <c r="M1771" s="5">
        <f t="shared" si="27"/>
        <v>20</v>
      </c>
      <c r="N1771" s="5" t="str">
        <f>TEXT(Table1[[#This Row],[Date]],"mmm")</f>
        <v>May</v>
      </c>
      <c r="O1771" s="5">
        <f>YEAR(Table1[[#This Row],[Date]])</f>
        <v>2024</v>
      </c>
    </row>
    <row r="1772" spans="1:15" x14ac:dyDescent="0.25">
      <c r="A1772" s="5">
        <v>1771</v>
      </c>
      <c r="B1772" s="6">
        <v>45226</v>
      </c>
      <c r="C1772" s="5" t="s">
        <v>46</v>
      </c>
      <c r="D1772" s="5" t="str">
        <f>VLOOKUP($C1772,'Sales Person'!$A$1:$C$21,2,0)</f>
        <v>Nick Patrick</v>
      </c>
      <c r="E1772" s="5" t="s">
        <v>10</v>
      </c>
      <c r="F1772" s="5" t="str">
        <f>VLOOKUP($E1772,Country!$A$1:$B$11,2,0)</f>
        <v>Europe</v>
      </c>
      <c r="G1772" s="5" t="s">
        <v>22</v>
      </c>
      <c r="H1772" s="5" t="str">
        <f>VLOOKUP($G1772,Products!$A$1:$C$11,COLUMNS(Products!$A$2:B1772),0)</f>
        <v>Computing</v>
      </c>
      <c r="I1772" s="5">
        <f>VLOOKUP($G1772,Products!$A$1:$C$11,COLUMNS(Products!$A$2:C1772),0)</f>
        <v>415.78</v>
      </c>
      <c r="J1772" s="5">
        <v>405.3</v>
      </c>
      <c r="K1772" s="5" t="s">
        <v>81</v>
      </c>
      <c r="L1772" s="6">
        <v>45232</v>
      </c>
      <c r="M1772" s="5">
        <f t="shared" si="27"/>
        <v>6</v>
      </c>
      <c r="N1772" s="5" t="str">
        <f>TEXT(Table1[[#This Row],[Date]],"mmm")</f>
        <v>Oct</v>
      </c>
      <c r="O1772" s="5">
        <f>YEAR(Table1[[#This Row],[Date]])</f>
        <v>2023</v>
      </c>
    </row>
    <row r="1773" spans="1:15" x14ac:dyDescent="0.25">
      <c r="A1773" s="5">
        <v>1772</v>
      </c>
      <c r="B1773" s="6">
        <v>45019</v>
      </c>
      <c r="C1773" s="5" t="s">
        <v>48</v>
      </c>
      <c r="D1773" s="5" t="str">
        <f>VLOOKUP($C1773,'Sales Person'!$A$1:$C$21,2,0)</f>
        <v>Cathy Kelley</v>
      </c>
      <c r="E1773" s="5" t="s">
        <v>15</v>
      </c>
      <c r="F1773" s="5" t="str">
        <f>VLOOKUP($E1773,Country!$A$1:$B$11,2,0)</f>
        <v>Oceania</v>
      </c>
      <c r="G1773" s="5" t="s">
        <v>29</v>
      </c>
      <c r="H1773" s="5" t="str">
        <f>VLOOKUP($G1773,Products!$A$1:$C$11,COLUMNS(Products!$A$2:B1773),0)</f>
        <v>Computing</v>
      </c>
      <c r="I1773" s="5">
        <f>VLOOKUP($G1773,Products!$A$1:$C$11,COLUMNS(Products!$A$2:C1773),0)</f>
        <v>104.6</v>
      </c>
      <c r="J1773" s="5">
        <v>907.24</v>
      </c>
      <c r="K1773" s="5" t="s">
        <v>82</v>
      </c>
      <c r="L1773" s="5" t="s">
        <v>83</v>
      </c>
      <c r="M1773" s="5" t="str">
        <f t="shared" si="27"/>
        <v>0</v>
      </c>
      <c r="N1773" s="5" t="str">
        <f>TEXT(Table1[[#This Row],[Date]],"mmm")</f>
        <v>Apr</v>
      </c>
      <c r="O1773" s="5">
        <f>YEAR(Table1[[#This Row],[Date]])</f>
        <v>2023</v>
      </c>
    </row>
    <row r="1774" spans="1:15" x14ac:dyDescent="0.25">
      <c r="A1774" s="5">
        <v>1773</v>
      </c>
      <c r="B1774" s="6">
        <v>44996</v>
      </c>
      <c r="C1774" s="5" t="s">
        <v>46</v>
      </c>
      <c r="D1774" s="5" t="str">
        <f>VLOOKUP($C1774,'Sales Person'!$A$1:$C$21,2,0)</f>
        <v>Nick Patrick</v>
      </c>
      <c r="E1774" s="5" t="s">
        <v>13</v>
      </c>
      <c r="F1774" s="5" t="str">
        <f>VLOOKUP($E1774,Country!$A$1:$B$11,2,0)</f>
        <v>Asia</v>
      </c>
      <c r="G1774" s="5" t="s">
        <v>24</v>
      </c>
      <c r="H1774" s="5" t="str">
        <f>VLOOKUP($G1774,Products!$A$1:$C$11,COLUMNS(Products!$A$2:B1774),0)</f>
        <v>Audio</v>
      </c>
      <c r="I1774" s="5">
        <f>VLOOKUP($G1774,Products!$A$1:$C$11,COLUMNS(Products!$A$2:C1774),0)</f>
        <v>195.62</v>
      </c>
      <c r="J1774" s="5">
        <v>344.44</v>
      </c>
      <c r="K1774" s="5" t="s">
        <v>81</v>
      </c>
      <c r="L1774" s="6">
        <v>45011</v>
      </c>
      <c r="M1774" s="5">
        <f t="shared" si="27"/>
        <v>15</v>
      </c>
      <c r="N1774" s="5" t="str">
        <f>TEXT(Table1[[#This Row],[Date]],"mmm")</f>
        <v>Mar</v>
      </c>
      <c r="O1774" s="5">
        <f>YEAR(Table1[[#This Row],[Date]])</f>
        <v>2023</v>
      </c>
    </row>
    <row r="1775" spans="1:15" x14ac:dyDescent="0.25">
      <c r="A1775" s="5">
        <v>1774</v>
      </c>
      <c r="B1775" s="6">
        <v>45356</v>
      </c>
      <c r="C1775" s="5" t="s">
        <v>68</v>
      </c>
      <c r="D1775" s="5" t="str">
        <f>VLOOKUP($C1775,'Sales Person'!$A$1:$C$21,2,0)</f>
        <v>Samantha Irvin</v>
      </c>
      <c r="E1775" s="5" t="s">
        <v>15</v>
      </c>
      <c r="F1775" s="5" t="str">
        <f>VLOOKUP($E1775,Country!$A$1:$B$11,2,0)</f>
        <v>Oceania</v>
      </c>
      <c r="G1775" s="5" t="s">
        <v>22</v>
      </c>
      <c r="H1775" s="5" t="str">
        <f>VLOOKUP($G1775,Products!$A$1:$C$11,COLUMNS(Products!$A$2:B1775),0)</f>
        <v>Computing</v>
      </c>
      <c r="I1775" s="5">
        <f>VLOOKUP($G1775,Products!$A$1:$C$11,COLUMNS(Products!$A$2:C1775),0)</f>
        <v>415.78</v>
      </c>
      <c r="J1775" s="5">
        <v>360.72</v>
      </c>
      <c r="K1775" s="5" t="s">
        <v>81</v>
      </c>
      <c r="L1775" s="6">
        <v>45376</v>
      </c>
      <c r="M1775" s="5">
        <f t="shared" si="27"/>
        <v>20</v>
      </c>
      <c r="N1775" s="5" t="str">
        <f>TEXT(Table1[[#This Row],[Date]],"mmm")</f>
        <v>Mar</v>
      </c>
      <c r="O1775" s="5">
        <f>YEAR(Table1[[#This Row],[Date]])</f>
        <v>2024</v>
      </c>
    </row>
    <row r="1776" spans="1:15" x14ac:dyDescent="0.25">
      <c r="A1776" s="5">
        <v>1775</v>
      </c>
      <c r="B1776" s="6">
        <v>45157</v>
      </c>
      <c r="C1776" s="5" t="s">
        <v>54</v>
      </c>
      <c r="D1776" s="5" t="str">
        <f>VLOOKUP($C1776,'Sales Person'!$A$1:$C$21,2,0)</f>
        <v>Michale Cole</v>
      </c>
      <c r="E1776" s="5" t="s">
        <v>14</v>
      </c>
      <c r="F1776" s="5" t="str">
        <f>VLOOKUP($E1776,Country!$A$1:$B$11,2,0)</f>
        <v>Asia</v>
      </c>
      <c r="G1776" s="5" t="s">
        <v>30</v>
      </c>
      <c r="H1776" s="5" t="str">
        <f>VLOOKUP($G1776,Products!$A$1:$C$11,COLUMNS(Products!$A$2:B1776),0)</f>
        <v>Audio</v>
      </c>
      <c r="I1776" s="5">
        <f>VLOOKUP($G1776,Products!$A$1:$C$11,COLUMNS(Products!$A$2:C1776),0)</f>
        <v>199.57</v>
      </c>
      <c r="J1776" s="5">
        <v>264.31</v>
      </c>
      <c r="K1776" s="5" t="s">
        <v>81</v>
      </c>
      <c r="L1776" s="6">
        <v>45175</v>
      </c>
      <c r="M1776" s="5">
        <f t="shared" si="27"/>
        <v>18</v>
      </c>
      <c r="N1776" s="5" t="str">
        <f>TEXT(Table1[[#This Row],[Date]],"mmm")</f>
        <v>Aug</v>
      </c>
      <c r="O1776" s="5">
        <f>YEAR(Table1[[#This Row],[Date]])</f>
        <v>2023</v>
      </c>
    </row>
    <row r="1777" spans="1:15" x14ac:dyDescent="0.25">
      <c r="A1777" s="5">
        <v>1776</v>
      </c>
      <c r="B1777" s="6">
        <v>45489</v>
      </c>
      <c r="C1777" s="5" t="s">
        <v>74</v>
      </c>
      <c r="D1777" s="5" t="str">
        <f>VLOOKUP($C1777,'Sales Person'!$A$1:$C$21,2,0)</f>
        <v>Michale Cole</v>
      </c>
      <c r="E1777" s="5" t="s">
        <v>15</v>
      </c>
      <c r="F1777" s="5" t="str">
        <f>VLOOKUP($E1777,Country!$A$1:$B$11,2,0)</f>
        <v>Oceania</v>
      </c>
      <c r="G1777" s="5" t="s">
        <v>31</v>
      </c>
      <c r="H1777" s="5" t="str">
        <f>VLOOKUP($G1777,Products!$A$1:$C$11,COLUMNS(Products!$A$2:B1777),0)</f>
        <v>Electronics</v>
      </c>
      <c r="I1777" s="5">
        <f>VLOOKUP($G1777,Products!$A$1:$C$11,COLUMNS(Products!$A$2:C1777),0)</f>
        <v>71.97</v>
      </c>
      <c r="J1777" s="5">
        <v>185.17</v>
      </c>
      <c r="K1777" s="5" t="s">
        <v>81</v>
      </c>
      <c r="L1777" s="6">
        <v>45509</v>
      </c>
      <c r="M1777" s="5">
        <f t="shared" si="27"/>
        <v>20</v>
      </c>
      <c r="N1777" s="5" t="str">
        <f>TEXT(Table1[[#This Row],[Date]],"mmm")</f>
        <v>Jul</v>
      </c>
      <c r="O1777" s="5">
        <f>YEAR(Table1[[#This Row],[Date]])</f>
        <v>2024</v>
      </c>
    </row>
    <row r="1778" spans="1:15" x14ac:dyDescent="0.25">
      <c r="A1778" s="5">
        <v>1777</v>
      </c>
      <c r="B1778" s="6">
        <v>45053</v>
      </c>
      <c r="C1778" s="5" t="s">
        <v>68</v>
      </c>
      <c r="D1778" s="5" t="str">
        <f>VLOOKUP($C1778,'Sales Person'!$A$1:$C$21,2,0)</f>
        <v>Samantha Irvin</v>
      </c>
      <c r="E1778" s="5" t="s">
        <v>4</v>
      </c>
      <c r="F1778" s="5" t="str">
        <f>VLOOKUP($E1778,Country!$A$1:$B$11,2,0)</f>
        <v>North America</v>
      </c>
      <c r="G1778" s="5" t="s">
        <v>20</v>
      </c>
      <c r="H1778" s="5" t="str">
        <f>VLOOKUP($G1778,Products!$A$1:$C$11,COLUMNS(Products!$A$2:B1778),0)</f>
        <v>Office Equipment</v>
      </c>
      <c r="I1778" s="5">
        <f>VLOOKUP($G1778,Products!$A$1:$C$11,COLUMNS(Products!$A$2:C1778),0)</f>
        <v>350.59</v>
      </c>
      <c r="J1778" s="5">
        <v>601.16999999999996</v>
      </c>
      <c r="K1778" s="5" t="s">
        <v>81</v>
      </c>
      <c r="L1778" s="6">
        <v>45055</v>
      </c>
      <c r="M1778" s="5">
        <f t="shared" si="27"/>
        <v>2</v>
      </c>
      <c r="N1778" s="5" t="str">
        <f>TEXT(Table1[[#This Row],[Date]],"mmm")</f>
        <v>May</v>
      </c>
      <c r="O1778" s="5">
        <f>YEAR(Table1[[#This Row],[Date]])</f>
        <v>2023</v>
      </c>
    </row>
    <row r="1779" spans="1:15" x14ac:dyDescent="0.25">
      <c r="A1779" s="5">
        <v>1778</v>
      </c>
      <c r="B1779" s="6">
        <v>45434</v>
      </c>
      <c r="C1779" s="5" t="s">
        <v>44</v>
      </c>
      <c r="D1779" s="5" t="str">
        <f>VLOOKUP($C1779,'Sales Person'!$A$1:$C$21,2,0)</f>
        <v>Cathy Kelley</v>
      </c>
      <c r="E1779" s="5" t="s">
        <v>5</v>
      </c>
      <c r="F1779" s="5" t="str">
        <f>VLOOKUP($E1779,Country!$A$1:$B$11,2,0)</f>
        <v>South America</v>
      </c>
      <c r="G1779" s="5" t="s">
        <v>30</v>
      </c>
      <c r="H1779" s="5" t="str">
        <f>VLOOKUP($G1779,Products!$A$1:$C$11,COLUMNS(Products!$A$2:B1779),0)</f>
        <v>Audio</v>
      </c>
      <c r="I1779" s="5">
        <f>VLOOKUP($G1779,Products!$A$1:$C$11,COLUMNS(Products!$A$2:C1779),0)</f>
        <v>199.57</v>
      </c>
      <c r="J1779" s="5">
        <v>381.93</v>
      </c>
      <c r="K1779" s="5" t="s">
        <v>81</v>
      </c>
      <c r="L1779" s="6">
        <v>45438</v>
      </c>
      <c r="M1779" s="5">
        <f t="shared" si="27"/>
        <v>4</v>
      </c>
      <c r="N1779" s="5" t="str">
        <f>TEXT(Table1[[#This Row],[Date]],"mmm")</f>
        <v>May</v>
      </c>
      <c r="O1779" s="5">
        <f>YEAR(Table1[[#This Row],[Date]])</f>
        <v>2024</v>
      </c>
    </row>
    <row r="1780" spans="1:15" x14ac:dyDescent="0.25">
      <c r="A1780" s="5">
        <v>1779</v>
      </c>
      <c r="B1780" s="6">
        <v>45024</v>
      </c>
      <c r="C1780" s="5" t="s">
        <v>60</v>
      </c>
      <c r="D1780" s="5" t="str">
        <f>VLOOKUP($C1780,'Sales Person'!$A$1:$C$21,2,0)</f>
        <v>Cathy Kelley</v>
      </c>
      <c r="E1780" s="5" t="s">
        <v>10</v>
      </c>
      <c r="F1780" s="5" t="str">
        <f>VLOOKUP($E1780,Country!$A$1:$B$11,2,0)</f>
        <v>Europe</v>
      </c>
      <c r="G1780" s="5" t="s">
        <v>32</v>
      </c>
      <c r="H1780" s="5" t="str">
        <f>VLOOKUP($G1780,Products!$A$1:$C$11,COLUMNS(Products!$A$2:B1780),0)</f>
        <v>Audio</v>
      </c>
      <c r="I1780" s="5">
        <f>VLOOKUP($G1780,Products!$A$1:$C$11,COLUMNS(Products!$A$2:C1780),0)</f>
        <v>143.09</v>
      </c>
      <c r="J1780" s="5">
        <v>321.11</v>
      </c>
      <c r="K1780" s="5" t="s">
        <v>82</v>
      </c>
      <c r="L1780" s="5" t="s">
        <v>83</v>
      </c>
      <c r="M1780" s="5" t="str">
        <f t="shared" si="27"/>
        <v>0</v>
      </c>
      <c r="N1780" s="5" t="str">
        <f>TEXT(Table1[[#This Row],[Date]],"mmm")</f>
        <v>Apr</v>
      </c>
      <c r="O1780" s="5">
        <f>YEAR(Table1[[#This Row],[Date]])</f>
        <v>2023</v>
      </c>
    </row>
    <row r="1781" spans="1:15" x14ac:dyDescent="0.25">
      <c r="A1781" s="5">
        <v>1780</v>
      </c>
      <c r="B1781" s="6">
        <v>45581</v>
      </c>
      <c r="C1781" s="5" t="s">
        <v>38</v>
      </c>
      <c r="D1781" s="5" t="str">
        <f>VLOOKUP($C1781,'Sales Person'!$A$1:$C$21,2,0)</f>
        <v>Samantha Irvin</v>
      </c>
      <c r="E1781" s="5" t="s">
        <v>7</v>
      </c>
      <c r="F1781" s="5" t="str">
        <f>VLOOKUP($E1781,Country!$A$1:$B$11,2,0)</f>
        <v>Europe</v>
      </c>
      <c r="G1781" s="5" t="s">
        <v>22</v>
      </c>
      <c r="H1781" s="5" t="str">
        <f>VLOOKUP($G1781,Products!$A$1:$C$11,COLUMNS(Products!$A$2:B1781),0)</f>
        <v>Computing</v>
      </c>
      <c r="I1781" s="5">
        <f>VLOOKUP($G1781,Products!$A$1:$C$11,COLUMNS(Products!$A$2:C1781),0)</f>
        <v>415.78</v>
      </c>
      <c r="J1781" s="5">
        <v>915.39</v>
      </c>
      <c r="K1781" s="5" t="s">
        <v>82</v>
      </c>
      <c r="L1781" s="5" t="s">
        <v>83</v>
      </c>
      <c r="M1781" s="5" t="str">
        <f t="shared" si="27"/>
        <v>0</v>
      </c>
      <c r="N1781" s="5" t="str">
        <f>TEXT(Table1[[#This Row],[Date]],"mmm")</f>
        <v>Oct</v>
      </c>
      <c r="O1781" s="5">
        <f>YEAR(Table1[[#This Row],[Date]])</f>
        <v>2024</v>
      </c>
    </row>
    <row r="1782" spans="1:15" x14ac:dyDescent="0.25">
      <c r="A1782" s="5">
        <v>1781</v>
      </c>
      <c r="B1782" s="6">
        <v>45417</v>
      </c>
      <c r="C1782" s="5" t="s">
        <v>70</v>
      </c>
      <c r="D1782" s="5" t="str">
        <f>VLOOKUP($C1782,'Sales Person'!$A$1:$C$21,2,0)</f>
        <v>Cathy Kelley</v>
      </c>
      <c r="E1782" s="5" t="s">
        <v>9</v>
      </c>
      <c r="F1782" s="5" t="str">
        <f>VLOOKUP($E1782,Country!$A$1:$B$11,2,0)</f>
        <v>Europe</v>
      </c>
      <c r="G1782" s="5" t="s">
        <v>22</v>
      </c>
      <c r="H1782" s="5" t="str">
        <f>VLOOKUP($G1782,Products!$A$1:$C$11,COLUMNS(Products!$A$2:B1782),0)</f>
        <v>Computing</v>
      </c>
      <c r="I1782" s="5">
        <f>VLOOKUP($G1782,Products!$A$1:$C$11,COLUMNS(Products!$A$2:C1782),0)</f>
        <v>415.78</v>
      </c>
      <c r="J1782" s="5">
        <v>233.55</v>
      </c>
      <c r="K1782" s="5" t="s">
        <v>81</v>
      </c>
      <c r="L1782" s="6">
        <v>45427</v>
      </c>
      <c r="M1782" s="5">
        <f t="shared" si="27"/>
        <v>10</v>
      </c>
      <c r="N1782" s="5" t="str">
        <f>TEXT(Table1[[#This Row],[Date]],"mmm")</f>
        <v>May</v>
      </c>
      <c r="O1782" s="5">
        <f>YEAR(Table1[[#This Row],[Date]])</f>
        <v>2024</v>
      </c>
    </row>
    <row r="1783" spans="1:15" x14ac:dyDescent="0.25">
      <c r="A1783" s="5">
        <v>1782</v>
      </c>
      <c r="B1783" s="6">
        <v>45438</v>
      </c>
      <c r="C1783" s="5" t="s">
        <v>52</v>
      </c>
      <c r="D1783" s="5" t="str">
        <f>VLOOKUP($C1783,'Sales Person'!$A$1:$C$21,2,0)</f>
        <v>Nick Patrick</v>
      </c>
      <c r="E1783" s="5" t="s">
        <v>11</v>
      </c>
      <c r="F1783" s="5" t="str">
        <f>VLOOKUP($E1783,Country!$A$1:$B$11,2,0)</f>
        <v>Asia</v>
      </c>
      <c r="G1783" s="5" t="s">
        <v>29</v>
      </c>
      <c r="H1783" s="5" t="str">
        <f>VLOOKUP($G1783,Products!$A$1:$C$11,COLUMNS(Products!$A$2:B1783),0)</f>
        <v>Computing</v>
      </c>
      <c r="I1783" s="5">
        <f>VLOOKUP($G1783,Products!$A$1:$C$11,COLUMNS(Products!$A$2:C1783),0)</f>
        <v>104.6</v>
      </c>
      <c r="J1783" s="5">
        <v>562.76</v>
      </c>
      <c r="K1783" s="5" t="s">
        <v>81</v>
      </c>
      <c r="L1783" s="6">
        <v>45450</v>
      </c>
      <c r="M1783" s="5">
        <f t="shared" si="27"/>
        <v>12</v>
      </c>
      <c r="N1783" s="5" t="str">
        <f>TEXT(Table1[[#This Row],[Date]],"mmm")</f>
        <v>May</v>
      </c>
      <c r="O1783" s="5">
        <f>YEAR(Table1[[#This Row],[Date]])</f>
        <v>2024</v>
      </c>
    </row>
    <row r="1784" spans="1:15" x14ac:dyDescent="0.25">
      <c r="A1784" s="5">
        <v>1783</v>
      </c>
      <c r="B1784" s="6">
        <v>45570</v>
      </c>
      <c r="C1784" s="5" t="s">
        <v>56</v>
      </c>
      <c r="D1784" s="5" t="str">
        <f>VLOOKUP($C1784,'Sales Person'!$A$1:$C$21,2,0)</f>
        <v>Nick Patrick</v>
      </c>
      <c r="E1784" s="5" t="s">
        <v>9</v>
      </c>
      <c r="F1784" s="5" t="str">
        <f>VLOOKUP($E1784,Country!$A$1:$B$11,2,0)</f>
        <v>Europe</v>
      </c>
      <c r="G1784" s="5" t="s">
        <v>28</v>
      </c>
      <c r="H1784" s="5" t="str">
        <f>VLOOKUP($G1784,Products!$A$1:$C$11,COLUMNS(Products!$A$2:B1784),0)</f>
        <v>Electronics</v>
      </c>
      <c r="I1784" s="5">
        <f>VLOOKUP($G1784,Products!$A$1:$C$11,COLUMNS(Products!$A$2:C1784),0)</f>
        <v>282.79000000000002</v>
      </c>
      <c r="J1784" s="5">
        <v>332.61</v>
      </c>
      <c r="K1784" s="5" t="s">
        <v>82</v>
      </c>
      <c r="L1784" s="5" t="s">
        <v>83</v>
      </c>
      <c r="M1784" s="5" t="str">
        <f t="shared" si="27"/>
        <v>0</v>
      </c>
      <c r="N1784" s="5" t="str">
        <f>TEXT(Table1[[#This Row],[Date]],"mmm")</f>
        <v>Oct</v>
      </c>
      <c r="O1784" s="5">
        <f>YEAR(Table1[[#This Row],[Date]])</f>
        <v>2024</v>
      </c>
    </row>
    <row r="1785" spans="1:15" x14ac:dyDescent="0.25">
      <c r="A1785" s="5">
        <v>1784</v>
      </c>
      <c r="B1785" s="6">
        <v>45050</v>
      </c>
      <c r="C1785" s="5" t="s">
        <v>52</v>
      </c>
      <c r="D1785" s="5" t="str">
        <f>VLOOKUP($C1785,'Sales Person'!$A$1:$C$21,2,0)</f>
        <v>Nick Patrick</v>
      </c>
      <c r="E1785" s="5" t="s">
        <v>13</v>
      </c>
      <c r="F1785" s="5" t="str">
        <f>VLOOKUP($E1785,Country!$A$1:$B$11,2,0)</f>
        <v>Asia</v>
      </c>
      <c r="G1785" s="5" t="s">
        <v>24</v>
      </c>
      <c r="H1785" s="5" t="str">
        <f>VLOOKUP($G1785,Products!$A$1:$C$11,COLUMNS(Products!$A$2:B1785),0)</f>
        <v>Audio</v>
      </c>
      <c r="I1785" s="5">
        <f>VLOOKUP($G1785,Products!$A$1:$C$11,COLUMNS(Products!$A$2:C1785),0)</f>
        <v>195.62</v>
      </c>
      <c r="J1785" s="5">
        <v>309.11</v>
      </c>
      <c r="K1785" s="5" t="s">
        <v>81</v>
      </c>
      <c r="L1785" s="6">
        <v>45065</v>
      </c>
      <c r="M1785" s="5">
        <f t="shared" si="27"/>
        <v>15</v>
      </c>
      <c r="N1785" s="5" t="str">
        <f>TEXT(Table1[[#This Row],[Date]],"mmm")</f>
        <v>May</v>
      </c>
      <c r="O1785" s="5">
        <f>YEAR(Table1[[#This Row],[Date]])</f>
        <v>2023</v>
      </c>
    </row>
    <row r="1786" spans="1:15" x14ac:dyDescent="0.25">
      <c r="A1786" s="5">
        <v>1785</v>
      </c>
      <c r="B1786" s="6">
        <v>45218</v>
      </c>
      <c r="C1786" s="5" t="s">
        <v>74</v>
      </c>
      <c r="D1786" s="5" t="str">
        <f>VLOOKUP($C1786,'Sales Person'!$A$1:$C$21,2,0)</f>
        <v>Michale Cole</v>
      </c>
      <c r="E1786" s="5" t="s">
        <v>9</v>
      </c>
      <c r="F1786" s="5" t="str">
        <f>VLOOKUP($E1786,Country!$A$1:$B$11,2,0)</f>
        <v>Europe</v>
      </c>
      <c r="G1786" s="5" t="s">
        <v>22</v>
      </c>
      <c r="H1786" s="5" t="str">
        <f>VLOOKUP($G1786,Products!$A$1:$C$11,COLUMNS(Products!$A$2:B1786),0)</f>
        <v>Computing</v>
      </c>
      <c r="I1786" s="5">
        <f>VLOOKUP($G1786,Products!$A$1:$C$11,COLUMNS(Products!$A$2:C1786),0)</f>
        <v>415.78</v>
      </c>
      <c r="J1786" s="5">
        <v>668.91</v>
      </c>
      <c r="K1786" s="5" t="s">
        <v>82</v>
      </c>
      <c r="L1786" s="5" t="s">
        <v>83</v>
      </c>
      <c r="M1786" s="5" t="str">
        <f t="shared" si="27"/>
        <v>0</v>
      </c>
      <c r="N1786" s="5" t="str">
        <f>TEXT(Table1[[#This Row],[Date]],"mmm")</f>
        <v>Oct</v>
      </c>
      <c r="O1786" s="5">
        <f>YEAR(Table1[[#This Row],[Date]])</f>
        <v>2023</v>
      </c>
    </row>
    <row r="1787" spans="1:15" x14ac:dyDescent="0.25">
      <c r="A1787" s="5">
        <v>1786</v>
      </c>
      <c r="B1787" s="6">
        <v>45342</v>
      </c>
      <c r="C1787" s="5" t="s">
        <v>66</v>
      </c>
      <c r="D1787" s="5" t="str">
        <f>VLOOKUP($C1787,'Sales Person'!$A$1:$C$21,2,0)</f>
        <v>Michale Cole</v>
      </c>
      <c r="E1787" s="5" t="s">
        <v>13</v>
      </c>
      <c r="F1787" s="5" t="str">
        <f>VLOOKUP($E1787,Country!$A$1:$B$11,2,0)</f>
        <v>Asia</v>
      </c>
      <c r="G1787" s="5" t="s">
        <v>26</v>
      </c>
      <c r="H1787" s="5" t="str">
        <f>VLOOKUP($G1787,Products!$A$1:$C$11,COLUMNS(Products!$A$2:B1787),0)</f>
        <v>Electronics</v>
      </c>
      <c r="I1787" s="5">
        <f>VLOOKUP($G1787,Products!$A$1:$C$11,COLUMNS(Products!$A$2:C1787),0)</f>
        <v>263.2</v>
      </c>
      <c r="J1787" s="5">
        <v>307.88</v>
      </c>
      <c r="K1787" s="5" t="s">
        <v>81</v>
      </c>
      <c r="L1787" s="6">
        <v>45357</v>
      </c>
      <c r="M1787" s="5">
        <f t="shared" si="27"/>
        <v>15</v>
      </c>
      <c r="N1787" s="5" t="str">
        <f>TEXT(Table1[[#This Row],[Date]],"mmm")</f>
        <v>Feb</v>
      </c>
      <c r="O1787" s="5">
        <f>YEAR(Table1[[#This Row],[Date]])</f>
        <v>2024</v>
      </c>
    </row>
    <row r="1788" spans="1:15" x14ac:dyDescent="0.25">
      <c r="A1788" s="5">
        <v>1787</v>
      </c>
      <c r="B1788" s="6">
        <v>45462</v>
      </c>
      <c r="C1788" s="5" t="s">
        <v>58</v>
      </c>
      <c r="D1788" s="5" t="str">
        <f>VLOOKUP($C1788,'Sales Person'!$A$1:$C$21,2,0)</f>
        <v>Nick Patrick</v>
      </c>
      <c r="E1788" s="5" t="s">
        <v>4</v>
      </c>
      <c r="F1788" s="5" t="str">
        <f>VLOOKUP($E1788,Country!$A$1:$B$11,2,0)</f>
        <v>North America</v>
      </c>
      <c r="G1788" s="5" t="s">
        <v>33</v>
      </c>
      <c r="H1788" s="5" t="str">
        <f>VLOOKUP($G1788,Products!$A$1:$C$11,COLUMNS(Products!$A$2:B1788),0)</f>
        <v>Electronics</v>
      </c>
      <c r="I1788" s="5">
        <f>VLOOKUP($G1788,Products!$A$1:$C$11,COLUMNS(Products!$A$2:C1788),0)</f>
        <v>381.62</v>
      </c>
      <c r="J1788" s="5">
        <v>589.42999999999995</v>
      </c>
      <c r="K1788" s="5" t="s">
        <v>81</v>
      </c>
      <c r="L1788" s="6">
        <v>45464</v>
      </c>
      <c r="M1788" s="5">
        <f t="shared" si="27"/>
        <v>2</v>
      </c>
      <c r="N1788" s="5" t="str">
        <f>TEXT(Table1[[#This Row],[Date]],"mmm")</f>
        <v>Jun</v>
      </c>
      <c r="O1788" s="5">
        <f>YEAR(Table1[[#This Row],[Date]])</f>
        <v>2024</v>
      </c>
    </row>
    <row r="1789" spans="1:15" x14ac:dyDescent="0.25">
      <c r="A1789" s="5">
        <v>1788</v>
      </c>
      <c r="B1789" s="6">
        <v>45468</v>
      </c>
      <c r="C1789" s="5" t="s">
        <v>74</v>
      </c>
      <c r="D1789" s="5" t="str">
        <f>VLOOKUP($C1789,'Sales Person'!$A$1:$C$21,2,0)</f>
        <v>Michale Cole</v>
      </c>
      <c r="E1789" s="5" t="s">
        <v>2</v>
      </c>
      <c r="F1789" s="5" t="str">
        <f>VLOOKUP($E1789,Country!$A$1:$B$11,2,0)</f>
        <v>North America</v>
      </c>
      <c r="G1789" s="5" t="s">
        <v>31</v>
      </c>
      <c r="H1789" s="5" t="str">
        <f>VLOOKUP($G1789,Products!$A$1:$C$11,COLUMNS(Products!$A$2:B1789),0)</f>
        <v>Electronics</v>
      </c>
      <c r="I1789" s="5">
        <f>VLOOKUP($G1789,Products!$A$1:$C$11,COLUMNS(Products!$A$2:C1789),0)</f>
        <v>71.97</v>
      </c>
      <c r="J1789" s="5">
        <v>749.08</v>
      </c>
      <c r="K1789" s="5" t="s">
        <v>81</v>
      </c>
      <c r="L1789" s="6">
        <v>45469</v>
      </c>
      <c r="M1789" s="5">
        <f t="shared" si="27"/>
        <v>1</v>
      </c>
      <c r="N1789" s="5" t="str">
        <f>TEXT(Table1[[#This Row],[Date]],"mmm")</f>
        <v>Jun</v>
      </c>
      <c r="O1789" s="5">
        <f>YEAR(Table1[[#This Row],[Date]])</f>
        <v>2024</v>
      </c>
    </row>
    <row r="1790" spans="1:15" x14ac:dyDescent="0.25">
      <c r="A1790" s="5">
        <v>1789</v>
      </c>
      <c r="B1790" s="6">
        <v>44975</v>
      </c>
      <c r="C1790" s="5" t="s">
        <v>42</v>
      </c>
      <c r="D1790" s="5" t="str">
        <f>VLOOKUP($C1790,'Sales Person'!$A$1:$C$21,2,0)</f>
        <v>Cathy Kelley</v>
      </c>
      <c r="E1790" s="5" t="s">
        <v>10</v>
      </c>
      <c r="F1790" s="5" t="str">
        <f>VLOOKUP($E1790,Country!$A$1:$B$11,2,0)</f>
        <v>Europe</v>
      </c>
      <c r="G1790" s="5" t="s">
        <v>30</v>
      </c>
      <c r="H1790" s="5" t="str">
        <f>VLOOKUP($G1790,Products!$A$1:$C$11,COLUMNS(Products!$A$2:B1790),0)</f>
        <v>Audio</v>
      </c>
      <c r="I1790" s="5">
        <f>VLOOKUP($G1790,Products!$A$1:$C$11,COLUMNS(Products!$A$2:C1790),0)</f>
        <v>199.57</v>
      </c>
      <c r="J1790" s="5">
        <v>171.61</v>
      </c>
      <c r="K1790" s="5" t="s">
        <v>81</v>
      </c>
      <c r="L1790" s="6">
        <v>44981</v>
      </c>
      <c r="M1790" s="5">
        <f t="shared" si="27"/>
        <v>6</v>
      </c>
      <c r="N1790" s="5" t="str">
        <f>TEXT(Table1[[#This Row],[Date]],"mmm")</f>
        <v>Feb</v>
      </c>
      <c r="O1790" s="5">
        <f>YEAR(Table1[[#This Row],[Date]])</f>
        <v>2023</v>
      </c>
    </row>
    <row r="1791" spans="1:15" x14ac:dyDescent="0.25">
      <c r="A1791" s="5">
        <v>1790</v>
      </c>
      <c r="B1791" s="6">
        <v>45487</v>
      </c>
      <c r="C1791" s="5" t="s">
        <v>56</v>
      </c>
      <c r="D1791" s="5" t="str">
        <f>VLOOKUP($C1791,'Sales Person'!$A$1:$C$21,2,0)</f>
        <v>Nick Patrick</v>
      </c>
      <c r="E1791" s="5" t="s">
        <v>7</v>
      </c>
      <c r="F1791" s="5" t="str">
        <f>VLOOKUP($E1791,Country!$A$1:$B$11,2,0)</f>
        <v>Europe</v>
      </c>
      <c r="G1791" s="5" t="s">
        <v>32</v>
      </c>
      <c r="H1791" s="5" t="str">
        <f>VLOOKUP($G1791,Products!$A$1:$C$11,COLUMNS(Products!$A$2:B1791),0)</f>
        <v>Audio</v>
      </c>
      <c r="I1791" s="5">
        <f>VLOOKUP($G1791,Products!$A$1:$C$11,COLUMNS(Products!$A$2:C1791),0)</f>
        <v>143.09</v>
      </c>
      <c r="J1791" s="5">
        <v>445.66</v>
      </c>
      <c r="K1791" s="5" t="s">
        <v>81</v>
      </c>
      <c r="L1791" s="6">
        <v>45495</v>
      </c>
      <c r="M1791" s="5">
        <f t="shared" si="27"/>
        <v>8</v>
      </c>
      <c r="N1791" s="5" t="str">
        <f>TEXT(Table1[[#This Row],[Date]],"mmm")</f>
        <v>Jul</v>
      </c>
      <c r="O1791" s="5">
        <f>YEAR(Table1[[#This Row],[Date]])</f>
        <v>2024</v>
      </c>
    </row>
    <row r="1792" spans="1:15" x14ac:dyDescent="0.25">
      <c r="A1792" s="5">
        <v>1791</v>
      </c>
      <c r="B1792" s="6">
        <v>45066</v>
      </c>
      <c r="C1792" s="5" t="s">
        <v>64</v>
      </c>
      <c r="D1792" s="5" t="str">
        <f>VLOOKUP($C1792,'Sales Person'!$A$1:$C$21,2,0)</f>
        <v>Michale Cole</v>
      </c>
      <c r="E1792" s="5" t="s">
        <v>9</v>
      </c>
      <c r="F1792" s="5" t="str">
        <f>VLOOKUP($E1792,Country!$A$1:$B$11,2,0)</f>
        <v>Europe</v>
      </c>
      <c r="G1792" s="5" t="s">
        <v>29</v>
      </c>
      <c r="H1792" s="5" t="str">
        <f>VLOOKUP($G1792,Products!$A$1:$C$11,COLUMNS(Products!$A$2:B1792),0)</f>
        <v>Computing</v>
      </c>
      <c r="I1792" s="5">
        <f>VLOOKUP($G1792,Products!$A$1:$C$11,COLUMNS(Products!$A$2:C1792),0)</f>
        <v>104.6</v>
      </c>
      <c r="J1792" s="5">
        <v>703.71</v>
      </c>
      <c r="K1792" s="5" t="s">
        <v>81</v>
      </c>
      <c r="L1792" s="6">
        <v>45076</v>
      </c>
      <c r="M1792" s="5">
        <f t="shared" si="27"/>
        <v>10</v>
      </c>
      <c r="N1792" s="5" t="str">
        <f>TEXT(Table1[[#This Row],[Date]],"mmm")</f>
        <v>May</v>
      </c>
      <c r="O1792" s="5">
        <f>YEAR(Table1[[#This Row],[Date]])</f>
        <v>2023</v>
      </c>
    </row>
    <row r="1793" spans="1:15" x14ac:dyDescent="0.25">
      <c r="A1793" s="5">
        <v>1792</v>
      </c>
      <c r="B1793" s="6">
        <v>45613</v>
      </c>
      <c r="C1793" s="5" t="s">
        <v>54</v>
      </c>
      <c r="D1793" s="5" t="str">
        <f>VLOOKUP($C1793,'Sales Person'!$A$1:$C$21,2,0)</f>
        <v>Michale Cole</v>
      </c>
      <c r="E1793" s="5" t="s">
        <v>4</v>
      </c>
      <c r="F1793" s="5" t="str">
        <f>VLOOKUP($E1793,Country!$A$1:$B$11,2,0)</f>
        <v>North America</v>
      </c>
      <c r="G1793" s="5" t="s">
        <v>26</v>
      </c>
      <c r="H1793" s="5" t="str">
        <f>VLOOKUP($G1793,Products!$A$1:$C$11,COLUMNS(Products!$A$2:B1793),0)</f>
        <v>Electronics</v>
      </c>
      <c r="I1793" s="5">
        <f>VLOOKUP($G1793,Products!$A$1:$C$11,COLUMNS(Products!$A$2:C1793),0)</f>
        <v>263.2</v>
      </c>
      <c r="J1793" s="5">
        <v>325.23</v>
      </c>
      <c r="K1793" s="5" t="s">
        <v>82</v>
      </c>
      <c r="L1793" s="5" t="s">
        <v>83</v>
      </c>
      <c r="M1793" s="5" t="str">
        <f t="shared" si="27"/>
        <v>0</v>
      </c>
      <c r="N1793" s="5" t="str">
        <f>TEXT(Table1[[#This Row],[Date]],"mmm")</f>
        <v>Nov</v>
      </c>
      <c r="O1793" s="5">
        <f>YEAR(Table1[[#This Row],[Date]])</f>
        <v>2024</v>
      </c>
    </row>
    <row r="1794" spans="1:15" x14ac:dyDescent="0.25">
      <c r="A1794" s="5">
        <v>1793</v>
      </c>
      <c r="B1794" s="6">
        <v>44968</v>
      </c>
      <c r="C1794" s="5" t="s">
        <v>72</v>
      </c>
      <c r="D1794" s="5" t="str">
        <f>VLOOKUP($C1794,'Sales Person'!$A$1:$C$21,2,0)</f>
        <v>Cathy Kelley</v>
      </c>
      <c r="E1794" s="5" t="s">
        <v>15</v>
      </c>
      <c r="F1794" s="5" t="str">
        <f>VLOOKUP($E1794,Country!$A$1:$B$11,2,0)</f>
        <v>Oceania</v>
      </c>
      <c r="G1794" s="5" t="s">
        <v>31</v>
      </c>
      <c r="H1794" s="5" t="str">
        <f>VLOOKUP($G1794,Products!$A$1:$C$11,COLUMNS(Products!$A$2:B1794),0)</f>
        <v>Electronics</v>
      </c>
      <c r="I1794" s="5">
        <f>VLOOKUP($G1794,Products!$A$1:$C$11,COLUMNS(Products!$A$2:C1794),0)</f>
        <v>71.97</v>
      </c>
      <c r="J1794" s="5">
        <v>987.5</v>
      </c>
      <c r="K1794" s="5" t="s">
        <v>81</v>
      </c>
      <c r="L1794" s="6">
        <v>44988</v>
      </c>
      <c r="M1794" s="5">
        <f t="shared" ref="M1794:M1857" si="28">IFERROR(L1794-B1794,"0")</f>
        <v>20</v>
      </c>
      <c r="N1794" s="5" t="str">
        <f>TEXT(Table1[[#This Row],[Date]],"mmm")</f>
        <v>Feb</v>
      </c>
      <c r="O1794" s="5">
        <f>YEAR(Table1[[#This Row],[Date]])</f>
        <v>2023</v>
      </c>
    </row>
    <row r="1795" spans="1:15" x14ac:dyDescent="0.25">
      <c r="A1795" s="5">
        <v>1794</v>
      </c>
      <c r="B1795" s="6">
        <v>45194</v>
      </c>
      <c r="C1795" s="5" t="s">
        <v>54</v>
      </c>
      <c r="D1795" s="5" t="str">
        <f>VLOOKUP($C1795,'Sales Person'!$A$1:$C$21,2,0)</f>
        <v>Michale Cole</v>
      </c>
      <c r="E1795" s="5" t="s">
        <v>7</v>
      </c>
      <c r="F1795" s="5" t="str">
        <f>VLOOKUP($E1795,Country!$A$1:$B$11,2,0)</f>
        <v>Europe</v>
      </c>
      <c r="G1795" s="5" t="s">
        <v>31</v>
      </c>
      <c r="H1795" s="5" t="str">
        <f>VLOOKUP($G1795,Products!$A$1:$C$11,COLUMNS(Products!$A$2:B1795),0)</f>
        <v>Electronics</v>
      </c>
      <c r="I1795" s="5">
        <f>VLOOKUP($G1795,Products!$A$1:$C$11,COLUMNS(Products!$A$2:C1795),0)</f>
        <v>71.97</v>
      </c>
      <c r="J1795" s="5">
        <v>337.33</v>
      </c>
      <c r="K1795" s="5" t="s">
        <v>82</v>
      </c>
      <c r="L1795" s="5" t="s">
        <v>83</v>
      </c>
      <c r="M1795" s="5" t="str">
        <f t="shared" si="28"/>
        <v>0</v>
      </c>
      <c r="N1795" s="5" t="str">
        <f>TEXT(Table1[[#This Row],[Date]],"mmm")</f>
        <v>Sep</v>
      </c>
      <c r="O1795" s="5">
        <f>YEAR(Table1[[#This Row],[Date]])</f>
        <v>2023</v>
      </c>
    </row>
    <row r="1796" spans="1:15" x14ac:dyDescent="0.25">
      <c r="A1796" s="5">
        <v>1795</v>
      </c>
      <c r="B1796" s="6">
        <v>44942</v>
      </c>
      <c r="C1796" s="5" t="s">
        <v>62</v>
      </c>
      <c r="D1796" s="5" t="str">
        <f>VLOOKUP($C1796,'Sales Person'!$A$1:$C$21,2,0)</f>
        <v>Cathy Kelley</v>
      </c>
      <c r="E1796" s="5" t="s">
        <v>2</v>
      </c>
      <c r="F1796" s="5" t="str">
        <f>VLOOKUP($E1796,Country!$A$1:$B$11,2,0)</f>
        <v>North America</v>
      </c>
      <c r="G1796" s="5" t="s">
        <v>26</v>
      </c>
      <c r="H1796" s="5" t="str">
        <f>VLOOKUP($G1796,Products!$A$1:$C$11,COLUMNS(Products!$A$2:B1796),0)</f>
        <v>Electronics</v>
      </c>
      <c r="I1796" s="5">
        <f>VLOOKUP($G1796,Products!$A$1:$C$11,COLUMNS(Products!$A$2:C1796),0)</f>
        <v>263.2</v>
      </c>
      <c r="J1796" s="5">
        <v>455.52</v>
      </c>
      <c r="K1796" s="5" t="s">
        <v>81</v>
      </c>
      <c r="L1796" s="6">
        <v>44943</v>
      </c>
      <c r="M1796" s="5">
        <f t="shared" si="28"/>
        <v>1</v>
      </c>
      <c r="N1796" s="5" t="str">
        <f>TEXT(Table1[[#This Row],[Date]],"mmm")</f>
        <v>Jan</v>
      </c>
      <c r="O1796" s="5">
        <f>YEAR(Table1[[#This Row],[Date]])</f>
        <v>2023</v>
      </c>
    </row>
    <row r="1797" spans="1:15" x14ac:dyDescent="0.25">
      <c r="A1797" s="5">
        <v>1796</v>
      </c>
      <c r="B1797" s="6">
        <v>45592</v>
      </c>
      <c r="C1797" s="5" t="s">
        <v>48</v>
      </c>
      <c r="D1797" s="5" t="str">
        <f>VLOOKUP($C1797,'Sales Person'!$A$1:$C$21,2,0)</f>
        <v>Cathy Kelley</v>
      </c>
      <c r="E1797" s="5" t="s">
        <v>9</v>
      </c>
      <c r="F1797" s="5" t="str">
        <f>VLOOKUP($E1797,Country!$A$1:$B$11,2,0)</f>
        <v>Europe</v>
      </c>
      <c r="G1797" s="5" t="s">
        <v>28</v>
      </c>
      <c r="H1797" s="5" t="str">
        <f>VLOOKUP($G1797,Products!$A$1:$C$11,COLUMNS(Products!$A$2:B1797),0)</f>
        <v>Electronics</v>
      </c>
      <c r="I1797" s="5">
        <f>VLOOKUP($G1797,Products!$A$1:$C$11,COLUMNS(Products!$A$2:C1797),0)</f>
        <v>282.79000000000002</v>
      </c>
      <c r="J1797" s="5">
        <v>735.89</v>
      </c>
      <c r="K1797" s="5" t="s">
        <v>82</v>
      </c>
      <c r="L1797" s="5" t="s">
        <v>83</v>
      </c>
      <c r="M1797" s="5" t="str">
        <f t="shared" si="28"/>
        <v>0</v>
      </c>
      <c r="N1797" s="5" t="str">
        <f>TEXT(Table1[[#This Row],[Date]],"mmm")</f>
        <v>Oct</v>
      </c>
      <c r="O1797" s="5">
        <f>YEAR(Table1[[#This Row],[Date]])</f>
        <v>2024</v>
      </c>
    </row>
    <row r="1798" spans="1:15" x14ac:dyDescent="0.25">
      <c r="A1798" s="5">
        <v>1797</v>
      </c>
      <c r="B1798" s="6">
        <v>45553</v>
      </c>
      <c r="C1798" s="5" t="s">
        <v>56</v>
      </c>
      <c r="D1798" s="5" t="str">
        <f>VLOOKUP($C1798,'Sales Person'!$A$1:$C$21,2,0)</f>
        <v>Nick Patrick</v>
      </c>
      <c r="E1798" s="5" t="s">
        <v>14</v>
      </c>
      <c r="F1798" s="5" t="str">
        <f>VLOOKUP($E1798,Country!$A$1:$B$11,2,0)</f>
        <v>Asia</v>
      </c>
      <c r="G1798" s="5" t="s">
        <v>24</v>
      </c>
      <c r="H1798" s="5" t="str">
        <f>VLOOKUP($G1798,Products!$A$1:$C$11,COLUMNS(Products!$A$2:B1798),0)</f>
        <v>Audio</v>
      </c>
      <c r="I1798" s="5">
        <f>VLOOKUP($G1798,Products!$A$1:$C$11,COLUMNS(Products!$A$2:C1798),0)</f>
        <v>195.62</v>
      </c>
      <c r="J1798" s="5">
        <v>507.67</v>
      </c>
      <c r="K1798" s="5" t="s">
        <v>81</v>
      </c>
      <c r="L1798" s="6">
        <v>45571</v>
      </c>
      <c r="M1798" s="5">
        <f t="shared" si="28"/>
        <v>18</v>
      </c>
      <c r="N1798" s="5" t="str">
        <f>TEXT(Table1[[#This Row],[Date]],"mmm")</f>
        <v>Sep</v>
      </c>
      <c r="O1798" s="5">
        <f>YEAR(Table1[[#This Row],[Date]])</f>
        <v>2024</v>
      </c>
    </row>
    <row r="1799" spans="1:15" x14ac:dyDescent="0.25">
      <c r="A1799" s="5">
        <v>1798</v>
      </c>
      <c r="B1799" s="6">
        <v>45149</v>
      </c>
      <c r="C1799" s="5" t="s">
        <v>64</v>
      </c>
      <c r="D1799" s="5" t="str">
        <f>VLOOKUP($C1799,'Sales Person'!$A$1:$C$21,2,0)</f>
        <v>Michale Cole</v>
      </c>
      <c r="E1799" s="5" t="s">
        <v>13</v>
      </c>
      <c r="F1799" s="5" t="str">
        <f>VLOOKUP($E1799,Country!$A$1:$B$11,2,0)</f>
        <v>Asia</v>
      </c>
      <c r="G1799" s="5" t="s">
        <v>20</v>
      </c>
      <c r="H1799" s="5" t="str">
        <f>VLOOKUP($G1799,Products!$A$1:$C$11,COLUMNS(Products!$A$2:B1799),0)</f>
        <v>Office Equipment</v>
      </c>
      <c r="I1799" s="5">
        <f>VLOOKUP($G1799,Products!$A$1:$C$11,COLUMNS(Products!$A$2:C1799),0)</f>
        <v>350.59</v>
      </c>
      <c r="J1799" s="5">
        <v>358.4</v>
      </c>
      <c r="K1799" s="5" t="s">
        <v>81</v>
      </c>
      <c r="L1799" s="6">
        <v>45164</v>
      </c>
      <c r="M1799" s="5">
        <f t="shared" si="28"/>
        <v>15</v>
      </c>
      <c r="N1799" s="5" t="str">
        <f>TEXT(Table1[[#This Row],[Date]],"mmm")</f>
        <v>Aug</v>
      </c>
      <c r="O1799" s="5">
        <f>YEAR(Table1[[#This Row],[Date]])</f>
        <v>2023</v>
      </c>
    </row>
    <row r="1800" spans="1:15" x14ac:dyDescent="0.25">
      <c r="A1800" s="5">
        <v>1799</v>
      </c>
      <c r="B1800" s="6">
        <v>45484</v>
      </c>
      <c r="C1800" s="5" t="s">
        <v>72</v>
      </c>
      <c r="D1800" s="5" t="str">
        <f>VLOOKUP($C1800,'Sales Person'!$A$1:$C$21,2,0)</f>
        <v>Cathy Kelley</v>
      </c>
      <c r="E1800" s="5" t="s">
        <v>4</v>
      </c>
      <c r="F1800" s="5" t="str">
        <f>VLOOKUP($E1800,Country!$A$1:$B$11,2,0)</f>
        <v>North America</v>
      </c>
      <c r="G1800" s="5" t="s">
        <v>22</v>
      </c>
      <c r="H1800" s="5" t="str">
        <f>VLOOKUP($G1800,Products!$A$1:$C$11,COLUMNS(Products!$A$2:B1800),0)</f>
        <v>Computing</v>
      </c>
      <c r="I1800" s="5">
        <f>VLOOKUP($G1800,Products!$A$1:$C$11,COLUMNS(Products!$A$2:C1800),0)</f>
        <v>415.78</v>
      </c>
      <c r="J1800" s="5">
        <v>395.63</v>
      </c>
      <c r="K1800" s="5" t="s">
        <v>81</v>
      </c>
      <c r="L1800" s="6">
        <v>45486</v>
      </c>
      <c r="M1800" s="5">
        <f t="shared" si="28"/>
        <v>2</v>
      </c>
      <c r="N1800" s="5" t="str">
        <f>TEXT(Table1[[#This Row],[Date]],"mmm")</f>
        <v>Jul</v>
      </c>
      <c r="O1800" s="5">
        <f>YEAR(Table1[[#This Row],[Date]])</f>
        <v>2024</v>
      </c>
    </row>
    <row r="1801" spans="1:15" x14ac:dyDescent="0.25">
      <c r="A1801" s="5">
        <v>1800</v>
      </c>
      <c r="B1801" s="6">
        <v>45511</v>
      </c>
      <c r="C1801" s="5" t="s">
        <v>44</v>
      </c>
      <c r="D1801" s="5" t="str">
        <f>VLOOKUP($C1801,'Sales Person'!$A$1:$C$21,2,0)</f>
        <v>Cathy Kelley</v>
      </c>
      <c r="E1801" s="5" t="s">
        <v>11</v>
      </c>
      <c r="F1801" s="5" t="str">
        <f>VLOOKUP($E1801,Country!$A$1:$B$11,2,0)</f>
        <v>Asia</v>
      </c>
      <c r="G1801" s="5" t="s">
        <v>33</v>
      </c>
      <c r="H1801" s="5" t="str">
        <f>VLOOKUP($G1801,Products!$A$1:$C$11,COLUMNS(Products!$A$2:B1801),0)</f>
        <v>Electronics</v>
      </c>
      <c r="I1801" s="5">
        <f>VLOOKUP($G1801,Products!$A$1:$C$11,COLUMNS(Products!$A$2:C1801),0)</f>
        <v>381.62</v>
      </c>
      <c r="J1801" s="5">
        <v>289.48</v>
      </c>
      <c r="K1801" s="5" t="s">
        <v>81</v>
      </c>
      <c r="L1801" s="6">
        <v>45523</v>
      </c>
      <c r="M1801" s="5">
        <f t="shared" si="28"/>
        <v>12</v>
      </c>
      <c r="N1801" s="5" t="str">
        <f>TEXT(Table1[[#This Row],[Date]],"mmm")</f>
        <v>Aug</v>
      </c>
      <c r="O1801" s="5">
        <f>YEAR(Table1[[#This Row],[Date]])</f>
        <v>2024</v>
      </c>
    </row>
    <row r="1802" spans="1:15" x14ac:dyDescent="0.25">
      <c r="A1802" s="5">
        <v>1801</v>
      </c>
      <c r="B1802" s="6">
        <v>45152</v>
      </c>
      <c r="C1802" s="5" t="s">
        <v>60</v>
      </c>
      <c r="D1802" s="5" t="str">
        <f>VLOOKUP($C1802,'Sales Person'!$A$1:$C$21,2,0)</f>
        <v>Cathy Kelley</v>
      </c>
      <c r="E1802" s="5" t="s">
        <v>15</v>
      </c>
      <c r="F1802" s="5" t="str">
        <f>VLOOKUP($E1802,Country!$A$1:$B$11,2,0)</f>
        <v>Oceania</v>
      </c>
      <c r="G1802" s="5" t="s">
        <v>30</v>
      </c>
      <c r="H1802" s="5" t="str">
        <f>VLOOKUP($G1802,Products!$A$1:$C$11,COLUMNS(Products!$A$2:B1802),0)</f>
        <v>Audio</v>
      </c>
      <c r="I1802" s="5">
        <f>VLOOKUP($G1802,Products!$A$1:$C$11,COLUMNS(Products!$A$2:C1802),0)</f>
        <v>199.57</v>
      </c>
      <c r="J1802" s="5">
        <v>135.6</v>
      </c>
      <c r="K1802" s="5" t="s">
        <v>81</v>
      </c>
      <c r="L1802" s="6">
        <v>45172</v>
      </c>
      <c r="M1802" s="5">
        <f t="shared" si="28"/>
        <v>20</v>
      </c>
      <c r="N1802" s="5" t="str">
        <f>TEXT(Table1[[#This Row],[Date]],"mmm")</f>
        <v>Aug</v>
      </c>
      <c r="O1802" s="5">
        <f>YEAR(Table1[[#This Row],[Date]])</f>
        <v>2023</v>
      </c>
    </row>
    <row r="1803" spans="1:15" x14ac:dyDescent="0.25">
      <c r="A1803" s="5">
        <v>1802</v>
      </c>
      <c r="B1803" s="6">
        <v>45091</v>
      </c>
      <c r="C1803" s="5" t="s">
        <v>56</v>
      </c>
      <c r="D1803" s="5" t="str">
        <f>VLOOKUP($C1803,'Sales Person'!$A$1:$C$21,2,0)</f>
        <v>Nick Patrick</v>
      </c>
      <c r="E1803" s="5" t="s">
        <v>14</v>
      </c>
      <c r="F1803" s="5" t="str">
        <f>VLOOKUP($E1803,Country!$A$1:$B$11,2,0)</f>
        <v>Asia</v>
      </c>
      <c r="G1803" s="5" t="s">
        <v>24</v>
      </c>
      <c r="H1803" s="5" t="str">
        <f>VLOOKUP($G1803,Products!$A$1:$C$11,COLUMNS(Products!$A$2:B1803),0)</f>
        <v>Audio</v>
      </c>
      <c r="I1803" s="5">
        <f>VLOOKUP($G1803,Products!$A$1:$C$11,COLUMNS(Products!$A$2:C1803),0)</f>
        <v>195.62</v>
      </c>
      <c r="J1803" s="5">
        <v>830</v>
      </c>
      <c r="K1803" s="5" t="s">
        <v>81</v>
      </c>
      <c r="L1803" s="6">
        <v>45109</v>
      </c>
      <c r="M1803" s="5">
        <f t="shared" si="28"/>
        <v>18</v>
      </c>
      <c r="N1803" s="5" t="str">
        <f>TEXT(Table1[[#This Row],[Date]],"mmm")</f>
        <v>Jun</v>
      </c>
      <c r="O1803" s="5">
        <f>YEAR(Table1[[#This Row],[Date]])</f>
        <v>2023</v>
      </c>
    </row>
    <row r="1804" spans="1:15" x14ac:dyDescent="0.25">
      <c r="A1804" s="5">
        <v>1803</v>
      </c>
      <c r="B1804" s="6">
        <v>45234</v>
      </c>
      <c r="C1804" s="5" t="s">
        <v>72</v>
      </c>
      <c r="D1804" s="5" t="str">
        <f>VLOOKUP($C1804,'Sales Person'!$A$1:$C$21,2,0)</f>
        <v>Cathy Kelley</v>
      </c>
      <c r="E1804" s="5" t="s">
        <v>4</v>
      </c>
      <c r="F1804" s="5" t="str">
        <f>VLOOKUP($E1804,Country!$A$1:$B$11,2,0)</f>
        <v>North America</v>
      </c>
      <c r="G1804" s="5" t="s">
        <v>32</v>
      </c>
      <c r="H1804" s="5" t="str">
        <f>VLOOKUP($G1804,Products!$A$1:$C$11,COLUMNS(Products!$A$2:B1804),0)</f>
        <v>Audio</v>
      </c>
      <c r="I1804" s="5">
        <f>VLOOKUP($G1804,Products!$A$1:$C$11,COLUMNS(Products!$A$2:C1804),0)</f>
        <v>143.09</v>
      </c>
      <c r="J1804" s="5">
        <v>432.99</v>
      </c>
      <c r="K1804" s="5" t="s">
        <v>81</v>
      </c>
      <c r="L1804" s="6">
        <v>45236</v>
      </c>
      <c r="M1804" s="5">
        <f t="shared" si="28"/>
        <v>2</v>
      </c>
      <c r="N1804" s="5" t="str">
        <f>TEXT(Table1[[#This Row],[Date]],"mmm")</f>
        <v>Nov</v>
      </c>
      <c r="O1804" s="5">
        <f>YEAR(Table1[[#This Row],[Date]])</f>
        <v>2023</v>
      </c>
    </row>
    <row r="1805" spans="1:15" x14ac:dyDescent="0.25">
      <c r="A1805" s="5">
        <v>1804</v>
      </c>
      <c r="B1805" s="6">
        <v>45111</v>
      </c>
      <c r="C1805" s="5" t="s">
        <v>70</v>
      </c>
      <c r="D1805" s="5" t="str">
        <f>VLOOKUP($C1805,'Sales Person'!$A$1:$C$21,2,0)</f>
        <v>Cathy Kelley</v>
      </c>
      <c r="E1805" s="5" t="s">
        <v>4</v>
      </c>
      <c r="F1805" s="5" t="str">
        <f>VLOOKUP($E1805,Country!$A$1:$B$11,2,0)</f>
        <v>North America</v>
      </c>
      <c r="G1805" s="5" t="s">
        <v>20</v>
      </c>
      <c r="H1805" s="5" t="str">
        <f>VLOOKUP($G1805,Products!$A$1:$C$11,COLUMNS(Products!$A$2:B1805),0)</f>
        <v>Office Equipment</v>
      </c>
      <c r="I1805" s="5">
        <f>VLOOKUP($G1805,Products!$A$1:$C$11,COLUMNS(Products!$A$2:C1805),0)</f>
        <v>350.59</v>
      </c>
      <c r="J1805" s="5">
        <v>295.38</v>
      </c>
      <c r="K1805" s="5" t="s">
        <v>81</v>
      </c>
      <c r="L1805" s="6">
        <v>45113</v>
      </c>
      <c r="M1805" s="5">
        <f t="shared" si="28"/>
        <v>2</v>
      </c>
      <c r="N1805" s="5" t="str">
        <f>TEXT(Table1[[#This Row],[Date]],"mmm")</f>
        <v>Jul</v>
      </c>
      <c r="O1805" s="5">
        <f>YEAR(Table1[[#This Row],[Date]])</f>
        <v>2023</v>
      </c>
    </row>
    <row r="1806" spans="1:15" x14ac:dyDescent="0.25">
      <c r="A1806" s="5">
        <v>1805</v>
      </c>
      <c r="B1806" s="6">
        <v>45595</v>
      </c>
      <c r="C1806" s="5" t="s">
        <v>60</v>
      </c>
      <c r="D1806" s="5" t="str">
        <f>VLOOKUP($C1806,'Sales Person'!$A$1:$C$21,2,0)</f>
        <v>Cathy Kelley</v>
      </c>
      <c r="E1806" s="5" t="s">
        <v>5</v>
      </c>
      <c r="F1806" s="5" t="str">
        <f>VLOOKUP($E1806,Country!$A$1:$B$11,2,0)</f>
        <v>South America</v>
      </c>
      <c r="G1806" s="5" t="s">
        <v>30</v>
      </c>
      <c r="H1806" s="5" t="str">
        <f>VLOOKUP($G1806,Products!$A$1:$C$11,COLUMNS(Products!$A$2:B1806),0)</f>
        <v>Audio</v>
      </c>
      <c r="I1806" s="5">
        <f>VLOOKUP($G1806,Products!$A$1:$C$11,COLUMNS(Products!$A$2:C1806),0)</f>
        <v>199.57</v>
      </c>
      <c r="J1806" s="5">
        <v>635.95000000000005</v>
      </c>
      <c r="K1806" s="5" t="s">
        <v>81</v>
      </c>
      <c r="L1806" s="6">
        <v>45599</v>
      </c>
      <c r="M1806" s="5">
        <f t="shared" si="28"/>
        <v>4</v>
      </c>
      <c r="N1806" s="5" t="str">
        <f>TEXT(Table1[[#This Row],[Date]],"mmm")</f>
        <v>Oct</v>
      </c>
      <c r="O1806" s="5">
        <f>YEAR(Table1[[#This Row],[Date]])</f>
        <v>2024</v>
      </c>
    </row>
    <row r="1807" spans="1:15" x14ac:dyDescent="0.25">
      <c r="A1807" s="5">
        <v>1806</v>
      </c>
      <c r="B1807" s="6">
        <v>45497</v>
      </c>
      <c r="C1807" s="5" t="s">
        <v>60</v>
      </c>
      <c r="D1807" s="5" t="str">
        <f>VLOOKUP($C1807,'Sales Person'!$A$1:$C$21,2,0)</f>
        <v>Cathy Kelley</v>
      </c>
      <c r="E1807" s="5" t="s">
        <v>11</v>
      </c>
      <c r="F1807" s="5" t="str">
        <f>VLOOKUP($E1807,Country!$A$1:$B$11,2,0)</f>
        <v>Asia</v>
      </c>
      <c r="G1807" s="5" t="s">
        <v>33</v>
      </c>
      <c r="H1807" s="5" t="str">
        <f>VLOOKUP($G1807,Products!$A$1:$C$11,COLUMNS(Products!$A$2:B1807),0)</f>
        <v>Electronics</v>
      </c>
      <c r="I1807" s="5">
        <f>VLOOKUP($G1807,Products!$A$1:$C$11,COLUMNS(Products!$A$2:C1807),0)</f>
        <v>381.62</v>
      </c>
      <c r="J1807" s="5">
        <v>421.2</v>
      </c>
      <c r="K1807" s="5" t="s">
        <v>81</v>
      </c>
      <c r="L1807" s="6">
        <v>45509</v>
      </c>
      <c r="M1807" s="5">
        <f t="shared" si="28"/>
        <v>12</v>
      </c>
      <c r="N1807" s="5" t="str">
        <f>TEXT(Table1[[#This Row],[Date]],"mmm")</f>
        <v>Jul</v>
      </c>
      <c r="O1807" s="5">
        <f>YEAR(Table1[[#This Row],[Date]])</f>
        <v>2024</v>
      </c>
    </row>
    <row r="1808" spans="1:15" x14ac:dyDescent="0.25">
      <c r="A1808" s="5">
        <v>1807</v>
      </c>
      <c r="B1808" s="6">
        <v>45299</v>
      </c>
      <c r="C1808" s="5" t="s">
        <v>74</v>
      </c>
      <c r="D1808" s="5" t="str">
        <f>VLOOKUP($C1808,'Sales Person'!$A$1:$C$21,2,0)</f>
        <v>Michale Cole</v>
      </c>
      <c r="E1808" s="5" t="s">
        <v>15</v>
      </c>
      <c r="F1808" s="5" t="str">
        <f>VLOOKUP($E1808,Country!$A$1:$B$11,2,0)</f>
        <v>Oceania</v>
      </c>
      <c r="G1808" s="5" t="s">
        <v>32</v>
      </c>
      <c r="H1808" s="5" t="str">
        <f>VLOOKUP($G1808,Products!$A$1:$C$11,COLUMNS(Products!$A$2:B1808),0)</f>
        <v>Audio</v>
      </c>
      <c r="I1808" s="5">
        <f>VLOOKUP($G1808,Products!$A$1:$C$11,COLUMNS(Products!$A$2:C1808),0)</f>
        <v>143.09</v>
      </c>
      <c r="J1808" s="5">
        <v>534.69000000000005</v>
      </c>
      <c r="K1808" s="5" t="s">
        <v>81</v>
      </c>
      <c r="L1808" s="6">
        <v>45319</v>
      </c>
      <c r="M1808" s="5">
        <f t="shared" si="28"/>
        <v>20</v>
      </c>
      <c r="N1808" s="5" t="str">
        <f>TEXT(Table1[[#This Row],[Date]],"mmm")</f>
        <v>Jan</v>
      </c>
      <c r="O1808" s="5">
        <f>YEAR(Table1[[#This Row],[Date]])</f>
        <v>2024</v>
      </c>
    </row>
    <row r="1809" spans="1:15" x14ac:dyDescent="0.25">
      <c r="A1809" s="5">
        <v>1808</v>
      </c>
      <c r="B1809" s="6">
        <v>45402</v>
      </c>
      <c r="C1809" s="5" t="s">
        <v>46</v>
      </c>
      <c r="D1809" s="5" t="str">
        <f>VLOOKUP($C1809,'Sales Person'!$A$1:$C$21,2,0)</f>
        <v>Nick Patrick</v>
      </c>
      <c r="E1809" s="5" t="s">
        <v>11</v>
      </c>
      <c r="F1809" s="5" t="str">
        <f>VLOOKUP($E1809,Country!$A$1:$B$11,2,0)</f>
        <v>Asia</v>
      </c>
      <c r="G1809" s="5" t="s">
        <v>32</v>
      </c>
      <c r="H1809" s="5" t="str">
        <f>VLOOKUP($G1809,Products!$A$1:$C$11,COLUMNS(Products!$A$2:B1809),0)</f>
        <v>Audio</v>
      </c>
      <c r="I1809" s="5">
        <f>VLOOKUP($G1809,Products!$A$1:$C$11,COLUMNS(Products!$A$2:C1809),0)</f>
        <v>143.09</v>
      </c>
      <c r="J1809" s="5">
        <v>843.41</v>
      </c>
      <c r="K1809" s="5" t="s">
        <v>81</v>
      </c>
      <c r="L1809" s="6">
        <v>45414</v>
      </c>
      <c r="M1809" s="5">
        <f t="shared" si="28"/>
        <v>12</v>
      </c>
      <c r="N1809" s="5" t="str">
        <f>TEXT(Table1[[#This Row],[Date]],"mmm")</f>
        <v>Apr</v>
      </c>
      <c r="O1809" s="5">
        <f>YEAR(Table1[[#This Row],[Date]])</f>
        <v>2024</v>
      </c>
    </row>
    <row r="1810" spans="1:15" x14ac:dyDescent="0.25">
      <c r="A1810" s="5">
        <v>1809</v>
      </c>
      <c r="B1810" s="6">
        <v>45558</v>
      </c>
      <c r="C1810" s="5" t="s">
        <v>40</v>
      </c>
      <c r="D1810" s="5" t="str">
        <f>VLOOKUP($C1810,'Sales Person'!$A$1:$C$21,2,0)</f>
        <v>Samantha Irvin</v>
      </c>
      <c r="E1810" s="5" t="s">
        <v>13</v>
      </c>
      <c r="F1810" s="5" t="str">
        <f>VLOOKUP($E1810,Country!$A$1:$B$11,2,0)</f>
        <v>Asia</v>
      </c>
      <c r="G1810" s="5" t="s">
        <v>26</v>
      </c>
      <c r="H1810" s="5" t="str">
        <f>VLOOKUP($G1810,Products!$A$1:$C$11,COLUMNS(Products!$A$2:B1810),0)</f>
        <v>Electronics</v>
      </c>
      <c r="I1810" s="5">
        <f>VLOOKUP($G1810,Products!$A$1:$C$11,COLUMNS(Products!$A$2:C1810),0)</f>
        <v>263.2</v>
      </c>
      <c r="J1810" s="5">
        <v>590.87</v>
      </c>
      <c r="K1810" s="5" t="s">
        <v>82</v>
      </c>
      <c r="L1810" s="5" t="s">
        <v>83</v>
      </c>
      <c r="M1810" s="5" t="str">
        <f t="shared" si="28"/>
        <v>0</v>
      </c>
      <c r="N1810" s="5" t="str">
        <f>TEXT(Table1[[#This Row],[Date]],"mmm")</f>
        <v>Sep</v>
      </c>
      <c r="O1810" s="5">
        <f>YEAR(Table1[[#This Row],[Date]])</f>
        <v>2024</v>
      </c>
    </row>
    <row r="1811" spans="1:15" x14ac:dyDescent="0.25">
      <c r="A1811" s="5">
        <v>1810</v>
      </c>
      <c r="B1811" s="6">
        <v>45615</v>
      </c>
      <c r="C1811" s="5" t="s">
        <v>66</v>
      </c>
      <c r="D1811" s="5" t="str">
        <f>VLOOKUP($C1811,'Sales Person'!$A$1:$C$21,2,0)</f>
        <v>Michale Cole</v>
      </c>
      <c r="E1811" s="5" t="s">
        <v>14</v>
      </c>
      <c r="F1811" s="5" t="str">
        <f>VLOOKUP($E1811,Country!$A$1:$B$11,2,0)</f>
        <v>Asia</v>
      </c>
      <c r="G1811" s="5" t="s">
        <v>26</v>
      </c>
      <c r="H1811" s="5" t="str">
        <f>VLOOKUP($G1811,Products!$A$1:$C$11,COLUMNS(Products!$A$2:B1811),0)</f>
        <v>Electronics</v>
      </c>
      <c r="I1811" s="5">
        <f>VLOOKUP($G1811,Products!$A$1:$C$11,COLUMNS(Products!$A$2:C1811),0)</f>
        <v>263.2</v>
      </c>
      <c r="J1811" s="5">
        <v>575.92999999999995</v>
      </c>
      <c r="K1811" s="5" t="s">
        <v>82</v>
      </c>
      <c r="L1811" s="5" t="s">
        <v>83</v>
      </c>
      <c r="M1811" s="5" t="str">
        <f t="shared" si="28"/>
        <v>0</v>
      </c>
      <c r="N1811" s="5" t="str">
        <f>TEXT(Table1[[#This Row],[Date]],"mmm")</f>
        <v>Nov</v>
      </c>
      <c r="O1811" s="5">
        <f>YEAR(Table1[[#This Row],[Date]])</f>
        <v>2024</v>
      </c>
    </row>
    <row r="1812" spans="1:15" x14ac:dyDescent="0.25">
      <c r="A1812" s="5">
        <v>1811</v>
      </c>
      <c r="B1812" s="6">
        <v>45248</v>
      </c>
      <c r="C1812" s="5" t="s">
        <v>44</v>
      </c>
      <c r="D1812" s="5" t="str">
        <f>VLOOKUP($C1812,'Sales Person'!$A$1:$C$21,2,0)</f>
        <v>Cathy Kelley</v>
      </c>
      <c r="E1812" s="5" t="s">
        <v>10</v>
      </c>
      <c r="F1812" s="5" t="str">
        <f>VLOOKUP($E1812,Country!$A$1:$B$11,2,0)</f>
        <v>Europe</v>
      </c>
      <c r="G1812" s="5" t="s">
        <v>29</v>
      </c>
      <c r="H1812" s="5" t="str">
        <f>VLOOKUP($G1812,Products!$A$1:$C$11,COLUMNS(Products!$A$2:B1812),0)</f>
        <v>Computing</v>
      </c>
      <c r="I1812" s="5">
        <f>VLOOKUP($G1812,Products!$A$1:$C$11,COLUMNS(Products!$A$2:C1812),0)</f>
        <v>104.6</v>
      </c>
      <c r="J1812" s="5">
        <v>311.49</v>
      </c>
      <c r="K1812" s="5" t="s">
        <v>82</v>
      </c>
      <c r="L1812" s="5" t="s">
        <v>83</v>
      </c>
      <c r="M1812" s="5" t="str">
        <f t="shared" si="28"/>
        <v>0</v>
      </c>
      <c r="N1812" s="5" t="str">
        <f>TEXT(Table1[[#This Row],[Date]],"mmm")</f>
        <v>Nov</v>
      </c>
      <c r="O1812" s="5">
        <f>YEAR(Table1[[#This Row],[Date]])</f>
        <v>2023</v>
      </c>
    </row>
    <row r="1813" spans="1:15" x14ac:dyDescent="0.25">
      <c r="A1813" s="5">
        <v>1812</v>
      </c>
      <c r="B1813" s="6">
        <v>45429</v>
      </c>
      <c r="C1813" s="5" t="s">
        <v>60</v>
      </c>
      <c r="D1813" s="5" t="str">
        <f>VLOOKUP($C1813,'Sales Person'!$A$1:$C$21,2,0)</f>
        <v>Cathy Kelley</v>
      </c>
      <c r="E1813" s="5" t="s">
        <v>9</v>
      </c>
      <c r="F1813" s="5" t="str">
        <f>VLOOKUP($E1813,Country!$A$1:$B$11,2,0)</f>
        <v>Europe</v>
      </c>
      <c r="G1813" s="5" t="s">
        <v>32</v>
      </c>
      <c r="H1813" s="5" t="str">
        <f>VLOOKUP($G1813,Products!$A$1:$C$11,COLUMNS(Products!$A$2:B1813),0)</f>
        <v>Audio</v>
      </c>
      <c r="I1813" s="5">
        <f>VLOOKUP($G1813,Products!$A$1:$C$11,COLUMNS(Products!$A$2:C1813),0)</f>
        <v>143.09</v>
      </c>
      <c r="J1813" s="5">
        <v>925.7</v>
      </c>
      <c r="K1813" s="5" t="s">
        <v>81</v>
      </c>
      <c r="L1813" s="6">
        <v>45439</v>
      </c>
      <c r="M1813" s="5">
        <f t="shared" si="28"/>
        <v>10</v>
      </c>
      <c r="N1813" s="5" t="str">
        <f>TEXT(Table1[[#This Row],[Date]],"mmm")</f>
        <v>May</v>
      </c>
      <c r="O1813" s="5">
        <f>YEAR(Table1[[#This Row],[Date]])</f>
        <v>2024</v>
      </c>
    </row>
    <row r="1814" spans="1:15" x14ac:dyDescent="0.25">
      <c r="A1814" s="5">
        <v>1813</v>
      </c>
      <c r="B1814" s="6">
        <v>45102</v>
      </c>
      <c r="C1814" s="5" t="s">
        <v>60</v>
      </c>
      <c r="D1814" s="5" t="str">
        <f>VLOOKUP($C1814,'Sales Person'!$A$1:$C$21,2,0)</f>
        <v>Cathy Kelley</v>
      </c>
      <c r="E1814" s="5" t="s">
        <v>9</v>
      </c>
      <c r="F1814" s="5" t="str">
        <f>VLOOKUP($E1814,Country!$A$1:$B$11,2,0)</f>
        <v>Europe</v>
      </c>
      <c r="G1814" s="5" t="s">
        <v>31</v>
      </c>
      <c r="H1814" s="5" t="str">
        <f>VLOOKUP($G1814,Products!$A$1:$C$11,COLUMNS(Products!$A$2:B1814),0)</f>
        <v>Electronics</v>
      </c>
      <c r="I1814" s="5">
        <f>VLOOKUP($G1814,Products!$A$1:$C$11,COLUMNS(Products!$A$2:C1814),0)</f>
        <v>71.97</v>
      </c>
      <c r="J1814" s="5">
        <v>440.57</v>
      </c>
      <c r="K1814" s="5" t="s">
        <v>81</v>
      </c>
      <c r="L1814" s="6">
        <v>45112</v>
      </c>
      <c r="M1814" s="5">
        <f t="shared" si="28"/>
        <v>10</v>
      </c>
      <c r="N1814" s="5" t="str">
        <f>TEXT(Table1[[#This Row],[Date]],"mmm")</f>
        <v>Jun</v>
      </c>
      <c r="O1814" s="5">
        <f>YEAR(Table1[[#This Row],[Date]])</f>
        <v>2023</v>
      </c>
    </row>
    <row r="1815" spans="1:15" x14ac:dyDescent="0.25">
      <c r="A1815" s="5">
        <v>1814</v>
      </c>
      <c r="B1815" s="6">
        <v>45217</v>
      </c>
      <c r="C1815" s="5" t="s">
        <v>70</v>
      </c>
      <c r="D1815" s="5" t="str">
        <f>VLOOKUP($C1815,'Sales Person'!$A$1:$C$21,2,0)</f>
        <v>Cathy Kelley</v>
      </c>
      <c r="E1815" s="5" t="s">
        <v>9</v>
      </c>
      <c r="F1815" s="5" t="str">
        <f>VLOOKUP($E1815,Country!$A$1:$B$11,2,0)</f>
        <v>Europe</v>
      </c>
      <c r="G1815" s="5" t="s">
        <v>33</v>
      </c>
      <c r="H1815" s="5" t="str">
        <f>VLOOKUP($G1815,Products!$A$1:$C$11,COLUMNS(Products!$A$2:B1815),0)</f>
        <v>Electronics</v>
      </c>
      <c r="I1815" s="5">
        <f>VLOOKUP($G1815,Products!$A$1:$C$11,COLUMNS(Products!$A$2:C1815),0)</f>
        <v>381.62</v>
      </c>
      <c r="J1815" s="5">
        <v>917.1</v>
      </c>
      <c r="K1815" s="5" t="s">
        <v>81</v>
      </c>
      <c r="L1815" s="6">
        <v>45227</v>
      </c>
      <c r="M1815" s="5">
        <f t="shared" si="28"/>
        <v>10</v>
      </c>
      <c r="N1815" s="5" t="str">
        <f>TEXT(Table1[[#This Row],[Date]],"mmm")</f>
        <v>Oct</v>
      </c>
      <c r="O1815" s="5">
        <f>YEAR(Table1[[#This Row],[Date]])</f>
        <v>2023</v>
      </c>
    </row>
    <row r="1816" spans="1:15" x14ac:dyDescent="0.25">
      <c r="A1816" s="5">
        <v>1815</v>
      </c>
      <c r="B1816" s="6">
        <v>45456</v>
      </c>
      <c r="C1816" s="5" t="s">
        <v>48</v>
      </c>
      <c r="D1816" s="5" t="str">
        <f>VLOOKUP($C1816,'Sales Person'!$A$1:$C$21,2,0)</f>
        <v>Cathy Kelley</v>
      </c>
      <c r="E1816" s="5" t="s">
        <v>7</v>
      </c>
      <c r="F1816" s="5" t="str">
        <f>VLOOKUP($E1816,Country!$A$1:$B$11,2,0)</f>
        <v>Europe</v>
      </c>
      <c r="G1816" s="5" t="s">
        <v>29</v>
      </c>
      <c r="H1816" s="5" t="str">
        <f>VLOOKUP($G1816,Products!$A$1:$C$11,COLUMNS(Products!$A$2:B1816),0)</f>
        <v>Computing</v>
      </c>
      <c r="I1816" s="5">
        <f>VLOOKUP($G1816,Products!$A$1:$C$11,COLUMNS(Products!$A$2:C1816),0)</f>
        <v>104.6</v>
      </c>
      <c r="J1816" s="5">
        <v>894.72</v>
      </c>
      <c r="K1816" s="5" t="s">
        <v>81</v>
      </c>
      <c r="L1816" s="6">
        <v>45464</v>
      </c>
      <c r="M1816" s="5">
        <f t="shared" si="28"/>
        <v>8</v>
      </c>
      <c r="N1816" s="5" t="str">
        <f>TEXT(Table1[[#This Row],[Date]],"mmm")</f>
        <v>Jun</v>
      </c>
      <c r="O1816" s="5">
        <f>YEAR(Table1[[#This Row],[Date]])</f>
        <v>2024</v>
      </c>
    </row>
    <row r="1817" spans="1:15" x14ac:dyDescent="0.25">
      <c r="A1817" s="5">
        <v>1816</v>
      </c>
      <c r="B1817" s="6">
        <v>45632</v>
      </c>
      <c r="C1817" s="5" t="s">
        <v>54</v>
      </c>
      <c r="D1817" s="5" t="str">
        <f>VLOOKUP($C1817,'Sales Person'!$A$1:$C$21,2,0)</f>
        <v>Michale Cole</v>
      </c>
      <c r="E1817" s="5" t="s">
        <v>2</v>
      </c>
      <c r="F1817" s="5" t="str">
        <f>VLOOKUP($E1817,Country!$A$1:$B$11,2,0)</f>
        <v>North America</v>
      </c>
      <c r="G1817" s="5" t="s">
        <v>32</v>
      </c>
      <c r="H1817" s="5" t="str">
        <f>VLOOKUP($G1817,Products!$A$1:$C$11,COLUMNS(Products!$A$2:B1817),0)</f>
        <v>Audio</v>
      </c>
      <c r="I1817" s="5">
        <f>VLOOKUP($G1817,Products!$A$1:$C$11,COLUMNS(Products!$A$2:C1817),0)</f>
        <v>143.09</v>
      </c>
      <c r="J1817" s="5">
        <v>661.88</v>
      </c>
      <c r="K1817" s="5" t="s">
        <v>81</v>
      </c>
      <c r="L1817" s="6">
        <v>45633</v>
      </c>
      <c r="M1817" s="5">
        <f t="shared" si="28"/>
        <v>1</v>
      </c>
      <c r="N1817" s="5" t="str">
        <f>TEXT(Table1[[#This Row],[Date]],"mmm")</f>
        <v>Dec</v>
      </c>
      <c r="O1817" s="5">
        <f>YEAR(Table1[[#This Row],[Date]])</f>
        <v>2024</v>
      </c>
    </row>
    <row r="1818" spans="1:15" x14ac:dyDescent="0.25">
      <c r="A1818" s="5">
        <v>1817</v>
      </c>
      <c r="B1818" s="6">
        <v>45476</v>
      </c>
      <c r="C1818" s="5" t="s">
        <v>68</v>
      </c>
      <c r="D1818" s="5" t="str">
        <f>VLOOKUP($C1818,'Sales Person'!$A$1:$C$21,2,0)</f>
        <v>Samantha Irvin</v>
      </c>
      <c r="E1818" s="5" t="s">
        <v>13</v>
      </c>
      <c r="F1818" s="5" t="str">
        <f>VLOOKUP($E1818,Country!$A$1:$B$11,2,0)</f>
        <v>Asia</v>
      </c>
      <c r="G1818" s="5" t="s">
        <v>20</v>
      </c>
      <c r="H1818" s="5" t="str">
        <f>VLOOKUP($G1818,Products!$A$1:$C$11,COLUMNS(Products!$A$2:B1818),0)</f>
        <v>Office Equipment</v>
      </c>
      <c r="I1818" s="5">
        <f>VLOOKUP($G1818,Products!$A$1:$C$11,COLUMNS(Products!$A$2:C1818),0)</f>
        <v>350.59</v>
      </c>
      <c r="J1818" s="5">
        <v>842.05</v>
      </c>
      <c r="K1818" s="5" t="s">
        <v>82</v>
      </c>
      <c r="L1818" s="5" t="s">
        <v>83</v>
      </c>
      <c r="M1818" s="5" t="str">
        <f t="shared" si="28"/>
        <v>0</v>
      </c>
      <c r="N1818" s="5" t="str">
        <f>TEXT(Table1[[#This Row],[Date]],"mmm")</f>
        <v>Jul</v>
      </c>
      <c r="O1818" s="5">
        <f>YEAR(Table1[[#This Row],[Date]])</f>
        <v>2024</v>
      </c>
    </row>
    <row r="1819" spans="1:15" x14ac:dyDescent="0.25">
      <c r="A1819" s="5">
        <v>1818</v>
      </c>
      <c r="B1819" s="6">
        <v>45096</v>
      </c>
      <c r="C1819" s="5" t="s">
        <v>50</v>
      </c>
      <c r="D1819" s="5" t="str">
        <f>VLOOKUP($C1819,'Sales Person'!$A$1:$C$21,2,0)</f>
        <v>Michale Cole</v>
      </c>
      <c r="E1819" s="5" t="s">
        <v>10</v>
      </c>
      <c r="F1819" s="5" t="str">
        <f>VLOOKUP($E1819,Country!$A$1:$B$11,2,0)</f>
        <v>Europe</v>
      </c>
      <c r="G1819" s="5" t="s">
        <v>22</v>
      </c>
      <c r="H1819" s="5" t="str">
        <f>VLOOKUP($G1819,Products!$A$1:$C$11,COLUMNS(Products!$A$2:B1819),0)</f>
        <v>Computing</v>
      </c>
      <c r="I1819" s="5">
        <f>VLOOKUP($G1819,Products!$A$1:$C$11,COLUMNS(Products!$A$2:C1819),0)</f>
        <v>415.78</v>
      </c>
      <c r="J1819" s="5">
        <v>786.38</v>
      </c>
      <c r="K1819" s="5" t="s">
        <v>82</v>
      </c>
      <c r="L1819" s="5" t="s">
        <v>83</v>
      </c>
      <c r="M1819" s="5" t="str">
        <f t="shared" si="28"/>
        <v>0</v>
      </c>
      <c r="N1819" s="5" t="str">
        <f>TEXT(Table1[[#This Row],[Date]],"mmm")</f>
        <v>Jun</v>
      </c>
      <c r="O1819" s="5">
        <f>YEAR(Table1[[#This Row],[Date]])</f>
        <v>2023</v>
      </c>
    </row>
    <row r="1820" spans="1:15" x14ac:dyDescent="0.25">
      <c r="A1820" s="5">
        <v>1819</v>
      </c>
      <c r="B1820" s="6">
        <v>45018</v>
      </c>
      <c r="C1820" s="5" t="s">
        <v>72</v>
      </c>
      <c r="D1820" s="5" t="str">
        <f>VLOOKUP($C1820,'Sales Person'!$A$1:$C$21,2,0)</f>
        <v>Cathy Kelley</v>
      </c>
      <c r="E1820" s="5" t="s">
        <v>2</v>
      </c>
      <c r="F1820" s="5" t="str">
        <f>VLOOKUP($E1820,Country!$A$1:$B$11,2,0)</f>
        <v>North America</v>
      </c>
      <c r="G1820" s="5" t="s">
        <v>31</v>
      </c>
      <c r="H1820" s="5" t="str">
        <f>VLOOKUP($G1820,Products!$A$1:$C$11,COLUMNS(Products!$A$2:B1820),0)</f>
        <v>Electronics</v>
      </c>
      <c r="I1820" s="5">
        <f>VLOOKUP($G1820,Products!$A$1:$C$11,COLUMNS(Products!$A$2:C1820),0)</f>
        <v>71.97</v>
      </c>
      <c r="J1820" s="5">
        <v>135.55000000000001</v>
      </c>
      <c r="K1820" s="5" t="s">
        <v>81</v>
      </c>
      <c r="L1820" s="6">
        <v>45019</v>
      </c>
      <c r="M1820" s="5">
        <f t="shared" si="28"/>
        <v>1</v>
      </c>
      <c r="N1820" s="5" t="str">
        <f>TEXT(Table1[[#This Row],[Date]],"mmm")</f>
        <v>Apr</v>
      </c>
      <c r="O1820" s="5">
        <f>YEAR(Table1[[#This Row],[Date]])</f>
        <v>2023</v>
      </c>
    </row>
    <row r="1821" spans="1:15" x14ac:dyDescent="0.25">
      <c r="A1821" s="5">
        <v>1820</v>
      </c>
      <c r="B1821" s="6">
        <v>45171</v>
      </c>
      <c r="C1821" s="5" t="s">
        <v>52</v>
      </c>
      <c r="D1821" s="5" t="str">
        <f>VLOOKUP($C1821,'Sales Person'!$A$1:$C$21,2,0)</f>
        <v>Nick Patrick</v>
      </c>
      <c r="E1821" s="5" t="s">
        <v>15</v>
      </c>
      <c r="F1821" s="5" t="str">
        <f>VLOOKUP($E1821,Country!$A$1:$B$11,2,0)</f>
        <v>Oceania</v>
      </c>
      <c r="G1821" s="5" t="s">
        <v>28</v>
      </c>
      <c r="H1821" s="5" t="str">
        <f>VLOOKUP($G1821,Products!$A$1:$C$11,COLUMNS(Products!$A$2:B1821),0)</f>
        <v>Electronics</v>
      </c>
      <c r="I1821" s="5">
        <f>VLOOKUP($G1821,Products!$A$1:$C$11,COLUMNS(Products!$A$2:C1821),0)</f>
        <v>282.79000000000002</v>
      </c>
      <c r="J1821" s="5">
        <v>573.91</v>
      </c>
      <c r="K1821" s="5" t="s">
        <v>81</v>
      </c>
      <c r="L1821" s="6">
        <v>45191</v>
      </c>
      <c r="M1821" s="5">
        <f t="shared" si="28"/>
        <v>20</v>
      </c>
      <c r="N1821" s="5" t="str">
        <f>TEXT(Table1[[#This Row],[Date]],"mmm")</f>
        <v>Sep</v>
      </c>
      <c r="O1821" s="5">
        <f>YEAR(Table1[[#This Row],[Date]])</f>
        <v>2023</v>
      </c>
    </row>
    <row r="1822" spans="1:15" x14ac:dyDescent="0.25">
      <c r="A1822" s="5">
        <v>1821</v>
      </c>
      <c r="B1822" s="6">
        <v>45031</v>
      </c>
      <c r="C1822" s="5" t="s">
        <v>72</v>
      </c>
      <c r="D1822" s="5" t="str">
        <f>VLOOKUP($C1822,'Sales Person'!$A$1:$C$21,2,0)</f>
        <v>Cathy Kelley</v>
      </c>
      <c r="E1822" s="5" t="s">
        <v>10</v>
      </c>
      <c r="F1822" s="5" t="str">
        <f>VLOOKUP($E1822,Country!$A$1:$B$11,2,0)</f>
        <v>Europe</v>
      </c>
      <c r="G1822" s="5" t="s">
        <v>33</v>
      </c>
      <c r="H1822" s="5" t="str">
        <f>VLOOKUP($G1822,Products!$A$1:$C$11,COLUMNS(Products!$A$2:B1822),0)</f>
        <v>Electronics</v>
      </c>
      <c r="I1822" s="5">
        <f>VLOOKUP($G1822,Products!$A$1:$C$11,COLUMNS(Products!$A$2:C1822),0)</f>
        <v>381.62</v>
      </c>
      <c r="J1822" s="5">
        <v>736.45</v>
      </c>
      <c r="K1822" s="5" t="s">
        <v>81</v>
      </c>
      <c r="L1822" s="6">
        <v>45037</v>
      </c>
      <c r="M1822" s="5">
        <f t="shared" si="28"/>
        <v>6</v>
      </c>
      <c r="N1822" s="5" t="str">
        <f>TEXT(Table1[[#This Row],[Date]],"mmm")</f>
        <v>Apr</v>
      </c>
      <c r="O1822" s="5">
        <f>YEAR(Table1[[#This Row],[Date]])</f>
        <v>2023</v>
      </c>
    </row>
    <row r="1823" spans="1:15" x14ac:dyDescent="0.25">
      <c r="A1823" s="5">
        <v>1822</v>
      </c>
      <c r="B1823" s="6">
        <v>45559</v>
      </c>
      <c r="C1823" s="5" t="s">
        <v>50</v>
      </c>
      <c r="D1823" s="5" t="str">
        <f>VLOOKUP($C1823,'Sales Person'!$A$1:$C$21,2,0)</f>
        <v>Michale Cole</v>
      </c>
      <c r="E1823" s="5" t="s">
        <v>9</v>
      </c>
      <c r="F1823" s="5" t="str">
        <f>VLOOKUP($E1823,Country!$A$1:$B$11,2,0)</f>
        <v>Europe</v>
      </c>
      <c r="G1823" s="5" t="s">
        <v>32</v>
      </c>
      <c r="H1823" s="5" t="str">
        <f>VLOOKUP($G1823,Products!$A$1:$C$11,COLUMNS(Products!$A$2:B1823),0)</f>
        <v>Audio</v>
      </c>
      <c r="I1823" s="5">
        <f>VLOOKUP($G1823,Products!$A$1:$C$11,COLUMNS(Products!$A$2:C1823),0)</f>
        <v>143.09</v>
      </c>
      <c r="J1823" s="5">
        <v>492.72</v>
      </c>
      <c r="K1823" s="5" t="s">
        <v>81</v>
      </c>
      <c r="L1823" s="6">
        <v>45569</v>
      </c>
      <c r="M1823" s="5">
        <f t="shared" si="28"/>
        <v>10</v>
      </c>
      <c r="N1823" s="5" t="str">
        <f>TEXT(Table1[[#This Row],[Date]],"mmm")</f>
        <v>Sep</v>
      </c>
      <c r="O1823" s="5">
        <f>YEAR(Table1[[#This Row],[Date]])</f>
        <v>2024</v>
      </c>
    </row>
    <row r="1824" spans="1:15" x14ac:dyDescent="0.25">
      <c r="A1824" s="5">
        <v>1823</v>
      </c>
      <c r="B1824" s="6">
        <v>45329</v>
      </c>
      <c r="C1824" s="5" t="s">
        <v>54</v>
      </c>
      <c r="D1824" s="5" t="str">
        <f>VLOOKUP($C1824,'Sales Person'!$A$1:$C$21,2,0)</f>
        <v>Michale Cole</v>
      </c>
      <c r="E1824" s="5" t="s">
        <v>9</v>
      </c>
      <c r="F1824" s="5" t="str">
        <f>VLOOKUP($E1824,Country!$A$1:$B$11,2,0)</f>
        <v>Europe</v>
      </c>
      <c r="G1824" s="5" t="s">
        <v>28</v>
      </c>
      <c r="H1824" s="5" t="str">
        <f>VLOOKUP($G1824,Products!$A$1:$C$11,COLUMNS(Products!$A$2:B1824),0)</f>
        <v>Electronics</v>
      </c>
      <c r="I1824" s="5">
        <f>VLOOKUP($G1824,Products!$A$1:$C$11,COLUMNS(Products!$A$2:C1824),0)</f>
        <v>282.79000000000002</v>
      </c>
      <c r="J1824" s="5">
        <v>834.99</v>
      </c>
      <c r="K1824" s="5" t="s">
        <v>81</v>
      </c>
      <c r="L1824" s="6">
        <v>45339</v>
      </c>
      <c r="M1824" s="5">
        <f t="shared" si="28"/>
        <v>10</v>
      </c>
      <c r="N1824" s="5" t="str">
        <f>TEXT(Table1[[#This Row],[Date]],"mmm")</f>
        <v>Feb</v>
      </c>
      <c r="O1824" s="5">
        <f>YEAR(Table1[[#This Row],[Date]])</f>
        <v>2024</v>
      </c>
    </row>
    <row r="1825" spans="1:15" x14ac:dyDescent="0.25">
      <c r="A1825" s="5">
        <v>1824</v>
      </c>
      <c r="B1825" s="6">
        <v>45069</v>
      </c>
      <c r="C1825" s="5" t="s">
        <v>54</v>
      </c>
      <c r="D1825" s="5" t="str">
        <f>VLOOKUP($C1825,'Sales Person'!$A$1:$C$21,2,0)</f>
        <v>Michale Cole</v>
      </c>
      <c r="E1825" s="5" t="s">
        <v>15</v>
      </c>
      <c r="F1825" s="5" t="str">
        <f>VLOOKUP($E1825,Country!$A$1:$B$11,2,0)</f>
        <v>Oceania</v>
      </c>
      <c r="G1825" s="5" t="s">
        <v>32</v>
      </c>
      <c r="H1825" s="5" t="str">
        <f>VLOOKUP($G1825,Products!$A$1:$C$11,COLUMNS(Products!$A$2:B1825),0)</f>
        <v>Audio</v>
      </c>
      <c r="I1825" s="5">
        <f>VLOOKUP($G1825,Products!$A$1:$C$11,COLUMNS(Products!$A$2:C1825),0)</f>
        <v>143.09</v>
      </c>
      <c r="J1825" s="5">
        <v>196.85</v>
      </c>
      <c r="K1825" s="5" t="s">
        <v>81</v>
      </c>
      <c r="L1825" s="6">
        <v>45089</v>
      </c>
      <c r="M1825" s="5">
        <f t="shared" si="28"/>
        <v>20</v>
      </c>
      <c r="N1825" s="5" t="str">
        <f>TEXT(Table1[[#This Row],[Date]],"mmm")</f>
        <v>May</v>
      </c>
      <c r="O1825" s="5">
        <f>YEAR(Table1[[#This Row],[Date]])</f>
        <v>2023</v>
      </c>
    </row>
    <row r="1826" spans="1:15" x14ac:dyDescent="0.25">
      <c r="A1826" s="5">
        <v>1825</v>
      </c>
      <c r="B1826" s="6">
        <v>45578</v>
      </c>
      <c r="C1826" s="5" t="s">
        <v>56</v>
      </c>
      <c r="D1826" s="5" t="str">
        <f>VLOOKUP($C1826,'Sales Person'!$A$1:$C$21,2,0)</f>
        <v>Nick Patrick</v>
      </c>
      <c r="E1826" s="5" t="s">
        <v>13</v>
      </c>
      <c r="F1826" s="5" t="str">
        <f>VLOOKUP($E1826,Country!$A$1:$B$11,2,0)</f>
        <v>Asia</v>
      </c>
      <c r="G1826" s="5" t="s">
        <v>30</v>
      </c>
      <c r="H1826" s="5" t="str">
        <f>VLOOKUP($G1826,Products!$A$1:$C$11,COLUMNS(Products!$A$2:B1826),0)</f>
        <v>Audio</v>
      </c>
      <c r="I1826" s="5">
        <f>VLOOKUP($G1826,Products!$A$1:$C$11,COLUMNS(Products!$A$2:C1826),0)</f>
        <v>199.57</v>
      </c>
      <c r="J1826" s="5">
        <v>879.3</v>
      </c>
      <c r="K1826" s="5" t="s">
        <v>81</v>
      </c>
      <c r="L1826" s="6">
        <v>45593</v>
      </c>
      <c r="M1826" s="5">
        <f t="shared" si="28"/>
        <v>15</v>
      </c>
      <c r="N1826" s="5" t="str">
        <f>TEXT(Table1[[#This Row],[Date]],"mmm")</f>
        <v>Oct</v>
      </c>
      <c r="O1826" s="5">
        <f>YEAR(Table1[[#This Row],[Date]])</f>
        <v>2024</v>
      </c>
    </row>
    <row r="1827" spans="1:15" x14ac:dyDescent="0.25">
      <c r="A1827" s="5">
        <v>1826</v>
      </c>
      <c r="B1827" s="6">
        <v>45279</v>
      </c>
      <c r="C1827" s="5" t="s">
        <v>48</v>
      </c>
      <c r="D1827" s="5" t="str">
        <f>VLOOKUP($C1827,'Sales Person'!$A$1:$C$21,2,0)</f>
        <v>Cathy Kelley</v>
      </c>
      <c r="E1827" s="5" t="s">
        <v>11</v>
      </c>
      <c r="F1827" s="5" t="str">
        <f>VLOOKUP($E1827,Country!$A$1:$B$11,2,0)</f>
        <v>Asia</v>
      </c>
      <c r="G1827" s="5" t="s">
        <v>31</v>
      </c>
      <c r="H1827" s="5" t="str">
        <f>VLOOKUP($G1827,Products!$A$1:$C$11,COLUMNS(Products!$A$2:B1827),0)</f>
        <v>Electronics</v>
      </c>
      <c r="I1827" s="5">
        <f>VLOOKUP($G1827,Products!$A$1:$C$11,COLUMNS(Products!$A$2:C1827),0)</f>
        <v>71.97</v>
      </c>
      <c r="J1827" s="5">
        <v>548.21</v>
      </c>
      <c r="K1827" s="5" t="s">
        <v>81</v>
      </c>
      <c r="L1827" s="6">
        <v>45291</v>
      </c>
      <c r="M1827" s="5">
        <f t="shared" si="28"/>
        <v>12</v>
      </c>
      <c r="N1827" s="5" t="str">
        <f>TEXT(Table1[[#This Row],[Date]],"mmm")</f>
        <v>Dec</v>
      </c>
      <c r="O1827" s="5">
        <f>YEAR(Table1[[#This Row],[Date]])</f>
        <v>2023</v>
      </c>
    </row>
    <row r="1828" spans="1:15" x14ac:dyDescent="0.25">
      <c r="A1828" s="5">
        <v>1827</v>
      </c>
      <c r="B1828" s="6">
        <v>45299</v>
      </c>
      <c r="C1828" s="5" t="s">
        <v>68</v>
      </c>
      <c r="D1828" s="5" t="str">
        <f>VLOOKUP($C1828,'Sales Person'!$A$1:$C$21,2,0)</f>
        <v>Samantha Irvin</v>
      </c>
      <c r="E1828" s="5" t="s">
        <v>14</v>
      </c>
      <c r="F1828" s="5" t="str">
        <f>VLOOKUP($E1828,Country!$A$1:$B$11,2,0)</f>
        <v>Asia</v>
      </c>
      <c r="G1828" s="5" t="s">
        <v>26</v>
      </c>
      <c r="H1828" s="5" t="str">
        <f>VLOOKUP($G1828,Products!$A$1:$C$11,COLUMNS(Products!$A$2:B1828),0)</f>
        <v>Electronics</v>
      </c>
      <c r="I1828" s="5">
        <f>VLOOKUP($G1828,Products!$A$1:$C$11,COLUMNS(Products!$A$2:C1828),0)</f>
        <v>263.2</v>
      </c>
      <c r="J1828" s="5">
        <v>729.42</v>
      </c>
      <c r="K1828" s="5" t="s">
        <v>81</v>
      </c>
      <c r="L1828" s="6">
        <v>45317</v>
      </c>
      <c r="M1828" s="5">
        <f t="shared" si="28"/>
        <v>18</v>
      </c>
      <c r="N1828" s="5" t="str">
        <f>TEXT(Table1[[#This Row],[Date]],"mmm")</f>
        <v>Jan</v>
      </c>
      <c r="O1828" s="5">
        <f>YEAR(Table1[[#This Row],[Date]])</f>
        <v>2024</v>
      </c>
    </row>
    <row r="1829" spans="1:15" x14ac:dyDescent="0.25">
      <c r="A1829" s="5">
        <v>1828</v>
      </c>
      <c r="B1829" s="6">
        <v>45491</v>
      </c>
      <c r="C1829" s="5" t="s">
        <v>52</v>
      </c>
      <c r="D1829" s="5" t="str">
        <f>VLOOKUP($C1829,'Sales Person'!$A$1:$C$21,2,0)</f>
        <v>Nick Patrick</v>
      </c>
      <c r="E1829" s="5" t="s">
        <v>9</v>
      </c>
      <c r="F1829" s="5" t="str">
        <f>VLOOKUP($E1829,Country!$A$1:$B$11,2,0)</f>
        <v>Europe</v>
      </c>
      <c r="G1829" s="5" t="s">
        <v>22</v>
      </c>
      <c r="H1829" s="5" t="str">
        <f>VLOOKUP($G1829,Products!$A$1:$C$11,COLUMNS(Products!$A$2:B1829),0)</f>
        <v>Computing</v>
      </c>
      <c r="I1829" s="5">
        <f>VLOOKUP($G1829,Products!$A$1:$C$11,COLUMNS(Products!$A$2:C1829),0)</f>
        <v>415.78</v>
      </c>
      <c r="J1829" s="5">
        <v>233.86</v>
      </c>
      <c r="K1829" s="5" t="s">
        <v>81</v>
      </c>
      <c r="L1829" s="6">
        <v>45501</v>
      </c>
      <c r="M1829" s="5">
        <f t="shared" si="28"/>
        <v>10</v>
      </c>
      <c r="N1829" s="5" t="str">
        <f>TEXT(Table1[[#This Row],[Date]],"mmm")</f>
        <v>Jul</v>
      </c>
      <c r="O1829" s="5">
        <f>YEAR(Table1[[#This Row],[Date]])</f>
        <v>2024</v>
      </c>
    </row>
    <row r="1830" spans="1:15" x14ac:dyDescent="0.25">
      <c r="A1830" s="5">
        <v>1829</v>
      </c>
      <c r="B1830" s="6">
        <v>45369</v>
      </c>
      <c r="C1830" s="5" t="s">
        <v>68</v>
      </c>
      <c r="D1830" s="5" t="str">
        <f>VLOOKUP($C1830,'Sales Person'!$A$1:$C$21,2,0)</f>
        <v>Samantha Irvin</v>
      </c>
      <c r="E1830" s="5" t="s">
        <v>11</v>
      </c>
      <c r="F1830" s="5" t="str">
        <f>VLOOKUP($E1830,Country!$A$1:$B$11,2,0)</f>
        <v>Asia</v>
      </c>
      <c r="G1830" s="5" t="s">
        <v>29</v>
      </c>
      <c r="H1830" s="5" t="str">
        <f>VLOOKUP($G1830,Products!$A$1:$C$11,COLUMNS(Products!$A$2:B1830),0)</f>
        <v>Computing</v>
      </c>
      <c r="I1830" s="5">
        <f>VLOOKUP($G1830,Products!$A$1:$C$11,COLUMNS(Products!$A$2:C1830),0)</f>
        <v>104.6</v>
      </c>
      <c r="J1830" s="5">
        <v>405.39</v>
      </c>
      <c r="K1830" s="5" t="s">
        <v>81</v>
      </c>
      <c r="L1830" s="6">
        <v>45381</v>
      </c>
      <c r="M1830" s="5">
        <f t="shared" si="28"/>
        <v>12</v>
      </c>
      <c r="N1830" s="5" t="str">
        <f>TEXT(Table1[[#This Row],[Date]],"mmm")</f>
        <v>Mar</v>
      </c>
      <c r="O1830" s="5">
        <f>YEAR(Table1[[#This Row],[Date]])</f>
        <v>2024</v>
      </c>
    </row>
    <row r="1831" spans="1:15" x14ac:dyDescent="0.25">
      <c r="A1831" s="5">
        <v>1830</v>
      </c>
      <c r="B1831" s="6">
        <v>45127</v>
      </c>
      <c r="C1831" s="5" t="s">
        <v>56</v>
      </c>
      <c r="D1831" s="5" t="str">
        <f>VLOOKUP($C1831,'Sales Person'!$A$1:$C$21,2,0)</f>
        <v>Nick Patrick</v>
      </c>
      <c r="E1831" s="5" t="s">
        <v>15</v>
      </c>
      <c r="F1831" s="5" t="str">
        <f>VLOOKUP($E1831,Country!$A$1:$B$11,2,0)</f>
        <v>Oceania</v>
      </c>
      <c r="G1831" s="5" t="s">
        <v>29</v>
      </c>
      <c r="H1831" s="5" t="str">
        <f>VLOOKUP($G1831,Products!$A$1:$C$11,COLUMNS(Products!$A$2:B1831),0)</f>
        <v>Computing</v>
      </c>
      <c r="I1831" s="5">
        <f>VLOOKUP($G1831,Products!$A$1:$C$11,COLUMNS(Products!$A$2:C1831),0)</f>
        <v>104.6</v>
      </c>
      <c r="J1831" s="5">
        <v>966.66</v>
      </c>
      <c r="K1831" s="5" t="s">
        <v>82</v>
      </c>
      <c r="L1831" s="5" t="s">
        <v>83</v>
      </c>
      <c r="M1831" s="5" t="str">
        <f t="shared" si="28"/>
        <v>0</v>
      </c>
      <c r="N1831" s="5" t="str">
        <f>TEXT(Table1[[#This Row],[Date]],"mmm")</f>
        <v>Jul</v>
      </c>
      <c r="O1831" s="5">
        <f>YEAR(Table1[[#This Row],[Date]])</f>
        <v>2023</v>
      </c>
    </row>
    <row r="1832" spans="1:15" x14ac:dyDescent="0.25">
      <c r="A1832" s="5">
        <v>1831</v>
      </c>
      <c r="B1832" s="6">
        <v>45106</v>
      </c>
      <c r="C1832" s="5" t="s">
        <v>68</v>
      </c>
      <c r="D1832" s="5" t="str">
        <f>VLOOKUP($C1832,'Sales Person'!$A$1:$C$21,2,0)</f>
        <v>Samantha Irvin</v>
      </c>
      <c r="E1832" s="5" t="s">
        <v>7</v>
      </c>
      <c r="F1832" s="5" t="str">
        <f>VLOOKUP($E1832,Country!$A$1:$B$11,2,0)</f>
        <v>Europe</v>
      </c>
      <c r="G1832" s="5" t="s">
        <v>26</v>
      </c>
      <c r="H1832" s="5" t="str">
        <f>VLOOKUP($G1832,Products!$A$1:$C$11,COLUMNS(Products!$A$2:B1832),0)</f>
        <v>Electronics</v>
      </c>
      <c r="I1832" s="5">
        <f>VLOOKUP($G1832,Products!$A$1:$C$11,COLUMNS(Products!$A$2:C1832),0)</f>
        <v>263.2</v>
      </c>
      <c r="J1832" s="5">
        <v>728.58</v>
      </c>
      <c r="K1832" s="5" t="s">
        <v>81</v>
      </c>
      <c r="L1832" s="6">
        <v>45114</v>
      </c>
      <c r="M1832" s="5">
        <f t="shared" si="28"/>
        <v>8</v>
      </c>
      <c r="N1832" s="5" t="str">
        <f>TEXT(Table1[[#This Row],[Date]],"mmm")</f>
        <v>Jun</v>
      </c>
      <c r="O1832" s="5">
        <f>YEAR(Table1[[#This Row],[Date]])</f>
        <v>2023</v>
      </c>
    </row>
    <row r="1833" spans="1:15" x14ac:dyDescent="0.25">
      <c r="A1833" s="5">
        <v>1832</v>
      </c>
      <c r="B1833" s="6">
        <v>44982</v>
      </c>
      <c r="C1833" s="5" t="s">
        <v>42</v>
      </c>
      <c r="D1833" s="5" t="str">
        <f>VLOOKUP($C1833,'Sales Person'!$A$1:$C$21,2,0)</f>
        <v>Cathy Kelley</v>
      </c>
      <c r="E1833" s="5" t="s">
        <v>15</v>
      </c>
      <c r="F1833" s="5" t="str">
        <f>VLOOKUP($E1833,Country!$A$1:$B$11,2,0)</f>
        <v>Oceania</v>
      </c>
      <c r="G1833" s="5" t="s">
        <v>32</v>
      </c>
      <c r="H1833" s="5" t="str">
        <f>VLOOKUP($G1833,Products!$A$1:$C$11,COLUMNS(Products!$A$2:B1833),0)</f>
        <v>Audio</v>
      </c>
      <c r="I1833" s="5">
        <f>VLOOKUP($G1833,Products!$A$1:$C$11,COLUMNS(Products!$A$2:C1833),0)</f>
        <v>143.09</v>
      </c>
      <c r="J1833" s="5">
        <v>460.11</v>
      </c>
      <c r="K1833" s="5" t="s">
        <v>81</v>
      </c>
      <c r="L1833" s="6">
        <v>45002</v>
      </c>
      <c r="M1833" s="5">
        <f t="shared" si="28"/>
        <v>20</v>
      </c>
      <c r="N1833" s="5" t="str">
        <f>TEXT(Table1[[#This Row],[Date]],"mmm")</f>
        <v>Feb</v>
      </c>
      <c r="O1833" s="5">
        <f>YEAR(Table1[[#This Row],[Date]])</f>
        <v>2023</v>
      </c>
    </row>
    <row r="1834" spans="1:15" x14ac:dyDescent="0.25">
      <c r="A1834" s="5">
        <v>1833</v>
      </c>
      <c r="B1834" s="6">
        <v>45518</v>
      </c>
      <c r="C1834" s="5" t="s">
        <v>72</v>
      </c>
      <c r="D1834" s="5" t="str">
        <f>VLOOKUP($C1834,'Sales Person'!$A$1:$C$21,2,0)</f>
        <v>Cathy Kelley</v>
      </c>
      <c r="E1834" s="5" t="s">
        <v>2</v>
      </c>
      <c r="F1834" s="5" t="str">
        <f>VLOOKUP($E1834,Country!$A$1:$B$11,2,0)</f>
        <v>North America</v>
      </c>
      <c r="G1834" s="5" t="s">
        <v>22</v>
      </c>
      <c r="H1834" s="5" t="str">
        <f>VLOOKUP($G1834,Products!$A$1:$C$11,COLUMNS(Products!$A$2:B1834),0)</f>
        <v>Computing</v>
      </c>
      <c r="I1834" s="5">
        <f>VLOOKUP($G1834,Products!$A$1:$C$11,COLUMNS(Products!$A$2:C1834),0)</f>
        <v>415.78</v>
      </c>
      <c r="J1834" s="5">
        <v>772.25</v>
      </c>
      <c r="K1834" s="5" t="s">
        <v>81</v>
      </c>
      <c r="L1834" s="6">
        <v>45519</v>
      </c>
      <c r="M1834" s="5">
        <f t="shared" si="28"/>
        <v>1</v>
      </c>
      <c r="N1834" s="5" t="str">
        <f>TEXT(Table1[[#This Row],[Date]],"mmm")</f>
        <v>Aug</v>
      </c>
      <c r="O1834" s="5">
        <f>YEAR(Table1[[#This Row],[Date]])</f>
        <v>2024</v>
      </c>
    </row>
    <row r="1835" spans="1:15" x14ac:dyDescent="0.25">
      <c r="A1835" s="5">
        <v>1834</v>
      </c>
      <c r="B1835" s="6">
        <v>45307</v>
      </c>
      <c r="C1835" s="5" t="s">
        <v>40</v>
      </c>
      <c r="D1835" s="5" t="str">
        <f>VLOOKUP($C1835,'Sales Person'!$A$1:$C$21,2,0)</f>
        <v>Samantha Irvin</v>
      </c>
      <c r="E1835" s="5" t="s">
        <v>9</v>
      </c>
      <c r="F1835" s="5" t="str">
        <f>VLOOKUP($E1835,Country!$A$1:$B$11,2,0)</f>
        <v>Europe</v>
      </c>
      <c r="G1835" s="5" t="s">
        <v>22</v>
      </c>
      <c r="H1835" s="5" t="str">
        <f>VLOOKUP($G1835,Products!$A$1:$C$11,COLUMNS(Products!$A$2:B1835),0)</f>
        <v>Computing</v>
      </c>
      <c r="I1835" s="5">
        <f>VLOOKUP($G1835,Products!$A$1:$C$11,COLUMNS(Products!$A$2:C1835),0)</f>
        <v>415.78</v>
      </c>
      <c r="J1835" s="5">
        <v>673.07</v>
      </c>
      <c r="K1835" s="5" t="s">
        <v>81</v>
      </c>
      <c r="L1835" s="6">
        <v>45317</v>
      </c>
      <c r="M1835" s="5">
        <f t="shared" si="28"/>
        <v>10</v>
      </c>
      <c r="N1835" s="5" t="str">
        <f>TEXT(Table1[[#This Row],[Date]],"mmm")</f>
        <v>Jan</v>
      </c>
      <c r="O1835" s="5">
        <f>YEAR(Table1[[#This Row],[Date]])</f>
        <v>2024</v>
      </c>
    </row>
    <row r="1836" spans="1:15" x14ac:dyDescent="0.25">
      <c r="A1836" s="5">
        <v>1835</v>
      </c>
      <c r="B1836" s="6">
        <v>45217</v>
      </c>
      <c r="C1836" s="5" t="s">
        <v>50</v>
      </c>
      <c r="D1836" s="5" t="str">
        <f>VLOOKUP($C1836,'Sales Person'!$A$1:$C$21,2,0)</f>
        <v>Michale Cole</v>
      </c>
      <c r="E1836" s="5" t="s">
        <v>7</v>
      </c>
      <c r="F1836" s="5" t="str">
        <f>VLOOKUP($E1836,Country!$A$1:$B$11,2,0)</f>
        <v>Europe</v>
      </c>
      <c r="G1836" s="5" t="s">
        <v>29</v>
      </c>
      <c r="H1836" s="5" t="str">
        <f>VLOOKUP($G1836,Products!$A$1:$C$11,COLUMNS(Products!$A$2:B1836),0)</f>
        <v>Computing</v>
      </c>
      <c r="I1836" s="5">
        <f>VLOOKUP($G1836,Products!$A$1:$C$11,COLUMNS(Products!$A$2:C1836),0)</f>
        <v>104.6</v>
      </c>
      <c r="J1836" s="5">
        <v>744.7</v>
      </c>
      <c r="K1836" s="5" t="s">
        <v>82</v>
      </c>
      <c r="L1836" s="5" t="s">
        <v>83</v>
      </c>
      <c r="M1836" s="5" t="str">
        <f t="shared" si="28"/>
        <v>0</v>
      </c>
      <c r="N1836" s="5" t="str">
        <f>TEXT(Table1[[#This Row],[Date]],"mmm")</f>
        <v>Oct</v>
      </c>
      <c r="O1836" s="5">
        <f>YEAR(Table1[[#This Row],[Date]])</f>
        <v>2023</v>
      </c>
    </row>
    <row r="1837" spans="1:15" x14ac:dyDescent="0.25">
      <c r="A1837" s="5">
        <v>1836</v>
      </c>
      <c r="B1837" s="6">
        <v>45042</v>
      </c>
      <c r="C1837" s="5" t="s">
        <v>74</v>
      </c>
      <c r="D1837" s="5" t="str">
        <f>VLOOKUP($C1837,'Sales Person'!$A$1:$C$21,2,0)</f>
        <v>Michale Cole</v>
      </c>
      <c r="E1837" s="5" t="s">
        <v>13</v>
      </c>
      <c r="F1837" s="5" t="str">
        <f>VLOOKUP($E1837,Country!$A$1:$B$11,2,0)</f>
        <v>Asia</v>
      </c>
      <c r="G1837" s="5" t="s">
        <v>32</v>
      </c>
      <c r="H1837" s="5" t="str">
        <f>VLOOKUP($G1837,Products!$A$1:$C$11,COLUMNS(Products!$A$2:B1837),0)</f>
        <v>Audio</v>
      </c>
      <c r="I1837" s="5">
        <f>VLOOKUP($G1837,Products!$A$1:$C$11,COLUMNS(Products!$A$2:C1837),0)</f>
        <v>143.09</v>
      </c>
      <c r="J1837" s="5">
        <v>401.82</v>
      </c>
      <c r="K1837" s="5" t="s">
        <v>82</v>
      </c>
      <c r="L1837" s="5" t="s">
        <v>83</v>
      </c>
      <c r="M1837" s="5" t="str">
        <f t="shared" si="28"/>
        <v>0</v>
      </c>
      <c r="N1837" s="5" t="str">
        <f>TEXT(Table1[[#This Row],[Date]],"mmm")</f>
        <v>Apr</v>
      </c>
      <c r="O1837" s="5">
        <f>YEAR(Table1[[#This Row],[Date]])</f>
        <v>2023</v>
      </c>
    </row>
    <row r="1838" spans="1:15" x14ac:dyDescent="0.25">
      <c r="A1838" s="5">
        <v>1837</v>
      </c>
      <c r="B1838" s="6">
        <v>45108</v>
      </c>
      <c r="C1838" s="5" t="s">
        <v>70</v>
      </c>
      <c r="D1838" s="5" t="str">
        <f>VLOOKUP($C1838,'Sales Person'!$A$1:$C$21,2,0)</f>
        <v>Cathy Kelley</v>
      </c>
      <c r="E1838" s="5" t="s">
        <v>10</v>
      </c>
      <c r="F1838" s="5" t="str">
        <f>VLOOKUP($E1838,Country!$A$1:$B$11,2,0)</f>
        <v>Europe</v>
      </c>
      <c r="G1838" s="5" t="s">
        <v>20</v>
      </c>
      <c r="H1838" s="5" t="str">
        <f>VLOOKUP($G1838,Products!$A$1:$C$11,COLUMNS(Products!$A$2:B1838),0)</f>
        <v>Office Equipment</v>
      </c>
      <c r="I1838" s="5">
        <f>VLOOKUP($G1838,Products!$A$1:$C$11,COLUMNS(Products!$A$2:C1838),0)</f>
        <v>350.59</v>
      </c>
      <c r="J1838" s="5">
        <v>423.6</v>
      </c>
      <c r="K1838" s="5" t="s">
        <v>81</v>
      </c>
      <c r="L1838" s="6">
        <v>45114</v>
      </c>
      <c r="M1838" s="5">
        <f t="shared" si="28"/>
        <v>6</v>
      </c>
      <c r="N1838" s="5" t="str">
        <f>TEXT(Table1[[#This Row],[Date]],"mmm")</f>
        <v>Jul</v>
      </c>
      <c r="O1838" s="5">
        <f>YEAR(Table1[[#This Row],[Date]])</f>
        <v>2023</v>
      </c>
    </row>
    <row r="1839" spans="1:15" x14ac:dyDescent="0.25">
      <c r="A1839" s="5">
        <v>1838</v>
      </c>
      <c r="B1839" s="6">
        <v>44996</v>
      </c>
      <c r="C1839" s="5" t="s">
        <v>58</v>
      </c>
      <c r="D1839" s="5" t="str">
        <f>VLOOKUP($C1839,'Sales Person'!$A$1:$C$21,2,0)</f>
        <v>Nick Patrick</v>
      </c>
      <c r="E1839" s="5" t="s">
        <v>2</v>
      </c>
      <c r="F1839" s="5" t="str">
        <f>VLOOKUP($E1839,Country!$A$1:$B$11,2,0)</f>
        <v>North America</v>
      </c>
      <c r="G1839" s="5" t="s">
        <v>33</v>
      </c>
      <c r="H1839" s="5" t="str">
        <f>VLOOKUP($G1839,Products!$A$1:$C$11,COLUMNS(Products!$A$2:B1839),0)</f>
        <v>Electronics</v>
      </c>
      <c r="I1839" s="5">
        <f>VLOOKUP($G1839,Products!$A$1:$C$11,COLUMNS(Products!$A$2:C1839),0)</f>
        <v>381.62</v>
      </c>
      <c r="J1839" s="5">
        <v>703.02</v>
      </c>
      <c r="K1839" s="5" t="s">
        <v>81</v>
      </c>
      <c r="L1839" s="6">
        <v>44997</v>
      </c>
      <c r="M1839" s="5">
        <f t="shared" si="28"/>
        <v>1</v>
      </c>
      <c r="N1839" s="5" t="str">
        <f>TEXT(Table1[[#This Row],[Date]],"mmm")</f>
        <v>Mar</v>
      </c>
      <c r="O1839" s="5">
        <f>YEAR(Table1[[#This Row],[Date]])</f>
        <v>2023</v>
      </c>
    </row>
    <row r="1840" spans="1:15" x14ac:dyDescent="0.25">
      <c r="A1840" s="5">
        <v>1839</v>
      </c>
      <c r="B1840" s="6">
        <v>45549</v>
      </c>
      <c r="C1840" s="5" t="s">
        <v>54</v>
      </c>
      <c r="D1840" s="5" t="str">
        <f>VLOOKUP($C1840,'Sales Person'!$A$1:$C$21,2,0)</f>
        <v>Michale Cole</v>
      </c>
      <c r="E1840" s="5" t="s">
        <v>2</v>
      </c>
      <c r="F1840" s="5" t="str">
        <f>VLOOKUP($E1840,Country!$A$1:$B$11,2,0)</f>
        <v>North America</v>
      </c>
      <c r="G1840" s="5" t="s">
        <v>30</v>
      </c>
      <c r="H1840" s="5" t="str">
        <f>VLOOKUP($G1840,Products!$A$1:$C$11,COLUMNS(Products!$A$2:B1840),0)</f>
        <v>Audio</v>
      </c>
      <c r="I1840" s="5">
        <f>VLOOKUP($G1840,Products!$A$1:$C$11,COLUMNS(Products!$A$2:C1840),0)</f>
        <v>199.57</v>
      </c>
      <c r="J1840" s="5">
        <v>948.6</v>
      </c>
      <c r="K1840" s="5" t="s">
        <v>81</v>
      </c>
      <c r="L1840" s="6">
        <v>45550</v>
      </c>
      <c r="M1840" s="5">
        <f t="shared" si="28"/>
        <v>1</v>
      </c>
      <c r="N1840" s="5" t="str">
        <f>TEXT(Table1[[#This Row],[Date]],"mmm")</f>
        <v>Sep</v>
      </c>
      <c r="O1840" s="5">
        <f>YEAR(Table1[[#This Row],[Date]])</f>
        <v>2024</v>
      </c>
    </row>
    <row r="1841" spans="1:15" x14ac:dyDescent="0.25">
      <c r="A1841" s="5">
        <v>1840</v>
      </c>
      <c r="B1841" s="6">
        <v>45435</v>
      </c>
      <c r="C1841" s="5" t="s">
        <v>40</v>
      </c>
      <c r="D1841" s="5" t="str">
        <f>VLOOKUP($C1841,'Sales Person'!$A$1:$C$21,2,0)</f>
        <v>Samantha Irvin</v>
      </c>
      <c r="E1841" s="5" t="s">
        <v>14</v>
      </c>
      <c r="F1841" s="5" t="str">
        <f>VLOOKUP($E1841,Country!$A$1:$B$11,2,0)</f>
        <v>Asia</v>
      </c>
      <c r="G1841" s="5" t="s">
        <v>30</v>
      </c>
      <c r="H1841" s="5" t="str">
        <f>VLOOKUP($G1841,Products!$A$1:$C$11,COLUMNS(Products!$A$2:B1841),0)</f>
        <v>Audio</v>
      </c>
      <c r="I1841" s="5">
        <f>VLOOKUP($G1841,Products!$A$1:$C$11,COLUMNS(Products!$A$2:C1841),0)</f>
        <v>199.57</v>
      </c>
      <c r="J1841" s="5">
        <v>923.24</v>
      </c>
      <c r="K1841" s="5" t="s">
        <v>81</v>
      </c>
      <c r="L1841" s="6">
        <v>45453</v>
      </c>
      <c r="M1841" s="5">
        <f t="shared" si="28"/>
        <v>18</v>
      </c>
      <c r="N1841" s="5" t="str">
        <f>TEXT(Table1[[#This Row],[Date]],"mmm")</f>
        <v>May</v>
      </c>
      <c r="O1841" s="5">
        <f>YEAR(Table1[[#This Row],[Date]])</f>
        <v>2024</v>
      </c>
    </row>
    <row r="1842" spans="1:15" x14ac:dyDescent="0.25">
      <c r="A1842" s="5">
        <v>1841</v>
      </c>
      <c r="B1842" s="6">
        <v>45002</v>
      </c>
      <c r="C1842" s="5" t="s">
        <v>60</v>
      </c>
      <c r="D1842" s="5" t="str">
        <f>VLOOKUP($C1842,'Sales Person'!$A$1:$C$21,2,0)</f>
        <v>Cathy Kelley</v>
      </c>
      <c r="E1842" s="5" t="s">
        <v>13</v>
      </c>
      <c r="F1842" s="5" t="str">
        <f>VLOOKUP($E1842,Country!$A$1:$B$11,2,0)</f>
        <v>Asia</v>
      </c>
      <c r="G1842" s="5" t="s">
        <v>26</v>
      </c>
      <c r="H1842" s="5" t="str">
        <f>VLOOKUP($G1842,Products!$A$1:$C$11,COLUMNS(Products!$A$2:B1842),0)</f>
        <v>Electronics</v>
      </c>
      <c r="I1842" s="5">
        <f>VLOOKUP($G1842,Products!$A$1:$C$11,COLUMNS(Products!$A$2:C1842),0)</f>
        <v>263.2</v>
      </c>
      <c r="J1842" s="5">
        <v>181.17</v>
      </c>
      <c r="K1842" s="5" t="s">
        <v>82</v>
      </c>
      <c r="L1842" s="5" t="s">
        <v>83</v>
      </c>
      <c r="M1842" s="5" t="str">
        <f t="shared" si="28"/>
        <v>0</v>
      </c>
      <c r="N1842" s="5" t="str">
        <f>TEXT(Table1[[#This Row],[Date]],"mmm")</f>
        <v>Mar</v>
      </c>
      <c r="O1842" s="5">
        <f>YEAR(Table1[[#This Row],[Date]])</f>
        <v>2023</v>
      </c>
    </row>
    <row r="1843" spans="1:15" x14ac:dyDescent="0.25">
      <c r="A1843" s="5">
        <v>1842</v>
      </c>
      <c r="B1843" s="6">
        <v>45392</v>
      </c>
      <c r="C1843" s="5" t="s">
        <v>74</v>
      </c>
      <c r="D1843" s="5" t="str">
        <f>VLOOKUP($C1843,'Sales Person'!$A$1:$C$21,2,0)</f>
        <v>Michale Cole</v>
      </c>
      <c r="E1843" s="5" t="s">
        <v>5</v>
      </c>
      <c r="F1843" s="5" t="str">
        <f>VLOOKUP($E1843,Country!$A$1:$B$11,2,0)</f>
        <v>South America</v>
      </c>
      <c r="G1843" s="5" t="s">
        <v>31</v>
      </c>
      <c r="H1843" s="5" t="str">
        <f>VLOOKUP($G1843,Products!$A$1:$C$11,COLUMNS(Products!$A$2:B1843),0)</f>
        <v>Electronics</v>
      </c>
      <c r="I1843" s="5">
        <f>VLOOKUP($G1843,Products!$A$1:$C$11,COLUMNS(Products!$A$2:C1843),0)</f>
        <v>71.97</v>
      </c>
      <c r="J1843" s="5">
        <v>113.78</v>
      </c>
      <c r="K1843" s="5" t="s">
        <v>81</v>
      </c>
      <c r="L1843" s="6">
        <v>45396</v>
      </c>
      <c r="M1843" s="5">
        <f t="shared" si="28"/>
        <v>4</v>
      </c>
      <c r="N1843" s="5" t="str">
        <f>TEXT(Table1[[#This Row],[Date]],"mmm")</f>
        <v>Apr</v>
      </c>
      <c r="O1843" s="5">
        <f>YEAR(Table1[[#This Row],[Date]])</f>
        <v>2024</v>
      </c>
    </row>
    <row r="1844" spans="1:15" x14ac:dyDescent="0.25">
      <c r="A1844" s="5">
        <v>1843</v>
      </c>
      <c r="B1844" s="6">
        <v>45611</v>
      </c>
      <c r="C1844" s="5" t="s">
        <v>50</v>
      </c>
      <c r="D1844" s="5" t="str">
        <f>VLOOKUP($C1844,'Sales Person'!$A$1:$C$21,2,0)</f>
        <v>Michale Cole</v>
      </c>
      <c r="E1844" s="5" t="s">
        <v>10</v>
      </c>
      <c r="F1844" s="5" t="str">
        <f>VLOOKUP($E1844,Country!$A$1:$B$11,2,0)</f>
        <v>Europe</v>
      </c>
      <c r="G1844" s="5" t="s">
        <v>28</v>
      </c>
      <c r="H1844" s="5" t="str">
        <f>VLOOKUP($G1844,Products!$A$1:$C$11,COLUMNS(Products!$A$2:B1844),0)</f>
        <v>Electronics</v>
      </c>
      <c r="I1844" s="5">
        <f>VLOOKUP($G1844,Products!$A$1:$C$11,COLUMNS(Products!$A$2:C1844),0)</f>
        <v>282.79000000000002</v>
      </c>
      <c r="J1844" s="5">
        <v>433.75</v>
      </c>
      <c r="K1844" s="5" t="s">
        <v>81</v>
      </c>
      <c r="L1844" s="6">
        <v>45617</v>
      </c>
      <c r="M1844" s="5">
        <f t="shared" si="28"/>
        <v>6</v>
      </c>
      <c r="N1844" s="5" t="str">
        <f>TEXT(Table1[[#This Row],[Date]],"mmm")</f>
        <v>Nov</v>
      </c>
      <c r="O1844" s="5">
        <f>YEAR(Table1[[#This Row],[Date]])</f>
        <v>2024</v>
      </c>
    </row>
    <row r="1845" spans="1:15" x14ac:dyDescent="0.25">
      <c r="A1845" s="5">
        <v>1844</v>
      </c>
      <c r="B1845" s="6">
        <v>45232</v>
      </c>
      <c r="C1845" s="5" t="s">
        <v>70</v>
      </c>
      <c r="D1845" s="5" t="str">
        <f>VLOOKUP($C1845,'Sales Person'!$A$1:$C$21,2,0)</f>
        <v>Cathy Kelley</v>
      </c>
      <c r="E1845" s="5" t="s">
        <v>15</v>
      </c>
      <c r="F1845" s="5" t="str">
        <f>VLOOKUP($E1845,Country!$A$1:$B$11,2,0)</f>
        <v>Oceania</v>
      </c>
      <c r="G1845" s="5" t="s">
        <v>24</v>
      </c>
      <c r="H1845" s="5" t="str">
        <f>VLOOKUP($G1845,Products!$A$1:$C$11,COLUMNS(Products!$A$2:B1845),0)</f>
        <v>Audio</v>
      </c>
      <c r="I1845" s="5">
        <f>VLOOKUP($G1845,Products!$A$1:$C$11,COLUMNS(Products!$A$2:C1845),0)</f>
        <v>195.62</v>
      </c>
      <c r="J1845" s="5">
        <v>651.1</v>
      </c>
      <c r="K1845" s="5" t="s">
        <v>82</v>
      </c>
      <c r="L1845" s="5" t="s">
        <v>83</v>
      </c>
      <c r="M1845" s="5" t="str">
        <f t="shared" si="28"/>
        <v>0</v>
      </c>
      <c r="N1845" s="5" t="str">
        <f>TEXT(Table1[[#This Row],[Date]],"mmm")</f>
        <v>Nov</v>
      </c>
      <c r="O1845" s="5">
        <f>YEAR(Table1[[#This Row],[Date]])</f>
        <v>2023</v>
      </c>
    </row>
    <row r="1846" spans="1:15" x14ac:dyDescent="0.25">
      <c r="A1846" s="5">
        <v>1845</v>
      </c>
      <c r="B1846" s="6">
        <v>45470</v>
      </c>
      <c r="C1846" s="5" t="s">
        <v>58</v>
      </c>
      <c r="D1846" s="5" t="str">
        <f>VLOOKUP($C1846,'Sales Person'!$A$1:$C$21,2,0)</f>
        <v>Nick Patrick</v>
      </c>
      <c r="E1846" s="5" t="s">
        <v>2</v>
      </c>
      <c r="F1846" s="5" t="str">
        <f>VLOOKUP($E1846,Country!$A$1:$B$11,2,0)</f>
        <v>North America</v>
      </c>
      <c r="G1846" s="5" t="s">
        <v>31</v>
      </c>
      <c r="H1846" s="5" t="str">
        <f>VLOOKUP($G1846,Products!$A$1:$C$11,COLUMNS(Products!$A$2:B1846),0)</f>
        <v>Electronics</v>
      </c>
      <c r="I1846" s="5">
        <f>VLOOKUP($G1846,Products!$A$1:$C$11,COLUMNS(Products!$A$2:C1846),0)</f>
        <v>71.97</v>
      </c>
      <c r="J1846" s="5">
        <v>270.07</v>
      </c>
      <c r="K1846" s="5" t="s">
        <v>81</v>
      </c>
      <c r="L1846" s="6">
        <v>45471</v>
      </c>
      <c r="M1846" s="5">
        <f t="shared" si="28"/>
        <v>1</v>
      </c>
      <c r="N1846" s="5" t="str">
        <f>TEXT(Table1[[#This Row],[Date]],"mmm")</f>
        <v>Jun</v>
      </c>
      <c r="O1846" s="5">
        <f>YEAR(Table1[[#This Row],[Date]])</f>
        <v>2024</v>
      </c>
    </row>
    <row r="1847" spans="1:15" x14ac:dyDescent="0.25">
      <c r="A1847" s="5">
        <v>1846</v>
      </c>
      <c r="B1847" s="6">
        <v>45312</v>
      </c>
      <c r="C1847" s="5" t="s">
        <v>72</v>
      </c>
      <c r="D1847" s="5" t="str">
        <f>VLOOKUP($C1847,'Sales Person'!$A$1:$C$21,2,0)</f>
        <v>Cathy Kelley</v>
      </c>
      <c r="E1847" s="5" t="s">
        <v>15</v>
      </c>
      <c r="F1847" s="5" t="str">
        <f>VLOOKUP($E1847,Country!$A$1:$B$11,2,0)</f>
        <v>Oceania</v>
      </c>
      <c r="G1847" s="5" t="s">
        <v>24</v>
      </c>
      <c r="H1847" s="5" t="str">
        <f>VLOOKUP($G1847,Products!$A$1:$C$11,COLUMNS(Products!$A$2:B1847),0)</f>
        <v>Audio</v>
      </c>
      <c r="I1847" s="5">
        <f>VLOOKUP($G1847,Products!$A$1:$C$11,COLUMNS(Products!$A$2:C1847),0)</f>
        <v>195.62</v>
      </c>
      <c r="J1847" s="5">
        <v>536.52</v>
      </c>
      <c r="K1847" s="5" t="s">
        <v>81</v>
      </c>
      <c r="L1847" s="6">
        <v>45332</v>
      </c>
      <c r="M1847" s="5">
        <f t="shared" si="28"/>
        <v>20</v>
      </c>
      <c r="N1847" s="5" t="str">
        <f>TEXT(Table1[[#This Row],[Date]],"mmm")</f>
        <v>Jan</v>
      </c>
      <c r="O1847" s="5">
        <f>YEAR(Table1[[#This Row],[Date]])</f>
        <v>2024</v>
      </c>
    </row>
    <row r="1848" spans="1:15" x14ac:dyDescent="0.25">
      <c r="A1848" s="5">
        <v>1847</v>
      </c>
      <c r="B1848" s="6">
        <v>45632</v>
      </c>
      <c r="C1848" s="5" t="s">
        <v>44</v>
      </c>
      <c r="D1848" s="5" t="str">
        <f>VLOOKUP($C1848,'Sales Person'!$A$1:$C$21,2,0)</f>
        <v>Cathy Kelley</v>
      </c>
      <c r="E1848" s="5" t="s">
        <v>11</v>
      </c>
      <c r="F1848" s="5" t="str">
        <f>VLOOKUP($E1848,Country!$A$1:$B$11,2,0)</f>
        <v>Asia</v>
      </c>
      <c r="G1848" s="5" t="s">
        <v>28</v>
      </c>
      <c r="H1848" s="5" t="str">
        <f>VLOOKUP($G1848,Products!$A$1:$C$11,COLUMNS(Products!$A$2:B1848),0)</f>
        <v>Electronics</v>
      </c>
      <c r="I1848" s="5">
        <f>VLOOKUP($G1848,Products!$A$1:$C$11,COLUMNS(Products!$A$2:C1848),0)</f>
        <v>282.79000000000002</v>
      </c>
      <c r="J1848" s="5">
        <v>991.31</v>
      </c>
      <c r="K1848" s="5" t="s">
        <v>82</v>
      </c>
      <c r="L1848" s="5" t="s">
        <v>83</v>
      </c>
      <c r="M1848" s="5" t="str">
        <f t="shared" si="28"/>
        <v>0</v>
      </c>
      <c r="N1848" s="5" t="str">
        <f>TEXT(Table1[[#This Row],[Date]],"mmm")</f>
        <v>Dec</v>
      </c>
      <c r="O1848" s="5">
        <f>YEAR(Table1[[#This Row],[Date]])</f>
        <v>2024</v>
      </c>
    </row>
    <row r="1849" spans="1:15" x14ac:dyDescent="0.25">
      <c r="A1849" s="5">
        <v>1848</v>
      </c>
      <c r="B1849" s="6">
        <v>45137</v>
      </c>
      <c r="C1849" s="5" t="s">
        <v>42</v>
      </c>
      <c r="D1849" s="5" t="str">
        <f>VLOOKUP($C1849,'Sales Person'!$A$1:$C$21,2,0)</f>
        <v>Cathy Kelley</v>
      </c>
      <c r="E1849" s="5" t="s">
        <v>11</v>
      </c>
      <c r="F1849" s="5" t="str">
        <f>VLOOKUP($E1849,Country!$A$1:$B$11,2,0)</f>
        <v>Asia</v>
      </c>
      <c r="G1849" s="5" t="s">
        <v>31</v>
      </c>
      <c r="H1849" s="5" t="str">
        <f>VLOOKUP($G1849,Products!$A$1:$C$11,COLUMNS(Products!$A$2:B1849),0)</f>
        <v>Electronics</v>
      </c>
      <c r="I1849" s="5">
        <f>VLOOKUP($G1849,Products!$A$1:$C$11,COLUMNS(Products!$A$2:C1849),0)</f>
        <v>71.97</v>
      </c>
      <c r="J1849" s="5">
        <v>828.48</v>
      </c>
      <c r="K1849" s="5" t="s">
        <v>81</v>
      </c>
      <c r="L1849" s="6">
        <v>45149</v>
      </c>
      <c r="M1849" s="5">
        <f t="shared" si="28"/>
        <v>12</v>
      </c>
      <c r="N1849" s="5" t="str">
        <f>TEXT(Table1[[#This Row],[Date]],"mmm")</f>
        <v>Jul</v>
      </c>
      <c r="O1849" s="5">
        <f>YEAR(Table1[[#This Row],[Date]])</f>
        <v>2023</v>
      </c>
    </row>
    <row r="1850" spans="1:15" x14ac:dyDescent="0.25">
      <c r="A1850" s="5">
        <v>1849</v>
      </c>
      <c r="B1850" s="6">
        <v>45392</v>
      </c>
      <c r="C1850" s="5" t="s">
        <v>44</v>
      </c>
      <c r="D1850" s="5" t="str">
        <f>VLOOKUP($C1850,'Sales Person'!$A$1:$C$21,2,0)</f>
        <v>Cathy Kelley</v>
      </c>
      <c r="E1850" s="5" t="s">
        <v>11</v>
      </c>
      <c r="F1850" s="5" t="str">
        <f>VLOOKUP($E1850,Country!$A$1:$B$11,2,0)</f>
        <v>Asia</v>
      </c>
      <c r="G1850" s="5" t="s">
        <v>32</v>
      </c>
      <c r="H1850" s="5" t="str">
        <f>VLOOKUP($G1850,Products!$A$1:$C$11,COLUMNS(Products!$A$2:B1850),0)</f>
        <v>Audio</v>
      </c>
      <c r="I1850" s="5">
        <f>VLOOKUP($G1850,Products!$A$1:$C$11,COLUMNS(Products!$A$2:C1850),0)</f>
        <v>143.09</v>
      </c>
      <c r="J1850" s="5">
        <v>529.79</v>
      </c>
      <c r="K1850" s="5" t="s">
        <v>81</v>
      </c>
      <c r="L1850" s="6">
        <v>45404</v>
      </c>
      <c r="M1850" s="5">
        <f t="shared" si="28"/>
        <v>12</v>
      </c>
      <c r="N1850" s="5" t="str">
        <f>TEXT(Table1[[#This Row],[Date]],"mmm")</f>
        <v>Apr</v>
      </c>
      <c r="O1850" s="5">
        <f>YEAR(Table1[[#This Row],[Date]])</f>
        <v>2024</v>
      </c>
    </row>
    <row r="1851" spans="1:15" x14ac:dyDescent="0.25">
      <c r="A1851" s="5">
        <v>1850</v>
      </c>
      <c r="B1851" s="6">
        <v>45167</v>
      </c>
      <c r="C1851" s="5" t="s">
        <v>54</v>
      </c>
      <c r="D1851" s="5" t="str">
        <f>VLOOKUP($C1851,'Sales Person'!$A$1:$C$21,2,0)</f>
        <v>Michale Cole</v>
      </c>
      <c r="E1851" s="5" t="s">
        <v>5</v>
      </c>
      <c r="F1851" s="5" t="str">
        <f>VLOOKUP($E1851,Country!$A$1:$B$11,2,0)</f>
        <v>South America</v>
      </c>
      <c r="G1851" s="5" t="s">
        <v>29</v>
      </c>
      <c r="H1851" s="5" t="str">
        <f>VLOOKUP($G1851,Products!$A$1:$C$11,COLUMNS(Products!$A$2:B1851),0)</f>
        <v>Computing</v>
      </c>
      <c r="I1851" s="5">
        <f>VLOOKUP($G1851,Products!$A$1:$C$11,COLUMNS(Products!$A$2:C1851),0)</f>
        <v>104.6</v>
      </c>
      <c r="J1851" s="5">
        <v>264.25</v>
      </c>
      <c r="K1851" s="5" t="s">
        <v>81</v>
      </c>
      <c r="L1851" s="6">
        <v>45171</v>
      </c>
      <c r="M1851" s="5">
        <f t="shared" si="28"/>
        <v>4</v>
      </c>
      <c r="N1851" s="5" t="str">
        <f>TEXT(Table1[[#This Row],[Date]],"mmm")</f>
        <v>Aug</v>
      </c>
      <c r="O1851" s="5">
        <f>YEAR(Table1[[#This Row],[Date]])</f>
        <v>2023</v>
      </c>
    </row>
    <row r="1852" spans="1:15" x14ac:dyDescent="0.25">
      <c r="A1852" s="5">
        <v>1851</v>
      </c>
      <c r="B1852" s="6">
        <v>45112</v>
      </c>
      <c r="C1852" s="5" t="s">
        <v>40</v>
      </c>
      <c r="D1852" s="5" t="str">
        <f>VLOOKUP($C1852,'Sales Person'!$A$1:$C$21,2,0)</f>
        <v>Samantha Irvin</v>
      </c>
      <c r="E1852" s="5" t="s">
        <v>11</v>
      </c>
      <c r="F1852" s="5" t="str">
        <f>VLOOKUP($E1852,Country!$A$1:$B$11,2,0)</f>
        <v>Asia</v>
      </c>
      <c r="G1852" s="5" t="s">
        <v>22</v>
      </c>
      <c r="H1852" s="5" t="str">
        <f>VLOOKUP($G1852,Products!$A$1:$C$11,COLUMNS(Products!$A$2:B1852),0)</f>
        <v>Computing</v>
      </c>
      <c r="I1852" s="5">
        <f>VLOOKUP($G1852,Products!$A$1:$C$11,COLUMNS(Products!$A$2:C1852),0)</f>
        <v>415.78</v>
      </c>
      <c r="J1852" s="5">
        <v>168.81</v>
      </c>
      <c r="K1852" s="5" t="s">
        <v>81</v>
      </c>
      <c r="L1852" s="6">
        <v>45124</v>
      </c>
      <c r="M1852" s="5">
        <f t="shared" si="28"/>
        <v>12</v>
      </c>
      <c r="N1852" s="5" t="str">
        <f>TEXT(Table1[[#This Row],[Date]],"mmm")</f>
        <v>Jul</v>
      </c>
      <c r="O1852" s="5">
        <f>YEAR(Table1[[#This Row],[Date]])</f>
        <v>2023</v>
      </c>
    </row>
    <row r="1853" spans="1:15" x14ac:dyDescent="0.25">
      <c r="A1853" s="5">
        <v>1852</v>
      </c>
      <c r="B1853" s="6">
        <v>45393</v>
      </c>
      <c r="C1853" s="5" t="s">
        <v>68</v>
      </c>
      <c r="D1853" s="5" t="str">
        <f>VLOOKUP($C1853,'Sales Person'!$A$1:$C$21,2,0)</f>
        <v>Samantha Irvin</v>
      </c>
      <c r="E1853" s="5" t="s">
        <v>9</v>
      </c>
      <c r="F1853" s="5" t="str">
        <f>VLOOKUP($E1853,Country!$A$1:$B$11,2,0)</f>
        <v>Europe</v>
      </c>
      <c r="G1853" s="5" t="s">
        <v>26</v>
      </c>
      <c r="H1853" s="5" t="str">
        <f>VLOOKUP($G1853,Products!$A$1:$C$11,COLUMNS(Products!$A$2:B1853),0)</f>
        <v>Electronics</v>
      </c>
      <c r="I1853" s="5">
        <f>VLOOKUP($G1853,Products!$A$1:$C$11,COLUMNS(Products!$A$2:C1853),0)</f>
        <v>263.2</v>
      </c>
      <c r="J1853" s="5">
        <v>337.59</v>
      </c>
      <c r="K1853" s="5" t="s">
        <v>81</v>
      </c>
      <c r="L1853" s="6">
        <v>45403</v>
      </c>
      <c r="M1853" s="5">
        <f t="shared" si="28"/>
        <v>10</v>
      </c>
      <c r="N1853" s="5" t="str">
        <f>TEXT(Table1[[#This Row],[Date]],"mmm")</f>
        <v>Apr</v>
      </c>
      <c r="O1853" s="5">
        <f>YEAR(Table1[[#This Row],[Date]])</f>
        <v>2024</v>
      </c>
    </row>
    <row r="1854" spans="1:15" x14ac:dyDescent="0.25">
      <c r="A1854" s="5">
        <v>1853</v>
      </c>
      <c r="B1854" s="6">
        <v>45522</v>
      </c>
      <c r="C1854" s="5" t="s">
        <v>44</v>
      </c>
      <c r="D1854" s="5" t="str">
        <f>VLOOKUP($C1854,'Sales Person'!$A$1:$C$21,2,0)</f>
        <v>Cathy Kelley</v>
      </c>
      <c r="E1854" s="5" t="s">
        <v>15</v>
      </c>
      <c r="F1854" s="5" t="str">
        <f>VLOOKUP($E1854,Country!$A$1:$B$11,2,0)</f>
        <v>Oceania</v>
      </c>
      <c r="G1854" s="5" t="s">
        <v>28</v>
      </c>
      <c r="H1854" s="5" t="str">
        <f>VLOOKUP($G1854,Products!$A$1:$C$11,COLUMNS(Products!$A$2:B1854),0)</f>
        <v>Electronics</v>
      </c>
      <c r="I1854" s="5">
        <f>VLOOKUP($G1854,Products!$A$1:$C$11,COLUMNS(Products!$A$2:C1854),0)</f>
        <v>282.79000000000002</v>
      </c>
      <c r="J1854" s="5">
        <v>114.39</v>
      </c>
      <c r="K1854" s="5" t="s">
        <v>82</v>
      </c>
      <c r="L1854" s="5" t="s">
        <v>83</v>
      </c>
      <c r="M1854" s="5" t="str">
        <f t="shared" si="28"/>
        <v>0</v>
      </c>
      <c r="N1854" s="5" t="str">
        <f>TEXT(Table1[[#This Row],[Date]],"mmm")</f>
        <v>Aug</v>
      </c>
      <c r="O1854" s="5">
        <f>YEAR(Table1[[#This Row],[Date]])</f>
        <v>2024</v>
      </c>
    </row>
    <row r="1855" spans="1:15" x14ac:dyDescent="0.25">
      <c r="A1855" s="5">
        <v>1854</v>
      </c>
      <c r="B1855" s="6">
        <v>45622</v>
      </c>
      <c r="C1855" s="5" t="s">
        <v>60</v>
      </c>
      <c r="D1855" s="5" t="str">
        <f>VLOOKUP($C1855,'Sales Person'!$A$1:$C$21,2,0)</f>
        <v>Cathy Kelley</v>
      </c>
      <c r="E1855" s="5" t="s">
        <v>5</v>
      </c>
      <c r="F1855" s="5" t="str">
        <f>VLOOKUP($E1855,Country!$A$1:$B$11,2,0)</f>
        <v>South America</v>
      </c>
      <c r="G1855" s="5" t="s">
        <v>26</v>
      </c>
      <c r="H1855" s="5" t="str">
        <f>VLOOKUP($G1855,Products!$A$1:$C$11,COLUMNS(Products!$A$2:B1855),0)</f>
        <v>Electronics</v>
      </c>
      <c r="I1855" s="5">
        <f>VLOOKUP($G1855,Products!$A$1:$C$11,COLUMNS(Products!$A$2:C1855),0)</f>
        <v>263.2</v>
      </c>
      <c r="J1855" s="5">
        <v>977.95</v>
      </c>
      <c r="K1855" s="5" t="s">
        <v>82</v>
      </c>
      <c r="L1855" s="5" t="s">
        <v>83</v>
      </c>
      <c r="M1855" s="5" t="str">
        <f t="shared" si="28"/>
        <v>0</v>
      </c>
      <c r="N1855" s="5" t="str">
        <f>TEXT(Table1[[#This Row],[Date]],"mmm")</f>
        <v>Nov</v>
      </c>
      <c r="O1855" s="5">
        <f>YEAR(Table1[[#This Row],[Date]])</f>
        <v>2024</v>
      </c>
    </row>
    <row r="1856" spans="1:15" x14ac:dyDescent="0.25">
      <c r="A1856" s="5">
        <v>1855</v>
      </c>
      <c r="B1856" s="6">
        <v>45299</v>
      </c>
      <c r="C1856" s="5" t="s">
        <v>52</v>
      </c>
      <c r="D1856" s="5" t="str">
        <f>VLOOKUP($C1856,'Sales Person'!$A$1:$C$21,2,0)</f>
        <v>Nick Patrick</v>
      </c>
      <c r="E1856" s="5" t="s">
        <v>5</v>
      </c>
      <c r="F1856" s="5" t="str">
        <f>VLOOKUP($E1856,Country!$A$1:$B$11,2,0)</f>
        <v>South America</v>
      </c>
      <c r="G1856" s="5" t="s">
        <v>28</v>
      </c>
      <c r="H1856" s="5" t="str">
        <f>VLOOKUP($G1856,Products!$A$1:$C$11,COLUMNS(Products!$A$2:B1856),0)</f>
        <v>Electronics</v>
      </c>
      <c r="I1856" s="5">
        <f>VLOOKUP($G1856,Products!$A$1:$C$11,COLUMNS(Products!$A$2:C1856),0)</f>
        <v>282.79000000000002</v>
      </c>
      <c r="J1856" s="5">
        <v>525.39</v>
      </c>
      <c r="K1856" s="5" t="s">
        <v>82</v>
      </c>
      <c r="L1856" s="5" t="s">
        <v>83</v>
      </c>
      <c r="M1856" s="5" t="str">
        <f t="shared" si="28"/>
        <v>0</v>
      </c>
      <c r="N1856" s="5" t="str">
        <f>TEXT(Table1[[#This Row],[Date]],"mmm")</f>
        <v>Jan</v>
      </c>
      <c r="O1856" s="5">
        <f>YEAR(Table1[[#This Row],[Date]])</f>
        <v>2024</v>
      </c>
    </row>
    <row r="1857" spans="1:15" x14ac:dyDescent="0.25">
      <c r="A1857" s="5">
        <v>1856</v>
      </c>
      <c r="B1857" s="6">
        <v>44960</v>
      </c>
      <c r="C1857" s="5" t="s">
        <v>56</v>
      </c>
      <c r="D1857" s="5" t="str">
        <f>VLOOKUP($C1857,'Sales Person'!$A$1:$C$21,2,0)</f>
        <v>Nick Patrick</v>
      </c>
      <c r="E1857" s="5" t="s">
        <v>2</v>
      </c>
      <c r="F1857" s="5" t="str">
        <f>VLOOKUP($E1857,Country!$A$1:$B$11,2,0)</f>
        <v>North America</v>
      </c>
      <c r="G1857" s="5" t="s">
        <v>24</v>
      </c>
      <c r="H1857" s="5" t="str">
        <f>VLOOKUP($G1857,Products!$A$1:$C$11,COLUMNS(Products!$A$2:B1857),0)</f>
        <v>Audio</v>
      </c>
      <c r="I1857" s="5">
        <f>VLOOKUP($G1857,Products!$A$1:$C$11,COLUMNS(Products!$A$2:C1857),0)</f>
        <v>195.62</v>
      </c>
      <c r="J1857" s="5">
        <v>279.72000000000003</v>
      </c>
      <c r="K1857" s="5" t="s">
        <v>81</v>
      </c>
      <c r="L1857" s="6">
        <v>44961</v>
      </c>
      <c r="M1857" s="5">
        <f t="shared" si="28"/>
        <v>1</v>
      </c>
      <c r="N1857" s="5" t="str">
        <f>TEXT(Table1[[#This Row],[Date]],"mmm")</f>
        <v>Feb</v>
      </c>
      <c r="O1857" s="5">
        <f>YEAR(Table1[[#This Row],[Date]])</f>
        <v>2023</v>
      </c>
    </row>
    <row r="1858" spans="1:15" x14ac:dyDescent="0.25">
      <c r="A1858" s="5">
        <v>1857</v>
      </c>
      <c r="B1858" s="6">
        <v>45442</v>
      </c>
      <c r="C1858" s="5" t="s">
        <v>62</v>
      </c>
      <c r="D1858" s="5" t="str">
        <f>VLOOKUP($C1858,'Sales Person'!$A$1:$C$21,2,0)</f>
        <v>Cathy Kelley</v>
      </c>
      <c r="E1858" s="5" t="s">
        <v>13</v>
      </c>
      <c r="F1858" s="5" t="str">
        <f>VLOOKUP($E1858,Country!$A$1:$B$11,2,0)</f>
        <v>Asia</v>
      </c>
      <c r="G1858" s="5" t="s">
        <v>22</v>
      </c>
      <c r="H1858" s="5" t="str">
        <f>VLOOKUP($G1858,Products!$A$1:$C$11,COLUMNS(Products!$A$2:B1858),0)</f>
        <v>Computing</v>
      </c>
      <c r="I1858" s="5">
        <f>VLOOKUP($G1858,Products!$A$1:$C$11,COLUMNS(Products!$A$2:C1858),0)</f>
        <v>415.78</v>
      </c>
      <c r="J1858" s="5">
        <v>796.25</v>
      </c>
      <c r="K1858" s="5" t="s">
        <v>82</v>
      </c>
      <c r="L1858" s="5" t="s">
        <v>83</v>
      </c>
      <c r="M1858" s="5" t="str">
        <f t="shared" ref="M1858:M1921" si="29">IFERROR(L1858-B1858,"0")</f>
        <v>0</v>
      </c>
      <c r="N1858" s="5" t="str">
        <f>TEXT(Table1[[#This Row],[Date]],"mmm")</f>
        <v>May</v>
      </c>
      <c r="O1858" s="5">
        <f>YEAR(Table1[[#This Row],[Date]])</f>
        <v>2024</v>
      </c>
    </row>
    <row r="1859" spans="1:15" x14ac:dyDescent="0.25">
      <c r="A1859" s="5">
        <v>1858</v>
      </c>
      <c r="B1859" s="6">
        <v>45071</v>
      </c>
      <c r="C1859" s="5" t="s">
        <v>52</v>
      </c>
      <c r="D1859" s="5" t="str">
        <f>VLOOKUP($C1859,'Sales Person'!$A$1:$C$21,2,0)</f>
        <v>Nick Patrick</v>
      </c>
      <c r="E1859" s="5" t="s">
        <v>10</v>
      </c>
      <c r="F1859" s="5" t="str">
        <f>VLOOKUP($E1859,Country!$A$1:$B$11,2,0)</f>
        <v>Europe</v>
      </c>
      <c r="G1859" s="5" t="s">
        <v>20</v>
      </c>
      <c r="H1859" s="5" t="str">
        <f>VLOOKUP($G1859,Products!$A$1:$C$11,COLUMNS(Products!$A$2:B1859),0)</f>
        <v>Office Equipment</v>
      </c>
      <c r="I1859" s="5">
        <f>VLOOKUP($G1859,Products!$A$1:$C$11,COLUMNS(Products!$A$2:C1859),0)</f>
        <v>350.59</v>
      </c>
      <c r="J1859" s="5">
        <v>268.04000000000002</v>
      </c>
      <c r="K1859" s="5" t="s">
        <v>81</v>
      </c>
      <c r="L1859" s="6">
        <v>45077</v>
      </c>
      <c r="M1859" s="5">
        <f t="shared" si="29"/>
        <v>6</v>
      </c>
      <c r="N1859" s="5" t="str">
        <f>TEXT(Table1[[#This Row],[Date]],"mmm")</f>
        <v>May</v>
      </c>
      <c r="O1859" s="5">
        <f>YEAR(Table1[[#This Row],[Date]])</f>
        <v>2023</v>
      </c>
    </row>
    <row r="1860" spans="1:15" x14ac:dyDescent="0.25">
      <c r="A1860" s="5">
        <v>1859</v>
      </c>
      <c r="B1860" s="6">
        <v>45231</v>
      </c>
      <c r="C1860" s="5" t="s">
        <v>58</v>
      </c>
      <c r="D1860" s="5" t="str">
        <f>VLOOKUP($C1860,'Sales Person'!$A$1:$C$21,2,0)</f>
        <v>Nick Patrick</v>
      </c>
      <c r="E1860" s="5" t="s">
        <v>10</v>
      </c>
      <c r="F1860" s="5" t="str">
        <f>VLOOKUP($E1860,Country!$A$1:$B$11,2,0)</f>
        <v>Europe</v>
      </c>
      <c r="G1860" s="5" t="s">
        <v>30</v>
      </c>
      <c r="H1860" s="5" t="str">
        <f>VLOOKUP($G1860,Products!$A$1:$C$11,COLUMNS(Products!$A$2:B1860),0)</f>
        <v>Audio</v>
      </c>
      <c r="I1860" s="5">
        <f>VLOOKUP($G1860,Products!$A$1:$C$11,COLUMNS(Products!$A$2:C1860),0)</f>
        <v>199.57</v>
      </c>
      <c r="J1860" s="5">
        <v>697.39</v>
      </c>
      <c r="K1860" s="5" t="s">
        <v>81</v>
      </c>
      <c r="L1860" s="6">
        <v>45237</v>
      </c>
      <c r="M1860" s="5">
        <f t="shared" si="29"/>
        <v>6</v>
      </c>
      <c r="N1860" s="5" t="str">
        <f>TEXT(Table1[[#This Row],[Date]],"mmm")</f>
        <v>Nov</v>
      </c>
      <c r="O1860" s="5">
        <f>YEAR(Table1[[#This Row],[Date]])</f>
        <v>2023</v>
      </c>
    </row>
    <row r="1861" spans="1:15" x14ac:dyDescent="0.25">
      <c r="A1861" s="5">
        <v>1860</v>
      </c>
      <c r="B1861" s="6">
        <v>45389</v>
      </c>
      <c r="C1861" s="5" t="s">
        <v>66</v>
      </c>
      <c r="D1861" s="5" t="str">
        <f>VLOOKUP($C1861,'Sales Person'!$A$1:$C$21,2,0)</f>
        <v>Michale Cole</v>
      </c>
      <c r="E1861" s="5" t="s">
        <v>4</v>
      </c>
      <c r="F1861" s="5" t="str">
        <f>VLOOKUP($E1861,Country!$A$1:$B$11,2,0)</f>
        <v>North America</v>
      </c>
      <c r="G1861" s="5" t="s">
        <v>32</v>
      </c>
      <c r="H1861" s="5" t="str">
        <f>VLOOKUP($G1861,Products!$A$1:$C$11,COLUMNS(Products!$A$2:B1861),0)</f>
        <v>Audio</v>
      </c>
      <c r="I1861" s="5">
        <f>VLOOKUP($G1861,Products!$A$1:$C$11,COLUMNS(Products!$A$2:C1861),0)</f>
        <v>143.09</v>
      </c>
      <c r="J1861" s="5">
        <v>230.82</v>
      </c>
      <c r="K1861" s="5" t="s">
        <v>81</v>
      </c>
      <c r="L1861" s="6">
        <v>45391</v>
      </c>
      <c r="M1861" s="5">
        <f t="shared" si="29"/>
        <v>2</v>
      </c>
      <c r="N1861" s="5" t="str">
        <f>TEXT(Table1[[#This Row],[Date]],"mmm")</f>
        <v>Apr</v>
      </c>
      <c r="O1861" s="5">
        <f>YEAR(Table1[[#This Row],[Date]])</f>
        <v>2024</v>
      </c>
    </row>
    <row r="1862" spans="1:15" x14ac:dyDescent="0.25">
      <c r="A1862" s="5">
        <v>1861</v>
      </c>
      <c r="B1862" s="6">
        <v>45022</v>
      </c>
      <c r="C1862" s="5" t="s">
        <v>60</v>
      </c>
      <c r="D1862" s="5" t="str">
        <f>VLOOKUP($C1862,'Sales Person'!$A$1:$C$21,2,0)</f>
        <v>Cathy Kelley</v>
      </c>
      <c r="E1862" s="5" t="s">
        <v>11</v>
      </c>
      <c r="F1862" s="5" t="str">
        <f>VLOOKUP($E1862,Country!$A$1:$B$11,2,0)</f>
        <v>Asia</v>
      </c>
      <c r="G1862" s="5" t="s">
        <v>28</v>
      </c>
      <c r="H1862" s="5" t="str">
        <f>VLOOKUP($G1862,Products!$A$1:$C$11,COLUMNS(Products!$A$2:B1862),0)</f>
        <v>Electronics</v>
      </c>
      <c r="I1862" s="5">
        <f>VLOOKUP($G1862,Products!$A$1:$C$11,COLUMNS(Products!$A$2:C1862),0)</f>
        <v>282.79000000000002</v>
      </c>
      <c r="J1862" s="5">
        <v>316.25</v>
      </c>
      <c r="K1862" s="5" t="s">
        <v>81</v>
      </c>
      <c r="L1862" s="6">
        <v>45034</v>
      </c>
      <c r="M1862" s="5">
        <f t="shared" si="29"/>
        <v>12</v>
      </c>
      <c r="N1862" s="5" t="str">
        <f>TEXT(Table1[[#This Row],[Date]],"mmm")</f>
        <v>Apr</v>
      </c>
      <c r="O1862" s="5">
        <f>YEAR(Table1[[#This Row],[Date]])</f>
        <v>2023</v>
      </c>
    </row>
    <row r="1863" spans="1:15" x14ac:dyDescent="0.25">
      <c r="A1863" s="5">
        <v>1862</v>
      </c>
      <c r="B1863" s="6">
        <v>45593</v>
      </c>
      <c r="C1863" s="5" t="s">
        <v>44</v>
      </c>
      <c r="D1863" s="5" t="str">
        <f>VLOOKUP($C1863,'Sales Person'!$A$1:$C$21,2,0)</f>
        <v>Cathy Kelley</v>
      </c>
      <c r="E1863" s="5" t="s">
        <v>13</v>
      </c>
      <c r="F1863" s="5" t="str">
        <f>VLOOKUP($E1863,Country!$A$1:$B$11,2,0)</f>
        <v>Asia</v>
      </c>
      <c r="G1863" s="5" t="s">
        <v>30</v>
      </c>
      <c r="H1863" s="5" t="str">
        <f>VLOOKUP($G1863,Products!$A$1:$C$11,COLUMNS(Products!$A$2:B1863),0)</f>
        <v>Audio</v>
      </c>
      <c r="I1863" s="5">
        <f>VLOOKUP($G1863,Products!$A$1:$C$11,COLUMNS(Products!$A$2:C1863),0)</f>
        <v>199.57</v>
      </c>
      <c r="J1863" s="5">
        <v>632.08000000000004</v>
      </c>
      <c r="K1863" s="5" t="s">
        <v>81</v>
      </c>
      <c r="L1863" s="6">
        <v>45608</v>
      </c>
      <c r="M1863" s="5">
        <f t="shared" si="29"/>
        <v>15</v>
      </c>
      <c r="N1863" s="5" t="str">
        <f>TEXT(Table1[[#This Row],[Date]],"mmm")</f>
        <v>Oct</v>
      </c>
      <c r="O1863" s="5">
        <f>YEAR(Table1[[#This Row],[Date]])</f>
        <v>2024</v>
      </c>
    </row>
    <row r="1864" spans="1:15" x14ac:dyDescent="0.25">
      <c r="A1864" s="5">
        <v>1863</v>
      </c>
      <c r="B1864" s="6">
        <v>44991</v>
      </c>
      <c r="C1864" s="5" t="s">
        <v>62</v>
      </c>
      <c r="D1864" s="5" t="str">
        <f>VLOOKUP($C1864,'Sales Person'!$A$1:$C$21,2,0)</f>
        <v>Cathy Kelley</v>
      </c>
      <c r="E1864" s="5" t="s">
        <v>11</v>
      </c>
      <c r="F1864" s="5" t="str">
        <f>VLOOKUP($E1864,Country!$A$1:$B$11,2,0)</f>
        <v>Asia</v>
      </c>
      <c r="G1864" s="5" t="s">
        <v>26</v>
      </c>
      <c r="H1864" s="5" t="str">
        <f>VLOOKUP($G1864,Products!$A$1:$C$11,COLUMNS(Products!$A$2:B1864),0)</f>
        <v>Electronics</v>
      </c>
      <c r="I1864" s="5">
        <f>VLOOKUP($G1864,Products!$A$1:$C$11,COLUMNS(Products!$A$2:C1864),0)</f>
        <v>263.2</v>
      </c>
      <c r="J1864" s="5">
        <v>386.23</v>
      </c>
      <c r="K1864" s="5" t="s">
        <v>81</v>
      </c>
      <c r="L1864" s="6">
        <v>45003</v>
      </c>
      <c r="M1864" s="5">
        <f t="shared" si="29"/>
        <v>12</v>
      </c>
      <c r="N1864" s="5" t="str">
        <f>TEXT(Table1[[#This Row],[Date]],"mmm")</f>
        <v>Mar</v>
      </c>
      <c r="O1864" s="5">
        <f>YEAR(Table1[[#This Row],[Date]])</f>
        <v>2023</v>
      </c>
    </row>
    <row r="1865" spans="1:15" x14ac:dyDescent="0.25">
      <c r="A1865" s="5">
        <v>1864</v>
      </c>
      <c r="B1865" s="6">
        <v>45643</v>
      </c>
      <c r="C1865" s="5" t="s">
        <v>64</v>
      </c>
      <c r="D1865" s="5" t="str">
        <f>VLOOKUP($C1865,'Sales Person'!$A$1:$C$21,2,0)</f>
        <v>Michale Cole</v>
      </c>
      <c r="E1865" s="5" t="s">
        <v>15</v>
      </c>
      <c r="F1865" s="5" t="str">
        <f>VLOOKUP($E1865,Country!$A$1:$B$11,2,0)</f>
        <v>Oceania</v>
      </c>
      <c r="G1865" s="5" t="s">
        <v>33</v>
      </c>
      <c r="H1865" s="5" t="str">
        <f>VLOOKUP($G1865,Products!$A$1:$C$11,COLUMNS(Products!$A$2:B1865),0)</f>
        <v>Electronics</v>
      </c>
      <c r="I1865" s="5">
        <f>VLOOKUP($G1865,Products!$A$1:$C$11,COLUMNS(Products!$A$2:C1865),0)</f>
        <v>381.62</v>
      </c>
      <c r="J1865" s="5">
        <v>249.6</v>
      </c>
      <c r="K1865" s="5" t="s">
        <v>81</v>
      </c>
      <c r="L1865" s="6">
        <v>44932</v>
      </c>
      <c r="M1865" s="5">
        <f t="shared" si="29"/>
        <v>-711</v>
      </c>
      <c r="N1865" s="5" t="str">
        <f>TEXT(Table1[[#This Row],[Date]],"mmm")</f>
        <v>Dec</v>
      </c>
      <c r="O1865" s="5">
        <f>YEAR(Table1[[#This Row],[Date]])</f>
        <v>2024</v>
      </c>
    </row>
    <row r="1866" spans="1:15" x14ac:dyDescent="0.25">
      <c r="A1866" s="5">
        <v>1865</v>
      </c>
      <c r="B1866" s="6">
        <v>45101</v>
      </c>
      <c r="C1866" s="5" t="s">
        <v>46</v>
      </c>
      <c r="D1866" s="5" t="str">
        <f>VLOOKUP($C1866,'Sales Person'!$A$1:$C$21,2,0)</f>
        <v>Nick Patrick</v>
      </c>
      <c r="E1866" s="5" t="s">
        <v>4</v>
      </c>
      <c r="F1866" s="5" t="str">
        <f>VLOOKUP($E1866,Country!$A$1:$B$11,2,0)</f>
        <v>North America</v>
      </c>
      <c r="G1866" s="5" t="s">
        <v>33</v>
      </c>
      <c r="H1866" s="5" t="str">
        <f>VLOOKUP($G1866,Products!$A$1:$C$11,COLUMNS(Products!$A$2:B1866),0)</f>
        <v>Electronics</v>
      </c>
      <c r="I1866" s="5">
        <f>VLOOKUP($G1866,Products!$A$1:$C$11,COLUMNS(Products!$A$2:C1866),0)</f>
        <v>381.62</v>
      </c>
      <c r="J1866" s="5">
        <v>828.04</v>
      </c>
      <c r="K1866" s="5" t="s">
        <v>81</v>
      </c>
      <c r="L1866" s="6">
        <v>45103</v>
      </c>
      <c r="M1866" s="5">
        <f t="shared" si="29"/>
        <v>2</v>
      </c>
      <c r="N1866" s="5" t="str">
        <f>TEXT(Table1[[#This Row],[Date]],"mmm")</f>
        <v>Jun</v>
      </c>
      <c r="O1866" s="5">
        <f>YEAR(Table1[[#This Row],[Date]])</f>
        <v>2023</v>
      </c>
    </row>
    <row r="1867" spans="1:15" x14ac:dyDescent="0.25">
      <c r="A1867" s="5">
        <v>1866</v>
      </c>
      <c r="B1867" s="6">
        <v>45128</v>
      </c>
      <c r="C1867" s="5" t="s">
        <v>54</v>
      </c>
      <c r="D1867" s="5" t="str">
        <f>VLOOKUP($C1867,'Sales Person'!$A$1:$C$21,2,0)</f>
        <v>Michale Cole</v>
      </c>
      <c r="E1867" s="5" t="s">
        <v>4</v>
      </c>
      <c r="F1867" s="5" t="str">
        <f>VLOOKUP($E1867,Country!$A$1:$B$11,2,0)</f>
        <v>North America</v>
      </c>
      <c r="G1867" s="5" t="s">
        <v>28</v>
      </c>
      <c r="H1867" s="5" t="str">
        <f>VLOOKUP($G1867,Products!$A$1:$C$11,COLUMNS(Products!$A$2:B1867),0)</f>
        <v>Electronics</v>
      </c>
      <c r="I1867" s="5">
        <f>VLOOKUP($G1867,Products!$A$1:$C$11,COLUMNS(Products!$A$2:C1867),0)</f>
        <v>282.79000000000002</v>
      </c>
      <c r="J1867" s="5">
        <v>777.59</v>
      </c>
      <c r="K1867" s="5" t="s">
        <v>82</v>
      </c>
      <c r="L1867" s="5" t="s">
        <v>83</v>
      </c>
      <c r="M1867" s="5" t="str">
        <f t="shared" si="29"/>
        <v>0</v>
      </c>
      <c r="N1867" s="5" t="str">
        <f>TEXT(Table1[[#This Row],[Date]],"mmm")</f>
        <v>Jul</v>
      </c>
      <c r="O1867" s="5">
        <f>YEAR(Table1[[#This Row],[Date]])</f>
        <v>2023</v>
      </c>
    </row>
    <row r="1868" spans="1:15" x14ac:dyDescent="0.25">
      <c r="A1868" s="5">
        <v>1867</v>
      </c>
      <c r="B1868" s="6">
        <v>45289</v>
      </c>
      <c r="C1868" s="5" t="s">
        <v>66</v>
      </c>
      <c r="D1868" s="5" t="str">
        <f>VLOOKUP($C1868,'Sales Person'!$A$1:$C$21,2,0)</f>
        <v>Michale Cole</v>
      </c>
      <c r="E1868" s="5" t="s">
        <v>7</v>
      </c>
      <c r="F1868" s="5" t="str">
        <f>VLOOKUP($E1868,Country!$A$1:$B$11,2,0)</f>
        <v>Europe</v>
      </c>
      <c r="G1868" s="5" t="s">
        <v>30</v>
      </c>
      <c r="H1868" s="5" t="str">
        <f>VLOOKUP($G1868,Products!$A$1:$C$11,COLUMNS(Products!$A$2:B1868),0)</f>
        <v>Audio</v>
      </c>
      <c r="I1868" s="5">
        <f>VLOOKUP($G1868,Products!$A$1:$C$11,COLUMNS(Products!$A$2:C1868),0)</f>
        <v>199.57</v>
      </c>
      <c r="J1868" s="5">
        <v>583.21</v>
      </c>
      <c r="K1868" s="5" t="s">
        <v>81</v>
      </c>
      <c r="L1868" s="6">
        <v>45297</v>
      </c>
      <c r="M1868" s="5">
        <f t="shared" si="29"/>
        <v>8</v>
      </c>
      <c r="N1868" s="5" t="str">
        <f>TEXT(Table1[[#This Row],[Date]],"mmm")</f>
        <v>Dec</v>
      </c>
      <c r="O1868" s="5">
        <f>YEAR(Table1[[#This Row],[Date]])</f>
        <v>2023</v>
      </c>
    </row>
    <row r="1869" spans="1:15" x14ac:dyDescent="0.25">
      <c r="A1869" s="5">
        <v>1868</v>
      </c>
      <c r="B1869" s="6">
        <v>45013</v>
      </c>
      <c r="C1869" s="5" t="s">
        <v>44</v>
      </c>
      <c r="D1869" s="5" t="str">
        <f>VLOOKUP($C1869,'Sales Person'!$A$1:$C$21,2,0)</f>
        <v>Cathy Kelley</v>
      </c>
      <c r="E1869" s="5" t="s">
        <v>14</v>
      </c>
      <c r="F1869" s="5" t="str">
        <f>VLOOKUP($E1869,Country!$A$1:$B$11,2,0)</f>
        <v>Asia</v>
      </c>
      <c r="G1869" s="5" t="s">
        <v>22</v>
      </c>
      <c r="H1869" s="5" t="str">
        <f>VLOOKUP($G1869,Products!$A$1:$C$11,COLUMNS(Products!$A$2:B1869),0)</f>
        <v>Computing</v>
      </c>
      <c r="I1869" s="5">
        <f>VLOOKUP($G1869,Products!$A$1:$C$11,COLUMNS(Products!$A$2:C1869),0)</f>
        <v>415.78</v>
      </c>
      <c r="J1869" s="5">
        <v>406.64</v>
      </c>
      <c r="K1869" s="5" t="s">
        <v>82</v>
      </c>
      <c r="L1869" s="5" t="s">
        <v>83</v>
      </c>
      <c r="M1869" s="5" t="str">
        <f t="shared" si="29"/>
        <v>0</v>
      </c>
      <c r="N1869" s="5" t="str">
        <f>TEXT(Table1[[#This Row],[Date]],"mmm")</f>
        <v>Mar</v>
      </c>
      <c r="O1869" s="5">
        <f>YEAR(Table1[[#This Row],[Date]])</f>
        <v>2023</v>
      </c>
    </row>
    <row r="1870" spans="1:15" x14ac:dyDescent="0.25">
      <c r="A1870" s="5">
        <v>1869</v>
      </c>
      <c r="B1870" s="6">
        <v>45555</v>
      </c>
      <c r="C1870" s="5" t="s">
        <v>58</v>
      </c>
      <c r="D1870" s="5" t="str">
        <f>VLOOKUP($C1870,'Sales Person'!$A$1:$C$21,2,0)</f>
        <v>Nick Patrick</v>
      </c>
      <c r="E1870" s="5" t="s">
        <v>14</v>
      </c>
      <c r="F1870" s="5" t="str">
        <f>VLOOKUP($E1870,Country!$A$1:$B$11,2,0)</f>
        <v>Asia</v>
      </c>
      <c r="G1870" s="5" t="s">
        <v>29</v>
      </c>
      <c r="H1870" s="5" t="str">
        <f>VLOOKUP($G1870,Products!$A$1:$C$11,COLUMNS(Products!$A$2:B1870),0)</f>
        <v>Computing</v>
      </c>
      <c r="I1870" s="5">
        <f>VLOOKUP($G1870,Products!$A$1:$C$11,COLUMNS(Products!$A$2:C1870),0)</f>
        <v>104.6</v>
      </c>
      <c r="J1870" s="5">
        <v>139.22999999999999</v>
      </c>
      <c r="K1870" s="5" t="s">
        <v>81</v>
      </c>
      <c r="L1870" s="6">
        <v>45573</v>
      </c>
      <c r="M1870" s="5">
        <f t="shared" si="29"/>
        <v>18</v>
      </c>
      <c r="N1870" s="5" t="str">
        <f>TEXT(Table1[[#This Row],[Date]],"mmm")</f>
        <v>Sep</v>
      </c>
      <c r="O1870" s="5">
        <f>YEAR(Table1[[#This Row],[Date]])</f>
        <v>2024</v>
      </c>
    </row>
    <row r="1871" spans="1:15" x14ac:dyDescent="0.25">
      <c r="A1871" s="5">
        <v>1870</v>
      </c>
      <c r="B1871" s="6">
        <v>45538</v>
      </c>
      <c r="C1871" s="5" t="s">
        <v>56</v>
      </c>
      <c r="D1871" s="5" t="str">
        <f>VLOOKUP($C1871,'Sales Person'!$A$1:$C$21,2,0)</f>
        <v>Nick Patrick</v>
      </c>
      <c r="E1871" s="5" t="s">
        <v>9</v>
      </c>
      <c r="F1871" s="5" t="str">
        <f>VLOOKUP($E1871,Country!$A$1:$B$11,2,0)</f>
        <v>Europe</v>
      </c>
      <c r="G1871" s="5" t="s">
        <v>28</v>
      </c>
      <c r="H1871" s="5" t="str">
        <f>VLOOKUP($G1871,Products!$A$1:$C$11,COLUMNS(Products!$A$2:B1871),0)</f>
        <v>Electronics</v>
      </c>
      <c r="I1871" s="5">
        <f>VLOOKUP($G1871,Products!$A$1:$C$11,COLUMNS(Products!$A$2:C1871),0)</f>
        <v>282.79000000000002</v>
      </c>
      <c r="J1871" s="5">
        <v>988.15</v>
      </c>
      <c r="K1871" s="5" t="s">
        <v>81</v>
      </c>
      <c r="L1871" s="6">
        <v>45548</v>
      </c>
      <c r="M1871" s="5">
        <f t="shared" si="29"/>
        <v>10</v>
      </c>
      <c r="N1871" s="5" t="str">
        <f>TEXT(Table1[[#This Row],[Date]],"mmm")</f>
        <v>Sep</v>
      </c>
      <c r="O1871" s="5">
        <f>YEAR(Table1[[#This Row],[Date]])</f>
        <v>2024</v>
      </c>
    </row>
    <row r="1872" spans="1:15" x14ac:dyDescent="0.25">
      <c r="A1872" s="5">
        <v>1871</v>
      </c>
      <c r="B1872" s="6">
        <v>45582</v>
      </c>
      <c r="C1872" s="5" t="s">
        <v>50</v>
      </c>
      <c r="D1872" s="5" t="str">
        <f>VLOOKUP($C1872,'Sales Person'!$A$1:$C$21,2,0)</f>
        <v>Michale Cole</v>
      </c>
      <c r="E1872" s="5" t="s">
        <v>15</v>
      </c>
      <c r="F1872" s="5" t="str">
        <f>VLOOKUP($E1872,Country!$A$1:$B$11,2,0)</f>
        <v>Oceania</v>
      </c>
      <c r="G1872" s="5" t="s">
        <v>28</v>
      </c>
      <c r="H1872" s="5" t="str">
        <f>VLOOKUP($G1872,Products!$A$1:$C$11,COLUMNS(Products!$A$2:B1872),0)</f>
        <v>Electronics</v>
      </c>
      <c r="I1872" s="5">
        <f>VLOOKUP($G1872,Products!$A$1:$C$11,COLUMNS(Products!$A$2:C1872),0)</f>
        <v>282.79000000000002</v>
      </c>
      <c r="J1872" s="5">
        <v>915.81</v>
      </c>
      <c r="K1872" s="5" t="s">
        <v>81</v>
      </c>
      <c r="L1872" s="6">
        <v>45602</v>
      </c>
      <c r="M1872" s="5">
        <f t="shared" si="29"/>
        <v>20</v>
      </c>
      <c r="N1872" s="5" t="str">
        <f>TEXT(Table1[[#This Row],[Date]],"mmm")</f>
        <v>Oct</v>
      </c>
      <c r="O1872" s="5">
        <f>YEAR(Table1[[#This Row],[Date]])</f>
        <v>2024</v>
      </c>
    </row>
    <row r="1873" spans="1:15" x14ac:dyDescent="0.25">
      <c r="A1873" s="5">
        <v>1872</v>
      </c>
      <c r="B1873" s="6">
        <v>45067</v>
      </c>
      <c r="C1873" s="5" t="s">
        <v>66</v>
      </c>
      <c r="D1873" s="5" t="str">
        <f>VLOOKUP($C1873,'Sales Person'!$A$1:$C$21,2,0)</f>
        <v>Michale Cole</v>
      </c>
      <c r="E1873" s="5" t="s">
        <v>15</v>
      </c>
      <c r="F1873" s="5" t="str">
        <f>VLOOKUP($E1873,Country!$A$1:$B$11,2,0)</f>
        <v>Oceania</v>
      </c>
      <c r="G1873" s="5" t="s">
        <v>24</v>
      </c>
      <c r="H1873" s="5" t="str">
        <f>VLOOKUP($G1873,Products!$A$1:$C$11,COLUMNS(Products!$A$2:B1873),0)</f>
        <v>Audio</v>
      </c>
      <c r="I1873" s="5">
        <f>VLOOKUP($G1873,Products!$A$1:$C$11,COLUMNS(Products!$A$2:C1873),0)</f>
        <v>195.62</v>
      </c>
      <c r="J1873" s="5">
        <v>566.34</v>
      </c>
      <c r="K1873" s="5" t="s">
        <v>81</v>
      </c>
      <c r="L1873" s="6">
        <v>45087</v>
      </c>
      <c r="M1873" s="5">
        <f t="shared" si="29"/>
        <v>20</v>
      </c>
      <c r="N1873" s="5" t="str">
        <f>TEXT(Table1[[#This Row],[Date]],"mmm")</f>
        <v>May</v>
      </c>
      <c r="O1873" s="5">
        <f>YEAR(Table1[[#This Row],[Date]])</f>
        <v>2023</v>
      </c>
    </row>
    <row r="1874" spans="1:15" x14ac:dyDescent="0.25">
      <c r="A1874" s="5">
        <v>1873</v>
      </c>
      <c r="B1874" s="6">
        <v>45603</v>
      </c>
      <c r="C1874" s="5" t="s">
        <v>74</v>
      </c>
      <c r="D1874" s="5" t="str">
        <f>VLOOKUP($C1874,'Sales Person'!$A$1:$C$21,2,0)</f>
        <v>Michale Cole</v>
      </c>
      <c r="E1874" s="5" t="s">
        <v>5</v>
      </c>
      <c r="F1874" s="5" t="str">
        <f>VLOOKUP($E1874,Country!$A$1:$B$11,2,0)</f>
        <v>South America</v>
      </c>
      <c r="G1874" s="5" t="s">
        <v>33</v>
      </c>
      <c r="H1874" s="5" t="str">
        <f>VLOOKUP($G1874,Products!$A$1:$C$11,COLUMNS(Products!$A$2:B1874),0)</f>
        <v>Electronics</v>
      </c>
      <c r="I1874" s="5">
        <f>VLOOKUP($G1874,Products!$A$1:$C$11,COLUMNS(Products!$A$2:C1874),0)</f>
        <v>381.62</v>
      </c>
      <c r="J1874" s="5">
        <v>810.01</v>
      </c>
      <c r="K1874" s="5" t="s">
        <v>82</v>
      </c>
      <c r="L1874" s="5" t="s">
        <v>83</v>
      </c>
      <c r="M1874" s="5" t="str">
        <f t="shared" si="29"/>
        <v>0</v>
      </c>
      <c r="N1874" s="5" t="str">
        <f>TEXT(Table1[[#This Row],[Date]],"mmm")</f>
        <v>Nov</v>
      </c>
      <c r="O1874" s="5">
        <f>YEAR(Table1[[#This Row],[Date]])</f>
        <v>2024</v>
      </c>
    </row>
    <row r="1875" spans="1:15" x14ac:dyDescent="0.25">
      <c r="A1875" s="5">
        <v>1874</v>
      </c>
      <c r="B1875" s="6">
        <v>45600</v>
      </c>
      <c r="C1875" s="5" t="s">
        <v>72</v>
      </c>
      <c r="D1875" s="5" t="str">
        <f>VLOOKUP($C1875,'Sales Person'!$A$1:$C$21,2,0)</f>
        <v>Cathy Kelley</v>
      </c>
      <c r="E1875" s="5" t="s">
        <v>13</v>
      </c>
      <c r="F1875" s="5" t="str">
        <f>VLOOKUP($E1875,Country!$A$1:$B$11,2,0)</f>
        <v>Asia</v>
      </c>
      <c r="G1875" s="5" t="s">
        <v>32</v>
      </c>
      <c r="H1875" s="5" t="str">
        <f>VLOOKUP($G1875,Products!$A$1:$C$11,COLUMNS(Products!$A$2:B1875),0)</f>
        <v>Audio</v>
      </c>
      <c r="I1875" s="5">
        <f>VLOOKUP($G1875,Products!$A$1:$C$11,COLUMNS(Products!$A$2:C1875),0)</f>
        <v>143.09</v>
      </c>
      <c r="J1875" s="5">
        <v>874.52</v>
      </c>
      <c r="K1875" s="5" t="s">
        <v>82</v>
      </c>
      <c r="L1875" s="5" t="s">
        <v>83</v>
      </c>
      <c r="M1875" s="5" t="str">
        <f t="shared" si="29"/>
        <v>0</v>
      </c>
      <c r="N1875" s="5" t="str">
        <f>TEXT(Table1[[#This Row],[Date]],"mmm")</f>
        <v>Nov</v>
      </c>
      <c r="O1875" s="5">
        <f>YEAR(Table1[[#This Row],[Date]])</f>
        <v>2024</v>
      </c>
    </row>
    <row r="1876" spans="1:15" x14ac:dyDescent="0.25">
      <c r="A1876" s="5">
        <v>1875</v>
      </c>
      <c r="B1876" s="6">
        <v>45504</v>
      </c>
      <c r="C1876" s="5" t="s">
        <v>68</v>
      </c>
      <c r="D1876" s="5" t="str">
        <f>VLOOKUP($C1876,'Sales Person'!$A$1:$C$21,2,0)</f>
        <v>Samantha Irvin</v>
      </c>
      <c r="E1876" s="5" t="s">
        <v>11</v>
      </c>
      <c r="F1876" s="5" t="str">
        <f>VLOOKUP($E1876,Country!$A$1:$B$11,2,0)</f>
        <v>Asia</v>
      </c>
      <c r="G1876" s="5" t="s">
        <v>26</v>
      </c>
      <c r="H1876" s="5" t="str">
        <f>VLOOKUP($G1876,Products!$A$1:$C$11,COLUMNS(Products!$A$2:B1876),0)</f>
        <v>Electronics</v>
      </c>
      <c r="I1876" s="5">
        <f>VLOOKUP($G1876,Products!$A$1:$C$11,COLUMNS(Products!$A$2:C1876),0)</f>
        <v>263.2</v>
      </c>
      <c r="J1876" s="5">
        <v>555.42999999999995</v>
      </c>
      <c r="K1876" s="5" t="s">
        <v>82</v>
      </c>
      <c r="L1876" s="5" t="s">
        <v>83</v>
      </c>
      <c r="M1876" s="5" t="str">
        <f t="shared" si="29"/>
        <v>0</v>
      </c>
      <c r="N1876" s="5" t="str">
        <f>TEXT(Table1[[#This Row],[Date]],"mmm")</f>
        <v>Jul</v>
      </c>
      <c r="O1876" s="5">
        <f>YEAR(Table1[[#This Row],[Date]])</f>
        <v>2024</v>
      </c>
    </row>
    <row r="1877" spans="1:15" x14ac:dyDescent="0.25">
      <c r="A1877" s="5">
        <v>1876</v>
      </c>
      <c r="B1877" s="6">
        <v>44982</v>
      </c>
      <c r="C1877" s="5" t="s">
        <v>56</v>
      </c>
      <c r="D1877" s="5" t="str">
        <f>VLOOKUP($C1877,'Sales Person'!$A$1:$C$21,2,0)</f>
        <v>Nick Patrick</v>
      </c>
      <c r="E1877" s="5" t="s">
        <v>5</v>
      </c>
      <c r="F1877" s="5" t="str">
        <f>VLOOKUP($E1877,Country!$A$1:$B$11,2,0)</f>
        <v>South America</v>
      </c>
      <c r="G1877" s="5" t="s">
        <v>32</v>
      </c>
      <c r="H1877" s="5" t="str">
        <f>VLOOKUP($G1877,Products!$A$1:$C$11,COLUMNS(Products!$A$2:B1877),0)</f>
        <v>Audio</v>
      </c>
      <c r="I1877" s="5">
        <f>VLOOKUP($G1877,Products!$A$1:$C$11,COLUMNS(Products!$A$2:C1877),0)</f>
        <v>143.09</v>
      </c>
      <c r="J1877" s="5">
        <v>352.38</v>
      </c>
      <c r="K1877" s="5" t="s">
        <v>82</v>
      </c>
      <c r="L1877" s="5" t="s">
        <v>83</v>
      </c>
      <c r="M1877" s="5" t="str">
        <f t="shared" si="29"/>
        <v>0</v>
      </c>
      <c r="N1877" s="5" t="str">
        <f>TEXT(Table1[[#This Row],[Date]],"mmm")</f>
        <v>Feb</v>
      </c>
      <c r="O1877" s="5">
        <f>YEAR(Table1[[#This Row],[Date]])</f>
        <v>2023</v>
      </c>
    </row>
    <row r="1878" spans="1:15" x14ac:dyDescent="0.25">
      <c r="A1878" s="5">
        <v>1877</v>
      </c>
      <c r="B1878" s="6">
        <v>45271</v>
      </c>
      <c r="C1878" s="5" t="s">
        <v>50</v>
      </c>
      <c r="D1878" s="5" t="str">
        <f>VLOOKUP($C1878,'Sales Person'!$A$1:$C$21,2,0)</f>
        <v>Michale Cole</v>
      </c>
      <c r="E1878" s="5" t="s">
        <v>2</v>
      </c>
      <c r="F1878" s="5" t="str">
        <f>VLOOKUP($E1878,Country!$A$1:$B$11,2,0)</f>
        <v>North America</v>
      </c>
      <c r="G1878" s="5" t="s">
        <v>32</v>
      </c>
      <c r="H1878" s="5" t="str">
        <f>VLOOKUP($G1878,Products!$A$1:$C$11,COLUMNS(Products!$A$2:B1878),0)</f>
        <v>Audio</v>
      </c>
      <c r="I1878" s="5">
        <f>VLOOKUP($G1878,Products!$A$1:$C$11,COLUMNS(Products!$A$2:C1878),0)</f>
        <v>143.09</v>
      </c>
      <c r="J1878" s="5">
        <v>268.73</v>
      </c>
      <c r="K1878" s="5" t="s">
        <v>81</v>
      </c>
      <c r="L1878" s="6">
        <v>45272</v>
      </c>
      <c r="M1878" s="5">
        <f t="shared" si="29"/>
        <v>1</v>
      </c>
      <c r="N1878" s="5" t="str">
        <f>TEXT(Table1[[#This Row],[Date]],"mmm")</f>
        <v>Dec</v>
      </c>
      <c r="O1878" s="5">
        <f>YEAR(Table1[[#This Row],[Date]])</f>
        <v>2023</v>
      </c>
    </row>
    <row r="1879" spans="1:15" x14ac:dyDescent="0.25">
      <c r="A1879" s="5">
        <v>1878</v>
      </c>
      <c r="B1879" s="6">
        <v>45393</v>
      </c>
      <c r="C1879" s="5" t="s">
        <v>40</v>
      </c>
      <c r="D1879" s="5" t="str">
        <f>VLOOKUP($C1879,'Sales Person'!$A$1:$C$21,2,0)</f>
        <v>Samantha Irvin</v>
      </c>
      <c r="E1879" s="5" t="s">
        <v>7</v>
      </c>
      <c r="F1879" s="5" t="str">
        <f>VLOOKUP($E1879,Country!$A$1:$B$11,2,0)</f>
        <v>Europe</v>
      </c>
      <c r="G1879" s="5" t="s">
        <v>32</v>
      </c>
      <c r="H1879" s="5" t="str">
        <f>VLOOKUP($G1879,Products!$A$1:$C$11,COLUMNS(Products!$A$2:B1879),0)</f>
        <v>Audio</v>
      </c>
      <c r="I1879" s="5">
        <f>VLOOKUP($G1879,Products!$A$1:$C$11,COLUMNS(Products!$A$2:C1879),0)</f>
        <v>143.09</v>
      </c>
      <c r="J1879" s="5">
        <v>882.27</v>
      </c>
      <c r="K1879" s="5" t="s">
        <v>82</v>
      </c>
      <c r="L1879" s="5" t="s">
        <v>83</v>
      </c>
      <c r="M1879" s="5" t="str">
        <f t="shared" si="29"/>
        <v>0</v>
      </c>
      <c r="N1879" s="5" t="str">
        <f>TEXT(Table1[[#This Row],[Date]],"mmm")</f>
        <v>Apr</v>
      </c>
      <c r="O1879" s="5">
        <f>YEAR(Table1[[#This Row],[Date]])</f>
        <v>2024</v>
      </c>
    </row>
    <row r="1880" spans="1:15" x14ac:dyDescent="0.25">
      <c r="A1880" s="5">
        <v>1879</v>
      </c>
      <c r="B1880" s="6">
        <v>45152</v>
      </c>
      <c r="C1880" s="5" t="s">
        <v>38</v>
      </c>
      <c r="D1880" s="5" t="str">
        <f>VLOOKUP($C1880,'Sales Person'!$A$1:$C$21,2,0)</f>
        <v>Samantha Irvin</v>
      </c>
      <c r="E1880" s="5" t="s">
        <v>2</v>
      </c>
      <c r="F1880" s="5" t="str">
        <f>VLOOKUP($E1880,Country!$A$1:$B$11,2,0)</f>
        <v>North America</v>
      </c>
      <c r="G1880" s="5" t="s">
        <v>28</v>
      </c>
      <c r="H1880" s="5" t="str">
        <f>VLOOKUP($G1880,Products!$A$1:$C$11,COLUMNS(Products!$A$2:B1880),0)</f>
        <v>Electronics</v>
      </c>
      <c r="I1880" s="5">
        <f>VLOOKUP($G1880,Products!$A$1:$C$11,COLUMNS(Products!$A$2:C1880),0)</f>
        <v>282.79000000000002</v>
      </c>
      <c r="J1880" s="5">
        <v>449.25</v>
      </c>
      <c r="K1880" s="5" t="s">
        <v>81</v>
      </c>
      <c r="L1880" s="6">
        <v>45153</v>
      </c>
      <c r="M1880" s="5">
        <f t="shared" si="29"/>
        <v>1</v>
      </c>
      <c r="N1880" s="5" t="str">
        <f>TEXT(Table1[[#This Row],[Date]],"mmm")</f>
        <v>Aug</v>
      </c>
      <c r="O1880" s="5">
        <f>YEAR(Table1[[#This Row],[Date]])</f>
        <v>2023</v>
      </c>
    </row>
    <row r="1881" spans="1:15" x14ac:dyDescent="0.25">
      <c r="A1881" s="5">
        <v>1880</v>
      </c>
      <c r="B1881" s="6">
        <v>45160</v>
      </c>
      <c r="C1881" s="5" t="s">
        <v>66</v>
      </c>
      <c r="D1881" s="5" t="str">
        <f>VLOOKUP($C1881,'Sales Person'!$A$1:$C$21,2,0)</f>
        <v>Michale Cole</v>
      </c>
      <c r="E1881" s="5" t="s">
        <v>13</v>
      </c>
      <c r="F1881" s="5" t="str">
        <f>VLOOKUP($E1881,Country!$A$1:$B$11,2,0)</f>
        <v>Asia</v>
      </c>
      <c r="G1881" s="5" t="s">
        <v>28</v>
      </c>
      <c r="H1881" s="5" t="str">
        <f>VLOOKUP($G1881,Products!$A$1:$C$11,COLUMNS(Products!$A$2:B1881),0)</f>
        <v>Electronics</v>
      </c>
      <c r="I1881" s="5">
        <f>VLOOKUP($G1881,Products!$A$1:$C$11,COLUMNS(Products!$A$2:C1881),0)</f>
        <v>282.79000000000002</v>
      </c>
      <c r="J1881" s="5">
        <v>950.81</v>
      </c>
      <c r="K1881" s="5" t="s">
        <v>81</v>
      </c>
      <c r="L1881" s="6">
        <v>45175</v>
      </c>
      <c r="M1881" s="5">
        <f t="shared" si="29"/>
        <v>15</v>
      </c>
      <c r="N1881" s="5" t="str">
        <f>TEXT(Table1[[#This Row],[Date]],"mmm")</f>
        <v>Aug</v>
      </c>
      <c r="O1881" s="5">
        <f>YEAR(Table1[[#This Row],[Date]])</f>
        <v>2023</v>
      </c>
    </row>
    <row r="1882" spans="1:15" x14ac:dyDescent="0.25">
      <c r="A1882" s="5">
        <v>1881</v>
      </c>
      <c r="B1882" s="6">
        <v>45277</v>
      </c>
      <c r="C1882" s="5" t="s">
        <v>44</v>
      </c>
      <c r="D1882" s="5" t="str">
        <f>VLOOKUP($C1882,'Sales Person'!$A$1:$C$21,2,0)</f>
        <v>Cathy Kelley</v>
      </c>
      <c r="E1882" s="5" t="s">
        <v>2</v>
      </c>
      <c r="F1882" s="5" t="str">
        <f>VLOOKUP($E1882,Country!$A$1:$B$11,2,0)</f>
        <v>North America</v>
      </c>
      <c r="G1882" s="5" t="s">
        <v>32</v>
      </c>
      <c r="H1882" s="5" t="str">
        <f>VLOOKUP($G1882,Products!$A$1:$C$11,COLUMNS(Products!$A$2:B1882),0)</f>
        <v>Audio</v>
      </c>
      <c r="I1882" s="5">
        <f>VLOOKUP($G1882,Products!$A$1:$C$11,COLUMNS(Products!$A$2:C1882),0)</f>
        <v>143.09</v>
      </c>
      <c r="J1882" s="5">
        <v>571.25</v>
      </c>
      <c r="K1882" s="5" t="s">
        <v>82</v>
      </c>
      <c r="L1882" s="5" t="s">
        <v>83</v>
      </c>
      <c r="M1882" s="5" t="str">
        <f t="shared" si="29"/>
        <v>0</v>
      </c>
      <c r="N1882" s="5" t="str">
        <f>TEXT(Table1[[#This Row],[Date]],"mmm")</f>
        <v>Dec</v>
      </c>
      <c r="O1882" s="5">
        <f>YEAR(Table1[[#This Row],[Date]])</f>
        <v>2023</v>
      </c>
    </row>
    <row r="1883" spans="1:15" x14ac:dyDescent="0.25">
      <c r="A1883" s="5">
        <v>1882</v>
      </c>
      <c r="B1883" s="6">
        <v>45613</v>
      </c>
      <c r="C1883" s="5" t="s">
        <v>70</v>
      </c>
      <c r="D1883" s="5" t="str">
        <f>VLOOKUP($C1883,'Sales Person'!$A$1:$C$21,2,0)</f>
        <v>Cathy Kelley</v>
      </c>
      <c r="E1883" s="5" t="s">
        <v>5</v>
      </c>
      <c r="F1883" s="5" t="str">
        <f>VLOOKUP($E1883,Country!$A$1:$B$11,2,0)</f>
        <v>South America</v>
      </c>
      <c r="G1883" s="5" t="s">
        <v>26</v>
      </c>
      <c r="H1883" s="5" t="str">
        <f>VLOOKUP($G1883,Products!$A$1:$C$11,COLUMNS(Products!$A$2:B1883),0)</f>
        <v>Electronics</v>
      </c>
      <c r="I1883" s="5">
        <f>VLOOKUP($G1883,Products!$A$1:$C$11,COLUMNS(Products!$A$2:C1883),0)</f>
        <v>263.2</v>
      </c>
      <c r="J1883" s="5">
        <v>436.19</v>
      </c>
      <c r="K1883" s="5" t="s">
        <v>82</v>
      </c>
      <c r="L1883" s="5" t="s">
        <v>83</v>
      </c>
      <c r="M1883" s="5" t="str">
        <f t="shared" si="29"/>
        <v>0</v>
      </c>
      <c r="N1883" s="5" t="str">
        <f>TEXT(Table1[[#This Row],[Date]],"mmm")</f>
        <v>Nov</v>
      </c>
      <c r="O1883" s="5">
        <f>YEAR(Table1[[#This Row],[Date]])</f>
        <v>2024</v>
      </c>
    </row>
    <row r="1884" spans="1:15" x14ac:dyDescent="0.25">
      <c r="A1884" s="5">
        <v>1883</v>
      </c>
      <c r="B1884" s="6">
        <v>45414</v>
      </c>
      <c r="C1884" s="5" t="s">
        <v>46</v>
      </c>
      <c r="D1884" s="5" t="str">
        <f>VLOOKUP($C1884,'Sales Person'!$A$1:$C$21,2,0)</f>
        <v>Nick Patrick</v>
      </c>
      <c r="E1884" s="5" t="s">
        <v>9</v>
      </c>
      <c r="F1884" s="5" t="str">
        <f>VLOOKUP($E1884,Country!$A$1:$B$11,2,0)</f>
        <v>Europe</v>
      </c>
      <c r="G1884" s="5" t="s">
        <v>30</v>
      </c>
      <c r="H1884" s="5" t="str">
        <f>VLOOKUP($G1884,Products!$A$1:$C$11,COLUMNS(Products!$A$2:B1884),0)</f>
        <v>Audio</v>
      </c>
      <c r="I1884" s="5">
        <f>VLOOKUP($G1884,Products!$A$1:$C$11,COLUMNS(Products!$A$2:C1884),0)</f>
        <v>199.57</v>
      </c>
      <c r="J1884" s="5">
        <v>904.92</v>
      </c>
      <c r="K1884" s="5" t="s">
        <v>81</v>
      </c>
      <c r="L1884" s="6">
        <v>45424</v>
      </c>
      <c r="M1884" s="5">
        <f t="shared" si="29"/>
        <v>10</v>
      </c>
      <c r="N1884" s="5" t="str">
        <f>TEXT(Table1[[#This Row],[Date]],"mmm")</f>
        <v>May</v>
      </c>
      <c r="O1884" s="5">
        <f>YEAR(Table1[[#This Row],[Date]])</f>
        <v>2024</v>
      </c>
    </row>
    <row r="1885" spans="1:15" x14ac:dyDescent="0.25">
      <c r="A1885" s="5">
        <v>1884</v>
      </c>
      <c r="B1885" s="6">
        <v>45436</v>
      </c>
      <c r="C1885" s="5" t="s">
        <v>44</v>
      </c>
      <c r="D1885" s="5" t="str">
        <f>VLOOKUP($C1885,'Sales Person'!$A$1:$C$21,2,0)</f>
        <v>Cathy Kelley</v>
      </c>
      <c r="E1885" s="5" t="s">
        <v>5</v>
      </c>
      <c r="F1885" s="5" t="str">
        <f>VLOOKUP($E1885,Country!$A$1:$B$11,2,0)</f>
        <v>South America</v>
      </c>
      <c r="G1885" s="5" t="s">
        <v>26</v>
      </c>
      <c r="H1885" s="5" t="str">
        <f>VLOOKUP($G1885,Products!$A$1:$C$11,COLUMNS(Products!$A$2:B1885),0)</f>
        <v>Electronics</v>
      </c>
      <c r="I1885" s="5">
        <f>VLOOKUP($G1885,Products!$A$1:$C$11,COLUMNS(Products!$A$2:C1885),0)</f>
        <v>263.2</v>
      </c>
      <c r="J1885" s="5">
        <v>862.87</v>
      </c>
      <c r="K1885" s="5" t="s">
        <v>81</v>
      </c>
      <c r="L1885" s="6">
        <v>45440</v>
      </c>
      <c r="M1885" s="5">
        <f t="shared" si="29"/>
        <v>4</v>
      </c>
      <c r="N1885" s="5" t="str">
        <f>TEXT(Table1[[#This Row],[Date]],"mmm")</f>
        <v>May</v>
      </c>
      <c r="O1885" s="5">
        <f>YEAR(Table1[[#This Row],[Date]])</f>
        <v>2024</v>
      </c>
    </row>
    <row r="1886" spans="1:15" x14ac:dyDescent="0.25">
      <c r="A1886" s="5">
        <v>1885</v>
      </c>
      <c r="B1886" s="6">
        <v>45272</v>
      </c>
      <c r="C1886" s="5" t="s">
        <v>58</v>
      </c>
      <c r="D1886" s="5" t="str">
        <f>VLOOKUP($C1886,'Sales Person'!$A$1:$C$21,2,0)</f>
        <v>Nick Patrick</v>
      </c>
      <c r="E1886" s="5" t="s">
        <v>2</v>
      </c>
      <c r="F1886" s="5" t="str">
        <f>VLOOKUP($E1886,Country!$A$1:$B$11,2,0)</f>
        <v>North America</v>
      </c>
      <c r="G1886" s="5" t="s">
        <v>29</v>
      </c>
      <c r="H1886" s="5" t="str">
        <f>VLOOKUP($G1886,Products!$A$1:$C$11,COLUMNS(Products!$A$2:B1886),0)</f>
        <v>Computing</v>
      </c>
      <c r="I1886" s="5">
        <f>VLOOKUP($G1886,Products!$A$1:$C$11,COLUMNS(Products!$A$2:C1886),0)</f>
        <v>104.6</v>
      </c>
      <c r="J1886" s="5">
        <v>384.64</v>
      </c>
      <c r="K1886" s="5" t="s">
        <v>81</v>
      </c>
      <c r="L1886" s="6">
        <v>45273</v>
      </c>
      <c r="M1886" s="5">
        <f t="shared" si="29"/>
        <v>1</v>
      </c>
      <c r="N1886" s="5" t="str">
        <f>TEXT(Table1[[#This Row],[Date]],"mmm")</f>
        <v>Dec</v>
      </c>
      <c r="O1886" s="5">
        <f>YEAR(Table1[[#This Row],[Date]])</f>
        <v>2023</v>
      </c>
    </row>
    <row r="1887" spans="1:15" x14ac:dyDescent="0.25">
      <c r="A1887" s="5">
        <v>1886</v>
      </c>
      <c r="B1887" s="6">
        <v>45403</v>
      </c>
      <c r="C1887" s="5" t="s">
        <v>48</v>
      </c>
      <c r="D1887" s="5" t="str">
        <f>VLOOKUP($C1887,'Sales Person'!$A$1:$C$21,2,0)</f>
        <v>Cathy Kelley</v>
      </c>
      <c r="E1887" s="5" t="s">
        <v>9</v>
      </c>
      <c r="F1887" s="5" t="str">
        <f>VLOOKUP($E1887,Country!$A$1:$B$11,2,0)</f>
        <v>Europe</v>
      </c>
      <c r="G1887" s="5" t="s">
        <v>31</v>
      </c>
      <c r="H1887" s="5" t="str">
        <f>VLOOKUP($G1887,Products!$A$1:$C$11,COLUMNS(Products!$A$2:B1887),0)</f>
        <v>Electronics</v>
      </c>
      <c r="I1887" s="5">
        <f>VLOOKUP($G1887,Products!$A$1:$C$11,COLUMNS(Products!$A$2:C1887),0)</f>
        <v>71.97</v>
      </c>
      <c r="J1887" s="5">
        <v>213.52</v>
      </c>
      <c r="K1887" s="5" t="s">
        <v>81</v>
      </c>
      <c r="L1887" s="6">
        <v>45413</v>
      </c>
      <c r="M1887" s="5">
        <f t="shared" si="29"/>
        <v>10</v>
      </c>
      <c r="N1887" s="5" t="str">
        <f>TEXT(Table1[[#This Row],[Date]],"mmm")</f>
        <v>Apr</v>
      </c>
      <c r="O1887" s="5">
        <f>YEAR(Table1[[#This Row],[Date]])</f>
        <v>2024</v>
      </c>
    </row>
    <row r="1888" spans="1:15" x14ac:dyDescent="0.25">
      <c r="A1888" s="5">
        <v>1887</v>
      </c>
      <c r="B1888" s="6">
        <v>45544</v>
      </c>
      <c r="C1888" s="5" t="s">
        <v>60</v>
      </c>
      <c r="D1888" s="5" t="str">
        <f>VLOOKUP($C1888,'Sales Person'!$A$1:$C$21,2,0)</f>
        <v>Cathy Kelley</v>
      </c>
      <c r="E1888" s="5" t="s">
        <v>15</v>
      </c>
      <c r="F1888" s="5" t="str">
        <f>VLOOKUP($E1888,Country!$A$1:$B$11,2,0)</f>
        <v>Oceania</v>
      </c>
      <c r="G1888" s="5" t="s">
        <v>30</v>
      </c>
      <c r="H1888" s="5" t="str">
        <f>VLOOKUP($G1888,Products!$A$1:$C$11,COLUMNS(Products!$A$2:B1888),0)</f>
        <v>Audio</v>
      </c>
      <c r="I1888" s="5">
        <f>VLOOKUP($G1888,Products!$A$1:$C$11,COLUMNS(Products!$A$2:C1888),0)</f>
        <v>199.57</v>
      </c>
      <c r="J1888" s="5">
        <v>589.77</v>
      </c>
      <c r="K1888" s="5" t="s">
        <v>81</v>
      </c>
      <c r="L1888" s="6">
        <v>45564</v>
      </c>
      <c r="M1888" s="5">
        <f t="shared" si="29"/>
        <v>20</v>
      </c>
      <c r="N1888" s="5" t="str">
        <f>TEXT(Table1[[#This Row],[Date]],"mmm")</f>
        <v>Sep</v>
      </c>
      <c r="O1888" s="5">
        <f>YEAR(Table1[[#This Row],[Date]])</f>
        <v>2024</v>
      </c>
    </row>
    <row r="1889" spans="1:15" x14ac:dyDescent="0.25">
      <c r="A1889" s="5">
        <v>1888</v>
      </c>
      <c r="B1889" s="6">
        <v>45266</v>
      </c>
      <c r="C1889" s="5" t="s">
        <v>62</v>
      </c>
      <c r="D1889" s="5" t="str">
        <f>VLOOKUP($C1889,'Sales Person'!$A$1:$C$21,2,0)</f>
        <v>Cathy Kelley</v>
      </c>
      <c r="E1889" s="5" t="s">
        <v>5</v>
      </c>
      <c r="F1889" s="5" t="str">
        <f>VLOOKUP($E1889,Country!$A$1:$B$11,2,0)</f>
        <v>South America</v>
      </c>
      <c r="G1889" s="5" t="s">
        <v>30</v>
      </c>
      <c r="H1889" s="5" t="str">
        <f>VLOOKUP($G1889,Products!$A$1:$C$11,COLUMNS(Products!$A$2:B1889),0)</f>
        <v>Audio</v>
      </c>
      <c r="I1889" s="5">
        <f>VLOOKUP($G1889,Products!$A$1:$C$11,COLUMNS(Products!$A$2:C1889),0)</f>
        <v>199.57</v>
      </c>
      <c r="J1889" s="5">
        <v>398.65</v>
      </c>
      <c r="K1889" s="5" t="s">
        <v>81</v>
      </c>
      <c r="L1889" s="6">
        <v>45270</v>
      </c>
      <c r="M1889" s="5">
        <f t="shared" si="29"/>
        <v>4</v>
      </c>
      <c r="N1889" s="5" t="str">
        <f>TEXT(Table1[[#This Row],[Date]],"mmm")</f>
        <v>Dec</v>
      </c>
      <c r="O1889" s="5">
        <f>YEAR(Table1[[#This Row],[Date]])</f>
        <v>2023</v>
      </c>
    </row>
    <row r="1890" spans="1:15" x14ac:dyDescent="0.25">
      <c r="A1890" s="5">
        <v>1889</v>
      </c>
      <c r="B1890" s="6">
        <v>45354</v>
      </c>
      <c r="C1890" s="5" t="s">
        <v>38</v>
      </c>
      <c r="D1890" s="5" t="str">
        <f>VLOOKUP($C1890,'Sales Person'!$A$1:$C$21,2,0)</f>
        <v>Samantha Irvin</v>
      </c>
      <c r="E1890" s="5" t="s">
        <v>4</v>
      </c>
      <c r="F1890" s="5" t="str">
        <f>VLOOKUP($E1890,Country!$A$1:$B$11,2,0)</f>
        <v>North America</v>
      </c>
      <c r="G1890" s="5" t="s">
        <v>29</v>
      </c>
      <c r="H1890" s="5" t="str">
        <f>VLOOKUP($G1890,Products!$A$1:$C$11,COLUMNS(Products!$A$2:B1890),0)</f>
        <v>Computing</v>
      </c>
      <c r="I1890" s="5">
        <f>VLOOKUP($G1890,Products!$A$1:$C$11,COLUMNS(Products!$A$2:C1890),0)</f>
        <v>104.6</v>
      </c>
      <c r="J1890" s="5">
        <v>755.06</v>
      </c>
      <c r="K1890" s="5" t="s">
        <v>82</v>
      </c>
      <c r="L1890" s="5" t="s">
        <v>83</v>
      </c>
      <c r="M1890" s="5" t="str">
        <f t="shared" si="29"/>
        <v>0</v>
      </c>
      <c r="N1890" s="5" t="str">
        <f>TEXT(Table1[[#This Row],[Date]],"mmm")</f>
        <v>Mar</v>
      </c>
      <c r="O1890" s="5">
        <f>YEAR(Table1[[#This Row],[Date]])</f>
        <v>2024</v>
      </c>
    </row>
    <row r="1891" spans="1:15" x14ac:dyDescent="0.25">
      <c r="A1891" s="5">
        <v>1890</v>
      </c>
      <c r="B1891" s="6">
        <v>45192</v>
      </c>
      <c r="C1891" s="5" t="s">
        <v>62</v>
      </c>
      <c r="D1891" s="5" t="str">
        <f>VLOOKUP($C1891,'Sales Person'!$A$1:$C$21,2,0)</f>
        <v>Cathy Kelley</v>
      </c>
      <c r="E1891" s="5" t="s">
        <v>14</v>
      </c>
      <c r="F1891" s="5" t="str">
        <f>VLOOKUP($E1891,Country!$A$1:$B$11,2,0)</f>
        <v>Asia</v>
      </c>
      <c r="G1891" s="5" t="s">
        <v>32</v>
      </c>
      <c r="H1891" s="5" t="str">
        <f>VLOOKUP($G1891,Products!$A$1:$C$11,COLUMNS(Products!$A$2:B1891),0)</f>
        <v>Audio</v>
      </c>
      <c r="I1891" s="5">
        <f>VLOOKUP($G1891,Products!$A$1:$C$11,COLUMNS(Products!$A$2:C1891),0)</f>
        <v>143.09</v>
      </c>
      <c r="J1891" s="5">
        <v>705.81</v>
      </c>
      <c r="K1891" s="5" t="s">
        <v>82</v>
      </c>
      <c r="L1891" s="5" t="s">
        <v>83</v>
      </c>
      <c r="M1891" s="5" t="str">
        <f t="shared" si="29"/>
        <v>0</v>
      </c>
      <c r="N1891" s="5" t="str">
        <f>TEXT(Table1[[#This Row],[Date]],"mmm")</f>
        <v>Sep</v>
      </c>
      <c r="O1891" s="5">
        <f>YEAR(Table1[[#This Row],[Date]])</f>
        <v>2023</v>
      </c>
    </row>
    <row r="1892" spans="1:15" x14ac:dyDescent="0.25">
      <c r="A1892" s="5">
        <v>1891</v>
      </c>
      <c r="B1892" s="6">
        <v>45642</v>
      </c>
      <c r="C1892" s="5" t="s">
        <v>54</v>
      </c>
      <c r="D1892" s="5" t="str">
        <f>VLOOKUP($C1892,'Sales Person'!$A$1:$C$21,2,0)</f>
        <v>Michale Cole</v>
      </c>
      <c r="E1892" s="5" t="s">
        <v>10</v>
      </c>
      <c r="F1892" s="5" t="str">
        <f>VLOOKUP($E1892,Country!$A$1:$B$11,2,0)</f>
        <v>Europe</v>
      </c>
      <c r="G1892" s="5" t="s">
        <v>28</v>
      </c>
      <c r="H1892" s="5" t="str">
        <f>VLOOKUP($G1892,Products!$A$1:$C$11,COLUMNS(Products!$A$2:B1892),0)</f>
        <v>Electronics</v>
      </c>
      <c r="I1892" s="5">
        <f>VLOOKUP($G1892,Products!$A$1:$C$11,COLUMNS(Products!$A$2:C1892),0)</f>
        <v>282.79000000000002</v>
      </c>
      <c r="J1892" s="5">
        <v>586.51</v>
      </c>
      <c r="K1892" s="5" t="s">
        <v>82</v>
      </c>
      <c r="L1892" s="5" t="s">
        <v>83</v>
      </c>
      <c r="M1892" s="5" t="str">
        <f t="shared" si="29"/>
        <v>0</v>
      </c>
      <c r="N1892" s="5" t="str">
        <f>TEXT(Table1[[#This Row],[Date]],"mmm")</f>
        <v>Dec</v>
      </c>
      <c r="O1892" s="5">
        <f>YEAR(Table1[[#This Row],[Date]])</f>
        <v>2024</v>
      </c>
    </row>
    <row r="1893" spans="1:15" x14ac:dyDescent="0.25">
      <c r="A1893" s="5">
        <v>1892</v>
      </c>
      <c r="B1893" s="6">
        <v>45090</v>
      </c>
      <c r="C1893" s="5" t="s">
        <v>48</v>
      </c>
      <c r="D1893" s="5" t="str">
        <f>VLOOKUP($C1893,'Sales Person'!$A$1:$C$21,2,0)</f>
        <v>Cathy Kelley</v>
      </c>
      <c r="E1893" s="5" t="s">
        <v>11</v>
      </c>
      <c r="F1893" s="5" t="str">
        <f>VLOOKUP($E1893,Country!$A$1:$B$11,2,0)</f>
        <v>Asia</v>
      </c>
      <c r="G1893" s="5" t="s">
        <v>26</v>
      </c>
      <c r="H1893" s="5" t="str">
        <f>VLOOKUP($G1893,Products!$A$1:$C$11,COLUMNS(Products!$A$2:B1893),0)</f>
        <v>Electronics</v>
      </c>
      <c r="I1893" s="5">
        <f>VLOOKUP($G1893,Products!$A$1:$C$11,COLUMNS(Products!$A$2:C1893),0)</f>
        <v>263.2</v>
      </c>
      <c r="J1893" s="5">
        <v>887.94</v>
      </c>
      <c r="K1893" s="5" t="s">
        <v>81</v>
      </c>
      <c r="L1893" s="6">
        <v>45102</v>
      </c>
      <c r="M1893" s="5">
        <f t="shared" si="29"/>
        <v>12</v>
      </c>
      <c r="N1893" s="5" t="str">
        <f>TEXT(Table1[[#This Row],[Date]],"mmm")</f>
        <v>Jun</v>
      </c>
      <c r="O1893" s="5">
        <f>YEAR(Table1[[#This Row],[Date]])</f>
        <v>2023</v>
      </c>
    </row>
    <row r="1894" spans="1:15" x14ac:dyDescent="0.25">
      <c r="A1894" s="5">
        <v>1893</v>
      </c>
      <c r="B1894" s="6">
        <v>45089</v>
      </c>
      <c r="C1894" s="5" t="s">
        <v>40</v>
      </c>
      <c r="D1894" s="5" t="str">
        <f>VLOOKUP($C1894,'Sales Person'!$A$1:$C$21,2,0)</f>
        <v>Samantha Irvin</v>
      </c>
      <c r="E1894" s="5" t="s">
        <v>10</v>
      </c>
      <c r="F1894" s="5" t="str">
        <f>VLOOKUP($E1894,Country!$A$1:$B$11,2,0)</f>
        <v>Europe</v>
      </c>
      <c r="G1894" s="5" t="s">
        <v>32</v>
      </c>
      <c r="H1894" s="5" t="str">
        <f>VLOOKUP($G1894,Products!$A$1:$C$11,COLUMNS(Products!$A$2:B1894),0)</f>
        <v>Audio</v>
      </c>
      <c r="I1894" s="5">
        <f>VLOOKUP($G1894,Products!$A$1:$C$11,COLUMNS(Products!$A$2:C1894),0)</f>
        <v>143.09</v>
      </c>
      <c r="J1894" s="5">
        <v>670.25</v>
      </c>
      <c r="K1894" s="5" t="s">
        <v>81</v>
      </c>
      <c r="L1894" s="6">
        <v>45095</v>
      </c>
      <c r="M1894" s="5">
        <f t="shared" si="29"/>
        <v>6</v>
      </c>
      <c r="N1894" s="5" t="str">
        <f>TEXT(Table1[[#This Row],[Date]],"mmm")</f>
        <v>Jun</v>
      </c>
      <c r="O1894" s="5">
        <f>YEAR(Table1[[#This Row],[Date]])</f>
        <v>2023</v>
      </c>
    </row>
    <row r="1895" spans="1:15" x14ac:dyDescent="0.25">
      <c r="A1895" s="5">
        <v>1894</v>
      </c>
      <c r="B1895" s="6">
        <v>45248</v>
      </c>
      <c r="C1895" s="5" t="s">
        <v>56</v>
      </c>
      <c r="D1895" s="5" t="str">
        <f>VLOOKUP($C1895,'Sales Person'!$A$1:$C$21,2,0)</f>
        <v>Nick Patrick</v>
      </c>
      <c r="E1895" s="5" t="s">
        <v>2</v>
      </c>
      <c r="F1895" s="5" t="str">
        <f>VLOOKUP($E1895,Country!$A$1:$B$11,2,0)</f>
        <v>North America</v>
      </c>
      <c r="G1895" s="5" t="s">
        <v>28</v>
      </c>
      <c r="H1895" s="5" t="str">
        <f>VLOOKUP($G1895,Products!$A$1:$C$11,COLUMNS(Products!$A$2:B1895),0)</f>
        <v>Electronics</v>
      </c>
      <c r="I1895" s="5">
        <f>VLOOKUP($G1895,Products!$A$1:$C$11,COLUMNS(Products!$A$2:C1895),0)</f>
        <v>282.79000000000002</v>
      </c>
      <c r="J1895" s="5">
        <v>201.72</v>
      </c>
      <c r="K1895" s="5" t="s">
        <v>82</v>
      </c>
      <c r="L1895" s="5" t="s">
        <v>83</v>
      </c>
      <c r="M1895" s="5" t="str">
        <f t="shared" si="29"/>
        <v>0</v>
      </c>
      <c r="N1895" s="5" t="str">
        <f>TEXT(Table1[[#This Row],[Date]],"mmm")</f>
        <v>Nov</v>
      </c>
      <c r="O1895" s="5">
        <f>YEAR(Table1[[#This Row],[Date]])</f>
        <v>2023</v>
      </c>
    </row>
    <row r="1896" spans="1:15" x14ac:dyDescent="0.25">
      <c r="A1896" s="5">
        <v>1895</v>
      </c>
      <c r="B1896" s="6">
        <v>45026</v>
      </c>
      <c r="C1896" s="5" t="s">
        <v>52</v>
      </c>
      <c r="D1896" s="5" t="str">
        <f>VLOOKUP($C1896,'Sales Person'!$A$1:$C$21,2,0)</f>
        <v>Nick Patrick</v>
      </c>
      <c r="E1896" s="5" t="s">
        <v>11</v>
      </c>
      <c r="F1896" s="5" t="str">
        <f>VLOOKUP($E1896,Country!$A$1:$B$11,2,0)</f>
        <v>Asia</v>
      </c>
      <c r="G1896" s="5" t="s">
        <v>31</v>
      </c>
      <c r="H1896" s="5" t="str">
        <f>VLOOKUP($G1896,Products!$A$1:$C$11,COLUMNS(Products!$A$2:B1896),0)</f>
        <v>Electronics</v>
      </c>
      <c r="I1896" s="5">
        <f>VLOOKUP($G1896,Products!$A$1:$C$11,COLUMNS(Products!$A$2:C1896),0)</f>
        <v>71.97</v>
      </c>
      <c r="J1896" s="5">
        <v>318.39999999999998</v>
      </c>
      <c r="K1896" s="5" t="s">
        <v>81</v>
      </c>
      <c r="L1896" s="6">
        <v>45038</v>
      </c>
      <c r="M1896" s="5">
        <f t="shared" si="29"/>
        <v>12</v>
      </c>
      <c r="N1896" s="5" t="str">
        <f>TEXT(Table1[[#This Row],[Date]],"mmm")</f>
        <v>Apr</v>
      </c>
      <c r="O1896" s="5">
        <f>YEAR(Table1[[#This Row],[Date]])</f>
        <v>2023</v>
      </c>
    </row>
    <row r="1897" spans="1:15" x14ac:dyDescent="0.25">
      <c r="A1897" s="5">
        <v>1896</v>
      </c>
      <c r="B1897" s="6">
        <v>45534</v>
      </c>
      <c r="C1897" s="5" t="s">
        <v>36</v>
      </c>
      <c r="D1897" s="5" t="str">
        <f>VLOOKUP($C1897,'Sales Person'!$A$1:$C$21,2,0)</f>
        <v>Michale Cole</v>
      </c>
      <c r="E1897" s="5" t="s">
        <v>14</v>
      </c>
      <c r="F1897" s="5" t="str">
        <f>VLOOKUP($E1897,Country!$A$1:$B$11,2,0)</f>
        <v>Asia</v>
      </c>
      <c r="G1897" s="5" t="s">
        <v>31</v>
      </c>
      <c r="H1897" s="5" t="str">
        <f>VLOOKUP($G1897,Products!$A$1:$C$11,COLUMNS(Products!$A$2:B1897),0)</f>
        <v>Electronics</v>
      </c>
      <c r="I1897" s="5">
        <f>VLOOKUP($G1897,Products!$A$1:$C$11,COLUMNS(Products!$A$2:C1897),0)</f>
        <v>71.97</v>
      </c>
      <c r="J1897" s="5">
        <v>525.66</v>
      </c>
      <c r="K1897" s="5" t="s">
        <v>82</v>
      </c>
      <c r="L1897" s="5" t="s">
        <v>83</v>
      </c>
      <c r="M1897" s="5" t="str">
        <f t="shared" si="29"/>
        <v>0</v>
      </c>
      <c r="N1897" s="5" t="str">
        <f>TEXT(Table1[[#This Row],[Date]],"mmm")</f>
        <v>Aug</v>
      </c>
      <c r="O1897" s="5">
        <f>YEAR(Table1[[#This Row],[Date]])</f>
        <v>2024</v>
      </c>
    </row>
    <row r="1898" spans="1:15" x14ac:dyDescent="0.25">
      <c r="A1898" s="5">
        <v>1897</v>
      </c>
      <c r="B1898" s="6">
        <v>45175</v>
      </c>
      <c r="C1898" s="5" t="s">
        <v>50</v>
      </c>
      <c r="D1898" s="5" t="str">
        <f>VLOOKUP($C1898,'Sales Person'!$A$1:$C$21,2,0)</f>
        <v>Michale Cole</v>
      </c>
      <c r="E1898" s="5" t="s">
        <v>7</v>
      </c>
      <c r="F1898" s="5" t="str">
        <f>VLOOKUP($E1898,Country!$A$1:$B$11,2,0)</f>
        <v>Europe</v>
      </c>
      <c r="G1898" s="5" t="s">
        <v>22</v>
      </c>
      <c r="H1898" s="5" t="str">
        <f>VLOOKUP($G1898,Products!$A$1:$C$11,COLUMNS(Products!$A$2:B1898),0)</f>
        <v>Computing</v>
      </c>
      <c r="I1898" s="5">
        <f>VLOOKUP($G1898,Products!$A$1:$C$11,COLUMNS(Products!$A$2:C1898),0)</f>
        <v>415.78</v>
      </c>
      <c r="J1898" s="5">
        <v>747.11</v>
      </c>
      <c r="K1898" s="5" t="s">
        <v>81</v>
      </c>
      <c r="L1898" s="6">
        <v>45183</v>
      </c>
      <c r="M1898" s="5">
        <f t="shared" si="29"/>
        <v>8</v>
      </c>
      <c r="N1898" s="5" t="str">
        <f>TEXT(Table1[[#This Row],[Date]],"mmm")</f>
        <v>Sep</v>
      </c>
      <c r="O1898" s="5">
        <f>YEAR(Table1[[#This Row],[Date]])</f>
        <v>2023</v>
      </c>
    </row>
    <row r="1899" spans="1:15" x14ac:dyDescent="0.25">
      <c r="A1899" s="5">
        <v>1898</v>
      </c>
      <c r="B1899" s="6">
        <v>45354</v>
      </c>
      <c r="C1899" s="5" t="s">
        <v>54</v>
      </c>
      <c r="D1899" s="5" t="str">
        <f>VLOOKUP($C1899,'Sales Person'!$A$1:$C$21,2,0)</f>
        <v>Michale Cole</v>
      </c>
      <c r="E1899" s="5" t="s">
        <v>4</v>
      </c>
      <c r="F1899" s="5" t="str">
        <f>VLOOKUP($E1899,Country!$A$1:$B$11,2,0)</f>
        <v>North America</v>
      </c>
      <c r="G1899" s="5" t="s">
        <v>30</v>
      </c>
      <c r="H1899" s="5" t="str">
        <f>VLOOKUP($G1899,Products!$A$1:$C$11,COLUMNS(Products!$A$2:B1899),0)</f>
        <v>Audio</v>
      </c>
      <c r="I1899" s="5">
        <f>VLOOKUP($G1899,Products!$A$1:$C$11,COLUMNS(Products!$A$2:C1899),0)</f>
        <v>199.57</v>
      </c>
      <c r="J1899" s="5">
        <v>257.02999999999997</v>
      </c>
      <c r="K1899" s="5" t="s">
        <v>81</v>
      </c>
      <c r="L1899" s="6">
        <v>45356</v>
      </c>
      <c r="M1899" s="5">
        <f t="shared" si="29"/>
        <v>2</v>
      </c>
      <c r="N1899" s="5" t="str">
        <f>TEXT(Table1[[#This Row],[Date]],"mmm")</f>
        <v>Mar</v>
      </c>
      <c r="O1899" s="5">
        <f>YEAR(Table1[[#This Row],[Date]])</f>
        <v>2024</v>
      </c>
    </row>
    <row r="1900" spans="1:15" x14ac:dyDescent="0.25">
      <c r="A1900" s="5">
        <v>1899</v>
      </c>
      <c r="B1900" s="6">
        <v>45234</v>
      </c>
      <c r="C1900" s="5" t="s">
        <v>66</v>
      </c>
      <c r="D1900" s="5" t="str">
        <f>VLOOKUP($C1900,'Sales Person'!$A$1:$C$21,2,0)</f>
        <v>Michale Cole</v>
      </c>
      <c r="E1900" s="5" t="s">
        <v>5</v>
      </c>
      <c r="F1900" s="5" t="str">
        <f>VLOOKUP($E1900,Country!$A$1:$B$11,2,0)</f>
        <v>South America</v>
      </c>
      <c r="G1900" s="5" t="s">
        <v>31</v>
      </c>
      <c r="H1900" s="5" t="str">
        <f>VLOOKUP($G1900,Products!$A$1:$C$11,COLUMNS(Products!$A$2:B1900),0)</f>
        <v>Electronics</v>
      </c>
      <c r="I1900" s="5">
        <f>VLOOKUP($G1900,Products!$A$1:$C$11,COLUMNS(Products!$A$2:C1900),0)</f>
        <v>71.97</v>
      </c>
      <c r="J1900" s="5">
        <v>679.34</v>
      </c>
      <c r="K1900" s="5" t="s">
        <v>81</v>
      </c>
      <c r="L1900" s="6">
        <v>45238</v>
      </c>
      <c r="M1900" s="5">
        <f t="shared" si="29"/>
        <v>4</v>
      </c>
      <c r="N1900" s="5" t="str">
        <f>TEXT(Table1[[#This Row],[Date]],"mmm")</f>
        <v>Nov</v>
      </c>
      <c r="O1900" s="5">
        <f>YEAR(Table1[[#This Row],[Date]])</f>
        <v>2023</v>
      </c>
    </row>
    <row r="1901" spans="1:15" x14ac:dyDescent="0.25">
      <c r="A1901" s="5">
        <v>1900</v>
      </c>
      <c r="B1901" s="6">
        <v>45631</v>
      </c>
      <c r="C1901" s="5" t="s">
        <v>60</v>
      </c>
      <c r="D1901" s="5" t="str">
        <f>VLOOKUP($C1901,'Sales Person'!$A$1:$C$21,2,0)</f>
        <v>Cathy Kelley</v>
      </c>
      <c r="E1901" s="5" t="s">
        <v>11</v>
      </c>
      <c r="F1901" s="5" t="str">
        <f>VLOOKUP($E1901,Country!$A$1:$B$11,2,0)</f>
        <v>Asia</v>
      </c>
      <c r="G1901" s="5" t="s">
        <v>33</v>
      </c>
      <c r="H1901" s="5" t="str">
        <f>VLOOKUP($G1901,Products!$A$1:$C$11,COLUMNS(Products!$A$2:B1901),0)</f>
        <v>Electronics</v>
      </c>
      <c r="I1901" s="5">
        <f>VLOOKUP($G1901,Products!$A$1:$C$11,COLUMNS(Products!$A$2:C1901),0)</f>
        <v>381.62</v>
      </c>
      <c r="J1901" s="5">
        <v>314.11</v>
      </c>
      <c r="K1901" s="5" t="s">
        <v>81</v>
      </c>
      <c r="L1901" s="6">
        <v>45643</v>
      </c>
      <c r="M1901" s="5">
        <f t="shared" si="29"/>
        <v>12</v>
      </c>
      <c r="N1901" s="5" t="str">
        <f>TEXT(Table1[[#This Row],[Date]],"mmm")</f>
        <v>Dec</v>
      </c>
      <c r="O1901" s="5">
        <f>YEAR(Table1[[#This Row],[Date]])</f>
        <v>2024</v>
      </c>
    </row>
    <row r="1902" spans="1:15" x14ac:dyDescent="0.25">
      <c r="A1902" s="5">
        <v>1901</v>
      </c>
      <c r="B1902" s="6">
        <v>45120</v>
      </c>
      <c r="C1902" s="5" t="s">
        <v>62</v>
      </c>
      <c r="D1902" s="5" t="str">
        <f>VLOOKUP($C1902,'Sales Person'!$A$1:$C$21,2,0)</f>
        <v>Cathy Kelley</v>
      </c>
      <c r="E1902" s="5" t="s">
        <v>5</v>
      </c>
      <c r="F1902" s="5" t="str">
        <f>VLOOKUP($E1902,Country!$A$1:$B$11,2,0)</f>
        <v>South America</v>
      </c>
      <c r="G1902" s="5" t="s">
        <v>32</v>
      </c>
      <c r="H1902" s="5" t="str">
        <f>VLOOKUP($G1902,Products!$A$1:$C$11,COLUMNS(Products!$A$2:B1902),0)</f>
        <v>Audio</v>
      </c>
      <c r="I1902" s="5">
        <f>VLOOKUP($G1902,Products!$A$1:$C$11,COLUMNS(Products!$A$2:C1902),0)</f>
        <v>143.09</v>
      </c>
      <c r="J1902" s="5">
        <v>262.52999999999997</v>
      </c>
      <c r="K1902" s="5" t="s">
        <v>81</v>
      </c>
      <c r="L1902" s="6">
        <v>45124</v>
      </c>
      <c r="M1902" s="5">
        <f t="shared" si="29"/>
        <v>4</v>
      </c>
      <c r="N1902" s="5" t="str">
        <f>TEXT(Table1[[#This Row],[Date]],"mmm")</f>
        <v>Jul</v>
      </c>
      <c r="O1902" s="5">
        <f>YEAR(Table1[[#This Row],[Date]])</f>
        <v>2023</v>
      </c>
    </row>
    <row r="1903" spans="1:15" x14ac:dyDescent="0.25">
      <c r="A1903" s="5">
        <v>1902</v>
      </c>
      <c r="B1903" s="6">
        <v>45528</v>
      </c>
      <c r="C1903" s="5" t="s">
        <v>52</v>
      </c>
      <c r="D1903" s="5" t="str">
        <f>VLOOKUP($C1903,'Sales Person'!$A$1:$C$21,2,0)</f>
        <v>Nick Patrick</v>
      </c>
      <c r="E1903" s="5" t="s">
        <v>4</v>
      </c>
      <c r="F1903" s="5" t="str">
        <f>VLOOKUP($E1903,Country!$A$1:$B$11,2,0)</f>
        <v>North America</v>
      </c>
      <c r="G1903" s="5" t="s">
        <v>24</v>
      </c>
      <c r="H1903" s="5" t="str">
        <f>VLOOKUP($G1903,Products!$A$1:$C$11,COLUMNS(Products!$A$2:B1903),0)</f>
        <v>Audio</v>
      </c>
      <c r="I1903" s="5">
        <f>VLOOKUP($G1903,Products!$A$1:$C$11,COLUMNS(Products!$A$2:C1903),0)</f>
        <v>195.62</v>
      </c>
      <c r="J1903" s="5">
        <v>556.44000000000005</v>
      </c>
      <c r="K1903" s="5" t="s">
        <v>81</v>
      </c>
      <c r="L1903" s="6">
        <v>45530</v>
      </c>
      <c r="M1903" s="5">
        <f t="shared" si="29"/>
        <v>2</v>
      </c>
      <c r="N1903" s="5" t="str">
        <f>TEXT(Table1[[#This Row],[Date]],"mmm")</f>
        <v>Aug</v>
      </c>
      <c r="O1903" s="5">
        <f>YEAR(Table1[[#This Row],[Date]])</f>
        <v>2024</v>
      </c>
    </row>
    <row r="1904" spans="1:15" x14ac:dyDescent="0.25">
      <c r="A1904" s="5">
        <v>1903</v>
      </c>
      <c r="B1904" s="6">
        <v>45419</v>
      </c>
      <c r="C1904" s="5" t="s">
        <v>72</v>
      </c>
      <c r="D1904" s="5" t="str">
        <f>VLOOKUP($C1904,'Sales Person'!$A$1:$C$21,2,0)</f>
        <v>Cathy Kelley</v>
      </c>
      <c r="E1904" s="5" t="s">
        <v>5</v>
      </c>
      <c r="F1904" s="5" t="str">
        <f>VLOOKUP($E1904,Country!$A$1:$B$11,2,0)</f>
        <v>South America</v>
      </c>
      <c r="G1904" s="5" t="s">
        <v>33</v>
      </c>
      <c r="H1904" s="5" t="str">
        <f>VLOOKUP($G1904,Products!$A$1:$C$11,COLUMNS(Products!$A$2:B1904),0)</f>
        <v>Electronics</v>
      </c>
      <c r="I1904" s="5">
        <f>VLOOKUP($G1904,Products!$A$1:$C$11,COLUMNS(Products!$A$2:C1904),0)</f>
        <v>381.62</v>
      </c>
      <c r="J1904" s="5">
        <v>634.55999999999995</v>
      </c>
      <c r="K1904" s="5" t="s">
        <v>82</v>
      </c>
      <c r="L1904" s="5" t="s">
        <v>83</v>
      </c>
      <c r="M1904" s="5" t="str">
        <f t="shared" si="29"/>
        <v>0</v>
      </c>
      <c r="N1904" s="5" t="str">
        <f>TEXT(Table1[[#This Row],[Date]],"mmm")</f>
        <v>May</v>
      </c>
      <c r="O1904" s="5">
        <f>YEAR(Table1[[#This Row],[Date]])</f>
        <v>2024</v>
      </c>
    </row>
    <row r="1905" spans="1:15" x14ac:dyDescent="0.25">
      <c r="A1905" s="5">
        <v>1904</v>
      </c>
      <c r="B1905" s="6">
        <v>45481</v>
      </c>
      <c r="C1905" s="5" t="s">
        <v>56</v>
      </c>
      <c r="D1905" s="5" t="str">
        <f>VLOOKUP($C1905,'Sales Person'!$A$1:$C$21,2,0)</f>
        <v>Nick Patrick</v>
      </c>
      <c r="E1905" s="5" t="s">
        <v>5</v>
      </c>
      <c r="F1905" s="5" t="str">
        <f>VLOOKUP($E1905,Country!$A$1:$B$11,2,0)</f>
        <v>South America</v>
      </c>
      <c r="G1905" s="5" t="s">
        <v>20</v>
      </c>
      <c r="H1905" s="5" t="str">
        <f>VLOOKUP($G1905,Products!$A$1:$C$11,COLUMNS(Products!$A$2:B1905),0)</f>
        <v>Office Equipment</v>
      </c>
      <c r="I1905" s="5">
        <f>VLOOKUP($G1905,Products!$A$1:$C$11,COLUMNS(Products!$A$2:C1905),0)</f>
        <v>350.59</v>
      </c>
      <c r="J1905" s="5">
        <v>856.54</v>
      </c>
      <c r="K1905" s="5" t="s">
        <v>81</v>
      </c>
      <c r="L1905" s="6">
        <v>45485</v>
      </c>
      <c r="M1905" s="5">
        <f t="shared" si="29"/>
        <v>4</v>
      </c>
      <c r="N1905" s="5" t="str">
        <f>TEXT(Table1[[#This Row],[Date]],"mmm")</f>
        <v>Jul</v>
      </c>
      <c r="O1905" s="5">
        <f>YEAR(Table1[[#This Row],[Date]])</f>
        <v>2024</v>
      </c>
    </row>
    <row r="1906" spans="1:15" x14ac:dyDescent="0.25">
      <c r="A1906" s="5">
        <v>1905</v>
      </c>
      <c r="B1906" s="6">
        <v>45445</v>
      </c>
      <c r="C1906" s="5" t="s">
        <v>58</v>
      </c>
      <c r="D1906" s="5" t="str">
        <f>VLOOKUP($C1906,'Sales Person'!$A$1:$C$21,2,0)</f>
        <v>Nick Patrick</v>
      </c>
      <c r="E1906" s="5" t="s">
        <v>14</v>
      </c>
      <c r="F1906" s="5" t="str">
        <f>VLOOKUP($E1906,Country!$A$1:$B$11,2,0)</f>
        <v>Asia</v>
      </c>
      <c r="G1906" s="5" t="s">
        <v>33</v>
      </c>
      <c r="H1906" s="5" t="str">
        <f>VLOOKUP($G1906,Products!$A$1:$C$11,COLUMNS(Products!$A$2:B1906),0)</f>
        <v>Electronics</v>
      </c>
      <c r="I1906" s="5">
        <f>VLOOKUP($G1906,Products!$A$1:$C$11,COLUMNS(Products!$A$2:C1906),0)</f>
        <v>381.62</v>
      </c>
      <c r="J1906" s="5">
        <v>542.38</v>
      </c>
      <c r="K1906" s="5" t="s">
        <v>81</v>
      </c>
      <c r="L1906" s="6">
        <v>45463</v>
      </c>
      <c r="M1906" s="5">
        <f t="shared" si="29"/>
        <v>18</v>
      </c>
      <c r="N1906" s="5" t="str">
        <f>TEXT(Table1[[#This Row],[Date]],"mmm")</f>
        <v>Jun</v>
      </c>
      <c r="O1906" s="5">
        <f>YEAR(Table1[[#This Row],[Date]])</f>
        <v>2024</v>
      </c>
    </row>
    <row r="1907" spans="1:15" x14ac:dyDescent="0.25">
      <c r="A1907" s="5">
        <v>1906</v>
      </c>
      <c r="B1907" s="6">
        <v>45587</v>
      </c>
      <c r="C1907" s="5" t="s">
        <v>70</v>
      </c>
      <c r="D1907" s="5" t="str">
        <f>VLOOKUP($C1907,'Sales Person'!$A$1:$C$21,2,0)</f>
        <v>Cathy Kelley</v>
      </c>
      <c r="E1907" s="5" t="s">
        <v>14</v>
      </c>
      <c r="F1907" s="5" t="str">
        <f>VLOOKUP($E1907,Country!$A$1:$B$11,2,0)</f>
        <v>Asia</v>
      </c>
      <c r="G1907" s="5" t="s">
        <v>32</v>
      </c>
      <c r="H1907" s="5" t="str">
        <f>VLOOKUP($G1907,Products!$A$1:$C$11,COLUMNS(Products!$A$2:B1907),0)</f>
        <v>Audio</v>
      </c>
      <c r="I1907" s="5">
        <f>VLOOKUP($G1907,Products!$A$1:$C$11,COLUMNS(Products!$A$2:C1907),0)</f>
        <v>143.09</v>
      </c>
      <c r="J1907" s="5">
        <v>145.88</v>
      </c>
      <c r="K1907" s="5" t="s">
        <v>81</v>
      </c>
      <c r="L1907" s="6">
        <v>45605</v>
      </c>
      <c r="M1907" s="5">
        <f t="shared" si="29"/>
        <v>18</v>
      </c>
      <c r="N1907" s="5" t="str">
        <f>TEXT(Table1[[#This Row],[Date]],"mmm")</f>
        <v>Oct</v>
      </c>
      <c r="O1907" s="5">
        <f>YEAR(Table1[[#This Row],[Date]])</f>
        <v>2024</v>
      </c>
    </row>
    <row r="1908" spans="1:15" x14ac:dyDescent="0.25">
      <c r="A1908" s="5">
        <v>1907</v>
      </c>
      <c r="B1908" s="6">
        <v>45403</v>
      </c>
      <c r="C1908" s="5" t="s">
        <v>58</v>
      </c>
      <c r="D1908" s="5" t="str">
        <f>VLOOKUP($C1908,'Sales Person'!$A$1:$C$21,2,0)</f>
        <v>Nick Patrick</v>
      </c>
      <c r="E1908" s="5" t="s">
        <v>9</v>
      </c>
      <c r="F1908" s="5" t="str">
        <f>VLOOKUP($E1908,Country!$A$1:$B$11,2,0)</f>
        <v>Europe</v>
      </c>
      <c r="G1908" s="5" t="s">
        <v>24</v>
      </c>
      <c r="H1908" s="5" t="str">
        <f>VLOOKUP($G1908,Products!$A$1:$C$11,COLUMNS(Products!$A$2:B1908),0)</f>
        <v>Audio</v>
      </c>
      <c r="I1908" s="5">
        <f>VLOOKUP($G1908,Products!$A$1:$C$11,COLUMNS(Products!$A$2:C1908),0)</f>
        <v>195.62</v>
      </c>
      <c r="J1908" s="5">
        <v>511.94</v>
      </c>
      <c r="K1908" s="5" t="s">
        <v>82</v>
      </c>
      <c r="L1908" s="5" t="s">
        <v>83</v>
      </c>
      <c r="M1908" s="5" t="str">
        <f t="shared" si="29"/>
        <v>0</v>
      </c>
      <c r="N1908" s="5" t="str">
        <f>TEXT(Table1[[#This Row],[Date]],"mmm")</f>
        <v>Apr</v>
      </c>
      <c r="O1908" s="5">
        <f>YEAR(Table1[[#This Row],[Date]])</f>
        <v>2024</v>
      </c>
    </row>
    <row r="1909" spans="1:15" x14ac:dyDescent="0.25">
      <c r="A1909" s="5">
        <v>1908</v>
      </c>
      <c r="B1909" s="6">
        <v>45044</v>
      </c>
      <c r="C1909" s="5" t="s">
        <v>38</v>
      </c>
      <c r="D1909" s="5" t="str">
        <f>VLOOKUP($C1909,'Sales Person'!$A$1:$C$21,2,0)</f>
        <v>Samantha Irvin</v>
      </c>
      <c r="E1909" s="5" t="s">
        <v>4</v>
      </c>
      <c r="F1909" s="5" t="str">
        <f>VLOOKUP($E1909,Country!$A$1:$B$11,2,0)</f>
        <v>North America</v>
      </c>
      <c r="G1909" s="5" t="s">
        <v>28</v>
      </c>
      <c r="H1909" s="5" t="str">
        <f>VLOOKUP($G1909,Products!$A$1:$C$11,COLUMNS(Products!$A$2:B1909),0)</f>
        <v>Electronics</v>
      </c>
      <c r="I1909" s="5">
        <f>VLOOKUP($G1909,Products!$A$1:$C$11,COLUMNS(Products!$A$2:C1909),0)</f>
        <v>282.79000000000002</v>
      </c>
      <c r="J1909" s="5">
        <v>364.21</v>
      </c>
      <c r="K1909" s="5" t="s">
        <v>81</v>
      </c>
      <c r="L1909" s="6">
        <v>45046</v>
      </c>
      <c r="M1909" s="5">
        <f t="shared" si="29"/>
        <v>2</v>
      </c>
      <c r="N1909" s="5" t="str">
        <f>TEXT(Table1[[#This Row],[Date]],"mmm")</f>
        <v>Apr</v>
      </c>
      <c r="O1909" s="5">
        <f>YEAR(Table1[[#This Row],[Date]])</f>
        <v>2023</v>
      </c>
    </row>
    <row r="1910" spans="1:15" x14ac:dyDescent="0.25">
      <c r="A1910" s="5">
        <v>1909</v>
      </c>
      <c r="B1910" s="6">
        <v>45457</v>
      </c>
      <c r="C1910" s="5" t="s">
        <v>50</v>
      </c>
      <c r="D1910" s="5" t="str">
        <f>VLOOKUP($C1910,'Sales Person'!$A$1:$C$21,2,0)</f>
        <v>Michale Cole</v>
      </c>
      <c r="E1910" s="5" t="s">
        <v>5</v>
      </c>
      <c r="F1910" s="5" t="str">
        <f>VLOOKUP($E1910,Country!$A$1:$B$11,2,0)</f>
        <v>South America</v>
      </c>
      <c r="G1910" s="5" t="s">
        <v>29</v>
      </c>
      <c r="H1910" s="5" t="str">
        <f>VLOOKUP($G1910,Products!$A$1:$C$11,COLUMNS(Products!$A$2:B1910),0)</f>
        <v>Computing</v>
      </c>
      <c r="I1910" s="5">
        <f>VLOOKUP($G1910,Products!$A$1:$C$11,COLUMNS(Products!$A$2:C1910),0)</f>
        <v>104.6</v>
      </c>
      <c r="J1910" s="5">
        <v>885.29</v>
      </c>
      <c r="K1910" s="5" t="s">
        <v>82</v>
      </c>
      <c r="L1910" s="5" t="s">
        <v>83</v>
      </c>
      <c r="M1910" s="5" t="str">
        <f t="shared" si="29"/>
        <v>0</v>
      </c>
      <c r="N1910" s="5" t="str">
        <f>TEXT(Table1[[#This Row],[Date]],"mmm")</f>
        <v>Jun</v>
      </c>
      <c r="O1910" s="5">
        <f>YEAR(Table1[[#This Row],[Date]])</f>
        <v>2024</v>
      </c>
    </row>
    <row r="1911" spans="1:15" x14ac:dyDescent="0.25">
      <c r="A1911" s="5">
        <v>1910</v>
      </c>
      <c r="B1911" s="6">
        <v>45511</v>
      </c>
      <c r="C1911" s="5" t="s">
        <v>50</v>
      </c>
      <c r="D1911" s="5" t="str">
        <f>VLOOKUP($C1911,'Sales Person'!$A$1:$C$21,2,0)</f>
        <v>Michale Cole</v>
      </c>
      <c r="E1911" s="5" t="s">
        <v>2</v>
      </c>
      <c r="F1911" s="5" t="str">
        <f>VLOOKUP($E1911,Country!$A$1:$B$11,2,0)</f>
        <v>North America</v>
      </c>
      <c r="G1911" s="5" t="s">
        <v>29</v>
      </c>
      <c r="H1911" s="5" t="str">
        <f>VLOOKUP($G1911,Products!$A$1:$C$11,COLUMNS(Products!$A$2:B1911),0)</f>
        <v>Computing</v>
      </c>
      <c r="I1911" s="5">
        <f>VLOOKUP($G1911,Products!$A$1:$C$11,COLUMNS(Products!$A$2:C1911),0)</f>
        <v>104.6</v>
      </c>
      <c r="J1911" s="5">
        <v>685.32</v>
      </c>
      <c r="K1911" s="5" t="s">
        <v>81</v>
      </c>
      <c r="L1911" s="6">
        <v>45512</v>
      </c>
      <c r="M1911" s="5">
        <f t="shared" si="29"/>
        <v>1</v>
      </c>
      <c r="N1911" s="5" t="str">
        <f>TEXT(Table1[[#This Row],[Date]],"mmm")</f>
        <v>Aug</v>
      </c>
      <c r="O1911" s="5">
        <f>YEAR(Table1[[#This Row],[Date]])</f>
        <v>2024</v>
      </c>
    </row>
    <row r="1912" spans="1:15" x14ac:dyDescent="0.25">
      <c r="A1912" s="5">
        <v>1911</v>
      </c>
      <c r="B1912" s="6">
        <v>45034</v>
      </c>
      <c r="C1912" s="5" t="s">
        <v>42</v>
      </c>
      <c r="D1912" s="5" t="str">
        <f>VLOOKUP($C1912,'Sales Person'!$A$1:$C$21,2,0)</f>
        <v>Cathy Kelley</v>
      </c>
      <c r="E1912" s="5" t="s">
        <v>7</v>
      </c>
      <c r="F1912" s="5" t="str">
        <f>VLOOKUP($E1912,Country!$A$1:$B$11,2,0)</f>
        <v>Europe</v>
      </c>
      <c r="G1912" s="5" t="s">
        <v>28</v>
      </c>
      <c r="H1912" s="5" t="str">
        <f>VLOOKUP($G1912,Products!$A$1:$C$11,COLUMNS(Products!$A$2:B1912),0)</f>
        <v>Electronics</v>
      </c>
      <c r="I1912" s="5">
        <f>VLOOKUP($G1912,Products!$A$1:$C$11,COLUMNS(Products!$A$2:C1912),0)</f>
        <v>282.79000000000002</v>
      </c>
      <c r="J1912" s="5">
        <v>511.65</v>
      </c>
      <c r="K1912" s="5" t="s">
        <v>82</v>
      </c>
      <c r="L1912" s="5" t="s">
        <v>83</v>
      </c>
      <c r="M1912" s="5" t="str">
        <f t="shared" si="29"/>
        <v>0</v>
      </c>
      <c r="N1912" s="5" t="str">
        <f>TEXT(Table1[[#This Row],[Date]],"mmm")</f>
        <v>Apr</v>
      </c>
      <c r="O1912" s="5">
        <f>YEAR(Table1[[#This Row],[Date]])</f>
        <v>2023</v>
      </c>
    </row>
    <row r="1913" spans="1:15" x14ac:dyDescent="0.25">
      <c r="A1913" s="5">
        <v>1912</v>
      </c>
      <c r="B1913" s="6">
        <v>45392</v>
      </c>
      <c r="C1913" s="5" t="s">
        <v>64</v>
      </c>
      <c r="D1913" s="5" t="str">
        <f>VLOOKUP($C1913,'Sales Person'!$A$1:$C$21,2,0)</f>
        <v>Michale Cole</v>
      </c>
      <c r="E1913" s="5" t="s">
        <v>15</v>
      </c>
      <c r="F1913" s="5" t="str">
        <f>VLOOKUP($E1913,Country!$A$1:$B$11,2,0)</f>
        <v>Oceania</v>
      </c>
      <c r="G1913" s="5" t="s">
        <v>31</v>
      </c>
      <c r="H1913" s="5" t="str">
        <f>VLOOKUP($G1913,Products!$A$1:$C$11,COLUMNS(Products!$A$2:B1913),0)</f>
        <v>Electronics</v>
      </c>
      <c r="I1913" s="5">
        <f>VLOOKUP($G1913,Products!$A$1:$C$11,COLUMNS(Products!$A$2:C1913),0)</f>
        <v>71.97</v>
      </c>
      <c r="J1913" s="5">
        <v>723.66</v>
      </c>
      <c r="K1913" s="5" t="s">
        <v>81</v>
      </c>
      <c r="L1913" s="6">
        <v>45412</v>
      </c>
      <c r="M1913" s="5">
        <f t="shared" si="29"/>
        <v>20</v>
      </c>
      <c r="N1913" s="5" t="str">
        <f>TEXT(Table1[[#This Row],[Date]],"mmm")</f>
        <v>Apr</v>
      </c>
      <c r="O1913" s="5">
        <f>YEAR(Table1[[#This Row],[Date]])</f>
        <v>2024</v>
      </c>
    </row>
    <row r="1914" spans="1:15" x14ac:dyDescent="0.25">
      <c r="A1914" s="5">
        <v>1913</v>
      </c>
      <c r="B1914" s="6">
        <v>45256</v>
      </c>
      <c r="C1914" s="5" t="s">
        <v>50</v>
      </c>
      <c r="D1914" s="5" t="str">
        <f>VLOOKUP($C1914,'Sales Person'!$A$1:$C$21,2,0)</f>
        <v>Michale Cole</v>
      </c>
      <c r="E1914" s="5" t="s">
        <v>4</v>
      </c>
      <c r="F1914" s="5" t="str">
        <f>VLOOKUP($E1914,Country!$A$1:$B$11,2,0)</f>
        <v>North America</v>
      </c>
      <c r="G1914" s="5" t="s">
        <v>28</v>
      </c>
      <c r="H1914" s="5" t="str">
        <f>VLOOKUP($G1914,Products!$A$1:$C$11,COLUMNS(Products!$A$2:B1914),0)</f>
        <v>Electronics</v>
      </c>
      <c r="I1914" s="5">
        <f>VLOOKUP($G1914,Products!$A$1:$C$11,COLUMNS(Products!$A$2:C1914),0)</f>
        <v>282.79000000000002</v>
      </c>
      <c r="J1914" s="5">
        <v>983.32</v>
      </c>
      <c r="K1914" s="5" t="s">
        <v>81</v>
      </c>
      <c r="L1914" s="6">
        <v>45258</v>
      </c>
      <c r="M1914" s="5">
        <f t="shared" si="29"/>
        <v>2</v>
      </c>
      <c r="N1914" s="5" t="str">
        <f>TEXT(Table1[[#This Row],[Date]],"mmm")</f>
        <v>Nov</v>
      </c>
      <c r="O1914" s="5">
        <f>YEAR(Table1[[#This Row],[Date]])</f>
        <v>2023</v>
      </c>
    </row>
    <row r="1915" spans="1:15" x14ac:dyDescent="0.25">
      <c r="A1915" s="5">
        <v>1914</v>
      </c>
      <c r="B1915" s="6">
        <v>45234</v>
      </c>
      <c r="C1915" s="5" t="s">
        <v>64</v>
      </c>
      <c r="D1915" s="5" t="str">
        <f>VLOOKUP($C1915,'Sales Person'!$A$1:$C$21,2,0)</f>
        <v>Michale Cole</v>
      </c>
      <c r="E1915" s="5" t="s">
        <v>15</v>
      </c>
      <c r="F1915" s="5" t="str">
        <f>VLOOKUP($E1915,Country!$A$1:$B$11,2,0)</f>
        <v>Oceania</v>
      </c>
      <c r="G1915" s="5" t="s">
        <v>33</v>
      </c>
      <c r="H1915" s="5" t="str">
        <f>VLOOKUP($G1915,Products!$A$1:$C$11,COLUMNS(Products!$A$2:B1915),0)</f>
        <v>Electronics</v>
      </c>
      <c r="I1915" s="5">
        <f>VLOOKUP($G1915,Products!$A$1:$C$11,COLUMNS(Products!$A$2:C1915),0)</f>
        <v>381.62</v>
      </c>
      <c r="J1915" s="5">
        <v>888.76</v>
      </c>
      <c r="K1915" s="5" t="s">
        <v>82</v>
      </c>
      <c r="L1915" s="5" t="s">
        <v>83</v>
      </c>
      <c r="M1915" s="5" t="str">
        <f t="shared" si="29"/>
        <v>0</v>
      </c>
      <c r="N1915" s="5" t="str">
        <f>TEXT(Table1[[#This Row],[Date]],"mmm")</f>
        <v>Nov</v>
      </c>
      <c r="O1915" s="5">
        <f>YEAR(Table1[[#This Row],[Date]])</f>
        <v>2023</v>
      </c>
    </row>
    <row r="1916" spans="1:15" x14ac:dyDescent="0.25">
      <c r="A1916" s="5">
        <v>1915</v>
      </c>
      <c r="B1916" s="6">
        <v>45578</v>
      </c>
      <c r="C1916" s="5" t="s">
        <v>46</v>
      </c>
      <c r="D1916" s="5" t="str">
        <f>VLOOKUP($C1916,'Sales Person'!$A$1:$C$21,2,0)</f>
        <v>Nick Patrick</v>
      </c>
      <c r="E1916" s="5" t="s">
        <v>7</v>
      </c>
      <c r="F1916" s="5" t="str">
        <f>VLOOKUP($E1916,Country!$A$1:$B$11,2,0)</f>
        <v>Europe</v>
      </c>
      <c r="G1916" s="5" t="s">
        <v>32</v>
      </c>
      <c r="H1916" s="5" t="str">
        <f>VLOOKUP($G1916,Products!$A$1:$C$11,COLUMNS(Products!$A$2:B1916),0)</f>
        <v>Audio</v>
      </c>
      <c r="I1916" s="5">
        <f>VLOOKUP($G1916,Products!$A$1:$C$11,COLUMNS(Products!$A$2:C1916),0)</f>
        <v>143.09</v>
      </c>
      <c r="J1916" s="5">
        <v>309.43</v>
      </c>
      <c r="K1916" s="5" t="s">
        <v>81</v>
      </c>
      <c r="L1916" s="6">
        <v>45586</v>
      </c>
      <c r="M1916" s="5">
        <f t="shared" si="29"/>
        <v>8</v>
      </c>
      <c r="N1916" s="5" t="str">
        <f>TEXT(Table1[[#This Row],[Date]],"mmm")</f>
        <v>Oct</v>
      </c>
      <c r="O1916" s="5">
        <f>YEAR(Table1[[#This Row],[Date]])</f>
        <v>2024</v>
      </c>
    </row>
    <row r="1917" spans="1:15" x14ac:dyDescent="0.25">
      <c r="A1917" s="5">
        <v>1916</v>
      </c>
      <c r="B1917" s="6">
        <v>45451</v>
      </c>
      <c r="C1917" s="5" t="s">
        <v>48</v>
      </c>
      <c r="D1917" s="5" t="str">
        <f>VLOOKUP($C1917,'Sales Person'!$A$1:$C$21,2,0)</f>
        <v>Cathy Kelley</v>
      </c>
      <c r="E1917" s="5" t="s">
        <v>7</v>
      </c>
      <c r="F1917" s="5" t="str">
        <f>VLOOKUP($E1917,Country!$A$1:$B$11,2,0)</f>
        <v>Europe</v>
      </c>
      <c r="G1917" s="5" t="s">
        <v>20</v>
      </c>
      <c r="H1917" s="5" t="str">
        <f>VLOOKUP($G1917,Products!$A$1:$C$11,COLUMNS(Products!$A$2:B1917),0)</f>
        <v>Office Equipment</v>
      </c>
      <c r="I1917" s="5">
        <f>VLOOKUP($G1917,Products!$A$1:$C$11,COLUMNS(Products!$A$2:C1917),0)</f>
        <v>350.59</v>
      </c>
      <c r="J1917" s="5">
        <v>476.43</v>
      </c>
      <c r="K1917" s="5" t="s">
        <v>82</v>
      </c>
      <c r="L1917" s="5" t="s">
        <v>83</v>
      </c>
      <c r="M1917" s="5" t="str">
        <f t="shared" si="29"/>
        <v>0</v>
      </c>
      <c r="N1917" s="5" t="str">
        <f>TEXT(Table1[[#This Row],[Date]],"mmm")</f>
        <v>Jun</v>
      </c>
      <c r="O1917" s="5">
        <f>YEAR(Table1[[#This Row],[Date]])</f>
        <v>2024</v>
      </c>
    </row>
    <row r="1918" spans="1:15" x14ac:dyDescent="0.25">
      <c r="A1918" s="5">
        <v>1917</v>
      </c>
      <c r="B1918" s="6">
        <v>45084</v>
      </c>
      <c r="C1918" s="5" t="s">
        <v>60</v>
      </c>
      <c r="D1918" s="5" t="str">
        <f>VLOOKUP($C1918,'Sales Person'!$A$1:$C$21,2,0)</f>
        <v>Cathy Kelley</v>
      </c>
      <c r="E1918" s="5" t="s">
        <v>14</v>
      </c>
      <c r="F1918" s="5" t="str">
        <f>VLOOKUP($E1918,Country!$A$1:$B$11,2,0)</f>
        <v>Asia</v>
      </c>
      <c r="G1918" s="5" t="s">
        <v>24</v>
      </c>
      <c r="H1918" s="5" t="str">
        <f>VLOOKUP($G1918,Products!$A$1:$C$11,COLUMNS(Products!$A$2:B1918),0)</f>
        <v>Audio</v>
      </c>
      <c r="I1918" s="5">
        <f>VLOOKUP($G1918,Products!$A$1:$C$11,COLUMNS(Products!$A$2:C1918),0)</f>
        <v>195.62</v>
      </c>
      <c r="J1918" s="5">
        <v>667.88</v>
      </c>
      <c r="K1918" s="5" t="s">
        <v>82</v>
      </c>
      <c r="L1918" s="5" t="s">
        <v>83</v>
      </c>
      <c r="M1918" s="5" t="str">
        <f t="shared" si="29"/>
        <v>0</v>
      </c>
      <c r="N1918" s="5" t="str">
        <f>TEXT(Table1[[#This Row],[Date]],"mmm")</f>
        <v>Jun</v>
      </c>
      <c r="O1918" s="5">
        <f>YEAR(Table1[[#This Row],[Date]])</f>
        <v>2023</v>
      </c>
    </row>
    <row r="1919" spans="1:15" x14ac:dyDescent="0.25">
      <c r="A1919" s="5">
        <v>1918</v>
      </c>
      <c r="B1919" s="6">
        <v>44952</v>
      </c>
      <c r="C1919" s="5" t="s">
        <v>40</v>
      </c>
      <c r="D1919" s="5" t="str">
        <f>VLOOKUP($C1919,'Sales Person'!$A$1:$C$21,2,0)</f>
        <v>Samantha Irvin</v>
      </c>
      <c r="E1919" s="5" t="s">
        <v>9</v>
      </c>
      <c r="F1919" s="5" t="str">
        <f>VLOOKUP($E1919,Country!$A$1:$B$11,2,0)</f>
        <v>Europe</v>
      </c>
      <c r="G1919" s="5" t="s">
        <v>33</v>
      </c>
      <c r="H1919" s="5" t="str">
        <f>VLOOKUP($G1919,Products!$A$1:$C$11,COLUMNS(Products!$A$2:B1919),0)</f>
        <v>Electronics</v>
      </c>
      <c r="I1919" s="5">
        <f>VLOOKUP($G1919,Products!$A$1:$C$11,COLUMNS(Products!$A$2:C1919),0)</f>
        <v>381.62</v>
      </c>
      <c r="J1919" s="5">
        <v>698.91</v>
      </c>
      <c r="K1919" s="5" t="s">
        <v>81</v>
      </c>
      <c r="L1919" s="6">
        <v>44962</v>
      </c>
      <c r="M1919" s="5">
        <f t="shared" si="29"/>
        <v>10</v>
      </c>
      <c r="N1919" s="5" t="str">
        <f>TEXT(Table1[[#This Row],[Date]],"mmm")</f>
        <v>Jan</v>
      </c>
      <c r="O1919" s="5">
        <f>YEAR(Table1[[#This Row],[Date]])</f>
        <v>2023</v>
      </c>
    </row>
    <row r="1920" spans="1:15" x14ac:dyDescent="0.25">
      <c r="A1920" s="5">
        <v>1919</v>
      </c>
      <c r="B1920" s="6">
        <v>45035</v>
      </c>
      <c r="C1920" s="5" t="s">
        <v>54</v>
      </c>
      <c r="D1920" s="5" t="str">
        <f>VLOOKUP($C1920,'Sales Person'!$A$1:$C$21,2,0)</f>
        <v>Michale Cole</v>
      </c>
      <c r="E1920" s="5" t="s">
        <v>7</v>
      </c>
      <c r="F1920" s="5" t="str">
        <f>VLOOKUP($E1920,Country!$A$1:$B$11,2,0)</f>
        <v>Europe</v>
      </c>
      <c r="G1920" s="5" t="s">
        <v>32</v>
      </c>
      <c r="H1920" s="5" t="str">
        <f>VLOOKUP($G1920,Products!$A$1:$C$11,COLUMNS(Products!$A$2:B1920),0)</f>
        <v>Audio</v>
      </c>
      <c r="I1920" s="5">
        <f>VLOOKUP($G1920,Products!$A$1:$C$11,COLUMNS(Products!$A$2:C1920),0)</f>
        <v>143.09</v>
      </c>
      <c r="J1920" s="5">
        <v>748.5</v>
      </c>
      <c r="K1920" s="5" t="s">
        <v>82</v>
      </c>
      <c r="L1920" s="5" t="s">
        <v>83</v>
      </c>
      <c r="M1920" s="5" t="str">
        <f t="shared" si="29"/>
        <v>0</v>
      </c>
      <c r="N1920" s="5" t="str">
        <f>TEXT(Table1[[#This Row],[Date]],"mmm")</f>
        <v>Apr</v>
      </c>
      <c r="O1920" s="5">
        <f>YEAR(Table1[[#This Row],[Date]])</f>
        <v>2023</v>
      </c>
    </row>
    <row r="1921" spans="1:15" x14ac:dyDescent="0.25">
      <c r="A1921" s="5">
        <v>1920</v>
      </c>
      <c r="B1921" s="6">
        <v>44962</v>
      </c>
      <c r="C1921" s="5" t="s">
        <v>62</v>
      </c>
      <c r="D1921" s="5" t="str">
        <f>VLOOKUP($C1921,'Sales Person'!$A$1:$C$21,2,0)</f>
        <v>Cathy Kelley</v>
      </c>
      <c r="E1921" s="5" t="s">
        <v>11</v>
      </c>
      <c r="F1921" s="5" t="str">
        <f>VLOOKUP($E1921,Country!$A$1:$B$11,2,0)</f>
        <v>Asia</v>
      </c>
      <c r="G1921" s="5" t="s">
        <v>22</v>
      </c>
      <c r="H1921" s="5" t="str">
        <f>VLOOKUP($G1921,Products!$A$1:$C$11,COLUMNS(Products!$A$2:B1921),0)</f>
        <v>Computing</v>
      </c>
      <c r="I1921" s="5">
        <f>VLOOKUP($G1921,Products!$A$1:$C$11,COLUMNS(Products!$A$2:C1921),0)</f>
        <v>415.78</v>
      </c>
      <c r="J1921" s="5">
        <v>982.4</v>
      </c>
      <c r="K1921" s="5" t="s">
        <v>82</v>
      </c>
      <c r="L1921" s="5" t="s">
        <v>83</v>
      </c>
      <c r="M1921" s="5" t="str">
        <f t="shared" si="29"/>
        <v>0</v>
      </c>
      <c r="N1921" s="5" t="str">
        <f>TEXT(Table1[[#This Row],[Date]],"mmm")</f>
        <v>Feb</v>
      </c>
      <c r="O1921" s="5">
        <f>YEAR(Table1[[#This Row],[Date]])</f>
        <v>2023</v>
      </c>
    </row>
    <row r="1922" spans="1:15" x14ac:dyDescent="0.25">
      <c r="A1922" s="5">
        <v>1921</v>
      </c>
      <c r="B1922" s="6">
        <v>45219</v>
      </c>
      <c r="C1922" s="5" t="s">
        <v>56</v>
      </c>
      <c r="D1922" s="5" t="str">
        <f>VLOOKUP($C1922,'Sales Person'!$A$1:$C$21,2,0)</f>
        <v>Nick Patrick</v>
      </c>
      <c r="E1922" s="5" t="s">
        <v>11</v>
      </c>
      <c r="F1922" s="5" t="str">
        <f>VLOOKUP($E1922,Country!$A$1:$B$11,2,0)</f>
        <v>Asia</v>
      </c>
      <c r="G1922" s="5" t="s">
        <v>32</v>
      </c>
      <c r="H1922" s="5" t="str">
        <f>VLOOKUP($G1922,Products!$A$1:$C$11,COLUMNS(Products!$A$2:B1922),0)</f>
        <v>Audio</v>
      </c>
      <c r="I1922" s="5">
        <f>VLOOKUP($G1922,Products!$A$1:$C$11,COLUMNS(Products!$A$2:C1922),0)</f>
        <v>143.09</v>
      </c>
      <c r="J1922" s="5">
        <v>533.34</v>
      </c>
      <c r="K1922" s="5" t="s">
        <v>81</v>
      </c>
      <c r="L1922" s="6">
        <v>45231</v>
      </c>
      <c r="M1922" s="5">
        <f t="shared" ref="M1922:M1985" si="30">IFERROR(L1922-B1922,"0")</f>
        <v>12</v>
      </c>
      <c r="N1922" s="5" t="str">
        <f>TEXT(Table1[[#This Row],[Date]],"mmm")</f>
        <v>Oct</v>
      </c>
      <c r="O1922" s="5">
        <f>YEAR(Table1[[#This Row],[Date]])</f>
        <v>2023</v>
      </c>
    </row>
    <row r="1923" spans="1:15" x14ac:dyDescent="0.25">
      <c r="A1923" s="5">
        <v>1922</v>
      </c>
      <c r="B1923" s="6">
        <v>45384</v>
      </c>
      <c r="C1923" s="5" t="s">
        <v>40</v>
      </c>
      <c r="D1923" s="5" t="str">
        <f>VLOOKUP($C1923,'Sales Person'!$A$1:$C$21,2,0)</f>
        <v>Samantha Irvin</v>
      </c>
      <c r="E1923" s="5" t="s">
        <v>7</v>
      </c>
      <c r="F1923" s="5" t="str">
        <f>VLOOKUP($E1923,Country!$A$1:$B$11,2,0)</f>
        <v>Europe</v>
      </c>
      <c r="G1923" s="5" t="s">
        <v>32</v>
      </c>
      <c r="H1923" s="5" t="str">
        <f>VLOOKUP($G1923,Products!$A$1:$C$11,COLUMNS(Products!$A$2:B1923),0)</f>
        <v>Audio</v>
      </c>
      <c r="I1923" s="5">
        <f>VLOOKUP($G1923,Products!$A$1:$C$11,COLUMNS(Products!$A$2:C1923),0)</f>
        <v>143.09</v>
      </c>
      <c r="J1923" s="5">
        <v>990.39</v>
      </c>
      <c r="K1923" s="5" t="s">
        <v>81</v>
      </c>
      <c r="L1923" s="6">
        <v>45392</v>
      </c>
      <c r="M1923" s="5">
        <f t="shared" si="30"/>
        <v>8</v>
      </c>
      <c r="N1923" s="5" t="str">
        <f>TEXT(Table1[[#This Row],[Date]],"mmm")</f>
        <v>Apr</v>
      </c>
      <c r="O1923" s="5">
        <f>YEAR(Table1[[#This Row],[Date]])</f>
        <v>2024</v>
      </c>
    </row>
    <row r="1924" spans="1:15" x14ac:dyDescent="0.25">
      <c r="A1924" s="5">
        <v>1923</v>
      </c>
      <c r="B1924" s="6">
        <v>45024</v>
      </c>
      <c r="C1924" s="5" t="s">
        <v>38</v>
      </c>
      <c r="D1924" s="5" t="str">
        <f>VLOOKUP($C1924,'Sales Person'!$A$1:$C$21,2,0)</f>
        <v>Samantha Irvin</v>
      </c>
      <c r="E1924" s="5" t="s">
        <v>15</v>
      </c>
      <c r="F1924" s="5" t="str">
        <f>VLOOKUP($E1924,Country!$A$1:$B$11,2,0)</f>
        <v>Oceania</v>
      </c>
      <c r="G1924" s="5" t="s">
        <v>22</v>
      </c>
      <c r="H1924" s="5" t="str">
        <f>VLOOKUP($G1924,Products!$A$1:$C$11,COLUMNS(Products!$A$2:B1924),0)</f>
        <v>Computing</v>
      </c>
      <c r="I1924" s="5">
        <f>VLOOKUP($G1924,Products!$A$1:$C$11,COLUMNS(Products!$A$2:C1924),0)</f>
        <v>415.78</v>
      </c>
      <c r="J1924" s="5">
        <v>237.99</v>
      </c>
      <c r="K1924" s="5" t="s">
        <v>81</v>
      </c>
      <c r="L1924" s="6">
        <v>45044</v>
      </c>
      <c r="M1924" s="5">
        <f t="shared" si="30"/>
        <v>20</v>
      </c>
      <c r="N1924" s="5" t="str">
        <f>TEXT(Table1[[#This Row],[Date]],"mmm")</f>
        <v>Apr</v>
      </c>
      <c r="O1924" s="5">
        <f>YEAR(Table1[[#This Row],[Date]])</f>
        <v>2023</v>
      </c>
    </row>
    <row r="1925" spans="1:15" x14ac:dyDescent="0.25">
      <c r="A1925" s="5">
        <v>1924</v>
      </c>
      <c r="B1925" s="6">
        <v>45474</v>
      </c>
      <c r="C1925" s="5" t="s">
        <v>38</v>
      </c>
      <c r="D1925" s="5" t="str">
        <f>VLOOKUP($C1925,'Sales Person'!$A$1:$C$21,2,0)</f>
        <v>Samantha Irvin</v>
      </c>
      <c r="E1925" s="5" t="s">
        <v>7</v>
      </c>
      <c r="F1925" s="5" t="str">
        <f>VLOOKUP($E1925,Country!$A$1:$B$11,2,0)</f>
        <v>Europe</v>
      </c>
      <c r="G1925" s="5" t="s">
        <v>33</v>
      </c>
      <c r="H1925" s="5" t="str">
        <f>VLOOKUP($G1925,Products!$A$1:$C$11,COLUMNS(Products!$A$2:B1925),0)</f>
        <v>Electronics</v>
      </c>
      <c r="I1925" s="5">
        <f>VLOOKUP($G1925,Products!$A$1:$C$11,COLUMNS(Products!$A$2:C1925),0)</f>
        <v>381.62</v>
      </c>
      <c r="J1925" s="5">
        <v>135.71</v>
      </c>
      <c r="K1925" s="5" t="s">
        <v>81</v>
      </c>
      <c r="L1925" s="6">
        <v>45482</v>
      </c>
      <c r="M1925" s="5">
        <f t="shared" si="30"/>
        <v>8</v>
      </c>
      <c r="N1925" s="5" t="str">
        <f>TEXT(Table1[[#This Row],[Date]],"mmm")</f>
        <v>Jul</v>
      </c>
      <c r="O1925" s="5">
        <f>YEAR(Table1[[#This Row],[Date]])</f>
        <v>2024</v>
      </c>
    </row>
    <row r="1926" spans="1:15" x14ac:dyDescent="0.25">
      <c r="A1926" s="5">
        <v>1925</v>
      </c>
      <c r="B1926" s="6">
        <v>45235</v>
      </c>
      <c r="C1926" s="5" t="s">
        <v>52</v>
      </c>
      <c r="D1926" s="5" t="str">
        <f>VLOOKUP($C1926,'Sales Person'!$A$1:$C$21,2,0)</f>
        <v>Nick Patrick</v>
      </c>
      <c r="E1926" s="5" t="s">
        <v>15</v>
      </c>
      <c r="F1926" s="5" t="str">
        <f>VLOOKUP($E1926,Country!$A$1:$B$11,2,0)</f>
        <v>Oceania</v>
      </c>
      <c r="G1926" s="5" t="s">
        <v>30</v>
      </c>
      <c r="H1926" s="5" t="str">
        <f>VLOOKUP($G1926,Products!$A$1:$C$11,COLUMNS(Products!$A$2:B1926),0)</f>
        <v>Audio</v>
      </c>
      <c r="I1926" s="5">
        <f>VLOOKUP($G1926,Products!$A$1:$C$11,COLUMNS(Products!$A$2:C1926),0)</f>
        <v>199.57</v>
      </c>
      <c r="J1926" s="5">
        <v>658.19</v>
      </c>
      <c r="K1926" s="5" t="s">
        <v>81</v>
      </c>
      <c r="L1926" s="6">
        <v>45255</v>
      </c>
      <c r="M1926" s="5">
        <f t="shared" si="30"/>
        <v>20</v>
      </c>
      <c r="N1926" s="5" t="str">
        <f>TEXT(Table1[[#This Row],[Date]],"mmm")</f>
        <v>Nov</v>
      </c>
      <c r="O1926" s="5">
        <f>YEAR(Table1[[#This Row],[Date]])</f>
        <v>2023</v>
      </c>
    </row>
    <row r="1927" spans="1:15" x14ac:dyDescent="0.25">
      <c r="A1927" s="5">
        <v>1926</v>
      </c>
      <c r="B1927" s="6">
        <v>45185</v>
      </c>
      <c r="C1927" s="5" t="s">
        <v>62</v>
      </c>
      <c r="D1927" s="5" t="str">
        <f>VLOOKUP($C1927,'Sales Person'!$A$1:$C$21,2,0)</f>
        <v>Cathy Kelley</v>
      </c>
      <c r="E1927" s="5" t="s">
        <v>15</v>
      </c>
      <c r="F1927" s="5" t="str">
        <f>VLOOKUP($E1927,Country!$A$1:$B$11,2,0)</f>
        <v>Oceania</v>
      </c>
      <c r="G1927" s="5" t="s">
        <v>31</v>
      </c>
      <c r="H1927" s="5" t="str">
        <f>VLOOKUP($G1927,Products!$A$1:$C$11,COLUMNS(Products!$A$2:B1927),0)</f>
        <v>Electronics</v>
      </c>
      <c r="I1927" s="5">
        <f>VLOOKUP($G1927,Products!$A$1:$C$11,COLUMNS(Products!$A$2:C1927),0)</f>
        <v>71.97</v>
      </c>
      <c r="J1927" s="5">
        <v>124.24</v>
      </c>
      <c r="K1927" s="5" t="s">
        <v>82</v>
      </c>
      <c r="L1927" s="5" t="s">
        <v>83</v>
      </c>
      <c r="M1927" s="5" t="str">
        <f t="shared" si="30"/>
        <v>0</v>
      </c>
      <c r="N1927" s="5" t="str">
        <f>TEXT(Table1[[#This Row],[Date]],"mmm")</f>
        <v>Sep</v>
      </c>
      <c r="O1927" s="5">
        <f>YEAR(Table1[[#This Row],[Date]])</f>
        <v>2023</v>
      </c>
    </row>
    <row r="1928" spans="1:15" x14ac:dyDescent="0.25">
      <c r="A1928" s="5">
        <v>1927</v>
      </c>
      <c r="B1928" s="6">
        <v>45088</v>
      </c>
      <c r="C1928" s="5" t="s">
        <v>66</v>
      </c>
      <c r="D1928" s="5" t="str">
        <f>VLOOKUP($C1928,'Sales Person'!$A$1:$C$21,2,0)</f>
        <v>Michale Cole</v>
      </c>
      <c r="E1928" s="5" t="s">
        <v>4</v>
      </c>
      <c r="F1928" s="5" t="str">
        <f>VLOOKUP($E1928,Country!$A$1:$B$11,2,0)</f>
        <v>North America</v>
      </c>
      <c r="G1928" s="5" t="s">
        <v>31</v>
      </c>
      <c r="H1928" s="5" t="str">
        <f>VLOOKUP($G1928,Products!$A$1:$C$11,COLUMNS(Products!$A$2:B1928),0)</f>
        <v>Electronics</v>
      </c>
      <c r="I1928" s="5">
        <f>VLOOKUP($G1928,Products!$A$1:$C$11,COLUMNS(Products!$A$2:C1928),0)</f>
        <v>71.97</v>
      </c>
      <c r="J1928" s="5">
        <v>879.99</v>
      </c>
      <c r="K1928" s="5" t="s">
        <v>81</v>
      </c>
      <c r="L1928" s="6">
        <v>45090</v>
      </c>
      <c r="M1928" s="5">
        <f t="shared" si="30"/>
        <v>2</v>
      </c>
      <c r="N1928" s="5" t="str">
        <f>TEXT(Table1[[#This Row],[Date]],"mmm")</f>
        <v>Jun</v>
      </c>
      <c r="O1928" s="5">
        <f>YEAR(Table1[[#This Row],[Date]])</f>
        <v>2023</v>
      </c>
    </row>
    <row r="1929" spans="1:15" x14ac:dyDescent="0.25">
      <c r="A1929" s="5">
        <v>1928</v>
      </c>
      <c r="B1929" s="6">
        <v>45615</v>
      </c>
      <c r="C1929" s="5" t="s">
        <v>66</v>
      </c>
      <c r="D1929" s="5" t="str">
        <f>VLOOKUP($C1929,'Sales Person'!$A$1:$C$21,2,0)</f>
        <v>Michale Cole</v>
      </c>
      <c r="E1929" s="5" t="s">
        <v>10</v>
      </c>
      <c r="F1929" s="5" t="str">
        <f>VLOOKUP($E1929,Country!$A$1:$B$11,2,0)</f>
        <v>Europe</v>
      </c>
      <c r="G1929" s="5" t="s">
        <v>29</v>
      </c>
      <c r="H1929" s="5" t="str">
        <f>VLOOKUP($G1929,Products!$A$1:$C$11,COLUMNS(Products!$A$2:B1929),0)</f>
        <v>Computing</v>
      </c>
      <c r="I1929" s="5">
        <f>VLOOKUP($G1929,Products!$A$1:$C$11,COLUMNS(Products!$A$2:C1929),0)</f>
        <v>104.6</v>
      </c>
      <c r="J1929" s="5">
        <v>197.04</v>
      </c>
      <c r="K1929" s="5" t="s">
        <v>82</v>
      </c>
      <c r="L1929" s="5" t="s">
        <v>83</v>
      </c>
      <c r="M1929" s="5" t="str">
        <f t="shared" si="30"/>
        <v>0</v>
      </c>
      <c r="N1929" s="5" t="str">
        <f>TEXT(Table1[[#This Row],[Date]],"mmm")</f>
        <v>Nov</v>
      </c>
      <c r="O1929" s="5">
        <f>YEAR(Table1[[#This Row],[Date]])</f>
        <v>2024</v>
      </c>
    </row>
    <row r="1930" spans="1:15" x14ac:dyDescent="0.25">
      <c r="A1930" s="5">
        <v>1929</v>
      </c>
      <c r="B1930" s="6">
        <v>45521</v>
      </c>
      <c r="C1930" s="5" t="s">
        <v>70</v>
      </c>
      <c r="D1930" s="5" t="str">
        <f>VLOOKUP($C1930,'Sales Person'!$A$1:$C$21,2,0)</f>
        <v>Cathy Kelley</v>
      </c>
      <c r="E1930" s="5" t="s">
        <v>11</v>
      </c>
      <c r="F1930" s="5" t="str">
        <f>VLOOKUP($E1930,Country!$A$1:$B$11,2,0)</f>
        <v>Asia</v>
      </c>
      <c r="G1930" s="5" t="s">
        <v>26</v>
      </c>
      <c r="H1930" s="5" t="str">
        <f>VLOOKUP($G1930,Products!$A$1:$C$11,COLUMNS(Products!$A$2:B1930),0)</f>
        <v>Electronics</v>
      </c>
      <c r="I1930" s="5">
        <f>VLOOKUP($G1930,Products!$A$1:$C$11,COLUMNS(Products!$A$2:C1930),0)</f>
        <v>263.2</v>
      </c>
      <c r="J1930" s="5">
        <v>192.81</v>
      </c>
      <c r="K1930" s="5" t="s">
        <v>81</v>
      </c>
      <c r="L1930" s="6">
        <v>45533</v>
      </c>
      <c r="M1930" s="5">
        <f t="shared" si="30"/>
        <v>12</v>
      </c>
      <c r="N1930" s="5" t="str">
        <f>TEXT(Table1[[#This Row],[Date]],"mmm")</f>
        <v>Aug</v>
      </c>
      <c r="O1930" s="5">
        <f>YEAR(Table1[[#This Row],[Date]])</f>
        <v>2024</v>
      </c>
    </row>
    <row r="1931" spans="1:15" x14ac:dyDescent="0.25">
      <c r="A1931" s="5">
        <v>1930</v>
      </c>
      <c r="B1931" s="6">
        <v>45650</v>
      </c>
      <c r="C1931" s="5" t="s">
        <v>54</v>
      </c>
      <c r="D1931" s="5" t="str">
        <f>VLOOKUP($C1931,'Sales Person'!$A$1:$C$21,2,0)</f>
        <v>Michale Cole</v>
      </c>
      <c r="E1931" s="5" t="s">
        <v>13</v>
      </c>
      <c r="F1931" s="5" t="str">
        <f>VLOOKUP($E1931,Country!$A$1:$B$11,2,0)</f>
        <v>Asia</v>
      </c>
      <c r="G1931" s="5" t="s">
        <v>30</v>
      </c>
      <c r="H1931" s="5" t="str">
        <f>VLOOKUP($G1931,Products!$A$1:$C$11,COLUMNS(Products!$A$2:B1931),0)</f>
        <v>Audio</v>
      </c>
      <c r="I1931" s="5">
        <f>VLOOKUP($G1931,Products!$A$1:$C$11,COLUMNS(Products!$A$2:C1931),0)</f>
        <v>199.57</v>
      </c>
      <c r="J1931" s="5">
        <v>631.86</v>
      </c>
      <c r="K1931" s="5" t="s">
        <v>82</v>
      </c>
      <c r="L1931" s="5" t="s">
        <v>83</v>
      </c>
      <c r="M1931" s="5" t="str">
        <f t="shared" si="30"/>
        <v>0</v>
      </c>
      <c r="N1931" s="5" t="str">
        <f>TEXT(Table1[[#This Row],[Date]],"mmm")</f>
        <v>Dec</v>
      </c>
      <c r="O1931" s="5">
        <f>YEAR(Table1[[#This Row],[Date]])</f>
        <v>2024</v>
      </c>
    </row>
    <row r="1932" spans="1:15" x14ac:dyDescent="0.25">
      <c r="A1932" s="5">
        <v>1931</v>
      </c>
      <c r="B1932" s="6">
        <v>45094</v>
      </c>
      <c r="C1932" s="5" t="s">
        <v>36</v>
      </c>
      <c r="D1932" s="5" t="str">
        <f>VLOOKUP($C1932,'Sales Person'!$A$1:$C$21,2,0)</f>
        <v>Michale Cole</v>
      </c>
      <c r="E1932" s="5" t="s">
        <v>13</v>
      </c>
      <c r="F1932" s="5" t="str">
        <f>VLOOKUP($E1932,Country!$A$1:$B$11,2,0)</f>
        <v>Asia</v>
      </c>
      <c r="G1932" s="5" t="s">
        <v>22</v>
      </c>
      <c r="H1932" s="5" t="str">
        <f>VLOOKUP($G1932,Products!$A$1:$C$11,COLUMNS(Products!$A$2:B1932),0)</f>
        <v>Computing</v>
      </c>
      <c r="I1932" s="5">
        <f>VLOOKUP($G1932,Products!$A$1:$C$11,COLUMNS(Products!$A$2:C1932),0)</f>
        <v>415.78</v>
      </c>
      <c r="J1932" s="5">
        <v>782.89</v>
      </c>
      <c r="K1932" s="5" t="s">
        <v>82</v>
      </c>
      <c r="L1932" s="5" t="s">
        <v>83</v>
      </c>
      <c r="M1932" s="5" t="str">
        <f t="shared" si="30"/>
        <v>0</v>
      </c>
      <c r="N1932" s="5" t="str">
        <f>TEXT(Table1[[#This Row],[Date]],"mmm")</f>
        <v>Jun</v>
      </c>
      <c r="O1932" s="5">
        <f>YEAR(Table1[[#This Row],[Date]])</f>
        <v>2023</v>
      </c>
    </row>
    <row r="1933" spans="1:15" x14ac:dyDescent="0.25">
      <c r="A1933" s="5">
        <v>1932</v>
      </c>
      <c r="B1933" s="6">
        <v>45063</v>
      </c>
      <c r="C1933" s="5" t="s">
        <v>36</v>
      </c>
      <c r="D1933" s="5" t="str">
        <f>VLOOKUP($C1933,'Sales Person'!$A$1:$C$21,2,0)</f>
        <v>Michale Cole</v>
      </c>
      <c r="E1933" s="5" t="s">
        <v>13</v>
      </c>
      <c r="F1933" s="5" t="str">
        <f>VLOOKUP($E1933,Country!$A$1:$B$11,2,0)</f>
        <v>Asia</v>
      </c>
      <c r="G1933" s="5" t="s">
        <v>28</v>
      </c>
      <c r="H1933" s="5" t="str">
        <f>VLOOKUP($G1933,Products!$A$1:$C$11,COLUMNS(Products!$A$2:B1933),0)</f>
        <v>Electronics</v>
      </c>
      <c r="I1933" s="5">
        <f>VLOOKUP($G1933,Products!$A$1:$C$11,COLUMNS(Products!$A$2:C1933),0)</f>
        <v>282.79000000000002</v>
      </c>
      <c r="J1933" s="5">
        <v>554.85</v>
      </c>
      <c r="K1933" s="5" t="s">
        <v>81</v>
      </c>
      <c r="L1933" s="6">
        <v>45078</v>
      </c>
      <c r="M1933" s="5">
        <f t="shared" si="30"/>
        <v>15</v>
      </c>
      <c r="N1933" s="5" t="str">
        <f>TEXT(Table1[[#This Row],[Date]],"mmm")</f>
        <v>May</v>
      </c>
      <c r="O1933" s="5">
        <f>YEAR(Table1[[#This Row],[Date]])</f>
        <v>2023</v>
      </c>
    </row>
    <row r="1934" spans="1:15" x14ac:dyDescent="0.25">
      <c r="A1934" s="5">
        <v>1933</v>
      </c>
      <c r="B1934" s="6">
        <v>45448</v>
      </c>
      <c r="C1934" s="5" t="s">
        <v>48</v>
      </c>
      <c r="D1934" s="5" t="str">
        <f>VLOOKUP($C1934,'Sales Person'!$A$1:$C$21,2,0)</f>
        <v>Cathy Kelley</v>
      </c>
      <c r="E1934" s="5" t="s">
        <v>15</v>
      </c>
      <c r="F1934" s="5" t="str">
        <f>VLOOKUP($E1934,Country!$A$1:$B$11,2,0)</f>
        <v>Oceania</v>
      </c>
      <c r="G1934" s="5" t="s">
        <v>22</v>
      </c>
      <c r="H1934" s="5" t="str">
        <f>VLOOKUP($G1934,Products!$A$1:$C$11,COLUMNS(Products!$A$2:B1934),0)</f>
        <v>Computing</v>
      </c>
      <c r="I1934" s="5">
        <f>VLOOKUP($G1934,Products!$A$1:$C$11,COLUMNS(Products!$A$2:C1934),0)</f>
        <v>415.78</v>
      </c>
      <c r="J1934" s="5">
        <v>681.34</v>
      </c>
      <c r="K1934" s="5" t="s">
        <v>81</v>
      </c>
      <c r="L1934" s="6">
        <v>45468</v>
      </c>
      <c r="M1934" s="5">
        <f t="shared" si="30"/>
        <v>20</v>
      </c>
      <c r="N1934" s="5" t="str">
        <f>TEXT(Table1[[#This Row],[Date]],"mmm")</f>
        <v>Jun</v>
      </c>
      <c r="O1934" s="5">
        <f>YEAR(Table1[[#This Row],[Date]])</f>
        <v>2024</v>
      </c>
    </row>
    <row r="1935" spans="1:15" x14ac:dyDescent="0.25">
      <c r="A1935" s="5">
        <v>1934</v>
      </c>
      <c r="B1935" s="6">
        <v>45594</v>
      </c>
      <c r="C1935" s="5" t="s">
        <v>46</v>
      </c>
      <c r="D1935" s="5" t="str">
        <f>VLOOKUP($C1935,'Sales Person'!$A$1:$C$21,2,0)</f>
        <v>Nick Patrick</v>
      </c>
      <c r="E1935" s="5" t="s">
        <v>11</v>
      </c>
      <c r="F1935" s="5" t="str">
        <f>VLOOKUP($E1935,Country!$A$1:$B$11,2,0)</f>
        <v>Asia</v>
      </c>
      <c r="G1935" s="5" t="s">
        <v>33</v>
      </c>
      <c r="H1935" s="5" t="str">
        <f>VLOOKUP($G1935,Products!$A$1:$C$11,COLUMNS(Products!$A$2:B1935),0)</f>
        <v>Electronics</v>
      </c>
      <c r="I1935" s="5">
        <f>VLOOKUP($G1935,Products!$A$1:$C$11,COLUMNS(Products!$A$2:C1935),0)</f>
        <v>381.62</v>
      </c>
      <c r="J1935" s="5">
        <v>512.86</v>
      </c>
      <c r="K1935" s="5" t="s">
        <v>82</v>
      </c>
      <c r="L1935" s="5" t="s">
        <v>83</v>
      </c>
      <c r="M1935" s="5" t="str">
        <f t="shared" si="30"/>
        <v>0</v>
      </c>
      <c r="N1935" s="5" t="str">
        <f>TEXT(Table1[[#This Row],[Date]],"mmm")</f>
        <v>Oct</v>
      </c>
      <c r="O1935" s="5">
        <f>YEAR(Table1[[#This Row],[Date]])</f>
        <v>2024</v>
      </c>
    </row>
    <row r="1936" spans="1:15" x14ac:dyDescent="0.25">
      <c r="A1936" s="5">
        <v>1935</v>
      </c>
      <c r="B1936" s="6">
        <v>45373</v>
      </c>
      <c r="C1936" s="5" t="s">
        <v>42</v>
      </c>
      <c r="D1936" s="5" t="str">
        <f>VLOOKUP($C1936,'Sales Person'!$A$1:$C$21,2,0)</f>
        <v>Cathy Kelley</v>
      </c>
      <c r="E1936" s="5" t="s">
        <v>14</v>
      </c>
      <c r="F1936" s="5" t="str">
        <f>VLOOKUP($E1936,Country!$A$1:$B$11,2,0)</f>
        <v>Asia</v>
      </c>
      <c r="G1936" s="5" t="s">
        <v>20</v>
      </c>
      <c r="H1936" s="5" t="str">
        <f>VLOOKUP($G1936,Products!$A$1:$C$11,COLUMNS(Products!$A$2:B1936),0)</f>
        <v>Office Equipment</v>
      </c>
      <c r="I1936" s="5">
        <f>VLOOKUP($G1936,Products!$A$1:$C$11,COLUMNS(Products!$A$2:C1936),0)</f>
        <v>350.59</v>
      </c>
      <c r="J1936" s="5">
        <v>143.97</v>
      </c>
      <c r="K1936" s="5" t="s">
        <v>82</v>
      </c>
      <c r="L1936" s="5" t="s">
        <v>83</v>
      </c>
      <c r="M1936" s="5" t="str">
        <f t="shared" si="30"/>
        <v>0</v>
      </c>
      <c r="N1936" s="5" t="str">
        <f>TEXT(Table1[[#This Row],[Date]],"mmm")</f>
        <v>Mar</v>
      </c>
      <c r="O1936" s="5">
        <f>YEAR(Table1[[#This Row],[Date]])</f>
        <v>2024</v>
      </c>
    </row>
    <row r="1937" spans="1:15" x14ac:dyDescent="0.25">
      <c r="A1937" s="5">
        <v>1936</v>
      </c>
      <c r="B1937" s="6">
        <v>45554</v>
      </c>
      <c r="C1937" s="5" t="s">
        <v>66</v>
      </c>
      <c r="D1937" s="5" t="str">
        <f>VLOOKUP($C1937,'Sales Person'!$A$1:$C$21,2,0)</f>
        <v>Michale Cole</v>
      </c>
      <c r="E1937" s="5" t="s">
        <v>7</v>
      </c>
      <c r="F1937" s="5" t="str">
        <f>VLOOKUP($E1937,Country!$A$1:$B$11,2,0)</f>
        <v>Europe</v>
      </c>
      <c r="G1937" s="5" t="s">
        <v>32</v>
      </c>
      <c r="H1937" s="5" t="str">
        <f>VLOOKUP($G1937,Products!$A$1:$C$11,COLUMNS(Products!$A$2:B1937),0)</f>
        <v>Audio</v>
      </c>
      <c r="I1937" s="5">
        <f>VLOOKUP($G1937,Products!$A$1:$C$11,COLUMNS(Products!$A$2:C1937),0)</f>
        <v>143.09</v>
      </c>
      <c r="J1937" s="5">
        <v>196.62</v>
      </c>
      <c r="K1937" s="5" t="s">
        <v>81</v>
      </c>
      <c r="L1937" s="6">
        <v>45562</v>
      </c>
      <c r="M1937" s="5">
        <f t="shared" si="30"/>
        <v>8</v>
      </c>
      <c r="N1937" s="5" t="str">
        <f>TEXT(Table1[[#This Row],[Date]],"mmm")</f>
        <v>Sep</v>
      </c>
      <c r="O1937" s="5">
        <f>YEAR(Table1[[#This Row],[Date]])</f>
        <v>2024</v>
      </c>
    </row>
    <row r="1938" spans="1:15" x14ac:dyDescent="0.25">
      <c r="A1938" s="5">
        <v>1937</v>
      </c>
      <c r="B1938" s="6">
        <v>45244</v>
      </c>
      <c r="C1938" s="5" t="s">
        <v>48</v>
      </c>
      <c r="D1938" s="5" t="str">
        <f>VLOOKUP($C1938,'Sales Person'!$A$1:$C$21,2,0)</f>
        <v>Cathy Kelley</v>
      </c>
      <c r="E1938" s="5" t="s">
        <v>10</v>
      </c>
      <c r="F1938" s="5" t="str">
        <f>VLOOKUP($E1938,Country!$A$1:$B$11,2,0)</f>
        <v>Europe</v>
      </c>
      <c r="G1938" s="5" t="s">
        <v>32</v>
      </c>
      <c r="H1938" s="5" t="str">
        <f>VLOOKUP($G1938,Products!$A$1:$C$11,COLUMNS(Products!$A$2:B1938),0)</f>
        <v>Audio</v>
      </c>
      <c r="I1938" s="5">
        <f>VLOOKUP($G1938,Products!$A$1:$C$11,COLUMNS(Products!$A$2:C1938),0)</f>
        <v>143.09</v>
      </c>
      <c r="J1938" s="5">
        <v>524.66999999999996</v>
      </c>
      <c r="K1938" s="5" t="s">
        <v>81</v>
      </c>
      <c r="L1938" s="6">
        <v>45250</v>
      </c>
      <c r="M1938" s="5">
        <f t="shared" si="30"/>
        <v>6</v>
      </c>
      <c r="N1938" s="5" t="str">
        <f>TEXT(Table1[[#This Row],[Date]],"mmm")</f>
        <v>Nov</v>
      </c>
      <c r="O1938" s="5">
        <f>YEAR(Table1[[#This Row],[Date]])</f>
        <v>2023</v>
      </c>
    </row>
    <row r="1939" spans="1:15" x14ac:dyDescent="0.25">
      <c r="A1939" s="5">
        <v>1938</v>
      </c>
      <c r="B1939" s="6">
        <v>45371</v>
      </c>
      <c r="C1939" s="5" t="s">
        <v>74</v>
      </c>
      <c r="D1939" s="5" t="str">
        <f>VLOOKUP($C1939,'Sales Person'!$A$1:$C$21,2,0)</f>
        <v>Michale Cole</v>
      </c>
      <c r="E1939" s="5" t="s">
        <v>7</v>
      </c>
      <c r="F1939" s="5" t="str">
        <f>VLOOKUP($E1939,Country!$A$1:$B$11,2,0)</f>
        <v>Europe</v>
      </c>
      <c r="G1939" s="5" t="s">
        <v>33</v>
      </c>
      <c r="H1939" s="5" t="str">
        <f>VLOOKUP($G1939,Products!$A$1:$C$11,COLUMNS(Products!$A$2:B1939),0)</f>
        <v>Electronics</v>
      </c>
      <c r="I1939" s="5">
        <f>VLOOKUP($G1939,Products!$A$1:$C$11,COLUMNS(Products!$A$2:C1939),0)</f>
        <v>381.62</v>
      </c>
      <c r="J1939" s="5">
        <v>848.64</v>
      </c>
      <c r="K1939" s="5" t="s">
        <v>81</v>
      </c>
      <c r="L1939" s="6">
        <v>45379</v>
      </c>
      <c r="M1939" s="5">
        <f t="shared" si="30"/>
        <v>8</v>
      </c>
      <c r="N1939" s="5" t="str">
        <f>TEXT(Table1[[#This Row],[Date]],"mmm")</f>
        <v>Mar</v>
      </c>
      <c r="O1939" s="5">
        <f>YEAR(Table1[[#This Row],[Date]])</f>
        <v>2024</v>
      </c>
    </row>
    <row r="1940" spans="1:15" x14ac:dyDescent="0.25">
      <c r="A1940" s="5">
        <v>1939</v>
      </c>
      <c r="B1940" s="6">
        <v>45509</v>
      </c>
      <c r="C1940" s="5" t="s">
        <v>44</v>
      </c>
      <c r="D1940" s="5" t="str">
        <f>VLOOKUP($C1940,'Sales Person'!$A$1:$C$21,2,0)</f>
        <v>Cathy Kelley</v>
      </c>
      <c r="E1940" s="5" t="s">
        <v>4</v>
      </c>
      <c r="F1940" s="5" t="str">
        <f>VLOOKUP($E1940,Country!$A$1:$B$11,2,0)</f>
        <v>North America</v>
      </c>
      <c r="G1940" s="5" t="s">
        <v>33</v>
      </c>
      <c r="H1940" s="5" t="str">
        <f>VLOOKUP($G1940,Products!$A$1:$C$11,COLUMNS(Products!$A$2:B1940),0)</f>
        <v>Electronics</v>
      </c>
      <c r="I1940" s="5">
        <f>VLOOKUP($G1940,Products!$A$1:$C$11,COLUMNS(Products!$A$2:C1940),0)</f>
        <v>381.62</v>
      </c>
      <c r="J1940" s="5">
        <v>591.30999999999995</v>
      </c>
      <c r="K1940" s="5" t="s">
        <v>81</v>
      </c>
      <c r="L1940" s="6">
        <v>45511</v>
      </c>
      <c r="M1940" s="5">
        <f t="shared" si="30"/>
        <v>2</v>
      </c>
      <c r="N1940" s="5" t="str">
        <f>TEXT(Table1[[#This Row],[Date]],"mmm")</f>
        <v>Aug</v>
      </c>
      <c r="O1940" s="5">
        <f>YEAR(Table1[[#This Row],[Date]])</f>
        <v>2024</v>
      </c>
    </row>
    <row r="1941" spans="1:15" x14ac:dyDescent="0.25">
      <c r="A1941" s="5">
        <v>1940</v>
      </c>
      <c r="B1941" s="6">
        <v>45630</v>
      </c>
      <c r="C1941" s="5" t="s">
        <v>66</v>
      </c>
      <c r="D1941" s="5" t="str">
        <f>VLOOKUP($C1941,'Sales Person'!$A$1:$C$21,2,0)</f>
        <v>Michale Cole</v>
      </c>
      <c r="E1941" s="5" t="s">
        <v>2</v>
      </c>
      <c r="F1941" s="5" t="str">
        <f>VLOOKUP($E1941,Country!$A$1:$B$11,2,0)</f>
        <v>North America</v>
      </c>
      <c r="G1941" s="5" t="s">
        <v>20</v>
      </c>
      <c r="H1941" s="5" t="str">
        <f>VLOOKUP($G1941,Products!$A$1:$C$11,COLUMNS(Products!$A$2:B1941),0)</f>
        <v>Office Equipment</v>
      </c>
      <c r="I1941" s="5">
        <f>VLOOKUP($G1941,Products!$A$1:$C$11,COLUMNS(Products!$A$2:C1941),0)</f>
        <v>350.59</v>
      </c>
      <c r="J1941" s="5">
        <v>135.99</v>
      </c>
      <c r="K1941" s="5" t="s">
        <v>82</v>
      </c>
      <c r="L1941" s="5" t="s">
        <v>83</v>
      </c>
      <c r="M1941" s="5" t="str">
        <f t="shared" si="30"/>
        <v>0</v>
      </c>
      <c r="N1941" s="5" t="str">
        <f>TEXT(Table1[[#This Row],[Date]],"mmm")</f>
        <v>Dec</v>
      </c>
      <c r="O1941" s="5">
        <f>YEAR(Table1[[#This Row],[Date]])</f>
        <v>2024</v>
      </c>
    </row>
    <row r="1942" spans="1:15" x14ac:dyDescent="0.25">
      <c r="A1942" s="5">
        <v>1941</v>
      </c>
      <c r="B1942" s="6">
        <v>45142</v>
      </c>
      <c r="C1942" s="5" t="s">
        <v>62</v>
      </c>
      <c r="D1942" s="5" t="str">
        <f>VLOOKUP($C1942,'Sales Person'!$A$1:$C$21,2,0)</f>
        <v>Cathy Kelley</v>
      </c>
      <c r="E1942" s="5" t="s">
        <v>2</v>
      </c>
      <c r="F1942" s="5" t="str">
        <f>VLOOKUP($E1942,Country!$A$1:$B$11,2,0)</f>
        <v>North America</v>
      </c>
      <c r="G1942" s="5" t="s">
        <v>33</v>
      </c>
      <c r="H1942" s="5" t="str">
        <f>VLOOKUP($G1942,Products!$A$1:$C$11,COLUMNS(Products!$A$2:B1942),0)</f>
        <v>Electronics</v>
      </c>
      <c r="I1942" s="5">
        <f>VLOOKUP($G1942,Products!$A$1:$C$11,COLUMNS(Products!$A$2:C1942),0)</f>
        <v>381.62</v>
      </c>
      <c r="J1942" s="5">
        <v>630.24</v>
      </c>
      <c r="K1942" s="5" t="s">
        <v>81</v>
      </c>
      <c r="L1942" s="6">
        <v>45143</v>
      </c>
      <c r="M1942" s="5">
        <f t="shared" si="30"/>
        <v>1</v>
      </c>
      <c r="N1942" s="5" t="str">
        <f>TEXT(Table1[[#This Row],[Date]],"mmm")</f>
        <v>Aug</v>
      </c>
      <c r="O1942" s="5">
        <f>YEAR(Table1[[#This Row],[Date]])</f>
        <v>2023</v>
      </c>
    </row>
    <row r="1943" spans="1:15" x14ac:dyDescent="0.25">
      <c r="A1943" s="5">
        <v>1942</v>
      </c>
      <c r="B1943" s="6">
        <v>45114</v>
      </c>
      <c r="C1943" s="5" t="s">
        <v>74</v>
      </c>
      <c r="D1943" s="5" t="str">
        <f>VLOOKUP($C1943,'Sales Person'!$A$1:$C$21,2,0)</f>
        <v>Michale Cole</v>
      </c>
      <c r="E1943" s="5" t="s">
        <v>11</v>
      </c>
      <c r="F1943" s="5" t="str">
        <f>VLOOKUP($E1943,Country!$A$1:$B$11,2,0)</f>
        <v>Asia</v>
      </c>
      <c r="G1943" s="5" t="s">
        <v>30</v>
      </c>
      <c r="H1943" s="5" t="str">
        <f>VLOOKUP($G1943,Products!$A$1:$C$11,COLUMNS(Products!$A$2:B1943),0)</f>
        <v>Audio</v>
      </c>
      <c r="I1943" s="5">
        <f>VLOOKUP($G1943,Products!$A$1:$C$11,COLUMNS(Products!$A$2:C1943),0)</f>
        <v>199.57</v>
      </c>
      <c r="J1943" s="5">
        <v>513.24</v>
      </c>
      <c r="K1943" s="5" t="s">
        <v>82</v>
      </c>
      <c r="L1943" s="5" t="s">
        <v>83</v>
      </c>
      <c r="M1943" s="5" t="str">
        <f t="shared" si="30"/>
        <v>0</v>
      </c>
      <c r="N1943" s="5" t="str">
        <f>TEXT(Table1[[#This Row],[Date]],"mmm")</f>
        <v>Jul</v>
      </c>
      <c r="O1943" s="5">
        <f>YEAR(Table1[[#This Row],[Date]])</f>
        <v>2023</v>
      </c>
    </row>
    <row r="1944" spans="1:15" x14ac:dyDescent="0.25">
      <c r="A1944" s="5">
        <v>1943</v>
      </c>
      <c r="B1944" s="6">
        <v>45093</v>
      </c>
      <c r="C1944" s="5" t="s">
        <v>72</v>
      </c>
      <c r="D1944" s="5" t="str">
        <f>VLOOKUP($C1944,'Sales Person'!$A$1:$C$21,2,0)</f>
        <v>Cathy Kelley</v>
      </c>
      <c r="E1944" s="5" t="s">
        <v>7</v>
      </c>
      <c r="F1944" s="5" t="str">
        <f>VLOOKUP($E1944,Country!$A$1:$B$11,2,0)</f>
        <v>Europe</v>
      </c>
      <c r="G1944" s="5" t="s">
        <v>20</v>
      </c>
      <c r="H1944" s="5" t="str">
        <f>VLOOKUP($G1944,Products!$A$1:$C$11,COLUMNS(Products!$A$2:B1944),0)</f>
        <v>Office Equipment</v>
      </c>
      <c r="I1944" s="5">
        <f>VLOOKUP($G1944,Products!$A$1:$C$11,COLUMNS(Products!$A$2:C1944),0)</f>
        <v>350.59</v>
      </c>
      <c r="J1944" s="5">
        <v>928.34</v>
      </c>
      <c r="K1944" s="5" t="s">
        <v>81</v>
      </c>
      <c r="L1944" s="6">
        <v>45101</v>
      </c>
      <c r="M1944" s="5">
        <f t="shared" si="30"/>
        <v>8</v>
      </c>
      <c r="N1944" s="5" t="str">
        <f>TEXT(Table1[[#This Row],[Date]],"mmm")</f>
        <v>Jun</v>
      </c>
      <c r="O1944" s="5">
        <f>YEAR(Table1[[#This Row],[Date]])</f>
        <v>2023</v>
      </c>
    </row>
    <row r="1945" spans="1:15" x14ac:dyDescent="0.25">
      <c r="A1945" s="5">
        <v>1944</v>
      </c>
      <c r="B1945" s="6">
        <v>45365</v>
      </c>
      <c r="C1945" s="5" t="s">
        <v>38</v>
      </c>
      <c r="D1945" s="5" t="str">
        <f>VLOOKUP($C1945,'Sales Person'!$A$1:$C$21,2,0)</f>
        <v>Samantha Irvin</v>
      </c>
      <c r="E1945" s="5" t="s">
        <v>11</v>
      </c>
      <c r="F1945" s="5" t="str">
        <f>VLOOKUP($E1945,Country!$A$1:$B$11,2,0)</f>
        <v>Asia</v>
      </c>
      <c r="G1945" s="5" t="s">
        <v>22</v>
      </c>
      <c r="H1945" s="5" t="str">
        <f>VLOOKUP($G1945,Products!$A$1:$C$11,COLUMNS(Products!$A$2:B1945),0)</f>
        <v>Computing</v>
      </c>
      <c r="I1945" s="5">
        <f>VLOOKUP($G1945,Products!$A$1:$C$11,COLUMNS(Products!$A$2:C1945),0)</f>
        <v>415.78</v>
      </c>
      <c r="J1945" s="5">
        <v>741.83</v>
      </c>
      <c r="K1945" s="5" t="s">
        <v>81</v>
      </c>
      <c r="L1945" s="6">
        <v>45377</v>
      </c>
      <c r="M1945" s="5">
        <f t="shared" si="30"/>
        <v>12</v>
      </c>
      <c r="N1945" s="5" t="str">
        <f>TEXT(Table1[[#This Row],[Date]],"mmm")</f>
        <v>Mar</v>
      </c>
      <c r="O1945" s="5">
        <f>YEAR(Table1[[#This Row],[Date]])</f>
        <v>2024</v>
      </c>
    </row>
    <row r="1946" spans="1:15" x14ac:dyDescent="0.25">
      <c r="A1946" s="5">
        <v>1945</v>
      </c>
      <c r="B1946" s="6">
        <v>45567</v>
      </c>
      <c r="C1946" s="5" t="s">
        <v>50</v>
      </c>
      <c r="D1946" s="5" t="str">
        <f>VLOOKUP($C1946,'Sales Person'!$A$1:$C$21,2,0)</f>
        <v>Michale Cole</v>
      </c>
      <c r="E1946" s="5" t="s">
        <v>7</v>
      </c>
      <c r="F1946" s="5" t="str">
        <f>VLOOKUP($E1946,Country!$A$1:$B$11,2,0)</f>
        <v>Europe</v>
      </c>
      <c r="G1946" s="5" t="s">
        <v>31</v>
      </c>
      <c r="H1946" s="5" t="str">
        <f>VLOOKUP($G1946,Products!$A$1:$C$11,COLUMNS(Products!$A$2:B1946),0)</f>
        <v>Electronics</v>
      </c>
      <c r="I1946" s="5">
        <f>VLOOKUP($G1946,Products!$A$1:$C$11,COLUMNS(Products!$A$2:C1946),0)</f>
        <v>71.97</v>
      </c>
      <c r="J1946" s="5">
        <v>511.55</v>
      </c>
      <c r="K1946" s="5" t="s">
        <v>82</v>
      </c>
      <c r="L1946" s="5" t="s">
        <v>83</v>
      </c>
      <c r="M1946" s="5" t="str">
        <f t="shared" si="30"/>
        <v>0</v>
      </c>
      <c r="N1946" s="5" t="str">
        <f>TEXT(Table1[[#This Row],[Date]],"mmm")</f>
        <v>Oct</v>
      </c>
      <c r="O1946" s="5">
        <f>YEAR(Table1[[#This Row],[Date]])</f>
        <v>2024</v>
      </c>
    </row>
    <row r="1947" spans="1:15" x14ac:dyDescent="0.25">
      <c r="A1947" s="5">
        <v>1946</v>
      </c>
      <c r="B1947" s="6">
        <v>45589</v>
      </c>
      <c r="C1947" s="5" t="s">
        <v>48</v>
      </c>
      <c r="D1947" s="5" t="str">
        <f>VLOOKUP($C1947,'Sales Person'!$A$1:$C$21,2,0)</f>
        <v>Cathy Kelley</v>
      </c>
      <c r="E1947" s="5" t="s">
        <v>15</v>
      </c>
      <c r="F1947" s="5" t="str">
        <f>VLOOKUP($E1947,Country!$A$1:$B$11,2,0)</f>
        <v>Oceania</v>
      </c>
      <c r="G1947" s="5" t="s">
        <v>31</v>
      </c>
      <c r="H1947" s="5" t="str">
        <f>VLOOKUP($G1947,Products!$A$1:$C$11,COLUMNS(Products!$A$2:B1947),0)</f>
        <v>Electronics</v>
      </c>
      <c r="I1947" s="5">
        <f>VLOOKUP($G1947,Products!$A$1:$C$11,COLUMNS(Products!$A$2:C1947),0)</f>
        <v>71.97</v>
      </c>
      <c r="J1947" s="5">
        <v>592.78</v>
      </c>
      <c r="K1947" s="5" t="s">
        <v>81</v>
      </c>
      <c r="L1947" s="6">
        <v>45609</v>
      </c>
      <c r="M1947" s="5">
        <f t="shared" si="30"/>
        <v>20</v>
      </c>
      <c r="N1947" s="5" t="str">
        <f>TEXT(Table1[[#This Row],[Date]],"mmm")</f>
        <v>Oct</v>
      </c>
      <c r="O1947" s="5">
        <f>YEAR(Table1[[#This Row],[Date]])</f>
        <v>2024</v>
      </c>
    </row>
    <row r="1948" spans="1:15" x14ac:dyDescent="0.25">
      <c r="A1948" s="5">
        <v>1947</v>
      </c>
      <c r="B1948" s="6">
        <v>44941</v>
      </c>
      <c r="C1948" s="5" t="s">
        <v>64</v>
      </c>
      <c r="D1948" s="5" t="str">
        <f>VLOOKUP($C1948,'Sales Person'!$A$1:$C$21,2,0)</f>
        <v>Michale Cole</v>
      </c>
      <c r="E1948" s="5" t="s">
        <v>10</v>
      </c>
      <c r="F1948" s="5" t="str">
        <f>VLOOKUP($E1948,Country!$A$1:$B$11,2,0)</f>
        <v>Europe</v>
      </c>
      <c r="G1948" s="5" t="s">
        <v>30</v>
      </c>
      <c r="H1948" s="5" t="str">
        <f>VLOOKUP($G1948,Products!$A$1:$C$11,COLUMNS(Products!$A$2:B1948),0)</f>
        <v>Audio</v>
      </c>
      <c r="I1948" s="5">
        <f>VLOOKUP($G1948,Products!$A$1:$C$11,COLUMNS(Products!$A$2:C1948),0)</f>
        <v>199.57</v>
      </c>
      <c r="J1948" s="5">
        <v>653.77</v>
      </c>
      <c r="K1948" s="5" t="s">
        <v>81</v>
      </c>
      <c r="L1948" s="6">
        <v>44947</v>
      </c>
      <c r="M1948" s="5">
        <f t="shared" si="30"/>
        <v>6</v>
      </c>
      <c r="N1948" s="5" t="str">
        <f>TEXT(Table1[[#This Row],[Date]],"mmm")</f>
        <v>Jan</v>
      </c>
      <c r="O1948" s="5">
        <f>YEAR(Table1[[#This Row],[Date]])</f>
        <v>2023</v>
      </c>
    </row>
    <row r="1949" spans="1:15" x14ac:dyDescent="0.25">
      <c r="A1949" s="5">
        <v>1948</v>
      </c>
      <c r="B1949" s="6">
        <v>45200</v>
      </c>
      <c r="C1949" s="5" t="s">
        <v>70</v>
      </c>
      <c r="D1949" s="5" t="str">
        <f>VLOOKUP($C1949,'Sales Person'!$A$1:$C$21,2,0)</f>
        <v>Cathy Kelley</v>
      </c>
      <c r="E1949" s="5" t="s">
        <v>10</v>
      </c>
      <c r="F1949" s="5" t="str">
        <f>VLOOKUP($E1949,Country!$A$1:$B$11,2,0)</f>
        <v>Europe</v>
      </c>
      <c r="G1949" s="5" t="s">
        <v>22</v>
      </c>
      <c r="H1949" s="5" t="str">
        <f>VLOOKUP($G1949,Products!$A$1:$C$11,COLUMNS(Products!$A$2:B1949),0)</f>
        <v>Computing</v>
      </c>
      <c r="I1949" s="5">
        <f>VLOOKUP($G1949,Products!$A$1:$C$11,COLUMNS(Products!$A$2:C1949),0)</f>
        <v>415.78</v>
      </c>
      <c r="J1949" s="5">
        <v>664.26</v>
      </c>
      <c r="K1949" s="5" t="s">
        <v>82</v>
      </c>
      <c r="L1949" s="5" t="s">
        <v>83</v>
      </c>
      <c r="M1949" s="5" t="str">
        <f t="shared" si="30"/>
        <v>0</v>
      </c>
      <c r="N1949" s="5" t="str">
        <f>TEXT(Table1[[#This Row],[Date]],"mmm")</f>
        <v>Oct</v>
      </c>
      <c r="O1949" s="5">
        <f>YEAR(Table1[[#This Row],[Date]])</f>
        <v>2023</v>
      </c>
    </row>
    <row r="1950" spans="1:15" x14ac:dyDescent="0.25">
      <c r="A1950" s="5">
        <v>1949</v>
      </c>
      <c r="B1950" s="6">
        <v>45225</v>
      </c>
      <c r="C1950" s="5" t="s">
        <v>60</v>
      </c>
      <c r="D1950" s="5" t="str">
        <f>VLOOKUP($C1950,'Sales Person'!$A$1:$C$21,2,0)</f>
        <v>Cathy Kelley</v>
      </c>
      <c r="E1950" s="5" t="s">
        <v>14</v>
      </c>
      <c r="F1950" s="5" t="str">
        <f>VLOOKUP($E1950,Country!$A$1:$B$11,2,0)</f>
        <v>Asia</v>
      </c>
      <c r="G1950" s="5" t="s">
        <v>29</v>
      </c>
      <c r="H1950" s="5" t="str">
        <f>VLOOKUP($G1950,Products!$A$1:$C$11,COLUMNS(Products!$A$2:B1950),0)</f>
        <v>Computing</v>
      </c>
      <c r="I1950" s="5">
        <f>VLOOKUP($G1950,Products!$A$1:$C$11,COLUMNS(Products!$A$2:C1950),0)</f>
        <v>104.6</v>
      </c>
      <c r="J1950" s="5">
        <v>370.88</v>
      </c>
      <c r="K1950" s="5" t="s">
        <v>81</v>
      </c>
      <c r="L1950" s="6">
        <v>45243</v>
      </c>
      <c r="M1950" s="5">
        <f t="shared" si="30"/>
        <v>18</v>
      </c>
      <c r="N1950" s="5" t="str">
        <f>TEXT(Table1[[#This Row],[Date]],"mmm")</f>
        <v>Oct</v>
      </c>
      <c r="O1950" s="5">
        <f>YEAR(Table1[[#This Row],[Date]])</f>
        <v>2023</v>
      </c>
    </row>
    <row r="1951" spans="1:15" x14ac:dyDescent="0.25">
      <c r="A1951" s="5">
        <v>1950</v>
      </c>
      <c r="B1951" s="6">
        <v>45307</v>
      </c>
      <c r="C1951" s="5" t="s">
        <v>70</v>
      </c>
      <c r="D1951" s="5" t="str">
        <f>VLOOKUP($C1951,'Sales Person'!$A$1:$C$21,2,0)</f>
        <v>Cathy Kelley</v>
      </c>
      <c r="E1951" s="5" t="s">
        <v>13</v>
      </c>
      <c r="F1951" s="5" t="str">
        <f>VLOOKUP($E1951,Country!$A$1:$B$11,2,0)</f>
        <v>Asia</v>
      </c>
      <c r="G1951" s="5" t="s">
        <v>29</v>
      </c>
      <c r="H1951" s="5" t="str">
        <f>VLOOKUP($G1951,Products!$A$1:$C$11,COLUMNS(Products!$A$2:B1951),0)</f>
        <v>Computing</v>
      </c>
      <c r="I1951" s="5">
        <f>VLOOKUP($G1951,Products!$A$1:$C$11,COLUMNS(Products!$A$2:C1951),0)</f>
        <v>104.6</v>
      </c>
      <c r="J1951" s="5">
        <v>373.2</v>
      </c>
      <c r="K1951" s="5" t="s">
        <v>81</v>
      </c>
      <c r="L1951" s="6">
        <v>45322</v>
      </c>
      <c r="M1951" s="5">
        <f t="shared" si="30"/>
        <v>15</v>
      </c>
      <c r="N1951" s="5" t="str">
        <f>TEXT(Table1[[#This Row],[Date]],"mmm")</f>
        <v>Jan</v>
      </c>
      <c r="O1951" s="5">
        <f>YEAR(Table1[[#This Row],[Date]])</f>
        <v>2024</v>
      </c>
    </row>
    <row r="1952" spans="1:15" x14ac:dyDescent="0.25">
      <c r="A1952" s="5">
        <v>1951</v>
      </c>
      <c r="B1952" s="6">
        <v>45101</v>
      </c>
      <c r="C1952" s="5" t="s">
        <v>52</v>
      </c>
      <c r="D1952" s="5" t="str">
        <f>VLOOKUP($C1952,'Sales Person'!$A$1:$C$21,2,0)</f>
        <v>Nick Patrick</v>
      </c>
      <c r="E1952" s="5" t="s">
        <v>5</v>
      </c>
      <c r="F1952" s="5" t="str">
        <f>VLOOKUP($E1952,Country!$A$1:$B$11,2,0)</f>
        <v>South America</v>
      </c>
      <c r="G1952" s="5" t="s">
        <v>24</v>
      </c>
      <c r="H1952" s="5" t="str">
        <f>VLOOKUP($G1952,Products!$A$1:$C$11,COLUMNS(Products!$A$2:B1952),0)</f>
        <v>Audio</v>
      </c>
      <c r="I1952" s="5">
        <f>VLOOKUP($G1952,Products!$A$1:$C$11,COLUMNS(Products!$A$2:C1952),0)</f>
        <v>195.62</v>
      </c>
      <c r="J1952" s="5">
        <v>423.05</v>
      </c>
      <c r="K1952" s="5" t="s">
        <v>82</v>
      </c>
      <c r="L1952" s="5" t="s">
        <v>83</v>
      </c>
      <c r="M1952" s="5" t="str">
        <f t="shared" si="30"/>
        <v>0</v>
      </c>
      <c r="N1952" s="5" t="str">
        <f>TEXT(Table1[[#This Row],[Date]],"mmm")</f>
        <v>Jun</v>
      </c>
      <c r="O1952" s="5">
        <f>YEAR(Table1[[#This Row],[Date]])</f>
        <v>2023</v>
      </c>
    </row>
    <row r="1953" spans="1:15" x14ac:dyDescent="0.25">
      <c r="A1953" s="5">
        <v>1952</v>
      </c>
      <c r="B1953" s="6">
        <v>45087</v>
      </c>
      <c r="C1953" s="5" t="s">
        <v>64</v>
      </c>
      <c r="D1953" s="5" t="str">
        <f>VLOOKUP($C1953,'Sales Person'!$A$1:$C$21,2,0)</f>
        <v>Michale Cole</v>
      </c>
      <c r="E1953" s="5" t="s">
        <v>14</v>
      </c>
      <c r="F1953" s="5" t="str">
        <f>VLOOKUP($E1953,Country!$A$1:$B$11,2,0)</f>
        <v>Asia</v>
      </c>
      <c r="G1953" s="5" t="s">
        <v>22</v>
      </c>
      <c r="H1953" s="5" t="str">
        <f>VLOOKUP($G1953,Products!$A$1:$C$11,COLUMNS(Products!$A$2:B1953),0)</f>
        <v>Computing</v>
      </c>
      <c r="I1953" s="5">
        <f>VLOOKUP($G1953,Products!$A$1:$C$11,COLUMNS(Products!$A$2:C1953),0)</f>
        <v>415.78</v>
      </c>
      <c r="J1953" s="5">
        <v>433.87</v>
      </c>
      <c r="K1953" s="5" t="s">
        <v>81</v>
      </c>
      <c r="L1953" s="6">
        <v>45105</v>
      </c>
      <c r="M1953" s="5">
        <f t="shared" si="30"/>
        <v>18</v>
      </c>
      <c r="N1953" s="5" t="str">
        <f>TEXT(Table1[[#This Row],[Date]],"mmm")</f>
        <v>Jun</v>
      </c>
      <c r="O1953" s="5">
        <f>YEAR(Table1[[#This Row],[Date]])</f>
        <v>2023</v>
      </c>
    </row>
    <row r="1954" spans="1:15" x14ac:dyDescent="0.25">
      <c r="A1954" s="5">
        <v>1953</v>
      </c>
      <c r="B1954" s="6">
        <v>45375</v>
      </c>
      <c r="C1954" s="5" t="s">
        <v>60</v>
      </c>
      <c r="D1954" s="5" t="str">
        <f>VLOOKUP($C1954,'Sales Person'!$A$1:$C$21,2,0)</f>
        <v>Cathy Kelley</v>
      </c>
      <c r="E1954" s="5" t="s">
        <v>14</v>
      </c>
      <c r="F1954" s="5" t="str">
        <f>VLOOKUP($E1954,Country!$A$1:$B$11,2,0)</f>
        <v>Asia</v>
      </c>
      <c r="G1954" s="5" t="s">
        <v>26</v>
      </c>
      <c r="H1954" s="5" t="str">
        <f>VLOOKUP($G1954,Products!$A$1:$C$11,COLUMNS(Products!$A$2:B1954),0)</f>
        <v>Electronics</v>
      </c>
      <c r="I1954" s="5">
        <f>VLOOKUP($G1954,Products!$A$1:$C$11,COLUMNS(Products!$A$2:C1954),0)</f>
        <v>263.2</v>
      </c>
      <c r="J1954" s="5">
        <v>496.72</v>
      </c>
      <c r="K1954" s="5" t="s">
        <v>81</v>
      </c>
      <c r="L1954" s="6">
        <v>45393</v>
      </c>
      <c r="M1954" s="5">
        <f t="shared" si="30"/>
        <v>18</v>
      </c>
      <c r="N1954" s="5" t="str">
        <f>TEXT(Table1[[#This Row],[Date]],"mmm")</f>
        <v>Mar</v>
      </c>
      <c r="O1954" s="5">
        <f>YEAR(Table1[[#This Row],[Date]])</f>
        <v>2024</v>
      </c>
    </row>
    <row r="1955" spans="1:15" x14ac:dyDescent="0.25">
      <c r="A1955" s="5">
        <v>1954</v>
      </c>
      <c r="B1955" s="6">
        <v>45534</v>
      </c>
      <c r="C1955" s="5" t="s">
        <v>68</v>
      </c>
      <c r="D1955" s="5" t="str">
        <f>VLOOKUP($C1955,'Sales Person'!$A$1:$C$21,2,0)</f>
        <v>Samantha Irvin</v>
      </c>
      <c r="E1955" s="5" t="s">
        <v>15</v>
      </c>
      <c r="F1955" s="5" t="str">
        <f>VLOOKUP($E1955,Country!$A$1:$B$11,2,0)</f>
        <v>Oceania</v>
      </c>
      <c r="G1955" s="5" t="s">
        <v>28</v>
      </c>
      <c r="H1955" s="5" t="str">
        <f>VLOOKUP($G1955,Products!$A$1:$C$11,COLUMNS(Products!$A$2:B1955),0)</f>
        <v>Electronics</v>
      </c>
      <c r="I1955" s="5">
        <f>VLOOKUP($G1955,Products!$A$1:$C$11,COLUMNS(Products!$A$2:C1955),0)</f>
        <v>282.79000000000002</v>
      </c>
      <c r="J1955" s="5">
        <v>206.93</v>
      </c>
      <c r="K1955" s="5" t="s">
        <v>82</v>
      </c>
      <c r="L1955" s="5" t="s">
        <v>83</v>
      </c>
      <c r="M1955" s="5" t="str">
        <f t="shared" si="30"/>
        <v>0</v>
      </c>
      <c r="N1955" s="5" t="str">
        <f>TEXT(Table1[[#This Row],[Date]],"mmm")</f>
        <v>Aug</v>
      </c>
      <c r="O1955" s="5">
        <f>YEAR(Table1[[#This Row],[Date]])</f>
        <v>2024</v>
      </c>
    </row>
    <row r="1956" spans="1:15" x14ac:dyDescent="0.25">
      <c r="A1956" s="5">
        <v>1955</v>
      </c>
      <c r="B1956" s="6">
        <v>45330</v>
      </c>
      <c r="C1956" s="5" t="s">
        <v>46</v>
      </c>
      <c r="D1956" s="5" t="str">
        <f>VLOOKUP($C1956,'Sales Person'!$A$1:$C$21,2,0)</f>
        <v>Nick Patrick</v>
      </c>
      <c r="E1956" s="5" t="s">
        <v>11</v>
      </c>
      <c r="F1956" s="5" t="str">
        <f>VLOOKUP($E1956,Country!$A$1:$B$11,2,0)</f>
        <v>Asia</v>
      </c>
      <c r="G1956" s="5" t="s">
        <v>26</v>
      </c>
      <c r="H1956" s="5" t="str">
        <f>VLOOKUP($G1956,Products!$A$1:$C$11,COLUMNS(Products!$A$2:B1956),0)</f>
        <v>Electronics</v>
      </c>
      <c r="I1956" s="5">
        <f>VLOOKUP($G1956,Products!$A$1:$C$11,COLUMNS(Products!$A$2:C1956),0)</f>
        <v>263.2</v>
      </c>
      <c r="J1956" s="5">
        <v>315.36</v>
      </c>
      <c r="K1956" s="5" t="s">
        <v>82</v>
      </c>
      <c r="L1956" s="5" t="s">
        <v>83</v>
      </c>
      <c r="M1956" s="5" t="str">
        <f t="shared" si="30"/>
        <v>0</v>
      </c>
      <c r="N1956" s="5" t="str">
        <f>TEXT(Table1[[#This Row],[Date]],"mmm")</f>
        <v>Feb</v>
      </c>
      <c r="O1956" s="5">
        <f>YEAR(Table1[[#This Row],[Date]])</f>
        <v>2024</v>
      </c>
    </row>
    <row r="1957" spans="1:15" x14ac:dyDescent="0.25">
      <c r="A1957" s="5">
        <v>1956</v>
      </c>
      <c r="B1957" s="6">
        <v>45272</v>
      </c>
      <c r="C1957" s="5" t="s">
        <v>38</v>
      </c>
      <c r="D1957" s="5" t="str">
        <f>VLOOKUP($C1957,'Sales Person'!$A$1:$C$21,2,0)</f>
        <v>Samantha Irvin</v>
      </c>
      <c r="E1957" s="5" t="s">
        <v>5</v>
      </c>
      <c r="F1957" s="5" t="str">
        <f>VLOOKUP($E1957,Country!$A$1:$B$11,2,0)</f>
        <v>South America</v>
      </c>
      <c r="G1957" s="5" t="s">
        <v>26</v>
      </c>
      <c r="H1957" s="5" t="str">
        <f>VLOOKUP($G1957,Products!$A$1:$C$11,COLUMNS(Products!$A$2:B1957),0)</f>
        <v>Electronics</v>
      </c>
      <c r="I1957" s="5">
        <f>VLOOKUP($G1957,Products!$A$1:$C$11,COLUMNS(Products!$A$2:C1957),0)</f>
        <v>263.2</v>
      </c>
      <c r="J1957" s="5">
        <v>114.73</v>
      </c>
      <c r="K1957" s="5" t="s">
        <v>81</v>
      </c>
      <c r="L1957" s="6">
        <v>45276</v>
      </c>
      <c r="M1957" s="5">
        <f t="shared" si="30"/>
        <v>4</v>
      </c>
      <c r="N1957" s="5" t="str">
        <f>TEXT(Table1[[#This Row],[Date]],"mmm")</f>
        <v>Dec</v>
      </c>
      <c r="O1957" s="5">
        <f>YEAR(Table1[[#This Row],[Date]])</f>
        <v>2023</v>
      </c>
    </row>
    <row r="1958" spans="1:15" x14ac:dyDescent="0.25">
      <c r="A1958" s="5">
        <v>1957</v>
      </c>
      <c r="B1958" s="6">
        <v>45231</v>
      </c>
      <c r="C1958" s="5" t="s">
        <v>40</v>
      </c>
      <c r="D1958" s="5" t="str">
        <f>VLOOKUP($C1958,'Sales Person'!$A$1:$C$21,2,0)</f>
        <v>Samantha Irvin</v>
      </c>
      <c r="E1958" s="5" t="s">
        <v>2</v>
      </c>
      <c r="F1958" s="5" t="str">
        <f>VLOOKUP($E1958,Country!$A$1:$B$11,2,0)</f>
        <v>North America</v>
      </c>
      <c r="G1958" s="5" t="s">
        <v>33</v>
      </c>
      <c r="H1958" s="5" t="str">
        <f>VLOOKUP($G1958,Products!$A$1:$C$11,COLUMNS(Products!$A$2:B1958),0)</f>
        <v>Electronics</v>
      </c>
      <c r="I1958" s="5">
        <f>VLOOKUP($G1958,Products!$A$1:$C$11,COLUMNS(Products!$A$2:C1958),0)</f>
        <v>381.62</v>
      </c>
      <c r="J1958" s="5">
        <v>226.59</v>
      </c>
      <c r="K1958" s="5" t="s">
        <v>81</v>
      </c>
      <c r="L1958" s="6">
        <v>45232</v>
      </c>
      <c r="M1958" s="5">
        <f t="shared" si="30"/>
        <v>1</v>
      </c>
      <c r="N1958" s="5" t="str">
        <f>TEXT(Table1[[#This Row],[Date]],"mmm")</f>
        <v>Nov</v>
      </c>
      <c r="O1958" s="5">
        <f>YEAR(Table1[[#This Row],[Date]])</f>
        <v>2023</v>
      </c>
    </row>
    <row r="1959" spans="1:15" x14ac:dyDescent="0.25">
      <c r="A1959" s="5">
        <v>1958</v>
      </c>
      <c r="B1959" s="6">
        <v>45604</v>
      </c>
      <c r="C1959" s="5" t="s">
        <v>52</v>
      </c>
      <c r="D1959" s="5" t="str">
        <f>VLOOKUP($C1959,'Sales Person'!$A$1:$C$21,2,0)</f>
        <v>Nick Patrick</v>
      </c>
      <c r="E1959" s="5" t="s">
        <v>7</v>
      </c>
      <c r="F1959" s="5" t="str">
        <f>VLOOKUP($E1959,Country!$A$1:$B$11,2,0)</f>
        <v>Europe</v>
      </c>
      <c r="G1959" s="5" t="s">
        <v>31</v>
      </c>
      <c r="H1959" s="5" t="str">
        <f>VLOOKUP($G1959,Products!$A$1:$C$11,COLUMNS(Products!$A$2:B1959),0)</f>
        <v>Electronics</v>
      </c>
      <c r="I1959" s="5">
        <f>VLOOKUP($G1959,Products!$A$1:$C$11,COLUMNS(Products!$A$2:C1959),0)</f>
        <v>71.97</v>
      </c>
      <c r="J1959" s="5">
        <v>807.47</v>
      </c>
      <c r="K1959" s="5" t="s">
        <v>81</v>
      </c>
      <c r="L1959" s="6">
        <v>45612</v>
      </c>
      <c r="M1959" s="5">
        <f t="shared" si="30"/>
        <v>8</v>
      </c>
      <c r="N1959" s="5" t="str">
        <f>TEXT(Table1[[#This Row],[Date]],"mmm")</f>
        <v>Nov</v>
      </c>
      <c r="O1959" s="5">
        <f>YEAR(Table1[[#This Row],[Date]])</f>
        <v>2024</v>
      </c>
    </row>
    <row r="1960" spans="1:15" x14ac:dyDescent="0.25">
      <c r="A1960" s="5">
        <v>1959</v>
      </c>
      <c r="B1960" s="6">
        <v>45449</v>
      </c>
      <c r="C1960" s="5" t="s">
        <v>46</v>
      </c>
      <c r="D1960" s="5" t="str">
        <f>VLOOKUP($C1960,'Sales Person'!$A$1:$C$21,2,0)</f>
        <v>Nick Patrick</v>
      </c>
      <c r="E1960" s="5" t="s">
        <v>7</v>
      </c>
      <c r="F1960" s="5" t="str">
        <f>VLOOKUP($E1960,Country!$A$1:$B$11,2,0)</f>
        <v>Europe</v>
      </c>
      <c r="G1960" s="5" t="s">
        <v>31</v>
      </c>
      <c r="H1960" s="5" t="str">
        <f>VLOOKUP($G1960,Products!$A$1:$C$11,COLUMNS(Products!$A$2:B1960),0)</f>
        <v>Electronics</v>
      </c>
      <c r="I1960" s="5">
        <f>VLOOKUP($G1960,Products!$A$1:$C$11,COLUMNS(Products!$A$2:C1960),0)</f>
        <v>71.97</v>
      </c>
      <c r="J1960" s="5">
        <v>210.11</v>
      </c>
      <c r="K1960" s="5" t="s">
        <v>81</v>
      </c>
      <c r="L1960" s="6">
        <v>45457</v>
      </c>
      <c r="M1960" s="5">
        <f t="shared" si="30"/>
        <v>8</v>
      </c>
      <c r="N1960" s="5" t="str">
        <f>TEXT(Table1[[#This Row],[Date]],"mmm")</f>
        <v>Jun</v>
      </c>
      <c r="O1960" s="5">
        <f>YEAR(Table1[[#This Row],[Date]])</f>
        <v>2024</v>
      </c>
    </row>
    <row r="1961" spans="1:15" x14ac:dyDescent="0.25">
      <c r="A1961" s="5">
        <v>1960</v>
      </c>
      <c r="B1961" s="6">
        <v>45152</v>
      </c>
      <c r="C1961" s="5" t="s">
        <v>56</v>
      </c>
      <c r="D1961" s="5" t="str">
        <f>VLOOKUP($C1961,'Sales Person'!$A$1:$C$21,2,0)</f>
        <v>Nick Patrick</v>
      </c>
      <c r="E1961" s="5" t="s">
        <v>13</v>
      </c>
      <c r="F1961" s="5" t="str">
        <f>VLOOKUP($E1961,Country!$A$1:$B$11,2,0)</f>
        <v>Asia</v>
      </c>
      <c r="G1961" s="5" t="s">
        <v>30</v>
      </c>
      <c r="H1961" s="5" t="str">
        <f>VLOOKUP($G1961,Products!$A$1:$C$11,COLUMNS(Products!$A$2:B1961),0)</f>
        <v>Audio</v>
      </c>
      <c r="I1961" s="5">
        <f>VLOOKUP($G1961,Products!$A$1:$C$11,COLUMNS(Products!$A$2:C1961),0)</f>
        <v>199.57</v>
      </c>
      <c r="J1961" s="5">
        <v>188.4</v>
      </c>
      <c r="K1961" s="5" t="s">
        <v>81</v>
      </c>
      <c r="L1961" s="6">
        <v>45167</v>
      </c>
      <c r="M1961" s="5">
        <f t="shared" si="30"/>
        <v>15</v>
      </c>
      <c r="N1961" s="5" t="str">
        <f>TEXT(Table1[[#This Row],[Date]],"mmm")</f>
        <v>Aug</v>
      </c>
      <c r="O1961" s="5">
        <f>YEAR(Table1[[#This Row],[Date]])</f>
        <v>2023</v>
      </c>
    </row>
    <row r="1962" spans="1:15" x14ac:dyDescent="0.25">
      <c r="A1962" s="5">
        <v>1961</v>
      </c>
      <c r="B1962" s="6">
        <v>45112</v>
      </c>
      <c r="C1962" s="5" t="s">
        <v>56</v>
      </c>
      <c r="D1962" s="5" t="str">
        <f>VLOOKUP($C1962,'Sales Person'!$A$1:$C$21,2,0)</f>
        <v>Nick Patrick</v>
      </c>
      <c r="E1962" s="5" t="s">
        <v>11</v>
      </c>
      <c r="F1962" s="5" t="str">
        <f>VLOOKUP($E1962,Country!$A$1:$B$11,2,0)</f>
        <v>Asia</v>
      </c>
      <c r="G1962" s="5" t="s">
        <v>32</v>
      </c>
      <c r="H1962" s="5" t="str">
        <f>VLOOKUP($G1962,Products!$A$1:$C$11,COLUMNS(Products!$A$2:B1962),0)</f>
        <v>Audio</v>
      </c>
      <c r="I1962" s="5">
        <f>VLOOKUP($G1962,Products!$A$1:$C$11,COLUMNS(Products!$A$2:C1962),0)</f>
        <v>143.09</v>
      </c>
      <c r="J1962" s="5">
        <v>826.96</v>
      </c>
      <c r="K1962" s="5" t="s">
        <v>81</v>
      </c>
      <c r="L1962" s="6">
        <v>45124</v>
      </c>
      <c r="M1962" s="5">
        <f t="shared" si="30"/>
        <v>12</v>
      </c>
      <c r="N1962" s="5" t="str">
        <f>TEXT(Table1[[#This Row],[Date]],"mmm")</f>
        <v>Jul</v>
      </c>
      <c r="O1962" s="5">
        <f>YEAR(Table1[[#This Row],[Date]])</f>
        <v>2023</v>
      </c>
    </row>
    <row r="1963" spans="1:15" x14ac:dyDescent="0.25">
      <c r="A1963" s="5">
        <v>1962</v>
      </c>
      <c r="B1963" s="6">
        <v>45540</v>
      </c>
      <c r="C1963" s="5" t="s">
        <v>42</v>
      </c>
      <c r="D1963" s="5" t="str">
        <f>VLOOKUP($C1963,'Sales Person'!$A$1:$C$21,2,0)</f>
        <v>Cathy Kelley</v>
      </c>
      <c r="E1963" s="5" t="s">
        <v>7</v>
      </c>
      <c r="F1963" s="5" t="str">
        <f>VLOOKUP($E1963,Country!$A$1:$B$11,2,0)</f>
        <v>Europe</v>
      </c>
      <c r="G1963" s="5" t="s">
        <v>22</v>
      </c>
      <c r="H1963" s="5" t="str">
        <f>VLOOKUP($G1963,Products!$A$1:$C$11,COLUMNS(Products!$A$2:B1963),0)</f>
        <v>Computing</v>
      </c>
      <c r="I1963" s="5">
        <f>VLOOKUP($G1963,Products!$A$1:$C$11,COLUMNS(Products!$A$2:C1963),0)</f>
        <v>415.78</v>
      </c>
      <c r="J1963" s="5">
        <v>481.13</v>
      </c>
      <c r="K1963" s="5" t="s">
        <v>82</v>
      </c>
      <c r="L1963" s="5" t="s">
        <v>83</v>
      </c>
      <c r="M1963" s="5" t="str">
        <f t="shared" si="30"/>
        <v>0</v>
      </c>
      <c r="N1963" s="5" t="str">
        <f>TEXT(Table1[[#This Row],[Date]],"mmm")</f>
        <v>Sep</v>
      </c>
      <c r="O1963" s="5">
        <f>YEAR(Table1[[#This Row],[Date]])</f>
        <v>2024</v>
      </c>
    </row>
    <row r="1964" spans="1:15" x14ac:dyDescent="0.25">
      <c r="A1964" s="5">
        <v>1963</v>
      </c>
      <c r="B1964" s="6">
        <v>45162</v>
      </c>
      <c r="C1964" s="5" t="s">
        <v>68</v>
      </c>
      <c r="D1964" s="5" t="str">
        <f>VLOOKUP($C1964,'Sales Person'!$A$1:$C$21,2,0)</f>
        <v>Samantha Irvin</v>
      </c>
      <c r="E1964" s="5" t="s">
        <v>5</v>
      </c>
      <c r="F1964" s="5" t="str">
        <f>VLOOKUP($E1964,Country!$A$1:$B$11,2,0)</f>
        <v>South America</v>
      </c>
      <c r="G1964" s="5" t="s">
        <v>29</v>
      </c>
      <c r="H1964" s="5" t="str">
        <f>VLOOKUP($G1964,Products!$A$1:$C$11,COLUMNS(Products!$A$2:B1964),0)</f>
        <v>Computing</v>
      </c>
      <c r="I1964" s="5">
        <f>VLOOKUP($G1964,Products!$A$1:$C$11,COLUMNS(Products!$A$2:C1964),0)</f>
        <v>104.6</v>
      </c>
      <c r="J1964" s="5">
        <v>961.78</v>
      </c>
      <c r="K1964" s="5" t="s">
        <v>81</v>
      </c>
      <c r="L1964" s="6">
        <v>45166</v>
      </c>
      <c r="M1964" s="5">
        <f t="shared" si="30"/>
        <v>4</v>
      </c>
      <c r="N1964" s="5" t="str">
        <f>TEXT(Table1[[#This Row],[Date]],"mmm")</f>
        <v>Aug</v>
      </c>
      <c r="O1964" s="5">
        <f>YEAR(Table1[[#This Row],[Date]])</f>
        <v>2023</v>
      </c>
    </row>
    <row r="1965" spans="1:15" x14ac:dyDescent="0.25">
      <c r="A1965" s="5">
        <v>1964</v>
      </c>
      <c r="B1965" s="6">
        <v>45610</v>
      </c>
      <c r="C1965" s="5" t="s">
        <v>64</v>
      </c>
      <c r="D1965" s="5" t="str">
        <f>VLOOKUP($C1965,'Sales Person'!$A$1:$C$21,2,0)</f>
        <v>Michale Cole</v>
      </c>
      <c r="E1965" s="5" t="s">
        <v>2</v>
      </c>
      <c r="F1965" s="5" t="str">
        <f>VLOOKUP($E1965,Country!$A$1:$B$11,2,0)</f>
        <v>North America</v>
      </c>
      <c r="G1965" s="5" t="s">
        <v>28</v>
      </c>
      <c r="H1965" s="5" t="str">
        <f>VLOOKUP($G1965,Products!$A$1:$C$11,COLUMNS(Products!$A$2:B1965),0)</f>
        <v>Electronics</v>
      </c>
      <c r="I1965" s="5">
        <f>VLOOKUP($G1965,Products!$A$1:$C$11,COLUMNS(Products!$A$2:C1965),0)</f>
        <v>282.79000000000002</v>
      </c>
      <c r="J1965" s="5">
        <v>204.84</v>
      </c>
      <c r="K1965" s="5" t="s">
        <v>81</v>
      </c>
      <c r="L1965" s="6">
        <v>45611</v>
      </c>
      <c r="M1965" s="5">
        <f t="shared" si="30"/>
        <v>1</v>
      </c>
      <c r="N1965" s="5" t="str">
        <f>TEXT(Table1[[#This Row],[Date]],"mmm")</f>
        <v>Nov</v>
      </c>
      <c r="O1965" s="5">
        <f>YEAR(Table1[[#This Row],[Date]])</f>
        <v>2024</v>
      </c>
    </row>
    <row r="1966" spans="1:15" x14ac:dyDescent="0.25">
      <c r="A1966" s="5">
        <v>1965</v>
      </c>
      <c r="B1966" s="6">
        <v>45121</v>
      </c>
      <c r="C1966" s="5" t="s">
        <v>48</v>
      </c>
      <c r="D1966" s="5" t="str">
        <f>VLOOKUP($C1966,'Sales Person'!$A$1:$C$21,2,0)</f>
        <v>Cathy Kelley</v>
      </c>
      <c r="E1966" s="5" t="s">
        <v>14</v>
      </c>
      <c r="F1966" s="5" t="str">
        <f>VLOOKUP($E1966,Country!$A$1:$B$11,2,0)</f>
        <v>Asia</v>
      </c>
      <c r="G1966" s="5" t="s">
        <v>28</v>
      </c>
      <c r="H1966" s="5" t="str">
        <f>VLOOKUP($G1966,Products!$A$1:$C$11,COLUMNS(Products!$A$2:B1966),0)</f>
        <v>Electronics</v>
      </c>
      <c r="I1966" s="5">
        <f>VLOOKUP($G1966,Products!$A$1:$C$11,COLUMNS(Products!$A$2:C1966),0)</f>
        <v>282.79000000000002</v>
      </c>
      <c r="J1966" s="5">
        <v>477.58</v>
      </c>
      <c r="K1966" s="5" t="s">
        <v>81</v>
      </c>
      <c r="L1966" s="6">
        <v>45139</v>
      </c>
      <c r="M1966" s="5">
        <f t="shared" si="30"/>
        <v>18</v>
      </c>
      <c r="N1966" s="5" t="str">
        <f>TEXT(Table1[[#This Row],[Date]],"mmm")</f>
        <v>Jul</v>
      </c>
      <c r="O1966" s="5">
        <f>YEAR(Table1[[#This Row],[Date]])</f>
        <v>2023</v>
      </c>
    </row>
    <row r="1967" spans="1:15" x14ac:dyDescent="0.25">
      <c r="A1967" s="5">
        <v>1966</v>
      </c>
      <c r="B1967" s="6">
        <v>45313</v>
      </c>
      <c r="C1967" s="5" t="s">
        <v>74</v>
      </c>
      <c r="D1967" s="5" t="str">
        <f>VLOOKUP($C1967,'Sales Person'!$A$1:$C$21,2,0)</f>
        <v>Michale Cole</v>
      </c>
      <c r="E1967" s="5" t="s">
        <v>11</v>
      </c>
      <c r="F1967" s="5" t="str">
        <f>VLOOKUP($E1967,Country!$A$1:$B$11,2,0)</f>
        <v>Asia</v>
      </c>
      <c r="G1967" s="5" t="s">
        <v>29</v>
      </c>
      <c r="H1967" s="5" t="str">
        <f>VLOOKUP($G1967,Products!$A$1:$C$11,COLUMNS(Products!$A$2:B1967),0)</f>
        <v>Computing</v>
      </c>
      <c r="I1967" s="5">
        <f>VLOOKUP($G1967,Products!$A$1:$C$11,COLUMNS(Products!$A$2:C1967),0)</f>
        <v>104.6</v>
      </c>
      <c r="J1967" s="5">
        <v>328.97</v>
      </c>
      <c r="K1967" s="5" t="s">
        <v>81</v>
      </c>
      <c r="L1967" s="6">
        <v>45325</v>
      </c>
      <c r="M1967" s="5">
        <f t="shared" si="30"/>
        <v>12</v>
      </c>
      <c r="N1967" s="5" t="str">
        <f>TEXT(Table1[[#This Row],[Date]],"mmm")</f>
        <v>Jan</v>
      </c>
      <c r="O1967" s="5">
        <f>YEAR(Table1[[#This Row],[Date]])</f>
        <v>2024</v>
      </c>
    </row>
    <row r="1968" spans="1:15" x14ac:dyDescent="0.25">
      <c r="A1968" s="5">
        <v>1967</v>
      </c>
      <c r="B1968" s="6">
        <v>45091</v>
      </c>
      <c r="C1968" s="5" t="s">
        <v>50</v>
      </c>
      <c r="D1968" s="5" t="str">
        <f>VLOOKUP($C1968,'Sales Person'!$A$1:$C$21,2,0)</f>
        <v>Michale Cole</v>
      </c>
      <c r="E1968" s="5" t="s">
        <v>13</v>
      </c>
      <c r="F1968" s="5" t="str">
        <f>VLOOKUP($E1968,Country!$A$1:$B$11,2,0)</f>
        <v>Asia</v>
      </c>
      <c r="G1968" s="5" t="s">
        <v>28</v>
      </c>
      <c r="H1968" s="5" t="str">
        <f>VLOOKUP($G1968,Products!$A$1:$C$11,COLUMNS(Products!$A$2:B1968),0)</f>
        <v>Electronics</v>
      </c>
      <c r="I1968" s="5">
        <f>VLOOKUP($G1968,Products!$A$1:$C$11,COLUMNS(Products!$A$2:C1968),0)</f>
        <v>282.79000000000002</v>
      </c>
      <c r="J1968" s="5">
        <v>323.20999999999998</v>
      </c>
      <c r="K1968" s="5" t="s">
        <v>82</v>
      </c>
      <c r="L1968" s="5" t="s">
        <v>83</v>
      </c>
      <c r="M1968" s="5" t="str">
        <f t="shared" si="30"/>
        <v>0</v>
      </c>
      <c r="N1968" s="5" t="str">
        <f>TEXT(Table1[[#This Row],[Date]],"mmm")</f>
        <v>Jun</v>
      </c>
      <c r="O1968" s="5">
        <f>YEAR(Table1[[#This Row],[Date]])</f>
        <v>2023</v>
      </c>
    </row>
    <row r="1969" spans="1:15" x14ac:dyDescent="0.25">
      <c r="A1969" s="5">
        <v>1968</v>
      </c>
      <c r="B1969" s="6">
        <v>45116</v>
      </c>
      <c r="C1969" s="5" t="s">
        <v>66</v>
      </c>
      <c r="D1969" s="5" t="str">
        <f>VLOOKUP($C1969,'Sales Person'!$A$1:$C$21,2,0)</f>
        <v>Michale Cole</v>
      </c>
      <c r="E1969" s="5" t="s">
        <v>4</v>
      </c>
      <c r="F1969" s="5" t="str">
        <f>VLOOKUP($E1969,Country!$A$1:$B$11,2,0)</f>
        <v>North America</v>
      </c>
      <c r="G1969" s="5" t="s">
        <v>29</v>
      </c>
      <c r="H1969" s="5" t="str">
        <f>VLOOKUP($G1969,Products!$A$1:$C$11,COLUMNS(Products!$A$2:B1969),0)</f>
        <v>Computing</v>
      </c>
      <c r="I1969" s="5">
        <f>VLOOKUP($G1969,Products!$A$1:$C$11,COLUMNS(Products!$A$2:C1969),0)</f>
        <v>104.6</v>
      </c>
      <c r="J1969" s="5">
        <v>486.71</v>
      </c>
      <c r="K1969" s="5" t="s">
        <v>81</v>
      </c>
      <c r="L1969" s="6">
        <v>45118</v>
      </c>
      <c r="M1969" s="5">
        <f t="shared" si="30"/>
        <v>2</v>
      </c>
      <c r="N1969" s="5" t="str">
        <f>TEXT(Table1[[#This Row],[Date]],"mmm")</f>
        <v>Jul</v>
      </c>
      <c r="O1969" s="5">
        <f>YEAR(Table1[[#This Row],[Date]])</f>
        <v>2023</v>
      </c>
    </row>
    <row r="1970" spans="1:15" x14ac:dyDescent="0.25">
      <c r="A1970" s="5">
        <v>1969</v>
      </c>
      <c r="B1970" s="6">
        <v>45465</v>
      </c>
      <c r="C1970" s="5" t="s">
        <v>70</v>
      </c>
      <c r="D1970" s="5" t="str">
        <f>VLOOKUP($C1970,'Sales Person'!$A$1:$C$21,2,0)</f>
        <v>Cathy Kelley</v>
      </c>
      <c r="E1970" s="5" t="s">
        <v>9</v>
      </c>
      <c r="F1970" s="5" t="str">
        <f>VLOOKUP($E1970,Country!$A$1:$B$11,2,0)</f>
        <v>Europe</v>
      </c>
      <c r="G1970" s="5" t="s">
        <v>29</v>
      </c>
      <c r="H1970" s="5" t="str">
        <f>VLOOKUP($G1970,Products!$A$1:$C$11,COLUMNS(Products!$A$2:B1970),0)</f>
        <v>Computing</v>
      </c>
      <c r="I1970" s="5">
        <f>VLOOKUP($G1970,Products!$A$1:$C$11,COLUMNS(Products!$A$2:C1970),0)</f>
        <v>104.6</v>
      </c>
      <c r="J1970" s="5">
        <v>901.08</v>
      </c>
      <c r="K1970" s="5" t="s">
        <v>81</v>
      </c>
      <c r="L1970" s="6">
        <v>45475</v>
      </c>
      <c r="M1970" s="5">
        <f t="shared" si="30"/>
        <v>10</v>
      </c>
      <c r="N1970" s="5" t="str">
        <f>TEXT(Table1[[#This Row],[Date]],"mmm")</f>
        <v>Jun</v>
      </c>
      <c r="O1970" s="5">
        <f>YEAR(Table1[[#This Row],[Date]])</f>
        <v>2024</v>
      </c>
    </row>
    <row r="1971" spans="1:15" x14ac:dyDescent="0.25">
      <c r="A1971" s="5">
        <v>1970</v>
      </c>
      <c r="B1971" s="6">
        <v>45168</v>
      </c>
      <c r="C1971" s="5" t="s">
        <v>54</v>
      </c>
      <c r="D1971" s="5" t="str">
        <f>VLOOKUP($C1971,'Sales Person'!$A$1:$C$21,2,0)</f>
        <v>Michale Cole</v>
      </c>
      <c r="E1971" s="5" t="s">
        <v>10</v>
      </c>
      <c r="F1971" s="5" t="str">
        <f>VLOOKUP($E1971,Country!$A$1:$B$11,2,0)</f>
        <v>Europe</v>
      </c>
      <c r="G1971" s="5" t="s">
        <v>33</v>
      </c>
      <c r="H1971" s="5" t="str">
        <f>VLOOKUP($G1971,Products!$A$1:$C$11,COLUMNS(Products!$A$2:B1971),0)</f>
        <v>Electronics</v>
      </c>
      <c r="I1971" s="5">
        <f>VLOOKUP($G1971,Products!$A$1:$C$11,COLUMNS(Products!$A$2:C1971),0)</f>
        <v>381.62</v>
      </c>
      <c r="J1971" s="5">
        <v>439.45</v>
      </c>
      <c r="K1971" s="5" t="s">
        <v>82</v>
      </c>
      <c r="L1971" s="5" t="s">
        <v>83</v>
      </c>
      <c r="M1971" s="5" t="str">
        <f t="shared" si="30"/>
        <v>0</v>
      </c>
      <c r="N1971" s="5" t="str">
        <f>TEXT(Table1[[#This Row],[Date]],"mmm")</f>
        <v>Aug</v>
      </c>
      <c r="O1971" s="5">
        <f>YEAR(Table1[[#This Row],[Date]])</f>
        <v>2023</v>
      </c>
    </row>
    <row r="1972" spans="1:15" x14ac:dyDescent="0.25">
      <c r="A1972" s="5">
        <v>1971</v>
      </c>
      <c r="B1972" s="6">
        <v>45196</v>
      </c>
      <c r="C1972" s="5" t="s">
        <v>40</v>
      </c>
      <c r="D1972" s="5" t="str">
        <f>VLOOKUP($C1972,'Sales Person'!$A$1:$C$21,2,0)</f>
        <v>Samantha Irvin</v>
      </c>
      <c r="E1972" s="5" t="s">
        <v>14</v>
      </c>
      <c r="F1972" s="5" t="str">
        <f>VLOOKUP($E1972,Country!$A$1:$B$11,2,0)</f>
        <v>Asia</v>
      </c>
      <c r="G1972" s="5" t="s">
        <v>29</v>
      </c>
      <c r="H1972" s="5" t="str">
        <f>VLOOKUP($G1972,Products!$A$1:$C$11,COLUMNS(Products!$A$2:B1972),0)</f>
        <v>Computing</v>
      </c>
      <c r="I1972" s="5">
        <f>VLOOKUP($G1972,Products!$A$1:$C$11,COLUMNS(Products!$A$2:C1972),0)</f>
        <v>104.6</v>
      </c>
      <c r="J1972" s="5">
        <v>260.95999999999998</v>
      </c>
      <c r="K1972" s="5" t="s">
        <v>82</v>
      </c>
      <c r="L1972" s="5" t="s">
        <v>83</v>
      </c>
      <c r="M1972" s="5" t="str">
        <f t="shared" si="30"/>
        <v>0</v>
      </c>
      <c r="N1972" s="5" t="str">
        <f>TEXT(Table1[[#This Row],[Date]],"mmm")</f>
        <v>Sep</v>
      </c>
      <c r="O1972" s="5">
        <f>YEAR(Table1[[#This Row],[Date]])</f>
        <v>2023</v>
      </c>
    </row>
    <row r="1973" spans="1:15" x14ac:dyDescent="0.25">
      <c r="A1973" s="5">
        <v>1972</v>
      </c>
      <c r="B1973" s="6">
        <v>44976</v>
      </c>
      <c r="C1973" s="5" t="s">
        <v>74</v>
      </c>
      <c r="D1973" s="5" t="str">
        <f>VLOOKUP($C1973,'Sales Person'!$A$1:$C$21,2,0)</f>
        <v>Michale Cole</v>
      </c>
      <c r="E1973" s="5" t="s">
        <v>4</v>
      </c>
      <c r="F1973" s="5" t="str">
        <f>VLOOKUP($E1973,Country!$A$1:$B$11,2,0)</f>
        <v>North America</v>
      </c>
      <c r="G1973" s="5" t="s">
        <v>31</v>
      </c>
      <c r="H1973" s="5" t="str">
        <f>VLOOKUP($G1973,Products!$A$1:$C$11,COLUMNS(Products!$A$2:B1973),0)</f>
        <v>Electronics</v>
      </c>
      <c r="I1973" s="5">
        <f>VLOOKUP($G1973,Products!$A$1:$C$11,COLUMNS(Products!$A$2:C1973),0)</f>
        <v>71.97</v>
      </c>
      <c r="J1973" s="5">
        <v>744.55</v>
      </c>
      <c r="K1973" s="5" t="s">
        <v>81</v>
      </c>
      <c r="L1973" s="6">
        <v>44978</v>
      </c>
      <c r="M1973" s="5">
        <f t="shared" si="30"/>
        <v>2</v>
      </c>
      <c r="N1973" s="5" t="str">
        <f>TEXT(Table1[[#This Row],[Date]],"mmm")</f>
        <v>Feb</v>
      </c>
      <c r="O1973" s="5">
        <f>YEAR(Table1[[#This Row],[Date]])</f>
        <v>2023</v>
      </c>
    </row>
    <row r="1974" spans="1:15" x14ac:dyDescent="0.25">
      <c r="A1974" s="5">
        <v>1973</v>
      </c>
      <c r="B1974" s="6">
        <v>45584</v>
      </c>
      <c r="C1974" s="5" t="s">
        <v>60</v>
      </c>
      <c r="D1974" s="5" t="str">
        <f>VLOOKUP($C1974,'Sales Person'!$A$1:$C$21,2,0)</f>
        <v>Cathy Kelley</v>
      </c>
      <c r="E1974" s="5" t="s">
        <v>2</v>
      </c>
      <c r="F1974" s="5" t="str">
        <f>VLOOKUP($E1974,Country!$A$1:$B$11,2,0)</f>
        <v>North America</v>
      </c>
      <c r="G1974" s="5" t="s">
        <v>24</v>
      </c>
      <c r="H1974" s="5" t="str">
        <f>VLOOKUP($G1974,Products!$A$1:$C$11,COLUMNS(Products!$A$2:B1974),0)</f>
        <v>Audio</v>
      </c>
      <c r="I1974" s="5">
        <f>VLOOKUP($G1974,Products!$A$1:$C$11,COLUMNS(Products!$A$2:C1974),0)</f>
        <v>195.62</v>
      </c>
      <c r="J1974" s="5">
        <v>463.46</v>
      </c>
      <c r="K1974" s="5" t="s">
        <v>81</v>
      </c>
      <c r="L1974" s="6">
        <v>45585</v>
      </c>
      <c r="M1974" s="5">
        <f t="shared" si="30"/>
        <v>1</v>
      </c>
      <c r="N1974" s="5" t="str">
        <f>TEXT(Table1[[#This Row],[Date]],"mmm")</f>
        <v>Oct</v>
      </c>
      <c r="O1974" s="5">
        <f>YEAR(Table1[[#This Row],[Date]])</f>
        <v>2024</v>
      </c>
    </row>
    <row r="1975" spans="1:15" x14ac:dyDescent="0.25">
      <c r="A1975" s="5">
        <v>1974</v>
      </c>
      <c r="B1975" s="6">
        <v>45358</v>
      </c>
      <c r="C1975" s="5" t="s">
        <v>58</v>
      </c>
      <c r="D1975" s="5" t="str">
        <f>VLOOKUP($C1975,'Sales Person'!$A$1:$C$21,2,0)</f>
        <v>Nick Patrick</v>
      </c>
      <c r="E1975" s="5" t="s">
        <v>15</v>
      </c>
      <c r="F1975" s="5" t="str">
        <f>VLOOKUP($E1975,Country!$A$1:$B$11,2,0)</f>
        <v>Oceania</v>
      </c>
      <c r="G1975" s="5" t="s">
        <v>30</v>
      </c>
      <c r="H1975" s="5" t="str">
        <f>VLOOKUP($G1975,Products!$A$1:$C$11,COLUMNS(Products!$A$2:B1975),0)</f>
        <v>Audio</v>
      </c>
      <c r="I1975" s="5">
        <f>VLOOKUP($G1975,Products!$A$1:$C$11,COLUMNS(Products!$A$2:C1975),0)</f>
        <v>199.57</v>
      </c>
      <c r="J1975" s="5">
        <v>637.70000000000005</v>
      </c>
      <c r="K1975" s="5" t="s">
        <v>81</v>
      </c>
      <c r="L1975" s="6">
        <v>45378</v>
      </c>
      <c r="M1975" s="5">
        <f t="shared" si="30"/>
        <v>20</v>
      </c>
      <c r="N1975" s="5" t="str">
        <f>TEXT(Table1[[#This Row],[Date]],"mmm")</f>
        <v>Mar</v>
      </c>
      <c r="O1975" s="5">
        <f>YEAR(Table1[[#This Row],[Date]])</f>
        <v>2024</v>
      </c>
    </row>
    <row r="1976" spans="1:15" x14ac:dyDescent="0.25">
      <c r="A1976" s="5">
        <v>1975</v>
      </c>
      <c r="B1976" s="6">
        <v>45333</v>
      </c>
      <c r="C1976" s="5" t="s">
        <v>36</v>
      </c>
      <c r="D1976" s="5" t="str">
        <f>VLOOKUP($C1976,'Sales Person'!$A$1:$C$21,2,0)</f>
        <v>Michale Cole</v>
      </c>
      <c r="E1976" s="5" t="s">
        <v>14</v>
      </c>
      <c r="F1976" s="5" t="str">
        <f>VLOOKUP($E1976,Country!$A$1:$B$11,2,0)</f>
        <v>Asia</v>
      </c>
      <c r="G1976" s="5" t="s">
        <v>24</v>
      </c>
      <c r="H1976" s="5" t="str">
        <f>VLOOKUP($G1976,Products!$A$1:$C$11,COLUMNS(Products!$A$2:B1976),0)</f>
        <v>Audio</v>
      </c>
      <c r="I1976" s="5">
        <f>VLOOKUP($G1976,Products!$A$1:$C$11,COLUMNS(Products!$A$2:C1976),0)</f>
        <v>195.62</v>
      </c>
      <c r="J1976" s="5">
        <v>812.65</v>
      </c>
      <c r="K1976" s="5" t="s">
        <v>81</v>
      </c>
      <c r="L1976" s="6">
        <v>45351</v>
      </c>
      <c r="M1976" s="5">
        <f t="shared" si="30"/>
        <v>18</v>
      </c>
      <c r="N1976" s="5" t="str">
        <f>TEXT(Table1[[#This Row],[Date]],"mmm")</f>
        <v>Feb</v>
      </c>
      <c r="O1976" s="5">
        <f>YEAR(Table1[[#This Row],[Date]])</f>
        <v>2024</v>
      </c>
    </row>
    <row r="1977" spans="1:15" x14ac:dyDescent="0.25">
      <c r="A1977" s="5">
        <v>1976</v>
      </c>
      <c r="B1977" s="6">
        <v>45540</v>
      </c>
      <c r="C1977" s="5" t="s">
        <v>74</v>
      </c>
      <c r="D1977" s="5" t="str">
        <f>VLOOKUP($C1977,'Sales Person'!$A$1:$C$21,2,0)</f>
        <v>Michale Cole</v>
      </c>
      <c r="E1977" s="5" t="s">
        <v>10</v>
      </c>
      <c r="F1977" s="5" t="str">
        <f>VLOOKUP($E1977,Country!$A$1:$B$11,2,0)</f>
        <v>Europe</v>
      </c>
      <c r="G1977" s="5" t="s">
        <v>22</v>
      </c>
      <c r="H1977" s="5" t="str">
        <f>VLOOKUP($G1977,Products!$A$1:$C$11,COLUMNS(Products!$A$2:B1977),0)</f>
        <v>Computing</v>
      </c>
      <c r="I1977" s="5">
        <f>VLOOKUP($G1977,Products!$A$1:$C$11,COLUMNS(Products!$A$2:C1977),0)</f>
        <v>415.78</v>
      </c>
      <c r="J1977" s="5">
        <v>832.79</v>
      </c>
      <c r="K1977" s="5" t="s">
        <v>82</v>
      </c>
      <c r="L1977" s="5" t="s">
        <v>83</v>
      </c>
      <c r="M1977" s="5" t="str">
        <f t="shared" si="30"/>
        <v>0</v>
      </c>
      <c r="N1977" s="5" t="str">
        <f>TEXT(Table1[[#This Row],[Date]],"mmm")</f>
        <v>Sep</v>
      </c>
      <c r="O1977" s="5">
        <f>YEAR(Table1[[#This Row],[Date]])</f>
        <v>2024</v>
      </c>
    </row>
    <row r="1978" spans="1:15" x14ac:dyDescent="0.25">
      <c r="A1978" s="5">
        <v>1977</v>
      </c>
      <c r="B1978" s="6">
        <v>44982</v>
      </c>
      <c r="C1978" s="5" t="s">
        <v>56</v>
      </c>
      <c r="D1978" s="5" t="str">
        <f>VLOOKUP($C1978,'Sales Person'!$A$1:$C$21,2,0)</f>
        <v>Nick Patrick</v>
      </c>
      <c r="E1978" s="5" t="s">
        <v>2</v>
      </c>
      <c r="F1978" s="5" t="str">
        <f>VLOOKUP($E1978,Country!$A$1:$B$11,2,0)</f>
        <v>North America</v>
      </c>
      <c r="G1978" s="5" t="s">
        <v>20</v>
      </c>
      <c r="H1978" s="5" t="str">
        <f>VLOOKUP($G1978,Products!$A$1:$C$11,COLUMNS(Products!$A$2:B1978),0)</f>
        <v>Office Equipment</v>
      </c>
      <c r="I1978" s="5">
        <f>VLOOKUP($G1978,Products!$A$1:$C$11,COLUMNS(Products!$A$2:C1978),0)</f>
        <v>350.59</v>
      </c>
      <c r="J1978" s="5">
        <v>654.57000000000005</v>
      </c>
      <c r="K1978" s="5" t="s">
        <v>81</v>
      </c>
      <c r="L1978" s="6">
        <v>44983</v>
      </c>
      <c r="M1978" s="5">
        <f t="shared" si="30"/>
        <v>1</v>
      </c>
      <c r="N1978" s="5" t="str">
        <f>TEXT(Table1[[#This Row],[Date]],"mmm")</f>
        <v>Feb</v>
      </c>
      <c r="O1978" s="5">
        <f>YEAR(Table1[[#This Row],[Date]])</f>
        <v>2023</v>
      </c>
    </row>
    <row r="1979" spans="1:15" x14ac:dyDescent="0.25">
      <c r="A1979" s="5">
        <v>1978</v>
      </c>
      <c r="B1979" s="6">
        <v>45020</v>
      </c>
      <c r="C1979" s="5" t="s">
        <v>52</v>
      </c>
      <c r="D1979" s="5" t="str">
        <f>VLOOKUP($C1979,'Sales Person'!$A$1:$C$21,2,0)</f>
        <v>Nick Patrick</v>
      </c>
      <c r="E1979" s="5" t="s">
        <v>15</v>
      </c>
      <c r="F1979" s="5" t="str">
        <f>VLOOKUP($E1979,Country!$A$1:$B$11,2,0)</f>
        <v>Oceania</v>
      </c>
      <c r="G1979" s="5" t="s">
        <v>26</v>
      </c>
      <c r="H1979" s="5" t="str">
        <f>VLOOKUP($G1979,Products!$A$1:$C$11,COLUMNS(Products!$A$2:B1979),0)</f>
        <v>Electronics</v>
      </c>
      <c r="I1979" s="5">
        <f>VLOOKUP($G1979,Products!$A$1:$C$11,COLUMNS(Products!$A$2:C1979),0)</f>
        <v>263.2</v>
      </c>
      <c r="J1979" s="5">
        <v>737.1</v>
      </c>
      <c r="K1979" s="5" t="s">
        <v>81</v>
      </c>
      <c r="L1979" s="6">
        <v>45040</v>
      </c>
      <c r="M1979" s="5">
        <f t="shared" si="30"/>
        <v>20</v>
      </c>
      <c r="N1979" s="5" t="str">
        <f>TEXT(Table1[[#This Row],[Date]],"mmm")</f>
        <v>Apr</v>
      </c>
      <c r="O1979" s="5">
        <f>YEAR(Table1[[#This Row],[Date]])</f>
        <v>2023</v>
      </c>
    </row>
    <row r="1980" spans="1:15" x14ac:dyDescent="0.25">
      <c r="A1980" s="5">
        <v>1979</v>
      </c>
      <c r="B1980" s="6">
        <v>45472</v>
      </c>
      <c r="C1980" s="5" t="s">
        <v>42</v>
      </c>
      <c r="D1980" s="5" t="str">
        <f>VLOOKUP($C1980,'Sales Person'!$A$1:$C$21,2,0)</f>
        <v>Cathy Kelley</v>
      </c>
      <c r="E1980" s="5" t="s">
        <v>2</v>
      </c>
      <c r="F1980" s="5" t="str">
        <f>VLOOKUP($E1980,Country!$A$1:$B$11,2,0)</f>
        <v>North America</v>
      </c>
      <c r="G1980" s="5" t="s">
        <v>29</v>
      </c>
      <c r="H1980" s="5" t="str">
        <f>VLOOKUP($G1980,Products!$A$1:$C$11,COLUMNS(Products!$A$2:B1980),0)</f>
        <v>Computing</v>
      </c>
      <c r="I1980" s="5">
        <f>VLOOKUP($G1980,Products!$A$1:$C$11,COLUMNS(Products!$A$2:C1980),0)</f>
        <v>104.6</v>
      </c>
      <c r="J1980" s="5">
        <v>553.84</v>
      </c>
      <c r="K1980" s="5" t="s">
        <v>81</v>
      </c>
      <c r="L1980" s="6">
        <v>45473</v>
      </c>
      <c r="M1980" s="5">
        <f t="shared" si="30"/>
        <v>1</v>
      </c>
      <c r="N1980" s="5" t="str">
        <f>TEXT(Table1[[#This Row],[Date]],"mmm")</f>
        <v>Jun</v>
      </c>
      <c r="O1980" s="5">
        <f>YEAR(Table1[[#This Row],[Date]])</f>
        <v>2024</v>
      </c>
    </row>
    <row r="1981" spans="1:15" x14ac:dyDescent="0.25">
      <c r="A1981" s="5">
        <v>1980</v>
      </c>
      <c r="B1981" s="6">
        <v>45542</v>
      </c>
      <c r="C1981" s="5" t="s">
        <v>70</v>
      </c>
      <c r="D1981" s="5" t="str">
        <f>VLOOKUP($C1981,'Sales Person'!$A$1:$C$21,2,0)</f>
        <v>Cathy Kelley</v>
      </c>
      <c r="E1981" s="5" t="s">
        <v>11</v>
      </c>
      <c r="F1981" s="5" t="str">
        <f>VLOOKUP($E1981,Country!$A$1:$B$11,2,0)</f>
        <v>Asia</v>
      </c>
      <c r="G1981" s="5" t="s">
        <v>20</v>
      </c>
      <c r="H1981" s="5" t="str">
        <f>VLOOKUP($G1981,Products!$A$1:$C$11,COLUMNS(Products!$A$2:B1981),0)</f>
        <v>Office Equipment</v>
      </c>
      <c r="I1981" s="5">
        <f>VLOOKUP($G1981,Products!$A$1:$C$11,COLUMNS(Products!$A$2:C1981),0)</f>
        <v>350.59</v>
      </c>
      <c r="J1981" s="5">
        <v>785.9</v>
      </c>
      <c r="K1981" s="5" t="s">
        <v>81</v>
      </c>
      <c r="L1981" s="6">
        <v>45554</v>
      </c>
      <c r="M1981" s="5">
        <f t="shared" si="30"/>
        <v>12</v>
      </c>
      <c r="N1981" s="5" t="str">
        <f>TEXT(Table1[[#This Row],[Date]],"mmm")</f>
        <v>Sep</v>
      </c>
      <c r="O1981" s="5">
        <f>YEAR(Table1[[#This Row],[Date]])</f>
        <v>2024</v>
      </c>
    </row>
    <row r="1982" spans="1:15" x14ac:dyDescent="0.25">
      <c r="A1982" s="5">
        <v>1981</v>
      </c>
      <c r="B1982" s="6">
        <v>45006</v>
      </c>
      <c r="C1982" s="5" t="s">
        <v>66</v>
      </c>
      <c r="D1982" s="5" t="str">
        <f>VLOOKUP($C1982,'Sales Person'!$A$1:$C$21,2,0)</f>
        <v>Michale Cole</v>
      </c>
      <c r="E1982" s="5" t="s">
        <v>4</v>
      </c>
      <c r="F1982" s="5" t="str">
        <f>VLOOKUP($E1982,Country!$A$1:$B$11,2,0)</f>
        <v>North America</v>
      </c>
      <c r="G1982" s="5" t="s">
        <v>26</v>
      </c>
      <c r="H1982" s="5" t="str">
        <f>VLOOKUP($G1982,Products!$A$1:$C$11,COLUMNS(Products!$A$2:B1982),0)</f>
        <v>Electronics</v>
      </c>
      <c r="I1982" s="5">
        <f>VLOOKUP($G1982,Products!$A$1:$C$11,COLUMNS(Products!$A$2:C1982),0)</f>
        <v>263.2</v>
      </c>
      <c r="J1982" s="5">
        <v>563.47</v>
      </c>
      <c r="K1982" s="5" t="s">
        <v>82</v>
      </c>
      <c r="L1982" s="5" t="s">
        <v>83</v>
      </c>
      <c r="M1982" s="5" t="str">
        <f t="shared" si="30"/>
        <v>0</v>
      </c>
      <c r="N1982" s="5" t="str">
        <f>TEXT(Table1[[#This Row],[Date]],"mmm")</f>
        <v>Mar</v>
      </c>
      <c r="O1982" s="5">
        <f>YEAR(Table1[[#This Row],[Date]])</f>
        <v>2023</v>
      </c>
    </row>
    <row r="1983" spans="1:15" x14ac:dyDescent="0.25">
      <c r="A1983" s="5">
        <v>1982</v>
      </c>
      <c r="B1983" s="6">
        <v>45132</v>
      </c>
      <c r="C1983" s="5" t="s">
        <v>38</v>
      </c>
      <c r="D1983" s="5" t="str">
        <f>VLOOKUP($C1983,'Sales Person'!$A$1:$C$21,2,0)</f>
        <v>Samantha Irvin</v>
      </c>
      <c r="E1983" s="5" t="s">
        <v>7</v>
      </c>
      <c r="F1983" s="5" t="str">
        <f>VLOOKUP($E1983,Country!$A$1:$B$11,2,0)</f>
        <v>Europe</v>
      </c>
      <c r="G1983" s="5" t="s">
        <v>31</v>
      </c>
      <c r="H1983" s="5" t="str">
        <f>VLOOKUP($G1983,Products!$A$1:$C$11,COLUMNS(Products!$A$2:B1983),0)</f>
        <v>Electronics</v>
      </c>
      <c r="I1983" s="5">
        <f>VLOOKUP($G1983,Products!$A$1:$C$11,COLUMNS(Products!$A$2:C1983),0)</f>
        <v>71.97</v>
      </c>
      <c r="J1983" s="5">
        <v>126.21</v>
      </c>
      <c r="K1983" s="5" t="s">
        <v>81</v>
      </c>
      <c r="L1983" s="6">
        <v>45140</v>
      </c>
      <c r="M1983" s="5">
        <f t="shared" si="30"/>
        <v>8</v>
      </c>
      <c r="N1983" s="5" t="str">
        <f>TEXT(Table1[[#This Row],[Date]],"mmm")</f>
        <v>Jul</v>
      </c>
      <c r="O1983" s="5">
        <f>YEAR(Table1[[#This Row],[Date]])</f>
        <v>2023</v>
      </c>
    </row>
    <row r="1984" spans="1:15" x14ac:dyDescent="0.25">
      <c r="A1984" s="5">
        <v>1983</v>
      </c>
      <c r="B1984" s="6">
        <v>45352</v>
      </c>
      <c r="C1984" s="5" t="s">
        <v>58</v>
      </c>
      <c r="D1984" s="5" t="str">
        <f>VLOOKUP($C1984,'Sales Person'!$A$1:$C$21,2,0)</f>
        <v>Nick Patrick</v>
      </c>
      <c r="E1984" s="5" t="s">
        <v>9</v>
      </c>
      <c r="F1984" s="5" t="str">
        <f>VLOOKUP($E1984,Country!$A$1:$B$11,2,0)</f>
        <v>Europe</v>
      </c>
      <c r="G1984" s="5" t="s">
        <v>28</v>
      </c>
      <c r="H1984" s="5" t="str">
        <f>VLOOKUP($G1984,Products!$A$1:$C$11,COLUMNS(Products!$A$2:B1984),0)</f>
        <v>Electronics</v>
      </c>
      <c r="I1984" s="5">
        <f>VLOOKUP($G1984,Products!$A$1:$C$11,COLUMNS(Products!$A$2:C1984),0)</f>
        <v>282.79000000000002</v>
      </c>
      <c r="J1984" s="5">
        <v>901.58</v>
      </c>
      <c r="K1984" s="5" t="s">
        <v>81</v>
      </c>
      <c r="L1984" s="6">
        <v>45362</v>
      </c>
      <c r="M1984" s="5">
        <f t="shared" si="30"/>
        <v>10</v>
      </c>
      <c r="N1984" s="5" t="str">
        <f>TEXT(Table1[[#This Row],[Date]],"mmm")</f>
        <v>Mar</v>
      </c>
      <c r="O1984" s="5">
        <f>YEAR(Table1[[#This Row],[Date]])</f>
        <v>2024</v>
      </c>
    </row>
    <row r="1985" spans="1:15" x14ac:dyDescent="0.25">
      <c r="A1985" s="5">
        <v>1984</v>
      </c>
      <c r="B1985" s="6">
        <v>45218</v>
      </c>
      <c r="C1985" s="5" t="s">
        <v>66</v>
      </c>
      <c r="D1985" s="5" t="str">
        <f>VLOOKUP($C1985,'Sales Person'!$A$1:$C$21,2,0)</f>
        <v>Michale Cole</v>
      </c>
      <c r="E1985" s="5" t="s">
        <v>9</v>
      </c>
      <c r="F1985" s="5" t="str">
        <f>VLOOKUP($E1985,Country!$A$1:$B$11,2,0)</f>
        <v>Europe</v>
      </c>
      <c r="G1985" s="5" t="s">
        <v>32</v>
      </c>
      <c r="H1985" s="5" t="str">
        <f>VLOOKUP($G1985,Products!$A$1:$C$11,COLUMNS(Products!$A$2:B1985),0)</f>
        <v>Audio</v>
      </c>
      <c r="I1985" s="5">
        <f>VLOOKUP($G1985,Products!$A$1:$C$11,COLUMNS(Products!$A$2:C1985),0)</f>
        <v>143.09</v>
      </c>
      <c r="J1985" s="5">
        <v>518.55999999999995</v>
      </c>
      <c r="K1985" s="5" t="s">
        <v>82</v>
      </c>
      <c r="L1985" s="5" t="s">
        <v>83</v>
      </c>
      <c r="M1985" s="5" t="str">
        <f t="shared" si="30"/>
        <v>0</v>
      </c>
      <c r="N1985" s="5" t="str">
        <f>TEXT(Table1[[#This Row],[Date]],"mmm")</f>
        <v>Oct</v>
      </c>
      <c r="O1985" s="5">
        <f>YEAR(Table1[[#This Row],[Date]])</f>
        <v>2023</v>
      </c>
    </row>
    <row r="1986" spans="1:15" x14ac:dyDescent="0.25">
      <c r="A1986" s="5">
        <v>1985</v>
      </c>
      <c r="B1986" s="6">
        <v>45612</v>
      </c>
      <c r="C1986" s="5" t="s">
        <v>56</v>
      </c>
      <c r="D1986" s="5" t="str">
        <f>VLOOKUP($C1986,'Sales Person'!$A$1:$C$21,2,0)</f>
        <v>Nick Patrick</v>
      </c>
      <c r="E1986" s="5" t="s">
        <v>14</v>
      </c>
      <c r="F1986" s="5" t="str">
        <f>VLOOKUP($E1986,Country!$A$1:$B$11,2,0)</f>
        <v>Asia</v>
      </c>
      <c r="G1986" s="5" t="s">
        <v>32</v>
      </c>
      <c r="H1986" s="5" t="str">
        <f>VLOOKUP($G1986,Products!$A$1:$C$11,COLUMNS(Products!$A$2:B1986),0)</f>
        <v>Audio</v>
      </c>
      <c r="I1986" s="5">
        <f>VLOOKUP($G1986,Products!$A$1:$C$11,COLUMNS(Products!$A$2:C1986),0)</f>
        <v>143.09</v>
      </c>
      <c r="J1986" s="5">
        <v>803.95</v>
      </c>
      <c r="K1986" s="5" t="s">
        <v>82</v>
      </c>
      <c r="L1986" s="5" t="s">
        <v>83</v>
      </c>
      <c r="M1986" s="5" t="str">
        <f t="shared" ref="M1986:M2049" si="31">IFERROR(L1986-B1986,"0")</f>
        <v>0</v>
      </c>
      <c r="N1986" s="5" t="str">
        <f>TEXT(Table1[[#This Row],[Date]],"mmm")</f>
        <v>Nov</v>
      </c>
      <c r="O1986" s="5">
        <f>YEAR(Table1[[#This Row],[Date]])</f>
        <v>2024</v>
      </c>
    </row>
    <row r="1987" spans="1:15" x14ac:dyDescent="0.25">
      <c r="A1987" s="5">
        <v>1986</v>
      </c>
      <c r="B1987" s="6">
        <v>45618</v>
      </c>
      <c r="C1987" s="5" t="s">
        <v>38</v>
      </c>
      <c r="D1987" s="5" t="str">
        <f>VLOOKUP($C1987,'Sales Person'!$A$1:$C$21,2,0)</f>
        <v>Samantha Irvin</v>
      </c>
      <c r="E1987" s="5" t="s">
        <v>11</v>
      </c>
      <c r="F1987" s="5" t="str">
        <f>VLOOKUP($E1987,Country!$A$1:$B$11,2,0)</f>
        <v>Asia</v>
      </c>
      <c r="G1987" s="5" t="s">
        <v>32</v>
      </c>
      <c r="H1987" s="5" t="str">
        <f>VLOOKUP($G1987,Products!$A$1:$C$11,COLUMNS(Products!$A$2:B1987),0)</f>
        <v>Audio</v>
      </c>
      <c r="I1987" s="5">
        <f>VLOOKUP($G1987,Products!$A$1:$C$11,COLUMNS(Products!$A$2:C1987),0)</f>
        <v>143.09</v>
      </c>
      <c r="J1987" s="5">
        <v>235.67</v>
      </c>
      <c r="K1987" s="5" t="s">
        <v>81</v>
      </c>
      <c r="L1987" s="6">
        <v>45630</v>
      </c>
      <c r="M1987" s="5">
        <f t="shared" si="31"/>
        <v>12</v>
      </c>
      <c r="N1987" s="5" t="str">
        <f>TEXT(Table1[[#This Row],[Date]],"mmm")</f>
        <v>Nov</v>
      </c>
      <c r="O1987" s="5">
        <f>YEAR(Table1[[#This Row],[Date]])</f>
        <v>2024</v>
      </c>
    </row>
    <row r="1988" spans="1:15" x14ac:dyDescent="0.25">
      <c r="A1988" s="5">
        <v>1987</v>
      </c>
      <c r="B1988" s="6">
        <v>45195</v>
      </c>
      <c r="C1988" s="5" t="s">
        <v>50</v>
      </c>
      <c r="D1988" s="5" t="str">
        <f>VLOOKUP($C1988,'Sales Person'!$A$1:$C$21,2,0)</f>
        <v>Michale Cole</v>
      </c>
      <c r="E1988" s="5" t="s">
        <v>15</v>
      </c>
      <c r="F1988" s="5" t="str">
        <f>VLOOKUP($E1988,Country!$A$1:$B$11,2,0)</f>
        <v>Oceania</v>
      </c>
      <c r="G1988" s="5" t="s">
        <v>30</v>
      </c>
      <c r="H1988" s="5" t="str">
        <f>VLOOKUP($G1988,Products!$A$1:$C$11,COLUMNS(Products!$A$2:B1988),0)</f>
        <v>Audio</v>
      </c>
      <c r="I1988" s="5">
        <f>VLOOKUP($G1988,Products!$A$1:$C$11,COLUMNS(Products!$A$2:C1988),0)</f>
        <v>199.57</v>
      </c>
      <c r="J1988" s="5">
        <v>887.3</v>
      </c>
      <c r="K1988" s="5" t="s">
        <v>81</v>
      </c>
      <c r="L1988" s="6">
        <v>45215</v>
      </c>
      <c r="M1988" s="5">
        <f t="shared" si="31"/>
        <v>20</v>
      </c>
      <c r="N1988" s="5" t="str">
        <f>TEXT(Table1[[#This Row],[Date]],"mmm")</f>
        <v>Sep</v>
      </c>
      <c r="O1988" s="5">
        <f>YEAR(Table1[[#This Row],[Date]])</f>
        <v>2023</v>
      </c>
    </row>
    <row r="1989" spans="1:15" x14ac:dyDescent="0.25">
      <c r="A1989" s="5">
        <v>1988</v>
      </c>
      <c r="B1989" s="6">
        <v>45549</v>
      </c>
      <c r="C1989" s="5" t="s">
        <v>52</v>
      </c>
      <c r="D1989" s="5" t="str">
        <f>VLOOKUP($C1989,'Sales Person'!$A$1:$C$21,2,0)</f>
        <v>Nick Patrick</v>
      </c>
      <c r="E1989" s="5" t="s">
        <v>14</v>
      </c>
      <c r="F1989" s="5" t="str">
        <f>VLOOKUP($E1989,Country!$A$1:$B$11,2,0)</f>
        <v>Asia</v>
      </c>
      <c r="G1989" s="5" t="s">
        <v>20</v>
      </c>
      <c r="H1989" s="5" t="str">
        <f>VLOOKUP($G1989,Products!$A$1:$C$11,COLUMNS(Products!$A$2:B1989),0)</f>
        <v>Office Equipment</v>
      </c>
      <c r="I1989" s="5">
        <f>VLOOKUP($G1989,Products!$A$1:$C$11,COLUMNS(Products!$A$2:C1989),0)</f>
        <v>350.59</v>
      </c>
      <c r="J1989" s="5">
        <v>407.11</v>
      </c>
      <c r="K1989" s="5" t="s">
        <v>81</v>
      </c>
      <c r="L1989" s="6">
        <v>45567</v>
      </c>
      <c r="M1989" s="5">
        <f t="shared" si="31"/>
        <v>18</v>
      </c>
      <c r="N1989" s="5" t="str">
        <f>TEXT(Table1[[#This Row],[Date]],"mmm")</f>
        <v>Sep</v>
      </c>
      <c r="O1989" s="5">
        <f>YEAR(Table1[[#This Row],[Date]])</f>
        <v>2024</v>
      </c>
    </row>
    <row r="1990" spans="1:15" x14ac:dyDescent="0.25">
      <c r="A1990" s="5">
        <v>1989</v>
      </c>
      <c r="B1990" s="6">
        <v>45555</v>
      </c>
      <c r="C1990" s="5" t="s">
        <v>40</v>
      </c>
      <c r="D1990" s="5" t="str">
        <f>VLOOKUP($C1990,'Sales Person'!$A$1:$C$21,2,0)</f>
        <v>Samantha Irvin</v>
      </c>
      <c r="E1990" s="5" t="s">
        <v>5</v>
      </c>
      <c r="F1990" s="5" t="str">
        <f>VLOOKUP($E1990,Country!$A$1:$B$11,2,0)</f>
        <v>South America</v>
      </c>
      <c r="G1990" s="5" t="s">
        <v>28</v>
      </c>
      <c r="H1990" s="5" t="str">
        <f>VLOOKUP($G1990,Products!$A$1:$C$11,COLUMNS(Products!$A$2:B1990),0)</f>
        <v>Electronics</v>
      </c>
      <c r="I1990" s="5">
        <f>VLOOKUP($G1990,Products!$A$1:$C$11,COLUMNS(Products!$A$2:C1990),0)</f>
        <v>282.79000000000002</v>
      </c>
      <c r="J1990" s="5">
        <v>330.47</v>
      </c>
      <c r="K1990" s="5" t="s">
        <v>82</v>
      </c>
      <c r="L1990" s="5" t="s">
        <v>83</v>
      </c>
      <c r="M1990" s="5" t="str">
        <f t="shared" si="31"/>
        <v>0</v>
      </c>
      <c r="N1990" s="5" t="str">
        <f>TEXT(Table1[[#This Row],[Date]],"mmm")</f>
        <v>Sep</v>
      </c>
      <c r="O1990" s="5">
        <f>YEAR(Table1[[#This Row],[Date]])</f>
        <v>2024</v>
      </c>
    </row>
    <row r="1991" spans="1:15" x14ac:dyDescent="0.25">
      <c r="A1991" s="5">
        <v>1990</v>
      </c>
      <c r="B1991" s="6">
        <v>45128</v>
      </c>
      <c r="C1991" s="5" t="s">
        <v>74</v>
      </c>
      <c r="D1991" s="5" t="str">
        <f>VLOOKUP($C1991,'Sales Person'!$A$1:$C$21,2,0)</f>
        <v>Michale Cole</v>
      </c>
      <c r="E1991" s="5" t="s">
        <v>4</v>
      </c>
      <c r="F1991" s="5" t="str">
        <f>VLOOKUP($E1991,Country!$A$1:$B$11,2,0)</f>
        <v>North America</v>
      </c>
      <c r="G1991" s="5" t="s">
        <v>29</v>
      </c>
      <c r="H1991" s="5" t="str">
        <f>VLOOKUP($G1991,Products!$A$1:$C$11,COLUMNS(Products!$A$2:B1991),0)</f>
        <v>Computing</v>
      </c>
      <c r="I1991" s="5">
        <f>VLOOKUP($G1991,Products!$A$1:$C$11,COLUMNS(Products!$A$2:C1991),0)</f>
        <v>104.6</v>
      </c>
      <c r="J1991" s="5">
        <v>290.33999999999997</v>
      </c>
      <c r="K1991" s="5" t="s">
        <v>81</v>
      </c>
      <c r="L1991" s="6">
        <v>45130</v>
      </c>
      <c r="M1991" s="5">
        <f t="shared" si="31"/>
        <v>2</v>
      </c>
      <c r="N1991" s="5" t="str">
        <f>TEXT(Table1[[#This Row],[Date]],"mmm")</f>
        <v>Jul</v>
      </c>
      <c r="O1991" s="5">
        <f>YEAR(Table1[[#This Row],[Date]])</f>
        <v>2023</v>
      </c>
    </row>
    <row r="1992" spans="1:15" x14ac:dyDescent="0.25">
      <c r="A1992" s="5">
        <v>1991</v>
      </c>
      <c r="B1992" s="6">
        <v>45157</v>
      </c>
      <c r="C1992" s="5" t="s">
        <v>64</v>
      </c>
      <c r="D1992" s="5" t="str">
        <f>VLOOKUP($C1992,'Sales Person'!$A$1:$C$21,2,0)</f>
        <v>Michale Cole</v>
      </c>
      <c r="E1992" s="5" t="s">
        <v>10</v>
      </c>
      <c r="F1992" s="5" t="str">
        <f>VLOOKUP($E1992,Country!$A$1:$B$11,2,0)</f>
        <v>Europe</v>
      </c>
      <c r="G1992" s="5" t="s">
        <v>29</v>
      </c>
      <c r="H1992" s="5" t="str">
        <f>VLOOKUP($G1992,Products!$A$1:$C$11,COLUMNS(Products!$A$2:B1992),0)</f>
        <v>Computing</v>
      </c>
      <c r="I1992" s="5">
        <f>VLOOKUP($G1992,Products!$A$1:$C$11,COLUMNS(Products!$A$2:C1992),0)</f>
        <v>104.6</v>
      </c>
      <c r="J1992" s="5">
        <v>213.18</v>
      </c>
      <c r="K1992" s="5" t="s">
        <v>82</v>
      </c>
      <c r="L1992" s="5" t="s">
        <v>83</v>
      </c>
      <c r="M1992" s="5" t="str">
        <f t="shared" si="31"/>
        <v>0</v>
      </c>
      <c r="N1992" s="5" t="str">
        <f>TEXT(Table1[[#This Row],[Date]],"mmm")</f>
        <v>Aug</v>
      </c>
      <c r="O1992" s="5">
        <f>YEAR(Table1[[#This Row],[Date]])</f>
        <v>2023</v>
      </c>
    </row>
    <row r="1993" spans="1:15" x14ac:dyDescent="0.25">
      <c r="A1993" s="5">
        <v>1992</v>
      </c>
      <c r="B1993" s="6">
        <v>45201</v>
      </c>
      <c r="C1993" s="5" t="s">
        <v>52</v>
      </c>
      <c r="D1993" s="5" t="str">
        <f>VLOOKUP($C1993,'Sales Person'!$A$1:$C$21,2,0)</f>
        <v>Nick Patrick</v>
      </c>
      <c r="E1993" s="5" t="s">
        <v>11</v>
      </c>
      <c r="F1993" s="5" t="str">
        <f>VLOOKUP($E1993,Country!$A$1:$B$11,2,0)</f>
        <v>Asia</v>
      </c>
      <c r="G1993" s="5" t="s">
        <v>22</v>
      </c>
      <c r="H1993" s="5" t="str">
        <f>VLOOKUP($G1993,Products!$A$1:$C$11,COLUMNS(Products!$A$2:B1993),0)</f>
        <v>Computing</v>
      </c>
      <c r="I1993" s="5">
        <f>VLOOKUP($G1993,Products!$A$1:$C$11,COLUMNS(Products!$A$2:C1993),0)</f>
        <v>415.78</v>
      </c>
      <c r="J1993" s="5">
        <v>565.83000000000004</v>
      </c>
      <c r="K1993" s="5" t="s">
        <v>81</v>
      </c>
      <c r="L1993" s="6">
        <v>45213</v>
      </c>
      <c r="M1993" s="5">
        <f t="shared" si="31"/>
        <v>12</v>
      </c>
      <c r="N1993" s="5" t="str">
        <f>TEXT(Table1[[#This Row],[Date]],"mmm")</f>
        <v>Oct</v>
      </c>
      <c r="O1993" s="5">
        <f>YEAR(Table1[[#This Row],[Date]])</f>
        <v>2023</v>
      </c>
    </row>
    <row r="1994" spans="1:15" x14ac:dyDescent="0.25">
      <c r="A1994" s="5">
        <v>1993</v>
      </c>
      <c r="B1994" s="6">
        <v>45435</v>
      </c>
      <c r="C1994" s="5" t="s">
        <v>46</v>
      </c>
      <c r="D1994" s="5" t="str">
        <f>VLOOKUP($C1994,'Sales Person'!$A$1:$C$21,2,0)</f>
        <v>Nick Patrick</v>
      </c>
      <c r="E1994" s="5" t="s">
        <v>10</v>
      </c>
      <c r="F1994" s="5" t="str">
        <f>VLOOKUP($E1994,Country!$A$1:$B$11,2,0)</f>
        <v>Europe</v>
      </c>
      <c r="G1994" s="5" t="s">
        <v>26</v>
      </c>
      <c r="H1994" s="5" t="str">
        <f>VLOOKUP($G1994,Products!$A$1:$C$11,COLUMNS(Products!$A$2:B1994),0)</f>
        <v>Electronics</v>
      </c>
      <c r="I1994" s="5">
        <f>VLOOKUP($G1994,Products!$A$1:$C$11,COLUMNS(Products!$A$2:C1994),0)</f>
        <v>263.2</v>
      </c>
      <c r="J1994" s="5">
        <v>634.91999999999996</v>
      </c>
      <c r="K1994" s="5" t="s">
        <v>81</v>
      </c>
      <c r="L1994" s="6">
        <v>45441</v>
      </c>
      <c r="M1994" s="5">
        <f t="shared" si="31"/>
        <v>6</v>
      </c>
      <c r="N1994" s="5" t="str">
        <f>TEXT(Table1[[#This Row],[Date]],"mmm")</f>
        <v>May</v>
      </c>
      <c r="O1994" s="5">
        <f>YEAR(Table1[[#This Row],[Date]])</f>
        <v>2024</v>
      </c>
    </row>
    <row r="1995" spans="1:15" x14ac:dyDescent="0.25">
      <c r="A1995" s="5">
        <v>1994</v>
      </c>
      <c r="B1995" s="6">
        <v>45354</v>
      </c>
      <c r="C1995" s="5" t="s">
        <v>60</v>
      </c>
      <c r="D1995" s="5" t="str">
        <f>VLOOKUP($C1995,'Sales Person'!$A$1:$C$21,2,0)</f>
        <v>Cathy Kelley</v>
      </c>
      <c r="E1995" s="5" t="s">
        <v>5</v>
      </c>
      <c r="F1995" s="5" t="str">
        <f>VLOOKUP($E1995,Country!$A$1:$B$11,2,0)</f>
        <v>South America</v>
      </c>
      <c r="G1995" s="5" t="s">
        <v>32</v>
      </c>
      <c r="H1995" s="5" t="str">
        <f>VLOOKUP($G1995,Products!$A$1:$C$11,COLUMNS(Products!$A$2:B1995),0)</f>
        <v>Audio</v>
      </c>
      <c r="I1995" s="5">
        <f>VLOOKUP($G1995,Products!$A$1:$C$11,COLUMNS(Products!$A$2:C1995),0)</f>
        <v>143.09</v>
      </c>
      <c r="J1995" s="5">
        <v>579.01</v>
      </c>
      <c r="K1995" s="5" t="s">
        <v>81</v>
      </c>
      <c r="L1995" s="6">
        <v>45358</v>
      </c>
      <c r="M1995" s="5">
        <f t="shared" si="31"/>
        <v>4</v>
      </c>
      <c r="N1995" s="5" t="str">
        <f>TEXT(Table1[[#This Row],[Date]],"mmm")</f>
        <v>Mar</v>
      </c>
      <c r="O1995" s="5">
        <f>YEAR(Table1[[#This Row],[Date]])</f>
        <v>2024</v>
      </c>
    </row>
    <row r="1996" spans="1:15" x14ac:dyDescent="0.25">
      <c r="A1996" s="5">
        <v>1995</v>
      </c>
      <c r="B1996" s="6">
        <v>45266</v>
      </c>
      <c r="C1996" s="5" t="s">
        <v>60</v>
      </c>
      <c r="D1996" s="5" t="str">
        <f>VLOOKUP($C1996,'Sales Person'!$A$1:$C$21,2,0)</f>
        <v>Cathy Kelley</v>
      </c>
      <c r="E1996" s="5" t="s">
        <v>13</v>
      </c>
      <c r="F1996" s="5" t="str">
        <f>VLOOKUP($E1996,Country!$A$1:$B$11,2,0)</f>
        <v>Asia</v>
      </c>
      <c r="G1996" s="5" t="s">
        <v>31</v>
      </c>
      <c r="H1996" s="5" t="str">
        <f>VLOOKUP($G1996,Products!$A$1:$C$11,COLUMNS(Products!$A$2:B1996),0)</f>
        <v>Electronics</v>
      </c>
      <c r="I1996" s="5">
        <f>VLOOKUP($G1996,Products!$A$1:$C$11,COLUMNS(Products!$A$2:C1996),0)</f>
        <v>71.97</v>
      </c>
      <c r="J1996" s="5">
        <v>961.99</v>
      </c>
      <c r="K1996" s="5" t="s">
        <v>81</v>
      </c>
      <c r="L1996" s="6">
        <v>45281</v>
      </c>
      <c r="M1996" s="5">
        <f t="shared" si="31"/>
        <v>15</v>
      </c>
      <c r="N1996" s="5" t="str">
        <f>TEXT(Table1[[#This Row],[Date]],"mmm")</f>
        <v>Dec</v>
      </c>
      <c r="O1996" s="5">
        <f>YEAR(Table1[[#This Row],[Date]])</f>
        <v>2023</v>
      </c>
    </row>
    <row r="1997" spans="1:15" x14ac:dyDescent="0.25">
      <c r="A1997" s="5">
        <v>1996</v>
      </c>
      <c r="B1997" s="6">
        <v>45244</v>
      </c>
      <c r="C1997" s="5" t="s">
        <v>58</v>
      </c>
      <c r="D1997" s="5" t="str">
        <f>VLOOKUP($C1997,'Sales Person'!$A$1:$C$21,2,0)</f>
        <v>Nick Patrick</v>
      </c>
      <c r="E1997" s="5" t="s">
        <v>9</v>
      </c>
      <c r="F1997" s="5" t="str">
        <f>VLOOKUP($E1997,Country!$A$1:$B$11,2,0)</f>
        <v>Europe</v>
      </c>
      <c r="G1997" s="5" t="s">
        <v>32</v>
      </c>
      <c r="H1997" s="5" t="str">
        <f>VLOOKUP($G1997,Products!$A$1:$C$11,COLUMNS(Products!$A$2:B1997),0)</f>
        <v>Audio</v>
      </c>
      <c r="I1997" s="5">
        <f>VLOOKUP($G1997,Products!$A$1:$C$11,COLUMNS(Products!$A$2:C1997),0)</f>
        <v>143.09</v>
      </c>
      <c r="J1997" s="5">
        <v>795.22</v>
      </c>
      <c r="K1997" s="5" t="s">
        <v>81</v>
      </c>
      <c r="L1997" s="6">
        <v>45254</v>
      </c>
      <c r="M1997" s="5">
        <f t="shared" si="31"/>
        <v>10</v>
      </c>
      <c r="N1997" s="5" t="str">
        <f>TEXT(Table1[[#This Row],[Date]],"mmm")</f>
        <v>Nov</v>
      </c>
      <c r="O1997" s="5">
        <f>YEAR(Table1[[#This Row],[Date]])</f>
        <v>2023</v>
      </c>
    </row>
    <row r="1998" spans="1:15" x14ac:dyDescent="0.25">
      <c r="A1998" s="5">
        <v>1997</v>
      </c>
      <c r="B1998" s="6">
        <v>45438</v>
      </c>
      <c r="C1998" s="5" t="s">
        <v>56</v>
      </c>
      <c r="D1998" s="5" t="str">
        <f>VLOOKUP($C1998,'Sales Person'!$A$1:$C$21,2,0)</f>
        <v>Nick Patrick</v>
      </c>
      <c r="E1998" s="5" t="s">
        <v>13</v>
      </c>
      <c r="F1998" s="5" t="str">
        <f>VLOOKUP($E1998,Country!$A$1:$B$11,2,0)</f>
        <v>Asia</v>
      </c>
      <c r="G1998" s="5" t="s">
        <v>30</v>
      </c>
      <c r="H1998" s="5" t="str">
        <f>VLOOKUP($G1998,Products!$A$1:$C$11,COLUMNS(Products!$A$2:B1998),0)</f>
        <v>Audio</v>
      </c>
      <c r="I1998" s="5">
        <f>VLOOKUP($G1998,Products!$A$1:$C$11,COLUMNS(Products!$A$2:C1998),0)</f>
        <v>199.57</v>
      </c>
      <c r="J1998" s="5">
        <v>740.21</v>
      </c>
      <c r="K1998" s="5" t="s">
        <v>81</v>
      </c>
      <c r="L1998" s="6">
        <v>45453</v>
      </c>
      <c r="M1998" s="5">
        <f t="shared" si="31"/>
        <v>15</v>
      </c>
      <c r="N1998" s="5" t="str">
        <f>TEXT(Table1[[#This Row],[Date]],"mmm")</f>
        <v>May</v>
      </c>
      <c r="O1998" s="5">
        <f>YEAR(Table1[[#This Row],[Date]])</f>
        <v>2024</v>
      </c>
    </row>
    <row r="1999" spans="1:15" x14ac:dyDescent="0.25">
      <c r="A1999" s="5">
        <v>1998</v>
      </c>
      <c r="B1999" s="6">
        <v>45264</v>
      </c>
      <c r="C1999" s="5" t="s">
        <v>74</v>
      </c>
      <c r="D1999" s="5" t="str">
        <f>VLOOKUP($C1999,'Sales Person'!$A$1:$C$21,2,0)</f>
        <v>Michale Cole</v>
      </c>
      <c r="E1999" s="5" t="s">
        <v>14</v>
      </c>
      <c r="F1999" s="5" t="str">
        <f>VLOOKUP($E1999,Country!$A$1:$B$11,2,0)</f>
        <v>Asia</v>
      </c>
      <c r="G1999" s="5" t="s">
        <v>33</v>
      </c>
      <c r="H1999" s="5" t="str">
        <f>VLOOKUP($G1999,Products!$A$1:$C$11,COLUMNS(Products!$A$2:B1999),0)</f>
        <v>Electronics</v>
      </c>
      <c r="I1999" s="5">
        <f>VLOOKUP($G1999,Products!$A$1:$C$11,COLUMNS(Products!$A$2:C1999),0)</f>
        <v>381.62</v>
      </c>
      <c r="J1999" s="5">
        <v>997.94</v>
      </c>
      <c r="K1999" s="5" t="s">
        <v>82</v>
      </c>
      <c r="L1999" s="5" t="s">
        <v>83</v>
      </c>
      <c r="M1999" s="5" t="str">
        <f t="shared" si="31"/>
        <v>0</v>
      </c>
      <c r="N1999" s="5" t="str">
        <f>TEXT(Table1[[#This Row],[Date]],"mmm")</f>
        <v>Dec</v>
      </c>
      <c r="O1999" s="5">
        <f>YEAR(Table1[[#This Row],[Date]])</f>
        <v>2023</v>
      </c>
    </row>
    <row r="2000" spans="1:15" x14ac:dyDescent="0.25">
      <c r="A2000" s="5">
        <v>1999</v>
      </c>
      <c r="B2000" s="6">
        <v>45614</v>
      </c>
      <c r="C2000" s="5" t="s">
        <v>70</v>
      </c>
      <c r="D2000" s="5" t="str">
        <f>VLOOKUP($C2000,'Sales Person'!$A$1:$C$21,2,0)</f>
        <v>Cathy Kelley</v>
      </c>
      <c r="E2000" s="5" t="s">
        <v>7</v>
      </c>
      <c r="F2000" s="5" t="str">
        <f>VLOOKUP($E2000,Country!$A$1:$B$11,2,0)</f>
        <v>Europe</v>
      </c>
      <c r="G2000" s="5" t="s">
        <v>30</v>
      </c>
      <c r="H2000" s="5" t="str">
        <f>VLOOKUP($G2000,Products!$A$1:$C$11,COLUMNS(Products!$A$2:B2000),0)</f>
        <v>Audio</v>
      </c>
      <c r="I2000" s="5">
        <f>VLOOKUP($G2000,Products!$A$1:$C$11,COLUMNS(Products!$A$2:C2000),0)</f>
        <v>199.57</v>
      </c>
      <c r="J2000" s="5">
        <v>882.85</v>
      </c>
      <c r="K2000" s="5" t="s">
        <v>81</v>
      </c>
      <c r="L2000" s="6">
        <v>45622</v>
      </c>
      <c r="M2000" s="5">
        <f t="shared" si="31"/>
        <v>8</v>
      </c>
      <c r="N2000" s="5" t="str">
        <f>TEXT(Table1[[#This Row],[Date]],"mmm")</f>
        <v>Nov</v>
      </c>
      <c r="O2000" s="5">
        <f>YEAR(Table1[[#This Row],[Date]])</f>
        <v>2024</v>
      </c>
    </row>
    <row r="2001" spans="1:15" x14ac:dyDescent="0.25">
      <c r="A2001" s="5">
        <v>2000</v>
      </c>
      <c r="B2001" s="6">
        <v>45090</v>
      </c>
      <c r="C2001" s="5" t="s">
        <v>38</v>
      </c>
      <c r="D2001" s="5" t="str">
        <f>VLOOKUP($C2001,'Sales Person'!$A$1:$C$21,2,0)</f>
        <v>Samantha Irvin</v>
      </c>
      <c r="E2001" s="5" t="s">
        <v>2</v>
      </c>
      <c r="F2001" s="5" t="str">
        <f>VLOOKUP($E2001,Country!$A$1:$B$11,2,0)</f>
        <v>North America</v>
      </c>
      <c r="G2001" s="5" t="s">
        <v>32</v>
      </c>
      <c r="H2001" s="5" t="str">
        <f>VLOOKUP($G2001,Products!$A$1:$C$11,COLUMNS(Products!$A$2:B2001),0)</f>
        <v>Audio</v>
      </c>
      <c r="I2001" s="5">
        <f>VLOOKUP($G2001,Products!$A$1:$C$11,COLUMNS(Products!$A$2:C2001),0)</f>
        <v>143.09</v>
      </c>
      <c r="J2001" s="5">
        <v>403.53</v>
      </c>
      <c r="K2001" s="5" t="s">
        <v>81</v>
      </c>
      <c r="L2001" s="6">
        <v>45091</v>
      </c>
      <c r="M2001" s="5">
        <f t="shared" si="31"/>
        <v>1</v>
      </c>
      <c r="N2001" s="5" t="str">
        <f>TEXT(Table1[[#This Row],[Date]],"mmm")</f>
        <v>Jun</v>
      </c>
      <c r="O2001" s="5">
        <f>YEAR(Table1[[#This Row],[Date]])</f>
        <v>2023</v>
      </c>
    </row>
    <row r="2002" spans="1:15" x14ac:dyDescent="0.25">
      <c r="A2002" s="5">
        <v>2001</v>
      </c>
      <c r="B2002" s="6">
        <v>45038</v>
      </c>
      <c r="C2002" s="5" t="s">
        <v>58</v>
      </c>
      <c r="D2002" s="5" t="str">
        <f>VLOOKUP($C2002,'Sales Person'!$A$1:$C$21,2,0)</f>
        <v>Nick Patrick</v>
      </c>
      <c r="E2002" s="5" t="s">
        <v>11</v>
      </c>
      <c r="F2002" s="5" t="str">
        <f>VLOOKUP($E2002,Country!$A$1:$B$11,2,0)</f>
        <v>Asia</v>
      </c>
      <c r="G2002" s="5" t="s">
        <v>26</v>
      </c>
      <c r="H2002" s="5" t="str">
        <f>VLOOKUP($G2002,Products!$A$1:$C$11,COLUMNS(Products!$A$2:B2002),0)</f>
        <v>Electronics</v>
      </c>
      <c r="I2002" s="5">
        <f>VLOOKUP($G2002,Products!$A$1:$C$11,COLUMNS(Products!$A$2:C2002),0)</f>
        <v>263.2</v>
      </c>
      <c r="J2002" s="5">
        <v>382.08</v>
      </c>
      <c r="K2002" s="5" t="s">
        <v>81</v>
      </c>
      <c r="L2002" s="6">
        <v>45050</v>
      </c>
      <c r="M2002" s="5">
        <f t="shared" si="31"/>
        <v>12</v>
      </c>
      <c r="N2002" s="5" t="str">
        <f>TEXT(Table1[[#This Row],[Date]],"mmm")</f>
        <v>Apr</v>
      </c>
      <c r="O2002" s="5">
        <f>YEAR(Table1[[#This Row],[Date]])</f>
        <v>2023</v>
      </c>
    </row>
    <row r="2003" spans="1:15" x14ac:dyDescent="0.25">
      <c r="A2003" s="5">
        <v>2002</v>
      </c>
      <c r="B2003" s="6">
        <v>45119</v>
      </c>
      <c r="C2003" s="5" t="s">
        <v>68</v>
      </c>
      <c r="D2003" s="5" t="str">
        <f>VLOOKUP($C2003,'Sales Person'!$A$1:$C$21,2,0)</f>
        <v>Samantha Irvin</v>
      </c>
      <c r="E2003" s="5" t="s">
        <v>11</v>
      </c>
      <c r="F2003" s="5" t="str">
        <f>VLOOKUP($E2003,Country!$A$1:$B$11,2,0)</f>
        <v>Asia</v>
      </c>
      <c r="G2003" s="5" t="s">
        <v>33</v>
      </c>
      <c r="H2003" s="5" t="str">
        <f>VLOOKUP($G2003,Products!$A$1:$C$11,COLUMNS(Products!$A$2:B2003),0)</f>
        <v>Electronics</v>
      </c>
      <c r="I2003" s="5">
        <f>VLOOKUP($G2003,Products!$A$1:$C$11,COLUMNS(Products!$A$2:C2003),0)</f>
        <v>381.62</v>
      </c>
      <c r="J2003" s="5">
        <v>307.57</v>
      </c>
      <c r="K2003" s="5" t="s">
        <v>81</v>
      </c>
      <c r="L2003" s="6">
        <v>45131</v>
      </c>
      <c r="M2003" s="5">
        <f t="shared" si="31"/>
        <v>12</v>
      </c>
      <c r="N2003" s="5" t="str">
        <f>TEXT(Table1[[#This Row],[Date]],"mmm")</f>
        <v>Jul</v>
      </c>
      <c r="O2003" s="5">
        <f>YEAR(Table1[[#This Row],[Date]])</f>
        <v>2023</v>
      </c>
    </row>
    <row r="2004" spans="1:15" x14ac:dyDescent="0.25">
      <c r="A2004" s="5">
        <v>2003</v>
      </c>
      <c r="B2004" s="6">
        <v>44950</v>
      </c>
      <c r="C2004" s="5" t="s">
        <v>50</v>
      </c>
      <c r="D2004" s="5" t="str">
        <f>VLOOKUP($C2004,'Sales Person'!$A$1:$C$21,2,0)</f>
        <v>Michale Cole</v>
      </c>
      <c r="E2004" s="5" t="s">
        <v>15</v>
      </c>
      <c r="F2004" s="5" t="str">
        <f>VLOOKUP($E2004,Country!$A$1:$B$11,2,0)</f>
        <v>Oceania</v>
      </c>
      <c r="G2004" s="5" t="s">
        <v>29</v>
      </c>
      <c r="H2004" s="5" t="str">
        <f>VLOOKUP($G2004,Products!$A$1:$C$11,COLUMNS(Products!$A$2:B2004),0)</f>
        <v>Computing</v>
      </c>
      <c r="I2004" s="5">
        <f>VLOOKUP($G2004,Products!$A$1:$C$11,COLUMNS(Products!$A$2:C2004),0)</f>
        <v>104.6</v>
      </c>
      <c r="J2004" s="5">
        <v>225.43</v>
      </c>
      <c r="K2004" s="5" t="s">
        <v>81</v>
      </c>
      <c r="L2004" s="6">
        <v>44970</v>
      </c>
      <c r="M2004" s="5">
        <f t="shared" si="31"/>
        <v>20</v>
      </c>
      <c r="N2004" s="5" t="str">
        <f>TEXT(Table1[[#This Row],[Date]],"mmm")</f>
        <v>Jan</v>
      </c>
      <c r="O2004" s="5">
        <f>YEAR(Table1[[#This Row],[Date]])</f>
        <v>2023</v>
      </c>
    </row>
    <row r="2005" spans="1:15" x14ac:dyDescent="0.25">
      <c r="A2005" s="5">
        <v>2004</v>
      </c>
      <c r="B2005" s="6">
        <v>45456</v>
      </c>
      <c r="C2005" s="5" t="s">
        <v>74</v>
      </c>
      <c r="D2005" s="5" t="str">
        <f>VLOOKUP($C2005,'Sales Person'!$A$1:$C$21,2,0)</f>
        <v>Michale Cole</v>
      </c>
      <c r="E2005" s="5" t="s">
        <v>7</v>
      </c>
      <c r="F2005" s="5" t="str">
        <f>VLOOKUP($E2005,Country!$A$1:$B$11,2,0)</f>
        <v>Europe</v>
      </c>
      <c r="G2005" s="5" t="s">
        <v>31</v>
      </c>
      <c r="H2005" s="5" t="str">
        <f>VLOOKUP($G2005,Products!$A$1:$C$11,COLUMNS(Products!$A$2:B2005),0)</f>
        <v>Electronics</v>
      </c>
      <c r="I2005" s="5">
        <f>VLOOKUP($G2005,Products!$A$1:$C$11,COLUMNS(Products!$A$2:C2005),0)</f>
        <v>71.97</v>
      </c>
      <c r="J2005" s="5">
        <v>659.18</v>
      </c>
      <c r="K2005" s="5" t="s">
        <v>81</v>
      </c>
      <c r="L2005" s="6">
        <v>45464</v>
      </c>
      <c r="M2005" s="5">
        <f t="shared" si="31"/>
        <v>8</v>
      </c>
      <c r="N2005" s="5" t="str">
        <f>TEXT(Table1[[#This Row],[Date]],"mmm")</f>
        <v>Jun</v>
      </c>
      <c r="O2005" s="5">
        <f>YEAR(Table1[[#This Row],[Date]])</f>
        <v>2024</v>
      </c>
    </row>
    <row r="2006" spans="1:15" x14ac:dyDescent="0.25">
      <c r="A2006" s="5">
        <v>2005</v>
      </c>
      <c r="B2006" s="6">
        <v>45000</v>
      </c>
      <c r="C2006" s="5" t="s">
        <v>50</v>
      </c>
      <c r="D2006" s="5" t="str">
        <f>VLOOKUP($C2006,'Sales Person'!$A$1:$C$21,2,0)</f>
        <v>Michale Cole</v>
      </c>
      <c r="E2006" s="5" t="s">
        <v>2</v>
      </c>
      <c r="F2006" s="5" t="str">
        <f>VLOOKUP($E2006,Country!$A$1:$B$11,2,0)</f>
        <v>North America</v>
      </c>
      <c r="G2006" s="5" t="s">
        <v>24</v>
      </c>
      <c r="H2006" s="5" t="str">
        <f>VLOOKUP($G2006,Products!$A$1:$C$11,COLUMNS(Products!$A$2:B2006),0)</f>
        <v>Audio</v>
      </c>
      <c r="I2006" s="5">
        <f>VLOOKUP($G2006,Products!$A$1:$C$11,COLUMNS(Products!$A$2:C2006),0)</f>
        <v>195.62</v>
      </c>
      <c r="J2006" s="5">
        <v>300.79000000000002</v>
      </c>
      <c r="K2006" s="5" t="s">
        <v>81</v>
      </c>
      <c r="L2006" s="6">
        <v>45001</v>
      </c>
      <c r="M2006" s="5">
        <f t="shared" si="31"/>
        <v>1</v>
      </c>
      <c r="N2006" s="5" t="str">
        <f>TEXT(Table1[[#This Row],[Date]],"mmm")</f>
        <v>Mar</v>
      </c>
      <c r="O2006" s="5">
        <f>YEAR(Table1[[#This Row],[Date]])</f>
        <v>2023</v>
      </c>
    </row>
    <row r="2007" spans="1:15" x14ac:dyDescent="0.25">
      <c r="A2007" s="5">
        <v>2006</v>
      </c>
      <c r="B2007" s="6">
        <v>45191</v>
      </c>
      <c r="C2007" s="5" t="s">
        <v>44</v>
      </c>
      <c r="D2007" s="5" t="str">
        <f>VLOOKUP($C2007,'Sales Person'!$A$1:$C$21,2,0)</f>
        <v>Cathy Kelley</v>
      </c>
      <c r="E2007" s="5" t="s">
        <v>4</v>
      </c>
      <c r="F2007" s="5" t="str">
        <f>VLOOKUP($E2007,Country!$A$1:$B$11,2,0)</f>
        <v>North America</v>
      </c>
      <c r="G2007" s="5" t="s">
        <v>26</v>
      </c>
      <c r="H2007" s="5" t="str">
        <f>VLOOKUP($G2007,Products!$A$1:$C$11,COLUMNS(Products!$A$2:B2007),0)</f>
        <v>Electronics</v>
      </c>
      <c r="I2007" s="5">
        <f>VLOOKUP($G2007,Products!$A$1:$C$11,COLUMNS(Products!$A$2:C2007),0)</f>
        <v>263.2</v>
      </c>
      <c r="J2007" s="5">
        <v>763.37</v>
      </c>
      <c r="K2007" s="5" t="s">
        <v>82</v>
      </c>
      <c r="L2007" s="5" t="s">
        <v>83</v>
      </c>
      <c r="M2007" s="5" t="str">
        <f t="shared" si="31"/>
        <v>0</v>
      </c>
      <c r="N2007" s="5" t="str">
        <f>TEXT(Table1[[#This Row],[Date]],"mmm")</f>
        <v>Sep</v>
      </c>
      <c r="O2007" s="5">
        <f>YEAR(Table1[[#This Row],[Date]])</f>
        <v>2023</v>
      </c>
    </row>
    <row r="2008" spans="1:15" x14ac:dyDescent="0.25">
      <c r="A2008" s="5">
        <v>2007</v>
      </c>
      <c r="B2008" s="6">
        <v>45382</v>
      </c>
      <c r="C2008" s="5" t="s">
        <v>74</v>
      </c>
      <c r="D2008" s="5" t="str">
        <f>VLOOKUP($C2008,'Sales Person'!$A$1:$C$21,2,0)</f>
        <v>Michale Cole</v>
      </c>
      <c r="E2008" s="5" t="s">
        <v>7</v>
      </c>
      <c r="F2008" s="5" t="str">
        <f>VLOOKUP($E2008,Country!$A$1:$B$11,2,0)</f>
        <v>Europe</v>
      </c>
      <c r="G2008" s="5" t="s">
        <v>20</v>
      </c>
      <c r="H2008" s="5" t="str">
        <f>VLOOKUP($G2008,Products!$A$1:$C$11,COLUMNS(Products!$A$2:B2008),0)</f>
        <v>Office Equipment</v>
      </c>
      <c r="I2008" s="5">
        <f>VLOOKUP($G2008,Products!$A$1:$C$11,COLUMNS(Products!$A$2:C2008),0)</f>
        <v>350.59</v>
      </c>
      <c r="J2008" s="5">
        <v>982.44</v>
      </c>
      <c r="K2008" s="5" t="s">
        <v>82</v>
      </c>
      <c r="L2008" s="5" t="s">
        <v>83</v>
      </c>
      <c r="M2008" s="5" t="str">
        <f t="shared" si="31"/>
        <v>0</v>
      </c>
      <c r="N2008" s="5" t="str">
        <f>TEXT(Table1[[#This Row],[Date]],"mmm")</f>
        <v>Mar</v>
      </c>
      <c r="O2008" s="5">
        <f>YEAR(Table1[[#This Row],[Date]])</f>
        <v>2024</v>
      </c>
    </row>
    <row r="2009" spans="1:15" x14ac:dyDescent="0.25">
      <c r="A2009" s="5">
        <v>2008</v>
      </c>
      <c r="B2009" s="6">
        <v>45174</v>
      </c>
      <c r="C2009" s="5" t="s">
        <v>38</v>
      </c>
      <c r="D2009" s="5" t="str">
        <f>VLOOKUP($C2009,'Sales Person'!$A$1:$C$21,2,0)</f>
        <v>Samantha Irvin</v>
      </c>
      <c r="E2009" s="5" t="s">
        <v>10</v>
      </c>
      <c r="F2009" s="5" t="str">
        <f>VLOOKUP($E2009,Country!$A$1:$B$11,2,0)</f>
        <v>Europe</v>
      </c>
      <c r="G2009" s="5" t="s">
        <v>28</v>
      </c>
      <c r="H2009" s="5" t="str">
        <f>VLOOKUP($G2009,Products!$A$1:$C$11,COLUMNS(Products!$A$2:B2009),0)</f>
        <v>Electronics</v>
      </c>
      <c r="I2009" s="5">
        <f>VLOOKUP($G2009,Products!$A$1:$C$11,COLUMNS(Products!$A$2:C2009),0)</f>
        <v>282.79000000000002</v>
      </c>
      <c r="J2009" s="5">
        <v>402.17</v>
      </c>
      <c r="K2009" s="5" t="s">
        <v>81</v>
      </c>
      <c r="L2009" s="6">
        <v>45180</v>
      </c>
      <c r="M2009" s="5">
        <f t="shared" si="31"/>
        <v>6</v>
      </c>
      <c r="N2009" s="5" t="str">
        <f>TEXT(Table1[[#This Row],[Date]],"mmm")</f>
        <v>Sep</v>
      </c>
      <c r="O2009" s="5">
        <f>YEAR(Table1[[#This Row],[Date]])</f>
        <v>2023</v>
      </c>
    </row>
    <row r="2010" spans="1:15" x14ac:dyDescent="0.25">
      <c r="A2010" s="5">
        <v>2009</v>
      </c>
      <c r="B2010" s="6">
        <v>45180</v>
      </c>
      <c r="C2010" s="5" t="s">
        <v>46</v>
      </c>
      <c r="D2010" s="5" t="str">
        <f>VLOOKUP($C2010,'Sales Person'!$A$1:$C$21,2,0)</f>
        <v>Nick Patrick</v>
      </c>
      <c r="E2010" s="5" t="s">
        <v>15</v>
      </c>
      <c r="F2010" s="5" t="str">
        <f>VLOOKUP($E2010,Country!$A$1:$B$11,2,0)</f>
        <v>Oceania</v>
      </c>
      <c r="G2010" s="5" t="s">
        <v>24</v>
      </c>
      <c r="H2010" s="5" t="str">
        <f>VLOOKUP($G2010,Products!$A$1:$C$11,COLUMNS(Products!$A$2:B2010),0)</f>
        <v>Audio</v>
      </c>
      <c r="I2010" s="5">
        <f>VLOOKUP($G2010,Products!$A$1:$C$11,COLUMNS(Products!$A$2:C2010),0)</f>
        <v>195.62</v>
      </c>
      <c r="J2010" s="5">
        <v>283.24</v>
      </c>
      <c r="K2010" s="5" t="s">
        <v>82</v>
      </c>
      <c r="L2010" s="5" t="s">
        <v>83</v>
      </c>
      <c r="M2010" s="5" t="str">
        <f t="shared" si="31"/>
        <v>0</v>
      </c>
      <c r="N2010" s="5" t="str">
        <f>TEXT(Table1[[#This Row],[Date]],"mmm")</f>
        <v>Sep</v>
      </c>
      <c r="O2010" s="5">
        <f>YEAR(Table1[[#This Row],[Date]])</f>
        <v>2023</v>
      </c>
    </row>
    <row r="2011" spans="1:15" x14ac:dyDescent="0.25">
      <c r="A2011" s="5">
        <v>2010</v>
      </c>
      <c r="B2011" s="6">
        <v>45112</v>
      </c>
      <c r="C2011" s="5" t="s">
        <v>46</v>
      </c>
      <c r="D2011" s="5" t="str">
        <f>VLOOKUP($C2011,'Sales Person'!$A$1:$C$21,2,0)</f>
        <v>Nick Patrick</v>
      </c>
      <c r="E2011" s="5" t="s">
        <v>14</v>
      </c>
      <c r="F2011" s="5" t="str">
        <f>VLOOKUP($E2011,Country!$A$1:$B$11,2,0)</f>
        <v>Asia</v>
      </c>
      <c r="G2011" s="5" t="s">
        <v>29</v>
      </c>
      <c r="H2011" s="5" t="str">
        <f>VLOOKUP($G2011,Products!$A$1:$C$11,COLUMNS(Products!$A$2:B2011),0)</f>
        <v>Computing</v>
      </c>
      <c r="I2011" s="5">
        <f>VLOOKUP($G2011,Products!$A$1:$C$11,COLUMNS(Products!$A$2:C2011),0)</f>
        <v>104.6</v>
      </c>
      <c r="J2011" s="5">
        <v>921.91</v>
      </c>
      <c r="K2011" s="5" t="s">
        <v>82</v>
      </c>
      <c r="L2011" s="5" t="s">
        <v>83</v>
      </c>
      <c r="M2011" s="5" t="str">
        <f t="shared" si="31"/>
        <v>0</v>
      </c>
      <c r="N2011" s="5" t="str">
        <f>TEXT(Table1[[#This Row],[Date]],"mmm")</f>
        <v>Jul</v>
      </c>
      <c r="O2011" s="5">
        <f>YEAR(Table1[[#This Row],[Date]])</f>
        <v>2023</v>
      </c>
    </row>
    <row r="2012" spans="1:15" x14ac:dyDescent="0.25">
      <c r="A2012" s="5">
        <v>2011</v>
      </c>
      <c r="B2012" s="6">
        <v>45141</v>
      </c>
      <c r="C2012" s="5" t="s">
        <v>36</v>
      </c>
      <c r="D2012" s="5" t="str">
        <f>VLOOKUP($C2012,'Sales Person'!$A$1:$C$21,2,0)</f>
        <v>Michale Cole</v>
      </c>
      <c r="E2012" s="5" t="s">
        <v>5</v>
      </c>
      <c r="F2012" s="5" t="str">
        <f>VLOOKUP($E2012,Country!$A$1:$B$11,2,0)</f>
        <v>South America</v>
      </c>
      <c r="G2012" s="5" t="s">
        <v>28</v>
      </c>
      <c r="H2012" s="5" t="str">
        <f>VLOOKUP($G2012,Products!$A$1:$C$11,COLUMNS(Products!$A$2:B2012),0)</f>
        <v>Electronics</v>
      </c>
      <c r="I2012" s="5">
        <f>VLOOKUP($G2012,Products!$A$1:$C$11,COLUMNS(Products!$A$2:C2012),0)</f>
        <v>282.79000000000002</v>
      </c>
      <c r="J2012" s="5">
        <v>671.11</v>
      </c>
      <c r="K2012" s="5" t="s">
        <v>82</v>
      </c>
      <c r="L2012" s="5" t="s">
        <v>83</v>
      </c>
      <c r="M2012" s="5" t="str">
        <f t="shared" si="31"/>
        <v>0</v>
      </c>
      <c r="N2012" s="5" t="str">
        <f>TEXT(Table1[[#This Row],[Date]],"mmm")</f>
        <v>Aug</v>
      </c>
      <c r="O2012" s="5">
        <f>YEAR(Table1[[#This Row],[Date]])</f>
        <v>2023</v>
      </c>
    </row>
    <row r="2013" spans="1:15" x14ac:dyDescent="0.25">
      <c r="A2013" s="5">
        <v>2012</v>
      </c>
      <c r="B2013" s="6">
        <v>45449</v>
      </c>
      <c r="C2013" s="5" t="s">
        <v>58</v>
      </c>
      <c r="D2013" s="5" t="str">
        <f>VLOOKUP($C2013,'Sales Person'!$A$1:$C$21,2,0)</f>
        <v>Nick Patrick</v>
      </c>
      <c r="E2013" s="5" t="s">
        <v>5</v>
      </c>
      <c r="F2013" s="5" t="str">
        <f>VLOOKUP($E2013,Country!$A$1:$B$11,2,0)</f>
        <v>South America</v>
      </c>
      <c r="G2013" s="5" t="s">
        <v>22</v>
      </c>
      <c r="H2013" s="5" t="str">
        <f>VLOOKUP($G2013,Products!$A$1:$C$11,COLUMNS(Products!$A$2:B2013),0)</f>
        <v>Computing</v>
      </c>
      <c r="I2013" s="5">
        <f>VLOOKUP($G2013,Products!$A$1:$C$11,COLUMNS(Products!$A$2:C2013),0)</f>
        <v>415.78</v>
      </c>
      <c r="J2013" s="5">
        <v>913.17</v>
      </c>
      <c r="K2013" s="5" t="s">
        <v>82</v>
      </c>
      <c r="L2013" s="5" t="s">
        <v>83</v>
      </c>
      <c r="M2013" s="5" t="str">
        <f t="shared" si="31"/>
        <v>0</v>
      </c>
      <c r="N2013" s="5" t="str">
        <f>TEXT(Table1[[#This Row],[Date]],"mmm")</f>
        <v>Jun</v>
      </c>
      <c r="O2013" s="5">
        <f>YEAR(Table1[[#This Row],[Date]])</f>
        <v>2024</v>
      </c>
    </row>
    <row r="2014" spans="1:15" x14ac:dyDescent="0.25">
      <c r="A2014" s="5">
        <v>2013</v>
      </c>
      <c r="B2014" s="6">
        <v>45392</v>
      </c>
      <c r="C2014" s="5" t="s">
        <v>52</v>
      </c>
      <c r="D2014" s="5" t="str">
        <f>VLOOKUP($C2014,'Sales Person'!$A$1:$C$21,2,0)</f>
        <v>Nick Patrick</v>
      </c>
      <c r="E2014" s="5" t="s">
        <v>2</v>
      </c>
      <c r="F2014" s="5" t="str">
        <f>VLOOKUP($E2014,Country!$A$1:$B$11,2,0)</f>
        <v>North America</v>
      </c>
      <c r="G2014" s="5" t="s">
        <v>24</v>
      </c>
      <c r="H2014" s="5" t="str">
        <f>VLOOKUP($G2014,Products!$A$1:$C$11,COLUMNS(Products!$A$2:B2014),0)</f>
        <v>Audio</v>
      </c>
      <c r="I2014" s="5">
        <f>VLOOKUP($G2014,Products!$A$1:$C$11,COLUMNS(Products!$A$2:C2014),0)</f>
        <v>195.62</v>
      </c>
      <c r="J2014" s="5">
        <v>160.27000000000001</v>
      </c>
      <c r="K2014" s="5" t="s">
        <v>81</v>
      </c>
      <c r="L2014" s="6">
        <v>45393</v>
      </c>
      <c r="M2014" s="5">
        <f t="shared" si="31"/>
        <v>1</v>
      </c>
      <c r="N2014" s="5" t="str">
        <f>TEXT(Table1[[#This Row],[Date]],"mmm")</f>
        <v>Apr</v>
      </c>
      <c r="O2014" s="5">
        <f>YEAR(Table1[[#This Row],[Date]])</f>
        <v>2024</v>
      </c>
    </row>
    <row r="2015" spans="1:15" x14ac:dyDescent="0.25">
      <c r="A2015" s="5">
        <v>2014</v>
      </c>
      <c r="B2015" s="6">
        <v>45379</v>
      </c>
      <c r="C2015" s="5" t="s">
        <v>68</v>
      </c>
      <c r="D2015" s="5" t="str">
        <f>VLOOKUP($C2015,'Sales Person'!$A$1:$C$21,2,0)</f>
        <v>Samantha Irvin</v>
      </c>
      <c r="E2015" s="5" t="s">
        <v>4</v>
      </c>
      <c r="F2015" s="5" t="str">
        <f>VLOOKUP($E2015,Country!$A$1:$B$11,2,0)</f>
        <v>North America</v>
      </c>
      <c r="G2015" s="5" t="s">
        <v>24</v>
      </c>
      <c r="H2015" s="5" t="str">
        <f>VLOOKUP($G2015,Products!$A$1:$C$11,COLUMNS(Products!$A$2:B2015),0)</f>
        <v>Audio</v>
      </c>
      <c r="I2015" s="5">
        <f>VLOOKUP($G2015,Products!$A$1:$C$11,COLUMNS(Products!$A$2:C2015),0)</f>
        <v>195.62</v>
      </c>
      <c r="J2015" s="5">
        <v>565.82000000000005</v>
      </c>
      <c r="K2015" s="5" t="s">
        <v>81</v>
      </c>
      <c r="L2015" s="6">
        <v>45381</v>
      </c>
      <c r="M2015" s="5">
        <f t="shared" si="31"/>
        <v>2</v>
      </c>
      <c r="N2015" s="5" t="str">
        <f>TEXT(Table1[[#This Row],[Date]],"mmm")</f>
        <v>Mar</v>
      </c>
      <c r="O2015" s="5">
        <f>YEAR(Table1[[#This Row],[Date]])</f>
        <v>2024</v>
      </c>
    </row>
    <row r="2016" spans="1:15" x14ac:dyDescent="0.25">
      <c r="A2016" s="5">
        <v>2015</v>
      </c>
      <c r="B2016" s="6">
        <v>45254</v>
      </c>
      <c r="C2016" s="5" t="s">
        <v>58</v>
      </c>
      <c r="D2016" s="5" t="str">
        <f>VLOOKUP($C2016,'Sales Person'!$A$1:$C$21,2,0)</f>
        <v>Nick Patrick</v>
      </c>
      <c r="E2016" s="5" t="s">
        <v>4</v>
      </c>
      <c r="F2016" s="5" t="str">
        <f>VLOOKUP($E2016,Country!$A$1:$B$11,2,0)</f>
        <v>North America</v>
      </c>
      <c r="G2016" s="5" t="s">
        <v>26</v>
      </c>
      <c r="H2016" s="5" t="str">
        <f>VLOOKUP($G2016,Products!$A$1:$C$11,COLUMNS(Products!$A$2:B2016),0)</f>
        <v>Electronics</v>
      </c>
      <c r="I2016" s="5">
        <f>VLOOKUP($G2016,Products!$A$1:$C$11,COLUMNS(Products!$A$2:C2016),0)</f>
        <v>263.2</v>
      </c>
      <c r="J2016" s="5">
        <v>306.85000000000002</v>
      </c>
      <c r="K2016" s="5" t="s">
        <v>81</v>
      </c>
      <c r="L2016" s="6">
        <v>45256</v>
      </c>
      <c r="M2016" s="5">
        <f t="shared" si="31"/>
        <v>2</v>
      </c>
      <c r="N2016" s="5" t="str">
        <f>TEXT(Table1[[#This Row],[Date]],"mmm")</f>
        <v>Nov</v>
      </c>
      <c r="O2016" s="5">
        <f>YEAR(Table1[[#This Row],[Date]])</f>
        <v>2023</v>
      </c>
    </row>
    <row r="2017" spans="1:15" x14ac:dyDescent="0.25">
      <c r="A2017" s="5">
        <v>2016</v>
      </c>
      <c r="B2017" s="6">
        <v>45115</v>
      </c>
      <c r="C2017" s="5" t="s">
        <v>50</v>
      </c>
      <c r="D2017" s="5" t="str">
        <f>VLOOKUP($C2017,'Sales Person'!$A$1:$C$21,2,0)</f>
        <v>Michale Cole</v>
      </c>
      <c r="E2017" s="5" t="s">
        <v>14</v>
      </c>
      <c r="F2017" s="5" t="str">
        <f>VLOOKUP($E2017,Country!$A$1:$B$11,2,0)</f>
        <v>Asia</v>
      </c>
      <c r="G2017" s="5" t="s">
        <v>31</v>
      </c>
      <c r="H2017" s="5" t="str">
        <f>VLOOKUP($G2017,Products!$A$1:$C$11,COLUMNS(Products!$A$2:B2017),0)</f>
        <v>Electronics</v>
      </c>
      <c r="I2017" s="5">
        <f>VLOOKUP($G2017,Products!$A$1:$C$11,COLUMNS(Products!$A$2:C2017),0)</f>
        <v>71.97</v>
      </c>
      <c r="J2017" s="5">
        <v>214.49</v>
      </c>
      <c r="K2017" s="5" t="s">
        <v>82</v>
      </c>
      <c r="L2017" s="5" t="s">
        <v>83</v>
      </c>
      <c r="M2017" s="5" t="str">
        <f t="shared" si="31"/>
        <v>0</v>
      </c>
      <c r="N2017" s="5" t="str">
        <f>TEXT(Table1[[#This Row],[Date]],"mmm")</f>
        <v>Jul</v>
      </c>
      <c r="O2017" s="5">
        <f>YEAR(Table1[[#This Row],[Date]])</f>
        <v>2023</v>
      </c>
    </row>
    <row r="2018" spans="1:15" x14ac:dyDescent="0.25">
      <c r="A2018" s="5">
        <v>2017</v>
      </c>
      <c r="B2018" s="6">
        <v>44978</v>
      </c>
      <c r="C2018" s="5" t="s">
        <v>48</v>
      </c>
      <c r="D2018" s="5" t="str">
        <f>VLOOKUP($C2018,'Sales Person'!$A$1:$C$21,2,0)</f>
        <v>Cathy Kelley</v>
      </c>
      <c r="E2018" s="5" t="s">
        <v>10</v>
      </c>
      <c r="F2018" s="5" t="str">
        <f>VLOOKUP($E2018,Country!$A$1:$B$11,2,0)</f>
        <v>Europe</v>
      </c>
      <c r="G2018" s="5" t="s">
        <v>26</v>
      </c>
      <c r="H2018" s="5" t="str">
        <f>VLOOKUP($G2018,Products!$A$1:$C$11,COLUMNS(Products!$A$2:B2018),0)</f>
        <v>Electronics</v>
      </c>
      <c r="I2018" s="5">
        <f>VLOOKUP($G2018,Products!$A$1:$C$11,COLUMNS(Products!$A$2:C2018),0)</f>
        <v>263.2</v>
      </c>
      <c r="J2018" s="5">
        <v>335.1</v>
      </c>
      <c r="K2018" s="5" t="s">
        <v>82</v>
      </c>
      <c r="L2018" s="5" t="s">
        <v>83</v>
      </c>
      <c r="M2018" s="5" t="str">
        <f t="shared" si="31"/>
        <v>0</v>
      </c>
      <c r="N2018" s="5" t="str">
        <f>TEXT(Table1[[#This Row],[Date]],"mmm")</f>
        <v>Feb</v>
      </c>
      <c r="O2018" s="5">
        <f>YEAR(Table1[[#This Row],[Date]])</f>
        <v>2023</v>
      </c>
    </row>
    <row r="2019" spans="1:15" x14ac:dyDescent="0.25">
      <c r="A2019" s="5">
        <v>2018</v>
      </c>
      <c r="B2019" s="6">
        <v>45580</v>
      </c>
      <c r="C2019" s="5" t="s">
        <v>36</v>
      </c>
      <c r="D2019" s="5" t="str">
        <f>VLOOKUP($C2019,'Sales Person'!$A$1:$C$21,2,0)</f>
        <v>Michale Cole</v>
      </c>
      <c r="E2019" s="5" t="s">
        <v>9</v>
      </c>
      <c r="F2019" s="5" t="str">
        <f>VLOOKUP($E2019,Country!$A$1:$B$11,2,0)</f>
        <v>Europe</v>
      </c>
      <c r="G2019" s="5" t="s">
        <v>22</v>
      </c>
      <c r="H2019" s="5" t="str">
        <f>VLOOKUP($G2019,Products!$A$1:$C$11,COLUMNS(Products!$A$2:B2019),0)</f>
        <v>Computing</v>
      </c>
      <c r="I2019" s="5">
        <f>VLOOKUP($G2019,Products!$A$1:$C$11,COLUMNS(Products!$A$2:C2019),0)</f>
        <v>415.78</v>
      </c>
      <c r="J2019" s="5">
        <v>119.09</v>
      </c>
      <c r="K2019" s="5" t="s">
        <v>81</v>
      </c>
      <c r="L2019" s="6">
        <v>45590</v>
      </c>
      <c r="M2019" s="5">
        <f t="shared" si="31"/>
        <v>10</v>
      </c>
      <c r="N2019" s="5" t="str">
        <f>TEXT(Table1[[#This Row],[Date]],"mmm")</f>
        <v>Oct</v>
      </c>
      <c r="O2019" s="5">
        <f>YEAR(Table1[[#This Row],[Date]])</f>
        <v>2024</v>
      </c>
    </row>
    <row r="2020" spans="1:15" x14ac:dyDescent="0.25">
      <c r="A2020" s="5">
        <v>2019</v>
      </c>
      <c r="B2020" s="6">
        <v>45645</v>
      </c>
      <c r="C2020" s="5" t="s">
        <v>50</v>
      </c>
      <c r="D2020" s="5" t="str">
        <f>VLOOKUP($C2020,'Sales Person'!$A$1:$C$21,2,0)</f>
        <v>Michale Cole</v>
      </c>
      <c r="E2020" s="5" t="s">
        <v>11</v>
      </c>
      <c r="F2020" s="5" t="str">
        <f>VLOOKUP($E2020,Country!$A$1:$B$11,2,0)</f>
        <v>Asia</v>
      </c>
      <c r="G2020" s="5" t="s">
        <v>30</v>
      </c>
      <c r="H2020" s="5" t="str">
        <f>VLOOKUP($G2020,Products!$A$1:$C$11,COLUMNS(Products!$A$2:B2020),0)</f>
        <v>Audio</v>
      </c>
      <c r="I2020" s="5">
        <f>VLOOKUP($G2020,Products!$A$1:$C$11,COLUMNS(Products!$A$2:C2020),0)</f>
        <v>199.57</v>
      </c>
      <c r="J2020" s="5">
        <v>930.47</v>
      </c>
      <c r="K2020" s="5" t="s">
        <v>81</v>
      </c>
      <c r="L2020" s="6">
        <v>45657</v>
      </c>
      <c r="M2020" s="5">
        <f t="shared" si="31"/>
        <v>12</v>
      </c>
      <c r="N2020" s="5" t="str">
        <f>TEXT(Table1[[#This Row],[Date]],"mmm")</f>
        <v>Dec</v>
      </c>
      <c r="O2020" s="5">
        <f>YEAR(Table1[[#This Row],[Date]])</f>
        <v>2024</v>
      </c>
    </row>
    <row r="2021" spans="1:15" x14ac:dyDescent="0.25">
      <c r="A2021" s="5">
        <v>2020</v>
      </c>
      <c r="B2021" s="6">
        <v>45450</v>
      </c>
      <c r="C2021" s="5" t="s">
        <v>68</v>
      </c>
      <c r="D2021" s="5" t="str">
        <f>VLOOKUP($C2021,'Sales Person'!$A$1:$C$21,2,0)</f>
        <v>Samantha Irvin</v>
      </c>
      <c r="E2021" s="5" t="s">
        <v>5</v>
      </c>
      <c r="F2021" s="5" t="str">
        <f>VLOOKUP($E2021,Country!$A$1:$B$11,2,0)</f>
        <v>South America</v>
      </c>
      <c r="G2021" s="5" t="s">
        <v>30</v>
      </c>
      <c r="H2021" s="5" t="str">
        <f>VLOOKUP($G2021,Products!$A$1:$C$11,COLUMNS(Products!$A$2:B2021),0)</f>
        <v>Audio</v>
      </c>
      <c r="I2021" s="5">
        <f>VLOOKUP($G2021,Products!$A$1:$C$11,COLUMNS(Products!$A$2:C2021),0)</f>
        <v>199.57</v>
      </c>
      <c r="J2021" s="5">
        <v>244.89</v>
      </c>
      <c r="K2021" s="5" t="s">
        <v>81</v>
      </c>
      <c r="L2021" s="6">
        <v>45454</v>
      </c>
      <c r="M2021" s="5">
        <f t="shared" si="31"/>
        <v>4</v>
      </c>
      <c r="N2021" s="5" t="str">
        <f>TEXT(Table1[[#This Row],[Date]],"mmm")</f>
        <v>Jun</v>
      </c>
      <c r="O2021" s="5">
        <f>YEAR(Table1[[#This Row],[Date]])</f>
        <v>2024</v>
      </c>
    </row>
    <row r="2022" spans="1:15" x14ac:dyDescent="0.25">
      <c r="A2022" s="5">
        <v>2021</v>
      </c>
      <c r="B2022" s="6">
        <v>45079</v>
      </c>
      <c r="C2022" s="5" t="s">
        <v>72</v>
      </c>
      <c r="D2022" s="5" t="str">
        <f>VLOOKUP($C2022,'Sales Person'!$A$1:$C$21,2,0)</f>
        <v>Cathy Kelley</v>
      </c>
      <c r="E2022" s="5" t="s">
        <v>4</v>
      </c>
      <c r="F2022" s="5" t="str">
        <f>VLOOKUP($E2022,Country!$A$1:$B$11,2,0)</f>
        <v>North America</v>
      </c>
      <c r="G2022" s="5" t="s">
        <v>33</v>
      </c>
      <c r="H2022" s="5" t="str">
        <f>VLOOKUP($G2022,Products!$A$1:$C$11,COLUMNS(Products!$A$2:B2022),0)</f>
        <v>Electronics</v>
      </c>
      <c r="I2022" s="5">
        <f>VLOOKUP($G2022,Products!$A$1:$C$11,COLUMNS(Products!$A$2:C2022),0)</f>
        <v>381.62</v>
      </c>
      <c r="J2022" s="5">
        <v>109.94</v>
      </c>
      <c r="K2022" s="5" t="s">
        <v>81</v>
      </c>
      <c r="L2022" s="6">
        <v>45081</v>
      </c>
      <c r="M2022" s="5">
        <f t="shared" si="31"/>
        <v>2</v>
      </c>
      <c r="N2022" s="5" t="str">
        <f>TEXT(Table1[[#This Row],[Date]],"mmm")</f>
        <v>Jun</v>
      </c>
      <c r="O2022" s="5">
        <f>YEAR(Table1[[#This Row],[Date]])</f>
        <v>2023</v>
      </c>
    </row>
    <row r="2023" spans="1:15" x14ac:dyDescent="0.25">
      <c r="A2023" s="5">
        <v>2022</v>
      </c>
      <c r="B2023" s="6">
        <v>44960</v>
      </c>
      <c r="C2023" s="5" t="s">
        <v>64</v>
      </c>
      <c r="D2023" s="5" t="str">
        <f>VLOOKUP($C2023,'Sales Person'!$A$1:$C$21,2,0)</f>
        <v>Michale Cole</v>
      </c>
      <c r="E2023" s="5" t="s">
        <v>14</v>
      </c>
      <c r="F2023" s="5" t="str">
        <f>VLOOKUP($E2023,Country!$A$1:$B$11,2,0)</f>
        <v>Asia</v>
      </c>
      <c r="G2023" s="5" t="s">
        <v>24</v>
      </c>
      <c r="H2023" s="5" t="str">
        <f>VLOOKUP($G2023,Products!$A$1:$C$11,COLUMNS(Products!$A$2:B2023),0)</f>
        <v>Audio</v>
      </c>
      <c r="I2023" s="5">
        <f>VLOOKUP($G2023,Products!$A$1:$C$11,COLUMNS(Products!$A$2:C2023),0)</f>
        <v>195.62</v>
      </c>
      <c r="J2023" s="5">
        <v>119.47</v>
      </c>
      <c r="K2023" s="5" t="s">
        <v>81</v>
      </c>
      <c r="L2023" s="6">
        <v>44978</v>
      </c>
      <c r="M2023" s="5">
        <f t="shared" si="31"/>
        <v>18</v>
      </c>
      <c r="N2023" s="5" t="str">
        <f>TEXT(Table1[[#This Row],[Date]],"mmm")</f>
        <v>Feb</v>
      </c>
      <c r="O2023" s="5">
        <f>YEAR(Table1[[#This Row],[Date]])</f>
        <v>2023</v>
      </c>
    </row>
    <row r="2024" spans="1:15" x14ac:dyDescent="0.25">
      <c r="A2024" s="5">
        <v>2023</v>
      </c>
      <c r="B2024" s="6">
        <v>45458</v>
      </c>
      <c r="C2024" s="5" t="s">
        <v>62</v>
      </c>
      <c r="D2024" s="5" t="str">
        <f>VLOOKUP($C2024,'Sales Person'!$A$1:$C$21,2,0)</f>
        <v>Cathy Kelley</v>
      </c>
      <c r="E2024" s="5" t="s">
        <v>10</v>
      </c>
      <c r="F2024" s="5" t="str">
        <f>VLOOKUP($E2024,Country!$A$1:$B$11,2,0)</f>
        <v>Europe</v>
      </c>
      <c r="G2024" s="5" t="s">
        <v>33</v>
      </c>
      <c r="H2024" s="5" t="str">
        <f>VLOOKUP($G2024,Products!$A$1:$C$11,COLUMNS(Products!$A$2:B2024),0)</f>
        <v>Electronics</v>
      </c>
      <c r="I2024" s="5">
        <f>VLOOKUP($G2024,Products!$A$1:$C$11,COLUMNS(Products!$A$2:C2024),0)</f>
        <v>381.62</v>
      </c>
      <c r="J2024" s="5">
        <v>599.54</v>
      </c>
      <c r="K2024" s="5" t="s">
        <v>81</v>
      </c>
      <c r="L2024" s="6">
        <v>45464</v>
      </c>
      <c r="M2024" s="5">
        <f t="shared" si="31"/>
        <v>6</v>
      </c>
      <c r="N2024" s="5" t="str">
        <f>TEXT(Table1[[#This Row],[Date]],"mmm")</f>
        <v>Jun</v>
      </c>
      <c r="O2024" s="5">
        <f>YEAR(Table1[[#This Row],[Date]])</f>
        <v>2024</v>
      </c>
    </row>
    <row r="2025" spans="1:15" x14ac:dyDescent="0.25">
      <c r="A2025" s="5">
        <v>2024</v>
      </c>
      <c r="B2025" s="6">
        <v>45103</v>
      </c>
      <c r="C2025" s="5" t="s">
        <v>68</v>
      </c>
      <c r="D2025" s="5" t="str">
        <f>VLOOKUP($C2025,'Sales Person'!$A$1:$C$21,2,0)</f>
        <v>Samantha Irvin</v>
      </c>
      <c r="E2025" s="5" t="s">
        <v>11</v>
      </c>
      <c r="F2025" s="5" t="str">
        <f>VLOOKUP($E2025,Country!$A$1:$B$11,2,0)</f>
        <v>Asia</v>
      </c>
      <c r="G2025" s="5" t="s">
        <v>31</v>
      </c>
      <c r="H2025" s="5" t="str">
        <f>VLOOKUP($G2025,Products!$A$1:$C$11,COLUMNS(Products!$A$2:B2025),0)</f>
        <v>Electronics</v>
      </c>
      <c r="I2025" s="5">
        <f>VLOOKUP($G2025,Products!$A$1:$C$11,COLUMNS(Products!$A$2:C2025),0)</f>
        <v>71.97</v>
      </c>
      <c r="J2025" s="5">
        <v>422.36</v>
      </c>
      <c r="K2025" s="5" t="s">
        <v>81</v>
      </c>
      <c r="L2025" s="6">
        <v>45115</v>
      </c>
      <c r="M2025" s="5">
        <f t="shared" si="31"/>
        <v>12</v>
      </c>
      <c r="N2025" s="5" t="str">
        <f>TEXT(Table1[[#This Row],[Date]],"mmm")</f>
        <v>Jun</v>
      </c>
      <c r="O2025" s="5">
        <f>YEAR(Table1[[#This Row],[Date]])</f>
        <v>2023</v>
      </c>
    </row>
    <row r="2026" spans="1:15" x14ac:dyDescent="0.25">
      <c r="A2026" s="5">
        <v>2025</v>
      </c>
      <c r="B2026" s="6">
        <v>45066</v>
      </c>
      <c r="C2026" s="5" t="s">
        <v>46</v>
      </c>
      <c r="D2026" s="5" t="str">
        <f>VLOOKUP($C2026,'Sales Person'!$A$1:$C$21,2,0)</f>
        <v>Nick Patrick</v>
      </c>
      <c r="E2026" s="5" t="s">
        <v>4</v>
      </c>
      <c r="F2026" s="5" t="str">
        <f>VLOOKUP($E2026,Country!$A$1:$B$11,2,0)</f>
        <v>North America</v>
      </c>
      <c r="G2026" s="5" t="s">
        <v>24</v>
      </c>
      <c r="H2026" s="5" t="str">
        <f>VLOOKUP($G2026,Products!$A$1:$C$11,COLUMNS(Products!$A$2:B2026),0)</f>
        <v>Audio</v>
      </c>
      <c r="I2026" s="5">
        <f>VLOOKUP($G2026,Products!$A$1:$C$11,COLUMNS(Products!$A$2:C2026),0)</f>
        <v>195.62</v>
      </c>
      <c r="J2026" s="5">
        <v>998.35</v>
      </c>
      <c r="K2026" s="5" t="s">
        <v>81</v>
      </c>
      <c r="L2026" s="6">
        <v>45068</v>
      </c>
      <c r="M2026" s="5">
        <f t="shared" si="31"/>
        <v>2</v>
      </c>
      <c r="N2026" s="5" t="str">
        <f>TEXT(Table1[[#This Row],[Date]],"mmm")</f>
        <v>May</v>
      </c>
      <c r="O2026" s="5">
        <f>YEAR(Table1[[#This Row],[Date]])</f>
        <v>2023</v>
      </c>
    </row>
    <row r="2027" spans="1:15" x14ac:dyDescent="0.25">
      <c r="A2027" s="5">
        <v>2026</v>
      </c>
      <c r="B2027" s="6">
        <v>45071</v>
      </c>
      <c r="C2027" s="5" t="s">
        <v>48</v>
      </c>
      <c r="D2027" s="5" t="str">
        <f>VLOOKUP($C2027,'Sales Person'!$A$1:$C$21,2,0)</f>
        <v>Cathy Kelley</v>
      </c>
      <c r="E2027" s="5" t="s">
        <v>10</v>
      </c>
      <c r="F2027" s="5" t="str">
        <f>VLOOKUP($E2027,Country!$A$1:$B$11,2,0)</f>
        <v>Europe</v>
      </c>
      <c r="G2027" s="5" t="s">
        <v>30</v>
      </c>
      <c r="H2027" s="5" t="str">
        <f>VLOOKUP($G2027,Products!$A$1:$C$11,COLUMNS(Products!$A$2:B2027),0)</f>
        <v>Audio</v>
      </c>
      <c r="I2027" s="5">
        <f>VLOOKUP($G2027,Products!$A$1:$C$11,COLUMNS(Products!$A$2:C2027),0)</f>
        <v>199.57</v>
      </c>
      <c r="J2027" s="5">
        <v>559.13</v>
      </c>
      <c r="K2027" s="5" t="s">
        <v>82</v>
      </c>
      <c r="L2027" s="5" t="s">
        <v>83</v>
      </c>
      <c r="M2027" s="5" t="str">
        <f t="shared" si="31"/>
        <v>0</v>
      </c>
      <c r="N2027" s="5" t="str">
        <f>TEXT(Table1[[#This Row],[Date]],"mmm")</f>
        <v>May</v>
      </c>
      <c r="O2027" s="5">
        <f>YEAR(Table1[[#This Row],[Date]])</f>
        <v>2023</v>
      </c>
    </row>
    <row r="2028" spans="1:15" x14ac:dyDescent="0.25">
      <c r="A2028" s="5">
        <v>2027</v>
      </c>
      <c r="B2028" s="6">
        <v>45275</v>
      </c>
      <c r="C2028" s="5" t="s">
        <v>64</v>
      </c>
      <c r="D2028" s="5" t="str">
        <f>VLOOKUP($C2028,'Sales Person'!$A$1:$C$21,2,0)</f>
        <v>Michale Cole</v>
      </c>
      <c r="E2028" s="5" t="s">
        <v>15</v>
      </c>
      <c r="F2028" s="5" t="str">
        <f>VLOOKUP($E2028,Country!$A$1:$B$11,2,0)</f>
        <v>Oceania</v>
      </c>
      <c r="G2028" s="5" t="s">
        <v>28</v>
      </c>
      <c r="H2028" s="5" t="str">
        <f>VLOOKUP($G2028,Products!$A$1:$C$11,COLUMNS(Products!$A$2:B2028),0)</f>
        <v>Electronics</v>
      </c>
      <c r="I2028" s="5">
        <f>VLOOKUP($G2028,Products!$A$1:$C$11,COLUMNS(Products!$A$2:C2028),0)</f>
        <v>282.79000000000002</v>
      </c>
      <c r="J2028" s="5">
        <v>561.41999999999996</v>
      </c>
      <c r="K2028" s="5" t="s">
        <v>81</v>
      </c>
      <c r="L2028" s="6">
        <v>45295</v>
      </c>
      <c r="M2028" s="5">
        <f t="shared" si="31"/>
        <v>20</v>
      </c>
      <c r="N2028" s="5" t="str">
        <f>TEXT(Table1[[#This Row],[Date]],"mmm")</f>
        <v>Dec</v>
      </c>
      <c r="O2028" s="5">
        <f>YEAR(Table1[[#This Row],[Date]])</f>
        <v>2023</v>
      </c>
    </row>
    <row r="2029" spans="1:15" x14ac:dyDescent="0.25">
      <c r="A2029" s="5">
        <v>2028</v>
      </c>
      <c r="B2029" s="6">
        <v>45436</v>
      </c>
      <c r="C2029" s="5" t="s">
        <v>70</v>
      </c>
      <c r="D2029" s="5" t="str">
        <f>VLOOKUP($C2029,'Sales Person'!$A$1:$C$21,2,0)</f>
        <v>Cathy Kelley</v>
      </c>
      <c r="E2029" s="5" t="s">
        <v>2</v>
      </c>
      <c r="F2029" s="5" t="str">
        <f>VLOOKUP($E2029,Country!$A$1:$B$11,2,0)</f>
        <v>North America</v>
      </c>
      <c r="G2029" s="5" t="s">
        <v>20</v>
      </c>
      <c r="H2029" s="5" t="str">
        <f>VLOOKUP($G2029,Products!$A$1:$C$11,COLUMNS(Products!$A$2:B2029),0)</f>
        <v>Office Equipment</v>
      </c>
      <c r="I2029" s="5">
        <f>VLOOKUP($G2029,Products!$A$1:$C$11,COLUMNS(Products!$A$2:C2029),0)</f>
        <v>350.59</v>
      </c>
      <c r="J2029" s="5">
        <v>160.47</v>
      </c>
      <c r="K2029" s="5" t="s">
        <v>81</v>
      </c>
      <c r="L2029" s="6">
        <v>45437</v>
      </c>
      <c r="M2029" s="5">
        <f t="shared" si="31"/>
        <v>1</v>
      </c>
      <c r="N2029" s="5" t="str">
        <f>TEXT(Table1[[#This Row],[Date]],"mmm")</f>
        <v>May</v>
      </c>
      <c r="O2029" s="5">
        <f>YEAR(Table1[[#This Row],[Date]])</f>
        <v>2024</v>
      </c>
    </row>
    <row r="2030" spans="1:15" x14ac:dyDescent="0.25">
      <c r="A2030" s="5">
        <v>2029</v>
      </c>
      <c r="B2030" s="6">
        <v>44934</v>
      </c>
      <c r="C2030" s="5" t="s">
        <v>40</v>
      </c>
      <c r="D2030" s="5" t="str">
        <f>VLOOKUP($C2030,'Sales Person'!$A$1:$C$21,2,0)</f>
        <v>Samantha Irvin</v>
      </c>
      <c r="E2030" s="5" t="s">
        <v>15</v>
      </c>
      <c r="F2030" s="5" t="str">
        <f>VLOOKUP($E2030,Country!$A$1:$B$11,2,0)</f>
        <v>Oceania</v>
      </c>
      <c r="G2030" s="5" t="s">
        <v>24</v>
      </c>
      <c r="H2030" s="5" t="str">
        <f>VLOOKUP($G2030,Products!$A$1:$C$11,COLUMNS(Products!$A$2:B2030),0)</f>
        <v>Audio</v>
      </c>
      <c r="I2030" s="5">
        <f>VLOOKUP($G2030,Products!$A$1:$C$11,COLUMNS(Products!$A$2:C2030),0)</f>
        <v>195.62</v>
      </c>
      <c r="J2030" s="5">
        <v>141.87</v>
      </c>
      <c r="K2030" s="5" t="s">
        <v>82</v>
      </c>
      <c r="L2030" s="5" t="s">
        <v>83</v>
      </c>
      <c r="M2030" s="5" t="str">
        <f t="shared" si="31"/>
        <v>0</v>
      </c>
      <c r="N2030" s="5" t="str">
        <f>TEXT(Table1[[#This Row],[Date]],"mmm")</f>
        <v>Jan</v>
      </c>
      <c r="O2030" s="5">
        <f>YEAR(Table1[[#This Row],[Date]])</f>
        <v>2023</v>
      </c>
    </row>
    <row r="2031" spans="1:15" x14ac:dyDescent="0.25">
      <c r="A2031" s="5">
        <v>2030</v>
      </c>
      <c r="B2031" s="6">
        <v>45307</v>
      </c>
      <c r="C2031" s="5" t="s">
        <v>56</v>
      </c>
      <c r="D2031" s="5" t="str">
        <f>VLOOKUP($C2031,'Sales Person'!$A$1:$C$21,2,0)</f>
        <v>Nick Patrick</v>
      </c>
      <c r="E2031" s="5" t="s">
        <v>2</v>
      </c>
      <c r="F2031" s="5" t="str">
        <f>VLOOKUP($E2031,Country!$A$1:$B$11,2,0)</f>
        <v>North America</v>
      </c>
      <c r="G2031" s="5" t="s">
        <v>29</v>
      </c>
      <c r="H2031" s="5" t="str">
        <f>VLOOKUP($G2031,Products!$A$1:$C$11,COLUMNS(Products!$A$2:B2031),0)</f>
        <v>Computing</v>
      </c>
      <c r="I2031" s="5">
        <f>VLOOKUP($G2031,Products!$A$1:$C$11,COLUMNS(Products!$A$2:C2031),0)</f>
        <v>104.6</v>
      </c>
      <c r="J2031" s="5">
        <v>268.36</v>
      </c>
      <c r="K2031" s="5" t="s">
        <v>81</v>
      </c>
      <c r="L2031" s="6">
        <v>45308</v>
      </c>
      <c r="M2031" s="5">
        <f t="shared" si="31"/>
        <v>1</v>
      </c>
      <c r="N2031" s="5" t="str">
        <f>TEXT(Table1[[#This Row],[Date]],"mmm")</f>
        <v>Jan</v>
      </c>
      <c r="O2031" s="5">
        <f>YEAR(Table1[[#This Row],[Date]])</f>
        <v>2024</v>
      </c>
    </row>
    <row r="2032" spans="1:15" x14ac:dyDescent="0.25">
      <c r="A2032" s="5">
        <v>2031</v>
      </c>
      <c r="B2032" s="6">
        <v>45388</v>
      </c>
      <c r="C2032" s="5" t="s">
        <v>50</v>
      </c>
      <c r="D2032" s="5" t="str">
        <f>VLOOKUP($C2032,'Sales Person'!$A$1:$C$21,2,0)</f>
        <v>Michale Cole</v>
      </c>
      <c r="E2032" s="5" t="s">
        <v>2</v>
      </c>
      <c r="F2032" s="5" t="str">
        <f>VLOOKUP($E2032,Country!$A$1:$B$11,2,0)</f>
        <v>North America</v>
      </c>
      <c r="G2032" s="5" t="s">
        <v>22</v>
      </c>
      <c r="H2032" s="5" t="str">
        <f>VLOOKUP($G2032,Products!$A$1:$C$11,COLUMNS(Products!$A$2:B2032),0)</f>
        <v>Computing</v>
      </c>
      <c r="I2032" s="5">
        <f>VLOOKUP($G2032,Products!$A$1:$C$11,COLUMNS(Products!$A$2:C2032),0)</f>
        <v>415.78</v>
      </c>
      <c r="J2032" s="5">
        <v>846.21</v>
      </c>
      <c r="K2032" s="5" t="s">
        <v>82</v>
      </c>
      <c r="L2032" s="5" t="s">
        <v>83</v>
      </c>
      <c r="M2032" s="5" t="str">
        <f t="shared" si="31"/>
        <v>0</v>
      </c>
      <c r="N2032" s="5" t="str">
        <f>TEXT(Table1[[#This Row],[Date]],"mmm")</f>
        <v>Apr</v>
      </c>
      <c r="O2032" s="5">
        <f>YEAR(Table1[[#This Row],[Date]])</f>
        <v>2024</v>
      </c>
    </row>
    <row r="2033" spans="1:15" x14ac:dyDescent="0.25">
      <c r="A2033" s="5">
        <v>2032</v>
      </c>
      <c r="B2033" s="6">
        <v>45588</v>
      </c>
      <c r="C2033" s="5" t="s">
        <v>42</v>
      </c>
      <c r="D2033" s="5" t="str">
        <f>VLOOKUP($C2033,'Sales Person'!$A$1:$C$21,2,0)</f>
        <v>Cathy Kelley</v>
      </c>
      <c r="E2033" s="5" t="s">
        <v>2</v>
      </c>
      <c r="F2033" s="5" t="str">
        <f>VLOOKUP($E2033,Country!$A$1:$B$11,2,0)</f>
        <v>North America</v>
      </c>
      <c r="G2033" s="5" t="s">
        <v>32</v>
      </c>
      <c r="H2033" s="5" t="str">
        <f>VLOOKUP($G2033,Products!$A$1:$C$11,COLUMNS(Products!$A$2:B2033),0)</f>
        <v>Audio</v>
      </c>
      <c r="I2033" s="5">
        <f>VLOOKUP($G2033,Products!$A$1:$C$11,COLUMNS(Products!$A$2:C2033),0)</f>
        <v>143.09</v>
      </c>
      <c r="J2033" s="5">
        <v>401.32</v>
      </c>
      <c r="K2033" s="5" t="s">
        <v>82</v>
      </c>
      <c r="L2033" s="5" t="s">
        <v>83</v>
      </c>
      <c r="M2033" s="5" t="str">
        <f t="shared" si="31"/>
        <v>0</v>
      </c>
      <c r="N2033" s="5" t="str">
        <f>TEXT(Table1[[#This Row],[Date]],"mmm")</f>
        <v>Oct</v>
      </c>
      <c r="O2033" s="5">
        <f>YEAR(Table1[[#This Row],[Date]])</f>
        <v>2024</v>
      </c>
    </row>
    <row r="2034" spans="1:15" x14ac:dyDescent="0.25">
      <c r="A2034" s="5">
        <v>2033</v>
      </c>
      <c r="B2034" s="6">
        <v>45283</v>
      </c>
      <c r="C2034" s="5" t="s">
        <v>38</v>
      </c>
      <c r="D2034" s="5" t="str">
        <f>VLOOKUP($C2034,'Sales Person'!$A$1:$C$21,2,0)</f>
        <v>Samantha Irvin</v>
      </c>
      <c r="E2034" s="5" t="s">
        <v>15</v>
      </c>
      <c r="F2034" s="5" t="str">
        <f>VLOOKUP($E2034,Country!$A$1:$B$11,2,0)</f>
        <v>Oceania</v>
      </c>
      <c r="G2034" s="5" t="s">
        <v>20</v>
      </c>
      <c r="H2034" s="5" t="str">
        <f>VLOOKUP($G2034,Products!$A$1:$C$11,COLUMNS(Products!$A$2:B2034),0)</f>
        <v>Office Equipment</v>
      </c>
      <c r="I2034" s="5">
        <f>VLOOKUP($G2034,Products!$A$1:$C$11,COLUMNS(Products!$A$2:C2034),0)</f>
        <v>350.59</v>
      </c>
      <c r="J2034" s="5">
        <v>278.43</v>
      </c>
      <c r="K2034" s="5" t="s">
        <v>81</v>
      </c>
      <c r="L2034" s="6">
        <v>45303</v>
      </c>
      <c r="M2034" s="5">
        <f t="shared" si="31"/>
        <v>20</v>
      </c>
      <c r="N2034" s="5" t="str">
        <f>TEXT(Table1[[#This Row],[Date]],"mmm")</f>
        <v>Dec</v>
      </c>
      <c r="O2034" s="5">
        <f>YEAR(Table1[[#This Row],[Date]])</f>
        <v>2023</v>
      </c>
    </row>
    <row r="2035" spans="1:15" x14ac:dyDescent="0.25">
      <c r="A2035" s="5">
        <v>2034</v>
      </c>
      <c r="B2035" s="6">
        <v>45397</v>
      </c>
      <c r="C2035" s="5" t="s">
        <v>52</v>
      </c>
      <c r="D2035" s="5" t="str">
        <f>VLOOKUP($C2035,'Sales Person'!$A$1:$C$21,2,0)</f>
        <v>Nick Patrick</v>
      </c>
      <c r="E2035" s="5" t="s">
        <v>14</v>
      </c>
      <c r="F2035" s="5" t="str">
        <f>VLOOKUP($E2035,Country!$A$1:$B$11,2,0)</f>
        <v>Asia</v>
      </c>
      <c r="G2035" s="5" t="s">
        <v>26</v>
      </c>
      <c r="H2035" s="5" t="str">
        <f>VLOOKUP($G2035,Products!$A$1:$C$11,COLUMNS(Products!$A$2:B2035),0)</f>
        <v>Electronics</v>
      </c>
      <c r="I2035" s="5">
        <f>VLOOKUP($G2035,Products!$A$1:$C$11,COLUMNS(Products!$A$2:C2035),0)</f>
        <v>263.2</v>
      </c>
      <c r="J2035" s="5">
        <v>772.18</v>
      </c>
      <c r="K2035" s="5" t="s">
        <v>82</v>
      </c>
      <c r="L2035" s="5" t="s">
        <v>83</v>
      </c>
      <c r="M2035" s="5" t="str">
        <f t="shared" si="31"/>
        <v>0</v>
      </c>
      <c r="N2035" s="5" t="str">
        <f>TEXT(Table1[[#This Row],[Date]],"mmm")</f>
        <v>Apr</v>
      </c>
      <c r="O2035" s="5">
        <f>YEAR(Table1[[#This Row],[Date]])</f>
        <v>2024</v>
      </c>
    </row>
    <row r="2036" spans="1:15" x14ac:dyDescent="0.25">
      <c r="A2036" s="5">
        <v>2035</v>
      </c>
      <c r="B2036" s="6">
        <v>45100</v>
      </c>
      <c r="C2036" s="5" t="s">
        <v>60</v>
      </c>
      <c r="D2036" s="5" t="str">
        <f>VLOOKUP($C2036,'Sales Person'!$A$1:$C$21,2,0)</f>
        <v>Cathy Kelley</v>
      </c>
      <c r="E2036" s="5" t="s">
        <v>14</v>
      </c>
      <c r="F2036" s="5" t="str">
        <f>VLOOKUP($E2036,Country!$A$1:$B$11,2,0)</f>
        <v>Asia</v>
      </c>
      <c r="G2036" s="5" t="s">
        <v>26</v>
      </c>
      <c r="H2036" s="5" t="str">
        <f>VLOOKUP($G2036,Products!$A$1:$C$11,COLUMNS(Products!$A$2:B2036),0)</f>
        <v>Electronics</v>
      </c>
      <c r="I2036" s="5">
        <f>VLOOKUP($G2036,Products!$A$1:$C$11,COLUMNS(Products!$A$2:C2036),0)</f>
        <v>263.2</v>
      </c>
      <c r="J2036" s="5">
        <v>195.76</v>
      </c>
      <c r="K2036" s="5" t="s">
        <v>82</v>
      </c>
      <c r="L2036" s="5" t="s">
        <v>83</v>
      </c>
      <c r="M2036" s="5" t="str">
        <f t="shared" si="31"/>
        <v>0</v>
      </c>
      <c r="N2036" s="5" t="str">
        <f>TEXT(Table1[[#This Row],[Date]],"mmm")</f>
        <v>Jun</v>
      </c>
      <c r="O2036" s="5">
        <f>YEAR(Table1[[#This Row],[Date]])</f>
        <v>2023</v>
      </c>
    </row>
    <row r="2037" spans="1:15" x14ac:dyDescent="0.25">
      <c r="A2037" s="5">
        <v>2036</v>
      </c>
      <c r="B2037" s="6">
        <v>45131</v>
      </c>
      <c r="C2037" s="5" t="s">
        <v>52</v>
      </c>
      <c r="D2037" s="5" t="str">
        <f>VLOOKUP($C2037,'Sales Person'!$A$1:$C$21,2,0)</f>
        <v>Nick Patrick</v>
      </c>
      <c r="E2037" s="5" t="s">
        <v>2</v>
      </c>
      <c r="F2037" s="5" t="str">
        <f>VLOOKUP($E2037,Country!$A$1:$B$11,2,0)</f>
        <v>North America</v>
      </c>
      <c r="G2037" s="5" t="s">
        <v>31</v>
      </c>
      <c r="H2037" s="5" t="str">
        <f>VLOOKUP($G2037,Products!$A$1:$C$11,COLUMNS(Products!$A$2:B2037),0)</f>
        <v>Electronics</v>
      </c>
      <c r="I2037" s="5">
        <f>VLOOKUP($G2037,Products!$A$1:$C$11,COLUMNS(Products!$A$2:C2037),0)</f>
        <v>71.97</v>
      </c>
      <c r="J2037" s="5">
        <v>563.52</v>
      </c>
      <c r="K2037" s="5" t="s">
        <v>81</v>
      </c>
      <c r="L2037" s="6">
        <v>45132</v>
      </c>
      <c r="M2037" s="5">
        <f t="shared" si="31"/>
        <v>1</v>
      </c>
      <c r="N2037" s="5" t="str">
        <f>TEXT(Table1[[#This Row],[Date]],"mmm")</f>
        <v>Jul</v>
      </c>
      <c r="O2037" s="5">
        <f>YEAR(Table1[[#This Row],[Date]])</f>
        <v>2023</v>
      </c>
    </row>
    <row r="2038" spans="1:15" x14ac:dyDescent="0.25">
      <c r="A2038" s="5">
        <v>2037</v>
      </c>
      <c r="B2038" s="6">
        <v>45286</v>
      </c>
      <c r="C2038" s="5" t="s">
        <v>72</v>
      </c>
      <c r="D2038" s="5" t="str">
        <f>VLOOKUP($C2038,'Sales Person'!$A$1:$C$21,2,0)</f>
        <v>Cathy Kelley</v>
      </c>
      <c r="E2038" s="5" t="s">
        <v>9</v>
      </c>
      <c r="F2038" s="5" t="str">
        <f>VLOOKUP($E2038,Country!$A$1:$B$11,2,0)</f>
        <v>Europe</v>
      </c>
      <c r="G2038" s="5" t="s">
        <v>31</v>
      </c>
      <c r="H2038" s="5" t="str">
        <f>VLOOKUP($G2038,Products!$A$1:$C$11,COLUMNS(Products!$A$2:B2038),0)</f>
        <v>Electronics</v>
      </c>
      <c r="I2038" s="5">
        <f>VLOOKUP($G2038,Products!$A$1:$C$11,COLUMNS(Products!$A$2:C2038),0)</f>
        <v>71.97</v>
      </c>
      <c r="J2038" s="5">
        <v>701.02</v>
      </c>
      <c r="K2038" s="5" t="s">
        <v>82</v>
      </c>
      <c r="L2038" s="5" t="s">
        <v>83</v>
      </c>
      <c r="M2038" s="5" t="str">
        <f t="shared" si="31"/>
        <v>0</v>
      </c>
      <c r="N2038" s="5" t="str">
        <f>TEXT(Table1[[#This Row],[Date]],"mmm")</f>
        <v>Dec</v>
      </c>
      <c r="O2038" s="5">
        <f>YEAR(Table1[[#This Row],[Date]])</f>
        <v>2023</v>
      </c>
    </row>
    <row r="2039" spans="1:15" x14ac:dyDescent="0.25">
      <c r="A2039" s="5">
        <v>2038</v>
      </c>
      <c r="B2039" s="6">
        <v>45568</v>
      </c>
      <c r="C2039" s="5" t="s">
        <v>54</v>
      </c>
      <c r="D2039" s="5" t="str">
        <f>VLOOKUP($C2039,'Sales Person'!$A$1:$C$21,2,0)</f>
        <v>Michale Cole</v>
      </c>
      <c r="E2039" s="5" t="s">
        <v>14</v>
      </c>
      <c r="F2039" s="5" t="str">
        <f>VLOOKUP($E2039,Country!$A$1:$B$11,2,0)</f>
        <v>Asia</v>
      </c>
      <c r="G2039" s="5" t="s">
        <v>30</v>
      </c>
      <c r="H2039" s="5" t="str">
        <f>VLOOKUP($G2039,Products!$A$1:$C$11,COLUMNS(Products!$A$2:B2039),0)</f>
        <v>Audio</v>
      </c>
      <c r="I2039" s="5">
        <f>VLOOKUP($G2039,Products!$A$1:$C$11,COLUMNS(Products!$A$2:C2039),0)</f>
        <v>199.57</v>
      </c>
      <c r="J2039" s="5">
        <v>312.23</v>
      </c>
      <c r="K2039" s="5" t="s">
        <v>81</v>
      </c>
      <c r="L2039" s="6">
        <v>45586</v>
      </c>
      <c r="M2039" s="5">
        <f t="shared" si="31"/>
        <v>18</v>
      </c>
      <c r="N2039" s="5" t="str">
        <f>TEXT(Table1[[#This Row],[Date]],"mmm")</f>
        <v>Oct</v>
      </c>
      <c r="O2039" s="5">
        <f>YEAR(Table1[[#This Row],[Date]])</f>
        <v>2024</v>
      </c>
    </row>
    <row r="2040" spans="1:15" x14ac:dyDescent="0.25">
      <c r="A2040" s="5">
        <v>2039</v>
      </c>
      <c r="B2040" s="6">
        <v>45094</v>
      </c>
      <c r="C2040" s="5" t="s">
        <v>72</v>
      </c>
      <c r="D2040" s="5" t="str">
        <f>VLOOKUP($C2040,'Sales Person'!$A$1:$C$21,2,0)</f>
        <v>Cathy Kelley</v>
      </c>
      <c r="E2040" s="5" t="s">
        <v>11</v>
      </c>
      <c r="F2040" s="5" t="str">
        <f>VLOOKUP($E2040,Country!$A$1:$B$11,2,0)</f>
        <v>Asia</v>
      </c>
      <c r="G2040" s="5" t="s">
        <v>29</v>
      </c>
      <c r="H2040" s="5" t="str">
        <f>VLOOKUP($G2040,Products!$A$1:$C$11,COLUMNS(Products!$A$2:B2040),0)</f>
        <v>Computing</v>
      </c>
      <c r="I2040" s="5">
        <f>VLOOKUP($G2040,Products!$A$1:$C$11,COLUMNS(Products!$A$2:C2040),0)</f>
        <v>104.6</v>
      </c>
      <c r="J2040" s="5">
        <v>850.8</v>
      </c>
      <c r="K2040" s="5" t="s">
        <v>81</v>
      </c>
      <c r="L2040" s="6">
        <v>45106</v>
      </c>
      <c r="M2040" s="5">
        <f t="shared" si="31"/>
        <v>12</v>
      </c>
      <c r="N2040" s="5" t="str">
        <f>TEXT(Table1[[#This Row],[Date]],"mmm")</f>
        <v>Jun</v>
      </c>
      <c r="O2040" s="5">
        <f>YEAR(Table1[[#This Row],[Date]])</f>
        <v>2023</v>
      </c>
    </row>
    <row r="2041" spans="1:15" x14ac:dyDescent="0.25">
      <c r="A2041" s="5">
        <v>2040</v>
      </c>
      <c r="B2041" s="6">
        <v>45017</v>
      </c>
      <c r="C2041" s="5" t="s">
        <v>62</v>
      </c>
      <c r="D2041" s="5" t="str">
        <f>VLOOKUP($C2041,'Sales Person'!$A$1:$C$21,2,0)</f>
        <v>Cathy Kelley</v>
      </c>
      <c r="E2041" s="5" t="s">
        <v>14</v>
      </c>
      <c r="F2041" s="5" t="str">
        <f>VLOOKUP($E2041,Country!$A$1:$B$11,2,0)</f>
        <v>Asia</v>
      </c>
      <c r="G2041" s="5" t="s">
        <v>30</v>
      </c>
      <c r="H2041" s="5" t="str">
        <f>VLOOKUP($G2041,Products!$A$1:$C$11,COLUMNS(Products!$A$2:B2041),0)</f>
        <v>Audio</v>
      </c>
      <c r="I2041" s="5">
        <f>VLOOKUP($G2041,Products!$A$1:$C$11,COLUMNS(Products!$A$2:C2041),0)</f>
        <v>199.57</v>
      </c>
      <c r="J2041" s="5">
        <v>419.03</v>
      </c>
      <c r="K2041" s="5" t="s">
        <v>82</v>
      </c>
      <c r="L2041" s="5" t="s">
        <v>83</v>
      </c>
      <c r="M2041" s="5" t="str">
        <f t="shared" si="31"/>
        <v>0</v>
      </c>
      <c r="N2041" s="5" t="str">
        <f>TEXT(Table1[[#This Row],[Date]],"mmm")</f>
        <v>Apr</v>
      </c>
      <c r="O2041" s="5">
        <f>YEAR(Table1[[#This Row],[Date]])</f>
        <v>2023</v>
      </c>
    </row>
    <row r="2042" spans="1:15" x14ac:dyDescent="0.25">
      <c r="A2042" s="5">
        <v>2041</v>
      </c>
      <c r="B2042" s="6">
        <v>45158</v>
      </c>
      <c r="C2042" s="5" t="s">
        <v>72</v>
      </c>
      <c r="D2042" s="5" t="str">
        <f>VLOOKUP($C2042,'Sales Person'!$A$1:$C$21,2,0)</f>
        <v>Cathy Kelley</v>
      </c>
      <c r="E2042" s="5" t="s">
        <v>10</v>
      </c>
      <c r="F2042" s="5" t="str">
        <f>VLOOKUP($E2042,Country!$A$1:$B$11,2,0)</f>
        <v>Europe</v>
      </c>
      <c r="G2042" s="5" t="s">
        <v>33</v>
      </c>
      <c r="H2042" s="5" t="str">
        <f>VLOOKUP($G2042,Products!$A$1:$C$11,COLUMNS(Products!$A$2:B2042),0)</f>
        <v>Electronics</v>
      </c>
      <c r="I2042" s="5">
        <f>VLOOKUP($G2042,Products!$A$1:$C$11,COLUMNS(Products!$A$2:C2042),0)</f>
        <v>381.62</v>
      </c>
      <c r="J2042" s="5">
        <v>758.26</v>
      </c>
      <c r="K2042" s="5" t="s">
        <v>81</v>
      </c>
      <c r="L2042" s="6">
        <v>45164</v>
      </c>
      <c r="M2042" s="5">
        <f t="shared" si="31"/>
        <v>6</v>
      </c>
      <c r="N2042" s="5" t="str">
        <f>TEXT(Table1[[#This Row],[Date]],"mmm")</f>
        <v>Aug</v>
      </c>
      <c r="O2042" s="5">
        <f>YEAR(Table1[[#This Row],[Date]])</f>
        <v>2023</v>
      </c>
    </row>
    <row r="2043" spans="1:15" x14ac:dyDescent="0.25">
      <c r="A2043" s="5">
        <v>2042</v>
      </c>
      <c r="B2043" s="6">
        <v>45145</v>
      </c>
      <c r="C2043" s="5" t="s">
        <v>70</v>
      </c>
      <c r="D2043" s="5" t="str">
        <f>VLOOKUP($C2043,'Sales Person'!$A$1:$C$21,2,0)</f>
        <v>Cathy Kelley</v>
      </c>
      <c r="E2043" s="5" t="s">
        <v>5</v>
      </c>
      <c r="F2043" s="5" t="str">
        <f>VLOOKUP($E2043,Country!$A$1:$B$11,2,0)</f>
        <v>South America</v>
      </c>
      <c r="G2043" s="5" t="s">
        <v>20</v>
      </c>
      <c r="H2043" s="5" t="str">
        <f>VLOOKUP($G2043,Products!$A$1:$C$11,COLUMNS(Products!$A$2:B2043),0)</f>
        <v>Office Equipment</v>
      </c>
      <c r="I2043" s="5">
        <f>VLOOKUP($G2043,Products!$A$1:$C$11,COLUMNS(Products!$A$2:C2043),0)</f>
        <v>350.59</v>
      </c>
      <c r="J2043" s="5">
        <v>368.8</v>
      </c>
      <c r="K2043" s="5" t="s">
        <v>81</v>
      </c>
      <c r="L2043" s="6">
        <v>45149</v>
      </c>
      <c r="M2043" s="5">
        <f t="shared" si="31"/>
        <v>4</v>
      </c>
      <c r="N2043" s="5" t="str">
        <f>TEXT(Table1[[#This Row],[Date]],"mmm")</f>
        <v>Aug</v>
      </c>
      <c r="O2043" s="5">
        <f>YEAR(Table1[[#This Row],[Date]])</f>
        <v>2023</v>
      </c>
    </row>
    <row r="2044" spans="1:15" x14ac:dyDescent="0.25">
      <c r="A2044" s="5">
        <v>2043</v>
      </c>
      <c r="B2044" s="6">
        <v>45284</v>
      </c>
      <c r="C2044" s="5" t="s">
        <v>66</v>
      </c>
      <c r="D2044" s="5" t="str">
        <f>VLOOKUP($C2044,'Sales Person'!$A$1:$C$21,2,0)</f>
        <v>Michale Cole</v>
      </c>
      <c r="E2044" s="5" t="s">
        <v>4</v>
      </c>
      <c r="F2044" s="5" t="str">
        <f>VLOOKUP($E2044,Country!$A$1:$B$11,2,0)</f>
        <v>North America</v>
      </c>
      <c r="G2044" s="5" t="s">
        <v>28</v>
      </c>
      <c r="H2044" s="5" t="str">
        <f>VLOOKUP($G2044,Products!$A$1:$C$11,COLUMNS(Products!$A$2:B2044),0)</f>
        <v>Electronics</v>
      </c>
      <c r="I2044" s="5">
        <f>VLOOKUP($G2044,Products!$A$1:$C$11,COLUMNS(Products!$A$2:C2044),0)</f>
        <v>282.79000000000002</v>
      </c>
      <c r="J2044" s="5">
        <v>669.12</v>
      </c>
      <c r="K2044" s="5" t="s">
        <v>82</v>
      </c>
      <c r="L2044" s="5" t="s">
        <v>83</v>
      </c>
      <c r="M2044" s="5" t="str">
        <f t="shared" si="31"/>
        <v>0</v>
      </c>
      <c r="N2044" s="5" t="str">
        <f>TEXT(Table1[[#This Row],[Date]],"mmm")</f>
        <v>Dec</v>
      </c>
      <c r="O2044" s="5">
        <f>YEAR(Table1[[#This Row],[Date]])</f>
        <v>2023</v>
      </c>
    </row>
    <row r="2045" spans="1:15" x14ac:dyDescent="0.25">
      <c r="A2045" s="5">
        <v>2044</v>
      </c>
      <c r="B2045" s="6">
        <v>45416</v>
      </c>
      <c r="C2045" s="5" t="s">
        <v>48</v>
      </c>
      <c r="D2045" s="5" t="str">
        <f>VLOOKUP($C2045,'Sales Person'!$A$1:$C$21,2,0)</f>
        <v>Cathy Kelley</v>
      </c>
      <c r="E2045" s="5" t="s">
        <v>2</v>
      </c>
      <c r="F2045" s="5" t="str">
        <f>VLOOKUP($E2045,Country!$A$1:$B$11,2,0)</f>
        <v>North America</v>
      </c>
      <c r="G2045" s="5" t="s">
        <v>22</v>
      </c>
      <c r="H2045" s="5" t="str">
        <f>VLOOKUP($G2045,Products!$A$1:$C$11,COLUMNS(Products!$A$2:B2045),0)</f>
        <v>Computing</v>
      </c>
      <c r="I2045" s="5">
        <f>VLOOKUP($G2045,Products!$A$1:$C$11,COLUMNS(Products!$A$2:C2045),0)</f>
        <v>415.78</v>
      </c>
      <c r="J2045" s="5">
        <v>435.47</v>
      </c>
      <c r="K2045" s="5" t="s">
        <v>81</v>
      </c>
      <c r="L2045" s="6">
        <v>45417</v>
      </c>
      <c r="M2045" s="5">
        <f t="shared" si="31"/>
        <v>1</v>
      </c>
      <c r="N2045" s="5" t="str">
        <f>TEXT(Table1[[#This Row],[Date]],"mmm")</f>
        <v>May</v>
      </c>
      <c r="O2045" s="5">
        <f>YEAR(Table1[[#This Row],[Date]])</f>
        <v>2024</v>
      </c>
    </row>
    <row r="2046" spans="1:15" x14ac:dyDescent="0.25">
      <c r="A2046" s="5">
        <v>2045</v>
      </c>
      <c r="B2046" s="6">
        <v>45643</v>
      </c>
      <c r="C2046" s="5" t="s">
        <v>48</v>
      </c>
      <c r="D2046" s="5" t="str">
        <f>VLOOKUP($C2046,'Sales Person'!$A$1:$C$21,2,0)</f>
        <v>Cathy Kelley</v>
      </c>
      <c r="E2046" s="5" t="s">
        <v>10</v>
      </c>
      <c r="F2046" s="5" t="str">
        <f>VLOOKUP($E2046,Country!$A$1:$B$11,2,0)</f>
        <v>Europe</v>
      </c>
      <c r="G2046" s="5" t="s">
        <v>29</v>
      </c>
      <c r="H2046" s="5" t="str">
        <f>VLOOKUP($G2046,Products!$A$1:$C$11,COLUMNS(Products!$A$2:B2046),0)</f>
        <v>Computing</v>
      </c>
      <c r="I2046" s="5">
        <f>VLOOKUP($G2046,Products!$A$1:$C$11,COLUMNS(Products!$A$2:C2046),0)</f>
        <v>104.6</v>
      </c>
      <c r="J2046" s="5">
        <v>763.82</v>
      </c>
      <c r="K2046" s="5" t="s">
        <v>81</v>
      </c>
      <c r="L2046" s="6">
        <v>45649</v>
      </c>
      <c r="M2046" s="5">
        <f t="shared" si="31"/>
        <v>6</v>
      </c>
      <c r="N2046" s="5" t="str">
        <f>TEXT(Table1[[#This Row],[Date]],"mmm")</f>
        <v>Dec</v>
      </c>
      <c r="O2046" s="5">
        <f>YEAR(Table1[[#This Row],[Date]])</f>
        <v>2024</v>
      </c>
    </row>
    <row r="2047" spans="1:15" x14ac:dyDescent="0.25">
      <c r="A2047" s="5">
        <v>2046</v>
      </c>
      <c r="B2047" s="6">
        <v>45364</v>
      </c>
      <c r="C2047" s="5" t="s">
        <v>38</v>
      </c>
      <c r="D2047" s="5" t="str">
        <f>VLOOKUP($C2047,'Sales Person'!$A$1:$C$21,2,0)</f>
        <v>Samantha Irvin</v>
      </c>
      <c r="E2047" s="5" t="s">
        <v>4</v>
      </c>
      <c r="F2047" s="5" t="str">
        <f>VLOOKUP($E2047,Country!$A$1:$B$11,2,0)</f>
        <v>North America</v>
      </c>
      <c r="G2047" s="5" t="s">
        <v>20</v>
      </c>
      <c r="H2047" s="5" t="str">
        <f>VLOOKUP($G2047,Products!$A$1:$C$11,COLUMNS(Products!$A$2:B2047),0)</f>
        <v>Office Equipment</v>
      </c>
      <c r="I2047" s="5">
        <f>VLOOKUP($G2047,Products!$A$1:$C$11,COLUMNS(Products!$A$2:C2047),0)</f>
        <v>350.59</v>
      </c>
      <c r="J2047" s="5">
        <v>233.5</v>
      </c>
      <c r="K2047" s="5" t="s">
        <v>81</v>
      </c>
      <c r="L2047" s="6">
        <v>45366</v>
      </c>
      <c r="M2047" s="5">
        <f t="shared" si="31"/>
        <v>2</v>
      </c>
      <c r="N2047" s="5" t="str">
        <f>TEXT(Table1[[#This Row],[Date]],"mmm")</f>
        <v>Mar</v>
      </c>
      <c r="O2047" s="5">
        <f>YEAR(Table1[[#This Row],[Date]])</f>
        <v>2024</v>
      </c>
    </row>
    <row r="2048" spans="1:15" x14ac:dyDescent="0.25">
      <c r="A2048" s="5">
        <v>2047</v>
      </c>
      <c r="B2048" s="6">
        <v>45360</v>
      </c>
      <c r="C2048" s="5" t="s">
        <v>58</v>
      </c>
      <c r="D2048" s="5" t="str">
        <f>VLOOKUP($C2048,'Sales Person'!$A$1:$C$21,2,0)</f>
        <v>Nick Patrick</v>
      </c>
      <c r="E2048" s="5" t="s">
        <v>2</v>
      </c>
      <c r="F2048" s="5" t="str">
        <f>VLOOKUP($E2048,Country!$A$1:$B$11,2,0)</f>
        <v>North America</v>
      </c>
      <c r="G2048" s="5" t="s">
        <v>31</v>
      </c>
      <c r="H2048" s="5" t="str">
        <f>VLOOKUP($G2048,Products!$A$1:$C$11,COLUMNS(Products!$A$2:B2048),0)</f>
        <v>Electronics</v>
      </c>
      <c r="I2048" s="5">
        <f>VLOOKUP($G2048,Products!$A$1:$C$11,COLUMNS(Products!$A$2:C2048),0)</f>
        <v>71.97</v>
      </c>
      <c r="J2048" s="5">
        <v>305.83</v>
      </c>
      <c r="K2048" s="5" t="s">
        <v>81</v>
      </c>
      <c r="L2048" s="6">
        <v>45361</v>
      </c>
      <c r="M2048" s="5">
        <f t="shared" si="31"/>
        <v>1</v>
      </c>
      <c r="N2048" s="5" t="str">
        <f>TEXT(Table1[[#This Row],[Date]],"mmm")</f>
        <v>Mar</v>
      </c>
      <c r="O2048" s="5">
        <f>YEAR(Table1[[#This Row],[Date]])</f>
        <v>2024</v>
      </c>
    </row>
    <row r="2049" spans="1:15" x14ac:dyDescent="0.25">
      <c r="A2049" s="5">
        <v>2048</v>
      </c>
      <c r="B2049" s="6">
        <v>45055</v>
      </c>
      <c r="C2049" s="5" t="s">
        <v>44</v>
      </c>
      <c r="D2049" s="5" t="str">
        <f>VLOOKUP($C2049,'Sales Person'!$A$1:$C$21,2,0)</f>
        <v>Cathy Kelley</v>
      </c>
      <c r="E2049" s="5" t="s">
        <v>10</v>
      </c>
      <c r="F2049" s="5" t="str">
        <f>VLOOKUP($E2049,Country!$A$1:$B$11,2,0)</f>
        <v>Europe</v>
      </c>
      <c r="G2049" s="5" t="s">
        <v>20</v>
      </c>
      <c r="H2049" s="5" t="str">
        <f>VLOOKUP($G2049,Products!$A$1:$C$11,COLUMNS(Products!$A$2:B2049),0)</f>
        <v>Office Equipment</v>
      </c>
      <c r="I2049" s="5">
        <f>VLOOKUP($G2049,Products!$A$1:$C$11,COLUMNS(Products!$A$2:C2049),0)</f>
        <v>350.59</v>
      </c>
      <c r="J2049" s="5">
        <v>649.51</v>
      </c>
      <c r="K2049" s="5" t="s">
        <v>81</v>
      </c>
      <c r="L2049" s="6">
        <v>45061</v>
      </c>
      <c r="M2049" s="5">
        <f t="shared" si="31"/>
        <v>6</v>
      </c>
      <c r="N2049" s="5" t="str">
        <f>TEXT(Table1[[#This Row],[Date]],"mmm")</f>
        <v>May</v>
      </c>
      <c r="O2049" s="5">
        <f>YEAR(Table1[[#This Row],[Date]])</f>
        <v>2023</v>
      </c>
    </row>
    <row r="2050" spans="1:15" x14ac:dyDescent="0.25">
      <c r="A2050" s="5">
        <v>2049</v>
      </c>
      <c r="B2050" s="6">
        <v>45096</v>
      </c>
      <c r="C2050" s="5" t="s">
        <v>72</v>
      </c>
      <c r="D2050" s="5" t="str">
        <f>VLOOKUP($C2050,'Sales Person'!$A$1:$C$21,2,0)</f>
        <v>Cathy Kelley</v>
      </c>
      <c r="E2050" s="5" t="s">
        <v>4</v>
      </c>
      <c r="F2050" s="5" t="str">
        <f>VLOOKUP($E2050,Country!$A$1:$B$11,2,0)</f>
        <v>North America</v>
      </c>
      <c r="G2050" s="5" t="s">
        <v>22</v>
      </c>
      <c r="H2050" s="5" t="str">
        <f>VLOOKUP($G2050,Products!$A$1:$C$11,COLUMNS(Products!$A$2:B2050),0)</f>
        <v>Computing</v>
      </c>
      <c r="I2050" s="5">
        <f>VLOOKUP($G2050,Products!$A$1:$C$11,COLUMNS(Products!$A$2:C2050),0)</f>
        <v>415.78</v>
      </c>
      <c r="J2050" s="5">
        <v>386.93</v>
      </c>
      <c r="K2050" s="5" t="s">
        <v>81</v>
      </c>
      <c r="L2050" s="6">
        <v>45098</v>
      </c>
      <c r="M2050" s="5">
        <f t="shared" ref="M2050:M2113" si="32">IFERROR(L2050-B2050,"0")</f>
        <v>2</v>
      </c>
      <c r="N2050" s="5" t="str">
        <f>TEXT(Table1[[#This Row],[Date]],"mmm")</f>
        <v>Jun</v>
      </c>
      <c r="O2050" s="5">
        <f>YEAR(Table1[[#This Row],[Date]])</f>
        <v>2023</v>
      </c>
    </row>
    <row r="2051" spans="1:15" x14ac:dyDescent="0.25">
      <c r="A2051" s="5">
        <v>2050</v>
      </c>
      <c r="B2051" s="6">
        <v>45369</v>
      </c>
      <c r="C2051" s="5" t="s">
        <v>50</v>
      </c>
      <c r="D2051" s="5" t="str">
        <f>VLOOKUP($C2051,'Sales Person'!$A$1:$C$21,2,0)</f>
        <v>Michale Cole</v>
      </c>
      <c r="E2051" s="5" t="s">
        <v>4</v>
      </c>
      <c r="F2051" s="5" t="str">
        <f>VLOOKUP($E2051,Country!$A$1:$B$11,2,0)</f>
        <v>North America</v>
      </c>
      <c r="G2051" s="5" t="s">
        <v>28</v>
      </c>
      <c r="H2051" s="5" t="str">
        <f>VLOOKUP($G2051,Products!$A$1:$C$11,COLUMNS(Products!$A$2:B2051),0)</f>
        <v>Electronics</v>
      </c>
      <c r="I2051" s="5">
        <f>VLOOKUP($G2051,Products!$A$1:$C$11,COLUMNS(Products!$A$2:C2051),0)</f>
        <v>282.79000000000002</v>
      </c>
      <c r="J2051" s="5">
        <v>823.84</v>
      </c>
      <c r="K2051" s="5" t="s">
        <v>81</v>
      </c>
      <c r="L2051" s="6">
        <v>45371</v>
      </c>
      <c r="M2051" s="5">
        <f t="shared" si="32"/>
        <v>2</v>
      </c>
      <c r="N2051" s="5" t="str">
        <f>TEXT(Table1[[#This Row],[Date]],"mmm")</f>
        <v>Mar</v>
      </c>
      <c r="O2051" s="5">
        <f>YEAR(Table1[[#This Row],[Date]])</f>
        <v>2024</v>
      </c>
    </row>
    <row r="2052" spans="1:15" x14ac:dyDescent="0.25">
      <c r="A2052" s="5">
        <v>2051</v>
      </c>
      <c r="B2052" s="6">
        <v>45090</v>
      </c>
      <c r="C2052" s="5" t="s">
        <v>44</v>
      </c>
      <c r="D2052" s="5" t="str">
        <f>VLOOKUP($C2052,'Sales Person'!$A$1:$C$21,2,0)</f>
        <v>Cathy Kelley</v>
      </c>
      <c r="E2052" s="5" t="s">
        <v>13</v>
      </c>
      <c r="F2052" s="5" t="str">
        <f>VLOOKUP($E2052,Country!$A$1:$B$11,2,0)</f>
        <v>Asia</v>
      </c>
      <c r="G2052" s="5" t="s">
        <v>24</v>
      </c>
      <c r="H2052" s="5" t="str">
        <f>VLOOKUP($G2052,Products!$A$1:$C$11,COLUMNS(Products!$A$2:B2052),0)</f>
        <v>Audio</v>
      </c>
      <c r="I2052" s="5">
        <f>VLOOKUP($G2052,Products!$A$1:$C$11,COLUMNS(Products!$A$2:C2052),0)</f>
        <v>195.62</v>
      </c>
      <c r="J2052" s="5">
        <v>967.06</v>
      </c>
      <c r="K2052" s="5" t="s">
        <v>81</v>
      </c>
      <c r="L2052" s="6">
        <v>45105</v>
      </c>
      <c r="M2052" s="5">
        <f t="shared" si="32"/>
        <v>15</v>
      </c>
      <c r="N2052" s="5" t="str">
        <f>TEXT(Table1[[#This Row],[Date]],"mmm")</f>
        <v>Jun</v>
      </c>
      <c r="O2052" s="5">
        <f>YEAR(Table1[[#This Row],[Date]])</f>
        <v>2023</v>
      </c>
    </row>
    <row r="2053" spans="1:15" x14ac:dyDescent="0.25">
      <c r="A2053" s="5">
        <v>2052</v>
      </c>
      <c r="B2053" s="6">
        <v>45598</v>
      </c>
      <c r="C2053" s="5" t="s">
        <v>70</v>
      </c>
      <c r="D2053" s="5" t="str">
        <f>VLOOKUP($C2053,'Sales Person'!$A$1:$C$21,2,0)</f>
        <v>Cathy Kelley</v>
      </c>
      <c r="E2053" s="5" t="s">
        <v>14</v>
      </c>
      <c r="F2053" s="5" t="str">
        <f>VLOOKUP($E2053,Country!$A$1:$B$11,2,0)</f>
        <v>Asia</v>
      </c>
      <c r="G2053" s="5" t="s">
        <v>29</v>
      </c>
      <c r="H2053" s="5" t="str">
        <f>VLOOKUP($G2053,Products!$A$1:$C$11,COLUMNS(Products!$A$2:B2053),0)</f>
        <v>Computing</v>
      </c>
      <c r="I2053" s="5">
        <f>VLOOKUP($G2053,Products!$A$1:$C$11,COLUMNS(Products!$A$2:C2053),0)</f>
        <v>104.6</v>
      </c>
      <c r="J2053" s="5">
        <v>748.67</v>
      </c>
      <c r="K2053" s="5" t="s">
        <v>81</v>
      </c>
      <c r="L2053" s="6">
        <v>45616</v>
      </c>
      <c r="M2053" s="5">
        <f t="shared" si="32"/>
        <v>18</v>
      </c>
      <c r="N2053" s="5" t="str">
        <f>TEXT(Table1[[#This Row],[Date]],"mmm")</f>
        <v>Nov</v>
      </c>
      <c r="O2053" s="5">
        <f>YEAR(Table1[[#This Row],[Date]])</f>
        <v>2024</v>
      </c>
    </row>
    <row r="2054" spans="1:15" x14ac:dyDescent="0.25">
      <c r="A2054" s="5">
        <v>2053</v>
      </c>
      <c r="B2054" s="6">
        <v>45072</v>
      </c>
      <c r="C2054" s="5" t="s">
        <v>50</v>
      </c>
      <c r="D2054" s="5" t="str">
        <f>VLOOKUP($C2054,'Sales Person'!$A$1:$C$21,2,0)</f>
        <v>Michale Cole</v>
      </c>
      <c r="E2054" s="5" t="s">
        <v>4</v>
      </c>
      <c r="F2054" s="5" t="str">
        <f>VLOOKUP($E2054,Country!$A$1:$B$11,2,0)</f>
        <v>North America</v>
      </c>
      <c r="G2054" s="5" t="s">
        <v>30</v>
      </c>
      <c r="H2054" s="5" t="str">
        <f>VLOOKUP($G2054,Products!$A$1:$C$11,COLUMNS(Products!$A$2:B2054),0)</f>
        <v>Audio</v>
      </c>
      <c r="I2054" s="5">
        <f>VLOOKUP($G2054,Products!$A$1:$C$11,COLUMNS(Products!$A$2:C2054),0)</f>
        <v>199.57</v>
      </c>
      <c r="J2054" s="5">
        <v>193.22</v>
      </c>
      <c r="K2054" s="5" t="s">
        <v>82</v>
      </c>
      <c r="L2054" s="5" t="s">
        <v>83</v>
      </c>
      <c r="M2054" s="5" t="str">
        <f t="shared" si="32"/>
        <v>0</v>
      </c>
      <c r="N2054" s="5" t="str">
        <f>TEXT(Table1[[#This Row],[Date]],"mmm")</f>
        <v>May</v>
      </c>
      <c r="O2054" s="5">
        <f>YEAR(Table1[[#This Row],[Date]])</f>
        <v>2023</v>
      </c>
    </row>
    <row r="2055" spans="1:15" x14ac:dyDescent="0.25">
      <c r="A2055" s="5">
        <v>2054</v>
      </c>
      <c r="B2055" s="6">
        <v>45523</v>
      </c>
      <c r="C2055" s="5" t="s">
        <v>64</v>
      </c>
      <c r="D2055" s="5" t="str">
        <f>VLOOKUP($C2055,'Sales Person'!$A$1:$C$21,2,0)</f>
        <v>Michale Cole</v>
      </c>
      <c r="E2055" s="5" t="s">
        <v>7</v>
      </c>
      <c r="F2055" s="5" t="str">
        <f>VLOOKUP($E2055,Country!$A$1:$B$11,2,0)</f>
        <v>Europe</v>
      </c>
      <c r="G2055" s="5" t="s">
        <v>29</v>
      </c>
      <c r="H2055" s="5" t="str">
        <f>VLOOKUP($G2055,Products!$A$1:$C$11,COLUMNS(Products!$A$2:B2055),0)</f>
        <v>Computing</v>
      </c>
      <c r="I2055" s="5">
        <f>VLOOKUP($G2055,Products!$A$1:$C$11,COLUMNS(Products!$A$2:C2055),0)</f>
        <v>104.6</v>
      </c>
      <c r="J2055" s="5">
        <v>885.88</v>
      </c>
      <c r="K2055" s="5" t="s">
        <v>81</v>
      </c>
      <c r="L2055" s="6">
        <v>45531</v>
      </c>
      <c r="M2055" s="5">
        <f t="shared" si="32"/>
        <v>8</v>
      </c>
      <c r="N2055" s="5" t="str">
        <f>TEXT(Table1[[#This Row],[Date]],"mmm")</f>
        <v>Aug</v>
      </c>
      <c r="O2055" s="5">
        <f>YEAR(Table1[[#This Row],[Date]])</f>
        <v>2024</v>
      </c>
    </row>
    <row r="2056" spans="1:15" x14ac:dyDescent="0.25">
      <c r="A2056" s="5">
        <v>2055</v>
      </c>
      <c r="B2056" s="6">
        <v>45045</v>
      </c>
      <c r="C2056" s="5" t="s">
        <v>44</v>
      </c>
      <c r="D2056" s="5" t="str">
        <f>VLOOKUP($C2056,'Sales Person'!$A$1:$C$21,2,0)</f>
        <v>Cathy Kelley</v>
      </c>
      <c r="E2056" s="5" t="s">
        <v>5</v>
      </c>
      <c r="F2056" s="5" t="str">
        <f>VLOOKUP($E2056,Country!$A$1:$B$11,2,0)</f>
        <v>South America</v>
      </c>
      <c r="G2056" s="5" t="s">
        <v>33</v>
      </c>
      <c r="H2056" s="5" t="str">
        <f>VLOOKUP($G2056,Products!$A$1:$C$11,COLUMNS(Products!$A$2:B2056),0)</f>
        <v>Electronics</v>
      </c>
      <c r="I2056" s="5">
        <f>VLOOKUP($G2056,Products!$A$1:$C$11,COLUMNS(Products!$A$2:C2056),0)</f>
        <v>381.62</v>
      </c>
      <c r="J2056" s="5">
        <v>471.29</v>
      </c>
      <c r="K2056" s="5" t="s">
        <v>81</v>
      </c>
      <c r="L2056" s="6">
        <v>45049</v>
      </c>
      <c r="M2056" s="5">
        <f t="shared" si="32"/>
        <v>4</v>
      </c>
      <c r="N2056" s="5" t="str">
        <f>TEXT(Table1[[#This Row],[Date]],"mmm")</f>
        <v>Apr</v>
      </c>
      <c r="O2056" s="5">
        <f>YEAR(Table1[[#This Row],[Date]])</f>
        <v>2023</v>
      </c>
    </row>
    <row r="2057" spans="1:15" x14ac:dyDescent="0.25">
      <c r="A2057" s="5">
        <v>2056</v>
      </c>
      <c r="B2057" s="6">
        <v>45520</v>
      </c>
      <c r="C2057" s="5" t="s">
        <v>72</v>
      </c>
      <c r="D2057" s="5" t="str">
        <f>VLOOKUP($C2057,'Sales Person'!$A$1:$C$21,2,0)</f>
        <v>Cathy Kelley</v>
      </c>
      <c r="E2057" s="5" t="s">
        <v>13</v>
      </c>
      <c r="F2057" s="5" t="str">
        <f>VLOOKUP($E2057,Country!$A$1:$B$11,2,0)</f>
        <v>Asia</v>
      </c>
      <c r="G2057" s="5" t="s">
        <v>30</v>
      </c>
      <c r="H2057" s="5" t="str">
        <f>VLOOKUP($G2057,Products!$A$1:$C$11,COLUMNS(Products!$A$2:B2057),0)</f>
        <v>Audio</v>
      </c>
      <c r="I2057" s="5">
        <f>VLOOKUP($G2057,Products!$A$1:$C$11,COLUMNS(Products!$A$2:C2057),0)</f>
        <v>199.57</v>
      </c>
      <c r="J2057" s="5">
        <v>460.31</v>
      </c>
      <c r="K2057" s="5" t="s">
        <v>82</v>
      </c>
      <c r="L2057" s="5" t="s">
        <v>83</v>
      </c>
      <c r="M2057" s="5" t="str">
        <f t="shared" si="32"/>
        <v>0</v>
      </c>
      <c r="N2057" s="5" t="str">
        <f>TEXT(Table1[[#This Row],[Date]],"mmm")</f>
        <v>Aug</v>
      </c>
      <c r="O2057" s="5">
        <f>YEAR(Table1[[#This Row],[Date]])</f>
        <v>2024</v>
      </c>
    </row>
    <row r="2058" spans="1:15" x14ac:dyDescent="0.25">
      <c r="A2058" s="5">
        <v>2057</v>
      </c>
      <c r="B2058" s="6">
        <v>45193</v>
      </c>
      <c r="C2058" s="5" t="s">
        <v>72</v>
      </c>
      <c r="D2058" s="5" t="str">
        <f>VLOOKUP($C2058,'Sales Person'!$A$1:$C$21,2,0)</f>
        <v>Cathy Kelley</v>
      </c>
      <c r="E2058" s="5" t="s">
        <v>5</v>
      </c>
      <c r="F2058" s="5" t="str">
        <f>VLOOKUP($E2058,Country!$A$1:$B$11,2,0)</f>
        <v>South America</v>
      </c>
      <c r="G2058" s="5" t="s">
        <v>29</v>
      </c>
      <c r="H2058" s="5" t="str">
        <f>VLOOKUP($G2058,Products!$A$1:$C$11,COLUMNS(Products!$A$2:B2058),0)</f>
        <v>Computing</v>
      </c>
      <c r="I2058" s="5">
        <f>VLOOKUP($G2058,Products!$A$1:$C$11,COLUMNS(Products!$A$2:C2058),0)</f>
        <v>104.6</v>
      </c>
      <c r="J2058" s="5">
        <v>222.09</v>
      </c>
      <c r="K2058" s="5" t="s">
        <v>81</v>
      </c>
      <c r="L2058" s="6">
        <v>45197</v>
      </c>
      <c r="M2058" s="5">
        <f t="shared" si="32"/>
        <v>4</v>
      </c>
      <c r="N2058" s="5" t="str">
        <f>TEXT(Table1[[#This Row],[Date]],"mmm")</f>
        <v>Sep</v>
      </c>
      <c r="O2058" s="5">
        <f>YEAR(Table1[[#This Row],[Date]])</f>
        <v>2023</v>
      </c>
    </row>
    <row r="2059" spans="1:15" x14ac:dyDescent="0.25">
      <c r="A2059" s="5">
        <v>2058</v>
      </c>
      <c r="B2059" s="6">
        <v>45618</v>
      </c>
      <c r="C2059" s="5" t="s">
        <v>46</v>
      </c>
      <c r="D2059" s="5" t="str">
        <f>VLOOKUP($C2059,'Sales Person'!$A$1:$C$21,2,0)</f>
        <v>Nick Patrick</v>
      </c>
      <c r="E2059" s="5" t="s">
        <v>10</v>
      </c>
      <c r="F2059" s="5" t="str">
        <f>VLOOKUP($E2059,Country!$A$1:$B$11,2,0)</f>
        <v>Europe</v>
      </c>
      <c r="G2059" s="5" t="s">
        <v>28</v>
      </c>
      <c r="H2059" s="5" t="str">
        <f>VLOOKUP($G2059,Products!$A$1:$C$11,COLUMNS(Products!$A$2:B2059),0)</f>
        <v>Electronics</v>
      </c>
      <c r="I2059" s="5">
        <f>VLOOKUP($G2059,Products!$A$1:$C$11,COLUMNS(Products!$A$2:C2059),0)</f>
        <v>282.79000000000002</v>
      </c>
      <c r="J2059" s="5">
        <v>351.32</v>
      </c>
      <c r="K2059" s="5" t="s">
        <v>82</v>
      </c>
      <c r="L2059" s="5" t="s">
        <v>83</v>
      </c>
      <c r="M2059" s="5" t="str">
        <f t="shared" si="32"/>
        <v>0</v>
      </c>
      <c r="N2059" s="5" t="str">
        <f>TEXT(Table1[[#This Row],[Date]],"mmm")</f>
        <v>Nov</v>
      </c>
      <c r="O2059" s="5">
        <f>YEAR(Table1[[#This Row],[Date]])</f>
        <v>2024</v>
      </c>
    </row>
    <row r="2060" spans="1:15" x14ac:dyDescent="0.25">
      <c r="A2060" s="5">
        <v>2059</v>
      </c>
      <c r="B2060" s="6">
        <v>45260</v>
      </c>
      <c r="C2060" s="5" t="s">
        <v>68</v>
      </c>
      <c r="D2060" s="5" t="str">
        <f>VLOOKUP($C2060,'Sales Person'!$A$1:$C$21,2,0)</f>
        <v>Samantha Irvin</v>
      </c>
      <c r="E2060" s="5" t="s">
        <v>13</v>
      </c>
      <c r="F2060" s="5" t="str">
        <f>VLOOKUP($E2060,Country!$A$1:$B$11,2,0)</f>
        <v>Asia</v>
      </c>
      <c r="G2060" s="5" t="s">
        <v>20</v>
      </c>
      <c r="H2060" s="5" t="str">
        <f>VLOOKUP($G2060,Products!$A$1:$C$11,COLUMNS(Products!$A$2:B2060),0)</f>
        <v>Office Equipment</v>
      </c>
      <c r="I2060" s="5">
        <f>VLOOKUP($G2060,Products!$A$1:$C$11,COLUMNS(Products!$A$2:C2060),0)</f>
        <v>350.59</v>
      </c>
      <c r="J2060" s="5">
        <v>309.54000000000002</v>
      </c>
      <c r="K2060" s="5" t="s">
        <v>81</v>
      </c>
      <c r="L2060" s="6">
        <v>45275</v>
      </c>
      <c r="M2060" s="5">
        <f t="shared" si="32"/>
        <v>15</v>
      </c>
      <c r="N2060" s="5" t="str">
        <f>TEXT(Table1[[#This Row],[Date]],"mmm")</f>
        <v>Nov</v>
      </c>
      <c r="O2060" s="5">
        <f>YEAR(Table1[[#This Row],[Date]])</f>
        <v>2023</v>
      </c>
    </row>
    <row r="2061" spans="1:15" x14ac:dyDescent="0.25">
      <c r="A2061" s="5">
        <v>2060</v>
      </c>
      <c r="B2061" s="6">
        <v>45443</v>
      </c>
      <c r="C2061" s="5" t="s">
        <v>42</v>
      </c>
      <c r="D2061" s="5" t="str">
        <f>VLOOKUP($C2061,'Sales Person'!$A$1:$C$21,2,0)</f>
        <v>Cathy Kelley</v>
      </c>
      <c r="E2061" s="5" t="s">
        <v>14</v>
      </c>
      <c r="F2061" s="5" t="str">
        <f>VLOOKUP($E2061,Country!$A$1:$B$11,2,0)</f>
        <v>Asia</v>
      </c>
      <c r="G2061" s="5" t="s">
        <v>33</v>
      </c>
      <c r="H2061" s="5" t="str">
        <f>VLOOKUP($G2061,Products!$A$1:$C$11,COLUMNS(Products!$A$2:B2061),0)</f>
        <v>Electronics</v>
      </c>
      <c r="I2061" s="5">
        <f>VLOOKUP($G2061,Products!$A$1:$C$11,COLUMNS(Products!$A$2:C2061),0)</f>
        <v>381.62</v>
      </c>
      <c r="J2061" s="5">
        <v>588.28</v>
      </c>
      <c r="K2061" s="5" t="s">
        <v>81</v>
      </c>
      <c r="L2061" s="6">
        <v>45461</v>
      </c>
      <c r="M2061" s="5">
        <f t="shared" si="32"/>
        <v>18</v>
      </c>
      <c r="N2061" s="5" t="str">
        <f>TEXT(Table1[[#This Row],[Date]],"mmm")</f>
        <v>May</v>
      </c>
      <c r="O2061" s="5">
        <f>YEAR(Table1[[#This Row],[Date]])</f>
        <v>2024</v>
      </c>
    </row>
    <row r="2062" spans="1:15" x14ac:dyDescent="0.25">
      <c r="A2062" s="5">
        <v>2061</v>
      </c>
      <c r="B2062" s="6">
        <v>44940</v>
      </c>
      <c r="C2062" s="5" t="s">
        <v>62</v>
      </c>
      <c r="D2062" s="5" t="str">
        <f>VLOOKUP($C2062,'Sales Person'!$A$1:$C$21,2,0)</f>
        <v>Cathy Kelley</v>
      </c>
      <c r="E2062" s="5" t="s">
        <v>4</v>
      </c>
      <c r="F2062" s="5" t="str">
        <f>VLOOKUP($E2062,Country!$A$1:$B$11,2,0)</f>
        <v>North America</v>
      </c>
      <c r="G2062" s="5" t="s">
        <v>32</v>
      </c>
      <c r="H2062" s="5" t="str">
        <f>VLOOKUP($G2062,Products!$A$1:$C$11,COLUMNS(Products!$A$2:B2062),0)</f>
        <v>Audio</v>
      </c>
      <c r="I2062" s="5">
        <f>VLOOKUP($G2062,Products!$A$1:$C$11,COLUMNS(Products!$A$2:C2062),0)</f>
        <v>143.09</v>
      </c>
      <c r="J2062" s="5">
        <v>760.46</v>
      </c>
      <c r="K2062" s="5" t="s">
        <v>81</v>
      </c>
      <c r="L2062" s="6">
        <v>44942</v>
      </c>
      <c r="M2062" s="5">
        <f t="shared" si="32"/>
        <v>2</v>
      </c>
      <c r="N2062" s="5" t="str">
        <f>TEXT(Table1[[#This Row],[Date]],"mmm")</f>
        <v>Jan</v>
      </c>
      <c r="O2062" s="5">
        <f>YEAR(Table1[[#This Row],[Date]])</f>
        <v>2023</v>
      </c>
    </row>
    <row r="2063" spans="1:15" x14ac:dyDescent="0.25">
      <c r="A2063" s="5">
        <v>2062</v>
      </c>
      <c r="B2063" s="6">
        <v>45049</v>
      </c>
      <c r="C2063" s="5" t="s">
        <v>40</v>
      </c>
      <c r="D2063" s="5" t="str">
        <f>VLOOKUP($C2063,'Sales Person'!$A$1:$C$21,2,0)</f>
        <v>Samantha Irvin</v>
      </c>
      <c r="E2063" s="5" t="s">
        <v>9</v>
      </c>
      <c r="F2063" s="5" t="str">
        <f>VLOOKUP($E2063,Country!$A$1:$B$11,2,0)</f>
        <v>Europe</v>
      </c>
      <c r="G2063" s="5" t="s">
        <v>24</v>
      </c>
      <c r="H2063" s="5" t="str">
        <f>VLOOKUP($G2063,Products!$A$1:$C$11,COLUMNS(Products!$A$2:B2063),0)</f>
        <v>Audio</v>
      </c>
      <c r="I2063" s="5">
        <f>VLOOKUP($G2063,Products!$A$1:$C$11,COLUMNS(Products!$A$2:C2063),0)</f>
        <v>195.62</v>
      </c>
      <c r="J2063" s="5">
        <v>524.48</v>
      </c>
      <c r="K2063" s="5" t="s">
        <v>82</v>
      </c>
      <c r="L2063" s="5" t="s">
        <v>83</v>
      </c>
      <c r="M2063" s="5" t="str">
        <f t="shared" si="32"/>
        <v>0</v>
      </c>
      <c r="N2063" s="5" t="str">
        <f>TEXT(Table1[[#This Row],[Date]],"mmm")</f>
        <v>May</v>
      </c>
      <c r="O2063" s="5">
        <f>YEAR(Table1[[#This Row],[Date]])</f>
        <v>2023</v>
      </c>
    </row>
    <row r="2064" spans="1:15" x14ac:dyDescent="0.25">
      <c r="A2064" s="5">
        <v>2063</v>
      </c>
      <c r="B2064" s="6">
        <v>45585</v>
      </c>
      <c r="C2064" s="5" t="s">
        <v>38</v>
      </c>
      <c r="D2064" s="5" t="str">
        <f>VLOOKUP($C2064,'Sales Person'!$A$1:$C$21,2,0)</f>
        <v>Samantha Irvin</v>
      </c>
      <c r="E2064" s="5" t="s">
        <v>14</v>
      </c>
      <c r="F2064" s="5" t="str">
        <f>VLOOKUP($E2064,Country!$A$1:$B$11,2,0)</f>
        <v>Asia</v>
      </c>
      <c r="G2064" s="5" t="s">
        <v>22</v>
      </c>
      <c r="H2064" s="5" t="str">
        <f>VLOOKUP($G2064,Products!$A$1:$C$11,COLUMNS(Products!$A$2:B2064),0)</f>
        <v>Computing</v>
      </c>
      <c r="I2064" s="5">
        <f>VLOOKUP($G2064,Products!$A$1:$C$11,COLUMNS(Products!$A$2:C2064),0)</f>
        <v>415.78</v>
      </c>
      <c r="J2064" s="5">
        <v>125.62</v>
      </c>
      <c r="K2064" s="5" t="s">
        <v>81</v>
      </c>
      <c r="L2064" s="6">
        <v>45603</v>
      </c>
      <c r="M2064" s="5">
        <f t="shared" si="32"/>
        <v>18</v>
      </c>
      <c r="N2064" s="5" t="str">
        <f>TEXT(Table1[[#This Row],[Date]],"mmm")</f>
        <v>Oct</v>
      </c>
      <c r="O2064" s="5">
        <f>YEAR(Table1[[#This Row],[Date]])</f>
        <v>2024</v>
      </c>
    </row>
    <row r="2065" spans="1:15" x14ac:dyDescent="0.25">
      <c r="A2065" s="5">
        <v>2064</v>
      </c>
      <c r="B2065" s="6">
        <v>45168</v>
      </c>
      <c r="C2065" s="5" t="s">
        <v>52</v>
      </c>
      <c r="D2065" s="5" t="str">
        <f>VLOOKUP($C2065,'Sales Person'!$A$1:$C$21,2,0)</f>
        <v>Nick Patrick</v>
      </c>
      <c r="E2065" s="5" t="s">
        <v>4</v>
      </c>
      <c r="F2065" s="5" t="str">
        <f>VLOOKUP($E2065,Country!$A$1:$B$11,2,0)</f>
        <v>North America</v>
      </c>
      <c r="G2065" s="5" t="s">
        <v>26</v>
      </c>
      <c r="H2065" s="5" t="str">
        <f>VLOOKUP($G2065,Products!$A$1:$C$11,COLUMNS(Products!$A$2:B2065),0)</f>
        <v>Electronics</v>
      </c>
      <c r="I2065" s="5">
        <f>VLOOKUP($G2065,Products!$A$1:$C$11,COLUMNS(Products!$A$2:C2065),0)</f>
        <v>263.2</v>
      </c>
      <c r="J2065" s="5">
        <v>736.42</v>
      </c>
      <c r="K2065" s="5" t="s">
        <v>81</v>
      </c>
      <c r="L2065" s="6">
        <v>45170</v>
      </c>
      <c r="M2065" s="5">
        <f t="shared" si="32"/>
        <v>2</v>
      </c>
      <c r="N2065" s="5" t="str">
        <f>TEXT(Table1[[#This Row],[Date]],"mmm")</f>
        <v>Aug</v>
      </c>
      <c r="O2065" s="5">
        <f>YEAR(Table1[[#This Row],[Date]])</f>
        <v>2023</v>
      </c>
    </row>
    <row r="2066" spans="1:15" x14ac:dyDescent="0.25">
      <c r="A2066" s="5">
        <v>2065</v>
      </c>
      <c r="B2066" s="6">
        <v>45410</v>
      </c>
      <c r="C2066" s="5" t="s">
        <v>58</v>
      </c>
      <c r="D2066" s="5" t="str">
        <f>VLOOKUP($C2066,'Sales Person'!$A$1:$C$21,2,0)</f>
        <v>Nick Patrick</v>
      </c>
      <c r="E2066" s="5" t="s">
        <v>15</v>
      </c>
      <c r="F2066" s="5" t="str">
        <f>VLOOKUP($E2066,Country!$A$1:$B$11,2,0)</f>
        <v>Oceania</v>
      </c>
      <c r="G2066" s="5" t="s">
        <v>28</v>
      </c>
      <c r="H2066" s="5" t="str">
        <f>VLOOKUP($G2066,Products!$A$1:$C$11,COLUMNS(Products!$A$2:B2066),0)</f>
        <v>Electronics</v>
      </c>
      <c r="I2066" s="5">
        <f>VLOOKUP($G2066,Products!$A$1:$C$11,COLUMNS(Products!$A$2:C2066),0)</f>
        <v>282.79000000000002</v>
      </c>
      <c r="J2066" s="5">
        <v>552.78</v>
      </c>
      <c r="K2066" s="5" t="s">
        <v>82</v>
      </c>
      <c r="L2066" s="5" t="s">
        <v>83</v>
      </c>
      <c r="M2066" s="5" t="str">
        <f t="shared" si="32"/>
        <v>0</v>
      </c>
      <c r="N2066" s="5" t="str">
        <f>TEXT(Table1[[#This Row],[Date]],"mmm")</f>
        <v>Apr</v>
      </c>
      <c r="O2066" s="5">
        <f>YEAR(Table1[[#This Row],[Date]])</f>
        <v>2024</v>
      </c>
    </row>
    <row r="2067" spans="1:15" x14ac:dyDescent="0.25">
      <c r="A2067" s="5">
        <v>2066</v>
      </c>
      <c r="B2067" s="6">
        <v>45333</v>
      </c>
      <c r="C2067" s="5" t="s">
        <v>44</v>
      </c>
      <c r="D2067" s="5" t="str">
        <f>VLOOKUP($C2067,'Sales Person'!$A$1:$C$21,2,0)</f>
        <v>Cathy Kelley</v>
      </c>
      <c r="E2067" s="5" t="s">
        <v>9</v>
      </c>
      <c r="F2067" s="5" t="str">
        <f>VLOOKUP($E2067,Country!$A$1:$B$11,2,0)</f>
        <v>Europe</v>
      </c>
      <c r="G2067" s="5" t="s">
        <v>29</v>
      </c>
      <c r="H2067" s="5" t="str">
        <f>VLOOKUP($G2067,Products!$A$1:$C$11,COLUMNS(Products!$A$2:B2067),0)</f>
        <v>Computing</v>
      </c>
      <c r="I2067" s="5">
        <f>VLOOKUP($G2067,Products!$A$1:$C$11,COLUMNS(Products!$A$2:C2067),0)</f>
        <v>104.6</v>
      </c>
      <c r="J2067" s="5">
        <v>273.95</v>
      </c>
      <c r="K2067" s="5" t="s">
        <v>81</v>
      </c>
      <c r="L2067" s="6">
        <v>45343</v>
      </c>
      <c r="M2067" s="5">
        <f t="shared" si="32"/>
        <v>10</v>
      </c>
      <c r="N2067" s="5" t="str">
        <f>TEXT(Table1[[#This Row],[Date]],"mmm")</f>
        <v>Feb</v>
      </c>
      <c r="O2067" s="5">
        <f>YEAR(Table1[[#This Row],[Date]])</f>
        <v>2024</v>
      </c>
    </row>
    <row r="2068" spans="1:15" x14ac:dyDescent="0.25">
      <c r="A2068" s="5">
        <v>2067</v>
      </c>
      <c r="B2068" s="6">
        <v>45076</v>
      </c>
      <c r="C2068" s="5" t="s">
        <v>40</v>
      </c>
      <c r="D2068" s="5" t="str">
        <f>VLOOKUP($C2068,'Sales Person'!$A$1:$C$21,2,0)</f>
        <v>Samantha Irvin</v>
      </c>
      <c r="E2068" s="5" t="s">
        <v>11</v>
      </c>
      <c r="F2068" s="5" t="str">
        <f>VLOOKUP($E2068,Country!$A$1:$B$11,2,0)</f>
        <v>Asia</v>
      </c>
      <c r="G2068" s="5" t="s">
        <v>29</v>
      </c>
      <c r="H2068" s="5" t="str">
        <f>VLOOKUP($G2068,Products!$A$1:$C$11,COLUMNS(Products!$A$2:B2068),0)</f>
        <v>Computing</v>
      </c>
      <c r="I2068" s="5">
        <f>VLOOKUP($G2068,Products!$A$1:$C$11,COLUMNS(Products!$A$2:C2068),0)</f>
        <v>104.6</v>
      </c>
      <c r="J2068" s="5">
        <v>144.91999999999999</v>
      </c>
      <c r="K2068" s="5" t="s">
        <v>81</v>
      </c>
      <c r="L2068" s="6">
        <v>45088</v>
      </c>
      <c r="M2068" s="5">
        <f t="shared" si="32"/>
        <v>12</v>
      </c>
      <c r="N2068" s="5" t="str">
        <f>TEXT(Table1[[#This Row],[Date]],"mmm")</f>
        <v>May</v>
      </c>
      <c r="O2068" s="5">
        <f>YEAR(Table1[[#This Row],[Date]])</f>
        <v>2023</v>
      </c>
    </row>
    <row r="2069" spans="1:15" x14ac:dyDescent="0.25">
      <c r="A2069" s="5">
        <v>2068</v>
      </c>
      <c r="B2069" s="6">
        <v>45029</v>
      </c>
      <c r="C2069" s="5" t="s">
        <v>66</v>
      </c>
      <c r="D2069" s="5" t="str">
        <f>VLOOKUP($C2069,'Sales Person'!$A$1:$C$21,2,0)</f>
        <v>Michale Cole</v>
      </c>
      <c r="E2069" s="5" t="s">
        <v>7</v>
      </c>
      <c r="F2069" s="5" t="str">
        <f>VLOOKUP($E2069,Country!$A$1:$B$11,2,0)</f>
        <v>Europe</v>
      </c>
      <c r="G2069" s="5" t="s">
        <v>28</v>
      </c>
      <c r="H2069" s="5" t="str">
        <f>VLOOKUP($G2069,Products!$A$1:$C$11,COLUMNS(Products!$A$2:B2069),0)</f>
        <v>Electronics</v>
      </c>
      <c r="I2069" s="5">
        <f>VLOOKUP($G2069,Products!$A$1:$C$11,COLUMNS(Products!$A$2:C2069),0)</f>
        <v>282.79000000000002</v>
      </c>
      <c r="J2069" s="5">
        <v>836.29</v>
      </c>
      <c r="K2069" s="5" t="s">
        <v>81</v>
      </c>
      <c r="L2069" s="6">
        <v>45037</v>
      </c>
      <c r="M2069" s="5">
        <f t="shared" si="32"/>
        <v>8</v>
      </c>
      <c r="N2069" s="5" t="str">
        <f>TEXT(Table1[[#This Row],[Date]],"mmm")</f>
        <v>Apr</v>
      </c>
      <c r="O2069" s="5">
        <f>YEAR(Table1[[#This Row],[Date]])</f>
        <v>2023</v>
      </c>
    </row>
    <row r="2070" spans="1:15" x14ac:dyDescent="0.25">
      <c r="A2070" s="5">
        <v>2069</v>
      </c>
      <c r="B2070" s="6">
        <v>45279</v>
      </c>
      <c r="C2070" s="5" t="s">
        <v>64</v>
      </c>
      <c r="D2070" s="5" t="str">
        <f>VLOOKUP($C2070,'Sales Person'!$A$1:$C$21,2,0)</f>
        <v>Michale Cole</v>
      </c>
      <c r="E2070" s="5" t="s">
        <v>15</v>
      </c>
      <c r="F2070" s="5" t="str">
        <f>VLOOKUP($E2070,Country!$A$1:$B$11,2,0)</f>
        <v>Oceania</v>
      </c>
      <c r="G2070" s="5" t="s">
        <v>33</v>
      </c>
      <c r="H2070" s="5" t="str">
        <f>VLOOKUP($G2070,Products!$A$1:$C$11,COLUMNS(Products!$A$2:B2070),0)</f>
        <v>Electronics</v>
      </c>
      <c r="I2070" s="5">
        <f>VLOOKUP($G2070,Products!$A$1:$C$11,COLUMNS(Products!$A$2:C2070),0)</f>
        <v>381.62</v>
      </c>
      <c r="J2070" s="5">
        <v>126.39</v>
      </c>
      <c r="K2070" s="5" t="s">
        <v>82</v>
      </c>
      <c r="L2070" s="5" t="s">
        <v>83</v>
      </c>
      <c r="M2070" s="5" t="str">
        <f t="shared" si="32"/>
        <v>0</v>
      </c>
      <c r="N2070" s="5" t="str">
        <f>TEXT(Table1[[#This Row],[Date]],"mmm")</f>
        <v>Dec</v>
      </c>
      <c r="O2070" s="5">
        <f>YEAR(Table1[[#This Row],[Date]])</f>
        <v>2023</v>
      </c>
    </row>
    <row r="2071" spans="1:15" x14ac:dyDescent="0.25">
      <c r="A2071" s="5">
        <v>2070</v>
      </c>
      <c r="B2071" s="6">
        <v>45346</v>
      </c>
      <c r="C2071" s="5" t="s">
        <v>68</v>
      </c>
      <c r="D2071" s="5" t="str">
        <f>VLOOKUP($C2071,'Sales Person'!$A$1:$C$21,2,0)</f>
        <v>Samantha Irvin</v>
      </c>
      <c r="E2071" s="5" t="s">
        <v>15</v>
      </c>
      <c r="F2071" s="5" t="str">
        <f>VLOOKUP($E2071,Country!$A$1:$B$11,2,0)</f>
        <v>Oceania</v>
      </c>
      <c r="G2071" s="5" t="s">
        <v>31</v>
      </c>
      <c r="H2071" s="5" t="str">
        <f>VLOOKUP($G2071,Products!$A$1:$C$11,COLUMNS(Products!$A$2:B2071),0)</f>
        <v>Electronics</v>
      </c>
      <c r="I2071" s="5">
        <f>VLOOKUP($G2071,Products!$A$1:$C$11,COLUMNS(Products!$A$2:C2071),0)</f>
        <v>71.97</v>
      </c>
      <c r="J2071" s="5">
        <v>453.17</v>
      </c>
      <c r="K2071" s="5" t="s">
        <v>82</v>
      </c>
      <c r="L2071" s="5" t="s">
        <v>83</v>
      </c>
      <c r="M2071" s="5" t="str">
        <f t="shared" si="32"/>
        <v>0</v>
      </c>
      <c r="N2071" s="5" t="str">
        <f>TEXT(Table1[[#This Row],[Date]],"mmm")</f>
        <v>Feb</v>
      </c>
      <c r="O2071" s="5">
        <f>YEAR(Table1[[#This Row],[Date]])</f>
        <v>2024</v>
      </c>
    </row>
    <row r="2072" spans="1:15" x14ac:dyDescent="0.25">
      <c r="A2072" s="5">
        <v>2071</v>
      </c>
      <c r="B2072" s="6">
        <v>45027</v>
      </c>
      <c r="C2072" s="5" t="s">
        <v>74</v>
      </c>
      <c r="D2072" s="5" t="str">
        <f>VLOOKUP($C2072,'Sales Person'!$A$1:$C$21,2,0)</f>
        <v>Michale Cole</v>
      </c>
      <c r="E2072" s="5" t="s">
        <v>2</v>
      </c>
      <c r="F2072" s="5" t="str">
        <f>VLOOKUP($E2072,Country!$A$1:$B$11,2,0)</f>
        <v>North America</v>
      </c>
      <c r="G2072" s="5" t="s">
        <v>29</v>
      </c>
      <c r="H2072" s="5" t="str">
        <f>VLOOKUP($G2072,Products!$A$1:$C$11,COLUMNS(Products!$A$2:B2072),0)</f>
        <v>Computing</v>
      </c>
      <c r="I2072" s="5">
        <f>VLOOKUP($G2072,Products!$A$1:$C$11,COLUMNS(Products!$A$2:C2072),0)</f>
        <v>104.6</v>
      </c>
      <c r="J2072" s="5">
        <v>652.38</v>
      </c>
      <c r="K2072" s="5" t="s">
        <v>82</v>
      </c>
      <c r="L2072" s="5" t="s">
        <v>83</v>
      </c>
      <c r="M2072" s="5" t="str">
        <f t="shared" si="32"/>
        <v>0</v>
      </c>
      <c r="N2072" s="5" t="str">
        <f>TEXT(Table1[[#This Row],[Date]],"mmm")</f>
        <v>Apr</v>
      </c>
      <c r="O2072" s="5">
        <f>YEAR(Table1[[#This Row],[Date]])</f>
        <v>2023</v>
      </c>
    </row>
    <row r="2073" spans="1:15" x14ac:dyDescent="0.25">
      <c r="A2073" s="5">
        <v>2072</v>
      </c>
      <c r="B2073" s="6">
        <v>45313</v>
      </c>
      <c r="C2073" s="5" t="s">
        <v>40</v>
      </c>
      <c r="D2073" s="5" t="str">
        <f>VLOOKUP($C2073,'Sales Person'!$A$1:$C$21,2,0)</f>
        <v>Samantha Irvin</v>
      </c>
      <c r="E2073" s="5" t="s">
        <v>14</v>
      </c>
      <c r="F2073" s="5" t="str">
        <f>VLOOKUP($E2073,Country!$A$1:$B$11,2,0)</f>
        <v>Asia</v>
      </c>
      <c r="G2073" s="5" t="s">
        <v>20</v>
      </c>
      <c r="H2073" s="5" t="str">
        <f>VLOOKUP($G2073,Products!$A$1:$C$11,COLUMNS(Products!$A$2:B2073),0)</f>
        <v>Office Equipment</v>
      </c>
      <c r="I2073" s="5">
        <f>VLOOKUP($G2073,Products!$A$1:$C$11,COLUMNS(Products!$A$2:C2073),0)</f>
        <v>350.59</v>
      </c>
      <c r="J2073" s="5">
        <v>506.95</v>
      </c>
      <c r="K2073" s="5" t="s">
        <v>81</v>
      </c>
      <c r="L2073" s="6">
        <v>45331</v>
      </c>
      <c r="M2073" s="5">
        <f t="shared" si="32"/>
        <v>18</v>
      </c>
      <c r="N2073" s="5" t="str">
        <f>TEXT(Table1[[#This Row],[Date]],"mmm")</f>
        <v>Jan</v>
      </c>
      <c r="O2073" s="5">
        <f>YEAR(Table1[[#This Row],[Date]])</f>
        <v>2024</v>
      </c>
    </row>
    <row r="2074" spans="1:15" x14ac:dyDescent="0.25">
      <c r="A2074" s="5">
        <v>2073</v>
      </c>
      <c r="B2074" s="6">
        <v>45501</v>
      </c>
      <c r="C2074" s="5" t="s">
        <v>60</v>
      </c>
      <c r="D2074" s="5" t="str">
        <f>VLOOKUP($C2074,'Sales Person'!$A$1:$C$21,2,0)</f>
        <v>Cathy Kelley</v>
      </c>
      <c r="E2074" s="5" t="s">
        <v>14</v>
      </c>
      <c r="F2074" s="5" t="str">
        <f>VLOOKUP($E2074,Country!$A$1:$B$11,2,0)</f>
        <v>Asia</v>
      </c>
      <c r="G2074" s="5" t="s">
        <v>30</v>
      </c>
      <c r="H2074" s="5" t="str">
        <f>VLOOKUP($G2074,Products!$A$1:$C$11,COLUMNS(Products!$A$2:B2074),0)</f>
        <v>Audio</v>
      </c>
      <c r="I2074" s="5">
        <f>VLOOKUP($G2074,Products!$A$1:$C$11,COLUMNS(Products!$A$2:C2074),0)</f>
        <v>199.57</v>
      </c>
      <c r="J2074" s="5">
        <v>299.95</v>
      </c>
      <c r="K2074" s="5" t="s">
        <v>81</v>
      </c>
      <c r="L2074" s="6">
        <v>45519</v>
      </c>
      <c r="M2074" s="5">
        <f t="shared" si="32"/>
        <v>18</v>
      </c>
      <c r="N2074" s="5" t="str">
        <f>TEXT(Table1[[#This Row],[Date]],"mmm")</f>
        <v>Jul</v>
      </c>
      <c r="O2074" s="5">
        <f>YEAR(Table1[[#This Row],[Date]])</f>
        <v>2024</v>
      </c>
    </row>
    <row r="2075" spans="1:15" x14ac:dyDescent="0.25">
      <c r="A2075" s="5">
        <v>2074</v>
      </c>
      <c r="B2075" s="6">
        <v>45003</v>
      </c>
      <c r="C2075" s="5" t="s">
        <v>42</v>
      </c>
      <c r="D2075" s="5" t="str">
        <f>VLOOKUP($C2075,'Sales Person'!$A$1:$C$21,2,0)</f>
        <v>Cathy Kelley</v>
      </c>
      <c r="E2075" s="5" t="s">
        <v>4</v>
      </c>
      <c r="F2075" s="5" t="str">
        <f>VLOOKUP($E2075,Country!$A$1:$B$11,2,0)</f>
        <v>North America</v>
      </c>
      <c r="G2075" s="5" t="s">
        <v>31</v>
      </c>
      <c r="H2075" s="5" t="str">
        <f>VLOOKUP($G2075,Products!$A$1:$C$11,COLUMNS(Products!$A$2:B2075),0)</f>
        <v>Electronics</v>
      </c>
      <c r="I2075" s="5">
        <f>VLOOKUP($G2075,Products!$A$1:$C$11,COLUMNS(Products!$A$2:C2075),0)</f>
        <v>71.97</v>
      </c>
      <c r="J2075" s="5">
        <v>508.54</v>
      </c>
      <c r="K2075" s="5" t="s">
        <v>81</v>
      </c>
      <c r="L2075" s="6">
        <v>45005</v>
      </c>
      <c r="M2075" s="5">
        <f t="shared" si="32"/>
        <v>2</v>
      </c>
      <c r="N2075" s="5" t="str">
        <f>TEXT(Table1[[#This Row],[Date]],"mmm")</f>
        <v>Mar</v>
      </c>
      <c r="O2075" s="5">
        <f>YEAR(Table1[[#This Row],[Date]])</f>
        <v>2023</v>
      </c>
    </row>
    <row r="2076" spans="1:15" x14ac:dyDescent="0.25">
      <c r="A2076" s="5">
        <v>2075</v>
      </c>
      <c r="B2076" s="6">
        <v>44966</v>
      </c>
      <c r="C2076" s="5" t="s">
        <v>46</v>
      </c>
      <c r="D2076" s="5" t="str">
        <f>VLOOKUP($C2076,'Sales Person'!$A$1:$C$21,2,0)</f>
        <v>Nick Patrick</v>
      </c>
      <c r="E2076" s="5" t="s">
        <v>15</v>
      </c>
      <c r="F2076" s="5" t="str">
        <f>VLOOKUP($E2076,Country!$A$1:$B$11,2,0)</f>
        <v>Oceania</v>
      </c>
      <c r="G2076" s="5" t="s">
        <v>22</v>
      </c>
      <c r="H2076" s="5" t="str">
        <f>VLOOKUP($G2076,Products!$A$1:$C$11,COLUMNS(Products!$A$2:B2076),0)</f>
        <v>Computing</v>
      </c>
      <c r="I2076" s="5">
        <f>VLOOKUP($G2076,Products!$A$1:$C$11,COLUMNS(Products!$A$2:C2076),0)</f>
        <v>415.78</v>
      </c>
      <c r="J2076" s="5">
        <v>122.25</v>
      </c>
      <c r="K2076" s="5" t="s">
        <v>82</v>
      </c>
      <c r="L2076" s="5" t="s">
        <v>83</v>
      </c>
      <c r="M2076" s="5" t="str">
        <f t="shared" si="32"/>
        <v>0</v>
      </c>
      <c r="N2076" s="5" t="str">
        <f>TEXT(Table1[[#This Row],[Date]],"mmm")</f>
        <v>Feb</v>
      </c>
      <c r="O2076" s="5">
        <f>YEAR(Table1[[#This Row],[Date]])</f>
        <v>2023</v>
      </c>
    </row>
    <row r="2077" spans="1:15" x14ac:dyDescent="0.25">
      <c r="A2077" s="5">
        <v>2076</v>
      </c>
      <c r="B2077" s="6">
        <v>45232</v>
      </c>
      <c r="C2077" s="5" t="s">
        <v>42</v>
      </c>
      <c r="D2077" s="5" t="str">
        <f>VLOOKUP($C2077,'Sales Person'!$A$1:$C$21,2,0)</f>
        <v>Cathy Kelley</v>
      </c>
      <c r="E2077" s="5" t="s">
        <v>13</v>
      </c>
      <c r="F2077" s="5" t="str">
        <f>VLOOKUP($E2077,Country!$A$1:$B$11,2,0)</f>
        <v>Asia</v>
      </c>
      <c r="G2077" s="5" t="s">
        <v>22</v>
      </c>
      <c r="H2077" s="5" t="str">
        <f>VLOOKUP($G2077,Products!$A$1:$C$11,COLUMNS(Products!$A$2:B2077),0)</f>
        <v>Computing</v>
      </c>
      <c r="I2077" s="5">
        <f>VLOOKUP($G2077,Products!$A$1:$C$11,COLUMNS(Products!$A$2:C2077),0)</f>
        <v>415.78</v>
      </c>
      <c r="J2077" s="5">
        <v>837.03</v>
      </c>
      <c r="K2077" s="5" t="s">
        <v>81</v>
      </c>
      <c r="L2077" s="6">
        <v>45247</v>
      </c>
      <c r="M2077" s="5">
        <f t="shared" si="32"/>
        <v>15</v>
      </c>
      <c r="N2077" s="5" t="str">
        <f>TEXT(Table1[[#This Row],[Date]],"mmm")</f>
        <v>Nov</v>
      </c>
      <c r="O2077" s="5">
        <f>YEAR(Table1[[#This Row],[Date]])</f>
        <v>2023</v>
      </c>
    </row>
    <row r="2078" spans="1:15" x14ac:dyDescent="0.25">
      <c r="A2078" s="5">
        <v>2077</v>
      </c>
      <c r="B2078" s="6">
        <v>45188</v>
      </c>
      <c r="C2078" s="5" t="s">
        <v>72</v>
      </c>
      <c r="D2078" s="5" t="str">
        <f>VLOOKUP($C2078,'Sales Person'!$A$1:$C$21,2,0)</f>
        <v>Cathy Kelley</v>
      </c>
      <c r="E2078" s="5" t="s">
        <v>5</v>
      </c>
      <c r="F2078" s="5" t="str">
        <f>VLOOKUP($E2078,Country!$A$1:$B$11,2,0)</f>
        <v>South America</v>
      </c>
      <c r="G2078" s="5" t="s">
        <v>32</v>
      </c>
      <c r="H2078" s="5" t="str">
        <f>VLOOKUP($G2078,Products!$A$1:$C$11,COLUMNS(Products!$A$2:B2078),0)</f>
        <v>Audio</v>
      </c>
      <c r="I2078" s="5">
        <f>VLOOKUP($G2078,Products!$A$1:$C$11,COLUMNS(Products!$A$2:C2078),0)</f>
        <v>143.09</v>
      </c>
      <c r="J2078" s="5">
        <v>469.32</v>
      </c>
      <c r="K2078" s="5" t="s">
        <v>81</v>
      </c>
      <c r="L2078" s="6">
        <v>45192</v>
      </c>
      <c r="M2078" s="5">
        <f t="shared" si="32"/>
        <v>4</v>
      </c>
      <c r="N2078" s="5" t="str">
        <f>TEXT(Table1[[#This Row],[Date]],"mmm")</f>
        <v>Sep</v>
      </c>
      <c r="O2078" s="5">
        <f>YEAR(Table1[[#This Row],[Date]])</f>
        <v>2023</v>
      </c>
    </row>
    <row r="2079" spans="1:15" x14ac:dyDescent="0.25">
      <c r="A2079" s="5">
        <v>2078</v>
      </c>
      <c r="B2079" s="6">
        <v>45098</v>
      </c>
      <c r="C2079" s="5" t="s">
        <v>66</v>
      </c>
      <c r="D2079" s="5" t="str">
        <f>VLOOKUP($C2079,'Sales Person'!$A$1:$C$21,2,0)</f>
        <v>Michale Cole</v>
      </c>
      <c r="E2079" s="5" t="s">
        <v>5</v>
      </c>
      <c r="F2079" s="5" t="str">
        <f>VLOOKUP($E2079,Country!$A$1:$B$11,2,0)</f>
        <v>South America</v>
      </c>
      <c r="G2079" s="5" t="s">
        <v>30</v>
      </c>
      <c r="H2079" s="5" t="str">
        <f>VLOOKUP($G2079,Products!$A$1:$C$11,COLUMNS(Products!$A$2:B2079),0)</f>
        <v>Audio</v>
      </c>
      <c r="I2079" s="5">
        <f>VLOOKUP($G2079,Products!$A$1:$C$11,COLUMNS(Products!$A$2:C2079),0)</f>
        <v>199.57</v>
      </c>
      <c r="J2079" s="5">
        <v>872.33</v>
      </c>
      <c r="K2079" s="5" t="s">
        <v>82</v>
      </c>
      <c r="L2079" s="5" t="s">
        <v>83</v>
      </c>
      <c r="M2079" s="5" t="str">
        <f t="shared" si="32"/>
        <v>0</v>
      </c>
      <c r="N2079" s="5" t="str">
        <f>TEXT(Table1[[#This Row],[Date]],"mmm")</f>
        <v>Jun</v>
      </c>
      <c r="O2079" s="5">
        <f>YEAR(Table1[[#This Row],[Date]])</f>
        <v>2023</v>
      </c>
    </row>
    <row r="2080" spans="1:15" x14ac:dyDescent="0.25">
      <c r="A2080" s="5">
        <v>2079</v>
      </c>
      <c r="B2080" s="6">
        <v>45338</v>
      </c>
      <c r="C2080" s="5" t="s">
        <v>46</v>
      </c>
      <c r="D2080" s="5" t="str">
        <f>VLOOKUP($C2080,'Sales Person'!$A$1:$C$21,2,0)</f>
        <v>Nick Patrick</v>
      </c>
      <c r="E2080" s="5" t="s">
        <v>10</v>
      </c>
      <c r="F2080" s="5" t="str">
        <f>VLOOKUP($E2080,Country!$A$1:$B$11,2,0)</f>
        <v>Europe</v>
      </c>
      <c r="G2080" s="5" t="s">
        <v>31</v>
      </c>
      <c r="H2080" s="5" t="str">
        <f>VLOOKUP($G2080,Products!$A$1:$C$11,COLUMNS(Products!$A$2:B2080),0)</f>
        <v>Electronics</v>
      </c>
      <c r="I2080" s="5">
        <f>VLOOKUP($G2080,Products!$A$1:$C$11,COLUMNS(Products!$A$2:C2080),0)</f>
        <v>71.97</v>
      </c>
      <c r="J2080" s="5">
        <v>135.87</v>
      </c>
      <c r="K2080" s="5" t="s">
        <v>81</v>
      </c>
      <c r="L2080" s="6">
        <v>45344</v>
      </c>
      <c r="M2080" s="5">
        <f t="shared" si="32"/>
        <v>6</v>
      </c>
      <c r="N2080" s="5" t="str">
        <f>TEXT(Table1[[#This Row],[Date]],"mmm")</f>
        <v>Feb</v>
      </c>
      <c r="O2080" s="5">
        <f>YEAR(Table1[[#This Row],[Date]])</f>
        <v>2024</v>
      </c>
    </row>
    <row r="2081" spans="1:15" x14ac:dyDescent="0.25">
      <c r="A2081" s="5">
        <v>2080</v>
      </c>
      <c r="B2081" s="6">
        <v>45369</v>
      </c>
      <c r="C2081" s="5" t="s">
        <v>50</v>
      </c>
      <c r="D2081" s="5" t="str">
        <f>VLOOKUP($C2081,'Sales Person'!$A$1:$C$21,2,0)</f>
        <v>Michale Cole</v>
      </c>
      <c r="E2081" s="5" t="s">
        <v>10</v>
      </c>
      <c r="F2081" s="5" t="str">
        <f>VLOOKUP($E2081,Country!$A$1:$B$11,2,0)</f>
        <v>Europe</v>
      </c>
      <c r="G2081" s="5" t="s">
        <v>31</v>
      </c>
      <c r="H2081" s="5" t="str">
        <f>VLOOKUP($G2081,Products!$A$1:$C$11,COLUMNS(Products!$A$2:B2081),0)</f>
        <v>Electronics</v>
      </c>
      <c r="I2081" s="5">
        <f>VLOOKUP($G2081,Products!$A$1:$C$11,COLUMNS(Products!$A$2:C2081),0)</f>
        <v>71.97</v>
      </c>
      <c r="J2081" s="5">
        <v>465.64</v>
      </c>
      <c r="K2081" s="5" t="s">
        <v>81</v>
      </c>
      <c r="L2081" s="6">
        <v>45375</v>
      </c>
      <c r="M2081" s="5">
        <f t="shared" si="32"/>
        <v>6</v>
      </c>
      <c r="N2081" s="5" t="str">
        <f>TEXT(Table1[[#This Row],[Date]],"mmm")</f>
        <v>Mar</v>
      </c>
      <c r="O2081" s="5">
        <f>YEAR(Table1[[#This Row],[Date]])</f>
        <v>2024</v>
      </c>
    </row>
    <row r="2082" spans="1:15" x14ac:dyDescent="0.25">
      <c r="A2082" s="5">
        <v>2081</v>
      </c>
      <c r="B2082" s="6">
        <v>44937</v>
      </c>
      <c r="C2082" s="5" t="s">
        <v>72</v>
      </c>
      <c r="D2082" s="5" t="str">
        <f>VLOOKUP($C2082,'Sales Person'!$A$1:$C$21,2,0)</f>
        <v>Cathy Kelley</v>
      </c>
      <c r="E2082" s="5" t="s">
        <v>2</v>
      </c>
      <c r="F2082" s="5" t="str">
        <f>VLOOKUP($E2082,Country!$A$1:$B$11,2,0)</f>
        <v>North America</v>
      </c>
      <c r="G2082" s="5" t="s">
        <v>30</v>
      </c>
      <c r="H2082" s="5" t="str">
        <f>VLOOKUP($G2082,Products!$A$1:$C$11,COLUMNS(Products!$A$2:B2082),0)</f>
        <v>Audio</v>
      </c>
      <c r="I2082" s="5">
        <f>VLOOKUP($G2082,Products!$A$1:$C$11,COLUMNS(Products!$A$2:C2082),0)</f>
        <v>199.57</v>
      </c>
      <c r="J2082" s="5">
        <v>647.96</v>
      </c>
      <c r="K2082" s="5" t="s">
        <v>82</v>
      </c>
      <c r="L2082" s="5" t="s">
        <v>83</v>
      </c>
      <c r="M2082" s="5" t="str">
        <f t="shared" si="32"/>
        <v>0</v>
      </c>
      <c r="N2082" s="5" t="str">
        <f>TEXT(Table1[[#This Row],[Date]],"mmm")</f>
        <v>Jan</v>
      </c>
      <c r="O2082" s="5">
        <f>YEAR(Table1[[#This Row],[Date]])</f>
        <v>2023</v>
      </c>
    </row>
    <row r="2083" spans="1:15" x14ac:dyDescent="0.25">
      <c r="A2083" s="5">
        <v>2082</v>
      </c>
      <c r="B2083" s="6">
        <v>45187</v>
      </c>
      <c r="C2083" s="5" t="s">
        <v>74</v>
      </c>
      <c r="D2083" s="5" t="str">
        <f>VLOOKUP($C2083,'Sales Person'!$A$1:$C$21,2,0)</f>
        <v>Michale Cole</v>
      </c>
      <c r="E2083" s="5" t="s">
        <v>13</v>
      </c>
      <c r="F2083" s="5" t="str">
        <f>VLOOKUP($E2083,Country!$A$1:$B$11,2,0)</f>
        <v>Asia</v>
      </c>
      <c r="G2083" s="5" t="s">
        <v>22</v>
      </c>
      <c r="H2083" s="5" t="str">
        <f>VLOOKUP($G2083,Products!$A$1:$C$11,COLUMNS(Products!$A$2:B2083),0)</f>
        <v>Computing</v>
      </c>
      <c r="I2083" s="5">
        <f>VLOOKUP($G2083,Products!$A$1:$C$11,COLUMNS(Products!$A$2:C2083),0)</f>
        <v>415.78</v>
      </c>
      <c r="J2083" s="5">
        <v>158.36000000000001</v>
      </c>
      <c r="K2083" s="5" t="s">
        <v>82</v>
      </c>
      <c r="L2083" s="5" t="s">
        <v>83</v>
      </c>
      <c r="M2083" s="5" t="str">
        <f t="shared" si="32"/>
        <v>0</v>
      </c>
      <c r="N2083" s="5" t="str">
        <f>TEXT(Table1[[#This Row],[Date]],"mmm")</f>
        <v>Sep</v>
      </c>
      <c r="O2083" s="5">
        <f>YEAR(Table1[[#This Row],[Date]])</f>
        <v>2023</v>
      </c>
    </row>
    <row r="2084" spans="1:15" x14ac:dyDescent="0.25">
      <c r="A2084" s="5">
        <v>2083</v>
      </c>
      <c r="B2084" s="6">
        <v>45045</v>
      </c>
      <c r="C2084" s="5" t="s">
        <v>62</v>
      </c>
      <c r="D2084" s="5" t="str">
        <f>VLOOKUP($C2084,'Sales Person'!$A$1:$C$21,2,0)</f>
        <v>Cathy Kelley</v>
      </c>
      <c r="E2084" s="5" t="s">
        <v>4</v>
      </c>
      <c r="F2084" s="5" t="str">
        <f>VLOOKUP($E2084,Country!$A$1:$B$11,2,0)</f>
        <v>North America</v>
      </c>
      <c r="G2084" s="5" t="s">
        <v>20</v>
      </c>
      <c r="H2084" s="5" t="str">
        <f>VLOOKUP($G2084,Products!$A$1:$C$11,COLUMNS(Products!$A$2:B2084),0)</f>
        <v>Office Equipment</v>
      </c>
      <c r="I2084" s="5">
        <f>VLOOKUP($G2084,Products!$A$1:$C$11,COLUMNS(Products!$A$2:C2084),0)</f>
        <v>350.59</v>
      </c>
      <c r="J2084" s="5">
        <v>384.01</v>
      </c>
      <c r="K2084" s="5" t="s">
        <v>81</v>
      </c>
      <c r="L2084" s="6">
        <v>45047</v>
      </c>
      <c r="M2084" s="5">
        <f t="shared" si="32"/>
        <v>2</v>
      </c>
      <c r="N2084" s="5" t="str">
        <f>TEXT(Table1[[#This Row],[Date]],"mmm")</f>
        <v>Apr</v>
      </c>
      <c r="O2084" s="5">
        <f>YEAR(Table1[[#This Row],[Date]])</f>
        <v>2023</v>
      </c>
    </row>
    <row r="2085" spans="1:15" x14ac:dyDescent="0.25">
      <c r="A2085" s="5">
        <v>2084</v>
      </c>
      <c r="B2085" s="6">
        <v>45202</v>
      </c>
      <c r="C2085" s="5" t="s">
        <v>52</v>
      </c>
      <c r="D2085" s="5" t="str">
        <f>VLOOKUP($C2085,'Sales Person'!$A$1:$C$21,2,0)</f>
        <v>Nick Patrick</v>
      </c>
      <c r="E2085" s="5" t="s">
        <v>2</v>
      </c>
      <c r="F2085" s="5" t="str">
        <f>VLOOKUP($E2085,Country!$A$1:$B$11,2,0)</f>
        <v>North America</v>
      </c>
      <c r="G2085" s="5" t="s">
        <v>29</v>
      </c>
      <c r="H2085" s="5" t="str">
        <f>VLOOKUP($G2085,Products!$A$1:$C$11,COLUMNS(Products!$A$2:B2085),0)</f>
        <v>Computing</v>
      </c>
      <c r="I2085" s="5">
        <f>VLOOKUP($G2085,Products!$A$1:$C$11,COLUMNS(Products!$A$2:C2085),0)</f>
        <v>104.6</v>
      </c>
      <c r="J2085" s="5">
        <v>174.59</v>
      </c>
      <c r="K2085" s="5" t="s">
        <v>81</v>
      </c>
      <c r="L2085" s="6">
        <v>45203</v>
      </c>
      <c r="M2085" s="5">
        <f t="shared" si="32"/>
        <v>1</v>
      </c>
      <c r="N2085" s="5" t="str">
        <f>TEXT(Table1[[#This Row],[Date]],"mmm")</f>
        <v>Oct</v>
      </c>
      <c r="O2085" s="5">
        <f>YEAR(Table1[[#This Row],[Date]])</f>
        <v>2023</v>
      </c>
    </row>
    <row r="2086" spans="1:15" x14ac:dyDescent="0.25">
      <c r="A2086" s="5">
        <v>2085</v>
      </c>
      <c r="B2086" s="6">
        <v>45028</v>
      </c>
      <c r="C2086" s="5" t="s">
        <v>74</v>
      </c>
      <c r="D2086" s="5" t="str">
        <f>VLOOKUP($C2086,'Sales Person'!$A$1:$C$21,2,0)</f>
        <v>Michale Cole</v>
      </c>
      <c r="E2086" s="5" t="s">
        <v>9</v>
      </c>
      <c r="F2086" s="5" t="str">
        <f>VLOOKUP($E2086,Country!$A$1:$B$11,2,0)</f>
        <v>Europe</v>
      </c>
      <c r="G2086" s="5" t="s">
        <v>28</v>
      </c>
      <c r="H2086" s="5" t="str">
        <f>VLOOKUP($G2086,Products!$A$1:$C$11,COLUMNS(Products!$A$2:B2086),0)</f>
        <v>Electronics</v>
      </c>
      <c r="I2086" s="5">
        <f>VLOOKUP($G2086,Products!$A$1:$C$11,COLUMNS(Products!$A$2:C2086),0)</f>
        <v>282.79000000000002</v>
      </c>
      <c r="J2086" s="5">
        <v>404.76</v>
      </c>
      <c r="K2086" s="5" t="s">
        <v>82</v>
      </c>
      <c r="L2086" s="5" t="s">
        <v>83</v>
      </c>
      <c r="M2086" s="5" t="str">
        <f t="shared" si="32"/>
        <v>0</v>
      </c>
      <c r="N2086" s="5" t="str">
        <f>TEXT(Table1[[#This Row],[Date]],"mmm")</f>
        <v>Apr</v>
      </c>
      <c r="O2086" s="5">
        <f>YEAR(Table1[[#This Row],[Date]])</f>
        <v>2023</v>
      </c>
    </row>
    <row r="2087" spans="1:15" x14ac:dyDescent="0.25">
      <c r="A2087" s="5">
        <v>2086</v>
      </c>
      <c r="B2087" s="6">
        <v>45649</v>
      </c>
      <c r="C2087" s="5" t="s">
        <v>40</v>
      </c>
      <c r="D2087" s="5" t="str">
        <f>VLOOKUP($C2087,'Sales Person'!$A$1:$C$21,2,0)</f>
        <v>Samantha Irvin</v>
      </c>
      <c r="E2087" s="5" t="s">
        <v>2</v>
      </c>
      <c r="F2087" s="5" t="str">
        <f>VLOOKUP($E2087,Country!$A$1:$B$11,2,0)</f>
        <v>North America</v>
      </c>
      <c r="G2087" s="5" t="s">
        <v>31</v>
      </c>
      <c r="H2087" s="5" t="str">
        <f>VLOOKUP($G2087,Products!$A$1:$C$11,COLUMNS(Products!$A$2:B2087),0)</f>
        <v>Electronics</v>
      </c>
      <c r="I2087" s="5">
        <f>VLOOKUP($G2087,Products!$A$1:$C$11,COLUMNS(Products!$A$2:C2087),0)</f>
        <v>71.97</v>
      </c>
      <c r="J2087" s="5">
        <v>990.84</v>
      </c>
      <c r="K2087" s="5" t="s">
        <v>81</v>
      </c>
      <c r="L2087" s="6">
        <v>45650</v>
      </c>
      <c r="M2087" s="5">
        <f t="shared" si="32"/>
        <v>1</v>
      </c>
      <c r="N2087" s="5" t="str">
        <f>TEXT(Table1[[#This Row],[Date]],"mmm")</f>
        <v>Dec</v>
      </c>
      <c r="O2087" s="5">
        <f>YEAR(Table1[[#This Row],[Date]])</f>
        <v>2024</v>
      </c>
    </row>
    <row r="2088" spans="1:15" x14ac:dyDescent="0.25">
      <c r="A2088" s="5">
        <v>2087</v>
      </c>
      <c r="B2088" s="6">
        <v>45112</v>
      </c>
      <c r="C2088" s="5" t="s">
        <v>50</v>
      </c>
      <c r="D2088" s="5" t="str">
        <f>VLOOKUP($C2088,'Sales Person'!$A$1:$C$21,2,0)</f>
        <v>Michale Cole</v>
      </c>
      <c r="E2088" s="5" t="s">
        <v>9</v>
      </c>
      <c r="F2088" s="5" t="str">
        <f>VLOOKUP($E2088,Country!$A$1:$B$11,2,0)</f>
        <v>Europe</v>
      </c>
      <c r="G2088" s="5" t="s">
        <v>24</v>
      </c>
      <c r="H2088" s="5" t="str">
        <f>VLOOKUP($G2088,Products!$A$1:$C$11,COLUMNS(Products!$A$2:B2088),0)</f>
        <v>Audio</v>
      </c>
      <c r="I2088" s="5">
        <f>VLOOKUP($G2088,Products!$A$1:$C$11,COLUMNS(Products!$A$2:C2088),0)</f>
        <v>195.62</v>
      </c>
      <c r="J2088" s="5">
        <v>535.04</v>
      </c>
      <c r="K2088" s="5" t="s">
        <v>81</v>
      </c>
      <c r="L2088" s="6">
        <v>45122</v>
      </c>
      <c r="M2088" s="5">
        <f t="shared" si="32"/>
        <v>10</v>
      </c>
      <c r="N2088" s="5" t="str">
        <f>TEXT(Table1[[#This Row],[Date]],"mmm")</f>
        <v>Jul</v>
      </c>
      <c r="O2088" s="5">
        <f>YEAR(Table1[[#This Row],[Date]])</f>
        <v>2023</v>
      </c>
    </row>
    <row r="2089" spans="1:15" x14ac:dyDescent="0.25">
      <c r="A2089" s="5">
        <v>2088</v>
      </c>
      <c r="B2089" s="6">
        <v>45386</v>
      </c>
      <c r="C2089" s="5" t="s">
        <v>72</v>
      </c>
      <c r="D2089" s="5" t="str">
        <f>VLOOKUP($C2089,'Sales Person'!$A$1:$C$21,2,0)</f>
        <v>Cathy Kelley</v>
      </c>
      <c r="E2089" s="5" t="s">
        <v>15</v>
      </c>
      <c r="F2089" s="5" t="str">
        <f>VLOOKUP($E2089,Country!$A$1:$B$11,2,0)</f>
        <v>Oceania</v>
      </c>
      <c r="G2089" s="5" t="s">
        <v>20</v>
      </c>
      <c r="H2089" s="5" t="str">
        <f>VLOOKUP($G2089,Products!$A$1:$C$11,COLUMNS(Products!$A$2:B2089),0)</f>
        <v>Office Equipment</v>
      </c>
      <c r="I2089" s="5">
        <f>VLOOKUP($G2089,Products!$A$1:$C$11,COLUMNS(Products!$A$2:C2089),0)</f>
        <v>350.59</v>
      </c>
      <c r="J2089" s="5">
        <v>305.36</v>
      </c>
      <c r="K2089" s="5" t="s">
        <v>81</v>
      </c>
      <c r="L2089" s="6">
        <v>45406</v>
      </c>
      <c r="M2089" s="5">
        <f t="shared" si="32"/>
        <v>20</v>
      </c>
      <c r="N2089" s="5" t="str">
        <f>TEXT(Table1[[#This Row],[Date]],"mmm")</f>
        <v>Apr</v>
      </c>
      <c r="O2089" s="5">
        <f>YEAR(Table1[[#This Row],[Date]])</f>
        <v>2024</v>
      </c>
    </row>
    <row r="2090" spans="1:15" x14ac:dyDescent="0.25">
      <c r="A2090" s="5">
        <v>2089</v>
      </c>
      <c r="B2090" s="6">
        <v>45011</v>
      </c>
      <c r="C2090" s="5" t="s">
        <v>44</v>
      </c>
      <c r="D2090" s="5" t="str">
        <f>VLOOKUP($C2090,'Sales Person'!$A$1:$C$21,2,0)</f>
        <v>Cathy Kelley</v>
      </c>
      <c r="E2090" s="5" t="s">
        <v>7</v>
      </c>
      <c r="F2090" s="5" t="str">
        <f>VLOOKUP($E2090,Country!$A$1:$B$11,2,0)</f>
        <v>Europe</v>
      </c>
      <c r="G2090" s="5" t="s">
        <v>20</v>
      </c>
      <c r="H2090" s="5" t="str">
        <f>VLOOKUP($G2090,Products!$A$1:$C$11,COLUMNS(Products!$A$2:B2090),0)</f>
        <v>Office Equipment</v>
      </c>
      <c r="I2090" s="5">
        <f>VLOOKUP($G2090,Products!$A$1:$C$11,COLUMNS(Products!$A$2:C2090),0)</f>
        <v>350.59</v>
      </c>
      <c r="J2090" s="5">
        <v>357.29</v>
      </c>
      <c r="K2090" s="5" t="s">
        <v>81</v>
      </c>
      <c r="L2090" s="6">
        <v>45019</v>
      </c>
      <c r="M2090" s="5">
        <f t="shared" si="32"/>
        <v>8</v>
      </c>
      <c r="N2090" s="5" t="str">
        <f>TEXT(Table1[[#This Row],[Date]],"mmm")</f>
        <v>Mar</v>
      </c>
      <c r="O2090" s="5">
        <f>YEAR(Table1[[#This Row],[Date]])</f>
        <v>2023</v>
      </c>
    </row>
    <row r="2091" spans="1:15" x14ac:dyDescent="0.25">
      <c r="A2091" s="5">
        <v>2090</v>
      </c>
      <c r="B2091" s="6">
        <v>45151</v>
      </c>
      <c r="C2091" s="5" t="s">
        <v>48</v>
      </c>
      <c r="D2091" s="5" t="str">
        <f>VLOOKUP($C2091,'Sales Person'!$A$1:$C$21,2,0)</f>
        <v>Cathy Kelley</v>
      </c>
      <c r="E2091" s="5" t="s">
        <v>4</v>
      </c>
      <c r="F2091" s="5" t="str">
        <f>VLOOKUP($E2091,Country!$A$1:$B$11,2,0)</f>
        <v>North America</v>
      </c>
      <c r="G2091" s="5" t="s">
        <v>20</v>
      </c>
      <c r="H2091" s="5" t="str">
        <f>VLOOKUP($G2091,Products!$A$1:$C$11,COLUMNS(Products!$A$2:B2091),0)</f>
        <v>Office Equipment</v>
      </c>
      <c r="I2091" s="5">
        <f>VLOOKUP($G2091,Products!$A$1:$C$11,COLUMNS(Products!$A$2:C2091),0)</f>
        <v>350.59</v>
      </c>
      <c r="J2091" s="5">
        <v>247.37</v>
      </c>
      <c r="K2091" s="5" t="s">
        <v>81</v>
      </c>
      <c r="L2091" s="6">
        <v>45153</v>
      </c>
      <c r="M2091" s="5">
        <f t="shared" si="32"/>
        <v>2</v>
      </c>
      <c r="N2091" s="5" t="str">
        <f>TEXT(Table1[[#This Row],[Date]],"mmm")</f>
        <v>Aug</v>
      </c>
      <c r="O2091" s="5">
        <f>YEAR(Table1[[#This Row],[Date]])</f>
        <v>2023</v>
      </c>
    </row>
    <row r="2092" spans="1:15" x14ac:dyDescent="0.25">
      <c r="A2092" s="5">
        <v>2091</v>
      </c>
      <c r="B2092" s="6">
        <v>45249</v>
      </c>
      <c r="C2092" s="5" t="s">
        <v>62</v>
      </c>
      <c r="D2092" s="5" t="str">
        <f>VLOOKUP($C2092,'Sales Person'!$A$1:$C$21,2,0)</f>
        <v>Cathy Kelley</v>
      </c>
      <c r="E2092" s="5" t="s">
        <v>13</v>
      </c>
      <c r="F2092" s="5" t="str">
        <f>VLOOKUP($E2092,Country!$A$1:$B$11,2,0)</f>
        <v>Asia</v>
      </c>
      <c r="G2092" s="5" t="s">
        <v>22</v>
      </c>
      <c r="H2092" s="5" t="str">
        <f>VLOOKUP($G2092,Products!$A$1:$C$11,COLUMNS(Products!$A$2:B2092),0)</f>
        <v>Computing</v>
      </c>
      <c r="I2092" s="5">
        <f>VLOOKUP($G2092,Products!$A$1:$C$11,COLUMNS(Products!$A$2:C2092),0)</f>
        <v>415.78</v>
      </c>
      <c r="J2092" s="5">
        <v>344.04</v>
      </c>
      <c r="K2092" s="5" t="s">
        <v>81</v>
      </c>
      <c r="L2092" s="6">
        <v>45264</v>
      </c>
      <c r="M2092" s="5">
        <f t="shared" si="32"/>
        <v>15</v>
      </c>
      <c r="N2092" s="5" t="str">
        <f>TEXT(Table1[[#This Row],[Date]],"mmm")</f>
        <v>Nov</v>
      </c>
      <c r="O2092" s="5">
        <f>YEAR(Table1[[#This Row],[Date]])</f>
        <v>2023</v>
      </c>
    </row>
    <row r="2093" spans="1:15" x14ac:dyDescent="0.25">
      <c r="A2093" s="5">
        <v>2092</v>
      </c>
      <c r="B2093" s="6">
        <v>45379</v>
      </c>
      <c r="C2093" s="5" t="s">
        <v>70</v>
      </c>
      <c r="D2093" s="5" t="str">
        <f>VLOOKUP($C2093,'Sales Person'!$A$1:$C$21,2,0)</f>
        <v>Cathy Kelley</v>
      </c>
      <c r="E2093" s="5" t="s">
        <v>5</v>
      </c>
      <c r="F2093" s="5" t="str">
        <f>VLOOKUP($E2093,Country!$A$1:$B$11,2,0)</f>
        <v>South America</v>
      </c>
      <c r="G2093" s="5" t="s">
        <v>28</v>
      </c>
      <c r="H2093" s="5" t="str">
        <f>VLOOKUP($G2093,Products!$A$1:$C$11,COLUMNS(Products!$A$2:B2093),0)</f>
        <v>Electronics</v>
      </c>
      <c r="I2093" s="5">
        <f>VLOOKUP($G2093,Products!$A$1:$C$11,COLUMNS(Products!$A$2:C2093),0)</f>
        <v>282.79000000000002</v>
      </c>
      <c r="J2093" s="5">
        <v>855.66</v>
      </c>
      <c r="K2093" s="5" t="s">
        <v>81</v>
      </c>
      <c r="L2093" s="6">
        <v>45383</v>
      </c>
      <c r="M2093" s="5">
        <f t="shared" si="32"/>
        <v>4</v>
      </c>
      <c r="N2093" s="5" t="str">
        <f>TEXT(Table1[[#This Row],[Date]],"mmm")</f>
        <v>Mar</v>
      </c>
      <c r="O2093" s="5">
        <f>YEAR(Table1[[#This Row],[Date]])</f>
        <v>2024</v>
      </c>
    </row>
    <row r="2094" spans="1:15" x14ac:dyDescent="0.25">
      <c r="A2094" s="5">
        <v>2093</v>
      </c>
      <c r="B2094" s="6">
        <v>45142</v>
      </c>
      <c r="C2094" s="5" t="s">
        <v>50</v>
      </c>
      <c r="D2094" s="5" t="str">
        <f>VLOOKUP($C2094,'Sales Person'!$A$1:$C$21,2,0)</f>
        <v>Michale Cole</v>
      </c>
      <c r="E2094" s="5" t="s">
        <v>14</v>
      </c>
      <c r="F2094" s="5" t="str">
        <f>VLOOKUP($E2094,Country!$A$1:$B$11,2,0)</f>
        <v>Asia</v>
      </c>
      <c r="G2094" s="5" t="s">
        <v>22</v>
      </c>
      <c r="H2094" s="5" t="str">
        <f>VLOOKUP($G2094,Products!$A$1:$C$11,COLUMNS(Products!$A$2:B2094),0)</f>
        <v>Computing</v>
      </c>
      <c r="I2094" s="5">
        <f>VLOOKUP($G2094,Products!$A$1:$C$11,COLUMNS(Products!$A$2:C2094),0)</f>
        <v>415.78</v>
      </c>
      <c r="J2094" s="5">
        <v>549.25</v>
      </c>
      <c r="K2094" s="5" t="s">
        <v>81</v>
      </c>
      <c r="L2094" s="6">
        <v>45160</v>
      </c>
      <c r="M2094" s="5">
        <f t="shared" si="32"/>
        <v>18</v>
      </c>
      <c r="N2094" s="5" t="str">
        <f>TEXT(Table1[[#This Row],[Date]],"mmm")</f>
        <v>Aug</v>
      </c>
      <c r="O2094" s="5">
        <f>YEAR(Table1[[#This Row],[Date]])</f>
        <v>2023</v>
      </c>
    </row>
    <row r="2095" spans="1:15" x14ac:dyDescent="0.25">
      <c r="A2095" s="5">
        <v>2094</v>
      </c>
      <c r="B2095" s="6">
        <v>45640</v>
      </c>
      <c r="C2095" s="5" t="s">
        <v>70</v>
      </c>
      <c r="D2095" s="5" t="str">
        <f>VLOOKUP($C2095,'Sales Person'!$A$1:$C$21,2,0)</f>
        <v>Cathy Kelley</v>
      </c>
      <c r="E2095" s="5" t="s">
        <v>5</v>
      </c>
      <c r="F2095" s="5" t="str">
        <f>VLOOKUP($E2095,Country!$A$1:$B$11,2,0)</f>
        <v>South America</v>
      </c>
      <c r="G2095" s="5" t="s">
        <v>26</v>
      </c>
      <c r="H2095" s="5" t="str">
        <f>VLOOKUP($G2095,Products!$A$1:$C$11,COLUMNS(Products!$A$2:B2095),0)</f>
        <v>Electronics</v>
      </c>
      <c r="I2095" s="5">
        <f>VLOOKUP($G2095,Products!$A$1:$C$11,COLUMNS(Products!$A$2:C2095),0)</f>
        <v>263.2</v>
      </c>
      <c r="J2095" s="5">
        <v>617.39</v>
      </c>
      <c r="K2095" s="5" t="s">
        <v>82</v>
      </c>
      <c r="L2095" s="5" t="s">
        <v>83</v>
      </c>
      <c r="M2095" s="5" t="str">
        <f t="shared" si="32"/>
        <v>0</v>
      </c>
      <c r="N2095" s="5" t="str">
        <f>TEXT(Table1[[#This Row],[Date]],"mmm")</f>
        <v>Dec</v>
      </c>
      <c r="O2095" s="5">
        <f>YEAR(Table1[[#This Row],[Date]])</f>
        <v>2024</v>
      </c>
    </row>
    <row r="2096" spans="1:15" x14ac:dyDescent="0.25">
      <c r="A2096" s="5">
        <v>2095</v>
      </c>
      <c r="B2096" s="6">
        <v>45333</v>
      </c>
      <c r="C2096" s="5" t="s">
        <v>58</v>
      </c>
      <c r="D2096" s="5" t="str">
        <f>VLOOKUP($C2096,'Sales Person'!$A$1:$C$21,2,0)</f>
        <v>Nick Patrick</v>
      </c>
      <c r="E2096" s="5" t="s">
        <v>2</v>
      </c>
      <c r="F2096" s="5" t="str">
        <f>VLOOKUP($E2096,Country!$A$1:$B$11,2,0)</f>
        <v>North America</v>
      </c>
      <c r="G2096" s="5" t="s">
        <v>26</v>
      </c>
      <c r="H2096" s="5" t="str">
        <f>VLOOKUP($G2096,Products!$A$1:$C$11,COLUMNS(Products!$A$2:B2096),0)</f>
        <v>Electronics</v>
      </c>
      <c r="I2096" s="5">
        <f>VLOOKUP($G2096,Products!$A$1:$C$11,COLUMNS(Products!$A$2:C2096),0)</f>
        <v>263.2</v>
      </c>
      <c r="J2096" s="5">
        <v>179.47</v>
      </c>
      <c r="K2096" s="5" t="s">
        <v>81</v>
      </c>
      <c r="L2096" s="6">
        <v>45334</v>
      </c>
      <c r="M2096" s="5">
        <f t="shared" si="32"/>
        <v>1</v>
      </c>
      <c r="N2096" s="5" t="str">
        <f>TEXT(Table1[[#This Row],[Date]],"mmm")</f>
        <v>Feb</v>
      </c>
      <c r="O2096" s="5">
        <f>YEAR(Table1[[#This Row],[Date]])</f>
        <v>2024</v>
      </c>
    </row>
    <row r="2097" spans="1:15" x14ac:dyDescent="0.25">
      <c r="A2097" s="5">
        <v>2096</v>
      </c>
      <c r="B2097" s="6">
        <v>45083</v>
      </c>
      <c r="C2097" s="5" t="s">
        <v>42</v>
      </c>
      <c r="D2097" s="5" t="str">
        <f>VLOOKUP($C2097,'Sales Person'!$A$1:$C$21,2,0)</f>
        <v>Cathy Kelley</v>
      </c>
      <c r="E2097" s="5" t="s">
        <v>4</v>
      </c>
      <c r="F2097" s="5" t="str">
        <f>VLOOKUP($E2097,Country!$A$1:$B$11,2,0)</f>
        <v>North America</v>
      </c>
      <c r="G2097" s="5" t="s">
        <v>20</v>
      </c>
      <c r="H2097" s="5" t="str">
        <f>VLOOKUP($G2097,Products!$A$1:$C$11,COLUMNS(Products!$A$2:B2097),0)</f>
        <v>Office Equipment</v>
      </c>
      <c r="I2097" s="5">
        <f>VLOOKUP($G2097,Products!$A$1:$C$11,COLUMNS(Products!$A$2:C2097),0)</f>
        <v>350.59</v>
      </c>
      <c r="J2097" s="5">
        <v>421.82</v>
      </c>
      <c r="K2097" s="5" t="s">
        <v>81</v>
      </c>
      <c r="L2097" s="6">
        <v>45085</v>
      </c>
      <c r="M2097" s="5">
        <f t="shared" si="32"/>
        <v>2</v>
      </c>
      <c r="N2097" s="5" t="str">
        <f>TEXT(Table1[[#This Row],[Date]],"mmm")</f>
        <v>Jun</v>
      </c>
      <c r="O2097" s="5">
        <f>YEAR(Table1[[#This Row],[Date]])</f>
        <v>2023</v>
      </c>
    </row>
    <row r="2098" spans="1:15" x14ac:dyDescent="0.25">
      <c r="A2098" s="5">
        <v>2097</v>
      </c>
      <c r="B2098" s="6">
        <v>45217</v>
      </c>
      <c r="C2098" s="5" t="s">
        <v>46</v>
      </c>
      <c r="D2098" s="5" t="str">
        <f>VLOOKUP($C2098,'Sales Person'!$A$1:$C$21,2,0)</f>
        <v>Nick Patrick</v>
      </c>
      <c r="E2098" s="5" t="s">
        <v>14</v>
      </c>
      <c r="F2098" s="5" t="str">
        <f>VLOOKUP($E2098,Country!$A$1:$B$11,2,0)</f>
        <v>Asia</v>
      </c>
      <c r="G2098" s="5" t="s">
        <v>28</v>
      </c>
      <c r="H2098" s="5" t="str">
        <f>VLOOKUP($G2098,Products!$A$1:$C$11,COLUMNS(Products!$A$2:B2098),0)</f>
        <v>Electronics</v>
      </c>
      <c r="I2098" s="5">
        <f>VLOOKUP($G2098,Products!$A$1:$C$11,COLUMNS(Products!$A$2:C2098),0)</f>
        <v>282.79000000000002</v>
      </c>
      <c r="J2098" s="5">
        <v>559.14</v>
      </c>
      <c r="K2098" s="5" t="s">
        <v>82</v>
      </c>
      <c r="L2098" s="5" t="s">
        <v>83</v>
      </c>
      <c r="M2098" s="5" t="str">
        <f t="shared" si="32"/>
        <v>0</v>
      </c>
      <c r="N2098" s="5" t="str">
        <f>TEXT(Table1[[#This Row],[Date]],"mmm")</f>
        <v>Oct</v>
      </c>
      <c r="O2098" s="5">
        <f>YEAR(Table1[[#This Row],[Date]])</f>
        <v>2023</v>
      </c>
    </row>
    <row r="2099" spans="1:15" x14ac:dyDescent="0.25">
      <c r="A2099" s="5">
        <v>2098</v>
      </c>
      <c r="B2099" s="6">
        <v>45078</v>
      </c>
      <c r="C2099" s="5" t="s">
        <v>70</v>
      </c>
      <c r="D2099" s="5" t="str">
        <f>VLOOKUP($C2099,'Sales Person'!$A$1:$C$21,2,0)</f>
        <v>Cathy Kelley</v>
      </c>
      <c r="E2099" s="5" t="s">
        <v>7</v>
      </c>
      <c r="F2099" s="5" t="str">
        <f>VLOOKUP($E2099,Country!$A$1:$B$11,2,0)</f>
        <v>Europe</v>
      </c>
      <c r="G2099" s="5" t="s">
        <v>29</v>
      </c>
      <c r="H2099" s="5" t="str">
        <f>VLOOKUP($G2099,Products!$A$1:$C$11,COLUMNS(Products!$A$2:B2099),0)</f>
        <v>Computing</v>
      </c>
      <c r="I2099" s="5">
        <f>VLOOKUP($G2099,Products!$A$1:$C$11,COLUMNS(Products!$A$2:C2099),0)</f>
        <v>104.6</v>
      </c>
      <c r="J2099" s="5">
        <v>374.68</v>
      </c>
      <c r="K2099" s="5" t="s">
        <v>81</v>
      </c>
      <c r="L2099" s="6">
        <v>45086</v>
      </c>
      <c r="M2099" s="5">
        <f t="shared" si="32"/>
        <v>8</v>
      </c>
      <c r="N2099" s="5" t="str">
        <f>TEXT(Table1[[#This Row],[Date]],"mmm")</f>
        <v>Jun</v>
      </c>
      <c r="O2099" s="5">
        <f>YEAR(Table1[[#This Row],[Date]])</f>
        <v>2023</v>
      </c>
    </row>
    <row r="2100" spans="1:15" x14ac:dyDescent="0.25">
      <c r="A2100" s="5">
        <v>2099</v>
      </c>
      <c r="B2100" s="6">
        <v>45417</v>
      </c>
      <c r="C2100" s="5" t="s">
        <v>46</v>
      </c>
      <c r="D2100" s="5" t="str">
        <f>VLOOKUP($C2100,'Sales Person'!$A$1:$C$21,2,0)</f>
        <v>Nick Patrick</v>
      </c>
      <c r="E2100" s="5" t="s">
        <v>7</v>
      </c>
      <c r="F2100" s="5" t="str">
        <f>VLOOKUP($E2100,Country!$A$1:$B$11,2,0)</f>
        <v>Europe</v>
      </c>
      <c r="G2100" s="5" t="s">
        <v>20</v>
      </c>
      <c r="H2100" s="5" t="str">
        <f>VLOOKUP($G2100,Products!$A$1:$C$11,COLUMNS(Products!$A$2:B2100),0)</f>
        <v>Office Equipment</v>
      </c>
      <c r="I2100" s="5">
        <f>VLOOKUP($G2100,Products!$A$1:$C$11,COLUMNS(Products!$A$2:C2100),0)</f>
        <v>350.59</v>
      </c>
      <c r="J2100" s="5">
        <v>804.22</v>
      </c>
      <c r="K2100" s="5" t="s">
        <v>81</v>
      </c>
      <c r="L2100" s="6">
        <v>45425</v>
      </c>
      <c r="M2100" s="5">
        <f t="shared" si="32"/>
        <v>8</v>
      </c>
      <c r="N2100" s="5" t="str">
        <f>TEXT(Table1[[#This Row],[Date]],"mmm")</f>
        <v>May</v>
      </c>
      <c r="O2100" s="5">
        <f>YEAR(Table1[[#This Row],[Date]])</f>
        <v>2024</v>
      </c>
    </row>
    <row r="2101" spans="1:15" x14ac:dyDescent="0.25">
      <c r="A2101" s="5">
        <v>2100</v>
      </c>
      <c r="B2101" s="6">
        <v>45586</v>
      </c>
      <c r="C2101" s="5" t="s">
        <v>54</v>
      </c>
      <c r="D2101" s="5" t="str">
        <f>VLOOKUP($C2101,'Sales Person'!$A$1:$C$21,2,0)</f>
        <v>Michale Cole</v>
      </c>
      <c r="E2101" s="5" t="s">
        <v>13</v>
      </c>
      <c r="F2101" s="5" t="str">
        <f>VLOOKUP($E2101,Country!$A$1:$B$11,2,0)</f>
        <v>Asia</v>
      </c>
      <c r="G2101" s="5" t="s">
        <v>32</v>
      </c>
      <c r="H2101" s="5" t="str">
        <f>VLOOKUP($G2101,Products!$A$1:$C$11,COLUMNS(Products!$A$2:B2101),0)</f>
        <v>Audio</v>
      </c>
      <c r="I2101" s="5">
        <f>VLOOKUP($G2101,Products!$A$1:$C$11,COLUMNS(Products!$A$2:C2101),0)</f>
        <v>143.09</v>
      </c>
      <c r="J2101" s="5">
        <v>428.51</v>
      </c>
      <c r="K2101" s="5" t="s">
        <v>82</v>
      </c>
      <c r="L2101" s="5" t="s">
        <v>83</v>
      </c>
      <c r="M2101" s="5" t="str">
        <f t="shared" si="32"/>
        <v>0</v>
      </c>
      <c r="N2101" s="5" t="str">
        <f>TEXT(Table1[[#This Row],[Date]],"mmm")</f>
        <v>Oct</v>
      </c>
      <c r="O2101" s="5">
        <f>YEAR(Table1[[#This Row],[Date]])</f>
        <v>2024</v>
      </c>
    </row>
    <row r="2102" spans="1:15" x14ac:dyDescent="0.25">
      <c r="A2102" s="5">
        <v>2101</v>
      </c>
      <c r="B2102" s="6">
        <v>45559</v>
      </c>
      <c r="C2102" s="5" t="s">
        <v>46</v>
      </c>
      <c r="D2102" s="5" t="str">
        <f>VLOOKUP($C2102,'Sales Person'!$A$1:$C$21,2,0)</f>
        <v>Nick Patrick</v>
      </c>
      <c r="E2102" s="5" t="s">
        <v>14</v>
      </c>
      <c r="F2102" s="5" t="str">
        <f>VLOOKUP($E2102,Country!$A$1:$B$11,2,0)</f>
        <v>Asia</v>
      </c>
      <c r="G2102" s="5" t="s">
        <v>32</v>
      </c>
      <c r="H2102" s="5" t="str">
        <f>VLOOKUP($G2102,Products!$A$1:$C$11,COLUMNS(Products!$A$2:B2102),0)</f>
        <v>Audio</v>
      </c>
      <c r="I2102" s="5">
        <f>VLOOKUP($G2102,Products!$A$1:$C$11,COLUMNS(Products!$A$2:C2102),0)</f>
        <v>143.09</v>
      </c>
      <c r="J2102" s="5">
        <v>142.85</v>
      </c>
      <c r="K2102" s="5" t="s">
        <v>81</v>
      </c>
      <c r="L2102" s="6">
        <v>45577</v>
      </c>
      <c r="M2102" s="5">
        <f t="shared" si="32"/>
        <v>18</v>
      </c>
      <c r="N2102" s="5" t="str">
        <f>TEXT(Table1[[#This Row],[Date]],"mmm")</f>
        <v>Sep</v>
      </c>
      <c r="O2102" s="5">
        <f>YEAR(Table1[[#This Row],[Date]])</f>
        <v>2024</v>
      </c>
    </row>
    <row r="2103" spans="1:15" x14ac:dyDescent="0.25">
      <c r="A2103" s="5">
        <v>2102</v>
      </c>
      <c r="B2103" s="6">
        <v>45484</v>
      </c>
      <c r="C2103" s="5" t="s">
        <v>66</v>
      </c>
      <c r="D2103" s="5" t="str">
        <f>VLOOKUP($C2103,'Sales Person'!$A$1:$C$21,2,0)</f>
        <v>Michale Cole</v>
      </c>
      <c r="E2103" s="5" t="s">
        <v>4</v>
      </c>
      <c r="F2103" s="5" t="str">
        <f>VLOOKUP($E2103,Country!$A$1:$B$11,2,0)</f>
        <v>North America</v>
      </c>
      <c r="G2103" s="5" t="s">
        <v>33</v>
      </c>
      <c r="H2103" s="5" t="str">
        <f>VLOOKUP($G2103,Products!$A$1:$C$11,COLUMNS(Products!$A$2:B2103),0)</f>
        <v>Electronics</v>
      </c>
      <c r="I2103" s="5">
        <f>VLOOKUP($G2103,Products!$A$1:$C$11,COLUMNS(Products!$A$2:C2103),0)</f>
        <v>381.62</v>
      </c>
      <c r="J2103" s="5">
        <v>948.55</v>
      </c>
      <c r="K2103" s="5" t="s">
        <v>81</v>
      </c>
      <c r="L2103" s="6">
        <v>45486</v>
      </c>
      <c r="M2103" s="5">
        <f t="shared" si="32"/>
        <v>2</v>
      </c>
      <c r="N2103" s="5" t="str">
        <f>TEXT(Table1[[#This Row],[Date]],"mmm")</f>
        <v>Jul</v>
      </c>
      <c r="O2103" s="5">
        <f>YEAR(Table1[[#This Row],[Date]])</f>
        <v>2024</v>
      </c>
    </row>
    <row r="2104" spans="1:15" x14ac:dyDescent="0.25">
      <c r="A2104" s="5">
        <v>2103</v>
      </c>
      <c r="B2104" s="6">
        <v>45432</v>
      </c>
      <c r="C2104" s="5" t="s">
        <v>36</v>
      </c>
      <c r="D2104" s="5" t="str">
        <f>VLOOKUP($C2104,'Sales Person'!$A$1:$C$21,2,0)</f>
        <v>Michale Cole</v>
      </c>
      <c r="E2104" s="5" t="s">
        <v>5</v>
      </c>
      <c r="F2104" s="5" t="str">
        <f>VLOOKUP($E2104,Country!$A$1:$B$11,2,0)</f>
        <v>South America</v>
      </c>
      <c r="G2104" s="5" t="s">
        <v>26</v>
      </c>
      <c r="H2104" s="5" t="str">
        <f>VLOOKUP($G2104,Products!$A$1:$C$11,COLUMNS(Products!$A$2:B2104),0)</f>
        <v>Electronics</v>
      </c>
      <c r="I2104" s="5">
        <f>VLOOKUP($G2104,Products!$A$1:$C$11,COLUMNS(Products!$A$2:C2104),0)</f>
        <v>263.2</v>
      </c>
      <c r="J2104" s="5">
        <v>923.25</v>
      </c>
      <c r="K2104" s="5" t="s">
        <v>82</v>
      </c>
      <c r="L2104" s="5" t="s">
        <v>83</v>
      </c>
      <c r="M2104" s="5" t="str">
        <f t="shared" si="32"/>
        <v>0</v>
      </c>
      <c r="N2104" s="5" t="str">
        <f>TEXT(Table1[[#This Row],[Date]],"mmm")</f>
        <v>May</v>
      </c>
      <c r="O2104" s="5">
        <f>YEAR(Table1[[#This Row],[Date]])</f>
        <v>2024</v>
      </c>
    </row>
    <row r="2105" spans="1:15" x14ac:dyDescent="0.25">
      <c r="A2105" s="5">
        <v>2104</v>
      </c>
      <c r="B2105" s="6">
        <v>45113</v>
      </c>
      <c r="C2105" s="5" t="s">
        <v>74</v>
      </c>
      <c r="D2105" s="5" t="str">
        <f>VLOOKUP($C2105,'Sales Person'!$A$1:$C$21,2,0)</f>
        <v>Michale Cole</v>
      </c>
      <c r="E2105" s="5" t="s">
        <v>14</v>
      </c>
      <c r="F2105" s="5" t="str">
        <f>VLOOKUP($E2105,Country!$A$1:$B$11,2,0)</f>
        <v>Asia</v>
      </c>
      <c r="G2105" s="5" t="s">
        <v>30</v>
      </c>
      <c r="H2105" s="5" t="str">
        <f>VLOOKUP($G2105,Products!$A$1:$C$11,COLUMNS(Products!$A$2:B2105),0)</f>
        <v>Audio</v>
      </c>
      <c r="I2105" s="5">
        <f>VLOOKUP($G2105,Products!$A$1:$C$11,COLUMNS(Products!$A$2:C2105),0)</f>
        <v>199.57</v>
      </c>
      <c r="J2105" s="5">
        <v>784.42</v>
      </c>
      <c r="K2105" s="5" t="s">
        <v>82</v>
      </c>
      <c r="L2105" s="5" t="s">
        <v>83</v>
      </c>
      <c r="M2105" s="5" t="str">
        <f t="shared" si="32"/>
        <v>0</v>
      </c>
      <c r="N2105" s="5" t="str">
        <f>TEXT(Table1[[#This Row],[Date]],"mmm")</f>
        <v>Jul</v>
      </c>
      <c r="O2105" s="5">
        <f>YEAR(Table1[[#This Row],[Date]])</f>
        <v>2023</v>
      </c>
    </row>
    <row r="2106" spans="1:15" x14ac:dyDescent="0.25">
      <c r="A2106" s="5">
        <v>2105</v>
      </c>
      <c r="B2106" s="6">
        <v>45351</v>
      </c>
      <c r="C2106" s="5" t="s">
        <v>50</v>
      </c>
      <c r="D2106" s="5" t="str">
        <f>VLOOKUP($C2106,'Sales Person'!$A$1:$C$21,2,0)</f>
        <v>Michale Cole</v>
      </c>
      <c r="E2106" s="5" t="s">
        <v>15</v>
      </c>
      <c r="F2106" s="5" t="str">
        <f>VLOOKUP($E2106,Country!$A$1:$B$11,2,0)</f>
        <v>Oceania</v>
      </c>
      <c r="G2106" s="5" t="s">
        <v>26</v>
      </c>
      <c r="H2106" s="5" t="str">
        <f>VLOOKUP($G2106,Products!$A$1:$C$11,COLUMNS(Products!$A$2:B2106),0)</f>
        <v>Electronics</v>
      </c>
      <c r="I2106" s="5">
        <f>VLOOKUP($G2106,Products!$A$1:$C$11,COLUMNS(Products!$A$2:C2106),0)</f>
        <v>263.2</v>
      </c>
      <c r="J2106" s="5">
        <v>884.26</v>
      </c>
      <c r="K2106" s="5" t="s">
        <v>81</v>
      </c>
      <c r="L2106" s="6">
        <v>45371</v>
      </c>
      <c r="M2106" s="5">
        <f t="shared" si="32"/>
        <v>20</v>
      </c>
      <c r="N2106" s="5" t="str">
        <f>TEXT(Table1[[#This Row],[Date]],"mmm")</f>
        <v>Feb</v>
      </c>
      <c r="O2106" s="5">
        <f>YEAR(Table1[[#This Row],[Date]])</f>
        <v>2024</v>
      </c>
    </row>
    <row r="2107" spans="1:15" x14ac:dyDescent="0.25">
      <c r="A2107" s="5">
        <v>2106</v>
      </c>
      <c r="B2107" s="6">
        <v>45576</v>
      </c>
      <c r="C2107" s="5" t="s">
        <v>56</v>
      </c>
      <c r="D2107" s="5" t="str">
        <f>VLOOKUP($C2107,'Sales Person'!$A$1:$C$21,2,0)</f>
        <v>Nick Patrick</v>
      </c>
      <c r="E2107" s="5" t="s">
        <v>11</v>
      </c>
      <c r="F2107" s="5" t="str">
        <f>VLOOKUP($E2107,Country!$A$1:$B$11,2,0)</f>
        <v>Asia</v>
      </c>
      <c r="G2107" s="5" t="s">
        <v>29</v>
      </c>
      <c r="H2107" s="5" t="str">
        <f>VLOOKUP($G2107,Products!$A$1:$C$11,COLUMNS(Products!$A$2:B2107),0)</f>
        <v>Computing</v>
      </c>
      <c r="I2107" s="5">
        <f>VLOOKUP($G2107,Products!$A$1:$C$11,COLUMNS(Products!$A$2:C2107),0)</f>
        <v>104.6</v>
      </c>
      <c r="J2107" s="5">
        <v>927.36</v>
      </c>
      <c r="K2107" s="5" t="s">
        <v>82</v>
      </c>
      <c r="L2107" s="5" t="s">
        <v>83</v>
      </c>
      <c r="M2107" s="5" t="str">
        <f t="shared" si="32"/>
        <v>0</v>
      </c>
      <c r="N2107" s="5" t="str">
        <f>TEXT(Table1[[#This Row],[Date]],"mmm")</f>
        <v>Oct</v>
      </c>
      <c r="O2107" s="5">
        <f>YEAR(Table1[[#This Row],[Date]])</f>
        <v>2024</v>
      </c>
    </row>
    <row r="2108" spans="1:15" x14ac:dyDescent="0.25">
      <c r="A2108" s="5">
        <v>2107</v>
      </c>
      <c r="B2108" s="6">
        <v>45616</v>
      </c>
      <c r="C2108" s="5" t="s">
        <v>36</v>
      </c>
      <c r="D2108" s="5" t="str">
        <f>VLOOKUP($C2108,'Sales Person'!$A$1:$C$21,2,0)</f>
        <v>Michale Cole</v>
      </c>
      <c r="E2108" s="5" t="s">
        <v>5</v>
      </c>
      <c r="F2108" s="5" t="str">
        <f>VLOOKUP($E2108,Country!$A$1:$B$11,2,0)</f>
        <v>South America</v>
      </c>
      <c r="G2108" s="5" t="s">
        <v>22</v>
      </c>
      <c r="H2108" s="5" t="str">
        <f>VLOOKUP($G2108,Products!$A$1:$C$11,COLUMNS(Products!$A$2:B2108),0)</f>
        <v>Computing</v>
      </c>
      <c r="I2108" s="5">
        <f>VLOOKUP($G2108,Products!$A$1:$C$11,COLUMNS(Products!$A$2:C2108),0)</f>
        <v>415.78</v>
      </c>
      <c r="J2108" s="5">
        <v>748.35</v>
      </c>
      <c r="K2108" s="5" t="s">
        <v>81</v>
      </c>
      <c r="L2108" s="6">
        <v>45620</v>
      </c>
      <c r="M2108" s="5">
        <f t="shared" si="32"/>
        <v>4</v>
      </c>
      <c r="N2108" s="5" t="str">
        <f>TEXT(Table1[[#This Row],[Date]],"mmm")</f>
        <v>Nov</v>
      </c>
      <c r="O2108" s="5">
        <f>YEAR(Table1[[#This Row],[Date]])</f>
        <v>2024</v>
      </c>
    </row>
    <row r="2109" spans="1:15" x14ac:dyDescent="0.25">
      <c r="A2109" s="5">
        <v>2108</v>
      </c>
      <c r="B2109" s="6">
        <v>45104</v>
      </c>
      <c r="C2109" s="5" t="s">
        <v>54</v>
      </c>
      <c r="D2109" s="5" t="str">
        <f>VLOOKUP($C2109,'Sales Person'!$A$1:$C$21,2,0)</f>
        <v>Michale Cole</v>
      </c>
      <c r="E2109" s="5" t="s">
        <v>7</v>
      </c>
      <c r="F2109" s="5" t="str">
        <f>VLOOKUP($E2109,Country!$A$1:$B$11,2,0)</f>
        <v>Europe</v>
      </c>
      <c r="G2109" s="5" t="s">
        <v>29</v>
      </c>
      <c r="H2109" s="5" t="str">
        <f>VLOOKUP($G2109,Products!$A$1:$C$11,COLUMNS(Products!$A$2:B2109),0)</f>
        <v>Computing</v>
      </c>
      <c r="I2109" s="5">
        <f>VLOOKUP($G2109,Products!$A$1:$C$11,COLUMNS(Products!$A$2:C2109),0)</f>
        <v>104.6</v>
      </c>
      <c r="J2109" s="5">
        <v>310.01</v>
      </c>
      <c r="K2109" s="5" t="s">
        <v>82</v>
      </c>
      <c r="L2109" s="5" t="s">
        <v>83</v>
      </c>
      <c r="M2109" s="5" t="str">
        <f t="shared" si="32"/>
        <v>0</v>
      </c>
      <c r="N2109" s="5" t="str">
        <f>TEXT(Table1[[#This Row],[Date]],"mmm")</f>
        <v>Jun</v>
      </c>
      <c r="O2109" s="5">
        <f>YEAR(Table1[[#This Row],[Date]])</f>
        <v>2023</v>
      </c>
    </row>
    <row r="2110" spans="1:15" x14ac:dyDescent="0.25">
      <c r="A2110" s="5">
        <v>2109</v>
      </c>
      <c r="B2110" s="6">
        <v>45020</v>
      </c>
      <c r="C2110" s="5" t="s">
        <v>74</v>
      </c>
      <c r="D2110" s="5" t="str">
        <f>VLOOKUP($C2110,'Sales Person'!$A$1:$C$21,2,0)</f>
        <v>Michale Cole</v>
      </c>
      <c r="E2110" s="5" t="s">
        <v>9</v>
      </c>
      <c r="F2110" s="5" t="str">
        <f>VLOOKUP($E2110,Country!$A$1:$B$11,2,0)</f>
        <v>Europe</v>
      </c>
      <c r="G2110" s="5" t="s">
        <v>22</v>
      </c>
      <c r="H2110" s="5" t="str">
        <f>VLOOKUP($G2110,Products!$A$1:$C$11,COLUMNS(Products!$A$2:B2110),0)</f>
        <v>Computing</v>
      </c>
      <c r="I2110" s="5">
        <f>VLOOKUP($G2110,Products!$A$1:$C$11,COLUMNS(Products!$A$2:C2110),0)</f>
        <v>415.78</v>
      </c>
      <c r="J2110" s="5">
        <v>519.98</v>
      </c>
      <c r="K2110" s="5" t="s">
        <v>82</v>
      </c>
      <c r="L2110" s="5" t="s">
        <v>83</v>
      </c>
      <c r="M2110" s="5" t="str">
        <f t="shared" si="32"/>
        <v>0</v>
      </c>
      <c r="N2110" s="5" t="str">
        <f>TEXT(Table1[[#This Row],[Date]],"mmm")</f>
        <v>Apr</v>
      </c>
      <c r="O2110" s="5">
        <f>YEAR(Table1[[#This Row],[Date]])</f>
        <v>2023</v>
      </c>
    </row>
    <row r="2111" spans="1:15" x14ac:dyDescent="0.25">
      <c r="A2111" s="5">
        <v>2110</v>
      </c>
      <c r="B2111" s="6">
        <v>44964</v>
      </c>
      <c r="C2111" s="5" t="s">
        <v>52</v>
      </c>
      <c r="D2111" s="5" t="str">
        <f>VLOOKUP($C2111,'Sales Person'!$A$1:$C$21,2,0)</f>
        <v>Nick Patrick</v>
      </c>
      <c r="E2111" s="5" t="s">
        <v>14</v>
      </c>
      <c r="F2111" s="5" t="str">
        <f>VLOOKUP($E2111,Country!$A$1:$B$11,2,0)</f>
        <v>Asia</v>
      </c>
      <c r="G2111" s="5" t="s">
        <v>29</v>
      </c>
      <c r="H2111" s="5" t="str">
        <f>VLOOKUP($G2111,Products!$A$1:$C$11,COLUMNS(Products!$A$2:B2111),0)</f>
        <v>Computing</v>
      </c>
      <c r="I2111" s="5">
        <f>VLOOKUP($G2111,Products!$A$1:$C$11,COLUMNS(Products!$A$2:C2111),0)</f>
        <v>104.6</v>
      </c>
      <c r="J2111" s="5">
        <v>556.09</v>
      </c>
      <c r="K2111" s="5" t="s">
        <v>81</v>
      </c>
      <c r="L2111" s="6">
        <v>44982</v>
      </c>
      <c r="M2111" s="5">
        <f t="shared" si="32"/>
        <v>18</v>
      </c>
      <c r="N2111" s="5" t="str">
        <f>TEXT(Table1[[#This Row],[Date]],"mmm")</f>
        <v>Feb</v>
      </c>
      <c r="O2111" s="5">
        <f>YEAR(Table1[[#This Row],[Date]])</f>
        <v>2023</v>
      </c>
    </row>
    <row r="2112" spans="1:15" x14ac:dyDescent="0.25">
      <c r="A2112" s="5">
        <v>2111</v>
      </c>
      <c r="B2112" s="6">
        <v>45586</v>
      </c>
      <c r="C2112" s="5" t="s">
        <v>56</v>
      </c>
      <c r="D2112" s="5" t="str">
        <f>VLOOKUP($C2112,'Sales Person'!$A$1:$C$21,2,0)</f>
        <v>Nick Patrick</v>
      </c>
      <c r="E2112" s="5" t="s">
        <v>9</v>
      </c>
      <c r="F2112" s="5" t="str">
        <f>VLOOKUP($E2112,Country!$A$1:$B$11,2,0)</f>
        <v>Europe</v>
      </c>
      <c r="G2112" s="5" t="s">
        <v>32</v>
      </c>
      <c r="H2112" s="5" t="str">
        <f>VLOOKUP($G2112,Products!$A$1:$C$11,COLUMNS(Products!$A$2:B2112),0)</f>
        <v>Audio</v>
      </c>
      <c r="I2112" s="5">
        <f>VLOOKUP($G2112,Products!$A$1:$C$11,COLUMNS(Products!$A$2:C2112),0)</f>
        <v>143.09</v>
      </c>
      <c r="J2112" s="5">
        <v>854.22</v>
      </c>
      <c r="K2112" s="5" t="s">
        <v>82</v>
      </c>
      <c r="L2112" s="5" t="s">
        <v>83</v>
      </c>
      <c r="M2112" s="5" t="str">
        <f t="shared" si="32"/>
        <v>0</v>
      </c>
      <c r="N2112" s="5" t="str">
        <f>TEXT(Table1[[#This Row],[Date]],"mmm")</f>
        <v>Oct</v>
      </c>
      <c r="O2112" s="5">
        <f>YEAR(Table1[[#This Row],[Date]])</f>
        <v>2024</v>
      </c>
    </row>
    <row r="2113" spans="1:15" x14ac:dyDescent="0.25">
      <c r="A2113" s="5">
        <v>2112</v>
      </c>
      <c r="B2113" s="6">
        <v>45066</v>
      </c>
      <c r="C2113" s="5" t="s">
        <v>58</v>
      </c>
      <c r="D2113" s="5" t="str">
        <f>VLOOKUP($C2113,'Sales Person'!$A$1:$C$21,2,0)</f>
        <v>Nick Patrick</v>
      </c>
      <c r="E2113" s="5" t="s">
        <v>5</v>
      </c>
      <c r="F2113" s="5" t="str">
        <f>VLOOKUP($E2113,Country!$A$1:$B$11,2,0)</f>
        <v>South America</v>
      </c>
      <c r="G2113" s="5" t="s">
        <v>33</v>
      </c>
      <c r="H2113" s="5" t="str">
        <f>VLOOKUP($G2113,Products!$A$1:$C$11,COLUMNS(Products!$A$2:B2113),0)</f>
        <v>Electronics</v>
      </c>
      <c r="I2113" s="5">
        <f>VLOOKUP($G2113,Products!$A$1:$C$11,COLUMNS(Products!$A$2:C2113),0)</f>
        <v>381.62</v>
      </c>
      <c r="J2113" s="5">
        <v>568.24</v>
      </c>
      <c r="K2113" s="5" t="s">
        <v>81</v>
      </c>
      <c r="L2113" s="6">
        <v>45070</v>
      </c>
      <c r="M2113" s="5">
        <f t="shared" si="32"/>
        <v>4</v>
      </c>
      <c r="N2113" s="5" t="str">
        <f>TEXT(Table1[[#This Row],[Date]],"mmm")</f>
        <v>May</v>
      </c>
      <c r="O2113" s="5">
        <f>YEAR(Table1[[#This Row],[Date]])</f>
        <v>2023</v>
      </c>
    </row>
    <row r="2114" spans="1:15" x14ac:dyDescent="0.25">
      <c r="A2114" s="5">
        <v>2113</v>
      </c>
      <c r="B2114" s="6">
        <v>45417</v>
      </c>
      <c r="C2114" s="5" t="s">
        <v>42</v>
      </c>
      <c r="D2114" s="5" t="str">
        <f>VLOOKUP($C2114,'Sales Person'!$A$1:$C$21,2,0)</f>
        <v>Cathy Kelley</v>
      </c>
      <c r="E2114" s="5" t="s">
        <v>13</v>
      </c>
      <c r="F2114" s="5" t="str">
        <f>VLOOKUP($E2114,Country!$A$1:$B$11,2,0)</f>
        <v>Asia</v>
      </c>
      <c r="G2114" s="5" t="s">
        <v>29</v>
      </c>
      <c r="H2114" s="5" t="str">
        <f>VLOOKUP($G2114,Products!$A$1:$C$11,COLUMNS(Products!$A$2:B2114),0)</f>
        <v>Computing</v>
      </c>
      <c r="I2114" s="5">
        <f>VLOOKUP($G2114,Products!$A$1:$C$11,COLUMNS(Products!$A$2:C2114),0)</f>
        <v>104.6</v>
      </c>
      <c r="J2114" s="5">
        <v>890.55</v>
      </c>
      <c r="K2114" s="5" t="s">
        <v>81</v>
      </c>
      <c r="L2114" s="6">
        <v>45432</v>
      </c>
      <c r="M2114" s="5">
        <f t="shared" ref="M2114:M2177" si="33">IFERROR(L2114-B2114,"0")</f>
        <v>15</v>
      </c>
      <c r="N2114" s="5" t="str">
        <f>TEXT(Table1[[#This Row],[Date]],"mmm")</f>
        <v>May</v>
      </c>
      <c r="O2114" s="5">
        <f>YEAR(Table1[[#This Row],[Date]])</f>
        <v>2024</v>
      </c>
    </row>
    <row r="2115" spans="1:15" x14ac:dyDescent="0.25">
      <c r="A2115" s="5">
        <v>2114</v>
      </c>
      <c r="B2115" s="6">
        <v>45212</v>
      </c>
      <c r="C2115" s="5" t="s">
        <v>68</v>
      </c>
      <c r="D2115" s="5" t="str">
        <f>VLOOKUP($C2115,'Sales Person'!$A$1:$C$21,2,0)</f>
        <v>Samantha Irvin</v>
      </c>
      <c r="E2115" s="5" t="s">
        <v>2</v>
      </c>
      <c r="F2115" s="5" t="str">
        <f>VLOOKUP($E2115,Country!$A$1:$B$11,2,0)</f>
        <v>North America</v>
      </c>
      <c r="G2115" s="5" t="s">
        <v>22</v>
      </c>
      <c r="H2115" s="5" t="str">
        <f>VLOOKUP($G2115,Products!$A$1:$C$11,COLUMNS(Products!$A$2:B2115),0)</f>
        <v>Computing</v>
      </c>
      <c r="I2115" s="5">
        <f>VLOOKUP($G2115,Products!$A$1:$C$11,COLUMNS(Products!$A$2:C2115),0)</f>
        <v>415.78</v>
      </c>
      <c r="J2115" s="5">
        <v>217.22</v>
      </c>
      <c r="K2115" s="5" t="s">
        <v>81</v>
      </c>
      <c r="L2115" s="6">
        <v>45213</v>
      </c>
      <c r="M2115" s="5">
        <f t="shared" si="33"/>
        <v>1</v>
      </c>
      <c r="N2115" s="5" t="str">
        <f>TEXT(Table1[[#This Row],[Date]],"mmm")</f>
        <v>Oct</v>
      </c>
      <c r="O2115" s="5">
        <f>YEAR(Table1[[#This Row],[Date]])</f>
        <v>2023</v>
      </c>
    </row>
    <row r="2116" spans="1:15" x14ac:dyDescent="0.25">
      <c r="A2116" s="5">
        <v>2115</v>
      </c>
      <c r="B2116" s="6">
        <v>45270</v>
      </c>
      <c r="C2116" s="5" t="s">
        <v>70</v>
      </c>
      <c r="D2116" s="5" t="str">
        <f>VLOOKUP($C2116,'Sales Person'!$A$1:$C$21,2,0)</f>
        <v>Cathy Kelley</v>
      </c>
      <c r="E2116" s="5" t="s">
        <v>10</v>
      </c>
      <c r="F2116" s="5" t="str">
        <f>VLOOKUP($E2116,Country!$A$1:$B$11,2,0)</f>
        <v>Europe</v>
      </c>
      <c r="G2116" s="5" t="s">
        <v>24</v>
      </c>
      <c r="H2116" s="5" t="str">
        <f>VLOOKUP($G2116,Products!$A$1:$C$11,COLUMNS(Products!$A$2:B2116),0)</f>
        <v>Audio</v>
      </c>
      <c r="I2116" s="5">
        <f>VLOOKUP($G2116,Products!$A$1:$C$11,COLUMNS(Products!$A$2:C2116),0)</f>
        <v>195.62</v>
      </c>
      <c r="J2116" s="5">
        <v>755.41</v>
      </c>
      <c r="K2116" s="5" t="s">
        <v>81</v>
      </c>
      <c r="L2116" s="6">
        <v>45276</v>
      </c>
      <c r="M2116" s="5">
        <f t="shared" si="33"/>
        <v>6</v>
      </c>
      <c r="N2116" s="5" t="str">
        <f>TEXT(Table1[[#This Row],[Date]],"mmm")</f>
        <v>Dec</v>
      </c>
      <c r="O2116" s="5">
        <f>YEAR(Table1[[#This Row],[Date]])</f>
        <v>2023</v>
      </c>
    </row>
    <row r="2117" spans="1:15" x14ac:dyDescent="0.25">
      <c r="A2117" s="5">
        <v>2116</v>
      </c>
      <c r="B2117" s="6">
        <v>45566</v>
      </c>
      <c r="C2117" s="5" t="s">
        <v>36</v>
      </c>
      <c r="D2117" s="5" t="str">
        <f>VLOOKUP($C2117,'Sales Person'!$A$1:$C$21,2,0)</f>
        <v>Michale Cole</v>
      </c>
      <c r="E2117" s="5" t="s">
        <v>14</v>
      </c>
      <c r="F2117" s="5" t="str">
        <f>VLOOKUP($E2117,Country!$A$1:$B$11,2,0)</f>
        <v>Asia</v>
      </c>
      <c r="G2117" s="5" t="s">
        <v>24</v>
      </c>
      <c r="H2117" s="5" t="str">
        <f>VLOOKUP($G2117,Products!$A$1:$C$11,COLUMNS(Products!$A$2:B2117),0)</f>
        <v>Audio</v>
      </c>
      <c r="I2117" s="5">
        <f>VLOOKUP($G2117,Products!$A$1:$C$11,COLUMNS(Products!$A$2:C2117),0)</f>
        <v>195.62</v>
      </c>
      <c r="J2117" s="5">
        <v>554.53</v>
      </c>
      <c r="K2117" s="5" t="s">
        <v>81</v>
      </c>
      <c r="L2117" s="6">
        <v>45584</v>
      </c>
      <c r="M2117" s="5">
        <f t="shared" si="33"/>
        <v>18</v>
      </c>
      <c r="N2117" s="5" t="str">
        <f>TEXT(Table1[[#This Row],[Date]],"mmm")</f>
        <v>Oct</v>
      </c>
      <c r="O2117" s="5">
        <f>YEAR(Table1[[#This Row],[Date]])</f>
        <v>2024</v>
      </c>
    </row>
    <row r="2118" spans="1:15" x14ac:dyDescent="0.25">
      <c r="A2118" s="5">
        <v>2117</v>
      </c>
      <c r="B2118" s="6">
        <v>45355</v>
      </c>
      <c r="C2118" s="5" t="s">
        <v>58</v>
      </c>
      <c r="D2118" s="5" t="str">
        <f>VLOOKUP($C2118,'Sales Person'!$A$1:$C$21,2,0)</f>
        <v>Nick Patrick</v>
      </c>
      <c r="E2118" s="5" t="s">
        <v>4</v>
      </c>
      <c r="F2118" s="5" t="str">
        <f>VLOOKUP($E2118,Country!$A$1:$B$11,2,0)</f>
        <v>North America</v>
      </c>
      <c r="G2118" s="5" t="s">
        <v>31</v>
      </c>
      <c r="H2118" s="5" t="str">
        <f>VLOOKUP($G2118,Products!$A$1:$C$11,COLUMNS(Products!$A$2:B2118),0)</f>
        <v>Electronics</v>
      </c>
      <c r="I2118" s="5">
        <f>VLOOKUP($G2118,Products!$A$1:$C$11,COLUMNS(Products!$A$2:C2118),0)</f>
        <v>71.97</v>
      </c>
      <c r="J2118" s="5">
        <v>784.04</v>
      </c>
      <c r="K2118" s="5" t="s">
        <v>81</v>
      </c>
      <c r="L2118" s="6">
        <v>45357</v>
      </c>
      <c r="M2118" s="5">
        <f t="shared" si="33"/>
        <v>2</v>
      </c>
      <c r="N2118" s="5" t="str">
        <f>TEXT(Table1[[#This Row],[Date]],"mmm")</f>
        <v>Mar</v>
      </c>
      <c r="O2118" s="5">
        <f>YEAR(Table1[[#This Row],[Date]])</f>
        <v>2024</v>
      </c>
    </row>
    <row r="2119" spans="1:15" x14ac:dyDescent="0.25">
      <c r="A2119" s="5">
        <v>2118</v>
      </c>
      <c r="B2119" s="6">
        <v>45007</v>
      </c>
      <c r="C2119" s="5" t="s">
        <v>56</v>
      </c>
      <c r="D2119" s="5" t="str">
        <f>VLOOKUP($C2119,'Sales Person'!$A$1:$C$21,2,0)</f>
        <v>Nick Patrick</v>
      </c>
      <c r="E2119" s="5" t="s">
        <v>5</v>
      </c>
      <c r="F2119" s="5" t="str">
        <f>VLOOKUP($E2119,Country!$A$1:$B$11,2,0)</f>
        <v>South America</v>
      </c>
      <c r="G2119" s="5" t="s">
        <v>22</v>
      </c>
      <c r="H2119" s="5" t="str">
        <f>VLOOKUP($G2119,Products!$A$1:$C$11,COLUMNS(Products!$A$2:B2119),0)</f>
        <v>Computing</v>
      </c>
      <c r="I2119" s="5">
        <f>VLOOKUP($G2119,Products!$A$1:$C$11,COLUMNS(Products!$A$2:C2119),0)</f>
        <v>415.78</v>
      </c>
      <c r="J2119" s="5">
        <v>418.81</v>
      </c>
      <c r="K2119" s="5" t="s">
        <v>81</v>
      </c>
      <c r="L2119" s="6">
        <v>45011</v>
      </c>
      <c r="M2119" s="5">
        <f t="shared" si="33"/>
        <v>4</v>
      </c>
      <c r="N2119" s="5" t="str">
        <f>TEXT(Table1[[#This Row],[Date]],"mmm")</f>
        <v>Mar</v>
      </c>
      <c r="O2119" s="5">
        <f>YEAR(Table1[[#This Row],[Date]])</f>
        <v>2023</v>
      </c>
    </row>
    <row r="2120" spans="1:15" x14ac:dyDescent="0.25">
      <c r="A2120" s="5">
        <v>2119</v>
      </c>
      <c r="B2120" s="6">
        <v>44981</v>
      </c>
      <c r="C2120" s="5" t="s">
        <v>50</v>
      </c>
      <c r="D2120" s="5" t="str">
        <f>VLOOKUP($C2120,'Sales Person'!$A$1:$C$21,2,0)</f>
        <v>Michale Cole</v>
      </c>
      <c r="E2120" s="5" t="s">
        <v>11</v>
      </c>
      <c r="F2120" s="5" t="str">
        <f>VLOOKUP($E2120,Country!$A$1:$B$11,2,0)</f>
        <v>Asia</v>
      </c>
      <c r="G2120" s="5" t="s">
        <v>31</v>
      </c>
      <c r="H2120" s="5" t="str">
        <f>VLOOKUP($G2120,Products!$A$1:$C$11,COLUMNS(Products!$A$2:B2120),0)</f>
        <v>Electronics</v>
      </c>
      <c r="I2120" s="5">
        <f>VLOOKUP($G2120,Products!$A$1:$C$11,COLUMNS(Products!$A$2:C2120),0)</f>
        <v>71.97</v>
      </c>
      <c r="J2120" s="5">
        <v>749.06</v>
      </c>
      <c r="K2120" s="5" t="s">
        <v>81</v>
      </c>
      <c r="L2120" s="6">
        <v>44993</v>
      </c>
      <c r="M2120" s="5">
        <f t="shared" si="33"/>
        <v>12</v>
      </c>
      <c r="N2120" s="5" t="str">
        <f>TEXT(Table1[[#This Row],[Date]],"mmm")</f>
        <v>Feb</v>
      </c>
      <c r="O2120" s="5">
        <f>YEAR(Table1[[#This Row],[Date]])</f>
        <v>2023</v>
      </c>
    </row>
    <row r="2121" spans="1:15" x14ac:dyDescent="0.25">
      <c r="A2121" s="5">
        <v>2120</v>
      </c>
      <c r="B2121" s="6">
        <v>44953</v>
      </c>
      <c r="C2121" s="5" t="s">
        <v>72</v>
      </c>
      <c r="D2121" s="5" t="str">
        <f>VLOOKUP($C2121,'Sales Person'!$A$1:$C$21,2,0)</f>
        <v>Cathy Kelley</v>
      </c>
      <c r="E2121" s="5" t="s">
        <v>7</v>
      </c>
      <c r="F2121" s="5" t="str">
        <f>VLOOKUP($E2121,Country!$A$1:$B$11,2,0)</f>
        <v>Europe</v>
      </c>
      <c r="G2121" s="5" t="s">
        <v>20</v>
      </c>
      <c r="H2121" s="5" t="str">
        <f>VLOOKUP($G2121,Products!$A$1:$C$11,COLUMNS(Products!$A$2:B2121),0)</f>
        <v>Office Equipment</v>
      </c>
      <c r="I2121" s="5">
        <f>VLOOKUP($G2121,Products!$A$1:$C$11,COLUMNS(Products!$A$2:C2121),0)</f>
        <v>350.59</v>
      </c>
      <c r="J2121" s="5">
        <v>929.83</v>
      </c>
      <c r="K2121" s="5" t="s">
        <v>81</v>
      </c>
      <c r="L2121" s="6">
        <v>44961</v>
      </c>
      <c r="M2121" s="5">
        <f t="shared" si="33"/>
        <v>8</v>
      </c>
      <c r="N2121" s="5" t="str">
        <f>TEXT(Table1[[#This Row],[Date]],"mmm")</f>
        <v>Jan</v>
      </c>
      <c r="O2121" s="5">
        <f>YEAR(Table1[[#This Row],[Date]])</f>
        <v>2023</v>
      </c>
    </row>
    <row r="2122" spans="1:15" x14ac:dyDescent="0.25">
      <c r="A2122" s="5">
        <v>2121</v>
      </c>
      <c r="B2122" s="6">
        <v>45462</v>
      </c>
      <c r="C2122" s="5" t="s">
        <v>66</v>
      </c>
      <c r="D2122" s="5" t="str">
        <f>VLOOKUP($C2122,'Sales Person'!$A$1:$C$21,2,0)</f>
        <v>Michale Cole</v>
      </c>
      <c r="E2122" s="5" t="s">
        <v>4</v>
      </c>
      <c r="F2122" s="5" t="str">
        <f>VLOOKUP($E2122,Country!$A$1:$B$11,2,0)</f>
        <v>North America</v>
      </c>
      <c r="G2122" s="5" t="s">
        <v>22</v>
      </c>
      <c r="H2122" s="5" t="str">
        <f>VLOOKUP($G2122,Products!$A$1:$C$11,COLUMNS(Products!$A$2:B2122),0)</f>
        <v>Computing</v>
      </c>
      <c r="I2122" s="5">
        <f>VLOOKUP($G2122,Products!$A$1:$C$11,COLUMNS(Products!$A$2:C2122),0)</f>
        <v>415.78</v>
      </c>
      <c r="J2122" s="5">
        <v>632.29</v>
      </c>
      <c r="K2122" s="5" t="s">
        <v>81</v>
      </c>
      <c r="L2122" s="6">
        <v>45464</v>
      </c>
      <c r="M2122" s="5">
        <f t="shared" si="33"/>
        <v>2</v>
      </c>
      <c r="N2122" s="5" t="str">
        <f>TEXT(Table1[[#This Row],[Date]],"mmm")</f>
        <v>Jun</v>
      </c>
      <c r="O2122" s="5">
        <f>YEAR(Table1[[#This Row],[Date]])</f>
        <v>2024</v>
      </c>
    </row>
    <row r="2123" spans="1:15" x14ac:dyDescent="0.25">
      <c r="A2123" s="5">
        <v>2122</v>
      </c>
      <c r="B2123" s="6">
        <v>45099</v>
      </c>
      <c r="C2123" s="5" t="s">
        <v>44</v>
      </c>
      <c r="D2123" s="5" t="str">
        <f>VLOOKUP($C2123,'Sales Person'!$A$1:$C$21,2,0)</f>
        <v>Cathy Kelley</v>
      </c>
      <c r="E2123" s="5" t="s">
        <v>7</v>
      </c>
      <c r="F2123" s="5" t="str">
        <f>VLOOKUP($E2123,Country!$A$1:$B$11,2,0)</f>
        <v>Europe</v>
      </c>
      <c r="G2123" s="5" t="s">
        <v>24</v>
      </c>
      <c r="H2123" s="5" t="str">
        <f>VLOOKUP($G2123,Products!$A$1:$C$11,COLUMNS(Products!$A$2:B2123),0)</f>
        <v>Audio</v>
      </c>
      <c r="I2123" s="5">
        <f>VLOOKUP($G2123,Products!$A$1:$C$11,COLUMNS(Products!$A$2:C2123),0)</f>
        <v>195.62</v>
      </c>
      <c r="J2123" s="5">
        <v>774.24</v>
      </c>
      <c r="K2123" s="5" t="s">
        <v>82</v>
      </c>
      <c r="L2123" s="5" t="s">
        <v>83</v>
      </c>
      <c r="M2123" s="5" t="str">
        <f t="shared" si="33"/>
        <v>0</v>
      </c>
      <c r="N2123" s="5" t="str">
        <f>TEXT(Table1[[#This Row],[Date]],"mmm")</f>
        <v>Jun</v>
      </c>
      <c r="O2123" s="5">
        <f>YEAR(Table1[[#This Row],[Date]])</f>
        <v>2023</v>
      </c>
    </row>
    <row r="2124" spans="1:15" x14ac:dyDescent="0.25">
      <c r="A2124" s="5">
        <v>2123</v>
      </c>
      <c r="B2124" s="6">
        <v>45396</v>
      </c>
      <c r="C2124" s="5" t="s">
        <v>72</v>
      </c>
      <c r="D2124" s="5" t="str">
        <f>VLOOKUP($C2124,'Sales Person'!$A$1:$C$21,2,0)</f>
        <v>Cathy Kelley</v>
      </c>
      <c r="E2124" s="5" t="s">
        <v>15</v>
      </c>
      <c r="F2124" s="5" t="str">
        <f>VLOOKUP($E2124,Country!$A$1:$B$11,2,0)</f>
        <v>Oceania</v>
      </c>
      <c r="G2124" s="5" t="s">
        <v>22</v>
      </c>
      <c r="H2124" s="5" t="str">
        <f>VLOOKUP($G2124,Products!$A$1:$C$11,COLUMNS(Products!$A$2:B2124),0)</f>
        <v>Computing</v>
      </c>
      <c r="I2124" s="5">
        <f>VLOOKUP($G2124,Products!$A$1:$C$11,COLUMNS(Products!$A$2:C2124),0)</f>
        <v>415.78</v>
      </c>
      <c r="J2124" s="5">
        <v>665.42</v>
      </c>
      <c r="K2124" s="5" t="s">
        <v>82</v>
      </c>
      <c r="L2124" s="5" t="s">
        <v>83</v>
      </c>
      <c r="M2124" s="5" t="str">
        <f t="shared" si="33"/>
        <v>0</v>
      </c>
      <c r="N2124" s="5" t="str">
        <f>TEXT(Table1[[#This Row],[Date]],"mmm")</f>
        <v>Apr</v>
      </c>
      <c r="O2124" s="5">
        <f>YEAR(Table1[[#This Row],[Date]])</f>
        <v>2024</v>
      </c>
    </row>
    <row r="2125" spans="1:15" x14ac:dyDescent="0.25">
      <c r="A2125" s="5">
        <v>2124</v>
      </c>
      <c r="B2125" s="6">
        <v>45468</v>
      </c>
      <c r="C2125" s="5" t="s">
        <v>72</v>
      </c>
      <c r="D2125" s="5" t="str">
        <f>VLOOKUP($C2125,'Sales Person'!$A$1:$C$21,2,0)</f>
        <v>Cathy Kelley</v>
      </c>
      <c r="E2125" s="5" t="s">
        <v>11</v>
      </c>
      <c r="F2125" s="5" t="str">
        <f>VLOOKUP($E2125,Country!$A$1:$B$11,2,0)</f>
        <v>Asia</v>
      </c>
      <c r="G2125" s="5" t="s">
        <v>28</v>
      </c>
      <c r="H2125" s="5" t="str">
        <f>VLOOKUP($G2125,Products!$A$1:$C$11,COLUMNS(Products!$A$2:B2125),0)</f>
        <v>Electronics</v>
      </c>
      <c r="I2125" s="5">
        <f>VLOOKUP($G2125,Products!$A$1:$C$11,COLUMNS(Products!$A$2:C2125),0)</f>
        <v>282.79000000000002</v>
      </c>
      <c r="J2125" s="5">
        <v>455.77</v>
      </c>
      <c r="K2125" s="5" t="s">
        <v>81</v>
      </c>
      <c r="L2125" s="6">
        <v>45480</v>
      </c>
      <c r="M2125" s="5">
        <f t="shared" si="33"/>
        <v>12</v>
      </c>
      <c r="N2125" s="5" t="str">
        <f>TEXT(Table1[[#This Row],[Date]],"mmm")</f>
        <v>Jun</v>
      </c>
      <c r="O2125" s="5">
        <f>YEAR(Table1[[#This Row],[Date]])</f>
        <v>2024</v>
      </c>
    </row>
    <row r="2126" spans="1:15" x14ac:dyDescent="0.25">
      <c r="A2126" s="5">
        <v>2125</v>
      </c>
      <c r="B2126" s="6">
        <v>45571</v>
      </c>
      <c r="C2126" s="5" t="s">
        <v>60</v>
      </c>
      <c r="D2126" s="5" t="str">
        <f>VLOOKUP($C2126,'Sales Person'!$A$1:$C$21,2,0)</f>
        <v>Cathy Kelley</v>
      </c>
      <c r="E2126" s="5" t="s">
        <v>15</v>
      </c>
      <c r="F2126" s="5" t="str">
        <f>VLOOKUP($E2126,Country!$A$1:$B$11,2,0)</f>
        <v>Oceania</v>
      </c>
      <c r="G2126" s="5" t="s">
        <v>26</v>
      </c>
      <c r="H2126" s="5" t="str">
        <f>VLOOKUP($G2126,Products!$A$1:$C$11,COLUMNS(Products!$A$2:B2126),0)</f>
        <v>Electronics</v>
      </c>
      <c r="I2126" s="5">
        <f>VLOOKUP($G2126,Products!$A$1:$C$11,COLUMNS(Products!$A$2:C2126),0)</f>
        <v>263.2</v>
      </c>
      <c r="J2126" s="5">
        <v>415.6</v>
      </c>
      <c r="K2126" s="5" t="s">
        <v>81</v>
      </c>
      <c r="L2126" s="6">
        <v>45591</v>
      </c>
      <c r="M2126" s="5">
        <f t="shared" si="33"/>
        <v>20</v>
      </c>
      <c r="N2126" s="5" t="str">
        <f>TEXT(Table1[[#This Row],[Date]],"mmm")</f>
        <v>Oct</v>
      </c>
      <c r="O2126" s="5">
        <f>YEAR(Table1[[#This Row],[Date]])</f>
        <v>2024</v>
      </c>
    </row>
    <row r="2127" spans="1:15" x14ac:dyDescent="0.25">
      <c r="A2127" s="5">
        <v>2126</v>
      </c>
      <c r="B2127" s="6">
        <v>45537</v>
      </c>
      <c r="C2127" s="5" t="s">
        <v>70</v>
      </c>
      <c r="D2127" s="5" t="str">
        <f>VLOOKUP($C2127,'Sales Person'!$A$1:$C$21,2,0)</f>
        <v>Cathy Kelley</v>
      </c>
      <c r="E2127" s="5" t="s">
        <v>10</v>
      </c>
      <c r="F2127" s="5" t="str">
        <f>VLOOKUP($E2127,Country!$A$1:$B$11,2,0)</f>
        <v>Europe</v>
      </c>
      <c r="G2127" s="5" t="s">
        <v>26</v>
      </c>
      <c r="H2127" s="5" t="str">
        <f>VLOOKUP($G2127,Products!$A$1:$C$11,COLUMNS(Products!$A$2:B2127),0)</f>
        <v>Electronics</v>
      </c>
      <c r="I2127" s="5">
        <f>VLOOKUP($G2127,Products!$A$1:$C$11,COLUMNS(Products!$A$2:C2127),0)</f>
        <v>263.2</v>
      </c>
      <c r="J2127" s="5">
        <v>499.14</v>
      </c>
      <c r="K2127" s="5" t="s">
        <v>81</v>
      </c>
      <c r="L2127" s="6">
        <v>45543</v>
      </c>
      <c r="M2127" s="5">
        <f t="shared" si="33"/>
        <v>6</v>
      </c>
      <c r="N2127" s="5" t="str">
        <f>TEXT(Table1[[#This Row],[Date]],"mmm")</f>
        <v>Sep</v>
      </c>
      <c r="O2127" s="5">
        <f>YEAR(Table1[[#This Row],[Date]])</f>
        <v>2024</v>
      </c>
    </row>
    <row r="2128" spans="1:15" x14ac:dyDescent="0.25">
      <c r="A2128" s="5">
        <v>2127</v>
      </c>
      <c r="B2128" s="6">
        <v>45063</v>
      </c>
      <c r="C2128" s="5" t="s">
        <v>72</v>
      </c>
      <c r="D2128" s="5" t="str">
        <f>VLOOKUP($C2128,'Sales Person'!$A$1:$C$21,2,0)</f>
        <v>Cathy Kelley</v>
      </c>
      <c r="E2128" s="5" t="s">
        <v>13</v>
      </c>
      <c r="F2128" s="5" t="str">
        <f>VLOOKUP($E2128,Country!$A$1:$B$11,2,0)</f>
        <v>Asia</v>
      </c>
      <c r="G2128" s="5" t="s">
        <v>28</v>
      </c>
      <c r="H2128" s="5" t="str">
        <f>VLOOKUP($G2128,Products!$A$1:$C$11,COLUMNS(Products!$A$2:B2128),0)</f>
        <v>Electronics</v>
      </c>
      <c r="I2128" s="5">
        <f>VLOOKUP($G2128,Products!$A$1:$C$11,COLUMNS(Products!$A$2:C2128),0)</f>
        <v>282.79000000000002</v>
      </c>
      <c r="J2128" s="5">
        <v>426.8</v>
      </c>
      <c r="K2128" s="5" t="s">
        <v>81</v>
      </c>
      <c r="L2128" s="6">
        <v>45078</v>
      </c>
      <c r="M2128" s="5">
        <f t="shared" si="33"/>
        <v>15</v>
      </c>
      <c r="N2128" s="5" t="str">
        <f>TEXT(Table1[[#This Row],[Date]],"mmm")</f>
        <v>May</v>
      </c>
      <c r="O2128" s="5">
        <f>YEAR(Table1[[#This Row],[Date]])</f>
        <v>2023</v>
      </c>
    </row>
    <row r="2129" spans="1:15" x14ac:dyDescent="0.25">
      <c r="A2129" s="5">
        <v>2128</v>
      </c>
      <c r="B2129" s="6">
        <v>45525</v>
      </c>
      <c r="C2129" s="5" t="s">
        <v>52</v>
      </c>
      <c r="D2129" s="5" t="str">
        <f>VLOOKUP($C2129,'Sales Person'!$A$1:$C$21,2,0)</f>
        <v>Nick Patrick</v>
      </c>
      <c r="E2129" s="5" t="s">
        <v>4</v>
      </c>
      <c r="F2129" s="5" t="str">
        <f>VLOOKUP($E2129,Country!$A$1:$B$11,2,0)</f>
        <v>North America</v>
      </c>
      <c r="G2129" s="5" t="s">
        <v>24</v>
      </c>
      <c r="H2129" s="5" t="str">
        <f>VLOOKUP($G2129,Products!$A$1:$C$11,COLUMNS(Products!$A$2:B2129),0)</f>
        <v>Audio</v>
      </c>
      <c r="I2129" s="5">
        <f>VLOOKUP($G2129,Products!$A$1:$C$11,COLUMNS(Products!$A$2:C2129),0)</f>
        <v>195.62</v>
      </c>
      <c r="J2129" s="5">
        <v>435.42</v>
      </c>
      <c r="K2129" s="5" t="s">
        <v>82</v>
      </c>
      <c r="L2129" s="5" t="s">
        <v>83</v>
      </c>
      <c r="M2129" s="5" t="str">
        <f t="shared" si="33"/>
        <v>0</v>
      </c>
      <c r="N2129" s="5" t="str">
        <f>TEXT(Table1[[#This Row],[Date]],"mmm")</f>
        <v>Aug</v>
      </c>
      <c r="O2129" s="5">
        <f>YEAR(Table1[[#This Row],[Date]])</f>
        <v>2024</v>
      </c>
    </row>
    <row r="2130" spans="1:15" x14ac:dyDescent="0.25">
      <c r="A2130" s="5">
        <v>2129</v>
      </c>
      <c r="B2130" s="6">
        <v>44955</v>
      </c>
      <c r="C2130" s="5" t="s">
        <v>52</v>
      </c>
      <c r="D2130" s="5" t="str">
        <f>VLOOKUP($C2130,'Sales Person'!$A$1:$C$21,2,0)</f>
        <v>Nick Patrick</v>
      </c>
      <c r="E2130" s="5" t="s">
        <v>9</v>
      </c>
      <c r="F2130" s="5" t="str">
        <f>VLOOKUP($E2130,Country!$A$1:$B$11,2,0)</f>
        <v>Europe</v>
      </c>
      <c r="G2130" s="5" t="s">
        <v>31</v>
      </c>
      <c r="H2130" s="5" t="str">
        <f>VLOOKUP($G2130,Products!$A$1:$C$11,COLUMNS(Products!$A$2:B2130),0)</f>
        <v>Electronics</v>
      </c>
      <c r="I2130" s="5">
        <f>VLOOKUP($G2130,Products!$A$1:$C$11,COLUMNS(Products!$A$2:C2130),0)</f>
        <v>71.97</v>
      </c>
      <c r="J2130" s="5">
        <v>323.44</v>
      </c>
      <c r="K2130" s="5" t="s">
        <v>81</v>
      </c>
      <c r="L2130" s="6">
        <v>44965</v>
      </c>
      <c r="M2130" s="5">
        <f t="shared" si="33"/>
        <v>10</v>
      </c>
      <c r="N2130" s="5" t="str">
        <f>TEXT(Table1[[#This Row],[Date]],"mmm")</f>
        <v>Jan</v>
      </c>
      <c r="O2130" s="5">
        <f>YEAR(Table1[[#This Row],[Date]])</f>
        <v>2023</v>
      </c>
    </row>
    <row r="2131" spans="1:15" x14ac:dyDescent="0.25">
      <c r="A2131" s="5">
        <v>2130</v>
      </c>
      <c r="B2131" s="6">
        <v>45228</v>
      </c>
      <c r="C2131" s="5" t="s">
        <v>66</v>
      </c>
      <c r="D2131" s="5" t="str">
        <f>VLOOKUP($C2131,'Sales Person'!$A$1:$C$21,2,0)</f>
        <v>Michale Cole</v>
      </c>
      <c r="E2131" s="5" t="s">
        <v>7</v>
      </c>
      <c r="F2131" s="5" t="str">
        <f>VLOOKUP($E2131,Country!$A$1:$B$11,2,0)</f>
        <v>Europe</v>
      </c>
      <c r="G2131" s="5" t="s">
        <v>24</v>
      </c>
      <c r="H2131" s="5" t="str">
        <f>VLOOKUP($G2131,Products!$A$1:$C$11,COLUMNS(Products!$A$2:B2131),0)</f>
        <v>Audio</v>
      </c>
      <c r="I2131" s="5">
        <f>VLOOKUP($G2131,Products!$A$1:$C$11,COLUMNS(Products!$A$2:C2131),0)</f>
        <v>195.62</v>
      </c>
      <c r="J2131" s="5">
        <v>654.67999999999995</v>
      </c>
      <c r="K2131" s="5" t="s">
        <v>82</v>
      </c>
      <c r="L2131" s="5" t="s">
        <v>83</v>
      </c>
      <c r="M2131" s="5" t="str">
        <f t="shared" si="33"/>
        <v>0</v>
      </c>
      <c r="N2131" s="5" t="str">
        <f>TEXT(Table1[[#This Row],[Date]],"mmm")</f>
        <v>Oct</v>
      </c>
      <c r="O2131" s="5">
        <f>YEAR(Table1[[#This Row],[Date]])</f>
        <v>2023</v>
      </c>
    </row>
    <row r="2132" spans="1:15" x14ac:dyDescent="0.25">
      <c r="A2132" s="5">
        <v>2131</v>
      </c>
      <c r="B2132" s="6">
        <v>45624</v>
      </c>
      <c r="C2132" s="5" t="s">
        <v>58</v>
      </c>
      <c r="D2132" s="5" t="str">
        <f>VLOOKUP($C2132,'Sales Person'!$A$1:$C$21,2,0)</f>
        <v>Nick Patrick</v>
      </c>
      <c r="E2132" s="5" t="s">
        <v>2</v>
      </c>
      <c r="F2132" s="5" t="str">
        <f>VLOOKUP($E2132,Country!$A$1:$B$11,2,0)</f>
        <v>North America</v>
      </c>
      <c r="G2132" s="5" t="s">
        <v>33</v>
      </c>
      <c r="H2132" s="5" t="str">
        <f>VLOOKUP($G2132,Products!$A$1:$C$11,COLUMNS(Products!$A$2:B2132),0)</f>
        <v>Electronics</v>
      </c>
      <c r="I2132" s="5">
        <f>VLOOKUP($G2132,Products!$A$1:$C$11,COLUMNS(Products!$A$2:C2132),0)</f>
        <v>381.62</v>
      </c>
      <c r="J2132" s="5">
        <v>539.44000000000005</v>
      </c>
      <c r="K2132" s="5" t="s">
        <v>81</v>
      </c>
      <c r="L2132" s="6">
        <v>45625</v>
      </c>
      <c r="M2132" s="5">
        <f t="shared" si="33"/>
        <v>1</v>
      </c>
      <c r="N2132" s="5" t="str">
        <f>TEXT(Table1[[#This Row],[Date]],"mmm")</f>
        <v>Nov</v>
      </c>
      <c r="O2132" s="5">
        <f>YEAR(Table1[[#This Row],[Date]])</f>
        <v>2024</v>
      </c>
    </row>
    <row r="2133" spans="1:15" x14ac:dyDescent="0.25">
      <c r="A2133" s="5">
        <v>2132</v>
      </c>
      <c r="B2133" s="6">
        <v>45010</v>
      </c>
      <c r="C2133" s="5" t="s">
        <v>56</v>
      </c>
      <c r="D2133" s="5" t="str">
        <f>VLOOKUP($C2133,'Sales Person'!$A$1:$C$21,2,0)</f>
        <v>Nick Patrick</v>
      </c>
      <c r="E2133" s="5" t="s">
        <v>11</v>
      </c>
      <c r="F2133" s="5" t="str">
        <f>VLOOKUP($E2133,Country!$A$1:$B$11,2,0)</f>
        <v>Asia</v>
      </c>
      <c r="G2133" s="5" t="s">
        <v>24</v>
      </c>
      <c r="H2133" s="5" t="str">
        <f>VLOOKUP($G2133,Products!$A$1:$C$11,COLUMNS(Products!$A$2:B2133),0)</f>
        <v>Audio</v>
      </c>
      <c r="I2133" s="5">
        <f>VLOOKUP($G2133,Products!$A$1:$C$11,COLUMNS(Products!$A$2:C2133),0)</f>
        <v>195.62</v>
      </c>
      <c r="J2133" s="5">
        <v>764.58</v>
      </c>
      <c r="K2133" s="5" t="s">
        <v>81</v>
      </c>
      <c r="L2133" s="6">
        <v>45022</v>
      </c>
      <c r="M2133" s="5">
        <f t="shared" si="33"/>
        <v>12</v>
      </c>
      <c r="N2133" s="5" t="str">
        <f>TEXT(Table1[[#This Row],[Date]],"mmm")</f>
        <v>Mar</v>
      </c>
      <c r="O2133" s="5">
        <f>YEAR(Table1[[#This Row],[Date]])</f>
        <v>2023</v>
      </c>
    </row>
    <row r="2134" spans="1:15" x14ac:dyDescent="0.25">
      <c r="A2134" s="5">
        <v>2133</v>
      </c>
      <c r="B2134" s="6">
        <v>45305</v>
      </c>
      <c r="C2134" s="5" t="s">
        <v>40</v>
      </c>
      <c r="D2134" s="5" t="str">
        <f>VLOOKUP($C2134,'Sales Person'!$A$1:$C$21,2,0)</f>
        <v>Samantha Irvin</v>
      </c>
      <c r="E2134" s="5" t="s">
        <v>11</v>
      </c>
      <c r="F2134" s="5" t="str">
        <f>VLOOKUP($E2134,Country!$A$1:$B$11,2,0)</f>
        <v>Asia</v>
      </c>
      <c r="G2134" s="5" t="s">
        <v>32</v>
      </c>
      <c r="H2134" s="5" t="str">
        <f>VLOOKUP($G2134,Products!$A$1:$C$11,COLUMNS(Products!$A$2:B2134),0)</f>
        <v>Audio</v>
      </c>
      <c r="I2134" s="5">
        <f>VLOOKUP($G2134,Products!$A$1:$C$11,COLUMNS(Products!$A$2:C2134),0)</f>
        <v>143.09</v>
      </c>
      <c r="J2134" s="5">
        <v>604.21</v>
      </c>
      <c r="K2134" s="5" t="s">
        <v>81</v>
      </c>
      <c r="L2134" s="6">
        <v>45317</v>
      </c>
      <c r="M2134" s="5">
        <f t="shared" si="33"/>
        <v>12</v>
      </c>
      <c r="N2134" s="5" t="str">
        <f>TEXT(Table1[[#This Row],[Date]],"mmm")</f>
        <v>Jan</v>
      </c>
      <c r="O2134" s="5">
        <f>YEAR(Table1[[#This Row],[Date]])</f>
        <v>2024</v>
      </c>
    </row>
    <row r="2135" spans="1:15" x14ac:dyDescent="0.25">
      <c r="A2135" s="5">
        <v>2134</v>
      </c>
      <c r="B2135" s="6">
        <v>45117</v>
      </c>
      <c r="C2135" s="5" t="s">
        <v>66</v>
      </c>
      <c r="D2135" s="5" t="str">
        <f>VLOOKUP($C2135,'Sales Person'!$A$1:$C$21,2,0)</f>
        <v>Michale Cole</v>
      </c>
      <c r="E2135" s="5" t="s">
        <v>11</v>
      </c>
      <c r="F2135" s="5" t="str">
        <f>VLOOKUP($E2135,Country!$A$1:$B$11,2,0)</f>
        <v>Asia</v>
      </c>
      <c r="G2135" s="5" t="s">
        <v>30</v>
      </c>
      <c r="H2135" s="5" t="str">
        <f>VLOOKUP($G2135,Products!$A$1:$C$11,COLUMNS(Products!$A$2:B2135),0)</f>
        <v>Audio</v>
      </c>
      <c r="I2135" s="5">
        <f>VLOOKUP($G2135,Products!$A$1:$C$11,COLUMNS(Products!$A$2:C2135),0)</f>
        <v>199.57</v>
      </c>
      <c r="J2135" s="5">
        <v>708.47</v>
      </c>
      <c r="K2135" s="5" t="s">
        <v>81</v>
      </c>
      <c r="L2135" s="6">
        <v>45129</v>
      </c>
      <c r="M2135" s="5">
        <f t="shared" si="33"/>
        <v>12</v>
      </c>
      <c r="N2135" s="5" t="str">
        <f>TEXT(Table1[[#This Row],[Date]],"mmm")</f>
        <v>Jul</v>
      </c>
      <c r="O2135" s="5">
        <f>YEAR(Table1[[#This Row],[Date]])</f>
        <v>2023</v>
      </c>
    </row>
    <row r="2136" spans="1:15" x14ac:dyDescent="0.25">
      <c r="A2136" s="5">
        <v>2135</v>
      </c>
      <c r="B2136" s="6">
        <v>45001</v>
      </c>
      <c r="C2136" s="5" t="s">
        <v>64</v>
      </c>
      <c r="D2136" s="5" t="str">
        <f>VLOOKUP($C2136,'Sales Person'!$A$1:$C$21,2,0)</f>
        <v>Michale Cole</v>
      </c>
      <c r="E2136" s="5" t="s">
        <v>7</v>
      </c>
      <c r="F2136" s="5" t="str">
        <f>VLOOKUP($E2136,Country!$A$1:$B$11,2,0)</f>
        <v>Europe</v>
      </c>
      <c r="G2136" s="5" t="s">
        <v>32</v>
      </c>
      <c r="H2136" s="5" t="str">
        <f>VLOOKUP($G2136,Products!$A$1:$C$11,COLUMNS(Products!$A$2:B2136),0)</f>
        <v>Audio</v>
      </c>
      <c r="I2136" s="5">
        <f>VLOOKUP($G2136,Products!$A$1:$C$11,COLUMNS(Products!$A$2:C2136),0)</f>
        <v>143.09</v>
      </c>
      <c r="J2136" s="5">
        <v>438.35</v>
      </c>
      <c r="K2136" s="5" t="s">
        <v>82</v>
      </c>
      <c r="L2136" s="5" t="s">
        <v>83</v>
      </c>
      <c r="M2136" s="5" t="str">
        <f t="shared" si="33"/>
        <v>0</v>
      </c>
      <c r="N2136" s="5" t="str">
        <f>TEXT(Table1[[#This Row],[Date]],"mmm")</f>
        <v>Mar</v>
      </c>
      <c r="O2136" s="5">
        <f>YEAR(Table1[[#This Row],[Date]])</f>
        <v>2023</v>
      </c>
    </row>
    <row r="2137" spans="1:15" x14ac:dyDescent="0.25">
      <c r="A2137" s="5">
        <v>2136</v>
      </c>
      <c r="B2137" s="6">
        <v>45555</v>
      </c>
      <c r="C2137" s="5" t="s">
        <v>56</v>
      </c>
      <c r="D2137" s="5" t="str">
        <f>VLOOKUP($C2137,'Sales Person'!$A$1:$C$21,2,0)</f>
        <v>Nick Patrick</v>
      </c>
      <c r="E2137" s="5" t="s">
        <v>13</v>
      </c>
      <c r="F2137" s="5" t="str">
        <f>VLOOKUP($E2137,Country!$A$1:$B$11,2,0)</f>
        <v>Asia</v>
      </c>
      <c r="G2137" s="5" t="s">
        <v>31</v>
      </c>
      <c r="H2137" s="5" t="str">
        <f>VLOOKUP($G2137,Products!$A$1:$C$11,COLUMNS(Products!$A$2:B2137),0)</f>
        <v>Electronics</v>
      </c>
      <c r="I2137" s="5">
        <f>VLOOKUP($G2137,Products!$A$1:$C$11,COLUMNS(Products!$A$2:C2137),0)</f>
        <v>71.97</v>
      </c>
      <c r="J2137" s="5">
        <v>264.10000000000002</v>
      </c>
      <c r="K2137" s="5" t="s">
        <v>81</v>
      </c>
      <c r="L2137" s="6">
        <v>45570</v>
      </c>
      <c r="M2137" s="5">
        <f t="shared" si="33"/>
        <v>15</v>
      </c>
      <c r="N2137" s="5" t="str">
        <f>TEXT(Table1[[#This Row],[Date]],"mmm")</f>
        <v>Sep</v>
      </c>
      <c r="O2137" s="5">
        <f>YEAR(Table1[[#This Row],[Date]])</f>
        <v>2024</v>
      </c>
    </row>
    <row r="2138" spans="1:15" x14ac:dyDescent="0.25">
      <c r="A2138" s="5">
        <v>2137</v>
      </c>
      <c r="B2138" s="6">
        <v>44999</v>
      </c>
      <c r="C2138" s="5" t="s">
        <v>36</v>
      </c>
      <c r="D2138" s="5" t="str">
        <f>VLOOKUP($C2138,'Sales Person'!$A$1:$C$21,2,0)</f>
        <v>Michale Cole</v>
      </c>
      <c r="E2138" s="5" t="s">
        <v>4</v>
      </c>
      <c r="F2138" s="5" t="str">
        <f>VLOOKUP($E2138,Country!$A$1:$B$11,2,0)</f>
        <v>North America</v>
      </c>
      <c r="G2138" s="5" t="s">
        <v>31</v>
      </c>
      <c r="H2138" s="5" t="str">
        <f>VLOOKUP($G2138,Products!$A$1:$C$11,COLUMNS(Products!$A$2:B2138),0)</f>
        <v>Electronics</v>
      </c>
      <c r="I2138" s="5">
        <f>VLOOKUP($G2138,Products!$A$1:$C$11,COLUMNS(Products!$A$2:C2138),0)</f>
        <v>71.97</v>
      </c>
      <c r="J2138" s="5">
        <v>643.46</v>
      </c>
      <c r="K2138" s="5" t="s">
        <v>81</v>
      </c>
      <c r="L2138" s="6">
        <v>45001</v>
      </c>
      <c r="M2138" s="5">
        <f t="shared" si="33"/>
        <v>2</v>
      </c>
      <c r="N2138" s="5" t="str">
        <f>TEXT(Table1[[#This Row],[Date]],"mmm")</f>
        <v>Mar</v>
      </c>
      <c r="O2138" s="5">
        <f>YEAR(Table1[[#This Row],[Date]])</f>
        <v>2023</v>
      </c>
    </row>
    <row r="2139" spans="1:15" x14ac:dyDescent="0.25">
      <c r="A2139" s="5">
        <v>2138</v>
      </c>
      <c r="B2139" s="6">
        <v>45361</v>
      </c>
      <c r="C2139" s="5" t="s">
        <v>70</v>
      </c>
      <c r="D2139" s="5" t="str">
        <f>VLOOKUP($C2139,'Sales Person'!$A$1:$C$21,2,0)</f>
        <v>Cathy Kelley</v>
      </c>
      <c r="E2139" s="5" t="s">
        <v>9</v>
      </c>
      <c r="F2139" s="5" t="str">
        <f>VLOOKUP($E2139,Country!$A$1:$B$11,2,0)</f>
        <v>Europe</v>
      </c>
      <c r="G2139" s="5" t="s">
        <v>32</v>
      </c>
      <c r="H2139" s="5" t="str">
        <f>VLOOKUP($G2139,Products!$A$1:$C$11,COLUMNS(Products!$A$2:B2139),0)</f>
        <v>Audio</v>
      </c>
      <c r="I2139" s="5">
        <f>VLOOKUP($G2139,Products!$A$1:$C$11,COLUMNS(Products!$A$2:C2139),0)</f>
        <v>143.09</v>
      </c>
      <c r="J2139" s="5">
        <v>959.93</v>
      </c>
      <c r="K2139" s="5" t="s">
        <v>82</v>
      </c>
      <c r="L2139" s="5" t="s">
        <v>83</v>
      </c>
      <c r="M2139" s="5" t="str">
        <f t="shared" si="33"/>
        <v>0</v>
      </c>
      <c r="N2139" s="5" t="str">
        <f>TEXT(Table1[[#This Row],[Date]],"mmm")</f>
        <v>Mar</v>
      </c>
      <c r="O2139" s="5">
        <f>YEAR(Table1[[#This Row],[Date]])</f>
        <v>2024</v>
      </c>
    </row>
    <row r="2140" spans="1:15" x14ac:dyDescent="0.25">
      <c r="A2140" s="5">
        <v>2139</v>
      </c>
      <c r="B2140" s="6">
        <v>45150</v>
      </c>
      <c r="C2140" s="5" t="s">
        <v>54</v>
      </c>
      <c r="D2140" s="5" t="str">
        <f>VLOOKUP($C2140,'Sales Person'!$A$1:$C$21,2,0)</f>
        <v>Michale Cole</v>
      </c>
      <c r="E2140" s="5" t="s">
        <v>2</v>
      </c>
      <c r="F2140" s="5" t="str">
        <f>VLOOKUP($E2140,Country!$A$1:$B$11,2,0)</f>
        <v>North America</v>
      </c>
      <c r="G2140" s="5" t="s">
        <v>31</v>
      </c>
      <c r="H2140" s="5" t="str">
        <f>VLOOKUP($G2140,Products!$A$1:$C$11,COLUMNS(Products!$A$2:B2140),0)</f>
        <v>Electronics</v>
      </c>
      <c r="I2140" s="5">
        <f>VLOOKUP($G2140,Products!$A$1:$C$11,COLUMNS(Products!$A$2:C2140),0)</f>
        <v>71.97</v>
      </c>
      <c r="J2140" s="5">
        <v>117.24</v>
      </c>
      <c r="K2140" s="5" t="s">
        <v>81</v>
      </c>
      <c r="L2140" s="6">
        <v>45151</v>
      </c>
      <c r="M2140" s="5">
        <f t="shared" si="33"/>
        <v>1</v>
      </c>
      <c r="N2140" s="5" t="str">
        <f>TEXT(Table1[[#This Row],[Date]],"mmm")</f>
        <v>Aug</v>
      </c>
      <c r="O2140" s="5">
        <f>YEAR(Table1[[#This Row],[Date]])</f>
        <v>2023</v>
      </c>
    </row>
    <row r="2141" spans="1:15" x14ac:dyDescent="0.25">
      <c r="A2141" s="5">
        <v>2140</v>
      </c>
      <c r="B2141" s="6">
        <v>45275</v>
      </c>
      <c r="C2141" s="5" t="s">
        <v>66</v>
      </c>
      <c r="D2141" s="5" t="str">
        <f>VLOOKUP($C2141,'Sales Person'!$A$1:$C$21,2,0)</f>
        <v>Michale Cole</v>
      </c>
      <c r="E2141" s="5" t="s">
        <v>13</v>
      </c>
      <c r="F2141" s="5" t="str">
        <f>VLOOKUP($E2141,Country!$A$1:$B$11,2,0)</f>
        <v>Asia</v>
      </c>
      <c r="G2141" s="5" t="s">
        <v>26</v>
      </c>
      <c r="H2141" s="5" t="str">
        <f>VLOOKUP($G2141,Products!$A$1:$C$11,COLUMNS(Products!$A$2:B2141),0)</f>
        <v>Electronics</v>
      </c>
      <c r="I2141" s="5">
        <f>VLOOKUP($G2141,Products!$A$1:$C$11,COLUMNS(Products!$A$2:C2141),0)</f>
        <v>263.2</v>
      </c>
      <c r="J2141" s="5">
        <v>547.09</v>
      </c>
      <c r="K2141" s="5" t="s">
        <v>81</v>
      </c>
      <c r="L2141" s="6">
        <v>45290</v>
      </c>
      <c r="M2141" s="5">
        <f t="shared" si="33"/>
        <v>15</v>
      </c>
      <c r="N2141" s="5" t="str">
        <f>TEXT(Table1[[#This Row],[Date]],"mmm")</f>
        <v>Dec</v>
      </c>
      <c r="O2141" s="5">
        <f>YEAR(Table1[[#This Row],[Date]])</f>
        <v>2023</v>
      </c>
    </row>
    <row r="2142" spans="1:15" x14ac:dyDescent="0.25">
      <c r="A2142" s="5">
        <v>2141</v>
      </c>
      <c r="B2142" s="6">
        <v>45193</v>
      </c>
      <c r="C2142" s="5" t="s">
        <v>70</v>
      </c>
      <c r="D2142" s="5" t="str">
        <f>VLOOKUP($C2142,'Sales Person'!$A$1:$C$21,2,0)</f>
        <v>Cathy Kelley</v>
      </c>
      <c r="E2142" s="5" t="s">
        <v>15</v>
      </c>
      <c r="F2142" s="5" t="str">
        <f>VLOOKUP($E2142,Country!$A$1:$B$11,2,0)</f>
        <v>Oceania</v>
      </c>
      <c r="G2142" s="5" t="s">
        <v>32</v>
      </c>
      <c r="H2142" s="5" t="str">
        <f>VLOOKUP($G2142,Products!$A$1:$C$11,COLUMNS(Products!$A$2:B2142),0)</f>
        <v>Audio</v>
      </c>
      <c r="I2142" s="5">
        <f>VLOOKUP($G2142,Products!$A$1:$C$11,COLUMNS(Products!$A$2:C2142),0)</f>
        <v>143.09</v>
      </c>
      <c r="J2142" s="5">
        <v>678.36</v>
      </c>
      <c r="K2142" s="5" t="s">
        <v>81</v>
      </c>
      <c r="L2142" s="6">
        <v>45213</v>
      </c>
      <c r="M2142" s="5">
        <f t="shared" si="33"/>
        <v>20</v>
      </c>
      <c r="N2142" s="5" t="str">
        <f>TEXT(Table1[[#This Row],[Date]],"mmm")</f>
        <v>Sep</v>
      </c>
      <c r="O2142" s="5">
        <f>YEAR(Table1[[#This Row],[Date]])</f>
        <v>2023</v>
      </c>
    </row>
    <row r="2143" spans="1:15" x14ac:dyDescent="0.25">
      <c r="A2143" s="5">
        <v>2142</v>
      </c>
      <c r="B2143" s="6">
        <v>45626</v>
      </c>
      <c r="C2143" s="5" t="s">
        <v>36</v>
      </c>
      <c r="D2143" s="5" t="str">
        <f>VLOOKUP($C2143,'Sales Person'!$A$1:$C$21,2,0)</f>
        <v>Michale Cole</v>
      </c>
      <c r="E2143" s="5" t="s">
        <v>15</v>
      </c>
      <c r="F2143" s="5" t="str">
        <f>VLOOKUP($E2143,Country!$A$1:$B$11,2,0)</f>
        <v>Oceania</v>
      </c>
      <c r="G2143" s="5" t="s">
        <v>28</v>
      </c>
      <c r="H2143" s="5" t="str">
        <f>VLOOKUP($G2143,Products!$A$1:$C$11,COLUMNS(Products!$A$2:B2143),0)</f>
        <v>Electronics</v>
      </c>
      <c r="I2143" s="5">
        <f>VLOOKUP($G2143,Products!$A$1:$C$11,COLUMNS(Products!$A$2:C2143),0)</f>
        <v>282.79000000000002</v>
      </c>
      <c r="J2143" s="5">
        <v>187.09</v>
      </c>
      <c r="K2143" s="5" t="s">
        <v>81</v>
      </c>
      <c r="L2143" s="6">
        <v>45646</v>
      </c>
      <c r="M2143" s="5">
        <f t="shared" si="33"/>
        <v>20</v>
      </c>
      <c r="N2143" s="5" t="str">
        <f>TEXT(Table1[[#This Row],[Date]],"mmm")</f>
        <v>Nov</v>
      </c>
      <c r="O2143" s="5">
        <f>YEAR(Table1[[#This Row],[Date]])</f>
        <v>2024</v>
      </c>
    </row>
    <row r="2144" spans="1:15" x14ac:dyDescent="0.25">
      <c r="A2144" s="5">
        <v>2143</v>
      </c>
      <c r="B2144" s="6">
        <v>45565</v>
      </c>
      <c r="C2144" s="5" t="s">
        <v>36</v>
      </c>
      <c r="D2144" s="5" t="str">
        <f>VLOOKUP($C2144,'Sales Person'!$A$1:$C$21,2,0)</f>
        <v>Michale Cole</v>
      </c>
      <c r="E2144" s="5" t="s">
        <v>11</v>
      </c>
      <c r="F2144" s="5" t="str">
        <f>VLOOKUP($E2144,Country!$A$1:$B$11,2,0)</f>
        <v>Asia</v>
      </c>
      <c r="G2144" s="5" t="s">
        <v>24</v>
      </c>
      <c r="H2144" s="5" t="str">
        <f>VLOOKUP($G2144,Products!$A$1:$C$11,COLUMNS(Products!$A$2:B2144),0)</f>
        <v>Audio</v>
      </c>
      <c r="I2144" s="5">
        <f>VLOOKUP($G2144,Products!$A$1:$C$11,COLUMNS(Products!$A$2:C2144),0)</f>
        <v>195.62</v>
      </c>
      <c r="J2144" s="5">
        <v>128.83000000000001</v>
      </c>
      <c r="K2144" s="5" t="s">
        <v>82</v>
      </c>
      <c r="L2144" s="5" t="s">
        <v>83</v>
      </c>
      <c r="M2144" s="5" t="str">
        <f t="shared" si="33"/>
        <v>0</v>
      </c>
      <c r="N2144" s="5" t="str">
        <f>TEXT(Table1[[#This Row],[Date]],"mmm")</f>
        <v>Sep</v>
      </c>
      <c r="O2144" s="5">
        <f>YEAR(Table1[[#This Row],[Date]])</f>
        <v>2024</v>
      </c>
    </row>
    <row r="2145" spans="1:15" x14ac:dyDescent="0.25">
      <c r="A2145" s="5">
        <v>2144</v>
      </c>
      <c r="B2145" s="6">
        <v>45481</v>
      </c>
      <c r="C2145" s="5" t="s">
        <v>62</v>
      </c>
      <c r="D2145" s="5" t="str">
        <f>VLOOKUP($C2145,'Sales Person'!$A$1:$C$21,2,0)</f>
        <v>Cathy Kelley</v>
      </c>
      <c r="E2145" s="5" t="s">
        <v>7</v>
      </c>
      <c r="F2145" s="5" t="str">
        <f>VLOOKUP($E2145,Country!$A$1:$B$11,2,0)</f>
        <v>Europe</v>
      </c>
      <c r="G2145" s="5" t="s">
        <v>22</v>
      </c>
      <c r="H2145" s="5" t="str">
        <f>VLOOKUP($G2145,Products!$A$1:$C$11,COLUMNS(Products!$A$2:B2145),0)</f>
        <v>Computing</v>
      </c>
      <c r="I2145" s="5">
        <f>VLOOKUP($G2145,Products!$A$1:$C$11,COLUMNS(Products!$A$2:C2145),0)</f>
        <v>415.78</v>
      </c>
      <c r="J2145" s="5">
        <v>879.25</v>
      </c>
      <c r="K2145" s="5" t="s">
        <v>81</v>
      </c>
      <c r="L2145" s="6">
        <v>45489</v>
      </c>
      <c r="M2145" s="5">
        <f t="shared" si="33"/>
        <v>8</v>
      </c>
      <c r="N2145" s="5" t="str">
        <f>TEXT(Table1[[#This Row],[Date]],"mmm")</f>
        <v>Jul</v>
      </c>
      <c r="O2145" s="5">
        <f>YEAR(Table1[[#This Row],[Date]])</f>
        <v>2024</v>
      </c>
    </row>
    <row r="2146" spans="1:15" x14ac:dyDescent="0.25">
      <c r="A2146" s="5">
        <v>2145</v>
      </c>
      <c r="B2146" s="6">
        <v>45624</v>
      </c>
      <c r="C2146" s="5" t="s">
        <v>66</v>
      </c>
      <c r="D2146" s="5" t="str">
        <f>VLOOKUP($C2146,'Sales Person'!$A$1:$C$21,2,0)</f>
        <v>Michale Cole</v>
      </c>
      <c r="E2146" s="5" t="s">
        <v>5</v>
      </c>
      <c r="F2146" s="5" t="str">
        <f>VLOOKUP($E2146,Country!$A$1:$B$11,2,0)</f>
        <v>South America</v>
      </c>
      <c r="G2146" s="5" t="s">
        <v>26</v>
      </c>
      <c r="H2146" s="5" t="str">
        <f>VLOOKUP($G2146,Products!$A$1:$C$11,COLUMNS(Products!$A$2:B2146),0)</f>
        <v>Electronics</v>
      </c>
      <c r="I2146" s="5">
        <f>VLOOKUP($G2146,Products!$A$1:$C$11,COLUMNS(Products!$A$2:C2146),0)</f>
        <v>263.2</v>
      </c>
      <c r="J2146" s="5">
        <v>311.7</v>
      </c>
      <c r="K2146" s="5" t="s">
        <v>82</v>
      </c>
      <c r="L2146" s="5" t="s">
        <v>83</v>
      </c>
      <c r="M2146" s="5" t="str">
        <f t="shared" si="33"/>
        <v>0</v>
      </c>
      <c r="N2146" s="5" t="str">
        <f>TEXT(Table1[[#This Row],[Date]],"mmm")</f>
        <v>Nov</v>
      </c>
      <c r="O2146" s="5">
        <f>YEAR(Table1[[#This Row],[Date]])</f>
        <v>2024</v>
      </c>
    </row>
    <row r="2147" spans="1:15" x14ac:dyDescent="0.25">
      <c r="A2147" s="5">
        <v>2146</v>
      </c>
      <c r="B2147" s="6">
        <v>45097</v>
      </c>
      <c r="C2147" s="5" t="s">
        <v>44</v>
      </c>
      <c r="D2147" s="5" t="str">
        <f>VLOOKUP($C2147,'Sales Person'!$A$1:$C$21,2,0)</f>
        <v>Cathy Kelley</v>
      </c>
      <c r="E2147" s="5" t="s">
        <v>11</v>
      </c>
      <c r="F2147" s="5" t="str">
        <f>VLOOKUP($E2147,Country!$A$1:$B$11,2,0)</f>
        <v>Asia</v>
      </c>
      <c r="G2147" s="5" t="s">
        <v>31</v>
      </c>
      <c r="H2147" s="5" t="str">
        <f>VLOOKUP($G2147,Products!$A$1:$C$11,COLUMNS(Products!$A$2:B2147),0)</f>
        <v>Electronics</v>
      </c>
      <c r="I2147" s="5">
        <f>VLOOKUP($G2147,Products!$A$1:$C$11,COLUMNS(Products!$A$2:C2147),0)</f>
        <v>71.97</v>
      </c>
      <c r="J2147" s="5">
        <v>221.81</v>
      </c>
      <c r="K2147" s="5" t="s">
        <v>82</v>
      </c>
      <c r="L2147" s="5" t="s">
        <v>83</v>
      </c>
      <c r="M2147" s="5" t="str">
        <f t="shared" si="33"/>
        <v>0</v>
      </c>
      <c r="N2147" s="5" t="str">
        <f>TEXT(Table1[[#This Row],[Date]],"mmm")</f>
        <v>Jun</v>
      </c>
      <c r="O2147" s="5">
        <f>YEAR(Table1[[#This Row],[Date]])</f>
        <v>2023</v>
      </c>
    </row>
    <row r="2148" spans="1:15" x14ac:dyDescent="0.25">
      <c r="A2148" s="5">
        <v>2147</v>
      </c>
      <c r="B2148" s="6">
        <v>45232</v>
      </c>
      <c r="C2148" s="5" t="s">
        <v>38</v>
      </c>
      <c r="D2148" s="5" t="str">
        <f>VLOOKUP($C2148,'Sales Person'!$A$1:$C$21,2,0)</f>
        <v>Samantha Irvin</v>
      </c>
      <c r="E2148" s="5" t="s">
        <v>4</v>
      </c>
      <c r="F2148" s="5" t="str">
        <f>VLOOKUP($E2148,Country!$A$1:$B$11,2,0)</f>
        <v>North America</v>
      </c>
      <c r="G2148" s="5" t="s">
        <v>30</v>
      </c>
      <c r="H2148" s="5" t="str">
        <f>VLOOKUP($G2148,Products!$A$1:$C$11,COLUMNS(Products!$A$2:B2148),0)</f>
        <v>Audio</v>
      </c>
      <c r="I2148" s="5">
        <f>VLOOKUP($G2148,Products!$A$1:$C$11,COLUMNS(Products!$A$2:C2148),0)</f>
        <v>199.57</v>
      </c>
      <c r="J2148" s="5">
        <v>236.77</v>
      </c>
      <c r="K2148" s="5" t="s">
        <v>81</v>
      </c>
      <c r="L2148" s="6">
        <v>45234</v>
      </c>
      <c r="M2148" s="5">
        <f t="shared" si="33"/>
        <v>2</v>
      </c>
      <c r="N2148" s="5" t="str">
        <f>TEXT(Table1[[#This Row],[Date]],"mmm")</f>
        <v>Nov</v>
      </c>
      <c r="O2148" s="5">
        <f>YEAR(Table1[[#This Row],[Date]])</f>
        <v>2023</v>
      </c>
    </row>
    <row r="2149" spans="1:15" x14ac:dyDescent="0.25">
      <c r="A2149" s="5">
        <v>2148</v>
      </c>
      <c r="B2149" s="6">
        <v>45484</v>
      </c>
      <c r="C2149" s="5" t="s">
        <v>66</v>
      </c>
      <c r="D2149" s="5" t="str">
        <f>VLOOKUP($C2149,'Sales Person'!$A$1:$C$21,2,0)</f>
        <v>Michale Cole</v>
      </c>
      <c r="E2149" s="5" t="s">
        <v>7</v>
      </c>
      <c r="F2149" s="5" t="str">
        <f>VLOOKUP($E2149,Country!$A$1:$B$11,2,0)</f>
        <v>Europe</v>
      </c>
      <c r="G2149" s="5" t="s">
        <v>24</v>
      </c>
      <c r="H2149" s="5" t="str">
        <f>VLOOKUP($G2149,Products!$A$1:$C$11,COLUMNS(Products!$A$2:B2149),0)</f>
        <v>Audio</v>
      </c>
      <c r="I2149" s="5">
        <f>VLOOKUP($G2149,Products!$A$1:$C$11,COLUMNS(Products!$A$2:C2149),0)</f>
        <v>195.62</v>
      </c>
      <c r="J2149" s="5">
        <v>646.99</v>
      </c>
      <c r="K2149" s="5" t="s">
        <v>81</v>
      </c>
      <c r="L2149" s="6">
        <v>45492</v>
      </c>
      <c r="M2149" s="5">
        <f t="shared" si="33"/>
        <v>8</v>
      </c>
      <c r="N2149" s="5" t="str">
        <f>TEXT(Table1[[#This Row],[Date]],"mmm")</f>
        <v>Jul</v>
      </c>
      <c r="O2149" s="5">
        <f>YEAR(Table1[[#This Row],[Date]])</f>
        <v>2024</v>
      </c>
    </row>
    <row r="2150" spans="1:15" x14ac:dyDescent="0.25">
      <c r="A2150" s="5">
        <v>2149</v>
      </c>
      <c r="B2150" s="6">
        <v>45603</v>
      </c>
      <c r="C2150" s="5" t="s">
        <v>52</v>
      </c>
      <c r="D2150" s="5" t="str">
        <f>VLOOKUP($C2150,'Sales Person'!$A$1:$C$21,2,0)</f>
        <v>Nick Patrick</v>
      </c>
      <c r="E2150" s="5" t="s">
        <v>4</v>
      </c>
      <c r="F2150" s="5" t="str">
        <f>VLOOKUP($E2150,Country!$A$1:$B$11,2,0)</f>
        <v>North America</v>
      </c>
      <c r="G2150" s="5" t="s">
        <v>29</v>
      </c>
      <c r="H2150" s="5" t="str">
        <f>VLOOKUP($G2150,Products!$A$1:$C$11,COLUMNS(Products!$A$2:B2150),0)</f>
        <v>Computing</v>
      </c>
      <c r="I2150" s="5">
        <f>VLOOKUP($G2150,Products!$A$1:$C$11,COLUMNS(Products!$A$2:C2150),0)</f>
        <v>104.6</v>
      </c>
      <c r="J2150" s="5">
        <v>158.30000000000001</v>
      </c>
      <c r="K2150" s="5" t="s">
        <v>82</v>
      </c>
      <c r="L2150" s="5" t="s">
        <v>83</v>
      </c>
      <c r="M2150" s="5" t="str">
        <f t="shared" si="33"/>
        <v>0</v>
      </c>
      <c r="N2150" s="5" t="str">
        <f>TEXT(Table1[[#This Row],[Date]],"mmm")</f>
        <v>Nov</v>
      </c>
      <c r="O2150" s="5">
        <f>YEAR(Table1[[#This Row],[Date]])</f>
        <v>2024</v>
      </c>
    </row>
    <row r="2151" spans="1:15" x14ac:dyDescent="0.25">
      <c r="A2151" s="5">
        <v>2150</v>
      </c>
      <c r="B2151" s="6">
        <v>45413</v>
      </c>
      <c r="C2151" s="5" t="s">
        <v>66</v>
      </c>
      <c r="D2151" s="5" t="str">
        <f>VLOOKUP($C2151,'Sales Person'!$A$1:$C$21,2,0)</f>
        <v>Michale Cole</v>
      </c>
      <c r="E2151" s="5" t="s">
        <v>4</v>
      </c>
      <c r="F2151" s="5" t="str">
        <f>VLOOKUP($E2151,Country!$A$1:$B$11,2,0)</f>
        <v>North America</v>
      </c>
      <c r="G2151" s="5" t="s">
        <v>33</v>
      </c>
      <c r="H2151" s="5" t="str">
        <f>VLOOKUP($G2151,Products!$A$1:$C$11,COLUMNS(Products!$A$2:B2151),0)</f>
        <v>Electronics</v>
      </c>
      <c r="I2151" s="5">
        <f>VLOOKUP($G2151,Products!$A$1:$C$11,COLUMNS(Products!$A$2:C2151),0)</f>
        <v>381.62</v>
      </c>
      <c r="J2151" s="5">
        <v>420.99</v>
      </c>
      <c r="K2151" s="5" t="s">
        <v>81</v>
      </c>
      <c r="L2151" s="6">
        <v>45415</v>
      </c>
      <c r="M2151" s="5">
        <f t="shared" si="33"/>
        <v>2</v>
      </c>
      <c r="N2151" s="5" t="str">
        <f>TEXT(Table1[[#This Row],[Date]],"mmm")</f>
        <v>May</v>
      </c>
      <c r="O2151" s="5">
        <f>YEAR(Table1[[#This Row],[Date]])</f>
        <v>2024</v>
      </c>
    </row>
    <row r="2152" spans="1:15" x14ac:dyDescent="0.25">
      <c r="A2152" s="5">
        <v>2151</v>
      </c>
      <c r="B2152" s="6">
        <v>44944</v>
      </c>
      <c r="C2152" s="5" t="s">
        <v>62</v>
      </c>
      <c r="D2152" s="5" t="str">
        <f>VLOOKUP($C2152,'Sales Person'!$A$1:$C$21,2,0)</f>
        <v>Cathy Kelley</v>
      </c>
      <c r="E2152" s="5" t="s">
        <v>14</v>
      </c>
      <c r="F2152" s="5" t="str">
        <f>VLOOKUP($E2152,Country!$A$1:$B$11,2,0)</f>
        <v>Asia</v>
      </c>
      <c r="G2152" s="5" t="s">
        <v>30</v>
      </c>
      <c r="H2152" s="5" t="str">
        <f>VLOOKUP($G2152,Products!$A$1:$C$11,COLUMNS(Products!$A$2:B2152),0)</f>
        <v>Audio</v>
      </c>
      <c r="I2152" s="5">
        <f>VLOOKUP($G2152,Products!$A$1:$C$11,COLUMNS(Products!$A$2:C2152),0)</f>
        <v>199.57</v>
      </c>
      <c r="J2152" s="5">
        <v>220.41</v>
      </c>
      <c r="K2152" s="5" t="s">
        <v>81</v>
      </c>
      <c r="L2152" s="6">
        <v>44962</v>
      </c>
      <c r="M2152" s="5">
        <f t="shared" si="33"/>
        <v>18</v>
      </c>
      <c r="N2152" s="5" t="str">
        <f>TEXT(Table1[[#This Row],[Date]],"mmm")</f>
        <v>Jan</v>
      </c>
      <c r="O2152" s="5">
        <f>YEAR(Table1[[#This Row],[Date]])</f>
        <v>2023</v>
      </c>
    </row>
    <row r="2153" spans="1:15" x14ac:dyDescent="0.25">
      <c r="A2153" s="5">
        <v>2152</v>
      </c>
      <c r="B2153" s="6">
        <v>45572</v>
      </c>
      <c r="C2153" s="5" t="s">
        <v>52</v>
      </c>
      <c r="D2153" s="5" t="str">
        <f>VLOOKUP($C2153,'Sales Person'!$A$1:$C$21,2,0)</f>
        <v>Nick Patrick</v>
      </c>
      <c r="E2153" s="5" t="s">
        <v>11</v>
      </c>
      <c r="F2153" s="5" t="str">
        <f>VLOOKUP($E2153,Country!$A$1:$B$11,2,0)</f>
        <v>Asia</v>
      </c>
      <c r="G2153" s="5" t="s">
        <v>31</v>
      </c>
      <c r="H2153" s="5" t="str">
        <f>VLOOKUP($G2153,Products!$A$1:$C$11,COLUMNS(Products!$A$2:B2153),0)</f>
        <v>Electronics</v>
      </c>
      <c r="I2153" s="5">
        <f>VLOOKUP($G2153,Products!$A$1:$C$11,COLUMNS(Products!$A$2:C2153),0)</f>
        <v>71.97</v>
      </c>
      <c r="J2153" s="5">
        <v>873.89</v>
      </c>
      <c r="K2153" s="5" t="s">
        <v>82</v>
      </c>
      <c r="L2153" s="5" t="s">
        <v>83</v>
      </c>
      <c r="M2153" s="5" t="str">
        <f t="shared" si="33"/>
        <v>0</v>
      </c>
      <c r="N2153" s="5" t="str">
        <f>TEXT(Table1[[#This Row],[Date]],"mmm")</f>
        <v>Oct</v>
      </c>
      <c r="O2153" s="5">
        <f>YEAR(Table1[[#This Row],[Date]])</f>
        <v>2024</v>
      </c>
    </row>
    <row r="2154" spans="1:15" x14ac:dyDescent="0.25">
      <c r="A2154" s="5">
        <v>2153</v>
      </c>
      <c r="B2154" s="6">
        <v>45079</v>
      </c>
      <c r="C2154" s="5" t="s">
        <v>36</v>
      </c>
      <c r="D2154" s="5" t="str">
        <f>VLOOKUP($C2154,'Sales Person'!$A$1:$C$21,2,0)</f>
        <v>Michale Cole</v>
      </c>
      <c r="E2154" s="5" t="s">
        <v>15</v>
      </c>
      <c r="F2154" s="5" t="str">
        <f>VLOOKUP($E2154,Country!$A$1:$B$11,2,0)</f>
        <v>Oceania</v>
      </c>
      <c r="G2154" s="5" t="s">
        <v>32</v>
      </c>
      <c r="H2154" s="5" t="str">
        <f>VLOOKUP($G2154,Products!$A$1:$C$11,COLUMNS(Products!$A$2:B2154),0)</f>
        <v>Audio</v>
      </c>
      <c r="I2154" s="5">
        <f>VLOOKUP($G2154,Products!$A$1:$C$11,COLUMNS(Products!$A$2:C2154),0)</f>
        <v>143.09</v>
      </c>
      <c r="J2154" s="5">
        <v>499.78</v>
      </c>
      <c r="K2154" s="5" t="s">
        <v>82</v>
      </c>
      <c r="L2154" s="5" t="s">
        <v>83</v>
      </c>
      <c r="M2154" s="5" t="str">
        <f t="shared" si="33"/>
        <v>0</v>
      </c>
      <c r="N2154" s="5" t="str">
        <f>TEXT(Table1[[#This Row],[Date]],"mmm")</f>
        <v>Jun</v>
      </c>
      <c r="O2154" s="5">
        <f>YEAR(Table1[[#This Row],[Date]])</f>
        <v>2023</v>
      </c>
    </row>
    <row r="2155" spans="1:15" x14ac:dyDescent="0.25">
      <c r="A2155" s="5">
        <v>2154</v>
      </c>
      <c r="B2155" s="6">
        <v>45323</v>
      </c>
      <c r="C2155" s="5" t="s">
        <v>38</v>
      </c>
      <c r="D2155" s="5" t="str">
        <f>VLOOKUP($C2155,'Sales Person'!$A$1:$C$21,2,0)</f>
        <v>Samantha Irvin</v>
      </c>
      <c r="E2155" s="5" t="s">
        <v>9</v>
      </c>
      <c r="F2155" s="5" t="str">
        <f>VLOOKUP($E2155,Country!$A$1:$B$11,2,0)</f>
        <v>Europe</v>
      </c>
      <c r="G2155" s="5" t="s">
        <v>20</v>
      </c>
      <c r="H2155" s="5" t="str">
        <f>VLOOKUP($G2155,Products!$A$1:$C$11,COLUMNS(Products!$A$2:B2155),0)</f>
        <v>Office Equipment</v>
      </c>
      <c r="I2155" s="5">
        <f>VLOOKUP($G2155,Products!$A$1:$C$11,COLUMNS(Products!$A$2:C2155),0)</f>
        <v>350.59</v>
      </c>
      <c r="J2155" s="5">
        <v>614.28</v>
      </c>
      <c r="K2155" s="5" t="s">
        <v>81</v>
      </c>
      <c r="L2155" s="6">
        <v>45333</v>
      </c>
      <c r="M2155" s="5">
        <f t="shared" si="33"/>
        <v>10</v>
      </c>
      <c r="N2155" s="5" t="str">
        <f>TEXT(Table1[[#This Row],[Date]],"mmm")</f>
        <v>Feb</v>
      </c>
      <c r="O2155" s="5">
        <f>YEAR(Table1[[#This Row],[Date]])</f>
        <v>2024</v>
      </c>
    </row>
    <row r="2156" spans="1:15" x14ac:dyDescent="0.25">
      <c r="A2156" s="5">
        <v>2155</v>
      </c>
      <c r="B2156" s="6">
        <v>44953</v>
      </c>
      <c r="C2156" s="5" t="s">
        <v>74</v>
      </c>
      <c r="D2156" s="5" t="str">
        <f>VLOOKUP($C2156,'Sales Person'!$A$1:$C$21,2,0)</f>
        <v>Michale Cole</v>
      </c>
      <c r="E2156" s="5" t="s">
        <v>9</v>
      </c>
      <c r="F2156" s="5" t="str">
        <f>VLOOKUP($E2156,Country!$A$1:$B$11,2,0)</f>
        <v>Europe</v>
      </c>
      <c r="G2156" s="5" t="s">
        <v>28</v>
      </c>
      <c r="H2156" s="5" t="str">
        <f>VLOOKUP($G2156,Products!$A$1:$C$11,COLUMNS(Products!$A$2:B2156),0)</f>
        <v>Electronics</v>
      </c>
      <c r="I2156" s="5">
        <f>VLOOKUP($G2156,Products!$A$1:$C$11,COLUMNS(Products!$A$2:C2156),0)</f>
        <v>282.79000000000002</v>
      </c>
      <c r="J2156" s="5">
        <v>126.22</v>
      </c>
      <c r="K2156" s="5" t="s">
        <v>82</v>
      </c>
      <c r="L2156" s="5" t="s">
        <v>83</v>
      </c>
      <c r="M2156" s="5" t="str">
        <f t="shared" si="33"/>
        <v>0</v>
      </c>
      <c r="N2156" s="5" t="str">
        <f>TEXT(Table1[[#This Row],[Date]],"mmm")</f>
        <v>Jan</v>
      </c>
      <c r="O2156" s="5">
        <f>YEAR(Table1[[#This Row],[Date]])</f>
        <v>2023</v>
      </c>
    </row>
    <row r="2157" spans="1:15" x14ac:dyDescent="0.25">
      <c r="A2157" s="5">
        <v>2156</v>
      </c>
      <c r="B2157" s="6">
        <v>45462</v>
      </c>
      <c r="C2157" s="5" t="s">
        <v>42</v>
      </c>
      <c r="D2157" s="5" t="str">
        <f>VLOOKUP($C2157,'Sales Person'!$A$1:$C$21,2,0)</f>
        <v>Cathy Kelley</v>
      </c>
      <c r="E2157" s="5" t="s">
        <v>2</v>
      </c>
      <c r="F2157" s="5" t="str">
        <f>VLOOKUP($E2157,Country!$A$1:$B$11,2,0)</f>
        <v>North America</v>
      </c>
      <c r="G2157" s="5" t="s">
        <v>30</v>
      </c>
      <c r="H2157" s="5" t="str">
        <f>VLOOKUP($G2157,Products!$A$1:$C$11,COLUMNS(Products!$A$2:B2157),0)</f>
        <v>Audio</v>
      </c>
      <c r="I2157" s="5">
        <f>VLOOKUP($G2157,Products!$A$1:$C$11,COLUMNS(Products!$A$2:C2157),0)</f>
        <v>199.57</v>
      </c>
      <c r="J2157" s="5">
        <v>398.6</v>
      </c>
      <c r="K2157" s="5" t="s">
        <v>82</v>
      </c>
      <c r="L2157" s="5" t="s">
        <v>83</v>
      </c>
      <c r="M2157" s="5" t="str">
        <f t="shared" si="33"/>
        <v>0</v>
      </c>
      <c r="N2157" s="5" t="str">
        <f>TEXT(Table1[[#This Row],[Date]],"mmm")</f>
        <v>Jun</v>
      </c>
      <c r="O2157" s="5">
        <f>YEAR(Table1[[#This Row],[Date]])</f>
        <v>2024</v>
      </c>
    </row>
    <row r="2158" spans="1:15" x14ac:dyDescent="0.25">
      <c r="A2158" s="5">
        <v>2157</v>
      </c>
      <c r="B2158" s="6">
        <v>45485</v>
      </c>
      <c r="C2158" s="5" t="s">
        <v>64</v>
      </c>
      <c r="D2158" s="5" t="str">
        <f>VLOOKUP($C2158,'Sales Person'!$A$1:$C$21,2,0)</f>
        <v>Michale Cole</v>
      </c>
      <c r="E2158" s="5" t="s">
        <v>14</v>
      </c>
      <c r="F2158" s="5" t="str">
        <f>VLOOKUP($E2158,Country!$A$1:$B$11,2,0)</f>
        <v>Asia</v>
      </c>
      <c r="G2158" s="5" t="s">
        <v>26</v>
      </c>
      <c r="H2158" s="5" t="str">
        <f>VLOOKUP($G2158,Products!$A$1:$C$11,COLUMNS(Products!$A$2:B2158),0)</f>
        <v>Electronics</v>
      </c>
      <c r="I2158" s="5">
        <f>VLOOKUP($G2158,Products!$A$1:$C$11,COLUMNS(Products!$A$2:C2158),0)</f>
        <v>263.2</v>
      </c>
      <c r="J2158" s="5">
        <v>232.63</v>
      </c>
      <c r="K2158" s="5" t="s">
        <v>82</v>
      </c>
      <c r="L2158" s="5" t="s">
        <v>83</v>
      </c>
      <c r="M2158" s="5" t="str">
        <f t="shared" si="33"/>
        <v>0</v>
      </c>
      <c r="N2158" s="5" t="str">
        <f>TEXT(Table1[[#This Row],[Date]],"mmm")</f>
        <v>Jul</v>
      </c>
      <c r="O2158" s="5">
        <f>YEAR(Table1[[#This Row],[Date]])</f>
        <v>2024</v>
      </c>
    </row>
    <row r="2159" spans="1:15" x14ac:dyDescent="0.25">
      <c r="A2159" s="5">
        <v>2158</v>
      </c>
      <c r="B2159" s="6">
        <v>45169</v>
      </c>
      <c r="C2159" s="5" t="s">
        <v>52</v>
      </c>
      <c r="D2159" s="5" t="str">
        <f>VLOOKUP($C2159,'Sales Person'!$A$1:$C$21,2,0)</f>
        <v>Nick Patrick</v>
      </c>
      <c r="E2159" s="5" t="s">
        <v>10</v>
      </c>
      <c r="F2159" s="5" t="str">
        <f>VLOOKUP($E2159,Country!$A$1:$B$11,2,0)</f>
        <v>Europe</v>
      </c>
      <c r="G2159" s="5" t="s">
        <v>24</v>
      </c>
      <c r="H2159" s="5" t="str">
        <f>VLOOKUP($G2159,Products!$A$1:$C$11,COLUMNS(Products!$A$2:B2159),0)</f>
        <v>Audio</v>
      </c>
      <c r="I2159" s="5">
        <f>VLOOKUP($G2159,Products!$A$1:$C$11,COLUMNS(Products!$A$2:C2159),0)</f>
        <v>195.62</v>
      </c>
      <c r="J2159" s="5">
        <v>668.43</v>
      </c>
      <c r="K2159" s="5" t="s">
        <v>81</v>
      </c>
      <c r="L2159" s="6">
        <v>45175</v>
      </c>
      <c r="M2159" s="5">
        <f t="shared" si="33"/>
        <v>6</v>
      </c>
      <c r="N2159" s="5" t="str">
        <f>TEXT(Table1[[#This Row],[Date]],"mmm")</f>
        <v>Aug</v>
      </c>
      <c r="O2159" s="5">
        <f>YEAR(Table1[[#This Row],[Date]])</f>
        <v>2023</v>
      </c>
    </row>
    <row r="2160" spans="1:15" x14ac:dyDescent="0.25">
      <c r="A2160" s="5">
        <v>2159</v>
      </c>
      <c r="B2160" s="6">
        <v>45186</v>
      </c>
      <c r="C2160" s="5" t="s">
        <v>48</v>
      </c>
      <c r="D2160" s="5" t="str">
        <f>VLOOKUP($C2160,'Sales Person'!$A$1:$C$21,2,0)</f>
        <v>Cathy Kelley</v>
      </c>
      <c r="E2160" s="5" t="s">
        <v>7</v>
      </c>
      <c r="F2160" s="5" t="str">
        <f>VLOOKUP($E2160,Country!$A$1:$B$11,2,0)</f>
        <v>Europe</v>
      </c>
      <c r="G2160" s="5" t="s">
        <v>26</v>
      </c>
      <c r="H2160" s="5" t="str">
        <f>VLOOKUP($G2160,Products!$A$1:$C$11,COLUMNS(Products!$A$2:B2160),0)</f>
        <v>Electronics</v>
      </c>
      <c r="I2160" s="5">
        <f>VLOOKUP($G2160,Products!$A$1:$C$11,COLUMNS(Products!$A$2:C2160),0)</f>
        <v>263.2</v>
      </c>
      <c r="J2160" s="5">
        <v>743.57</v>
      </c>
      <c r="K2160" s="5" t="s">
        <v>81</v>
      </c>
      <c r="L2160" s="6">
        <v>45194</v>
      </c>
      <c r="M2160" s="5">
        <f t="shared" si="33"/>
        <v>8</v>
      </c>
      <c r="N2160" s="5" t="str">
        <f>TEXT(Table1[[#This Row],[Date]],"mmm")</f>
        <v>Sep</v>
      </c>
      <c r="O2160" s="5">
        <f>YEAR(Table1[[#This Row],[Date]])</f>
        <v>2023</v>
      </c>
    </row>
    <row r="2161" spans="1:15" x14ac:dyDescent="0.25">
      <c r="A2161" s="5">
        <v>2160</v>
      </c>
      <c r="B2161" s="6">
        <v>44974</v>
      </c>
      <c r="C2161" s="5" t="s">
        <v>56</v>
      </c>
      <c r="D2161" s="5" t="str">
        <f>VLOOKUP($C2161,'Sales Person'!$A$1:$C$21,2,0)</f>
        <v>Nick Patrick</v>
      </c>
      <c r="E2161" s="5" t="s">
        <v>14</v>
      </c>
      <c r="F2161" s="5" t="str">
        <f>VLOOKUP($E2161,Country!$A$1:$B$11,2,0)</f>
        <v>Asia</v>
      </c>
      <c r="G2161" s="5" t="s">
        <v>31</v>
      </c>
      <c r="H2161" s="5" t="str">
        <f>VLOOKUP($G2161,Products!$A$1:$C$11,COLUMNS(Products!$A$2:B2161),0)</f>
        <v>Electronics</v>
      </c>
      <c r="I2161" s="5">
        <f>VLOOKUP($G2161,Products!$A$1:$C$11,COLUMNS(Products!$A$2:C2161),0)</f>
        <v>71.97</v>
      </c>
      <c r="J2161" s="5">
        <v>518.21</v>
      </c>
      <c r="K2161" s="5" t="s">
        <v>81</v>
      </c>
      <c r="L2161" s="6">
        <v>44992</v>
      </c>
      <c r="M2161" s="5">
        <f t="shared" si="33"/>
        <v>18</v>
      </c>
      <c r="N2161" s="5" t="str">
        <f>TEXT(Table1[[#This Row],[Date]],"mmm")</f>
        <v>Feb</v>
      </c>
      <c r="O2161" s="5">
        <f>YEAR(Table1[[#This Row],[Date]])</f>
        <v>2023</v>
      </c>
    </row>
    <row r="2162" spans="1:15" x14ac:dyDescent="0.25">
      <c r="A2162" s="5">
        <v>2161</v>
      </c>
      <c r="B2162" s="6">
        <v>45570</v>
      </c>
      <c r="C2162" s="5" t="s">
        <v>64</v>
      </c>
      <c r="D2162" s="5" t="str">
        <f>VLOOKUP($C2162,'Sales Person'!$A$1:$C$21,2,0)</f>
        <v>Michale Cole</v>
      </c>
      <c r="E2162" s="5" t="s">
        <v>15</v>
      </c>
      <c r="F2162" s="5" t="str">
        <f>VLOOKUP($E2162,Country!$A$1:$B$11,2,0)</f>
        <v>Oceania</v>
      </c>
      <c r="G2162" s="5" t="s">
        <v>22</v>
      </c>
      <c r="H2162" s="5" t="str">
        <f>VLOOKUP($G2162,Products!$A$1:$C$11,COLUMNS(Products!$A$2:B2162),0)</f>
        <v>Computing</v>
      </c>
      <c r="I2162" s="5">
        <f>VLOOKUP($G2162,Products!$A$1:$C$11,COLUMNS(Products!$A$2:C2162),0)</f>
        <v>415.78</v>
      </c>
      <c r="J2162" s="5">
        <v>801.57</v>
      </c>
      <c r="K2162" s="5" t="s">
        <v>82</v>
      </c>
      <c r="L2162" s="5" t="s">
        <v>83</v>
      </c>
      <c r="M2162" s="5" t="str">
        <f t="shared" si="33"/>
        <v>0</v>
      </c>
      <c r="N2162" s="5" t="str">
        <f>TEXT(Table1[[#This Row],[Date]],"mmm")</f>
        <v>Oct</v>
      </c>
      <c r="O2162" s="5">
        <f>YEAR(Table1[[#This Row],[Date]])</f>
        <v>2024</v>
      </c>
    </row>
    <row r="2163" spans="1:15" x14ac:dyDescent="0.25">
      <c r="A2163" s="5">
        <v>2162</v>
      </c>
      <c r="B2163" s="6">
        <v>45233</v>
      </c>
      <c r="C2163" s="5" t="s">
        <v>72</v>
      </c>
      <c r="D2163" s="5" t="str">
        <f>VLOOKUP($C2163,'Sales Person'!$A$1:$C$21,2,0)</f>
        <v>Cathy Kelley</v>
      </c>
      <c r="E2163" s="5" t="s">
        <v>14</v>
      </c>
      <c r="F2163" s="5" t="str">
        <f>VLOOKUP($E2163,Country!$A$1:$B$11,2,0)</f>
        <v>Asia</v>
      </c>
      <c r="G2163" s="5" t="s">
        <v>24</v>
      </c>
      <c r="H2163" s="5" t="str">
        <f>VLOOKUP($G2163,Products!$A$1:$C$11,COLUMNS(Products!$A$2:B2163),0)</f>
        <v>Audio</v>
      </c>
      <c r="I2163" s="5">
        <f>VLOOKUP($G2163,Products!$A$1:$C$11,COLUMNS(Products!$A$2:C2163),0)</f>
        <v>195.62</v>
      </c>
      <c r="J2163" s="5">
        <v>651.16999999999996</v>
      </c>
      <c r="K2163" s="5" t="s">
        <v>82</v>
      </c>
      <c r="L2163" s="5" t="s">
        <v>83</v>
      </c>
      <c r="M2163" s="5" t="str">
        <f t="shared" si="33"/>
        <v>0</v>
      </c>
      <c r="N2163" s="5" t="str">
        <f>TEXT(Table1[[#This Row],[Date]],"mmm")</f>
        <v>Nov</v>
      </c>
      <c r="O2163" s="5">
        <f>YEAR(Table1[[#This Row],[Date]])</f>
        <v>2023</v>
      </c>
    </row>
    <row r="2164" spans="1:15" x14ac:dyDescent="0.25">
      <c r="A2164" s="5">
        <v>2163</v>
      </c>
      <c r="B2164" s="6">
        <v>45106</v>
      </c>
      <c r="C2164" s="5" t="s">
        <v>62</v>
      </c>
      <c r="D2164" s="5" t="str">
        <f>VLOOKUP($C2164,'Sales Person'!$A$1:$C$21,2,0)</f>
        <v>Cathy Kelley</v>
      </c>
      <c r="E2164" s="5" t="s">
        <v>15</v>
      </c>
      <c r="F2164" s="5" t="str">
        <f>VLOOKUP($E2164,Country!$A$1:$B$11,2,0)</f>
        <v>Oceania</v>
      </c>
      <c r="G2164" s="5" t="s">
        <v>29</v>
      </c>
      <c r="H2164" s="5" t="str">
        <f>VLOOKUP($G2164,Products!$A$1:$C$11,COLUMNS(Products!$A$2:B2164),0)</f>
        <v>Computing</v>
      </c>
      <c r="I2164" s="5">
        <f>VLOOKUP($G2164,Products!$A$1:$C$11,COLUMNS(Products!$A$2:C2164),0)</f>
        <v>104.6</v>
      </c>
      <c r="J2164" s="5">
        <v>186.98</v>
      </c>
      <c r="K2164" s="5" t="s">
        <v>81</v>
      </c>
      <c r="L2164" s="6">
        <v>45126</v>
      </c>
      <c r="M2164" s="5">
        <f t="shared" si="33"/>
        <v>20</v>
      </c>
      <c r="N2164" s="5" t="str">
        <f>TEXT(Table1[[#This Row],[Date]],"mmm")</f>
        <v>Jun</v>
      </c>
      <c r="O2164" s="5">
        <f>YEAR(Table1[[#This Row],[Date]])</f>
        <v>2023</v>
      </c>
    </row>
    <row r="2165" spans="1:15" x14ac:dyDescent="0.25">
      <c r="A2165" s="5">
        <v>2164</v>
      </c>
      <c r="B2165" s="6">
        <v>44993</v>
      </c>
      <c r="C2165" s="5" t="s">
        <v>42</v>
      </c>
      <c r="D2165" s="5" t="str">
        <f>VLOOKUP($C2165,'Sales Person'!$A$1:$C$21,2,0)</f>
        <v>Cathy Kelley</v>
      </c>
      <c r="E2165" s="5" t="s">
        <v>5</v>
      </c>
      <c r="F2165" s="5" t="str">
        <f>VLOOKUP($E2165,Country!$A$1:$B$11,2,0)</f>
        <v>South America</v>
      </c>
      <c r="G2165" s="5" t="s">
        <v>24</v>
      </c>
      <c r="H2165" s="5" t="str">
        <f>VLOOKUP($G2165,Products!$A$1:$C$11,COLUMNS(Products!$A$2:B2165),0)</f>
        <v>Audio</v>
      </c>
      <c r="I2165" s="5">
        <f>VLOOKUP($G2165,Products!$A$1:$C$11,COLUMNS(Products!$A$2:C2165),0)</f>
        <v>195.62</v>
      </c>
      <c r="J2165" s="5">
        <v>632.57000000000005</v>
      </c>
      <c r="K2165" s="5" t="s">
        <v>81</v>
      </c>
      <c r="L2165" s="6">
        <v>44997</v>
      </c>
      <c r="M2165" s="5">
        <f t="shared" si="33"/>
        <v>4</v>
      </c>
      <c r="N2165" s="5" t="str">
        <f>TEXT(Table1[[#This Row],[Date]],"mmm")</f>
        <v>Mar</v>
      </c>
      <c r="O2165" s="5">
        <f>YEAR(Table1[[#This Row],[Date]])</f>
        <v>2023</v>
      </c>
    </row>
    <row r="2166" spans="1:15" x14ac:dyDescent="0.25">
      <c r="A2166" s="5">
        <v>2165</v>
      </c>
      <c r="B2166" s="6">
        <v>44957</v>
      </c>
      <c r="C2166" s="5" t="s">
        <v>58</v>
      </c>
      <c r="D2166" s="5" t="str">
        <f>VLOOKUP($C2166,'Sales Person'!$A$1:$C$21,2,0)</f>
        <v>Nick Patrick</v>
      </c>
      <c r="E2166" s="5" t="s">
        <v>13</v>
      </c>
      <c r="F2166" s="5" t="str">
        <f>VLOOKUP($E2166,Country!$A$1:$B$11,2,0)</f>
        <v>Asia</v>
      </c>
      <c r="G2166" s="5" t="s">
        <v>24</v>
      </c>
      <c r="H2166" s="5" t="str">
        <f>VLOOKUP($G2166,Products!$A$1:$C$11,COLUMNS(Products!$A$2:B2166),0)</f>
        <v>Audio</v>
      </c>
      <c r="I2166" s="5">
        <f>VLOOKUP($G2166,Products!$A$1:$C$11,COLUMNS(Products!$A$2:C2166),0)</f>
        <v>195.62</v>
      </c>
      <c r="J2166" s="5">
        <v>893.21</v>
      </c>
      <c r="K2166" s="5" t="s">
        <v>81</v>
      </c>
      <c r="L2166" s="6">
        <v>44972</v>
      </c>
      <c r="M2166" s="5">
        <f t="shared" si="33"/>
        <v>15</v>
      </c>
      <c r="N2166" s="5" t="str">
        <f>TEXT(Table1[[#This Row],[Date]],"mmm")</f>
        <v>Jan</v>
      </c>
      <c r="O2166" s="5">
        <f>YEAR(Table1[[#This Row],[Date]])</f>
        <v>2023</v>
      </c>
    </row>
    <row r="2167" spans="1:15" x14ac:dyDescent="0.25">
      <c r="A2167" s="5">
        <v>2166</v>
      </c>
      <c r="B2167" s="6">
        <v>45123</v>
      </c>
      <c r="C2167" s="5" t="s">
        <v>40</v>
      </c>
      <c r="D2167" s="5" t="str">
        <f>VLOOKUP($C2167,'Sales Person'!$A$1:$C$21,2,0)</f>
        <v>Samantha Irvin</v>
      </c>
      <c r="E2167" s="5" t="s">
        <v>2</v>
      </c>
      <c r="F2167" s="5" t="str">
        <f>VLOOKUP($E2167,Country!$A$1:$B$11,2,0)</f>
        <v>North America</v>
      </c>
      <c r="G2167" s="5" t="s">
        <v>20</v>
      </c>
      <c r="H2167" s="5" t="str">
        <f>VLOOKUP($G2167,Products!$A$1:$C$11,COLUMNS(Products!$A$2:B2167),0)</f>
        <v>Office Equipment</v>
      </c>
      <c r="I2167" s="5">
        <f>VLOOKUP($G2167,Products!$A$1:$C$11,COLUMNS(Products!$A$2:C2167),0)</f>
        <v>350.59</v>
      </c>
      <c r="J2167" s="5">
        <v>566.16999999999996</v>
      </c>
      <c r="K2167" s="5" t="s">
        <v>82</v>
      </c>
      <c r="L2167" s="5" t="s">
        <v>83</v>
      </c>
      <c r="M2167" s="5" t="str">
        <f t="shared" si="33"/>
        <v>0</v>
      </c>
      <c r="N2167" s="5" t="str">
        <f>TEXT(Table1[[#This Row],[Date]],"mmm")</f>
        <v>Jul</v>
      </c>
      <c r="O2167" s="5">
        <f>YEAR(Table1[[#This Row],[Date]])</f>
        <v>2023</v>
      </c>
    </row>
    <row r="2168" spans="1:15" x14ac:dyDescent="0.25">
      <c r="A2168" s="5">
        <v>2167</v>
      </c>
      <c r="B2168" s="6">
        <v>45283</v>
      </c>
      <c r="C2168" s="5" t="s">
        <v>48</v>
      </c>
      <c r="D2168" s="5" t="str">
        <f>VLOOKUP($C2168,'Sales Person'!$A$1:$C$21,2,0)</f>
        <v>Cathy Kelley</v>
      </c>
      <c r="E2168" s="5" t="s">
        <v>15</v>
      </c>
      <c r="F2168" s="5" t="str">
        <f>VLOOKUP($E2168,Country!$A$1:$B$11,2,0)</f>
        <v>Oceania</v>
      </c>
      <c r="G2168" s="5" t="s">
        <v>29</v>
      </c>
      <c r="H2168" s="5" t="str">
        <f>VLOOKUP($G2168,Products!$A$1:$C$11,COLUMNS(Products!$A$2:B2168),0)</f>
        <v>Computing</v>
      </c>
      <c r="I2168" s="5">
        <f>VLOOKUP($G2168,Products!$A$1:$C$11,COLUMNS(Products!$A$2:C2168),0)</f>
        <v>104.6</v>
      </c>
      <c r="J2168" s="5">
        <v>278.81</v>
      </c>
      <c r="K2168" s="5" t="s">
        <v>81</v>
      </c>
      <c r="L2168" s="6">
        <v>45303</v>
      </c>
      <c r="M2168" s="5">
        <f t="shared" si="33"/>
        <v>20</v>
      </c>
      <c r="N2168" s="5" t="str">
        <f>TEXT(Table1[[#This Row],[Date]],"mmm")</f>
        <v>Dec</v>
      </c>
      <c r="O2168" s="5">
        <f>YEAR(Table1[[#This Row],[Date]])</f>
        <v>2023</v>
      </c>
    </row>
    <row r="2169" spans="1:15" x14ac:dyDescent="0.25">
      <c r="A2169" s="5">
        <v>2168</v>
      </c>
      <c r="B2169" s="6">
        <v>45523</v>
      </c>
      <c r="C2169" s="5" t="s">
        <v>72</v>
      </c>
      <c r="D2169" s="5" t="str">
        <f>VLOOKUP($C2169,'Sales Person'!$A$1:$C$21,2,0)</f>
        <v>Cathy Kelley</v>
      </c>
      <c r="E2169" s="5" t="s">
        <v>15</v>
      </c>
      <c r="F2169" s="5" t="str">
        <f>VLOOKUP($E2169,Country!$A$1:$B$11,2,0)</f>
        <v>Oceania</v>
      </c>
      <c r="G2169" s="5" t="s">
        <v>24</v>
      </c>
      <c r="H2169" s="5" t="str">
        <f>VLOOKUP($G2169,Products!$A$1:$C$11,COLUMNS(Products!$A$2:B2169),0)</f>
        <v>Audio</v>
      </c>
      <c r="I2169" s="5">
        <f>VLOOKUP($G2169,Products!$A$1:$C$11,COLUMNS(Products!$A$2:C2169),0)</f>
        <v>195.62</v>
      </c>
      <c r="J2169" s="5">
        <v>633.9</v>
      </c>
      <c r="K2169" s="5" t="s">
        <v>81</v>
      </c>
      <c r="L2169" s="6">
        <v>45543</v>
      </c>
      <c r="M2169" s="5">
        <f t="shared" si="33"/>
        <v>20</v>
      </c>
      <c r="N2169" s="5" t="str">
        <f>TEXT(Table1[[#This Row],[Date]],"mmm")</f>
        <v>Aug</v>
      </c>
      <c r="O2169" s="5">
        <f>YEAR(Table1[[#This Row],[Date]])</f>
        <v>2024</v>
      </c>
    </row>
    <row r="2170" spans="1:15" x14ac:dyDescent="0.25">
      <c r="A2170" s="5">
        <v>2169</v>
      </c>
      <c r="B2170" s="6">
        <v>45455</v>
      </c>
      <c r="C2170" s="5" t="s">
        <v>70</v>
      </c>
      <c r="D2170" s="5" t="str">
        <f>VLOOKUP($C2170,'Sales Person'!$A$1:$C$21,2,0)</f>
        <v>Cathy Kelley</v>
      </c>
      <c r="E2170" s="5" t="s">
        <v>15</v>
      </c>
      <c r="F2170" s="5" t="str">
        <f>VLOOKUP($E2170,Country!$A$1:$B$11,2,0)</f>
        <v>Oceania</v>
      </c>
      <c r="G2170" s="5" t="s">
        <v>33</v>
      </c>
      <c r="H2170" s="5" t="str">
        <f>VLOOKUP($G2170,Products!$A$1:$C$11,COLUMNS(Products!$A$2:B2170),0)</f>
        <v>Electronics</v>
      </c>
      <c r="I2170" s="5">
        <f>VLOOKUP($G2170,Products!$A$1:$C$11,COLUMNS(Products!$A$2:C2170),0)</f>
        <v>381.62</v>
      </c>
      <c r="J2170" s="5">
        <v>103.23</v>
      </c>
      <c r="K2170" s="5" t="s">
        <v>81</v>
      </c>
      <c r="L2170" s="6">
        <v>45475</v>
      </c>
      <c r="M2170" s="5">
        <f t="shared" si="33"/>
        <v>20</v>
      </c>
      <c r="N2170" s="5" t="str">
        <f>TEXT(Table1[[#This Row],[Date]],"mmm")</f>
        <v>Jun</v>
      </c>
      <c r="O2170" s="5">
        <f>YEAR(Table1[[#This Row],[Date]])</f>
        <v>2024</v>
      </c>
    </row>
    <row r="2171" spans="1:15" x14ac:dyDescent="0.25">
      <c r="A2171" s="5">
        <v>2170</v>
      </c>
      <c r="B2171" s="6">
        <v>45213</v>
      </c>
      <c r="C2171" s="5" t="s">
        <v>74</v>
      </c>
      <c r="D2171" s="5" t="str">
        <f>VLOOKUP($C2171,'Sales Person'!$A$1:$C$21,2,0)</f>
        <v>Michale Cole</v>
      </c>
      <c r="E2171" s="5" t="s">
        <v>11</v>
      </c>
      <c r="F2171" s="5" t="str">
        <f>VLOOKUP($E2171,Country!$A$1:$B$11,2,0)</f>
        <v>Asia</v>
      </c>
      <c r="G2171" s="5" t="s">
        <v>26</v>
      </c>
      <c r="H2171" s="5" t="str">
        <f>VLOOKUP($G2171,Products!$A$1:$C$11,COLUMNS(Products!$A$2:B2171),0)</f>
        <v>Electronics</v>
      </c>
      <c r="I2171" s="5">
        <f>VLOOKUP($G2171,Products!$A$1:$C$11,COLUMNS(Products!$A$2:C2171),0)</f>
        <v>263.2</v>
      </c>
      <c r="J2171" s="5">
        <v>738.29</v>
      </c>
      <c r="K2171" s="5" t="s">
        <v>81</v>
      </c>
      <c r="L2171" s="6">
        <v>45225</v>
      </c>
      <c r="M2171" s="5">
        <f t="shared" si="33"/>
        <v>12</v>
      </c>
      <c r="N2171" s="5" t="str">
        <f>TEXT(Table1[[#This Row],[Date]],"mmm")</f>
        <v>Oct</v>
      </c>
      <c r="O2171" s="5">
        <f>YEAR(Table1[[#This Row],[Date]])</f>
        <v>2023</v>
      </c>
    </row>
    <row r="2172" spans="1:15" x14ac:dyDescent="0.25">
      <c r="A2172" s="5">
        <v>2171</v>
      </c>
      <c r="B2172" s="6">
        <v>45090</v>
      </c>
      <c r="C2172" s="5" t="s">
        <v>48</v>
      </c>
      <c r="D2172" s="5" t="str">
        <f>VLOOKUP($C2172,'Sales Person'!$A$1:$C$21,2,0)</f>
        <v>Cathy Kelley</v>
      </c>
      <c r="E2172" s="5" t="s">
        <v>5</v>
      </c>
      <c r="F2172" s="5" t="str">
        <f>VLOOKUP($E2172,Country!$A$1:$B$11,2,0)</f>
        <v>South America</v>
      </c>
      <c r="G2172" s="5" t="s">
        <v>31</v>
      </c>
      <c r="H2172" s="5" t="str">
        <f>VLOOKUP($G2172,Products!$A$1:$C$11,COLUMNS(Products!$A$2:B2172),0)</f>
        <v>Electronics</v>
      </c>
      <c r="I2172" s="5">
        <f>VLOOKUP($G2172,Products!$A$1:$C$11,COLUMNS(Products!$A$2:C2172),0)</f>
        <v>71.97</v>
      </c>
      <c r="J2172" s="5">
        <v>794.63</v>
      </c>
      <c r="K2172" s="5" t="s">
        <v>82</v>
      </c>
      <c r="L2172" s="5" t="s">
        <v>83</v>
      </c>
      <c r="M2172" s="5" t="str">
        <f t="shared" si="33"/>
        <v>0</v>
      </c>
      <c r="N2172" s="5" t="str">
        <f>TEXT(Table1[[#This Row],[Date]],"mmm")</f>
        <v>Jun</v>
      </c>
      <c r="O2172" s="5">
        <f>YEAR(Table1[[#This Row],[Date]])</f>
        <v>2023</v>
      </c>
    </row>
    <row r="2173" spans="1:15" x14ac:dyDescent="0.25">
      <c r="A2173" s="5">
        <v>2172</v>
      </c>
      <c r="B2173" s="6">
        <v>45429</v>
      </c>
      <c r="C2173" s="5" t="s">
        <v>36</v>
      </c>
      <c r="D2173" s="5" t="str">
        <f>VLOOKUP($C2173,'Sales Person'!$A$1:$C$21,2,0)</f>
        <v>Michale Cole</v>
      </c>
      <c r="E2173" s="5" t="s">
        <v>5</v>
      </c>
      <c r="F2173" s="5" t="str">
        <f>VLOOKUP($E2173,Country!$A$1:$B$11,2,0)</f>
        <v>South America</v>
      </c>
      <c r="G2173" s="5" t="s">
        <v>28</v>
      </c>
      <c r="H2173" s="5" t="str">
        <f>VLOOKUP($G2173,Products!$A$1:$C$11,COLUMNS(Products!$A$2:B2173),0)</f>
        <v>Electronics</v>
      </c>
      <c r="I2173" s="5">
        <f>VLOOKUP($G2173,Products!$A$1:$C$11,COLUMNS(Products!$A$2:C2173),0)</f>
        <v>282.79000000000002</v>
      </c>
      <c r="J2173" s="5">
        <v>339.1</v>
      </c>
      <c r="K2173" s="5" t="s">
        <v>82</v>
      </c>
      <c r="L2173" s="5" t="s">
        <v>83</v>
      </c>
      <c r="M2173" s="5" t="str">
        <f t="shared" si="33"/>
        <v>0</v>
      </c>
      <c r="N2173" s="5" t="str">
        <f>TEXT(Table1[[#This Row],[Date]],"mmm")</f>
        <v>May</v>
      </c>
      <c r="O2173" s="5">
        <f>YEAR(Table1[[#This Row],[Date]])</f>
        <v>2024</v>
      </c>
    </row>
    <row r="2174" spans="1:15" x14ac:dyDescent="0.25">
      <c r="A2174" s="5">
        <v>2173</v>
      </c>
      <c r="B2174" s="6">
        <v>45238</v>
      </c>
      <c r="C2174" s="5" t="s">
        <v>52</v>
      </c>
      <c r="D2174" s="5" t="str">
        <f>VLOOKUP($C2174,'Sales Person'!$A$1:$C$21,2,0)</f>
        <v>Nick Patrick</v>
      </c>
      <c r="E2174" s="5" t="s">
        <v>11</v>
      </c>
      <c r="F2174" s="5" t="str">
        <f>VLOOKUP($E2174,Country!$A$1:$B$11,2,0)</f>
        <v>Asia</v>
      </c>
      <c r="G2174" s="5" t="s">
        <v>32</v>
      </c>
      <c r="H2174" s="5" t="str">
        <f>VLOOKUP($G2174,Products!$A$1:$C$11,COLUMNS(Products!$A$2:B2174),0)</f>
        <v>Audio</v>
      </c>
      <c r="I2174" s="5">
        <f>VLOOKUP($G2174,Products!$A$1:$C$11,COLUMNS(Products!$A$2:C2174),0)</f>
        <v>143.09</v>
      </c>
      <c r="J2174" s="5">
        <v>804.2</v>
      </c>
      <c r="K2174" s="5" t="s">
        <v>81</v>
      </c>
      <c r="L2174" s="6">
        <v>45250</v>
      </c>
      <c r="M2174" s="5">
        <f t="shared" si="33"/>
        <v>12</v>
      </c>
      <c r="N2174" s="5" t="str">
        <f>TEXT(Table1[[#This Row],[Date]],"mmm")</f>
        <v>Nov</v>
      </c>
      <c r="O2174" s="5">
        <f>YEAR(Table1[[#This Row],[Date]])</f>
        <v>2023</v>
      </c>
    </row>
    <row r="2175" spans="1:15" x14ac:dyDescent="0.25">
      <c r="A2175" s="5">
        <v>2174</v>
      </c>
      <c r="B2175" s="6">
        <v>45239</v>
      </c>
      <c r="C2175" s="5" t="s">
        <v>66</v>
      </c>
      <c r="D2175" s="5" t="str">
        <f>VLOOKUP($C2175,'Sales Person'!$A$1:$C$21,2,0)</f>
        <v>Michale Cole</v>
      </c>
      <c r="E2175" s="5" t="s">
        <v>4</v>
      </c>
      <c r="F2175" s="5" t="str">
        <f>VLOOKUP($E2175,Country!$A$1:$B$11,2,0)</f>
        <v>North America</v>
      </c>
      <c r="G2175" s="5" t="s">
        <v>28</v>
      </c>
      <c r="H2175" s="5" t="str">
        <f>VLOOKUP($G2175,Products!$A$1:$C$11,COLUMNS(Products!$A$2:B2175),0)</f>
        <v>Electronics</v>
      </c>
      <c r="I2175" s="5">
        <f>VLOOKUP($G2175,Products!$A$1:$C$11,COLUMNS(Products!$A$2:C2175),0)</f>
        <v>282.79000000000002</v>
      </c>
      <c r="J2175" s="5">
        <v>153.88</v>
      </c>
      <c r="K2175" s="5" t="s">
        <v>82</v>
      </c>
      <c r="L2175" s="5" t="s">
        <v>83</v>
      </c>
      <c r="M2175" s="5" t="str">
        <f t="shared" si="33"/>
        <v>0</v>
      </c>
      <c r="N2175" s="5" t="str">
        <f>TEXT(Table1[[#This Row],[Date]],"mmm")</f>
        <v>Nov</v>
      </c>
      <c r="O2175" s="5">
        <f>YEAR(Table1[[#This Row],[Date]])</f>
        <v>2023</v>
      </c>
    </row>
    <row r="2176" spans="1:15" x14ac:dyDescent="0.25">
      <c r="A2176" s="5">
        <v>2175</v>
      </c>
      <c r="B2176" s="6">
        <v>45145</v>
      </c>
      <c r="C2176" s="5" t="s">
        <v>36</v>
      </c>
      <c r="D2176" s="5" t="str">
        <f>VLOOKUP($C2176,'Sales Person'!$A$1:$C$21,2,0)</f>
        <v>Michale Cole</v>
      </c>
      <c r="E2176" s="5" t="s">
        <v>10</v>
      </c>
      <c r="F2176" s="5" t="str">
        <f>VLOOKUP($E2176,Country!$A$1:$B$11,2,0)</f>
        <v>Europe</v>
      </c>
      <c r="G2176" s="5" t="s">
        <v>30</v>
      </c>
      <c r="H2176" s="5" t="str">
        <f>VLOOKUP($G2176,Products!$A$1:$C$11,COLUMNS(Products!$A$2:B2176),0)</f>
        <v>Audio</v>
      </c>
      <c r="I2176" s="5">
        <f>VLOOKUP($G2176,Products!$A$1:$C$11,COLUMNS(Products!$A$2:C2176),0)</f>
        <v>199.57</v>
      </c>
      <c r="J2176" s="5">
        <v>688.56</v>
      </c>
      <c r="K2176" s="5" t="s">
        <v>81</v>
      </c>
      <c r="L2176" s="6">
        <v>45151</v>
      </c>
      <c r="M2176" s="5">
        <f t="shared" si="33"/>
        <v>6</v>
      </c>
      <c r="N2176" s="5" t="str">
        <f>TEXT(Table1[[#This Row],[Date]],"mmm")</f>
        <v>Aug</v>
      </c>
      <c r="O2176" s="5">
        <f>YEAR(Table1[[#This Row],[Date]])</f>
        <v>2023</v>
      </c>
    </row>
    <row r="2177" spans="1:15" x14ac:dyDescent="0.25">
      <c r="A2177" s="5">
        <v>2176</v>
      </c>
      <c r="B2177" s="6">
        <v>45459</v>
      </c>
      <c r="C2177" s="5" t="s">
        <v>64</v>
      </c>
      <c r="D2177" s="5" t="str">
        <f>VLOOKUP($C2177,'Sales Person'!$A$1:$C$21,2,0)</f>
        <v>Michale Cole</v>
      </c>
      <c r="E2177" s="5" t="s">
        <v>13</v>
      </c>
      <c r="F2177" s="5" t="str">
        <f>VLOOKUP($E2177,Country!$A$1:$B$11,2,0)</f>
        <v>Asia</v>
      </c>
      <c r="G2177" s="5" t="s">
        <v>20</v>
      </c>
      <c r="H2177" s="5" t="str">
        <f>VLOOKUP($G2177,Products!$A$1:$C$11,COLUMNS(Products!$A$2:B2177),0)</f>
        <v>Office Equipment</v>
      </c>
      <c r="I2177" s="5">
        <f>VLOOKUP($G2177,Products!$A$1:$C$11,COLUMNS(Products!$A$2:C2177),0)</f>
        <v>350.59</v>
      </c>
      <c r="J2177" s="5">
        <v>936.79</v>
      </c>
      <c r="K2177" s="5" t="s">
        <v>82</v>
      </c>
      <c r="L2177" s="5" t="s">
        <v>83</v>
      </c>
      <c r="M2177" s="5" t="str">
        <f t="shared" si="33"/>
        <v>0</v>
      </c>
      <c r="N2177" s="5" t="str">
        <f>TEXT(Table1[[#This Row],[Date]],"mmm")</f>
        <v>Jun</v>
      </c>
      <c r="O2177" s="5">
        <f>YEAR(Table1[[#This Row],[Date]])</f>
        <v>2024</v>
      </c>
    </row>
    <row r="2178" spans="1:15" x14ac:dyDescent="0.25">
      <c r="A2178" s="5">
        <v>2177</v>
      </c>
      <c r="B2178" s="6">
        <v>45550</v>
      </c>
      <c r="C2178" s="5" t="s">
        <v>60</v>
      </c>
      <c r="D2178" s="5" t="str">
        <f>VLOOKUP($C2178,'Sales Person'!$A$1:$C$21,2,0)</f>
        <v>Cathy Kelley</v>
      </c>
      <c r="E2178" s="5" t="s">
        <v>10</v>
      </c>
      <c r="F2178" s="5" t="str">
        <f>VLOOKUP($E2178,Country!$A$1:$B$11,2,0)</f>
        <v>Europe</v>
      </c>
      <c r="G2178" s="5" t="s">
        <v>31</v>
      </c>
      <c r="H2178" s="5" t="str">
        <f>VLOOKUP($G2178,Products!$A$1:$C$11,COLUMNS(Products!$A$2:B2178),0)</f>
        <v>Electronics</v>
      </c>
      <c r="I2178" s="5">
        <f>VLOOKUP($G2178,Products!$A$1:$C$11,COLUMNS(Products!$A$2:C2178),0)</f>
        <v>71.97</v>
      </c>
      <c r="J2178" s="5">
        <v>944.97</v>
      </c>
      <c r="K2178" s="5" t="s">
        <v>82</v>
      </c>
      <c r="L2178" s="5" t="s">
        <v>83</v>
      </c>
      <c r="M2178" s="5" t="str">
        <f t="shared" ref="M2178:M2241" si="34">IFERROR(L2178-B2178,"0")</f>
        <v>0</v>
      </c>
      <c r="N2178" s="5" t="str">
        <f>TEXT(Table1[[#This Row],[Date]],"mmm")</f>
        <v>Sep</v>
      </c>
      <c r="O2178" s="5">
        <f>YEAR(Table1[[#This Row],[Date]])</f>
        <v>2024</v>
      </c>
    </row>
    <row r="2179" spans="1:15" x14ac:dyDescent="0.25">
      <c r="A2179" s="5">
        <v>2178</v>
      </c>
      <c r="B2179" s="6">
        <v>45260</v>
      </c>
      <c r="C2179" s="5" t="s">
        <v>68</v>
      </c>
      <c r="D2179" s="5" t="str">
        <f>VLOOKUP($C2179,'Sales Person'!$A$1:$C$21,2,0)</f>
        <v>Samantha Irvin</v>
      </c>
      <c r="E2179" s="5" t="s">
        <v>5</v>
      </c>
      <c r="F2179" s="5" t="str">
        <f>VLOOKUP($E2179,Country!$A$1:$B$11,2,0)</f>
        <v>South America</v>
      </c>
      <c r="G2179" s="5" t="s">
        <v>29</v>
      </c>
      <c r="H2179" s="5" t="str">
        <f>VLOOKUP($G2179,Products!$A$1:$C$11,COLUMNS(Products!$A$2:B2179),0)</f>
        <v>Computing</v>
      </c>
      <c r="I2179" s="5">
        <f>VLOOKUP($G2179,Products!$A$1:$C$11,COLUMNS(Products!$A$2:C2179),0)</f>
        <v>104.6</v>
      </c>
      <c r="J2179" s="5">
        <v>625.29</v>
      </c>
      <c r="K2179" s="5" t="s">
        <v>81</v>
      </c>
      <c r="L2179" s="6">
        <v>45264</v>
      </c>
      <c r="M2179" s="5">
        <f t="shared" si="34"/>
        <v>4</v>
      </c>
      <c r="N2179" s="5" t="str">
        <f>TEXT(Table1[[#This Row],[Date]],"mmm")</f>
        <v>Nov</v>
      </c>
      <c r="O2179" s="5">
        <f>YEAR(Table1[[#This Row],[Date]])</f>
        <v>2023</v>
      </c>
    </row>
    <row r="2180" spans="1:15" x14ac:dyDescent="0.25">
      <c r="A2180" s="5">
        <v>2179</v>
      </c>
      <c r="B2180" s="6">
        <v>45097</v>
      </c>
      <c r="C2180" s="5" t="s">
        <v>68</v>
      </c>
      <c r="D2180" s="5" t="str">
        <f>VLOOKUP($C2180,'Sales Person'!$A$1:$C$21,2,0)</f>
        <v>Samantha Irvin</v>
      </c>
      <c r="E2180" s="5" t="s">
        <v>10</v>
      </c>
      <c r="F2180" s="5" t="str">
        <f>VLOOKUP($E2180,Country!$A$1:$B$11,2,0)</f>
        <v>Europe</v>
      </c>
      <c r="G2180" s="5" t="s">
        <v>26</v>
      </c>
      <c r="H2180" s="5" t="str">
        <f>VLOOKUP($G2180,Products!$A$1:$C$11,COLUMNS(Products!$A$2:B2180),0)</f>
        <v>Electronics</v>
      </c>
      <c r="I2180" s="5">
        <f>VLOOKUP($G2180,Products!$A$1:$C$11,COLUMNS(Products!$A$2:C2180),0)</f>
        <v>263.2</v>
      </c>
      <c r="J2180" s="5">
        <v>898.33</v>
      </c>
      <c r="K2180" s="5" t="s">
        <v>81</v>
      </c>
      <c r="L2180" s="6">
        <v>45103</v>
      </c>
      <c r="M2180" s="5">
        <f t="shared" si="34"/>
        <v>6</v>
      </c>
      <c r="N2180" s="5" t="str">
        <f>TEXT(Table1[[#This Row],[Date]],"mmm")</f>
        <v>Jun</v>
      </c>
      <c r="O2180" s="5">
        <f>YEAR(Table1[[#This Row],[Date]])</f>
        <v>2023</v>
      </c>
    </row>
    <row r="2181" spans="1:15" x14ac:dyDescent="0.25">
      <c r="A2181" s="5">
        <v>2180</v>
      </c>
      <c r="B2181" s="6">
        <v>45031</v>
      </c>
      <c r="C2181" s="5" t="s">
        <v>42</v>
      </c>
      <c r="D2181" s="5" t="str">
        <f>VLOOKUP($C2181,'Sales Person'!$A$1:$C$21,2,0)</f>
        <v>Cathy Kelley</v>
      </c>
      <c r="E2181" s="5" t="s">
        <v>13</v>
      </c>
      <c r="F2181" s="5" t="str">
        <f>VLOOKUP($E2181,Country!$A$1:$B$11,2,0)</f>
        <v>Asia</v>
      </c>
      <c r="G2181" s="5" t="s">
        <v>30</v>
      </c>
      <c r="H2181" s="5" t="str">
        <f>VLOOKUP($G2181,Products!$A$1:$C$11,COLUMNS(Products!$A$2:B2181),0)</f>
        <v>Audio</v>
      </c>
      <c r="I2181" s="5">
        <f>VLOOKUP($G2181,Products!$A$1:$C$11,COLUMNS(Products!$A$2:C2181),0)</f>
        <v>199.57</v>
      </c>
      <c r="J2181" s="5">
        <v>418.92</v>
      </c>
      <c r="K2181" s="5" t="s">
        <v>81</v>
      </c>
      <c r="L2181" s="6">
        <v>45046</v>
      </c>
      <c r="M2181" s="5">
        <f t="shared" si="34"/>
        <v>15</v>
      </c>
      <c r="N2181" s="5" t="str">
        <f>TEXT(Table1[[#This Row],[Date]],"mmm")</f>
        <v>Apr</v>
      </c>
      <c r="O2181" s="5">
        <f>YEAR(Table1[[#This Row],[Date]])</f>
        <v>2023</v>
      </c>
    </row>
    <row r="2182" spans="1:15" x14ac:dyDescent="0.25">
      <c r="A2182" s="5">
        <v>2181</v>
      </c>
      <c r="B2182" s="6">
        <v>45007</v>
      </c>
      <c r="C2182" s="5" t="s">
        <v>68</v>
      </c>
      <c r="D2182" s="5" t="str">
        <f>VLOOKUP($C2182,'Sales Person'!$A$1:$C$21,2,0)</f>
        <v>Samantha Irvin</v>
      </c>
      <c r="E2182" s="5" t="s">
        <v>14</v>
      </c>
      <c r="F2182" s="5" t="str">
        <f>VLOOKUP($E2182,Country!$A$1:$B$11,2,0)</f>
        <v>Asia</v>
      </c>
      <c r="G2182" s="5" t="s">
        <v>22</v>
      </c>
      <c r="H2182" s="5" t="str">
        <f>VLOOKUP($G2182,Products!$A$1:$C$11,COLUMNS(Products!$A$2:B2182),0)</f>
        <v>Computing</v>
      </c>
      <c r="I2182" s="5">
        <f>VLOOKUP($G2182,Products!$A$1:$C$11,COLUMNS(Products!$A$2:C2182),0)</f>
        <v>415.78</v>
      </c>
      <c r="J2182" s="5">
        <v>558.79</v>
      </c>
      <c r="K2182" s="5" t="s">
        <v>81</v>
      </c>
      <c r="L2182" s="6">
        <v>45025</v>
      </c>
      <c r="M2182" s="5">
        <f t="shared" si="34"/>
        <v>18</v>
      </c>
      <c r="N2182" s="5" t="str">
        <f>TEXT(Table1[[#This Row],[Date]],"mmm")</f>
        <v>Mar</v>
      </c>
      <c r="O2182" s="5">
        <f>YEAR(Table1[[#This Row],[Date]])</f>
        <v>2023</v>
      </c>
    </row>
    <row r="2183" spans="1:15" x14ac:dyDescent="0.25">
      <c r="A2183" s="5">
        <v>2182</v>
      </c>
      <c r="B2183" s="6">
        <v>45436</v>
      </c>
      <c r="C2183" s="5" t="s">
        <v>36</v>
      </c>
      <c r="D2183" s="5" t="str">
        <f>VLOOKUP($C2183,'Sales Person'!$A$1:$C$21,2,0)</f>
        <v>Michale Cole</v>
      </c>
      <c r="E2183" s="5" t="s">
        <v>2</v>
      </c>
      <c r="F2183" s="5" t="str">
        <f>VLOOKUP($E2183,Country!$A$1:$B$11,2,0)</f>
        <v>North America</v>
      </c>
      <c r="G2183" s="5" t="s">
        <v>32</v>
      </c>
      <c r="H2183" s="5" t="str">
        <f>VLOOKUP($G2183,Products!$A$1:$C$11,COLUMNS(Products!$A$2:B2183),0)</f>
        <v>Audio</v>
      </c>
      <c r="I2183" s="5">
        <f>VLOOKUP($G2183,Products!$A$1:$C$11,COLUMNS(Products!$A$2:C2183),0)</f>
        <v>143.09</v>
      </c>
      <c r="J2183" s="5">
        <v>267.18</v>
      </c>
      <c r="K2183" s="5" t="s">
        <v>81</v>
      </c>
      <c r="L2183" s="6">
        <v>45437</v>
      </c>
      <c r="M2183" s="5">
        <f t="shared" si="34"/>
        <v>1</v>
      </c>
      <c r="N2183" s="5" t="str">
        <f>TEXT(Table1[[#This Row],[Date]],"mmm")</f>
        <v>May</v>
      </c>
      <c r="O2183" s="5">
        <f>YEAR(Table1[[#This Row],[Date]])</f>
        <v>2024</v>
      </c>
    </row>
    <row r="2184" spans="1:15" x14ac:dyDescent="0.25">
      <c r="A2184" s="5">
        <v>2183</v>
      </c>
      <c r="B2184" s="6">
        <v>45036</v>
      </c>
      <c r="C2184" s="5" t="s">
        <v>46</v>
      </c>
      <c r="D2184" s="5" t="str">
        <f>VLOOKUP($C2184,'Sales Person'!$A$1:$C$21,2,0)</f>
        <v>Nick Patrick</v>
      </c>
      <c r="E2184" s="5" t="s">
        <v>7</v>
      </c>
      <c r="F2184" s="5" t="str">
        <f>VLOOKUP($E2184,Country!$A$1:$B$11,2,0)</f>
        <v>Europe</v>
      </c>
      <c r="G2184" s="5" t="s">
        <v>30</v>
      </c>
      <c r="H2184" s="5" t="str">
        <f>VLOOKUP($G2184,Products!$A$1:$C$11,COLUMNS(Products!$A$2:B2184),0)</f>
        <v>Audio</v>
      </c>
      <c r="I2184" s="5">
        <f>VLOOKUP($G2184,Products!$A$1:$C$11,COLUMNS(Products!$A$2:C2184),0)</f>
        <v>199.57</v>
      </c>
      <c r="J2184" s="5">
        <v>530.48</v>
      </c>
      <c r="K2184" s="5" t="s">
        <v>81</v>
      </c>
      <c r="L2184" s="6">
        <v>45044</v>
      </c>
      <c r="M2184" s="5">
        <f t="shared" si="34"/>
        <v>8</v>
      </c>
      <c r="N2184" s="5" t="str">
        <f>TEXT(Table1[[#This Row],[Date]],"mmm")</f>
        <v>Apr</v>
      </c>
      <c r="O2184" s="5">
        <f>YEAR(Table1[[#This Row],[Date]])</f>
        <v>2023</v>
      </c>
    </row>
    <row r="2185" spans="1:15" x14ac:dyDescent="0.25">
      <c r="A2185" s="5">
        <v>2184</v>
      </c>
      <c r="B2185" s="6">
        <v>45537</v>
      </c>
      <c r="C2185" s="5" t="s">
        <v>44</v>
      </c>
      <c r="D2185" s="5" t="str">
        <f>VLOOKUP($C2185,'Sales Person'!$A$1:$C$21,2,0)</f>
        <v>Cathy Kelley</v>
      </c>
      <c r="E2185" s="5" t="s">
        <v>10</v>
      </c>
      <c r="F2185" s="5" t="str">
        <f>VLOOKUP($E2185,Country!$A$1:$B$11,2,0)</f>
        <v>Europe</v>
      </c>
      <c r="G2185" s="5" t="s">
        <v>20</v>
      </c>
      <c r="H2185" s="5" t="str">
        <f>VLOOKUP($G2185,Products!$A$1:$C$11,COLUMNS(Products!$A$2:B2185),0)</f>
        <v>Office Equipment</v>
      </c>
      <c r="I2185" s="5">
        <f>VLOOKUP($G2185,Products!$A$1:$C$11,COLUMNS(Products!$A$2:C2185),0)</f>
        <v>350.59</v>
      </c>
      <c r="J2185" s="5">
        <v>814.45</v>
      </c>
      <c r="K2185" s="5" t="s">
        <v>81</v>
      </c>
      <c r="L2185" s="6">
        <v>45543</v>
      </c>
      <c r="M2185" s="5">
        <f t="shared" si="34"/>
        <v>6</v>
      </c>
      <c r="N2185" s="5" t="str">
        <f>TEXT(Table1[[#This Row],[Date]],"mmm")</f>
        <v>Sep</v>
      </c>
      <c r="O2185" s="5">
        <f>YEAR(Table1[[#This Row],[Date]])</f>
        <v>2024</v>
      </c>
    </row>
    <row r="2186" spans="1:15" x14ac:dyDescent="0.25">
      <c r="A2186" s="5">
        <v>2185</v>
      </c>
      <c r="B2186" s="6">
        <v>45565</v>
      </c>
      <c r="C2186" s="5" t="s">
        <v>60</v>
      </c>
      <c r="D2186" s="5" t="str">
        <f>VLOOKUP($C2186,'Sales Person'!$A$1:$C$21,2,0)</f>
        <v>Cathy Kelley</v>
      </c>
      <c r="E2186" s="5" t="s">
        <v>10</v>
      </c>
      <c r="F2186" s="5" t="str">
        <f>VLOOKUP($E2186,Country!$A$1:$B$11,2,0)</f>
        <v>Europe</v>
      </c>
      <c r="G2186" s="5" t="s">
        <v>32</v>
      </c>
      <c r="H2186" s="5" t="str">
        <f>VLOOKUP($G2186,Products!$A$1:$C$11,COLUMNS(Products!$A$2:B2186),0)</f>
        <v>Audio</v>
      </c>
      <c r="I2186" s="5">
        <f>VLOOKUP($G2186,Products!$A$1:$C$11,COLUMNS(Products!$A$2:C2186),0)</f>
        <v>143.09</v>
      </c>
      <c r="J2186" s="5">
        <v>706.3</v>
      </c>
      <c r="K2186" s="5" t="s">
        <v>82</v>
      </c>
      <c r="L2186" s="5" t="s">
        <v>83</v>
      </c>
      <c r="M2186" s="5" t="str">
        <f t="shared" si="34"/>
        <v>0</v>
      </c>
      <c r="N2186" s="5" t="str">
        <f>TEXT(Table1[[#This Row],[Date]],"mmm")</f>
        <v>Sep</v>
      </c>
      <c r="O2186" s="5">
        <f>YEAR(Table1[[#This Row],[Date]])</f>
        <v>2024</v>
      </c>
    </row>
    <row r="2187" spans="1:15" x14ac:dyDescent="0.25">
      <c r="A2187" s="5">
        <v>2186</v>
      </c>
      <c r="B2187" s="6">
        <v>45188</v>
      </c>
      <c r="C2187" s="5" t="s">
        <v>68</v>
      </c>
      <c r="D2187" s="5" t="str">
        <f>VLOOKUP($C2187,'Sales Person'!$A$1:$C$21,2,0)</f>
        <v>Samantha Irvin</v>
      </c>
      <c r="E2187" s="5" t="s">
        <v>2</v>
      </c>
      <c r="F2187" s="5" t="str">
        <f>VLOOKUP($E2187,Country!$A$1:$B$11,2,0)</f>
        <v>North America</v>
      </c>
      <c r="G2187" s="5" t="s">
        <v>26</v>
      </c>
      <c r="H2187" s="5" t="str">
        <f>VLOOKUP($G2187,Products!$A$1:$C$11,COLUMNS(Products!$A$2:B2187),0)</f>
        <v>Electronics</v>
      </c>
      <c r="I2187" s="5">
        <f>VLOOKUP($G2187,Products!$A$1:$C$11,COLUMNS(Products!$A$2:C2187),0)</f>
        <v>263.2</v>
      </c>
      <c r="J2187" s="5">
        <v>397.16</v>
      </c>
      <c r="K2187" s="5" t="s">
        <v>82</v>
      </c>
      <c r="L2187" s="5" t="s">
        <v>83</v>
      </c>
      <c r="M2187" s="5" t="str">
        <f t="shared" si="34"/>
        <v>0</v>
      </c>
      <c r="N2187" s="5" t="str">
        <f>TEXT(Table1[[#This Row],[Date]],"mmm")</f>
        <v>Sep</v>
      </c>
      <c r="O2187" s="5">
        <f>YEAR(Table1[[#This Row],[Date]])</f>
        <v>2023</v>
      </c>
    </row>
    <row r="2188" spans="1:15" x14ac:dyDescent="0.25">
      <c r="A2188" s="5">
        <v>2187</v>
      </c>
      <c r="B2188" s="6">
        <v>45338</v>
      </c>
      <c r="C2188" s="5" t="s">
        <v>38</v>
      </c>
      <c r="D2188" s="5" t="str">
        <f>VLOOKUP($C2188,'Sales Person'!$A$1:$C$21,2,0)</f>
        <v>Samantha Irvin</v>
      </c>
      <c r="E2188" s="5" t="s">
        <v>4</v>
      </c>
      <c r="F2188" s="5" t="str">
        <f>VLOOKUP($E2188,Country!$A$1:$B$11,2,0)</f>
        <v>North America</v>
      </c>
      <c r="G2188" s="5" t="s">
        <v>29</v>
      </c>
      <c r="H2188" s="5" t="str">
        <f>VLOOKUP($G2188,Products!$A$1:$C$11,COLUMNS(Products!$A$2:B2188),0)</f>
        <v>Computing</v>
      </c>
      <c r="I2188" s="5">
        <f>VLOOKUP($G2188,Products!$A$1:$C$11,COLUMNS(Products!$A$2:C2188),0)</f>
        <v>104.6</v>
      </c>
      <c r="J2188" s="5">
        <v>719.41</v>
      </c>
      <c r="K2188" s="5" t="s">
        <v>81</v>
      </c>
      <c r="L2188" s="6">
        <v>45340</v>
      </c>
      <c r="M2188" s="5">
        <f t="shared" si="34"/>
        <v>2</v>
      </c>
      <c r="N2188" s="5" t="str">
        <f>TEXT(Table1[[#This Row],[Date]],"mmm")</f>
        <v>Feb</v>
      </c>
      <c r="O2188" s="5">
        <f>YEAR(Table1[[#This Row],[Date]])</f>
        <v>2024</v>
      </c>
    </row>
    <row r="2189" spans="1:15" x14ac:dyDescent="0.25">
      <c r="A2189" s="5">
        <v>2188</v>
      </c>
      <c r="B2189" s="6">
        <v>45350</v>
      </c>
      <c r="C2189" s="5" t="s">
        <v>48</v>
      </c>
      <c r="D2189" s="5" t="str">
        <f>VLOOKUP($C2189,'Sales Person'!$A$1:$C$21,2,0)</f>
        <v>Cathy Kelley</v>
      </c>
      <c r="E2189" s="5" t="s">
        <v>9</v>
      </c>
      <c r="F2189" s="5" t="str">
        <f>VLOOKUP($E2189,Country!$A$1:$B$11,2,0)</f>
        <v>Europe</v>
      </c>
      <c r="G2189" s="5" t="s">
        <v>28</v>
      </c>
      <c r="H2189" s="5" t="str">
        <f>VLOOKUP($G2189,Products!$A$1:$C$11,COLUMNS(Products!$A$2:B2189),0)</f>
        <v>Electronics</v>
      </c>
      <c r="I2189" s="5">
        <f>VLOOKUP($G2189,Products!$A$1:$C$11,COLUMNS(Products!$A$2:C2189),0)</f>
        <v>282.79000000000002</v>
      </c>
      <c r="J2189" s="5">
        <v>340.56</v>
      </c>
      <c r="K2189" s="5" t="s">
        <v>81</v>
      </c>
      <c r="L2189" s="6">
        <v>45360</v>
      </c>
      <c r="M2189" s="5">
        <f t="shared" si="34"/>
        <v>10</v>
      </c>
      <c r="N2189" s="5" t="str">
        <f>TEXT(Table1[[#This Row],[Date]],"mmm")</f>
        <v>Feb</v>
      </c>
      <c r="O2189" s="5">
        <f>YEAR(Table1[[#This Row],[Date]])</f>
        <v>2024</v>
      </c>
    </row>
    <row r="2190" spans="1:15" x14ac:dyDescent="0.25">
      <c r="A2190" s="5">
        <v>2189</v>
      </c>
      <c r="B2190" s="6">
        <v>45025</v>
      </c>
      <c r="C2190" s="5" t="s">
        <v>72</v>
      </c>
      <c r="D2190" s="5" t="str">
        <f>VLOOKUP($C2190,'Sales Person'!$A$1:$C$21,2,0)</f>
        <v>Cathy Kelley</v>
      </c>
      <c r="E2190" s="5" t="s">
        <v>10</v>
      </c>
      <c r="F2190" s="5" t="str">
        <f>VLOOKUP($E2190,Country!$A$1:$B$11,2,0)</f>
        <v>Europe</v>
      </c>
      <c r="G2190" s="5" t="s">
        <v>26</v>
      </c>
      <c r="H2190" s="5" t="str">
        <f>VLOOKUP($G2190,Products!$A$1:$C$11,COLUMNS(Products!$A$2:B2190),0)</f>
        <v>Electronics</v>
      </c>
      <c r="I2190" s="5">
        <f>VLOOKUP($G2190,Products!$A$1:$C$11,COLUMNS(Products!$A$2:C2190),0)</f>
        <v>263.2</v>
      </c>
      <c r="J2190" s="5">
        <v>463.98</v>
      </c>
      <c r="K2190" s="5" t="s">
        <v>81</v>
      </c>
      <c r="L2190" s="6">
        <v>45031</v>
      </c>
      <c r="M2190" s="5">
        <f t="shared" si="34"/>
        <v>6</v>
      </c>
      <c r="N2190" s="5" t="str">
        <f>TEXT(Table1[[#This Row],[Date]],"mmm")</f>
        <v>Apr</v>
      </c>
      <c r="O2190" s="5">
        <f>YEAR(Table1[[#This Row],[Date]])</f>
        <v>2023</v>
      </c>
    </row>
    <row r="2191" spans="1:15" x14ac:dyDescent="0.25">
      <c r="A2191" s="5">
        <v>2190</v>
      </c>
      <c r="B2191" s="6">
        <v>45234</v>
      </c>
      <c r="C2191" s="5" t="s">
        <v>60</v>
      </c>
      <c r="D2191" s="5" t="str">
        <f>VLOOKUP($C2191,'Sales Person'!$A$1:$C$21,2,0)</f>
        <v>Cathy Kelley</v>
      </c>
      <c r="E2191" s="5" t="s">
        <v>9</v>
      </c>
      <c r="F2191" s="5" t="str">
        <f>VLOOKUP($E2191,Country!$A$1:$B$11,2,0)</f>
        <v>Europe</v>
      </c>
      <c r="G2191" s="5" t="s">
        <v>30</v>
      </c>
      <c r="H2191" s="5" t="str">
        <f>VLOOKUP($G2191,Products!$A$1:$C$11,COLUMNS(Products!$A$2:B2191),0)</f>
        <v>Audio</v>
      </c>
      <c r="I2191" s="5">
        <f>VLOOKUP($G2191,Products!$A$1:$C$11,COLUMNS(Products!$A$2:C2191),0)</f>
        <v>199.57</v>
      </c>
      <c r="J2191" s="5">
        <v>296.98</v>
      </c>
      <c r="K2191" s="5" t="s">
        <v>81</v>
      </c>
      <c r="L2191" s="6">
        <v>45244</v>
      </c>
      <c r="M2191" s="5">
        <f t="shared" si="34"/>
        <v>10</v>
      </c>
      <c r="N2191" s="5" t="str">
        <f>TEXT(Table1[[#This Row],[Date]],"mmm")</f>
        <v>Nov</v>
      </c>
      <c r="O2191" s="5">
        <f>YEAR(Table1[[#This Row],[Date]])</f>
        <v>2023</v>
      </c>
    </row>
    <row r="2192" spans="1:15" x14ac:dyDescent="0.25">
      <c r="A2192" s="5">
        <v>2191</v>
      </c>
      <c r="B2192" s="6">
        <v>44945</v>
      </c>
      <c r="C2192" s="5" t="s">
        <v>62</v>
      </c>
      <c r="D2192" s="5" t="str">
        <f>VLOOKUP($C2192,'Sales Person'!$A$1:$C$21,2,0)</f>
        <v>Cathy Kelley</v>
      </c>
      <c r="E2192" s="5" t="s">
        <v>15</v>
      </c>
      <c r="F2192" s="5" t="str">
        <f>VLOOKUP($E2192,Country!$A$1:$B$11,2,0)</f>
        <v>Oceania</v>
      </c>
      <c r="G2192" s="5" t="s">
        <v>33</v>
      </c>
      <c r="H2192" s="5" t="str">
        <f>VLOOKUP($G2192,Products!$A$1:$C$11,COLUMNS(Products!$A$2:B2192),0)</f>
        <v>Electronics</v>
      </c>
      <c r="I2192" s="5">
        <f>VLOOKUP($G2192,Products!$A$1:$C$11,COLUMNS(Products!$A$2:C2192),0)</f>
        <v>381.62</v>
      </c>
      <c r="J2192" s="5">
        <v>730.97</v>
      </c>
      <c r="K2192" s="5" t="s">
        <v>81</v>
      </c>
      <c r="L2192" s="6">
        <v>44965</v>
      </c>
      <c r="M2192" s="5">
        <f t="shared" si="34"/>
        <v>20</v>
      </c>
      <c r="N2192" s="5" t="str">
        <f>TEXT(Table1[[#This Row],[Date]],"mmm")</f>
        <v>Jan</v>
      </c>
      <c r="O2192" s="5">
        <f>YEAR(Table1[[#This Row],[Date]])</f>
        <v>2023</v>
      </c>
    </row>
    <row r="2193" spans="1:15" x14ac:dyDescent="0.25">
      <c r="A2193" s="5">
        <v>2192</v>
      </c>
      <c r="B2193" s="6">
        <v>45257</v>
      </c>
      <c r="C2193" s="5" t="s">
        <v>74</v>
      </c>
      <c r="D2193" s="5" t="str">
        <f>VLOOKUP($C2193,'Sales Person'!$A$1:$C$21,2,0)</f>
        <v>Michale Cole</v>
      </c>
      <c r="E2193" s="5" t="s">
        <v>15</v>
      </c>
      <c r="F2193" s="5" t="str">
        <f>VLOOKUP($E2193,Country!$A$1:$B$11,2,0)</f>
        <v>Oceania</v>
      </c>
      <c r="G2193" s="5" t="s">
        <v>26</v>
      </c>
      <c r="H2193" s="5" t="str">
        <f>VLOOKUP($G2193,Products!$A$1:$C$11,COLUMNS(Products!$A$2:B2193),0)</f>
        <v>Electronics</v>
      </c>
      <c r="I2193" s="5">
        <f>VLOOKUP($G2193,Products!$A$1:$C$11,COLUMNS(Products!$A$2:C2193),0)</f>
        <v>263.2</v>
      </c>
      <c r="J2193" s="5">
        <v>282.42</v>
      </c>
      <c r="K2193" s="5" t="s">
        <v>82</v>
      </c>
      <c r="L2193" s="5" t="s">
        <v>83</v>
      </c>
      <c r="M2193" s="5" t="str">
        <f t="shared" si="34"/>
        <v>0</v>
      </c>
      <c r="N2193" s="5" t="str">
        <f>TEXT(Table1[[#This Row],[Date]],"mmm")</f>
        <v>Nov</v>
      </c>
      <c r="O2193" s="5">
        <f>YEAR(Table1[[#This Row],[Date]])</f>
        <v>2023</v>
      </c>
    </row>
    <row r="2194" spans="1:15" x14ac:dyDescent="0.25">
      <c r="A2194" s="5">
        <v>2193</v>
      </c>
      <c r="B2194" s="6">
        <v>44943</v>
      </c>
      <c r="C2194" s="5" t="s">
        <v>64</v>
      </c>
      <c r="D2194" s="5" t="str">
        <f>VLOOKUP($C2194,'Sales Person'!$A$1:$C$21,2,0)</f>
        <v>Michale Cole</v>
      </c>
      <c r="E2194" s="5" t="s">
        <v>14</v>
      </c>
      <c r="F2194" s="5" t="str">
        <f>VLOOKUP($E2194,Country!$A$1:$B$11,2,0)</f>
        <v>Asia</v>
      </c>
      <c r="G2194" s="5" t="s">
        <v>20</v>
      </c>
      <c r="H2194" s="5" t="str">
        <f>VLOOKUP($G2194,Products!$A$1:$C$11,COLUMNS(Products!$A$2:B2194),0)</f>
        <v>Office Equipment</v>
      </c>
      <c r="I2194" s="5">
        <f>VLOOKUP($G2194,Products!$A$1:$C$11,COLUMNS(Products!$A$2:C2194),0)</f>
        <v>350.59</v>
      </c>
      <c r="J2194" s="5">
        <v>722.78</v>
      </c>
      <c r="K2194" s="5" t="s">
        <v>81</v>
      </c>
      <c r="L2194" s="6">
        <v>44961</v>
      </c>
      <c r="M2194" s="5">
        <f t="shared" si="34"/>
        <v>18</v>
      </c>
      <c r="N2194" s="5" t="str">
        <f>TEXT(Table1[[#This Row],[Date]],"mmm")</f>
        <v>Jan</v>
      </c>
      <c r="O2194" s="5">
        <f>YEAR(Table1[[#This Row],[Date]])</f>
        <v>2023</v>
      </c>
    </row>
    <row r="2195" spans="1:15" x14ac:dyDescent="0.25">
      <c r="A2195" s="5">
        <v>2194</v>
      </c>
      <c r="B2195" s="6">
        <v>45567</v>
      </c>
      <c r="C2195" s="5" t="s">
        <v>40</v>
      </c>
      <c r="D2195" s="5" t="str">
        <f>VLOOKUP($C2195,'Sales Person'!$A$1:$C$21,2,0)</f>
        <v>Samantha Irvin</v>
      </c>
      <c r="E2195" s="5" t="s">
        <v>7</v>
      </c>
      <c r="F2195" s="5" t="str">
        <f>VLOOKUP($E2195,Country!$A$1:$B$11,2,0)</f>
        <v>Europe</v>
      </c>
      <c r="G2195" s="5" t="s">
        <v>30</v>
      </c>
      <c r="H2195" s="5" t="str">
        <f>VLOOKUP($G2195,Products!$A$1:$C$11,COLUMNS(Products!$A$2:B2195),0)</f>
        <v>Audio</v>
      </c>
      <c r="I2195" s="5">
        <f>VLOOKUP($G2195,Products!$A$1:$C$11,COLUMNS(Products!$A$2:C2195),0)</f>
        <v>199.57</v>
      </c>
      <c r="J2195" s="5">
        <v>234.89</v>
      </c>
      <c r="K2195" s="5" t="s">
        <v>81</v>
      </c>
      <c r="L2195" s="6">
        <v>45575</v>
      </c>
      <c r="M2195" s="5">
        <f t="shared" si="34"/>
        <v>8</v>
      </c>
      <c r="N2195" s="5" t="str">
        <f>TEXT(Table1[[#This Row],[Date]],"mmm")</f>
        <v>Oct</v>
      </c>
      <c r="O2195" s="5">
        <f>YEAR(Table1[[#This Row],[Date]])</f>
        <v>2024</v>
      </c>
    </row>
    <row r="2196" spans="1:15" x14ac:dyDescent="0.25">
      <c r="A2196" s="5">
        <v>2195</v>
      </c>
      <c r="B2196" s="6">
        <v>45348</v>
      </c>
      <c r="C2196" s="5" t="s">
        <v>44</v>
      </c>
      <c r="D2196" s="5" t="str">
        <f>VLOOKUP($C2196,'Sales Person'!$A$1:$C$21,2,0)</f>
        <v>Cathy Kelley</v>
      </c>
      <c r="E2196" s="5" t="s">
        <v>15</v>
      </c>
      <c r="F2196" s="5" t="str">
        <f>VLOOKUP($E2196,Country!$A$1:$B$11,2,0)</f>
        <v>Oceania</v>
      </c>
      <c r="G2196" s="5" t="s">
        <v>29</v>
      </c>
      <c r="H2196" s="5" t="str">
        <f>VLOOKUP($G2196,Products!$A$1:$C$11,COLUMNS(Products!$A$2:B2196),0)</f>
        <v>Computing</v>
      </c>
      <c r="I2196" s="5">
        <f>VLOOKUP($G2196,Products!$A$1:$C$11,COLUMNS(Products!$A$2:C2196),0)</f>
        <v>104.6</v>
      </c>
      <c r="J2196" s="5">
        <v>708.39</v>
      </c>
      <c r="K2196" s="5" t="s">
        <v>81</v>
      </c>
      <c r="L2196" s="6">
        <v>45368</v>
      </c>
      <c r="M2196" s="5">
        <f t="shared" si="34"/>
        <v>20</v>
      </c>
      <c r="N2196" s="5" t="str">
        <f>TEXT(Table1[[#This Row],[Date]],"mmm")</f>
        <v>Feb</v>
      </c>
      <c r="O2196" s="5">
        <f>YEAR(Table1[[#This Row],[Date]])</f>
        <v>2024</v>
      </c>
    </row>
    <row r="2197" spans="1:15" x14ac:dyDescent="0.25">
      <c r="A2197" s="5">
        <v>2196</v>
      </c>
      <c r="B2197" s="6">
        <v>45503</v>
      </c>
      <c r="C2197" s="5" t="s">
        <v>44</v>
      </c>
      <c r="D2197" s="5" t="str">
        <f>VLOOKUP($C2197,'Sales Person'!$A$1:$C$21,2,0)</f>
        <v>Cathy Kelley</v>
      </c>
      <c r="E2197" s="5" t="s">
        <v>13</v>
      </c>
      <c r="F2197" s="5" t="str">
        <f>VLOOKUP($E2197,Country!$A$1:$B$11,2,0)</f>
        <v>Asia</v>
      </c>
      <c r="G2197" s="5" t="s">
        <v>33</v>
      </c>
      <c r="H2197" s="5" t="str">
        <f>VLOOKUP($G2197,Products!$A$1:$C$11,COLUMNS(Products!$A$2:B2197),0)</f>
        <v>Electronics</v>
      </c>
      <c r="I2197" s="5">
        <f>VLOOKUP($G2197,Products!$A$1:$C$11,COLUMNS(Products!$A$2:C2197),0)</f>
        <v>381.62</v>
      </c>
      <c r="J2197" s="5">
        <v>747.09</v>
      </c>
      <c r="K2197" s="5" t="s">
        <v>81</v>
      </c>
      <c r="L2197" s="6">
        <v>45518</v>
      </c>
      <c r="M2197" s="5">
        <f t="shared" si="34"/>
        <v>15</v>
      </c>
      <c r="N2197" s="5" t="str">
        <f>TEXT(Table1[[#This Row],[Date]],"mmm")</f>
        <v>Jul</v>
      </c>
      <c r="O2197" s="5">
        <f>YEAR(Table1[[#This Row],[Date]])</f>
        <v>2024</v>
      </c>
    </row>
    <row r="2198" spans="1:15" x14ac:dyDescent="0.25">
      <c r="A2198" s="5">
        <v>2197</v>
      </c>
      <c r="B2198" s="6">
        <v>45610</v>
      </c>
      <c r="C2198" s="5" t="s">
        <v>62</v>
      </c>
      <c r="D2198" s="5" t="str">
        <f>VLOOKUP($C2198,'Sales Person'!$A$1:$C$21,2,0)</f>
        <v>Cathy Kelley</v>
      </c>
      <c r="E2198" s="5" t="s">
        <v>5</v>
      </c>
      <c r="F2198" s="5" t="str">
        <f>VLOOKUP($E2198,Country!$A$1:$B$11,2,0)</f>
        <v>South America</v>
      </c>
      <c r="G2198" s="5" t="s">
        <v>29</v>
      </c>
      <c r="H2198" s="5" t="str">
        <f>VLOOKUP($G2198,Products!$A$1:$C$11,COLUMNS(Products!$A$2:B2198),0)</f>
        <v>Computing</v>
      </c>
      <c r="I2198" s="5">
        <f>VLOOKUP($G2198,Products!$A$1:$C$11,COLUMNS(Products!$A$2:C2198),0)</f>
        <v>104.6</v>
      </c>
      <c r="J2198" s="5">
        <v>146.65</v>
      </c>
      <c r="K2198" s="5" t="s">
        <v>82</v>
      </c>
      <c r="L2198" s="5" t="s">
        <v>83</v>
      </c>
      <c r="M2198" s="5" t="str">
        <f t="shared" si="34"/>
        <v>0</v>
      </c>
      <c r="N2198" s="5" t="str">
        <f>TEXT(Table1[[#This Row],[Date]],"mmm")</f>
        <v>Nov</v>
      </c>
      <c r="O2198" s="5">
        <f>YEAR(Table1[[#This Row],[Date]])</f>
        <v>2024</v>
      </c>
    </row>
    <row r="2199" spans="1:15" x14ac:dyDescent="0.25">
      <c r="A2199" s="5">
        <v>2198</v>
      </c>
      <c r="B2199" s="6">
        <v>45475</v>
      </c>
      <c r="C2199" s="5" t="s">
        <v>52</v>
      </c>
      <c r="D2199" s="5" t="str">
        <f>VLOOKUP($C2199,'Sales Person'!$A$1:$C$21,2,0)</f>
        <v>Nick Patrick</v>
      </c>
      <c r="E2199" s="5" t="s">
        <v>2</v>
      </c>
      <c r="F2199" s="5" t="str">
        <f>VLOOKUP($E2199,Country!$A$1:$B$11,2,0)</f>
        <v>North America</v>
      </c>
      <c r="G2199" s="5" t="s">
        <v>32</v>
      </c>
      <c r="H2199" s="5" t="str">
        <f>VLOOKUP($G2199,Products!$A$1:$C$11,COLUMNS(Products!$A$2:B2199),0)</f>
        <v>Audio</v>
      </c>
      <c r="I2199" s="5">
        <f>VLOOKUP($G2199,Products!$A$1:$C$11,COLUMNS(Products!$A$2:C2199),0)</f>
        <v>143.09</v>
      </c>
      <c r="J2199" s="5">
        <v>243.41</v>
      </c>
      <c r="K2199" s="5" t="s">
        <v>81</v>
      </c>
      <c r="L2199" s="6">
        <v>45476</v>
      </c>
      <c r="M2199" s="5">
        <f t="shared" si="34"/>
        <v>1</v>
      </c>
      <c r="N2199" s="5" t="str">
        <f>TEXT(Table1[[#This Row],[Date]],"mmm")</f>
        <v>Jul</v>
      </c>
      <c r="O2199" s="5">
        <f>YEAR(Table1[[#This Row],[Date]])</f>
        <v>2024</v>
      </c>
    </row>
    <row r="2200" spans="1:15" x14ac:dyDescent="0.25">
      <c r="A2200" s="5">
        <v>2199</v>
      </c>
      <c r="B2200" s="6">
        <v>45293</v>
      </c>
      <c r="C2200" s="5" t="s">
        <v>60</v>
      </c>
      <c r="D2200" s="5" t="str">
        <f>VLOOKUP($C2200,'Sales Person'!$A$1:$C$21,2,0)</f>
        <v>Cathy Kelley</v>
      </c>
      <c r="E2200" s="5" t="s">
        <v>7</v>
      </c>
      <c r="F2200" s="5" t="str">
        <f>VLOOKUP($E2200,Country!$A$1:$B$11,2,0)</f>
        <v>Europe</v>
      </c>
      <c r="G2200" s="5" t="s">
        <v>32</v>
      </c>
      <c r="H2200" s="5" t="str">
        <f>VLOOKUP($G2200,Products!$A$1:$C$11,COLUMNS(Products!$A$2:B2200),0)</f>
        <v>Audio</v>
      </c>
      <c r="I2200" s="5">
        <f>VLOOKUP($G2200,Products!$A$1:$C$11,COLUMNS(Products!$A$2:C2200),0)</f>
        <v>143.09</v>
      </c>
      <c r="J2200" s="5">
        <v>713.65</v>
      </c>
      <c r="K2200" s="5" t="s">
        <v>82</v>
      </c>
      <c r="L2200" s="5" t="s">
        <v>83</v>
      </c>
      <c r="M2200" s="5" t="str">
        <f t="shared" si="34"/>
        <v>0</v>
      </c>
      <c r="N2200" s="5" t="str">
        <f>TEXT(Table1[[#This Row],[Date]],"mmm")</f>
        <v>Jan</v>
      </c>
      <c r="O2200" s="5">
        <f>YEAR(Table1[[#This Row],[Date]])</f>
        <v>2024</v>
      </c>
    </row>
    <row r="2201" spans="1:15" x14ac:dyDescent="0.25">
      <c r="A2201" s="5">
        <v>2200</v>
      </c>
      <c r="B2201" s="6">
        <v>45191</v>
      </c>
      <c r="C2201" s="5" t="s">
        <v>74</v>
      </c>
      <c r="D2201" s="5" t="str">
        <f>VLOOKUP($C2201,'Sales Person'!$A$1:$C$21,2,0)</f>
        <v>Michale Cole</v>
      </c>
      <c r="E2201" s="5" t="s">
        <v>14</v>
      </c>
      <c r="F2201" s="5" t="str">
        <f>VLOOKUP($E2201,Country!$A$1:$B$11,2,0)</f>
        <v>Asia</v>
      </c>
      <c r="G2201" s="5" t="s">
        <v>30</v>
      </c>
      <c r="H2201" s="5" t="str">
        <f>VLOOKUP($G2201,Products!$A$1:$C$11,COLUMNS(Products!$A$2:B2201),0)</f>
        <v>Audio</v>
      </c>
      <c r="I2201" s="5">
        <f>VLOOKUP($G2201,Products!$A$1:$C$11,COLUMNS(Products!$A$2:C2201),0)</f>
        <v>199.57</v>
      </c>
      <c r="J2201" s="5">
        <v>429.59</v>
      </c>
      <c r="K2201" s="5" t="s">
        <v>81</v>
      </c>
      <c r="L2201" s="6">
        <v>45209</v>
      </c>
      <c r="M2201" s="5">
        <f t="shared" si="34"/>
        <v>18</v>
      </c>
      <c r="N2201" s="5" t="str">
        <f>TEXT(Table1[[#This Row],[Date]],"mmm")</f>
        <v>Sep</v>
      </c>
      <c r="O2201" s="5">
        <f>YEAR(Table1[[#This Row],[Date]])</f>
        <v>2023</v>
      </c>
    </row>
    <row r="2202" spans="1:15" x14ac:dyDescent="0.25">
      <c r="A2202" s="5">
        <v>2201</v>
      </c>
      <c r="B2202" s="6">
        <v>45073</v>
      </c>
      <c r="C2202" s="5" t="s">
        <v>70</v>
      </c>
      <c r="D2202" s="5" t="str">
        <f>VLOOKUP($C2202,'Sales Person'!$A$1:$C$21,2,0)</f>
        <v>Cathy Kelley</v>
      </c>
      <c r="E2202" s="5" t="s">
        <v>10</v>
      </c>
      <c r="F2202" s="5" t="str">
        <f>VLOOKUP($E2202,Country!$A$1:$B$11,2,0)</f>
        <v>Europe</v>
      </c>
      <c r="G2202" s="5" t="s">
        <v>28</v>
      </c>
      <c r="H2202" s="5" t="str">
        <f>VLOOKUP($G2202,Products!$A$1:$C$11,COLUMNS(Products!$A$2:B2202),0)</f>
        <v>Electronics</v>
      </c>
      <c r="I2202" s="5">
        <f>VLOOKUP($G2202,Products!$A$1:$C$11,COLUMNS(Products!$A$2:C2202),0)</f>
        <v>282.79000000000002</v>
      </c>
      <c r="J2202" s="5">
        <v>299.82</v>
      </c>
      <c r="K2202" s="5" t="s">
        <v>82</v>
      </c>
      <c r="L2202" s="5" t="s">
        <v>83</v>
      </c>
      <c r="M2202" s="5" t="str">
        <f t="shared" si="34"/>
        <v>0</v>
      </c>
      <c r="N2202" s="5" t="str">
        <f>TEXT(Table1[[#This Row],[Date]],"mmm")</f>
        <v>May</v>
      </c>
      <c r="O2202" s="5">
        <f>YEAR(Table1[[#This Row],[Date]])</f>
        <v>2023</v>
      </c>
    </row>
    <row r="2203" spans="1:15" x14ac:dyDescent="0.25">
      <c r="A2203" s="5">
        <v>2202</v>
      </c>
      <c r="B2203" s="6">
        <v>45013</v>
      </c>
      <c r="C2203" s="5" t="s">
        <v>54</v>
      </c>
      <c r="D2203" s="5" t="str">
        <f>VLOOKUP($C2203,'Sales Person'!$A$1:$C$21,2,0)</f>
        <v>Michale Cole</v>
      </c>
      <c r="E2203" s="5" t="s">
        <v>7</v>
      </c>
      <c r="F2203" s="5" t="str">
        <f>VLOOKUP($E2203,Country!$A$1:$B$11,2,0)</f>
        <v>Europe</v>
      </c>
      <c r="G2203" s="5" t="s">
        <v>26</v>
      </c>
      <c r="H2203" s="5" t="str">
        <f>VLOOKUP($G2203,Products!$A$1:$C$11,COLUMNS(Products!$A$2:B2203),0)</f>
        <v>Electronics</v>
      </c>
      <c r="I2203" s="5">
        <f>VLOOKUP($G2203,Products!$A$1:$C$11,COLUMNS(Products!$A$2:C2203),0)</f>
        <v>263.2</v>
      </c>
      <c r="J2203" s="5">
        <v>827.5</v>
      </c>
      <c r="K2203" s="5" t="s">
        <v>81</v>
      </c>
      <c r="L2203" s="6">
        <v>45021</v>
      </c>
      <c r="M2203" s="5">
        <f t="shared" si="34"/>
        <v>8</v>
      </c>
      <c r="N2203" s="5" t="str">
        <f>TEXT(Table1[[#This Row],[Date]],"mmm")</f>
        <v>Mar</v>
      </c>
      <c r="O2203" s="5">
        <f>YEAR(Table1[[#This Row],[Date]])</f>
        <v>2023</v>
      </c>
    </row>
    <row r="2204" spans="1:15" x14ac:dyDescent="0.25">
      <c r="A2204" s="5">
        <v>2203</v>
      </c>
      <c r="B2204" s="6">
        <v>45392</v>
      </c>
      <c r="C2204" s="5" t="s">
        <v>70</v>
      </c>
      <c r="D2204" s="5" t="str">
        <f>VLOOKUP($C2204,'Sales Person'!$A$1:$C$21,2,0)</f>
        <v>Cathy Kelley</v>
      </c>
      <c r="E2204" s="5" t="s">
        <v>10</v>
      </c>
      <c r="F2204" s="5" t="str">
        <f>VLOOKUP($E2204,Country!$A$1:$B$11,2,0)</f>
        <v>Europe</v>
      </c>
      <c r="G2204" s="5" t="s">
        <v>33</v>
      </c>
      <c r="H2204" s="5" t="str">
        <f>VLOOKUP($G2204,Products!$A$1:$C$11,COLUMNS(Products!$A$2:B2204),0)</f>
        <v>Electronics</v>
      </c>
      <c r="I2204" s="5">
        <f>VLOOKUP($G2204,Products!$A$1:$C$11,COLUMNS(Products!$A$2:C2204),0)</f>
        <v>381.62</v>
      </c>
      <c r="J2204" s="5">
        <v>505.37</v>
      </c>
      <c r="K2204" s="5" t="s">
        <v>82</v>
      </c>
      <c r="L2204" s="5" t="s">
        <v>83</v>
      </c>
      <c r="M2204" s="5" t="str">
        <f t="shared" si="34"/>
        <v>0</v>
      </c>
      <c r="N2204" s="5" t="str">
        <f>TEXT(Table1[[#This Row],[Date]],"mmm")</f>
        <v>Apr</v>
      </c>
      <c r="O2204" s="5">
        <f>YEAR(Table1[[#This Row],[Date]])</f>
        <v>2024</v>
      </c>
    </row>
    <row r="2205" spans="1:15" x14ac:dyDescent="0.25">
      <c r="A2205" s="5">
        <v>2204</v>
      </c>
      <c r="B2205" s="6">
        <v>45546</v>
      </c>
      <c r="C2205" s="5" t="s">
        <v>38</v>
      </c>
      <c r="D2205" s="5" t="str">
        <f>VLOOKUP($C2205,'Sales Person'!$A$1:$C$21,2,0)</f>
        <v>Samantha Irvin</v>
      </c>
      <c r="E2205" s="5" t="s">
        <v>4</v>
      </c>
      <c r="F2205" s="5" t="str">
        <f>VLOOKUP($E2205,Country!$A$1:$B$11,2,0)</f>
        <v>North America</v>
      </c>
      <c r="G2205" s="5" t="s">
        <v>22</v>
      </c>
      <c r="H2205" s="5" t="str">
        <f>VLOOKUP($G2205,Products!$A$1:$C$11,COLUMNS(Products!$A$2:B2205),0)</f>
        <v>Computing</v>
      </c>
      <c r="I2205" s="5">
        <f>VLOOKUP($G2205,Products!$A$1:$C$11,COLUMNS(Products!$A$2:C2205),0)</f>
        <v>415.78</v>
      </c>
      <c r="J2205" s="5">
        <v>855.75</v>
      </c>
      <c r="K2205" s="5" t="s">
        <v>82</v>
      </c>
      <c r="L2205" s="5" t="s">
        <v>83</v>
      </c>
      <c r="M2205" s="5" t="str">
        <f t="shared" si="34"/>
        <v>0</v>
      </c>
      <c r="N2205" s="5" t="str">
        <f>TEXT(Table1[[#This Row],[Date]],"mmm")</f>
        <v>Sep</v>
      </c>
      <c r="O2205" s="5">
        <f>YEAR(Table1[[#This Row],[Date]])</f>
        <v>2024</v>
      </c>
    </row>
    <row r="2206" spans="1:15" x14ac:dyDescent="0.25">
      <c r="A2206" s="5">
        <v>2205</v>
      </c>
      <c r="B2206" s="6">
        <v>45429</v>
      </c>
      <c r="C2206" s="5" t="s">
        <v>58</v>
      </c>
      <c r="D2206" s="5" t="str">
        <f>VLOOKUP($C2206,'Sales Person'!$A$1:$C$21,2,0)</f>
        <v>Nick Patrick</v>
      </c>
      <c r="E2206" s="5" t="s">
        <v>11</v>
      </c>
      <c r="F2206" s="5" t="str">
        <f>VLOOKUP($E2206,Country!$A$1:$B$11,2,0)</f>
        <v>Asia</v>
      </c>
      <c r="G2206" s="5" t="s">
        <v>28</v>
      </c>
      <c r="H2206" s="5" t="str">
        <f>VLOOKUP($G2206,Products!$A$1:$C$11,COLUMNS(Products!$A$2:B2206),0)</f>
        <v>Electronics</v>
      </c>
      <c r="I2206" s="5">
        <f>VLOOKUP($G2206,Products!$A$1:$C$11,COLUMNS(Products!$A$2:C2206),0)</f>
        <v>282.79000000000002</v>
      </c>
      <c r="J2206" s="5">
        <v>343.65</v>
      </c>
      <c r="K2206" s="5" t="s">
        <v>82</v>
      </c>
      <c r="L2206" s="5" t="s">
        <v>83</v>
      </c>
      <c r="M2206" s="5" t="str">
        <f t="shared" si="34"/>
        <v>0</v>
      </c>
      <c r="N2206" s="5" t="str">
        <f>TEXT(Table1[[#This Row],[Date]],"mmm")</f>
        <v>May</v>
      </c>
      <c r="O2206" s="5">
        <f>YEAR(Table1[[#This Row],[Date]])</f>
        <v>2024</v>
      </c>
    </row>
    <row r="2207" spans="1:15" x14ac:dyDescent="0.25">
      <c r="A2207" s="5">
        <v>2206</v>
      </c>
      <c r="B2207" s="6">
        <v>45226</v>
      </c>
      <c r="C2207" s="5" t="s">
        <v>70</v>
      </c>
      <c r="D2207" s="5" t="str">
        <f>VLOOKUP($C2207,'Sales Person'!$A$1:$C$21,2,0)</f>
        <v>Cathy Kelley</v>
      </c>
      <c r="E2207" s="5" t="s">
        <v>2</v>
      </c>
      <c r="F2207" s="5" t="str">
        <f>VLOOKUP($E2207,Country!$A$1:$B$11,2,0)</f>
        <v>North America</v>
      </c>
      <c r="G2207" s="5" t="s">
        <v>30</v>
      </c>
      <c r="H2207" s="5" t="str">
        <f>VLOOKUP($G2207,Products!$A$1:$C$11,COLUMNS(Products!$A$2:B2207),0)</f>
        <v>Audio</v>
      </c>
      <c r="I2207" s="5">
        <f>VLOOKUP($G2207,Products!$A$1:$C$11,COLUMNS(Products!$A$2:C2207),0)</f>
        <v>199.57</v>
      </c>
      <c r="J2207" s="5">
        <v>939.31</v>
      </c>
      <c r="K2207" s="5" t="s">
        <v>81</v>
      </c>
      <c r="L2207" s="6">
        <v>45227</v>
      </c>
      <c r="M2207" s="5">
        <f t="shared" si="34"/>
        <v>1</v>
      </c>
      <c r="N2207" s="5" t="str">
        <f>TEXT(Table1[[#This Row],[Date]],"mmm")</f>
        <v>Oct</v>
      </c>
      <c r="O2207" s="5">
        <f>YEAR(Table1[[#This Row],[Date]])</f>
        <v>2023</v>
      </c>
    </row>
    <row r="2208" spans="1:15" x14ac:dyDescent="0.25">
      <c r="A2208" s="5">
        <v>2207</v>
      </c>
      <c r="B2208" s="6">
        <v>45285</v>
      </c>
      <c r="C2208" s="5" t="s">
        <v>46</v>
      </c>
      <c r="D2208" s="5" t="str">
        <f>VLOOKUP($C2208,'Sales Person'!$A$1:$C$21,2,0)</f>
        <v>Nick Patrick</v>
      </c>
      <c r="E2208" s="5" t="s">
        <v>15</v>
      </c>
      <c r="F2208" s="5" t="str">
        <f>VLOOKUP($E2208,Country!$A$1:$B$11,2,0)</f>
        <v>Oceania</v>
      </c>
      <c r="G2208" s="5" t="s">
        <v>32</v>
      </c>
      <c r="H2208" s="5" t="str">
        <f>VLOOKUP($G2208,Products!$A$1:$C$11,COLUMNS(Products!$A$2:B2208),0)</f>
        <v>Audio</v>
      </c>
      <c r="I2208" s="5">
        <f>VLOOKUP($G2208,Products!$A$1:$C$11,COLUMNS(Products!$A$2:C2208),0)</f>
        <v>143.09</v>
      </c>
      <c r="J2208" s="5">
        <v>789.3</v>
      </c>
      <c r="K2208" s="5" t="s">
        <v>82</v>
      </c>
      <c r="L2208" s="5" t="s">
        <v>83</v>
      </c>
      <c r="M2208" s="5" t="str">
        <f t="shared" si="34"/>
        <v>0</v>
      </c>
      <c r="N2208" s="5" t="str">
        <f>TEXT(Table1[[#This Row],[Date]],"mmm")</f>
        <v>Dec</v>
      </c>
      <c r="O2208" s="5">
        <f>YEAR(Table1[[#This Row],[Date]])</f>
        <v>2023</v>
      </c>
    </row>
    <row r="2209" spans="1:15" x14ac:dyDescent="0.25">
      <c r="A2209" s="5">
        <v>2208</v>
      </c>
      <c r="B2209" s="6">
        <v>45197</v>
      </c>
      <c r="C2209" s="5" t="s">
        <v>70</v>
      </c>
      <c r="D2209" s="5" t="str">
        <f>VLOOKUP($C2209,'Sales Person'!$A$1:$C$21,2,0)</f>
        <v>Cathy Kelley</v>
      </c>
      <c r="E2209" s="5" t="s">
        <v>10</v>
      </c>
      <c r="F2209" s="5" t="str">
        <f>VLOOKUP($E2209,Country!$A$1:$B$11,2,0)</f>
        <v>Europe</v>
      </c>
      <c r="G2209" s="5" t="s">
        <v>33</v>
      </c>
      <c r="H2209" s="5" t="str">
        <f>VLOOKUP($G2209,Products!$A$1:$C$11,COLUMNS(Products!$A$2:B2209),0)</f>
        <v>Electronics</v>
      </c>
      <c r="I2209" s="5">
        <f>VLOOKUP($G2209,Products!$A$1:$C$11,COLUMNS(Products!$A$2:C2209),0)</f>
        <v>381.62</v>
      </c>
      <c r="J2209" s="5">
        <v>309.68</v>
      </c>
      <c r="K2209" s="5" t="s">
        <v>82</v>
      </c>
      <c r="L2209" s="5" t="s">
        <v>83</v>
      </c>
      <c r="M2209" s="5" t="str">
        <f t="shared" si="34"/>
        <v>0</v>
      </c>
      <c r="N2209" s="5" t="str">
        <f>TEXT(Table1[[#This Row],[Date]],"mmm")</f>
        <v>Sep</v>
      </c>
      <c r="O2209" s="5">
        <f>YEAR(Table1[[#This Row],[Date]])</f>
        <v>2023</v>
      </c>
    </row>
    <row r="2210" spans="1:15" x14ac:dyDescent="0.25">
      <c r="A2210" s="5">
        <v>2209</v>
      </c>
      <c r="B2210" s="6">
        <v>44983</v>
      </c>
      <c r="C2210" s="5" t="s">
        <v>36</v>
      </c>
      <c r="D2210" s="5" t="str">
        <f>VLOOKUP($C2210,'Sales Person'!$A$1:$C$21,2,0)</f>
        <v>Michale Cole</v>
      </c>
      <c r="E2210" s="5" t="s">
        <v>10</v>
      </c>
      <c r="F2210" s="5" t="str">
        <f>VLOOKUP($E2210,Country!$A$1:$B$11,2,0)</f>
        <v>Europe</v>
      </c>
      <c r="G2210" s="5" t="s">
        <v>24</v>
      </c>
      <c r="H2210" s="5" t="str">
        <f>VLOOKUP($G2210,Products!$A$1:$C$11,COLUMNS(Products!$A$2:B2210),0)</f>
        <v>Audio</v>
      </c>
      <c r="I2210" s="5">
        <f>VLOOKUP($G2210,Products!$A$1:$C$11,COLUMNS(Products!$A$2:C2210),0)</f>
        <v>195.62</v>
      </c>
      <c r="J2210" s="5">
        <v>688.38</v>
      </c>
      <c r="K2210" s="5" t="s">
        <v>82</v>
      </c>
      <c r="L2210" s="5" t="s">
        <v>83</v>
      </c>
      <c r="M2210" s="5" t="str">
        <f t="shared" si="34"/>
        <v>0</v>
      </c>
      <c r="N2210" s="5" t="str">
        <f>TEXT(Table1[[#This Row],[Date]],"mmm")</f>
        <v>Feb</v>
      </c>
      <c r="O2210" s="5">
        <f>YEAR(Table1[[#This Row],[Date]])</f>
        <v>2023</v>
      </c>
    </row>
    <row r="2211" spans="1:15" x14ac:dyDescent="0.25">
      <c r="A2211" s="5">
        <v>2210</v>
      </c>
      <c r="B2211" s="6">
        <v>45588</v>
      </c>
      <c r="C2211" s="5" t="s">
        <v>66</v>
      </c>
      <c r="D2211" s="5" t="str">
        <f>VLOOKUP($C2211,'Sales Person'!$A$1:$C$21,2,0)</f>
        <v>Michale Cole</v>
      </c>
      <c r="E2211" s="5" t="s">
        <v>5</v>
      </c>
      <c r="F2211" s="5" t="str">
        <f>VLOOKUP($E2211,Country!$A$1:$B$11,2,0)</f>
        <v>South America</v>
      </c>
      <c r="G2211" s="5" t="s">
        <v>31</v>
      </c>
      <c r="H2211" s="5" t="str">
        <f>VLOOKUP($G2211,Products!$A$1:$C$11,COLUMNS(Products!$A$2:B2211),0)</f>
        <v>Electronics</v>
      </c>
      <c r="I2211" s="5">
        <f>VLOOKUP($G2211,Products!$A$1:$C$11,COLUMNS(Products!$A$2:C2211),0)</f>
        <v>71.97</v>
      </c>
      <c r="J2211" s="5">
        <v>587.44000000000005</v>
      </c>
      <c r="K2211" s="5" t="s">
        <v>81</v>
      </c>
      <c r="L2211" s="6">
        <v>45592</v>
      </c>
      <c r="M2211" s="5">
        <f t="shared" si="34"/>
        <v>4</v>
      </c>
      <c r="N2211" s="5" t="str">
        <f>TEXT(Table1[[#This Row],[Date]],"mmm")</f>
        <v>Oct</v>
      </c>
      <c r="O2211" s="5">
        <f>YEAR(Table1[[#This Row],[Date]])</f>
        <v>2024</v>
      </c>
    </row>
    <row r="2212" spans="1:15" x14ac:dyDescent="0.25">
      <c r="A2212" s="5">
        <v>2211</v>
      </c>
      <c r="B2212" s="6">
        <v>45148</v>
      </c>
      <c r="C2212" s="5" t="s">
        <v>48</v>
      </c>
      <c r="D2212" s="5" t="str">
        <f>VLOOKUP($C2212,'Sales Person'!$A$1:$C$21,2,0)</f>
        <v>Cathy Kelley</v>
      </c>
      <c r="E2212" s="5" t="s">
        <v>9</v>
      </c>
      <c r="F2212" s="5" t="str">
        <f>VLOOKUP($E2212,Country!$A$1:$B$11,2,0)</f>
        <v>Europe</v>
      </c>
      <c r="G2212" s="5" t="s">
        <v>26</v>
      </c>
      <c r="H2212" s="5" t="str">
        <f>VLOOKUP($G2212,Products!$A$1:$C$11,COLUMNS(Products!$A$2:B2212),0)</f>
        <v>Electronics</v>
      </c>
      <c r="I2212" s="5">
        <f>VLOOKUP($G2212,Products!$A$1:$C$11,COLUMNS(Products!$A$2:C2212),0)</f>
        <v>263.2</v>
      </c>
      <c r="J2212" s="5">
        <v>536.86</v>
      </c>
      <c r="K2212" s="5" t="s">
        <v>81</v>
      </c>
      <c r="L2212" s="6">
        <v>45158</v>
      </c>
      <c r="M2212" s="5">
        <f t="shared" si="34"/>
        <v>10</v>
      </c>
      <c r="N2212" s="5" t="str">
        <f>TEXT(Table1[[#This Row],[Date]],"mmm")</f>
        <v>Aug</v>
      </c>
      <c r="O2212" s="5">
        <f>YEAR(Table1[[#This Row],[Date]])</f>
        <v>2023</v>
      </c>
    </row>
    <row r="2213" spans="1:15" x14ac:dyDescent="0.25">
      <c r="A2213" s="5">
        <v>2212</v>
      </c>
      <c r="B2213" s="6">
        <v>45247</v>
      </c>
      <c r="C2213" s="5" t="s">
        <v>40</v>
      </c>
      <c r="D2213" s="5" t="str">
        <f>VLOOKUP($C2213,'Sales Person'!$A$1:$C$21,2,0)</f>
        <v>Samantha Irvin</v>
      </c>
      <c r="E2213" s="5" t="s">
        <v>2</v>
      </c>
      <c r="F2213" s="5" t="str">
        <f>VLOOKUP($E2213,Country!$A$1:$B$11,2,0)</f>
        <v>North America</v>
      </c>
      <c r="G2213" s="5" t="s">
        <v>24</v>
      </c>
      <c r="H2213" s="5" t="str">
        <f>VLOOKUP($G2213,Products!$A$1:$C$11,COLUMNS(Products!$A$2:B2213),0)</f>
        <v>Audio</v>
      </c>
      <c r="I2213" s="5">
        <f>VLOOKUP($G2213,Products!$A$1:$C$11,COLUMNS(Products!$A$2:C2213),0)</f>
        <v>195.62</v>
      </c>
      <c r="J2213" s="5">
        <v>531.45000000000005</v>
      </c>
      <c r="K2213" s="5" t="s">
        <v>82</v>
      </c>
      <c r="L2213" s="5" t="s">
        <v>83</v>
      </c>
      <c r="M2213" s="5" t="str">
        <f t="shared" si="34"/>
        <v>0</v>
      </c>
      <c r="N2213" s="5" t="str">
        <f>TEXT(Table1[[#This Row],[Date]],"mmm")</f>
        <v>Nov</v>
      </c>
      <c r="O2213" s="5">
        <f>YEAR(Table1[[#This Row],[Date]])</f>
        <v>2023</v>
      </c>
    </row>
    <row r="2214" spans="1:15" x14ac:dyDescent="0.25">
      <c r="A2214" s="5">
        <v>2213</v>
      </c>
      <c r="B2214" s="6">
        <v>44931</v>
      </c>
      <c r="C2214" s="5" t="s">
        <v>70</v>
      </c>
      <c r="D2214" s="5" t="str">
        <f>VLOOKUP($C2214,'Sales Person'!$A$1:$C$21,2,0)</f>
        <v>Cathy Kelley</v>
      </c>
      <c r="E2214" s="5" t="s">
        <v>15</v>
      </c>
      <c r="F2214" s="5" t="str">
        <f>VLOOKUP($E2214,Country!$A$1:$B$11,2,0)</f>
        <v>Oceania</v>
      </c>
      <c r="G2214" s="5" t="s">
        <v>20</v>
      </c>
      <c r="H2214" s="5" t="str">
        <f>VLOOKUP($G2214,Products!$A$1:$C$11,COLUMNS(Products!$A$2:B2214),0)</f>
        <v>Office Equipment</v>
      </c>
      <c r="I2214" s="5">
        <f>VLOOKUP($G2214,Products!$A$1:$C$11,COLUMNS(Products!$A$2:C2214),0)</f>
        <v>350.59</v>
      </c>
      <c r="J2214" s="5">
        <v>814.21</v>
      </c>
      <c r="K2214" s="5" t="s">
        <v>82</v>
      </c>
      <c r="L2214" s="5" t="s">
        <v>83</v>
      </c>
      <c r="M2214" s="5" t="str">
        <f t="shared" si="34"/>
        <v>0</v>
      </c>
      <c r="N2214" s="5" t="str">
        <f>TEXT(Table1[[#This Row],[Date]],"mmm")</f>
        <v>Jan</v>
      </c>
      <c r="O2214" s="5">
        <f>YEAR(Table1[[#This Row],[Date]])</f>
        <v>2023</v>
      </c>
    </row>
    <row r="2215" spans="1:15" x14ac:dyDescent="0.25">
      <c r="A2215" s="5">
        <v>2214</v>
      </c>
      <c r="B2215" s="6">
        <v>45140</v>
      </c>
      <c r="C2215" s="5" t="s">
        <v>42</v>
      </c>
      <c r="D2215" s="5" t="str">
        <f>VLOOKUP($C2215,'Sales Person'!$A$1:$C$21,2,0)</f>
        <v>Cathy Kelley</v>
      </c>
      <c r="E2215" s="5" t="s">
        <v>2</v>
      </c>
      <c r="F2215" s="5" t="str">
        <f>VLOOKUP($E2215,Country!$A$1:$B$11,2,0)</f>
        <v>North America</v>
      </c>
      <c r="G2215" s="5" t="s">
        <v>30</v>
      </c>
      <c r="H2215" s="5" t="str">
        <f>VLOOKUP($G2215,Products!$A$1:$C$11,COLUMNS(Products!$A$2:B2215),0)</f>
        <v>Audio</v>
      </c>
      <c r="I2215" s="5">
        <f>VLOOKUP($G2215,Products!$A$1:$C$11,COLUMNS(Products!$A$2:C2215),0)</f>
        <v>199.57</v>
      </c>
      <c r="J2215" s="5">
        <v>260.29000000000002</v>
      </c>
      <c r="K2215" s="5" t="s">
        <v>82</v>
      </c>
      <c r="L2215" s="5" t="s">
        <v>83</v>
      </c>
      <c r="M2215" s="5" t="str">
        <f t="shared" si="34"/>
        <v>0</v>
      </c>
      <c r="N2215" s="5" t="str">
        <f>TEXT(Table1[[#This Row],[Date]],"mmm")</f>
        <v>Aug</v>
      </c>
      <c r="O2215" s="5">
        <f>YEAR(Table1[[#This Row],[Date]])</f>
        <v>2023</v>
      </c>
    </row>
    <row r="2216" spans="1:15" x14ac:dyDescent="0.25">
      <c r="A2216" s="5">
        <v>2215</v>
      </c>
      <c r="B2216" s="6">
        <v>45356</v>
      </c>
      <c r="C2216" s="5" t="s">
        <v>42</v>
      </c>
      <c r="D2216" s="5" t="str">
        <f>VLOOKUP($C2216,'Sales Person'!$A$1:$C$21,2,0)</f>
        <v>Cathy Kelley</v>
      </c>
      <c r="E2216" s="5" t="s">
        <v>11</v>
      </c>
      <c r="F2216" s="5" t="str">
        <f>VLOOKUP($E2216,Country!$A$1:$B$11,2,0)</f>
        <v>Asia</v>
      </c>
      <c r="G2216" s="5" t="s">
        <v>20</v>
      </c>
      <c r="H2216" s="5" t="str">
        <f>VLOOKUP($G2216,Products!$A$1:$C$11,COLUMNS(Products!$A$2:B2216),0)</f>
        <v>Office Equipment</v>
      </c>
      <c r="I2216" s="5">
        <f>VLOOKUP($G2216,Products!$A$1:$C$11,COLUMNS(Products!$A$2:C2216),0)</f>
        <v>350.59</v>
      </c>
      <c r="J2216" s="5">
        <v>560.21</v>
      </c>
      <c r="K2216" s="5" t="s">
        <v>82</v>
      </c>
      <c r="L2216" s="5" t="s">
        <v>83</v>
      </c>
      <c r="M2216" s="5" t="str">
        <f t="shared" si="34"/>
        <v>0</v>
      </c>
      <c r="N2216" s="5" t="str">
        <f>TEXT(Table1[[#This Row],[Date]],"mmm")</f>
        <v>Mar</v>
      </c>
      <c r="O2216" s="5">
        <f>YEAR(Table1[[#This Row],[Date]])</f>
        <v>2024</v>
      </c>
    </row>
    <row r="2217" spans="1:15" x14ac:dyDescent="0.25">
      <c r="A2217" s="5">
        <v>2216</v>
      </c>
      <c r="B2217" s="6">
        <v>44995</v>
      </c>
      <c r="C2217" s="5" t="s">
        <v>42</v>
      </c>
      <c r="D2217" s="5" t="str">
        <f>VLOOKUP($C2217,'Sales Person'!$A$1:$C$21,2,0)</f>
        <v>Cathy Kelley</v>
      </c>
      <c r="E2217" s="5" t="s">
        <v>5</v>
      </c>
      <c r="F2217" s="5" t="str">
        <f>VLOOKUP($E2217,Country!$A$1:$B$11,2,0)</f>
        <v>South America</v>
      </c>
      <c r="G2217" s="5" t="s">
        <v>32</v>
      </c>
      <c r="H2217" s="5" t="str">
        <f>VLOOKUP($G2217,Products!$A$1:$C$11,COLUMNS(Products!$A$2:B2217),0)</f>
        <v>Audio</v>
      </c>
      <c r="I2217" s="5">
        <f>VLOOKUP($G2217,Products!$A$1:$C$11,COLUMNS(Products!$A$2:C2217),0)</f>
        <v>143.09</v>
      </c>
      <c r="J2217" s="5">
        <v>916.72</v>
      </c>
      <c r="K2217" s="5" t="s">
        <v>81</v>
      </c>
      <c r="L2217" s="6">
        <v>44999</v>
      </c>
      <c r="M2217" s="5">
        <f t="shared" si="34"/>
        <v>4</v>
      </c>
      <c r="N2217" s="5" t="str">
        <f>TEXT(Table1[[#This Row],[Date]],"mmm")</f>
        <v>Mar</v>
      </c>
      <c r="O2217" s="5">
        <f>YEAR(Table1[[#This Row],[Date]])</f>
        <v>2023</v>
      </c>
    </row>
    <row r="2218" spans="1:15" x14ac:dyDescent="0.25">
      <c r="A2218" s="5">
        <v>2217</v>
      </c>
      <c r="B2218" s="6">
        <v>45034</v>
      </c>
      <c r="C2218" s="5" t="s">
        <v>50</v>
      </c>
      <c r="D2218" s="5" t="str">
        <f>VLOOKUP($C2218,'Sales Person'!$A$1:$C$21,2,0)</f>
        <v>Michale Cole</v>
      </c>
      <c r="E2218" s="5" t="s">
        <v>2</v>
      </c>
      <c r="F2218" s="5" t="str">
        <f>VLOOKUP($E2218,Country!$A$1:$B$11,2,0)</f>
        <v>North America</v>
      </c>
      <c r="G2218" s="5" t="s">
        <v>28</v>
      </c>
      <c r="H2218" s="5" t="str">
        <f>VLOOKUP($G2218,Products!$A$1:$C$11,COLUMNS(Products!$A$2:B2218),0)</f>
        <v>Electronics</v>
      </c>
      <c r="I2218" s="5">
        <f>VLOOKUP($G2218,Products!$A$1:$C$11,COLUMNS(Products!$A$2:C2218),0)</f>
        <v>282.79000000000002</v>
      </c>
      <c r="J2218" s="5">
        <v>154.69</v>
      </c>
      <c r="K2218" s="5" t="s">
        <v>81</v>
      </c>
      <c r="L2218" s="6">
        <v>45035</v>
      </c>
      <c r="M2218" s="5">
        <f t="shared" si="34"/>
        <v>1</v>
      </c>
      <c r="N2218" s="5" t="str">
        <f>TEXT(Table1[[#This Row],[Date]],"mmm")</f>
        <v>Apr</v>
      </c>
      <c r="O2218" s="5">
        <f>YEAR(Table1[[#This Row],[Date]])</f>
        <v>2023</v>
      </c>
    </row>
    <row r="2219" spans="1:15" x14ac:dyDescent="0.25">
      <c r="A2219" s="5">
        <v>2218</v>
      </c>
      <c r="B2219" s="6">
        <v>45517</v>
      </c>
      <c r="C2219" s="5" t="s">
        <v>66</v>
      </c>
      <c r="D2219" s="5" t="str">
        <f>VLOOKUP($C2219,'Sales Person'!$A$1:$C$21,2,0)</f>
        <v>Michale Cole</v>
      </c>
      <c r="E2219" s="5" t="s">
        <v>9</v>
      </c>
      <c r="F2219" s="5" t="str">
        <f>VLOOKUP($E2219,Country!$A$1:$B$11,2,0)</f>
        <v>Europe</v>
      </c>
      <c r="G2219" s="5" t="s">
        <v>24</v>
      </c>
      <c r="H2219" s="5" t="str">
        <f>VLOOKUP($G2219,Products!$A$1:$C$11,COLUMNS(Products!$A$2:B2219),0)</f>
        <v>Audio</v>
      </c>
      <c r="I2219" s="5">
        <f>VLOOKUP($G2219,Products!$A$1:$C$11,COLUMNS(Products!$A$2:C2219),0)</f>
        <v>195.62</v>
      </c>
      <c r="J2219" s="5">
        <v>925.92</v>
      </c>
      <c r="K2219" s="5" t="s">
        <v>81</v>
      </c>
      <c r="L2219" s="6">
        <v>45527</v>
      </c>
      <c r="M2219" s="5">
        <f t="shared" si="34"/>
        <v>10</v>
      </c>
      <c r="N2219" s="5" t="str">
        <f>TEXT(Table1[[#This Row],[Date]],"mmm")</f>
        <v>Aug</v>
      </c>
      <c r="O2219" s="5">
        <f>YEAR(Table1[[#This Row],[Date]])</f>
        <v>2024</v>
      </c>
    </row>
    <row r="2220" spans="1:15" x14ac:dyDescent="0.25">
      <c r="A2220" s="5">
        <v>2219</v>
      </c>
      <c r="B2220" s="6">
        <v>45069</v>
      </c>
      <c r="C2220" s="5" t="s">
        <v>52</v>
      </c>
      <c r="D2220" s="5" t="str">
        <f>VLOOKUP($C2220,'Sales Person'!$A$1:$C$21,2,0)</f>
        <v>Nick Patrick</v>
      </c>
      <c r="E2220" s="5" t="s">
        <v>15</v>
      </c>
      <c r="F2220" s="5" t="str">
        <f>VLOOKUP($E2220,Country!$A$1:$B$11,2,0)</f>
        <v>Oceania</v>
      </c>
      <c r="G2220" s="5" t="s">
        <v>28</v>
      </c>
      <c r="H2220" s="5" t="str">
        <f>VLOOKUP($G2220,Products!$A$1:$C$11,COLUMNS(Products!$A$2:B2220),0)</f>
        <v>Electronics</v>
      </c>
      <c r="I2220" s="5">
        <f>VLOOKUP($G2220,Products!$A$1:$C$11,COLUMNS(Products!$A$2:C2220),0)</f>
        <v>282.79000000000002</v>
      </c>
      <c r="J2220" s="5">
        <v>319.7</v>
      </c>
      <c r="K2220" s="5" t="s">
        <v>82</v>
      </c>
      <c r="L2220" s="5" t="s">
        <v>83</v>
      </c>
      <c r="M2220" s="5" t="str">
        <f t="shared" si="34"/>
        <v>0</v>
      </c>
      <c r="N2220" s="5" t="str">
        <f>TEXT(Table1[[#This Row],[Date]],"mmm")</f>
        <v>May</v>
      </c>
      <c r="O2220" s="5">
        <f>YEAR(Table1[[#This Row],[Date]])</f>
        <v>2023</v>
      </c>
    </row>
    <row r="2221" spans="1:15" x14ac:dyDescent="0.25">
      <c r="A2221" s="5">
        <v>2220</v>
      </c>
      <c r="B2221" s="6">
        <v>45544</v>
      </c>
      <c r="C2221" s="5" t="s">
        <v>36</v>
      </c>
      <c r="D2221" s="5" t="str">
        <f>VLOOKUP($C2221,'Sales Person'!$A$1:$C$21,2,0)</f>
        <v>Michale Cole</v>
      </c>
      <c r="E2221" s="5" t="s">
        <v>11</v>
      </c>
      <c r="F2221" s="5" t="str">
        <f>VLOOKUP($E2221,Country!$A$1:$B$11,2,0)</f>
        <v>Asia</v>
      </c>
      <c r="G2221" s="5" t="s">
        <v>26</v>
      </c>
      <c r="H2221" s="5" t="str">
        <f>VLOOKUP($G2221,Products!$A$1:$C$11,COLUMNS(Products!$A$2:B2221),0)</f>
        <v>Electronics</v>
      </c>
      <c r="I2221" s="5">
        <f>VLOOKUP($G2221,Products!$A$1:$C$11,COLUMNS(Products!$A$2:C2221),0)</f>
        <v>263.2</v>
      </c>
      <c r="J2221" s="5">
        <v>681.95</v>
      </c>
      <c r="K2221" s="5" t="s">
        <v>82</v>
      </c>
      <c r="L2221" s="5" t="s">
        <v>83</v>
      </c>
      <c r="M2221" s="5" t="str">
        <f t="shared" si="34"/>
        <v>0</v>
      </c>
      <c r="N2221" s="5" t="str">
        <f>TEXT(Table1[[#This Row],[Date]],"mmm")</f>
        <v>Sep</v>
      </c>
      <c r="O2221" s="5">
        <f>YEAR(Table1[[#This Row],[Date]])</f>
        <v>2024</v>
      </c>
    </row>
    <row r="2222" spans="1:15" x14ac:dyDescent="0.25">
      <c r="A2222" s="5">
        <v>2221</v>
      </c>
      <c r="B2222" s="6">
        <v>45128</v>
      </c>
      <c r="C2222" s="5" t="s">
        <v>68</v>
      </c>
      <c r="D2222" s="5" t="str">
        <f>VLOOKUP($C2222,'Sales Person'!$A$1:$C$21,2,0)</f>
        <v>Samantha Irvin</v>
      </c>
      <c r="E2222" s="5" t="s">
        <v>7</v>
      </c>
      <c r="F2222" s="5" t="str">
        <f>VLOOKUP($E2222,Country!$A$1:$B$11,2,0)</f>
        <v>Europe</v>
      </c>
      <c r="G2222" s="5" t="s">
        <v>30</v>
      </c>
      <c r="H2222" s="5" t="str">
        <f>VLOOKUP($G2222,Products!$A$1:$C$11,COLUMNS(Products!$A$2:B2222),0)</f>
        <v>Audio</v>
      </c>
      <c r="I2222" s="5">
        <f>VLOOKUP($G2222,Products!$A$1:$C$11,COLUMNS(Products!$A$2:C2222),0)</f>
        <v>199.57</v>
      </c>
      <c r="J2222" s="5">
        <v>218.65</v>
      </c>
      <c r="K2222" s="5" t="s">
        <v>82</v>
      </c>
      <c r="L2222" s="5" t="s">
        <v>83</v>
      </c>
      <c r="M2222" s="5" t="str">
        <f t="shared" si="34"/>
        <v>0</v>
      </c>
      <c r="N2222" s="5" t="str">
        <f>TEXT(Table1[[#This Row],[Date]],"mmm")</f>
        <v>Jul</v>
      </c>
      <c r="O2222" s="5">
        <f>YEAR(Table1[[#This Row],[Date]])</f>
        <v>2023</v>
      </c>
    </row>
    <row r="2223" spans="1:15" x14ac:dyDescent="0.25">
      <c r="A2223" s="5">
        <v>2222</v>
      </c>
      <c r="B2223" s="6">
        <v>44994</v>
      </c>
      <c r="C2223" s="5" t="s">
        <v>60</v>
      </c>
      <c r="D2223" s="5" t="str">
        <f>VLOOKUP($C2223,'Sales Person'!$A$1:$C$21,2,0)</f>
        <v>Cathy Kelley</v>
      </c>
      <c r="E2223" s="5" t="s">
        <v>15</v>
      </c>
      <c r="F2223" s="5" t="str">
        <f>VLOOKUP($E2223,Country!$A$1:$B$11,2,0)</f>
        <v>Oceania</v>
      </c>
      <c r="G2223" s="5" t="s">
        <v>22</v>
      </c>
      <c r="H2223" s="5" t="str">
        <f>VLOOKUP($G2223,Products!$A$1:$C$11,COLUMNS(Products!$A$2:B2223),0)</f>
        <v>Computing</v>
      </c>
      <c r="I2223" s="5">
        <f>VLOOKUP($G2223,Products!$A$1:$C$11,COLUMNS(Products!$A$2:C2223),0)</f>
        <v>415.78</v>
      </c>
      <c r="J2223" s="5">
        <v>655.41</v>
      </c>
      <c r="K2223" s="5" t="s">
        <v>81</v>
      </c>
      <c r="L2223" s="6">
        <v>45014</v>
      </c>
      <c r="M2223" s="5">
        <f t="shared" si="34"/>
        <v>20</v>
      </c>
      <c r="N2223" s="5" t="str">
        <f>TEXT(Table1[[#This Row],[Date]],"mmm")</f>
        <v>Mar</v>
      </c>
      <c r="O2223" s="5">
        <f>YEAR(Table1[[#This Row],[Date]])</f>
        <v>2023</v>
      </c>
    </row>
    <row r="2224" spans="1:15" x14ac:dyDescent="0.25">
      <c r="A2224" s="5">
        <v>2223</v>
      </c>
      <c r="B2224" s="6">
        <v>45504</v>
      </c>
      <c r="C2224" s="5" t="s">
        <v>42</v>
      </c>
      <c r="D2224" s="5" t="str">
        <f>VLOOKUP($C2224,'Sales Person'!$A$1:$C$21,2,0)</f>
        <v>Cathy Kelley</v>
      </c>
      <c r="E2224" s="5" t="s">
        <v>14</v>
      </c>
      <c r="F2224" s="5" t="str">
        <f>VLOOKUP($E2224,Country!$A$1:$B$11,2,0)</f>
        <v>Asia</v>
      </c>
      <c r="G2224" s="5" t="s">
        <v>31</v>
      </c>
      <c r="H2224" s="5" t="str">
        <f>VLOOKUP($G2224,Products!$A$1:$C$11,COLUMNS(Products!$A$2:B2224),0)</f>
        <v>Electronics</v>
      </c>
      <c r="I2224" s="5">
        <f>VLOOKUP($G2224,Products!$A$1:$C$11,COLUMNS(Products!$A$2:C2224),0)</f>
        <v>71.97</v>
      </c>
      <c r="J2224" s="5">
        <v>273.08999999999997</v>
      </c>
      <c r="K2224" s="5" t="s">
        <v>82</v>
      </c>
      <c r="L2224" s="5" t="s">
        <v>83</v>
      </c>
      <c r="M2224" s="5" t="str">
        <f t="shared" si="34"/>
        <v>0</v>
      </c>
      <c r="N2224" s="5" t="str">
        <f>TEXT(Table1[[#This Row],[Date]],"mmm")</f>
        <v>Jul</v>
      </c>
      <c r="O2224" s="5">
        <f>YEAR(Table1[[#This Row],[Date]])</f>
        <v>2024</v>
      </c>
    </row>
    <row r="2225" spans="1:15" x14ac:dyDescent="0.25">
      <c r="A2225" s="5">
        <v>2224</v>
      </c>
      <c r="B2225" s="6">
        <v>45579</v>
      </c>
      <c r="C2225" s="5" t="s">
        <v>48</v>
      </c>
      <c r="D2225" s="5" t="str">
        <f>VLOOKUP($C2225,'Sales Person'!$A$1:$C$21,2,0)</f>
        <v>Cathy Kelley</v>
      </c>
      <c r="E2225" s="5" t="s">
        <v>7</v>
      </c>
      <c r="F2225" s="5" t="str">
        <f>VLOOKUP($E2225,Country!$A$1:$B$11,2,0)</f>
        <v>Europe</v>
      </c>
      <c r="G2225" s="5" t="s">
        <v>33</v>
      </c>
      <c r="H2225" s="5" t="str">
        <f>VLOOKUP($G2225,Products!$A$1:$C$11,COLUMNS(Products!$A$2:B2225),0)</f>
        <v>Electronics</v>
      </c>
      <c r="I2225" s="5">
        <f>VLOOKUP($G2225,Products!$A$1:$C$11,COLUMNS(Products!$A$2:C2225),0)</f>
        <v>381.62</v>
      </c>
      <c r="J2225" s="5">
        <v>546.85</v>
      </c>
      <c r="K2225" s="5" t="s">
        <v>81</v>
      </c>
      <c r="L2225" s="6">
        <v>45587</v>
      </c>
      <c r="M2225" s="5">
        <f t="shared" si="34"/>
        <v>8</v>
      </c>
      <c r="N2225" s="5" t="str">
        <f>TEXT(Table1[[#This Row],[Date]],"mmm")</f>
        <v>Oct</v>
      </c>
      <c r="O2225" s="5">
        <f>YEAR(Table1[[#This Row],[Date]])</f>
        <v>2024</v>
      </c>
    </row>
    <row r="2226" spans="1:15" x14ac:dyDescent="0.25">
      <c r="A2226" s="5">
        <v>2225</v>
      </c>
      <c r="B2226" s="6">
        <v>45403</v>
      </c>
      <c r="C2226" s="5" t="s">
        <v>60</v>
      </c>
      <c r="D2226" s="5" t="str">
        <f>VLOOKUP($C2226,'Sales Person'!$A$1:$C$21,2,0)</f>
        <v>Cathy Kelley</v>
      </c>
      <c r="E2226" s="5" t="s">
        <v>13</v>
      </c>
      <c r="F2226" s="5" t="str">
        <f>VLOOKUP($E2226,Country!$A$1:$B$11,2,0)</f>
        <v>Asia</v>
      </c>
      <c r="G2226" s="5" t="s">
        <v>33</v>
      </c>
      <c r="H2226" s="5" t="str">
        <f>VLOOKUP($G2226,Products!$A$1:$C$11,COLUMNS(Products!$A$2:B2226),0)</f>
        <v>Electronics</v>
      </c>
      <c r="I2226" s="5">
        <f>VLOOKUP($G2226,Products!$A$1:$C$11,COLUMNS(Products!$A$2:C2226),0)</f>
        <v>381.62</v>
      </c>
      <c r="J2226" s="5">
        <v>908.97</v>
      </c>
      <c r="K2226" s="5" t="s">
        <v>81</v>
      </c>
      <c r="L2226" s="6">
        <v>45418</v>
      </c>
      <c r="M2226" s="5">
        <f t="shared" si="34"/>
        <v>15</v>
      </c>
      <c r="N2226" s="5" t="str">
        <f>TEXT(Table1[[#This Row],[Date]],"mmm")</f>
        <v>Apr</v>
      </c>
      <c r="O2226" s="5">
        <f>YEAR(Table1[[#This Row],[Date]])</f>
        <v>2024</v>
      </c>
    </row>
    <row r="2227" spans="1:15" x14ac:dyDescent="0.25">
      <c r="A2227" s="5">
        <v>2226</v>
      </c>
      <c r="B2227" s="6">
        <v>45283</v>
      </c>
      <c r="C2227" s="5" t="s">
        <v>72</v>
      </c>
      <c r="D2227" s="5" t="str">
        <f>VLOOKUP($C2227,'Sales Person'!$A$1:$C$21,2,0)</f>
        <v>Cathy Kelley</v>
      </c>
      <c r="E2227" s="5" t="s">
        <v>10</v>
      </c>
      <c r="F2227" s="5" t="str">
        <f>VLOOKUP($E2227,Country!$A$1:$B$11,2,0)</f>
        <v>Europe</v>
      </c>
      <c r="G2227" s="5" t="s">
        <v>31</v>
      </c>
      <c r="H2227" s="5" t="str">
        <f>VLOOKUP($G2227,Products!$A$1:$C$11,COLUMNS(Products!$A$2:B2227),0)</f>
        <v>Electronics</v>
      </c>
      <c r="I2227" s="5">
        <f>VLOOKUP($G2227,Products!$A$1:$C$11,COLUMNS(Products!$A$2:C2227),0)</f>
        <v>71.97</v>
      </c>
      <c r="J2227" s="5">
        <v>579.39</v>
      </c>
      <c r="K2227" s="5" t="s">
        <v>81</v>
      </c>
      <c r="L2227" s="6">
        <v>45289</v>
      </c>
      <c r="M2227" s="5">
        <f t="shared" si="34"/>
        <v>6</v>
      </c>
      <c r="N2227" s="5" t="str">
        <f>TEXT(Table1[[#This Row],[Date]],"mmm")</f>
        <v>Dec</v>
      </c>
      <c r="O2227" s="5">
        <f>YEAR(Table1[[#This Row],[Date]])</f>
        <v>2023</v>
      </c>
    </row>
    <row r="2228" spans="1:15" x14ac:dyDescent="0.25">
      <c r="A2228" s="5">
        <v>2227</v>
      </c>
      <c r="B2228" s="6">
        <v>45325</v>
      </c>
      <c r="C2228" s="5" t="s">
        <v>64</v>
      </c>
      <c r="D2228" s="5" t="str">
        <f>VLOOKUP($C2228,'Sales Person'!$A$1:$C$21,2,0)</f>
        <v>Michale Cole</v>
      </c>
      <c r="E2228" s="5" t="s">
        <v>9</v>
      </c>
      <c r="F2228" s="5" t="str">
        <f>VLOOKUP($E2228,Country!$A$1:$B$11,2,0)</f>
        <v>Europe</v>
      </c>
      <c r="G2228" s="5" t="s">
        <v>26</v>
      </c>
      <c r="H2228" s="5" t="str">
        <f>VLOOKUP($G2228,Products!$A$1:$C$11,COLUMNS(Products!$A$2:B2228),0)</f>
        <v>Electronics</v>
      </c>
      <c r="I2228" s="5">
        <f>VLOOKUP($G2228,Products!$A$1:$C$11,COLUMNS(Products!$A$2:C2228),0)</f>
        <v>263.2</v>
      </c>
      <c r="J2228" s="5">
        <v>485.8</v>
      </c>
      <c r="K2228" s="5" t="s">
        <v>81</v>
      </c>
      <c r="L2228" s="6">
        <v>45335</v>
      </c>
      <c r="M2228" s="5">
        <f t="shared" si="34"/>
        <v>10</v>
      </c>
      <c r="N2228" s="5" t="str">
        <f>TEXT(Table1[[#This Row],[Date]],"mmm")</f>
        <v>Feb</v>
      </c>
      <c r="O2228" s="5">
        <f>YEAR(Table1[[#This Row],[Date]])</f>
        <v>2024</v>
      </c>
    </row>
    <row r="2229" spans="1:15" x14ac:dyDescent="0.25">
      <c r="A2229" s="5">
        <v>2228</v>
      </c>
      <c r="B2229" s="6">
        <v>45498</v>
      </c>
      <c r="C2229" s="5" t="s">
        <v>56</v>
      </c>
      <c r="D2229" s="5" t="str">
        <f>VLOOKUP($C2229,'Sales Person'!$A$1:$C$21,2,0)</f>
        <v>Nick Patrick</v>
      </c>
      <c r="E2229" s="5" t="s">
        <v>4</v>
      </c>
      <c r="F2229" s="5" t="str">
        <f>VLOOKUP($E2229,Country!$A$1:$B$11,2,0)</f>
        <v>North America</v>
      </c>
      <c r="G2229" s="5" t="s">
        <v>26</v>
      </c>
      <c r="H2229" s="5" t="str">
        <f>VLOOKUP($G2229,Products!$A$1:$C$11,COLUMNS(Products!$A$2:B2229),0)</f>
        <v>Electronics</v>
      </c>
      <c r="I2229" s="5">
        <f>VLOOKUP($G2229,Products!$A$1:$C$11,COLUMNS(Products!$A$2:C2229),0)</f>
        <v>263.2</v>
      </c>
      <c r="J2229" s="5">
        <v>717.36</v>
      </c>
      <c r="K2229" s="5" t="s">
        <v>81</v>
      </c>
      <c r="L2229" s="6">
        <v>45500</v>
      </c>
      <c r="M2229" s="5">
        <f t="shared" si="34"/>
        <v>2</v>
      </c>
      <c r="N2229" s="5" t="str">
        <f>TEXT(Table1[[#This Row],[Date]],"mmm")</f>
        <v>Jul</v>
      </c>
      <c r="O2229" s="5">
        <f>YEAR(Table1[[#This Row],[Date]])</f>
        <v>2024</v>
      </c>
    </row>
    <row r="2230" spans="1:15" x14ac:dyDescent="0.25">
      <c r="A2230" s="5">
        <v>2229</v>
      </c>
      <c r="B2230" s="6">
        <v>45014</v>
      </c>
      <c r="C2230" s="5" t="s">
        <v>68</v>
      </c>
      <c r="D2230" s="5" t="str">
        <f>VLOOKUP($C2230,'Sales Person'!$A$1:$C$21,2,0)</f>
        <v>Samantha Irvin</v>
      </c>
      <c r="E2230" s="5" t="s">
        <v>7</v>
      </c>
      <c r="F2230" s="5" t="str">
        <f>VLOOKUP($E2230,Country!$A$1:$B$11,2,0)</f>
        <v>Europe</v>
      </c>
      <c r="G2230" s="5" t="s">
        <v>22</v>
      </c>
      <c r="H2230" s="5" t="str">
        <f>VLOOKUP($G2230,Products!$A$1:$C$11,COLUMNS(Products!$A$2:B2230),0)</f>
        <v>Computing</v>
      </c>
      <c r="I2230" s="5">
        <f>VLOOKUP($G2230,Products!$A$1:$C$11,COLUMNS(Products!$A$2:C2230),0)</f>
        <v>415.78</v>
      </c>
      <c r="J2230" s="5">
        <v>347.34</v>
      </c>
      <c r="K2230" s="5" t="s">
        <v>81</v>
      </c>
      <c r="L2230" s="6">
        <v>45022</v>
      </c>
      <c r="M2230" s="5">
        <f t="shared" si="34"/>
        <v>8</v>
      </c>
      <c r="N2230" s="5" t="str">
        <f>TEXT(Table1[[#This Row],[Date]],"mmm")</f>
        <v>Mar</v>
      </c>
      <c r="O2230" s="5">
        <f>YEAR(Table1[[#This Row],[Date]])</f>
        <v>2023</v>
      </c>
    </row>
    <row r="2231" spans="1:15" x14ac:dyDescent="0.25">
      <c r="A2231" s="5">
        <v>2230</v>
      </c>
      <c r="B2231" s="6">
        <v>44972</v>
      </c>
      <c r="C2231" s="5" t="s">
        <v>66</v>
      </c>
      <c r="D2231" s="5" t="str">
        <f>VLOOKUP($C2231,'Sales Person'!$A$1:$C$21,2,0)</f>
        <v>Michale Cole</v>
      </c>
      <c r="E2231" s="5" t="s">
        <v>4</v>
      </c>
      <c r="F2231" s="5" t="str">
        <f>VLOOKUP($E2231,Country!$A$1:$B$11,2,0)</f>
        <v>North America</v>
      </c>
      <c r="G2231" s="5" t="s">
        <v>32</v>
      </c>
      <c r="H2231" s="5" t="str">
        <f>VLOOKUP($G2231,Products!$A$1:$C$11,COLUMNS(Products!$A$2:B2231),0)</f>
        <v>Audio</v>
      </c>
      <c r="I2231" s="5">
        <f>VLOOKUP($G2231,Products!$A$1:$C$11,COLUMNS(Products!$A$2:C2231),0)</f>
        <v>143.09</v>
      </c>
      <c r="J2231" s="5">
        <v>567.35</v>
      </c>
      <c r="K2231" s="5" t="s">
        <v>82</v>
      </c>
      <c r="L2231" s="5" t="s">
        <v>83</v>
      </c>
      <c r="M2231" s="5" t="str">
        <f t="shared" si="34"/>
        <v>0</v>
      </c>
      <c r="N2231" s="5" t="str">
        <f>TEXT(Table1[[#This Row],[Date]],"mmm")</f>
        <v>Feb</v>
      </c>
      <c r="O2231" s="5">
        <f>YEAR(Table1[[#This Row],[Date]])</f>
        <v>2023</v>
      </c>
    </row>
    <row r="2232" spans="1:15" x14ac:dyDescent="0.25">
      <c r="A2232" s="5">
        <v>2231</v>
      </c>
      <c r="B2232" s="6">
        <v>45206</v>
      </c>
      <c r="C2232" s="5" t="s">
        <v>40</v>
      </c>
      <c r="D2232" s="5" t="str">
        <f>VLOOKUP($C2232,'Sales Person'!$A$1:$C$21,2,0)</f>
        <v>Samantha Irvin</v>
      </c>
      <c r="E2232" s="5" t="s">
        <v>10</v>
      </c>
      <c r="F2232" s="5" t="str">
        <f>VLOOKUP($E2232,Country!$A$1:$B$11,2,0)</f>
        <v>Europe</v>
      </c>
      <c r="G2232" s="5" t="s">
        <v>22</v>
      </c>
      <c r="H2232" s="5" t="str">
        <f>VLOOKUP($G2232,Products!$A$1:$C$11,COLUMNS(Products!$A$2:B2232),0)</f>
        <v>Computing</v>
      </c>
      <c r="I2232" s="5">
        <f>VLOOKUP($G2232,Products!$A$1:$C$11,COLUMNS(Products!$A$2:C2232),0)</f>
        <v>415.78</v>
      </c>
      <c r="J2232" s="5">
        <v>934.2</v>
      </c>
      <c r="K2232" s="5" t="s">
        <v>81</v>
      </c>
      <c r="L2232" s="6">
        <v>45212</v>
      </c>
      <c r="M2232" s="5">
        <f t="shared" si="34"/>
        <v>6</v>
      </c>
      <c r="N2232" s="5" t="str">
        <f>TEXT(Table1[[#This Row],[Date]],"mmm")</f>
        <v>Oct</v>
      </c>
      <c r="O2232" s="5">
        <f>YEAR(Table1[[#This Row],[Date]])</f>
        <v>2023</v>
      </c>
    </row>
    <row r="2233" spans="1:15" x14ac:dyDescent="0.25">
      <c r="A2233" s="5">
        <v>2232</v>
      </c>
      <c r="B2233" s="6">
        <v>45266</v>
      </c>
      <c r="C2233" s="5" t="s">
        <v>56</v>
      </c>
      <c r="D2233" s="5" t="str">
        <f>VLOOKUP($C2233,'Sales Person'!$A$1:$C$21,2,0)</f>
        <v>Nick Patrick</v>
      </c>
      <c r="E2233" s="5" t="s">
        <v>15</v>
      </c>
      <c r="F2233" s="5" t="str">
        <f>VLOOKUP($E2233,Country!$A$1:$B$11,2,0)</f>
        <v>Oceania</v>
      </c>
      <c r="G2233" s="5" t="s">
        <v>24</v>
      </c>
      <c r="H2233" s="5" t="str">
        <f>VLOOKUP($G2233,Products!$A$1:$C$11,COLUMNS(Products!$A$2:B2233),0)</f>
        <v>Audio</v>
      </c>
      <c r="I2233" s="5">
        <f>VLOOKUP($G2233,Products!$A$1:$C$11,COLUMNS(Products!$A$2:C2233),0)</f>
        <v>195.62</v>
      </c>
      <c r="J2233" s="5">
        <v>658.14</v>
      </c>
      <c r="K2233" s="5" t="s">
        <v>82</v>
      </c>
      <c r="L2233" s="5" t="s">
        <v>83</v>
      </c>
      <c r="M2233" s="5" t="str">
        <f t="shared" si="34"/>
        <v>0</v>
      </c>
      <c r="N2233" s="5" t="str">
        <f>TEXT(Table1[[#This Row],[Date]],"mmm")</f>
        <v>Dec</v>
      </c>
      <c r="O2233" s="5">
        <f>YEAR(Table1[[#This Row],[Date]])</f>
        <v>2023</v>
      </c>
    </row>
    <row r="2234" spans="1:15" x14ac:dyDescent="0.25">
      <c r="A2234" s="5">
        <v>2233</v>
      </c>
      <c r="B2234" s="6">
        <v>45244</v>
      </c>
      <c r="C2234" s="5" t="s">
        <v>60</v>
      </c>
      <c r="D2234" s="5" t="str">
        <f>VLOOKUP($C2234,'Sales Person'!$A$1:$C$21,2,0)</f>
        <v>Cathy Kelley</v>
      </c>
      <c r="E2234" s="5" t="s">
        <v>14</v>
      </c>
      <c r="F2234" s="5" t="str">
        <f>VLOOKUP($E2234,Country!$A$1:$B$11,2,0)</f>
        <v>Asia</v>
      </c>
      <c r="G2234" s="5" t="s">
        <v>22</v>
      </c>
      <c r="H2234" s="5" t="str">
        <f>VLOOKUP($G2234,Products!$A$1:$C$11,COLUMNS(Products!$A$2:B2234),0)</f>
        <v>Computing</v>
      </c>
      <c r="I2234" s="5">
        <f>VLOOKUP($G2234,Products!$A$1:$C$11,COLUMNS(Products!$A$2:C2234),0)</f>
        <v>415.78</v>
      </c>
      <c r="J2234" s="5">
        <v>713.99</v>
      </c>
      <c r="K2234" s="5" t="s">
        <v>82</v>
      </c>
      <c r="L2234" s="5" t="s">
        <v>83</v>
      </c>
      <c r="M2234" s="5" t="str">
        <f t="shared" si="34"/>
        <v>0</v>
      </c>
      <c r="N2234" s="5" t="str">
        <f>TEXT(Table1[[#This Row],[Date]],"mmm")</f>
        <v>Nov</v>
      </c>
      <c r="O2234" s="5">
        <f>YEAR(Table1[[#This Row],[Date]])</f>
        <v>2023</v>
      </c>
    </row>
    <row r="2235" spans="1:15" x14ac:dyDescent="0.25">
      <c r="A2235" s="5">
        <v>2234</v>
      </c>
      <c r="B2235" s="6">
        <v>45381</v>
      </c>
      <c r="C2235" s="5" t="s">
        <v>66</v>
      </c>
      <c r="D2235" s="5" t="str">
        <f>VLOOKUP($C2235,'Sales Person'!$A$1:$C$21,2,0)</f>
        <v>Michale Cole</v>
      </c>
      <c r="E2235" s="5" t="s">
        <v>9</v>
      </c>
      <c r="F2235" s="5" t="str">
        <f>VLOOKUP($E2235,Country!$A$1:$B$11,2,0)</f>
        <v>Europe</v>
      </c>
      <c r="G2235" s="5" t="s">
        <v>20</v>
      </c>
      <c r="H2235" s="5" t="str">
        <f>VLOOKUP($G2235,Products!$A$1:$C$11,COLUMNS(Products!$A$2:B2235),0)</f>
        <v>Office Equipment</v>
      </c>
      <c r="I2235" s="5">
        <f>VLOOKUP($G2235,Products!$A$1:$C$11,COLUMNS(Products!$A$2:C2235),0)</f>
        <v>350.59</v>
      </c>
      <c r="J2235" s="5">
        <v>483.61</v>
      </c>
      <c r="K2235" s="5" t="s">
        <v>81</v>
      </c>
      <c r="L2235" s="6">
        <v>45391</v>
      </c>
      <c r="M2235" s="5">
        <f t="shared" si="34"/>
        <v>10</v>
      </c>
      <c r="N2235" s="5" t="str">
        <f>TEXT(Table1[[#This Row],[Date]],"mmm")</f>
        <v>Mar</v>
      </c>
      <c r="O2235" s="5">
        <f>YEAR(Table1[[#This Row],[Date]])</f>
        <v>2024</v>
      </c>
    </row>
    <row r="2236" spans="1:15" x14ac:dyDescent="0.25">
      <c r="A2236" s="5">
        <v>2235</v>
      </c>
      <c r="B2236" s="6">
        <v>45000</v>
      </c>
      <c r="C2236" s="5" t="s">
        <v>66</v>
      </c>
      <c r="D2236" s="5" t="str">
        <f>VLOOKUP($C2236,'Sales Person'!$A$1:$C$21,2,0)</f>
        <v>Michale Cole</v>
      </c>
      <c r="E2236" s="5" t="s">
        <v>4</v>
      </c>
      <c r="F2236" s="5" t="str">
        <f>VLOOKUP($E2236,Country!$A$1:$B$11,2,0)</f>
        <v>North America</v>
      </c>
      <c r="G2236" s="5" t="s">
        <v>31</v>
      </c>
      <c r="H2236" s="5" t="str">
        <f>VLOOKUP($G2236,Products!$A$1:$C$11,COLUMNS(Products!$A$2:B2236),0)</f>
        <v>Electronics</v>
      </c>
      <c r="I2236" s="5">
        <f>VLOOKUP($G2236,Products!$A$1:$C$11,COLUMNS(Products!$A$2:C2236),0)</f>
        <v>71.97</v>
      </c>
      <c r="J2236" s="5">
        <v>572.94000000000005</v>
      </c>
      <c r="K2236" s="5" t="s">
        <v>82</v>
      </c>
      <c r="L2236" s="5" t="s">
        <v>83</v>
      </c>
      <c r="M2236" s="5" t="str">
        <f t="shared" si="34"/>
        <v>0</v>
      </c>
      <c r="N2236" s="5" t="str">
        <f>TEXT(Table1[[#This Row],[Date]],"mmm")</f>
        <v>Mar</v>
      </c>
      <c r="O2236" s="5">
        <f>YEAR(Table1[[#This Row],[Date]])</f>
        <v>2023</v>
      </c>
    </row>
    <row r="2237" spans="1:15" x14ac:dyDescent="0.25">
      <c r="A2237" s="5">
        <v>2236</v>
      </c>
      <c r="B2237" s="6">
        <v>45096</v>
      </c>
      <c r="C2237" s="5" t="s">
        <v>42</v>
      </c>
      <c r="D2237" s="5" t="str">
        <f>VLOOKUP($C2237,'Sales Person'!$A$1:$C$21,2,0)</f>
        <v>Cathy Kelley</v>
      </c>
      <c r="E2237" s="5" t="s">
        <v>10</v>
      </c>
      <c r="F2237" s="5" t="str">
        <f>VLOOKUP($E2237,Country!$A$1:$B$11,2,0)</f>
        <v>Europe</v>
      </c>
      <c r="G2237" s="5" t="s">
        <v>22</v>
      </c>
      <c r="H2237" s="5" t="str">
        <f>VLOOKUP($G2237,Products!$A$1:$C$11,COLUMNS(Products!$A$2:B2237),0)</f>
        <v>Computing</v>
      </c>
      <c r="I2237" s="5">
        <f>VLOOKUP($G2237,Products!$A$1:$C$11,COLUMNS(Products!$A$2:C2237),0)</f>
        <v>415.78</v>
      </c>
      <c r="J2237" s="5">
        <v>424.04</v>
      </c>
      <c r="K2237" s="5" t="s">
        <v>82</v>
      </c>
      <c r="L2237" s="5" t="s">
        <v>83</v>
      </c>
      <c r="M2237" s="5" t="str">
        <f t="shared" si="34"/>
        <v>0</v>
      </c>
      <c r="N2237" s="5" t="str">
        <f>TEXT(Table1[[#This Row],[Date]],"mmm")</f>
        <v>Jun</v>
      </c>
      <c r="O2237" s="5">
        <f>YEAR(Table1[[#This Row],[Date]])</f>
        <v>2023</v>
      </c>
    </row>
    <row r="2238" spans="1:15" x14ac:dyDescent="0.25">
      <c r="A2238" s="5">
        <v>2237</v>
      </c>
      <c r="B2238" s="6">
        <v>45632</v>
      </c>
      <c r="C2238" s="5" t="s">
        <v>40</v>
      </c>
      <c r="D2238" s="5" t="str">
        <f>VLOOKUP($C2238,'Sales Person'!$A$1:$C$21,2,0)</f>
        <v>Samantha Irvin</v>
      </c>
      <c r="E2238" s="5" t="s">
        <v>5</v>
      </c>
      <c r="F2238" s="5" t="str">
        <f>VLOOKUP($E2238,Country!$A$1:$B$11,2,0)</f>
        <v>South America</v>
      </c>
      <c r="G2238" s="5" t="s">
        <v>24</v>
      </c>
      <c r="H2238" s="5" t="str">
        <f>VLOOKUP($G2238,Products!$A$1:$C$11,COLUMNS(Products!$A$2:B2238),0)</f>
        <v>Audio</v>
      </c>
      <c r="I2238" s="5">
        <f>VLOOKUP($G2238,Products!$A$1:$C$11,COLUMNS(Products!$A$2:C2238),0)</f>
        <v>195.62</v>
      </c>
      <c r="J2238" s="5">
        <v>130.47</v>
      </c>
      <c r="K2238" s="5" t="s">
        <v>81</v>
      </c>
      <c r="L2238" s="6">
        <v>45636</v>
      </c>
      <c r="M2238" s="5">
        <f t="shared" si="34"/>
        <v>4</v>
      </c>
      <c r="N2238" s="5" t="str">
        <f>TEXT(Table1[[#This Row],[Date]],"mmm")</f>
        <v>Dec</v>
      </c>
      <c r="O2238" s="5">
        <f>YEAR(Table1[[#This Row],[Date]])</f>
        <v>2024</v>
      </c>
    </row>
    <row r="2239" spans="1:15" x14ac:dyDescent="0.25">
      <c r="A2239" s="5">
        <v>2238</v>
      </c>
      <c r="B2239" s="6">
        <v>45049</v>
      </c>
      <c r="C2239" s="5" t="s">
        <v>56</v>
      </c>
      <c r="D2239" s="5" t="str">
        <f>VLOOKUP($C2239,'Sales Person'!$A$1:$C$21,2,0)</f>
        <v>Nick Patrick</v>
      </c>
      <c r="E2239" s="5" t="s">
        <v>9</v>
      </c>
      <c r="F2239" s="5" t="str">
        <f>VLOOKUP($E2239,Country!$A$1:$B$11,2,0)</f>
        <v>Europe</v>
      </c>
      <c r="G2239" s="5" t="s">
        <v>26</v>
      </c>
      <c r="H2239" s="5" t="str">
        <f>VLOOKUP($G2239,Products!$A$1:$C$11,COLUMNS(Products!$A$2:B2239),0)</f>
        <v>Electronics</v>
      </c>
      <c r="I2239" s="5">
        <f>VLOOKUP($G2239,Products!$A$1:$C$11,COLUMNS(Products!$A$2:C2239),0)</f>
        <v>263.2</v>
      </c>
      <c r="J2239" s="5">
        <v>178.73</v>
      </c>
      <c r="K2239" s="5" t="s">
        <v>82</v>
      </c>
      <c r="L2239" s="5" t="s">
        <v>83</v>
      </c>
      <c r="M2239" s="5" t="str">
        <f t="shared" si="34"/>
        <v>0</v>
      </c>
      <c r="N2239" s="5" t="str">
        <f>TEXT(Table1[[#This Row],[Date]],"mmm")</f>
        <v>May</v>
      </c>
      <c r="O2239" s="5">
        <f>YEAR(Table1[[#This Row],[Date]])</f>
        <v>2023</v>
      </c>
    </row>
    <row r="2240" spans="1:15" x14ac:dyDescent="0.25">
      <c r="A2240" s="5">
        <v>2239</v>
      </c>
      <c r="B2240" s="6">
        <v>45128</v>
      </c>
      <c r="C2240" s="5" t="s">
        <v>54</v>
      </c>
      <c r="D2240" s="5" t="str">
        <f>VLOOKUP($C2240,'Sales Person'!$A$1:$C$21,2,0)</f>
        <v>Michale Cole</v>
      </c>
      <c r="E2240" s="5" t="s">
        <v>7</v>
      </c>
      <c r="F2240" s="5" t="str">
        <f>VLOOKUP($E2240,Country!$A$1:$B$11,2,0)</f>
        <v>Europe</v>
      </c>
      <c r="G2240" s="5" t="s">
        <v>28</v>
      </c>
      <c r="H2240" s="5" t="str">
        <f>VLOOKUP($G2240,Products!$A$1:$C$11,COLUMNS(Products!$A$2:B2240),0)</f>
        <v>Electronics</v>
      </c>
      <c r="I2240" s="5">
        <f>VLOOKUP($G2240,Products!$A$1:$C$11,COLUMNS(Products!$A$2:C2240),0)</f>
        <v>282.79000000000002</v>
      </c>
      <c r="J2240" s="5">
        <v>991.65</v>
      </c>
      <c r="K2240" s="5" t="s">
        <v>81</v>
      </c>
      <c r="L2240" s="6">
        <v>45136</v>
      </c>
      <c r="M2240" s="5">
        <f t="shared" si="34"/>
        <v>8</v>
      </c>
      <c r="N2240" s="5" t="str">
        <f>TEXT(Table1[[#This Row],[Date]],"mmm")</f>
        <v>Jul</v>
      </c>
      <c r="O2240" s="5">
        <f>YEAR(Table1[[#This Row],[Date]])</f>
        <v>2023</v>
      </c>
    </row>
    <row r="2241" spans="1:15" x14ac:dyDescent="0.25">
      <c r="A2241" s="5">
        <v>2240</v>
      </c>
      <c r="B2241" s="6">
        <v>45418</v>
      </c>
      <c r="C2241" s="5" t="s">
        <v>66</v>
      </c>
      <c r="D2241" s="5" t="str">
        <f>VLOOKUP($C2241,'Sales Person'!$A$1:$C$21,2,0)</f>
        <v>Michale Cole</v>
      </c>
      <c r="E2241" s="5" t="s">
        <v>5</v>
      </c>
      <c r="F2241" s="5" t="str">
        <f>VLOOKUP($E2241,Country!$A$1:$B$11,2,0)</f>
        <v>South America</v>
      </c>
      <c r="G2241" s="5" t="s">
        <v>26</v>
      </c>
      <c r="H2241" s="5" t="str">
        <f>VLOOKUP($G2241,Products!$A$1:$C$11,COLUMNS(Products!$A$2:B2241),0)</f>
        <v>Electronics</v>
      </c>
      <c r="I2241" s="5">
        <f>VLOOKUP($G2241,Products!$A$1:$C$11,COLUMNS(Products!$A$2:C2241),0)</f>
        <v>263.2</v>
      </c>
      <c r="J2241" s="5">
        <v>496.2</v>
      </c>
      <c r="K2241" s="5" t="s">
        <v>81</v>
      </c>
      <c r="L2241" s="6">
        <v>45422</v>
      </c>
      <c r="M2241" s="5">
        <f t="shared" si="34"/>
        <v>4</v>
      </c>
      <c r="N2241" s="5" t="str">
        <f>TEXT(Table1[[#This Row],[Date]],"mmm")</f>
        <v>May</v>
      </c>
      <c r="O2241" s="5">
        <f>YEAR(Table1[[#This Row],[Date]])</f>
        <v>2024</v>
      </c>
    </row>
    <row r="2242" spans="1:15" x14ac:dyDescent="0.25">
      <c r="A2242" s="5">
        <v>2241</v>
      </c>
      <c r="B2242" s="6">
        <v>45132</v>
      </c>
      <c r="C2242" s="5" t="s">
        <v>46</v>
      </c>
      <c r="D2242" s="5" t="str">
        <f>VLOOKUP($C2242,'Sales Person'!$A$1:$C$21,2,0)</f>
        <v>Nick Patrick</v>
      </c>
      <c r="E2242" s="5" t="s">
        <v>4</v>
      </c>
      <c r="F2242" s="5" t="str">
        <f>VLOOKUP($E2242,Country!$A$1:$B$11,2,0)</f>
        <v>North America</v>
      </c>
      <c r="G2242" s="5" t="s">
        <v>24</v>
      </c>
      <c r="H2242" s="5" t="str">
        <f>VLOOKUP($G2242,Products!$A$1:$C$11,COLUMNS(Products!$A$2:B2242),0)</f>
        <v>Audio</v>
      </c>
      <c r="I2242" s="5">
        <f>VLOOKUP($G2242,Products!$A$1:$C$11,COLUMNS(Products!$A$2:C2242),0)</f>
        <v>195.62</v>
      </c>
      <c r="J2242" s="5">
        <v>118.96</v>
      </c>
      <c r="K2242" s="5" t="s">
        <v>81</v>
      </c>
      <c r="L2242" s="6">
        <v>45134</v>
      </c>
      <c r="M2242" s="5">
        <f t="shared" ref="M2242:M2305" si="35">IFERROR(L2242-B2242,"0")</f>
        <v>2</v>
      </c>
      <c r="N2242" s="5" t="str">
        <f>TEXT(Table1[[#This Row],[Date]],"mmm")</f>
        <v>Jul</v>
      </c>
      <c r="O2242" s="5">
        <f>YEAR(Table1[[#This Row],[Date]])</f>
        <v>2023</v>
      </c>
    </row>
    <row r="2243" spans="1:15" x14ac:dyDescent="0.25">
      <c r="A2243" s="5">
        <v>2242</v>
      </c>
      <c r="B2243" s="6">
        <v>45039</v>
      </c>
      <c r="C2243" s="5" t="s">
        <v>66</v>
      </c>
      <c r="D2243" s="5" t="str">
        <f>VLOOKUP($C2243,'Sales Person'!$A$1:$C$21,2,0)</f>
        <v>Michale Cole</v>
      </c>
      <c r="E2243" s="5" t="s">
        <v>13</v>
      </c>
      <c r="F2243" s="5" t="str">
        <f>VLOOKUP($E2243,Country!$A$1:$B$11,2,0)</f>
        <v>Asia</v>
      </c>
      <c r="G2243" s="5" t="s">
        <v>32</v>
      </c>
      <c r="H2243" s="5" t="str">
        <f>VLOOKUP($G2243,Products!$A$1:$C$11,COLUMNS(Products!$A$2:B2243),0)</f>
        <v>Audio</v>
      </c>
      <c r="I2243" s="5">
        <f>VLOOKUP($G2243,Products!$A$1:$C$11,COLUMNS(Products!$A$2:C2243),0)</f>
        <v>143.09</v>
      </c>
      <c r="J2243" s="5">
        <v>715.13</v>
      </c>
      <c r="K2243" s="5" t="s">
        <v>82</v>
      </c>
      <c r="L2243" s="5" t="s">
        <v>83</v>
      </c>
      <c r="M2243" s="5" t="str">
        <f t="shared" si="35"/>
        <v>0</v>
      </c>
      <c r="N2243" s="5" t="str">
        <f>TEXT(Table1[[#This Row],[Date]],"mmm")</f>
        <v>Apr</v>
      </c>
      <c r="O2243" s="5">
        <f>YEAR(Table1[[#This Row],[Date]])</f>
        <v>2023</v>
      </c>
    </row>
    <row r="2244" spans="1:15" x14ac:dyDescent="0.25">
      <c r="A2244" s="5">
        <v>2243</v>
      </c>
      <c r="B2244" s="6">
        <v>45590</v>
      </c>
      <c r="C2244" s="5" t="s">
        <v>56</v>
      </c>
      <c r="D2244" s="5" t="str">
        <f>VLOOKUP($C2244,'Sales Person'!$A$1:$C$21,2,0)</f>
        <v>Nick Patrick</v>
      </c>
      <c r="E2244" s="5" t="s">
        <v>15</v>
      </c>
      <c r="F2244" s="5" t="str">
        <f>VLOOKUP($E2244,Country!$A$1:$B$11,2,0)</f>
        <v>Oceania</v>
      </c>
      <c r="G2244" s="5" t="s">
        <v>32</v>
      </c>
      <c r="H2244" s="5" t="str">
        <f>VLOOKUP($G2244,Products!$A$1:$C$11,COLUMNS(Products!$A$2:B2244),0)</f>
        <v>Audio</v>
      </c>
      <c r="I2244" s="5">
        <f>VLOOKUP($G2244,Products!$A$1:$C$11,COLUMNS(Products!$A$2:C2244),0)</f>
        <v>143.09</v>
      </c>
      <c r="J2244" s="5">
        <v>885.4</v>
      </c>
      <c r="K2244" s="5" t="s">
        <v>81</v>
      </c>
      <c r="L2244" s="6">
        <v>45610</v>
      </c>
      <c r="M2244" s="5">
        <f t="shared" si="35"/>
        <v>20</v>
      </c>
      <c r="N2244" s="5" t="str">
        <f>TEXT(Table1[[#This Row],[Date]],"mmm")</f>
        <v>Oct</v>
      </c>
      <c r="O2244" s="5">
        <f>YEAR(Table1[[#This Row],[Date]])</f>
        <v>2024</v>
      </c>
    </row>
    <row r="2245" spans="1:15" x14ac:dyDescent="0.25">
      <c r="A2245" s="5">
        <v>2244</v>
      </c>
      <c r="B2245" s="6">
        <v>45172</v>
      </c>
      <c r="C2245" s="5" t="s">
        <v>68</v>
      </c>
      <c r="D2245" s="5" t="str">
        <f>VLOOKUP($C2245,'Sales Person'!$A$1:$C$21,2,0)</f>
        <v>Samantha Irvin</v>
      </c>
      <c r="E2245" s="5" t="s">
        <v>14</v>
      </c>
      <c r="F2245" s="5" t="str">
        <f>VLOOKUP($E2245,Country!$A$1:$B$11,2,0)</f>
        <v>Asia</v>
      </c>
      <c r="G2245" s="5" t="s">
        <v>28</v>
      </c>
      <c r="H2245" s="5" t="str">
        <f>VLOOKUP($G2245,Products!$A$1:$C$11,COLUMNS(Products!$A$2:B2245),0)</f>
        <v>Electronics</v>
      </c>
      <c r="I2245" s="5">
        <f>VLOOKUP($G2245,Products!$A$1:$C$11,COLUMNS(Products!$A$2:C2245),0)</f>
        <v>282.79000000000002</v>
      </c>
      <c r="J2245" s="5">
        <v>741.2</v>
      </c>
      <c r="K2245" s="5" t="s">
        <v>81</v>
      </c>
      <c r="L2245" s="6">
        <v>45190</v>
      </c>
      <c r="M2245" s="5">
        <f t="shared" si="35"/>
        <v>18</v>
      </c>
      <c r="N2245" s="5" t="str">
        <f>TEXT(Table1[[#This Row],[Date]],"mmm")</f>
        <v>Sep</v>
      </c>
      <c r="O2245" s="5">
        <f>YEAR(Table1[[#This Row],[Date]])</f>
        <v>2023</v>
      </c>
    </row>
    <row r="2246" spans="1:15" x14ac:dyDescent="0.25">
      <c r="A2246" s="5">
        <v>2245</v>
      </c>
      <c r="B2246" s="6">
        <v>45089</v>
      </c>
      <c r="C2246" s="5" t="s">
        <v>38</v>
      </c>
      <c r="D2246" s="5" t="str">
        <f>VLOOKUP($C2246,'Sales Person'!$A$1:$C$21,2,0)</f>
        <v>Samantha Irvin</v>
      </c>
      <c r="E2246" s="5" t="s">
        <v>10</v>
      </c>
      <c r="F2246" s="5" t="str">
        <f>VLOOKUP($E2246,Country!$A$1:$B$11,2,0)</f>
        <v>Europe</v>
      </c>
      <c r="G2246" s="5" t="s">
        <v>20</v>
      </c>
      <c r="H2246" s="5" t="str">
        <f>VLOOKUP($G2246,Products!$A$1:$C$11,COLUMNS(Products!$A$2:B2246),0)</f>
        <v>Office Equipment</v>
      </c>
      <c r="I2246" s="5">
        <f>VLOOKUP($G2246,Products!$A$1:$C$11,COLUMNS(Products!$A$2:C2246),0)</f>
        <v>350.59</v>
      </c>
      <c r="J2246" s="5">
        <v>773.32</v>
      </c>
      <c r="K2246" s="5" t="s">
        <v>81</v>
      </c>
      <c r="L2246" s="6">
        <v>45095</v>
      </c>
      <c r="M2246" s="5">
        <f t="shared" si="35"/>
        <v>6</v>
      </c>
      <c r="N2246" s="5" t="str">
        <f>TEXT(Table1[[#This Row],[Date]],"mmm")</f>
        <v>Jun</v>
      </c>
      <c r="O2246" s="5">
        <f>YEAR(Table1[[#This Row],[Date]])</f>
        <v>2023</v>
      </c>
    </row>
    <row r="2247" spans="1:15" x14ac:dyDescent="0.25">
      <c r="A2247" s="5">
        <v>2246</v>
      </c>
      <c r="B2247" s="6">
        <v>45231</v>
      </c>
      <c r="C2247" s="5" t="s">
        <v>36</v>
      </c>
      <c r="D2247" s="5" t="str">
        <f>VLOOKUP($C2247,'Sales Person'!$A$1:$C$21,2,0)</f>
        <v>Michale Cole</v>
      </c>
      <c r="E2247" s="5" t="s">
        <v>4</v>
      </c>
      <c r="F2247" s="5" t="str">
        <f>VLOOKUP($E2247,Country!$A$1:$B$11,2,0)</f>
        <v>North America</v>
      </c>
      <c r="G2247" s="5" t="s">
        <v>20</v>
      </c>
      <c r="H2247" s="5" t="str">
        <f>VLOOKUP($G2247,Products!$A$1:$C$11,COLUMNS(Products!$A$2:B2247),0)</f>
        <v>Office Equipment</v>
      </c>
      <c r="I2247" s="5">
        <f>VLOOKUP($G2247,Products!$A$1:$C$11,COLUMNS(Products!$A$2:C2247),0)</f>
        <v>350.59</v>
      </c>
      <c r="J2247" s="5">
        <v>477.68</v>
      </c>
      <c r="K2247" s="5" t="s">
        <v>82</v>
      </c>
      <c r="L2247" s="5" t="s">
        <v>83</v>
      </c>
      <c r="M2247" s="5" t="str">
        <f t="shared" si="35"/>
        <v>0</v>
      </c>
      <c r="N2247" s="5" t="str">
        <f>TEXT(Table1[[#This Row],[Date]],"mmm")</f>
        <v>Nov</v>
      </c>
      <c r="O2247" s="5">
        <f>YEAR(Table1[[#This Row],[Date]])</f>
        <v>2023</v>
      </c>
    </row>
    <row r="2248" spans="1:15" x14ac:dyDescent="0.25">
      <c r="A2248" s="5">
        <v>2247</v>
      </c>
      <c r="B2248" s="6">
        <v>45065</v>
      </c>
      <c r="C2248" s="5" t="s">
        <v>38</v>
      </c>
      <c r="D2248" s="5" t="str">
        <f>VLOOKUP($C2248,'Sales Person'!$A$1:$C$21,2,0)</f>
        <v>Samantha Irvin</v>
      </c>
      <c r="E2248" s="5" t="s">
        <v>14</v>
      </c>
      <c r="F2248" s="5" t="str">
        <f>VLOOKUP($E2248,Country!$A$1:$B$11,2,0)</f>
        <v>Asia</v>
      </c>
      <c r="G2248" s="5" t="s">
        <v>32</v>
      </c>
      <c r="H2248" s="5" t="str">
        <f>VLOOKUP($G2248,Products!$A$1:$C$11,COLUMNS(Products!$A$2:B2248),0)</f>
        <v>Audio</v>
      </c>
      <c r="I2248" s="5">
        <f>VLOOKUP($G2248,Products!$A$1:$C$11,COLUMNS(Products!$A$2:C2248),0)</f>
        <v>143.09</v>
      </c>
      <c r="J2248" s="5">
        <v>110.39</v>
      </c>
      <c r="K2248" s="5" t="s">
        <v>82</v>
      </c>
      <c r="L2248" s="5" t="s">
        <v>83</v>
      </c>
      <c r="M2248" s="5" t="str">
        <f t="shared" si="35"/>
        <v>0</v>
      </c>
      <c r="N2248" s="5" t="str">
        <f>TEXT(Table1[[#This Row],[Date]],"mmm")</f>
        <v>May</v>
      </c>
      <c r="O2248" s="5">
        <f>YEAR(Table1[[#This Row],[Date]])</f>
        <v>2023</v>
      </c>
    </row>
    <row r="2249" spans="1:15" x14ac:dyDescent="0.25">
      <c r="A2249" s="5">
        <v>2248</v>
      </c>
      <c r="B2249" s="6">
        <v>45544</v>
      </c>
      <c r="C2249" s="5" t="s">
        <v>50</v>
      </c>
      <c r="D2249" s="5" t="str">
        <f>VLOOKUP($C2249,'Sales Person'!$A$1:$C$21,2,0)</f>
        <v>Michale Cole</v>
      </c>
      <c r="E2249" s="5" t="s">
        <v>9</v>
      </c>
      <c r="F2249" s="5" t="str">
        <f>VLOOKUP($E2249,Country!$A$1:$B$11,2,0)</f>
        <v>Europe</v>
      </c>
      <c r="G2249" s="5" t="s">
        <v>24</v>
      </c>
      <c r="H2249" s="5" t="str">
        <f>VLOOKUP($G2249,Products!$A$1:$C$11,COLUMNS(Products!$A$2:B2249),0)</f>
        <v>Audio</v>
      </c>
      <c r="I2249" s="5">
        <f>VLOOKUP($G2249,Products!$A$1:$C$11,COLUMNS(Products!$A$2:C2249),0)</f>
        <v>195.62</v>
      </c>
      <c r="J2249" s="5">
        <v>465.07</v>
      </c>
      <c r="K2249" s="5" t="s">
        <v>82</v>
      </c>
      <c r="L2249" s="5" t="s">
        <v>83</v>
      </c>
      <c r="M2249" s="5" t="str">
        <f t="shared" si="35"/>
        <v>0</v>
      </c>
      <c r="N2249" s="5" t="str">
        <f>TEXT(Table1[[#This Row],[Date]],"mmm")</f>
        <v>Sep</v>
      </c>
      <c r="O2249" s="5">
        <f>YEAR(Table1[[#This Row],[Date]])</f>
        <v>2024</v>
      </c>
    </row>
    <row r="2250" spans="1:15" x14ac:dyDescent="0.25">
      <c r="A2250" s="5">
        <v>2249</v>
      </c>
      <c r="B2250" s="6">
        <v>45615</v>
      </c>
      <c r="C2250" s="5" t="s">
        <v>54</v>
      </c>
      <c r="D2250" s="5" t="str">
        <f>VLOOKUP($C2250,'Sales Person'!$A$1:$C$21,2,0)</f>
        <v>Michale Cole</v>
      </c>
      <c r="E2250" s="5" t="s">
        <v>9</v>
      </c>
      <c r="F2250" s="5" t="str">
        <f>VLOOKUP($E2250,Country!$A$1:$B$11,2,0)</f>
        <v>Europe</v>
      </c>
      <c r="G2250" s="5" t="s">
        <v>22</v>
      </c>
      <c r="H2250" s="5" t="str">
        <f>VLOOKUP($G2250,Products!$A$1:$C$11,COLUMNS(Products!$A$2:B2250),0)</f>
        <v>Computing</v>
      </c>
      <c r="I2250" s="5">
        <f>VLOOKUP($G2250,Products!$A$1:$C$11,COLUMNS(Products!$A$2:C2250),0)</f>
        <v>415.78</v>
      </c>
      <c r="J2250" s="5">
        <v>964.66</v>
      </c>
      <c r="K2250" s="5" t="s">
        <v>82</v>
      </c>
      <c r="L2250" s="5" t="s">
        <v>83</v>
      </c>
      <c r="M2250" s="5" t="str">
        <f t="shared" si="35"/>
        <v>0</v>
      </c>
      <c r="N2250" s="5" t="str">
        <f>TEXT(Table1[[#This Row],[Date]],"mmm")</f>
        <v>Nov</v>
      </c>
      <c r="O2250" s="5">
        <f>YEAR(Table1[[#This Row],[Date]])</f>
        <v>2024</v>
      </c>
    </row>
    <row r="2251" spans="1:15" x14ac:dyDescent="0.25">
      <c r="A2251" s="5">
        <v>2250</v>
      </c>
      <c r="B2251" s="6">
        <v>45176</v>
      </c>
      <c r="C2251" s="5" t="s">
        <v>38</v>
      </c>
      <c r="D2251" s="5" t="str">
        <f>VLOOKUP($C2251,'Sales Person'!$A$1:$C$21,2,0)</f>
        <v>Samantha Irvin</v>
      </c>
      <c r="E2251" s="5" t="s">
        <v>11</v>
      </c>
      <c r="F2251" s="5" t="str">
        <f>VLOOKUP($E2251,Country!$A$1:$B$11,2,0)</f>
        <v>Asia</v>
      </c>
      <c r="G2251" s="5" t="s">
        <v>32</v>
      </c>
      <c r="H2251" s="5" t="str">
        <f>VLOOKUP($G2251,Products!$A$1:$C$11,COLUMNS(Products!$A$2:B2251),0)</f>
        <v>Audio</v>
      </c>
      <c r="I2251" s="5">
        <f>VLOOKUP($G2251,Products!$A$1:$C$11,COLUMNS(Products!$A$2:C2251),0)</f>
        <v>143.09</v>
      </c>
      <c r="J2251" s="5">
        <v>307.43</v>
      </c>
      <c r="K2251" s="5" t="s">
        <v>81</v>
      </c>
      <c r="L2251" s="6">
        <v>45188</v>
      </c>
      <c r="M2251" s="5">
        <f t="shared" si="35"/>
        <v>12</v>
      </c>
      <c r="N2251" s="5" t="str">
        <f>TEXT(Table1[[#This Row],[Date]],"mmm")</f>
        <v>Sep</v>
      </c>
      <c r="O2251" s="5">
        <f>YEAR(Table1[[#This Row],[Date]])</f>
        <v>2023</v>
      </c>
    </row>
    <row r="2252" spans="1:15" x14ac:dyDescent="0.25">
      <c r="A2252" s="5">
        <v>2251</v>
      </c>
      <c r="B2252" s="6">
        <v>45291</v>
      </c>
      <c r="C2252" s="5" t="s">
        <v>74</v>
      </c>
      <c r="D2252" s="5" t="str">
        <f>VLOOKUP($C2252,'Sales Person'!$A$1:$C$21,2,0)</f>
        <v>Michale Cole</v>
      </c>
      <c r="E2252" s="5" t="s">
        <v>15</v>
      </c>
      <c r="F2252" s="5" t="str">
        <f>VLOOKUP($E2252,Country!$A$1:$B$11,2,0)</f>
        <v>Oceania</v>
      </c>
      <c r="G2252" s="5" t="s">
        <v>31</v>
      </c>
      <c r="H2252" s="5" t="str">
        <f>VLOOKUP($G2252,Products!$A$1:$C$11,COLUMNS(Products!$A$2:B2252),0)</f>
        <v>Electronics</v>
      </c>
      <c r="I2252" s="5">
        <f>VLOOKUP($G2252,Products!$A$1:$C$11,COLUMNS(Products!$A$2:C2252),0)</f>
        <v>71.97</v>
      </c>
      <c r="J2252" s="5">
        <v>187.52</v>
      </c>
      <c r="K2252" s="5" t="s">
        <v>82</v>
      </c>
      <c r="L2252" s="5" t="s">
        <v>83</v>
      </c>
      <c r="M2252" s="5" t="str">
        <f t="shared" si="35"/>
        <v>0</v>
      </c>
      <c r="N2252" s="5" t="str">
        <f>TEXT(Table1[[#This Row],[Date]],"mmm")</f>
        <v>Dec</v>
      </c>
      <c r="O2252" s="5">
        <f>YEAR(Table1[[#This Row],[Date]])</f>
        <v>2023</v>
      </c>
    </row>
    <row r="2253" spans="1:15" x14ac:dyDescent="0.25">
      <c r="A2253" s="5">
        <v>2252</v>
      </c>
      <c r="B2253" s="6">
        <v>45653</v>
      </c>
      <c r="C2253" s="5" t="s">
        <v>68</v>
      </c>
      <c r="D2253" s="5" t="str">
        <f>VLOOKUP($C2253,'Sales Person'!$A$1:$C$21,2,0)</f>
        <v>Samantha Irvin</v>
      </c>
      <c r="E2253" s="5" t="s">
        <v>13</v>
      </c>
      <c r="F2253" s="5" t="str">
        <f>VLOOKUP($E2253,Country!$A$1:$B$11,2,0)</f>
        <v>Asia</v>
      </c>
      <c r="G2253" s="5" t="s">
        <v>20</v>
      </c>
      <c r="H2253" s="5" t="str">
        <f>VLOOKUP($G2253,Products!$A$1:$C$11,COLUMNS(Products!$A$2:B2253),0)</f>
        <v>Office Equipment</v>
      </c>
      <c r="I2253" s="5">
        <f>VLOOKUP($G2253,Products!$A$1:$C$11,COLUMNS(Products!$A$2:C2253),0)</f>
        <v>350.59</v>
      </c>
      <c r="J2253" s="5">
        <v>659.03</v>
      </c>
      <c r="K2253" s="5" t="s">
        <v>82</v>
      </c>
      <c r="L2253" s="5" t="s">
        <v>83</v>
      </c>
      <c r="M2253" s="5" t="str">
        <f t="shared" si="35"/>
        <v>0</v>
      </c>
      <c r="N2253" s="5" t="str">
        <f>TEXT(Table1[[#This Row],[Date]],"mmm")</f>
        <v>Dec</v>
      </c>
      <c r="O2253" s="5">
        <f>YEAR(Table1[[#This Row],[Date]])</f>
        <v>2024</v>
      </c>
    </row>
    <row r="2254" spans="1:15" x14ac:dyDescent="0.25">
      <c r="A2254" s="5">
        <v>2253</v>
      </c>
      <c r="B2254" s="6">
        <v>45638</v>
      </c>
      <c r="C2254" s="5" t="s">
        <v>62</v>
      </c>
      <c r="D2254" s="5" t="str">
        <f>VLOOKUP($C2254,'Sales Person'!$A$1:$C$21,2,0)</f>
        <v>Cathy Kelley</v>
      </c>
      <c r="E2254" s="5" t="s">
        <v>13</v>
      </c>
      <c r="F2254" s="5" t="str">
        <f>VLOOKUP($E2254,Country!$A$1:$B$11,2,0)</f>
        <v>Asia</v>
      </c>
      <c r="G2254" s="5" t="s">
        <v>29</v>
      </c>
      <c r="H2254" s="5" t="str">
        <f>VLOOKUP($G2254,Products!$A$1:$C$11,COLUMNS(Products!$A$2:B2254),0)</f>
        <v>Computing</v>
      </c>
      <c r="I2254" s="5">
        <f>VLOOKUP($G2254,Products!$A$1:$C$11,COLUMNS(Products!$A$2:C2254),0)</f>
        <v>104.6</v>
      </c>
      <c r="J2254" s="5">
        <v>960.23</v>
      </c>
      <c r="K2254" s="5" t="s">
        <v>81</v>
      </c>
      <c r="L2254" s="6">
        <v>45653</v>
      </c>
      <c r="M2254" s="5">
        <f t="shared" si="35"/>
        <v>15</v>
      </c>
      <c r="N2254" s="5" t="str">
        <f>TEXT(Table1[[#This Row],[Date]],"mmm")</f>
        <v>Dec</v>
      </c>
      <c r="O2254" s="5">
        <f>YEAR(Table1[[#This Row],[Date]])</f>
        <v>2024</v>
      </c>
    </row>
    <row r="2255" spans="1:15" x14ac:dyDescent="0.25">
      <c r="A2255" s="5">
        <v>2254</v>
      </c>
      <c r="B2255" s="6">
        <v>45149</v>
      </c>
      <c r="C2255" s="5" t="s">
        <v>64</v>
      </c>
      <c r="D2255" s="5" t="str">
        <f>VLOOKUP($C2255,'Sales Person'!$A$1:$C$21,2,0)</f>
        <v>Michale Cole</v>
      </c>
      <c r="E2255" s="5" t="s">
        <v>9</v>
      </c>
      <c r="F2255" s="5" t="str">
        <f>VLOOKUP($E2255,Country!$A$1:$B$11,2,0)</f>
        <v>Europe</v>
      </c>
      <c r="G2255" s="5" t="s">
        <v>32</v>
      </c>
      <c r="H2255" s="5" t="str">
        <f>VLOOKUP($G2255,Products!$A$1:$C$11,COLUMNS(Products!$A$2:B2255),0)</f>
        <v>Audio</v>
      </c>
      <c r="I2255" s="5">
        <f>VLOOKUP($G2255,Products!$A$1:$C$11,COLUMNS(Products!$A$2:C2255),0)</f>
        <v>143.09</v>
      </c>
      <c r="J2255" s="5">
        <v>699.66</v>
      </c>
      <c r="K2255" s="5" t="s">
        <v>81</v>
      </c>
      <c r="L2255" s="6">
        <v>45159</v>
      </c>
      <c r="M2255" s="5">
        <f t="shared" si="35"/>
        <v>10</v>
      </c>
      <c r="N2255" s="5" t="str">
        <f>TEXT(Table1[[#This Row],[Date]],"mmm")</f>
        <v>Aug</v>
      </c>
      <c r="O2255" s="5">
        <f>YEAR(Table1[[#This Row],[Date]])</f>
        <v>2023</v>
      </c>
    </row>
    <row r="2256" spans="1:15" x14ac:dyDescent="0.25">
      <c r="A2256" s="5">
        <v>2255</v>
      </c>
      <c r="B2256" s="6">
        <v>45489</v>
      </c>
      <c r="C2256" s="5" t="s">
        <v>74</v>
      </c>
      <c r="D2256" s="5" t="str">
        <f>VLOOKUP($C2256,'Sales Person'!$A$1:$C$21,2,0)</f>
        <v>Michale Cole</v>
      </c>
      <c r="E2256" s="5" t="s">
        <v>14</v>
      </c>
      <c r="F2256" s="5" t="str">
        <f>VLOOKUP($E2256,Country!$A$1:$B$11,2,0)</f>
        <v>Asia</v>
      </c>
      <c r="G2256" s="5" t="s">
        <v>31</v>
      </c>
      <c r="H2256" s="5" t="str">
        <f>VLOOKUP($G2256,Products!$A$1:$C$11,COLUMNS(Products!$A$2:B2256),0)</f>
        <v>Electronics</v>
      </c>
      <c r="I2256" s="5">
        <f>VLOOKUP($G2256,Products!$A$1:$C$11,COLUMNS(Products!$A$2:C2256),0)</f>
        <v>71.97</v>
      </c>
      <c r="J2256" s="5">
        <v>201.44</v>
      </c>
      <c r="K2256" s="5" t="s">
        <v>81</v>
      </c>
      <c r="L2256" s="6">
        <v>45507</v>
      </c>
      <c r="M2256" s="5">
        <f t="shared" si="35"/>
        <v>18</v>
      </c>
      <c r="N2256" s="5" t="str">
        <f>TEXT(Table1[[#This Row],[Date]],"mmm")</f>
        <v>Jul</v>
      </c>
      <c r="O2256" s="5">
        <f>YEAR(Table1[[#This Row],[Date]])</f>
        <v>2024</v>
      </c>
    </row>
    <row r="2257" spans="1:15" x14ac:dyDescent="0.25">
      <c r="A2257" s="5">
        <v>2256</v>
      </c>
      <c r="B2257" s="6">
        <v>45411</v>
      </c>
      <c r="C2257" s="5" t="s">
        <v>58</v>
      </c>
      <c r="D2257" s="5" t="str">
        <f>VLOOKUP($C2257,'Sales Person'!$A$1:$C$21,2,0)</f>
        <v>Nick Patrick</v>
      </c>
      <c r="E2257" s="5" t="s">
        <v>14</v>
      </c>
      <c r="F2257" s="5" t="str">
        <f>VLOOKUP($E2257,Country!$A$1:$B$11,2,0)</f>
        <v>Asia</v>
      </c>
      <c r="G2257" s="5" t="s">
        <v>24</v>
      </c>
      <c r="H2257" s="5" t="str">
        <f>VLOOKUP($G2257,Products!$A$1:$C$11,COLUMNS(Products!$A$2:B2257),0)</f>
        <v>Audio</v>
      </c>
      <c r="I2257" s="5">
        <f>VLOOKUP($G2257,Products!$A$1:$C$11,COLUMNS(Products!$A$2:C2257),0)</f>
        <v>195.62</v>
      </c>
      <c r="J2257" s="5">
        <v>279.49</v>
      </c>
      <c r="K2257" s="5" t="s">
        <v>81</v>
      </c>
      <c r="L2257" s="6">
        <v>45429</v>
      </c>
      <c r="M2257" s="5">
        <f t="shared" si="35"/>
        <v>18</v>
      </c>
      <c r="N2257" s="5" t="str">
        <f>TEXT(Table1[[#This Row],[Date]],"mmm")</f>
        <v>Apr</v>
      </c>
      <c r="O2257" s="5">
        <f>YEAR(Table1[[#This Row],[Date]])</f>
        <v>2024</v>
      </c>
    </row>
    <row r="2258" spans="1:15" x14ac:dyDescent="0.25">
      <c r="A2258" s="5">
        <v>2257</v>
      </c>
      <c r="B2258" s="6">
        <v>45025</v>
      </c>
      <c r="C2258" s="5" t="s">
        <v>58</v>
      </c>
      <c r="D2258" s="5" t="str">
        <f>VLOOKUP($C2258,'Sales Person'!$A$1:$C$21,2,0)</f>
        <v>Nick Patrick</v>
      </c>
      <c r="E2258" s="5" t="s">
        <v>4</v>
      </c>
      <c r="F2258" s="5" t="str">
        <f>VLOOKUP($E2258,Country!$A$1:$B$11,2,0)</f>
        <v>North America</v>
      </c>
      <c r="G2258" s="5" t="s">
        <v>31</v>
      </c>
      <c r="H2258" s="5" t="str">
        <f>VLOOKUP($G2258,Products!$A$1:$C$11,COLUMNS(Products!$A$2:B2258),0)</f>
        <v>Electronics</v>
      </c>
      <c r="I2258" s="5">
        <f>VLOOKUP($G2258,Products!$A$1:$C$11,COLUMNS(Products!$A$2:C2258),0)</f>
        <v>71.97</v>
      </c>
      <c r="J2258" s="5">
        <v>210.52</v>
      </c>
      <c r="K2258" s="5" t="s">
        <v>81</v>
      </c>
      <c r="L2258" s="6">
        <v>45027</v>
      </c>
      <c r="M2258" s="5">
        <f t="shared" si="35"/>
        <v>2</v>
      </c>
      <c r="N2258" s="5" t="str">
        <f>TEXT(Table1[[#This Row],[Date]],"mmm")</f>
        <v>Apr</v>
      </c>
      <c r="O2258" s="5">
        <f>YEAR(Table1[[#This Row],[Date]])</f>
        <v>2023</v>
      </c>
    </row>
    <row r="2259" spans="1:15" x14ac:dyDescent="0.25">
      <c r="A2259" s="5">
        <v>2258</v>
      </c>
      <c r="B2259" s="6">
        <v>45160</v>
      </c>
      <c r="C2259" s="5" t="s">
        <v>60</v>
      </c>
      <c r="D2259" s="5" t="str">
        <f>VLOOKUP($C2259,'Sales Person'!$A$1:$C$21,2,0)</f>
        <v>Cathy Kelley</v>
      </c>
      <c r="E2259" s="5" t="s">
        <v>9</v>
      </c>
      <c r="F2259" s="5" t="str">
        <f>VLOOKUP($E2259,Country!$A$1:$B$11,2,0)</f>
        <v>Europe</v>
      </c>
      <c r="G2259" s="5" t="s">
        <v>29</v>
      </c>
      <c r="H2259" s="5" t="str">
        <f>VLOOKUP($G2259,Products!$A$1:$C$11,COLUMNS(Products!$A$2:B2259),0)</f>
        <v>Computing</v>
      </c>
      <c r="I2259" s="5">
        <f>VLOOKUP($G2259,Products!$A$1:$C$11,COLUMNS(Products!$A$2:C2259),0)</f>
        <v>104.6</v>
      </c>
      <c r="J2259" s="5">
        <v>299.38</v>
      </c>
      <c r="K2259" s="5" t="s">
        <v>81</v>
      </c>
      <c r="L2259" s="6">
        <v>45170</v>
      </c>
      <c r="M2259" s="5">
        <f t="shared" si="35"/>
        <v>10</v>
      </c>
      <c r="N2259" s="5" t="str">
        <f>TEXT(Table1[[#This Row],[Date]],"mmm")</f>
        <v>Aug</v>
      </c>
      <c r="O2259" s="5">
        <f>YEAR(Table1[[#This Row],[Date]])</f>
        <v>2023</v>
      </c>
    </row>
    <row r="2260" spans="1:15" x14ac:dyDescent="0.25">
      <c r="A2260" s="5">
        <v>2259</v>
      </c>
      <c r="B2260" s="6">
        <v>45385</v>
      </c>
      <c r="C2260" s="5" t="s">
        <v>44</v>
      </c>
      <c r="D2260" s="5" t="str">
        <f>VLOOKUP($C2260,'Sales Person'!$A$1:$C$21,2,0)</f>
        <v>Cathy Kelley</v>
      </c>
      <c r="E2260" s="5" t="s">
        <v>13</v>
      </c>
      <c r="F2260" s="5" t="str">
        <f>VLOOKUP($E2260,Country!$A$1:$B$11,2,0)</f>
        <v>Asia</v>
      </c>
      <c r="G2260" s="5" t="s">
        <v>32</v>
      </c>
      <c r="H2260" s="5" t="str">
        <f>VLOOKUP($G2260,Products!$A$1:$C$11,COLUMNS(Products!$A$2:B2260),0)</f>
        <v>Audio</v>
      </c>
      <c r="I2260" s="5">
        <f>VLOOKUP($G2260,Products!$A$1:$C$11,COLUMNS(Products!$A$2:C2260),0)</f>
        <v>143.09</v>
      </c>
      <c r="J2260" s="5">
        <v>985.12</v>
      </c>
      <c r="K2260" s="5" t="s">
        <v>81</v>
      </c>
      <c r="L2260" s="6">
        <v>45400</v>
      </c>
      <c r="M2260" s="5">
        <f t="shared" si="35"/>
        <v>15</v>
      </c>
      <c r="N2260" s="5" t="str">
        <f>TEXT(Table1[[#This Row],[Date]],"mmm")</f>
        <v>Apr</v>
      </c>
      <c r="O2260" s="5">
        <f>YEAR(Table1[[#This Row],[Date]])</f>
        <v>2024</v>
      </c>
    </row>
    <row r="2261" spans="1:15" x14ac:dyDescent="0.25">
      <c r="A2261" s="5">
        <v>2260</v>
      </c>
      <c r="B2261" s="6">
        <v>45503</v>
      </c>
      <c r="C2261" s="5" t="s">
        <v>42</v>
      </c>
      <c r="D2261" s="5" t="str">
        <f>VLOOKUP($C2261,'Sales Person'!$A$1:$C$21,2,0)</f>
        <v>Cathy Kelley</v>
      </c>
      <c r="E2261" s="5" t="s">
        <v>4</v>
      </c>
      <c r="F2261" s="5" t="str">
        <f>VLOOKUP($E2261,Country!$A$1:$B$11,2,0)</f>
        <v>North America</v>
      </c>
      <c r="G2261" s="5" t="s">
        <v>20</v>
      </c>
      <c r="H2261" s="5" t="str">
        <f>VLOOKUP($G2261,Products!$A$1:$C$11,COLUMNS(Products!$A$2:B2261),0)</f>
        <v>Office Equipment</v>
      </c>
      <c r="I2261" s="5">
        <f>VLOOKUP($G2261,Products!$A$1:$C$11,COLUMNS(Products!$A$2:C2261),0)</f>
        <v>350.59</v>
      </c>
      <c r="J2261" s="5">
        <v>648.53</v>
      </c>
      <c r="K2261" s="5" t="s">
        <v>82</v>
      </c>
      <c r="L2261" s="5" t="s">
        <v>83</v>
      </c>
      <c r="M2261" s="5" t="str">
        <f t="shared" si="35"/>
        <v>0</v>
      </c>
      <c r="N2261" s="5" t="str">
        <f>TEXT(Table1[[#This Row],[Date]],"mmm")</f>
        <v>Jul</v>
      </c>
      <c r="O2261" s="5">
        <f>YEAR(Table1[[#This Row],[Date]])</f>
        <v>2024</v>
      </c>
    </row>
    <row r="2262" spans="1:15" x14ac:dyDescent="0.25">
      <c r="A2262" s="5">
        <v>2261</v>
      </c>
      <c r="B2262" s="6">
        <v>44934</v>
      </c>
      <c r="C2262" s="5" t="s">
        <v>54</v>
      </c>
      <c r="D2262" s="5" t="str">
        <f>VLOOKUP($C2262,'Sales Person'!$A$1:$C$21,2,0)</f>
        <v>Michale Cole</v>
      </c>
      <c r="E2262" s="5" t="s">
        <v>13</v>
      </c>
      <c r="F2262" s="5" t="str">
        <f>VLOOKUP($E2262,Country!$A$1:$B$11,2,0)</f>
        <v>Asia</v>
      </c>
      <c r="G2262" s="5" t="s">
        <v>30</v>
      </c>
      <c r="H2262" s="5" t="str">
        <f>VLOOKUP($G2262,Products!$A$1:$C$11,COLUMNS(Products!$A$2:B2262),0)</f>
        <v>Audio</v>
      </c>
      <c r="I2262" s="5">
        <f>VLOOKUP($G2262,Products!$A$1:$C$11,COLUMNS(Products!$A$2:C2262),0)</f>
        <v>199.57</v>
      </c>
      <c r="J2262" s="5">
        <v>362.38</v>
      </c>
      <c r="K2262" s="5" t="s">
        <v>81</v>
      </c>
      <c r="L2262" s="6">
        <v>44949</v>
      </c>
      <c r="M2262" s="5">
        <f t="shared" si="35"/>
        <v>15</v>
      </c>
      <c r="N2262" s="5" t="str">
        <f>TEXT(Table1[[#This Row],[Date]],"mmm")</f>
        <v>Jan</v>
      </c>
      <c r="O2262" s="5">
        <f>YEAR(Table1[[#This Row],[Date]])</f>
        <v>2023</v>
      </c>
    </row>
    <row r="2263" spans="1:15" x14ac:dyDescent="0.25">
      <c r="A2263" s="5">
        <v>2262</v>
      </c>
      <c r="B2263" s="6">
        <v>45595</v>
      </c>
      <c r="C2263" s="5" t="s">
        <v>50</v>
      </c>
      <c r="D2263" s="5" t="str">
        <f>VLOOKUP($C2263,'Sales Person'!$A$1:$C$21,2,0)</f>
        <v>Michale Cole</v>
      </c>
      <c r="E2263" s="5" t="s">
        <v>2</v>
      </c>
      <c r="F2263" s="5" t="str">
        <f>VLOOKUP($E2263,Country!$A$1:$B$11,2,0)</f>
        <v>North America</v>
      </c>
      <c r="G2263" s="5" t="s">
        <v>22</v>
      </c>
      <c r="H2263" s="5" t="str">
        <f>VLOOKUP($G2263,Products!$A$1:$C$11,COLUMNS(Products!$A$2:B2263),0)</f>
        <v>Computing</v>
      </c>
      <c r="I2263" s="5">
        <f>VLOOKUP($G2263,Products!$A$1:$C$11,COLUMNS(Products!$A$2:C2263),0)</f>
        <v>415.78</v>
      </c>
      <c r="J2263" s="5">
        <v>524.48</v>
      </c>
      <c r="K2263" s="5" t="s">
        <v>81</v>
      </c>
      <c r="L2263" s="6">
        <v>45596</v>
      </c>
      <c r="M2263" s="5">
        <f t="shared" si="35"/>
        <v>1</v>
      </c>
      <c r="N2263" s="5" t="str">
        <f>TEXT(Table1[[#This Row],[Date]],"mmm")</f>
        <v>Oct</v>
      </c>
      <c r="O2263" s="5">
        <f>YEAR(Table1[[#This Row],[Date]])</f>
        <v>2024</v>
      </c>
    </row>
    <row r="2264" spans="1:15" x14ac:dyDescent="0.25">
      <c r="A2264" s="5">
        <v>2263</v>
      </c>
      <c r="B2264" s="6">
        <v>45207</v>
      </c>
      <c r="C2264" s="5" t="s">
        <v>38</v>
      </c>
      <c r="D2264" s="5" t="str">
        <f>VLOOKUP($C2264,'Sales Person'!$A$1:$C$21,2,0)</f>
        <v>Samantha Irvin</v>
      </c>
      <c r="E2264" s="5" t="s">
        <v>7</v>
      </c>
      <c r="F2264" s="5" t="str">
        <f>VLOOKUP($E2264,Country!$A$1:$B$11,2,0)</f>
        <v>Europe</v>
      </c>
      <c r="G2264" s="5" t="s">
        <v>31</v>
      </c>
      <c r="H2264" s="5" t="str">
        <f>VLOOKUP($G2264,Products!$A$1:$C$11,COLUMNS(Products!$A$2:B2264),0)</f>
        <v>Electronics</v>
      </c>
      <c r="I2264" s="5">
        <f>VLOOKUP($G2264,Products!$A$1:$C$11,COLUMNS(Products!$A$2:C2264),0)</f>
        <v>71.97</v>
      </c>
      <c r="J2264" s="5">
        <v>296.76</v>
      </c>
      <c r="K2264" s="5" t="s">
        <v>81</v>
      </c>
      <c r="L2264" s="6">
        <v>45215</v>
      </c>
      <c r="M2264" s="5">
        <f t="shared" si="35"/>
        <v>8</v>
      </c>
      <c r="N2264" s="5" t="str">
        <f>TEXT(Table1[[#This Row],[Date]],"mmm")</f>
        <v>Oct</v>
      </c>
      <c r="O2264" s="5">
        <f>YEAR(Table1[[#This Row],[Date]])</f>
        <v>2023</v>
      </c>
    </row>
    <row r="2265" spans="1:15" x14ac:dyDescent="0.25">
      <c r="A2265" s="5">
        <v>2264</v>
      </c>
      <c r="B2265" s="6">
        <v>44952</v>
      </c>
      <c r="C2265" s="5" t="s">
        <v>56</v>
      </c>
      <c r="D2265" s="5" t="str">
        <f>VLOOKUP($C2265,'Sales Person'!$A$1:$C$21,2,0)</f>
        <v>Nick Patrick</v>
      </c>
      <c r="E2265" s="5" t="s">
        <v>10</v>
      </c>
      <c r="F2265" s="5" t="str">
        <f>VLOOKUP($E2265,Country!$A$1:$B$11,2,0)</f>
        <v>Europe</v>
      </c>
      <c r="G2265" s="5" t="s">
        <v>32</v>
      </c>
      <c r="H2265" s="5" t="str">
        <f>VLOOKUP($G2265,Products!$A$1:$C$11,COLUMNS(Products!$A$2:B2265),0)</f>
        <v>Audio</v>
      </c>
      <c r="I2265" s="5">
        <f>VLOOKUP($G2265,Products!$A$1:$C$11,COLUMNS(Products!$A$2:C2265),0)</f>
        <v>143.09</v>
      </c>
      <c r="J2265" s="5">
        <v>516.76</v>
      </c>
      <c r="K2265" s="5" t="s">
        <v>81</v>
      </c>
      <c r="L2265" s="6">
        <v>44958</v>
      </c>
      <c r="M2265" s="5">
        <f t="shared" si="35"/>
        <v>6</v>
      </c>
      <c r="N2265" s="5" t="str">
        <f>TEXT(Table1[[#This Row],[Date]],"mmm")</f>
        <v>Jan</v>
      </c>
      <c r="O2265" s="5">
        <f>YEAR(Table1[[#This Row],[Date]])</f>
        <v>2023</v>
      </c>
    </row>
    <row r="2266" spans="1:15" x14ac:dyDescent="0.25">
      <c r="A2266" s="5">
        <v>2265</v>
      </c>
      <c r="B2266" s="6">
        <v>45453</v>
      </c>
      <c r="C2266" s="5" t="s">
        <v>46</v>
      </c>
      <c r="D2266" s="5" t="str">
        <f>VLOOKUP($C2266,'Sales Person'!$A$1:$C$21,2,0)</f>
        <v>Nick Patrick</v>
      </c>
      <c r="E2266" s="5" t="s">
        <v>10</v>
      </c>
      <c r="F2266" s="5" t="str">
        <f>VLOOKUP($E2266,Country!$A$1:$B$11,2,0)</f>
        <v>Europe</v>
      </c>
      <c r="G2266" s="5" t="s">
        <v>31</v>
      </c>
      <c r="H2266" s="5" t="str">
        <f>VLOOKUP($G2266,Products!$A$1:$C$11,COLUMNS(Products!$A$2:B2266),0)</f>
        <v>Electronics</v>
      </c>
      <c r="I2266" s="5">
        <f>VLOOKUP($G2266,Products!$A$1:$C$11,COLUMNS(Products!$A$2:C2266),0)</f>
        <v>71.97</v>
      </c>
      <c r="J2266" s="5">
        <v>128.41</v>
      </c>
      <c r="K2266" s="5" t="s">
        <v>81</v>
      </c>
      <c r="L2266" s="6">
        <v>45459</v>
      </c>
      <c r="M2266" s="5">
        <f t="shared" si="35"/>
        <v>6</v>
      </c>
      <c r="N2266" s="5" t="str">
        <f>TEXT(Table1[[#This Row],[Date]],"mmm")</f>
        <v>Jun</v>
      </c>
      <c r="O2266" s="5">
        <f>YEAR(Table1[[#This Row],[Date]])</f>
        <v>2024</v>
      </c>
    </row>
    <row r="2267" spans="1:15" x14ac:dyDescent="0.25">
      <c r="A2267" s="5">
        <v>2266</v>
      </c>
      <c r="B2267" s="6">
        <v>45080</v>
      </c>
      <c r="C2267" s="5" t="s">
        <v>58</v>
      </c>
      <c r="D2267" s="5" t="str">
        <f>VLOOKUP($C2267,'Sales Person'!$A$1:$C$21,2,0)</f>
        <v>Nick Patrick</v>
      </c>
      <c r="E2267" s="5" t="s">
        <v>4</v>
      </c>
      <c r="F2267" s="5" t="str">
        <f>VLOOKUP($E2267,Country!$A$1:$B$11,2,0)</f>
        <v>North America</v>
      </c>
      <c r="G2267" s="5" t="s">
        <v>22</v>
      </c>
      <c r="H2267" s="5" t="str">
        <f>VLOOKUP($G2267,Products!$A$1:$C$11,COLUMNS(Products!$A$2:B2267),0)</f>
        <v>Computing</v>
      </c>
      <c r="I2267" s="5">
        <f>VLOOKUP($G2267,Products!$A$1:$C$11,COLUMNS(Products!$A$2:C2267),0)</f>
        <v>415.78</v>
      </c>
      <c r="J2267" s="5">
        <v>659.44</v>
      </c>
      <c r="K2267" s="5" t="s">
        <v>81</v>
      </c>
      <c r="L2267" s="6">
        <v>45082</v>
      </c>
      <c r="M2267" s="5">
        <f t="shared" si="35"/>
        <v>2</v>
      </c>
      <c r="N2267" s="5" t="str">
        <f>TEXT(Table1[[#This Row],[Date]],"mmm")</f>
        <v>Jun</v>
      </c>
      <c r="O2267" s="5">
        <f>YEAR(Table1[[#This Row],[Date]])</f>
        <v>2023</v>
      </c>
    </row>
    <row r="2268" spans="1:15" x14ac:dyDescent="0.25">
      <c r="A2268" s="5">
        <v>2267</v>
      </c>
      <c r="B2268" s="6">
        <v>45639</v>
      </c>
      <c r="C2268" s="5" t="s">
        <v>66</v>
      </c>
      <c r="D2268" s="5" t="str">
        <f>VLOOKUP($C2268,'Sales Person'!$A$1:$C$21,2,0)</f>
        <v>Michale Cole</v>
      </c>
      <c r="E2268" s="5" t="s">
        <v>9</v>
      </c>
      <c r="F2268" s="5" t="str">
        <f>VLOOKUP($E2268,Country!$A$1:$B$11,2,0)</f>
        <v>Europe</v>
      </c>
      <c r="G2268" s="5" t="s">
        <v>32</v>
      </c>
      <c r="H2268" s="5" t="str">
        <f>VLOOKUP($G2268,Products!$A$1:$C$11,COLUMNS(Products!$A$2:B2268),0)</f>
        <v>Audio</v>
      </c>
      <c r="I2268" s="5">
        <f>VLOOKUP($G2268,Products!$A$1:$C$11,COLUMNS(Products!$A$2:C2268),0)</f>
        <v>143.09</v>
      </c>
      <c r="J2268" s="5">
        <v>495.28</v>
      </c>
      <c r="K2268" s="5" t="s">
        <v>81</v>
      </c>
      <c r="L2268" s="6">
        <v>45649</v>
      </c>
      <c r="M2268" s="5">
        <f t="shared" si="35"/>
        <v>10</v>
      </c>
      <c r="N2268" s="5" t="str">
        <f>TEXT(Table1[[#This Row],[Date]],"mmm")</f>
        <v>Dec</v>
      </c>
      <c r="O2268" s="5">
        <f>YEAR(Table1[[#This Row],[Date]])</f>
        <v>2024</v>
      </c>
    </row>
    <row r="2269" spans="1:15" x14ac:dyDescent="0.25">
      <c r="A2269" s="5">
        <v>2268</v>
      </c>
      <c r="B2269" s="6">
        <v>45008</v>
      </c>
      <c r="C2269" s="5" t="s">
        <v>38</v>
      </c>
      <c r="D2269" s="5" t="str">
        <f>VLOOKUP($C2269,'Sales Person'!$A$1:$C$21,2,0)</f>
        <v>Samantha Irvin</v>
      </c>
      <c r="E2269" s="5" t="s">
        <v>13</v>
      </c>
      <c r="F2269" s="5" t="str">
        <f>VLOOKUP($E2269,Country!$A$1:$B$11,2,0)</f>
        <v>Asia</v>
      </c>
      <c r="G2269" s="5" t="s">
        <v>29</v>
      </c>
      <c r="H2269" s="5" t="str">
        <f>VLOOKUP($G2269,Products!$A$1:$C$11,COLUMNS(Products!$A$2:B2269),0)</f>
        <v>Computing</v>
      </c>
      <c r="I2269" s="5">
        <f>VLOOKUP($G2269,Products!$A$1:$C$11,COLUMNS(Products!$A$2:C2269),0)</f>
        <v>104.6</v>
      </c>
      <c r="J2269" s="5">
        <v>784.84</v>
      </c>
      <c r="K2269" s="5" t="s">
        <v>81</v>
      </c>
      <c r="L2269" s="6">
        <v>45023</v>
      </c>
      <c r="M2269" s="5">
        <f t="shared" si="35"/>
        <v>15</v>
      </c>
      <c r="N2269" s="5" t="str">
        <f>TEXT(Table1[[#This Row],[Date]],"mmm")</f>
        <v>Mar</v>
      </c>
      <c r="O2269" s="5">
        <f>YEAR(Table1[[#This Row],[Date]])</f>
        <v>2023</v>
      </c>
    </row>
    <row r="2270" spans="1:15" x14ac:dyDescent="0.25">
      <c r="A2270" s="5">
        <v>2269</v>
      </c>
      <c r="B2270" s="6">
        <v>45213</v>
      </c>
      <c r="C2270" s="5" t="s">
        <v>54</v>
      </c>
      <c r="D2270" s="5" t="str">
        <f>VLOOKUP($C2270,'Sales Person'!$A$1:$C$21,2,0)</f>
        <v>Michale Cole</v>
      </c>
      <c r="E2270" s="5" t="s">
        <v>5</v>
      </c>
      <c r="F2270" s="5" t="str">
        <f>VLOOKUP($E2270,Country!$A$1:$B$11,2,0)</f>
        <v>South America</v>
      </c>
      <c r="G2270" s="5" t="s">
        <v>28</v>
      </c>
      <c r="H2270" s="5" t="str">
        <f>VLOOKUP($G2270,Products!$A$1:$C$11,COLUMNS(Products!$A$2:B2270),0)</f>
        <v>Electronics</v>
      </c>
      <c r="I2270" s="5">
        <f>VLOOKUP($G2270,Products!$A$1:$C$11,COLUMNS(Products!$A$2:C2270),0)</f>
        <v>282.79000000000002</v>
      </c>
      <c r="J2270" s="5">
        <v>108.64</v>
      </c>
      <c r="K2270" s="5" t="s">
        <v>81</v>
      </c>
      <c r="L2270" s="6">
        <v>45217</v>
      </c>
      <c r="M2270" s="5">
        <f t="shared" si="35"/>
        <v>4</v>
      </c>
      <c r="N2270" s="5" t="str">
        <f>TEXT(Table1[[#This Row],[Date]],"mmm")</f>
        <v>Oct</v>
      </c>
      <c r="O2270" s="5">
        <f>YEAR(Table1[[#This Row],[Date]])</f>
        <v>2023</v>
      </c>
    </row>
    <row r="2271" spans="1:15" x14ac:dyDescent="0.25">
      <c r="A2271" s="5">
        <v>2270</v>
      </c>
      <c r="B2271" s="6">
        <v>45399</v>
      </c>
      <c r="C2271" s="5" t="s">
        <v>50</v>
      </c>
      <c r="D2271" s="5" t="str">
        <f>VLOOKUP($C2271,'Sales Person'!$A$1:$C$21,2,0)</f>
        <v>Michale Cole</v>
      </c>
      <c r="E2271" s="5" t="s">
        <v>13</v>
      </c>
      <c r="F2271" s="5" t="str">
        <f>VLOOKUP($E2271,Country!$A$1:$B$11,2,0)</f>
        <v>Asia</v>
      </c>
      <c r="G2271" s="5" t="s">
        <v>33</v>
      </c>
      <c r="H2271" s="5" t="str">
        <f>VLOOKUP($G2271,Products!$A$1:$C$11,COLUMNS(Products!$A$2:B2271),0)</f>
        <v>Electronics</v>
      </c>
      <c r="I2271" s="5">
        <f>VLOOKUP($G2271,Products!$A$1:$C$11,COLUMNS(Products!$A$2:C2271),0)</f>
        <v>381.62</v>
      </c>
      <c r="J2271" s="5">
        <v>103.29</v>
      </c>
      <c r="K2271" s="5" t="s">
        <v>81</v>
      </c>
      <c r="L2271" s="6">
        <v>45414</v>
      </c>
      <c r="M2271" s="5">
        <f t="shared" si="35"/>
        <v>15</v>
      </c>
      <c r="N2271" s="5" t="str">
        <f>TEXT(Table1[[#This Row],[Date]],"mmm")</f>
        <v>Apr</v>
      </c>
      <c r="O2271" s="5">
        <f>YEAR(Table1[[#This Row],[Date]])</f>
        <v>2024</v>
      </c>
    </row>
    <row r="2272" spans="1:15" x14ac:dyDescent="0.25">
      <c r="A2272" s="5">
        <v>2271</v>
      </c>
      <c r="B2272" s="6">
        <v>45588</v>
      </c>
      <c r="C2272" s="5" t="s">
        <v>58</v>
      </c>
      <c r="D2272" s="5" t="str">
        <f>VLOOKUP($C2272,'Sales Person'!$A$1:$C$21,2,0)</f>
        <v>Nick Patrick</v>
      </c>
      <c r="E2272" s="5" t="s">
        <v>15</v>
      </c>
      <c r="F2272" s="5" t="str">
        <f>VLOOKUP($E2272,Country!$A$1:$B$11,2,0)</f>
        <v>Oceania</v>
      </c>
      <c r="G2272" s="5" t="s">
        <v>22</v>
      </c>
      <c r="H2272" s="5" t="str">
        <f>VLOOKUP($G2272,Products!$A$1:$C$11,COLUMNS(Products!$A$2:B2272),0)</f>
        <v>Computing</v>
      </c>
      <c r="I2272" s="5">
        <f>VLOOKUP($G2272,Products!$A$1:$C$11,COLUMNS(Products!$A$2:C2272),0)</f>
        <v>415.78</v>
      </c>
      <c r="J2272" s="5">
        <v>876.24</v>
      </c>
      <c r="K2272" s="5" t="s">
        <v>82</v>
      </c>
      <c r="L2272" s="5" t="s">
        <v>83</v>
      </c>
      <c r="M2272" s="5" t="str">
        <f t="shared" si="35"/>
        <v>0</v>
      </c>
      <c r="N2272" s="5" t="str">
        <f>TEXT(Table1[[#This Row],[Date]],"mmm")</f>
        <v>Oct</v>
      </c>
      <c r="O2272" s="5">
        <f>YEAR(Table1[[#This Row],[Date]])</f>
        <v>2024</v>
      </c>
    </row>
    <row r="2273" spans="1:15" x14ac:dyDescent="0.25">
      <c r="A2273" s="5">
        <v>2272</v>
      </c>
      <c r="B2273" s="6">
        <v>45489</v>
      </c>
      <c r="C2273" s="5" t="s">
        <v>56</v>
      </c>
      <c r="D2273" s="5" t="str">
        <f>VLOOKUP($C2273,'Sales Person'!$A$1:$C$21,2,0)</f>
        <v>Nick Patrick</v>
      </c>
      <c r="E2273" s="5" t="s">
        <v>9</v>
      </c>
      <c r="F2273" s="5" t="str">
        <f>VLOOKUP($E2273,Country!$A$1:$B$11,2,0)</f>
        <v>Europe</v>
      </c>
      <c r="G2273" s="5" t="s">
        <v>22</v>
      </c>
      <c r="H2273" s="5" t="str">
        <f>VLOOKUP($G2273,Products!$A$1:$C$11,COLUMNS(Products!$A$2:B2273),0)</f>
        <v>Computing</v>
      </c>
      <c r="I2273" s="5">
        <f>VLOOKUP($G2273,Products!$A$1:$C$11,COLUMNS(Products!$A$2:C2273),0)</f>
        <v>415.78</v>
      </c>
      <c r="J2273" s="5">
        <v>497.73</v>
      </c>
      <c r="K2273" s="5" t="s">
        <v>82</v>
      </c>
      <c r="L2273" s="5" t="s">
        <v>83</v>
      </c>
      <c r="M2273" s="5" t="str">
        <f t="shared" si="35"/>
        <v>0</v>
      </c>
      <c r="N2273" s="5" t="str">
        <f>TEXT(Table1[[#This Row],[Date]],"mmm")</f>
        <v>Jul</v>
      </c>
      <c r="O2273" s="5">
        <f>YEAR(Table1[[#This Row],[Date]])</f>
        <v>2024</v>
      </c>
    </row>
    <row r="2274" spans="1:15" x14ac:dyDescent="0.25">
      <c r="A2274" s="5">
        <v>2273</v>
      </c>
      <c r="B2274" s="6">
        <v>44939</v>
      </c>
      <c r="C2274" s="5" t="s">
        <v>38</v>
      </c>
      <c r="D2274" s="5" t="str">
        <f>VLOOKUP($C2274,'Sales Person'!$A$1:$C$21,2,0)</f>
        <v>Samantha Irvin</v>
      </c>
      <c r="E2274" s="5" t="s">
        <v>9</v>
      </c>
      <c r="F2274" s="5" t="str">
        <f>VLOOKUP($E2274,Country!$A$1:$B$11,2,0)</f>
        <v>Europe</v>
      </c>
      <c r="G2274" s="5" t="s">
        <v>30</v>
      </c>
      <c r="H2274" s="5" t="str">
        <f>VLOOKUP($G2274,Products!$A$1:$C$11,COLUMNS(Products!$A$2:B2274),0)</f>
        <v>Audio</v>
      </c>
      <c r="I2274" s="5">
        <f>VLOOKUP($G2274,Products!$A$1:$C$11,COLUMNS(Products!$A$2:C2274),0)</f>
        <v>199.57</v>
      </c>
      <c r="J2274" s="5">
        <v>766.4</v>
      </c>
      <c r="K2274" s="5" t="s">
        <v>81</v>
      </c>
      <c r="L2274" s="6">
        <v>44949</v>
      </c>
      <c r="M2274" s="5">
        <f t="shared" si="35"/>
        <v>10</v>
      </c>
      <c r="N2274" s="5" t="str">
        <f>TEXT(Table1[[#This Row],[Date]],"mmm")</f>
        <v>Jan</v>
      </c>
      <c r="O2274" s="5">
        <f>YEAR(Table1[[#This Row],[Date]])</f>
        <v>2023</v>
      </c>
    </row>
    <row r="2275" spans="1:15" x14ac:dyDescent="0.25">
      <c r="A2275" s="5">
        <v>2274</v>
      </c>
      <c r="B2275" s="6">
        <v>45510</v>
      </c>
      <c r="C2275" s="5" t="s">
        <v>38</v>
      </c>
      <c r="D2275" s="5" t="str">
        <f>VLOOKUP($C2275,'Sales Person'!$A$1:$C$21,2,0)</f>
        <v>Samantha Irvin</v>
      </c>
      <c r="E2275" s="5" t="s">
        <v>5</v>
      </c>
      <c r="F2275" s="5" t="str">
        <f>VLOOKUP($E2275,Country!$A$1:$B$11,2,0)</f>
        <v>South America</v>
      </c>
      <c r="G2275" s="5" t="s">
        <v>26</v>
      </c>
      <c r="H2275" s="5" t="str">
        <f>VLOOKUP($G2275,Products!$A$1:$C$11,COLUMNS(Products!$A$2:B2275),0)</f>
        <v>Electronics</v>
      </c>
      <c r="I2275" s="5">
        <f>VLOOKUP($G2275,Products!$A$1:$C$11,COLUMNS(Products!$A$2:C2275),0)</f>
        <v>263.2</v>
      </c>
      <c r="J2275" s="5">
        <v>671.82</v>
      </c>
      <c r="K2275" s="5" t="s">
        <v>81</v>
      </c>
      <c r="L2275" s="6">
        <v>45514</v>
      </c>
      <c r="M2275" s="5">
        <f t="shared" si="35"/>
        <v>4</v>
      </c>
      <c r="N2275" s="5" t="str">
        <f>TEXT(Table1[[#This Row],[Date]],"mmm")</f>
        <v>Aug</v>
      </c>
      <c r="O2275" s="5">
        <f>YEAR(Table1[[#This Row],[Date]])</f>
        <v>2024</v>
      </c>
    </row>
    <row r="2276" spans="1:15" x14ac:dyDescent="0.25">
      <c r="A2276" s="5">
        <v>2275</v>
      </c>
      <c r="B2276" s="6">
        <v>45027</v>
      </c>
      <c r="C2276" s="5" t="s">
        <v>60</v>
      </c>
      <c r="D2276" s="5" t="str">
        <f>VLOOKUP($C2276,'Sales Person'!$A$1:$C$21,2,0)</f>
        <v>Cathy Kelley</v>
      </c>
      <c r="E2276" s="5" t="s">
        <v>11</v>
      </c>
      <c r="F2276" s="5" t="str">
        <f>VLOOKUP($E2276,Country!$A$1:$B$11,2,0)</f>
        <v>Asia</v>
      </c>
      <c r="G2276" s="5" t="s">
        <v>28</v>
      </c>
      <c r="H2276" s="5" t="str">
        <f>VLOOKUP($G2276,Products!$A$1:$C$11,COLUMNS(Products!$A$2:B2276),0)</f>
        <v>Electronics</v>
      </c>
      <c r="I2276" s="5">
        <f>VLOOKUP($G2276,Products!$A$1:$C$11,COLUMNS(Products!$A$2:C2276),0)</f>
        <v>282.79000000000002</v>
      </c>
      <c r="J2276" s="5">
        <v>363.99</v>
      </c>
      <c r="K2276" s="5" t="s">
        <v>81</v>
      </c>
      <c r="L2276" s="6">
        <v>45039</v>
      </c>
      <c r="M2276" s="5">
        <f t="shared" si="35"/>
        <v>12</v>
      </c>
      <c r="N2276" s="5" t="str">
        <f>TEXT(Table1[[#This Row],[Date]],"mmm")</f>
        <v>Apr</v>
      </c>
      <c r="O2276" s="5">
        <f>YEAR(Table1[[#This Row],[Date]])</f>
        <v>2023</v>
      </c>
    </row>
    <row r="2277" spans="1:15" x14ac:dyDescent="0.25">
      <c r="A2277" s="5">
        <v>2276</v>
      </c>
      <c r="B2277" s="6">
        <v>45031</v>
      </c>
      <c r="C2277" s="5" t="s">
        <v>40</v>
      </c>
      <c r="D2277" s="5" t="str">
        <f>VLOOKUP($C2277,'Sales Person'!$A$1:$C$21,2,0)</f>
        <v>Samantha Irvin</v>
      </c>
      <c r="E2277" s="5" t="s">
        <v>9</v>
      </c>
      <c r="F2277" s="5" t="str">
        <f>VLOOKUP($E2277,Country!$A$1:$B$11,2,0)</f>
        <v>Europe</v>
      </c>
      <c r="G2277" s="5" t="s">
        <v>31</v>
      </c>
      <c r="H2277" s="5" t="str">
        <f>VLOOKUP($G2277,Products!$A$1:$C$11,COLUMNS(Products!$A$2:B2277),0)</f>
        <v>Electronics</v>
      </c>
      <c r="I2277" s="5">
        <f>VLOOKUP($G2277,Products!$A$1:$C$11,COLUMNS(Products!$A$2:C2277),0)</f>
        <v>71.97</v>
      </c>
      <c r="J2277" s="5">
        <v>848.17</v>
      </c>
      <c r="K2277" s="5" t="s">
        <v>81</v>
      </c>
      <c r="L2277" s="6">
        <v>45041</v>
      </c>
      <c r="M2277" s="5">
        <f t="shared" si="35"/>
        <v>10</v>
      </c>
      <c r="N2277" s="5" t="str">
        <f>TEXT(Table1[[#This Row],[Date]],"mmm")</f>
        <v>Apr</v>
      </c>
      <c r="O2277" s="5">
        <f>YEAR(Table1[[#This Row],[Date]])</f>
        <v>2023</v>
      </c>
    </row>
    <row r="2278" spans="1:15" x14ac:dyDescent="0.25">
      <c r="A2278" s="5">
        <v>2277</v>
      </c>
      <c r="B2278" s="6">
        <v>45534</v>
      </c>
      <c r="C2278" s="5" t="s">
        <v>64</v>
      </c>
      <c r="D2278" s="5" t="str">
        <f>VLOOKUP($C2278,'Sales Person'!$A$1:$C$21,2,0)</f>
        <v>Michale Cole</v>
      </c>
      <c r="E2278" s="5" t="s">
        <v>2</v>
      </c>
      <c r="F2278" s="5" t="str">
        <f>VLOOKUP($E2278,Country!$A$1:$B$11,2,0)</f>
        <v>North America</v>
      </c>
      <c r="G2278" s="5" t="s">
        <v>22</v>
      </c>
      <c r="H2278" s="5" t="str">
        <f>VLOOKUP($G2278,Products!$A$1:$C$11,COLUMNS(Products!$A$2:B2278),0)</f>
        <v>Computing</v>
      </c>
      <c r="I2278" s="5">
        <f>VLOOKUP($G2278,Products!$A$1:$C$11,COLUMNS(Products!$A$2:C2278),0)</f>
        <v>415.78</v>
      </c>
      <c r="J2278" s="5">
        <v>140.87</v>
      </c>
      <c r="K2278" s="5" t="s">
        <v>81</v>
      </c>
      <c r="L2278" s="6">
        <v>45535</v>
      </c>
      <c r="M2278" s="5">
        <f t="shared" si="35"/>
        <v>1</v>
      </c>
      <c r="N2278" s="5" t="str">
        <f>TEXT(Table1[[#This Row],[Date]],"mmm")</f>
        <v>Aug</v>
      </c>
      <c r="O2278" s="5">
        <f>YEAR(Table1[[#This Row],[Date]])</f>
        <v>2024</v>
      </c>
    </row>
    <row r="2279" spans="1:15" x14ac:dyDescent="0.25">
      <c r="A2279" s="5">
        <v>2278</v>
      </c>
      <c r="B2279" s="6">
        <v>45373</v>
      </c>
      <c r="C2279" s="5" t="s">
        <v>46</v>
      </c>
      <c r="D2279" s="5" t="str">
        <f>VLOOKUP($C2279,'Sales Person'!$A$1:$C$21,2,0)</f>
        <v>Nick Patrick</v>
      </c>
      <c r="E2279" s="5" t="s">
        <v>11</v>
      </c>
      <c r="F2279" s="5" t="str">
        <f>VLOOKUP($E2279,Country!$A$1:$B$11,2,0)</f>
        <v>Asia</v>
      </c>
      <c r="G2279" s="5" t="s">
        <v>20</v>
      </c>
      <c r="H2279" s="5" t="str">
        <f>VLOOKUP($G2279,Products!$A$1:$C$11,COLUMNS(Products!$A$2:B2279),0)</f>
        <v>Office Equipment</v>
      </c>
      <c r="I2279" s="5">
        <f>VLOOKUP($G2279,Products!$A$1:$C$11,COLUMNS(Products!$A$2:C2279),0)</f>
        <v>350.59</v>
      </c>
      <c r="J2279" s="5">
        <v>307.77</v>
      </c>
      <c r="K2279" s="5" t="s">
        <v>81</v>
      </c>
      <c r="L2279" s="6">
        <v>45385</v>
      </c>
      <c r="M2279" s="5">
        <f t="shared" si="35"/>
        <v>12</v>
      </c>
      <c r="N2279" s="5" t="str">
        <f>TEXT(Table1[[#This Row],[Date]],"mmm")</f>
        <v>Mar</v>
      </c>
      <c r="O2279" s="5">
        <f>YEAR(Table1[[#This Row],[Date]])</f>
        <v>2024</v>
      </c>
    </row>
    <row r="2280" spans="1:15" x14ac:dyDescent="0.25">
      <c r="A2280" s="5">
        <v>2279</v>
      </c>
      <c r="B2280" s="6">
        <v>45201</v>
      </c>
      <c r="C2280" s="5" t="s">
        <v>52</v>
      </c>
      <c r="D2280" s="5" t="str">
        <f>VLOOKUP($C2280,'Sales Person'!$A$1:$C$21,2,0)</f>
        <v>Nick Patrick</v>
      </c>
      <c r="E2280" s="5" t="s">
        <v>10</v>
      </c>
      <c r="F2280" s="5" t="str">
        <f>VLOOKUP($E2280,Country!$A$1:$B$11,2,0)</f>
        <v>Europe</v>
      </c>
      <c r="G2280" s="5" t="s">
        <v>30</v>
      </c>
      <c r="H2280" s="5" t="str">
        <f>VLOOKUP($G2280,Products!$A$1:$C$11,COLUMNS(Products!$A$2:B2280),0)</f>
        <v>Audio</v>
      </c>
      <c r="I2280" s="5">
        <f>VLOOKUP($G2280,Products!$A$1:$C$11,COLUMNS(Products!$A$2:C2280),0)</f>
        <v>199.57</v>
      </c>
      <c r="J2280" s="5">
        <v>102.81</v>
      </c>
      <c r="K2280" s="5" t="s">
        <v>82</v>
      </c>
      <c r="L2280" s="5" t="s">
        <v>83</v>
      </c>
      <c r="M2280" s="5" t="str">
        <f t="shared" si="35"/>
        <v>0</v>
      </c>
      <c r="N2280" s="5" t="str">
        <f>TEXT(Table1[[#This Row],[Date]],"mmm")</f>
        <v>Oct</v>
      </c>
      <c r="O2280" s="5">
        <f>YEAR(Table1[[#This Row],[Date]])</f>
        <v>2023</v>
      </c>
    </row>
    <row r="2281" spans="1:15" x14ac:dyDescent="0.25">
      <c r="A2281" s="5">
        <v>2280</v>
      </c>
      <c r="B2281" s="6">
        <v>45347</v>
      </c>
      <c r="C2281" s="5" t="s">
        <v>40</v>
      </c>
      <c r="D2281" s="5" t="str">
        <f>VLOOKUP($C2281,'Sales Person'!$A$1:$C$21,2,0)</f>
        <v>Samantha Irvin</v>
      </c>
      <c r="E2281" s="5" t="s">
        <v>15</v>
      </c>
      <c r="F2281" s="5" t="str">
        <f>VLOOKUP($E2281,Country!$A$1:$B$11,2,0)</f>
        <v>Oceania</v>
      </c>
      <c r="G2281" s="5" t="s">
        <v>29</v>
      </c>
      <c r="H2281" s="5" t="str">
        <f>VLOOKUP($G2281,Products!$A$1:$C$11,COLUMNS(Products!$A$2:B2281),0)</f>
        <v>Computing</v>
      </c>
      <c r="I2281" s="5">
        <f>VLOOKUP($G2281,Products!$A$1:$C$11,COLUMNS(Products!$A$2:C2281),0)</f>
        <v>104.6</v>
      </c>
      <c r="J2281" s="5">
        <v>969.49</v>
      </c>
      <c r="K2281" s="5" t="s">
        <v>81</v>
      </c>
      <c r="L2281" s="6">
        <v>45367</v>
      </c>
      <c r="M2281" s="5">
        <f t="shared" si="35"/>
        <v>20</v>
      </c>
      <c r="N2281" s="5" t="str">
        <f>TEXT(Table1[[#This Row],[Date]],"mmm")</f>
        <v>Feb</v>
      </c>
      <c r="O2281" s="5">
        <f>YEAR(Table1[[#This Row],[Date]])</f>
        <v>2024</v>
      </c>
    </row>
    <row r="2282" spans="1:15" x14ac:dyDescent="0.25">
      <c r="A2282" s="5">
        <v>2281</v>
      </c>
      <c r="B2282" s="6">
        <v>45554</v>
      </c>
      <c r="C2282" s="5" t="s">
        <v>42</v>
      </c>
      <c r="D2282" s="5" t="str">
        <f>VLOOKUP($C2282,'Sales Person'!$A$1:$C$21,2,0)</f>
        <v>Cathy Kelley</v>
      </c>
      <c r="E2282" s="5" t="s">
        <v>15</v>
      </c>
      <c r="F2282" s="5" t="str">
        <f>VLOOKUP($E2282,Country!$A$1:$B$11,2,0)</f>
        <v>Oceania</v>
      </c>
      <c r="G2282" s="5" t="s">
        <v>29</v>
      </c>
      <c r="H2282" s="5" t="str">
        <f>VLOOKUP($G2282,Products!$A$1:$C$11,COLUMNS(Products!$A$2:B2282),0)</f>
        <v>Computing</v>
      </c>
      <c r="I2282" s="5">
        <f>VLOOKUP($G2282,Products!$A$1:$C$11,COLUMNS(Products!$A$2:C2282),0)</f>
        <v>104.6</v>
      </c>
      <c r="J2282" s="5">
        <v>510.4</v>
      </c>
      <c r="K2282" s="5" t="s">
        <v>82</v>
      </c>
      <c r="L2282" s="5" t="s">
        <v>83</v>
      </c>
      <c r="M2282" s="5" t="str">
        <f t="shared" si="35"/>
        <v>0</v>
      </c>
      <c r="N2282" s="5" t="str">
        <f>TEXT(Table1[[#This Row],[Date]],"mmm")</f>
        <v>Sep</v>
      </c>
      <c r="O2282" s="5">
        <f>YEAR(Table1[[#This Row],[Date]])</f>
        <v>2024</v>
      </c>
    </row>
    <row r="2283" spans="1:15" x14ac:dyDescent="0.25">
      <c r="A2283" s="5">
        <v>2282</v>
      </c>
      <c r="B2283" s="6">
        <v>45408</v>
      </c>
      <c r="C2283" s="5" t="s">
        <v>44</v>
      </c>
      <c r="D2283" s="5" t="str">
        <f>VLOOKUP($C2283,'Sales Person'!$A$1:$C$21,2,0)</f>
        <v>Cathy Kelley</v>
      </c>
      <c r="E2283" s="5" t="s">
        <v>7</v>
      </c>
      <c r="F2283" s="5" t="str">
        <f>VLOOKUP($E2283,Country!$A$1:$B$11,2,0)</f>
        <v>Europe</v>
      </c>
      <c r="G2283" s="5" t="s">
        <v>31</v>
      </c>
      <c r="H2283" s="5" t="str">
        <f>VLOOKUP($G2283,Products!$A$1:$C$11,COLUMNS(Products!$A$2:B2283),0)</f>
        <v>Electronics</v>
      </c>
      <c r="I2283" s="5">
        <f>VLOOKUP($G2283,Products!$A$1:$C$11,COLUMNS(Products!$A$2:C2283),0)</f>
        <v>71.97</v>
      </c>
      <c r="J2283" s="5">
        <v>217.91</v>
      </c>
      <c r="K2283" s="5" t="s">
        <v>81</v>
      </c>
      <c r="L2283" s="6">
        <v>45416</v>
      </c>
      <c r="M2283" s="5">
        <f t="shared" si="35"/>
        <v>8</v>
      </c>
      <c r="N2283" s="5" t="str">
        <f>TEXT(Table1[[#This Row],[Date]],"mmm")</f>
        <v>Apr</v>
      </c>
      <c r="O2283" s="5">
        <f>YEAR(Table1[[#This Row],[Date]])</f>
        <v>2024</v>
      </c>
    </row>
    <row r="2284" spans="1:15" x14ac:dyDescent="0.25">
      <c r="A2284" s="5">
        <v>2283</v>
      </c>
      <c r="B2284" s="6">
        <v>45195</v>
      </c>
      <c r="C2284" s="5" t="s">
        <v>52</v>
      </c>
      <c r="D2284" s="5" t="str">
        <f>VLOOKUP($C2284,'Sales Person'!$A$1:$C$21,2,0)</f>
        <v>Nick Patrick</v>
      </c>
      <c r="E2284" s="5" t="s">
        <v>13</v>
      </c>
      <c r="F2284" s="5" t="str">
        <f>VLOOKUP($E2284,Country!$A$1:$B$11,2,0)</f>
        <v>Asia</v>
      </c>
      <c r="G2284" s="5" t="s">
        <v>26</v>
      </c>
      <c r="H2284" s="5" t="str">
        <f>VLOOKUP($G2284,Products!$A$1:$C$11,COLUMNS(Products!$A$2:B2284),0)</f>
        <v>Electronics</v>
      </c>
      <c r="I2284" s="5">
        <f>VLOOKUP($G2284,Products!$A$1:$C$11,COLUMNS(Products!$A$2:C2284),0)</f>
        <v>263.2</v>
      </c>
      <c r="J2284" s="5">
        <v>831</v>
      </c>
      <c r="K2284" s="5" t="s">
        <v>82</v>
      </c>
      <c r="L2284" s="5" t="s">
        <v>83</v>
      </c>
      <c r="M2284" s="5" t="str">
        <f t="shared" si="35"/>
        <v>0</v>
      </c>
      <c r="N2284" s="5" t="str">
        <f>TEXT(Table1[[#This Row],[Date]],"mmm")</f>
        <v>Sep</v>
      </c>
      <c r="O2284" s="5">
        <f>YEAR(Table1[[#This Row],[Date]])</f>
        <v>2023</v>
      </c>
    </row>
    <row r="2285" spans="1:15" x14ac:dyDescent="0.25">
      <c r="A2285" s="5">
        <v>2284</v>
      </c>
      <c r="B2285" s="6">
        <v>45436</v>
      </c>
      <c r="C2285" s="5" t="s">
        <v>66</v>
      </c>
      <c r="D2285" s="5" t="str">
        <f>VLOOKUP($C2285,'Sales Person'!$A$1:$C$21,2,0)</f>
        <v>Michale Cole</v>
      </c>
      <c r="E2285" s="5" t="s">
        <v>14</v>
      </c>
      <c r="F2285" s="5" t="str">
        <f>VLOOKUP($E2285,Country!$A$1:$B$11,2,0)</f>
        <v>Asia</v>
      </c>
      <c r="G2285" s="5" t="s">
        <v>31</v>
      </c>
      <c r="H2285" s="5" t="str">
        <f>VLOOKUP($G2285,Products!$A$1:$C$11,COLUMNS(Products!$A$2:B2285),0)</f>
        <v>Electronics</v>
      </c>
      <c r="I2285" s="5">
        <f>VLOOKUP($G2285,Products!$A$1:$C$11,COLUMNS(Products!$A$2:C2285),0)</f>
        <v>71.97</v>
      </c>
      <c r="J2285" s="5">
        <v>925.88</v>
      </c>
      <c r="K2285" s="5" t="s">
        <v>82</v>
      </c>
      <c r="L2285" s="5" t="s">
        <v>83</v>
      </c>
      <c r="M2285" s="5" t="str">
        <f t="shared" si="35"/>
        <v>0</v>
      </c>
      <c r="N2285" s="5" t="str">
        <f>TEXT(Table1[[#This Row],[Date]],"mmm")</f>
        <v>May</v>
      </c>
      <c r="O2285" s="5">
        <f>YEAR(Table1[[#This Row],[Date]])</f>
        <v>2024</v>
      </c>
    </row>
    <row r="2286" spans="1:15" x14ac:dyDescent="0.25">
      <c r="A2286" s="5">
        <v>2285</v>
      </c>
      <c r="B2286" s="6">
        <v>45205</v>
      </c>
      <c r="C2286" s="5" t="s">
        <v>54</v>
      </c>
      <c r="D2286" s="5" t="str">
        <f>VLOOKUP($C2286,'Sales Person'!$A$1:$C$21,2,0)</f>
        <v>Michale Cole</v>
      </c>
      <c r="E2286" s="5" t="s">
        <v>15</v>
      </c>
      <c r="F2286" s="5" t="str">
        <f>VLOOKUP($E2286,Country!$A$1:$B$11,2,0)</f>
        <v>Oceania</v>
      </c>
      <c r="G2286" s="5" t="s">
        <v>24</v>
      </c>
      <c r="H2286" s="5" t="str">
        <f>VLOOKUP($G2286,Products!$A$1:$C$11,COLUMNS(Products!$A$2:B2286),0)</f>
        <v>Audio</v>
      </c>
      <c r="I2286" s="5">
        <f>VLOOKUP($G2286,Products!$A$1:$C$11,COLUMNS(Products!$A$2:C2286),0)</f>
        <v>195.62</v>
      </c>
      <c r="J2286" s="5">
        <v>994.18</v>
      </c>
      <c r="K2286" s="5" t="s">
        <v>81</v>
      </c>
      <c r="L2286" s="6">
        <v>45225</v>
      </c>
      <c r="M2286" s="5">
        <f t="shared" si="35"/>
        <v>20</v>
      </c>
      <c r="N2286" s="5" t="str">
        <f>TEXT(Table1[[#This Row],[Date]],"mmm")</f>
        <v>Oct</v>
      </c>
      <c r="O2286" s="5">
        <f>YEAR(Table1[[#This Row],[Date]])</f>
        <v>2023</v>
      </c>
    </row>
    <row r="2287" spans="1:15" x14ac:dyDescent="0.25">
      <c r="A2287" s="5">
        <v>2286</v>
      </c>
      <c r="B2287" s="6">
        <v>45224</v>
      </c>
      <c r="C2287" s="5" t="s">
        <v>38</v>
      </c>
      <c r="D2287" s="5" t="str">
        <f>VLOOKUP($C2287,'Sales Person'!$A$1:$C$21,2,0)</f>
        <v>Samantha Irvin</v>
      </c>
      <c r="E2287" s="5" t="s">
        <v>15</v>
      </c>
      <c r="F2287" s="5" t="str">
        <f>VLOOKUP($E2287,Country!$A$1:$B$11,2,0)</f>
        <v>Oceania</v>
      </c>
      <c r="G2287" s="5" t="s">
        <v>22</v>
      </c>
      <c r="H2287" s="5" t="str">
        <f>VLOOKUP($G2287,Products!$A$1:$C$11,COLUMNS(Products!$A$2:B2287),0)</f>
        <v>Computing</v>
      </c>
      <c r="I2287" s="5">
        <f>VLOOKUP($G2287,Products!$A$1:$C$11,COLUMNS(Products!$A$2:C2287),0)</f>
        <v>415.78</v>
      </c>
      <c r="J2287" s="5">
        <v>773.85</v>
      </c>
      <c r="K2287" s="5" t="s">
        <v>81</v>
      </c>
      <c r="L2287" s="6">
        <v>45244</v>
      </c>
      <c r="M2287" s="5">
        <f t="shared" si="35"/>
        <v>20</v>
      </c>
      <c r="N2287" s="5" t="str">
        <f>TEXT(Table1[[#This Row],[Date]],"mmm")</f>
        <v>Oct</v>
      </c>
      <c r="O2287" s="5">
        <f>YEAR(Table1[[#This Row],[Date]])</f>
        <v>2023</v>
      </c>
    </row>
    <row r="2288" spans="1:15" x14ac:dyDescent="0.25">
      <c r="A2288" s="5">
        <v>2287</v>
      </c>
      <c r="B2288" s="6">
        <v>45558</v>
      </c>
      <c r="C2288" s="5" t="s">
        <v>36</v>
      </c>
      <c r="D2288" s="5" t="str">
        <f>VLOOKUP($C2288,'Sales Person'!$A$1:$C$21,2,0)</f>
        <v>Michale Cole</v>
      </c>
      <c r="E2288" s="5" t="s">
        <v>15</v>
      </c>
      <c r="F2288" s="5" t="str">
        <f>VLOOKUP($E2288,Country!$A$1:$B$11,2,0)</f>
        <v>Oceania</v>
      </c>
      <c r="G2288" s="5" t="s">
        <v>31</v>
      </c>
      <c r="H2288" s="5" t="str">
        <f>VLOOKUP($G2288,Products!$A$1:$C$11,COLUMNS(Products!$A$2:B2288),0)</f>
        <v>Electronics</v>
      </c>
      <c r="I2288" s="5">
        <f>VLOOKUP($G2288,Products!$A$1:$C$11,COLUMNS(Products!$A$2:C2288),0)</f>
        <v>71.97</v>
      </c>
      <c r="J2288" s="5">
        <v>972.33</v>
      </c>
      <c r="K2288" s="5" t="s">
        <v>81</v>
      </c>
      <c r="L2288" s="6">
        <v>45578</v>
      </c>
      <c r="M2288" s="5">
        <f t="shared" si="35"/>
        <v>20</v>
      </c>
      <c r="N2288" s="5" t="str">
        <f>TEXT(Table1[[#This Row],[Date]],"mmm")</f>
        <v>Sep</v>
      </c>
      <c r="O2288" s="5">
        <f>YEAR(Table1[[#This Row],[Date]])</f>
        <v>2024</v>
      </c>
    </row>
    <row r="2289" spans="1:15" x14ac:dyDescent="0.25">
      <c r="A2289" s="5">
        <v>2288</v>
      </c>
      <c r="B2289" s="6">
        <v>45575</v>
      </c>
      <c r="C2289" s="5" t="s">
        <v>62</v>
      </c>
      <c r="D2289" s="5" t="str">
        <f>VLOOKUP($C2289,'Sales Person'!$A$1:$C$21,2,0)</f>
        <v>Cathy Kelley</v>
      </c>
      <c r="E2289" s="5" t="s">
        <v>5</v>
      </c>
      <c r="F2289" s="5" t="str">
        <f>VLOOKUP($E2289,Country!$A$1:$B$11,2,0)</f>
        <v>South America</v>
      </c>
      <c r="G2289" s="5" t="s">
        <v>24</v>
      </c>
      <c r="H2289" s="5" t="str">
        <f>VLOOKUP($G2289,Products!$A$1:$C$11,COLUMNS(Products!$A$2:B2289),0)</f>
        <v>Audio</v>
      </c>
      <c r="I2289" s="5">
        <f>VLOOKUP($G2289,Products!$A$1:$C$11,COLUMNS(Products!$A$2:C2289),0)</f>
        <v>195.62</v>
      </c>
      <c r="J2289" s="5">
        <v>167.86</v>
      </c>
      <c r="K2289" s="5" t="s">
        <v>81</v>
      </c>
      <c r="L2289" s="6">
        <v>45579</v>
      </c>
      <c r="M2289" s="5">
        <f t="shared" si="35"/>
        <v>4</v>
      </c>
      <c r="N2289" s="5" t="str">
        <f>TEXT(Table1[[#This Row],[Date]],"mmm")</f>
        <v>Oct</v>
      </c>
      <c r="O2289" s="5">
        <f>YEAR(Table1[[#This Row],[Date]])</f>
        <v>2024</v>
      </c>
    </row>
    <row r="2290" spans="1:15" x14ac:dyDescent="0.25">
      <c r="A2290" s="5">
        <v>2289</v>
      </c>
      <c r="B2290" s="6">
        <v>45241</v>
      </c>
      <c r="C2290" s="5" t="s">
        <v>70</v>
      </c>
      <c r="D2290" s="5" t="str">
        <f>VLOOKUP($C2290,'Sales Person'!$A$1:$C$21,2,0)</f>
        <v>Cathy Kelley</v>
      </c>
      <c r="E2290" s="5" t="s">
        <v>14</v>
      </c>
      <c r="F2290" s="5" t="str">
        <f>VLOOKUP($E2290,Country!$A$1:$B$11,2,0)</f>
        <v>Asia</v>
      </c>
      <c r="G2290" s="5" t="s">
        <v>29</v>
      </c>
      <c r="H2290" s="5" t="str">
        <f>VLOOKUP($G2290,Products!$A$1:$C$11,COLUMNS(Products!$A$2:B2290),0)</f>
        <v>Computing</v>
      </c>
      <c r="I2290" s="5">
        <f>VLOOKUP($G2290,Products!$A$1:$C$11,COLUMNS(Products!$A$2:C2290),0)</f>
        <v>104.6</v>
      </c>
      <c r="J2290" s="5">
        <v>346.09</v>
      </c>
      <c r="K2290" s="5" t="s">
        <v>81</v>
      </c>
      <c r="L2290" s="6">
        <v>45259</v>
      </c>
      <c r="M2290" s="5">
        <f t="shared" si="35"/>
        <v>18</v>
      </c>
      <c r="N2290" s="5" t="str">
        <f>TEXT(Table1[[#This Row],[Date]],"mmm")</f>
        <v>Nov</v>
      </c>
      <c r="O2290" s="5">
        <f>YEAR(Table1[[#This Row],[Date]])</f>
        <v>2023</v>
      </c>
    </row>
    <row r="2291" spans="1:15" x14ac:dyDescent="0.25">
      <c r="A2291" s="5">
        <v>2290</v>
      </c>
      <c r="B2291" s="6">
        <v>45015</v>
      </c>
      <c r="C2291" s="5" t="s">
        <v>52</v>
      </c>
      <c r="D2291" s="5" t="str">
        <f>VLOOKUP($C2291,'Sales Person'!$A$1:$C$21,2,0)</f>
        <v>Nick Patrick</v>
      </c>
      <c r="E2291" s="5" t="s">
        <v>14</v>
      </c>
      <c r="F2291" s="5" t="str">
        <f>VLOOKUP($E2291,Country!$A$1:$B$11,2,0)</f>
        <v>Asia</v>
      </c>
      <c r="G2291" s="5" t="s">
        <v>31</v>
      </c>
      <c r="H2291" s="5" t="str">
        <f>VLOOKUP($G2291,Products!$A$1:$C$11,COLUMNS(Products!$A$2:B2291),0)</f>
        <v>Electronics</v>
      </c>
      <c r="I2291" s="5">
        <f>VLOOKUP($G2291,Products!$A$1:$C$11,COLUMNS(Products!$A$2:C2291),0)</f>
        <v>71.97</v>
      </c>
      <c r="J2291" s="5">
        <v>961.29</v>
      </c>
      <c r="K2291" s="5" t="s">
        <v>81</v>
      </c>
      <c r="L2291" s="6">
        <v>45033</v>
      </c>
      <c r="M2291" s="5">
        <f t="shared" si="35"/>
        <v>18</v>
      </c>
      <c r="N2291" s="5" t="str">
        <f>TEXT(Table1[[#This Row],[Date]],"mmm")</f>
        <v>Mar</v>
      </c>
      <c r="O2291" s="5">
        <f>YEAR(Table1[[#This Row],[Date]])</f>
        <v>2023</v>
      </c>
    </row>
    <row r="2292" spans="1:15" x14ac:dyDescent="0.25">
      <c r="A2292" s="5">
        <v>2291</v>
      </c>
      <c r="B2292" s="6">
        <v>44943</v>
      </c>
      <c r="C2292" s="5" t="s">
        <v>60</v>
      </c>
      <c r="D2292" s="5" t="str">
        <f>VLOOKUP($C2292,'Sales Person'!$A$1:$C$21,2,0)</f>
        <v>Cathy Kelley</v>
      </c>
      <c r="E2292" s="5" t="s">
        <v>15</v>
      </c>
      <c r="F2292" s="5" t="str">
        <f>VLOOKUP($E2292,Country!$A$1:$B$11,2,0)</f>
        <v>Oceania</v>
      </c>
      <c r="G2292" s="5" t="s">
        <v>29</v>
      </c>
      <c r="H2292" s="5" t="str">
        <f>VLOOKUP($G2292,Products!$A$1:$C$11,COLUMNS(Products!$A$2:B2292),0)</f>
        <v>Computing</v>
      </c>
      <c r="I2292" s="5">
        <f>VLOOKUP($G2292,Products!$A$1:$C$11,COLUMNS(Products!$A$2:C2292),0)</f>
        <v>104.6</v>
      </c>
      <c r="J2292" s="5">
        <v>220.39</v>
      </c>
      <c r="K2292" s="5" t="s">
        <v>81</v>
      </c>
      <c r="L2292" s="6">
        <v>44963</v>
      </c>
      <c r="M2292" s="5">
        <f t="shared" si="35"/>
        <v>20</v>
      </c>
      <c r="N2292" s="5" t="str">
        <f>TEXT(Table1[[#This Row],[Date]],"mmm")</f>
        <v>Jan</v>
      </c>
      <c r="O2292" s="5">
        <f>YEAR(Table1[[#This Row],[Date]])</f>
        <v>2023</v>
      </c>
    </row>
    <row r="2293" spans="1:15" x14ac:dyDescent="0.25">
      <c r="A2293" s="5">
        <v>2292</v>
      </c>
      <c r="B2293" s="6">
        <v>45469</v>
      </c>
      <c r="C2293" s="5" t="s">
        <v>74</v>
      </c>
      <c r="D2293" s="5" t="str">
        <f>VLOOKUP($C2293,'Sales Person'!$A$1:$C$21,2,0)</f>
        <v>Michale Cole</v>
      </c>
      <c r="E2293" s="5" t="s">
        <v>14</v>
      </c>
      <c r="F2293" s="5" t="str">
        <f>VLOOKUP($E2293,Country!$A$1:$B$11,2,0)</f>
        <v>Asia</v>
      </c>
      <c r="G2293" s="5" t="s">
        <v>29</v>
      </c>
      <c r="H2293" s="5" t="str">
        <f>VLOOKUP($G2293,Products!$A$1:$C$11,COLUMNS(Products!$A$2:B2293),0)</f>
        <v>Computing</v>
      </c>
      <c r="I2293" s="5">
        <f>VLOOKUP($G2293,Products!$A$1:$C$11,COLUMNS(Products!$A$2:C2293),0)</f>
        <v>104.6</v>
      </c>
      <c r="J2293" s="5">
        <v>899.11</v>
      </c>
      <c r="K2293" s="5" t="s">
        <v>82</v>
      </c>
      <c r="L2293" s="5" t="s">
        <v>83</v>
      </c>
      <c r="M2293" s="5" t="str">
        <f t="shared" si="35"/>
        <v>0</v>
      </c>
      <c r="N2293" s="5" t="str">
        <f>TEXT(Table1[[#This Row],[Date]],"mmm")</f>
        <v>Jun</v>
      </c>
      <c r="O2293" s="5">
        <f>YEAR(Table1[[#This Row],[Date]])</f>
        <v>2024</v>
      </c>
    </row>
    <row r="2294" spans="1:15" x14ac:dyDescent="0.25">
      <c r="A2294" s="5">
        <v>2293</v>
      </c>
      <c r="B2294" s="6">
        <v>45509</v>
      </c>
      <c r="C2294" s="5" t="s">
        <v>72</v>
      </c>
      <c r="D2294" s="5" t="str">
        <f>VLOOKUP($C2294,'Sales Person'!$A$1:$C$21,2,0)</f>
        <v>Cathy Kelley</v>
      </c>
      <c r="E2294" s="5" t="s">
        <v>11</v>
      </c>
      <c r="F2294" s="5" t="str">
        <f>VLOOKUP($E2294,Country!$A$1:$B$11,2,0)</f>
        <v>Asia</v>
      </c>
      <c r="G2294" s="5" t="s">
        <v>33</v>
      </c>
      <c r="H2294" s="5" t="str">
        <f>VLOOKUP($G2294,Products!$A$1:$C$11,COLUMNS(Products!$A$2:B2294),0)</f>
        <v>Electronics</v>
      </c>
      <c r="I2294" s="5">
        <f>VLOOKUP($G2294,Products!$A$1:$C$11,COLUMNS(Products!$A$2:C2294),0)</f>
        <v>381.62</v>
      </c>
      <c r="J2294" s="5">
        <v>364.79</v>
      </c>
      <c r="K2294" s="5" t="s">
        <v>81</v>
      </c>
      <c r="L2294" s="6">
        <v>45521</v>
      </c>
      <c r="M2294" s="5">
        <f t="shared" si="35"/>
        <v>12</v>
      </c>
      <c r="N2294" s="5" t="str">
        <f>TEXT(Table1[[#This Row],[Date]],"mmm")</f>
        <v>Aug</v>
      </c>
      <c r="O2294" s="5">
        <f>YEAR(Table1[[#This Row],[Date]])</f>
        <v>2024</v>
      </c>
    </row>
    <row r="2295" spans="1:15" x14ac:dyDescent="0.25">
      <c r="A2295" s="5">
        <v>2294</v>
      </c>
      <c r="B2295" s="6">
        <v>45154</v>
      </c>
      <c r="C2295" s="5" t="s">
        <v>68</v>
      </c>
      <c r="D2295" s="5" t="str">
        <f>VLOOKUP($C2295,'Sales Person'!$A$1:$C$21,2,0)</f>
        <v>Samantha Irvin</v>
      </c>
      <c r="E2295" s="5" t="s">
        <v>10</v>
      </c>
      <c r="F2295" s="5" t="str">
        <f>VLOOKUP($E2295,Country!$A$1:$B$11,2,0)</f>
        <v>Europe</v>
      </c>
      <c r="G2295" s="5" t="s">
        <v>28</v>
      </c>
      <c r="H2295" s="5" t="str">
        <f>VLOOKUP($G2295,Products!$A$1:$C$11,COLUMNS(Products!$A$2:B2295),0)</f>
        <v>Electronics</v>
      </c>
      <c r="I2295" s="5">
        <f>VLOOKUP($G2295,Products!$A$1:$C$11,COLUMNS(Products!$A$2:C2295),0)</f>
        <v>282.79000000000002</v>
      </c>
      <c r="J2295" s="5">
        <v>668.12</v>
      </c>
      <c r="K2295" s="5" t="s">
        <v>82</v>
      </c>
      <c r="L2295" s="5" t="s">
        <v>83</v>
      </c>
      <c r="M2295" s="5" t="str">
        <f t="shared" si="35"/>
        <v>0</v>
      </c>
      <c r="N2295" s="5" t="str">
        <f>TEXT(Table1[[#This Row],[Date]],"mmm")</f>
        <v>Aug</v>
      </c>
      <c r="O2295" s="5">
        <f>YEAR(Table1[[#This Row],[Date]])</f>
        <v>2023</v>
      </c>
    </row>
    <row r="2296" spans="1:15" x14ac:dyDescent="0.25">
      <c r="A2296" s="5">
        <v>2295</v>
      </c>
      <c r="B2296" s="6">
        <v>45307</v>
      </c>
      <c r="C2296" s="5" t="s">
        <v>58</v>
      </c>
      <c r="D2296" s="5" t="str">
        <f>VLOOKUP($C2296,'Sales Person'!$A$1:$C$21,2,0)</f>
        <v>Nick Patrick</v>
      </c>
      <c r="E2296" s="5" t="s">
        <v>7</v>
      </c>
      <c r="F2296" s="5" t="str">
        <f>VLOOKUP($E2296,Country!$A$1:$B$11,2,0)</f>
        <v>Europe</v>
      </c>
      <c r="G2296" s="5" t="s">
        <v>20</v>
      </c>
      <c r="H2296" s="5" t="str">
        <f>VLOOKUP($G2296,Products!$A$1:$C$11,COLUMNS(Products!$A$2:B2296),0)</f>
        <v>Office Equipment</v>
      </c>
      <c r="I2296" s="5">
        <f>VLOOKUP($G2296,Products!$A$1:$C$11,COLUMNS(Products!$A$2:C2296),0)</f>
        <v>350.59</v>
      </c>
      <c r="J2296" s="5">
        <v>745.4</v>
      </c>
      <c r="K2296" s="5" t="s">
        <v>81</v>
      </c>
      <c r="L2296" s="6">
        <v>45315</v>
      </c>
      <c r="M2296" s="5">
        <f t="shared" si="35"/>
        <v>8</v>
      </c>
      <c r="N2296" s="5" t="str">
        <f>TEXT(Table1[[#This Row],[Date]],"mmm")</f>
        <v>Jan</v>
      </c>
      <c r="O2296" s="5">
        <f>YEAR(Table1[[#This Row],[Date]])</f>
        <v>2024</v>
      </c>
    </row>
    <row r="2297" spans="1:15" x14ac:dyDescent="0.25">
      <c r="A2297" s="5">
        <v>2296</v>
      </c>
      <c r="B2297" s="6">
        <v>45095</v>
      </c>
      <c r="C2297" s="5" t="s">
        <v>74</v>
      </c>
      <c r="D2297" s="5" t="str">
        <f>VLOOKUP($C2297,'Sales Person'!$A$1:$C$21,2,0)</f>
        <v>Michale Cole</v>
      </c>
      <c r="E2297" s="5" t="s">
        <v>15</v>
      </c>
      <c r="F2297" s="5" t="str">
        <f>VLOOKUP($E2297,Country!$A$1:$B$11,2,0)</f>
        <v>Oceania</v>
      </c>
      <c r="G2297" s="5" t="s">
        <v>29</v>
      </c>
      <c r="H2297" s="5" t="str">
        <f>VLOOKUP($G2297,Products!$A$1:$C$11,COLUMNS(Products!$A$2:B2297),0)</f>
        <v>Computing</v>
      </c>
      <c r="I2297" s="5">
        <f>VLOOKUP($G2297,Products!$A$1:$C$11,COLUMNS(Products!$A$2:C2297),0)</f>
        <v>104.6</v>
      </c>
      <c r="J2297" s="5">
        <v>460.09</v>
      </c>
      <c r="K2297" s="5" t="s">
        <v>81</v>
      </c>
      <c r="L2297" s="6">
        <v>45115</v>
      </c>
      <c r="M2297" s="5">
        <f t="shared" si="35"/>
        <v>20</v>
      </c>
      <c r="N2297" s="5" t="str">
        <f>TEXT(Table1[[#This Row],[Date]],"mmm")</f>
        <v>Jun</v>
      </c>
      <c r="O2297" s="5">
        <f>YEAR(Table1[[#This Row],[Date]])</f>
        <v>2023</v>
      </c>
    </row>
    <row r="2298" spans="1:15" x14ac:dyDescent="0.25">
      <c r="A2298" s="5">
        <v>2297</v>
      </c>
      <c r="B2298" s="6">
        <v>45470</v>
      </c>
      <c r="C2298" s="5" t="s">
        <v>50</v>
      </c>
      <c r="D2298" s="5" t="str">
        <f>VLOOKUP($C2298,'Sales Person'!$A$1:$C$21,2,0)</f>
        <v>Michale Cole</v>
      </c>
      <c r="E2298" s="5" t="s">
        <v>4</v>
      </c>
      <c r="F2298" s="5" t="str">
        <f>VLOOKUP($E2298,Country!$A$1:$B$11,2,0)</f>
        <v>North America</v>
      </c>
      <c r="G2298" s="5" t="s">
        <v>26</v>
      </c>
      <c r="H2298" s="5" t="str">
        <f>VLOOKUP($G2298,Products!$A$1:$C$11,COLUMNS(Products!$A$2:B2298),0)</f>
        <v>Electronics</v>
      </c>
      <c r="I2298" s="5">
        <f>VLOOKUP($G2298,Products!$A$1:$C$11,COLUMNS(Products!$A$2:C2298),0)</f>
        <v>263.2</v>
      </c>
      <c r="J2298" s="5">
        <v>664.4</v>
      </c>
      <c r="K2298" s="5" t="s">
        <v>82</v>
      </c>
      <c r="L2298" s="5" t="s">
        <v>83</v>
      </c>
      <c r="M2298" s="5" t="str">
        <f t="shared" si="35"/>
        <v>0</v>
      </c>
      <c r="N2298" s="5" t="str">
        <f>TEXT(Table1[[#This Row],[Date]],"mmm")</f>
        <v>Jun</v>
      </c>
      <c r="O2298" s="5">
        <f>YEAR(Table1[[#This Row],[Date]])</f>
        <v>2024</v>
      </c>
    </row>
    <row r="2299" spans="1:15" x14ac:dyDescent="0.25">
      <c r="A2299" s="5">
        <v>2298</v>
      </c>
      <c r="B2299" s="6">
        <v>45327</v>
      </c>
      <c r="C2299" s="5" t="s">
        <v>58</v>
      </c>
      <c r="D2299" s="5" t="str">
        <f>VLOOKUP($C2299,'Sales Person'!$A$1:$C$21,2,0)</f>
        <v>Nick Patrick</v>
      </c>
      <c r="E2299" s="5" t="s">
        <v>4</v>
      </c>
      <c r="F2299" s="5" t="str">
        <f>VLOOKUP($E2299,Country!$A$1:$B$11,2,0)</f>
        <v>North America</v>
      </c>
      <c r="G2299" s="5" t="s">
        <v>29</v>
      </c>
      <c r="H2299" s="5" t="str">
        <f>VLOOKUP($G2299,Products!$A$1:$C$11,COLUMNS(Products!$A$2:B2299),0)</f>
        <v>Computing</v>
      </c>
      <c r="I2299" s="5">
        <f>VLOOKUP($G2299,Products!$A$1:$C$11,COLUMNS(Products!$A$2:C2299),0)</f>
        <v>104.6</v>
      </c>
      <c r="J2299" s="5">
        <v>904.95</v>
      </c>
      <c r="K2299" s="5" t="s">
        <v>82</v>
      </c>
      <c r="L2299" s="5" t="s">
        <v>83</v>
      </c>
      <c r="M2299" s="5" t="str">
        <f t="shared" si="35"/>
        <v>0</v>
      </c>
      <c r="N2299" s="5" t="str">
        <f>TEXT(Table1[[#This Row],[Date]],"mmm")</f>
        <v>Feb</v>
      </c>
      <c r="O2299" s="5">
        <f>YEAR(Table1[[#This Row],[Date]])</f>
        <v>2024</v>
      </c>
    </row>
    <row r="2300" spans="1:15" x14ac:dyDescent="0.25">
      <c r="A2300" s="5">
        <v>2299</v>
      </c>
      <c r="B2300" s="6">
        <v>45164</v>
      </c>
      <c r="C2300" s="5" t="s">
        <v>36</v>
      </c>
      <c r="D2300" s="5" t="str">
        <f>VLOOKUP($C2300,'Sales Person'!$A$1:$C$21,2,0)</f>
        <v>Michale Cole</v>
      </c>
      <c r="E2300" s="5" t="s">
        <v>13</v>
      </c>
      <c r="F2300" s="5" t="str">
        <f>VLOOKUP($E2300,Country!$A$1:$B$11,2,0)</f>
        <v>Asia</v>
      </c>
      <c r="G2300" s="5" t="s">
        <v>32</v>
      </c>
      <c r="H2300" s="5" t="str">
        <f>VLOOKUP($G2300,Products!$A$1:$C$11,COLUMNS(Products!$A$2:B2300),0)</f>
        <v>Audio</v>
      </c>
      <c r="I2300" s="5">
        <f>VLOOKUP($G2300,Products!$A$1:$C$11,COLUMNS(Products!$A$2:C2300),0)</f>
        <v>143.09</v>
      </c>
      <c r="J2300" s="5">
        <v>480.42</v>
      </c>
      <c r="K2300" s="5" t="s">
        <v>81</v>
      </c>
      <c r="L2300" s="6">
        <v>45179</v>
      </c>
      <c r="M2300" s="5">
        <f t="shared" si="35"/>
        <v>15</v>
      </c>
      <c r="N2300" s="5" t="str">
        <f>TEXT(Table1[[#This Row],[Date]],"mmm")</f>
        <v>Aug</v>
      </c>
      <c r="O2300" s="5">
        <f>YEAR(Table1[[#This Row],[Date]])</f>
        <v>2023</v>
      </c>
    </row>
    <row r="2301" spans="1:15" x14ac:dyDescent="0.25">
      <c r="A2301" s="5">
        <v>2300</v>
      </c>
      <c r="B2301" s="6">
        <v>45067</v>
      </c>
      <c r="C2301" s="5" t="s">
        <v>72</v>
      </c>
      <c r="D2301" s="5" t="str">
        <f>VLOOKUP($C2301,'Sales Person'!$A$1:$C$21,2,0)</f>
        <v>Cathy Kelley</v>
      </c>
      <c r="E2301" s="5" t="s">
        <v>2</v>
      </c>
      <c r="F2301" s="5" t="str">
        <f>VLOOKUP($E2301,Country!$A$1:$B$11,2,0)</f>
        <v>North America</v>
      </c>
      <c r="G2301" s="5" t="s">
        <v>24</v>
      </c>
      <c r="H2301" s="5" t="str">
        <f>VLOOKUP($G2301,Products!$A$1:$C$11,COLUMNS(Products!$A$2:B2301),0)</f>
        <v>Audio</v>
      </c>
      <c r="I2301" s="5">
        <f>VLOOKUP($G2301,Products!$A$1:$C$11,COLUMNS(Products!$A$2:C2301),0)</f>
        <v>195.62</v>
      </c>
      <c r="J2301" s="5">
        <v>353.19</v>
      </c>
      <c r="K2301" s="5" t="s">
        <v>81</v>
      </c>
      <c r="L2301" s="6">
        <v>45068</v>
      </c>
      <c r="M2301" s="5">
        <f t="shared" si="35"/>
        <v>1</v>
      </c>
      <c r="N2301" s="5" t="str">
        <f>TEXT(Table1[[#This Row],[Date]],"mmm")</f>
        <v>May</v>
      </c>
      <c r="O2301" s="5">
        <f>YEAR(Table1[[#This Row],[Date]])</f>
        <v>2023</v>
      </c>
    </row>
    <row r="2302" spans="1:15" x14ac:dyDescent="0.25">
      <c r="A2302" s="5">
        <v>2301</v>
      </c>
      <c r="B2302" s="6">
        <v>45563</v>
      </c>
      <c r="C2302" s="5" t="s">
        <v>56</v>
      </c>
      <c r="D2302" s="5" t="str">
        <f>VLOOKUP($C2302,'Sales Person'!$A$1:$C$21,2,0)</f>
        <v>Nick Patrick</v>
      </c>
      <c r="E2302" s="5" t="s">
        <v>14</v>
      </c>
      <c r="F2302" s="5" t="str">
        <f>VLOOKUP($E2302,Country!$A$1:$B$11,2,0)</f>
        <v>Asia</v>
      </c>
      <c r="G2302" s="5" t="s">
        <v>29</v>
      </c>
      <c r="H2302" s="5" t="str">
        <f>VLOOKUP($G2302,Products!$A$1:$C$11,COLUMNS(Products!$A$2:B2302),0)</f>
        <v>Computing</v>
      </c>
      <c r="I2302" s="5">
        <f>VLOOKUP($G2302,Products!$A$1:$C$11,COLUMNS(Products!$A$2:C2302),0)</f>
        <v>104.6</v>
      </c>
      <c r="J2302" s="5">
        <v>899.51</v>
      </c>
      <c r="K2302" s="5" t="s">
        <v>81</v>
      </c>
      <c r="L2302" s="6">
        <v>45581</v>
      </c>
      <c r="M2302" s="5">
        <f t="shared" si="35"/>
        <v>18</v>
      </c>
      <c r="N2302" s="5" t="str">
        <f>TEXT(Table1[[#This Row],[Date]],"mmm")</f>
        <v>Sep</v>
      </c>
      <c r="O2302" s="5">
        <f>YEAR(Table1[[#This Row],[Date]])</f>
        <v>2024</v>
      </c>
    </row>
    <row r="2303" spans="1:15" x14ac:dyDescent="0.25">
      <c r="A2303" s="5">
        <v>2302</v>
      </c>
      <c r="B2303" s="6">
        <v>45317</v>
      </c>
      <c r="C2303" s="5" t="s">
        <v>38</v>
      </c>
      <c r="D2303" s="5" t="str">
        <f>VLOOKUP($C2303,'Sales Person'!$A$1:$C$21,2,0)</f>
        <v>Samantha Irvin</v>
      </c>
      <c r="E2303" s="5" t="s">
        <v>9</v>
      </c>
      <c r="F2303" s="5" t="str">
        <f>VLOOKUP($E2303,Country!$A$1:$B$11,2,0)</f>
        <v>Europe</v>
      </c>
      <c r="G2303" s="5" t="s">
        <v>22</v>
      </c>
      <c r="H2303" s="5" t="str">
        <f>VLOOKUP($G2303,Products!$A$1:$C$11,COLUMNS(Products!$A$2:B2303),0)</f>
        <v>Computing</v>
      </c>
      <c r="I2303" s="5">
        <f>VLOOKUP($G2303,Products!$A$1:$C$11,COLUMNS(Products!$A$2:C2303),0)</f>
        <v>415.78</v>
      </c>
      <c r="J2303" s="5">
        <v>826</v>
      </c>
      <c r="K2303" s="5" t="s">
        <v>82</v>
      </c>
      <c r="L2303" s="5" t="s">
        <v>83</v>
      </c>
      <c r="M2303" s="5" t="str">
        <f t="shared" si="35"/>
        <v>0</v>
      </c>
      <c r="N2303" s="5" t="str">
        <f>TEXT(Table1[[#This Row],[Date]],"mmm")</f>
        <v>Jan</v>
      </c>
      <c r="O2303" s="5">
        <f>YEAR(Table1[[#This Row],[Date]])</f>
        <v>2024</v>
      </c>
    </row>
    <row r="2304" spans="1:15" x14ac:dyDescent="0.25">
      <c r="A2304" s="5">
        <v>2303</v>
      </c>
      <c r="B2304" s="6">
        <v>45057</v>
      </c>
      <c r="C2304" s="5" t="s">
        <v>56</v>
      </c>
      <c r="D2304" s="5" t="str">
        <f>VLOOKUP($C2304,'Sales Person'!$A$1:$C$21,2,0)</f>
        <v>Nick Patrick</v>
      </c>
      <c r="E2304" s="5" t="s">
        <v>10</v>
      </c>
      <c r="F2304" s="5" t="str">
        <f>VLOOKUP($E2304,Country!$A$1:$B$11,2,0)</f>
        <v>Europe</v>
      </c>
      <c r="G2304" s="5" t="s">
        <v>22</v>
      </c>
      <c r="H2304" s="5" t="str">
        <f>VLOOKUP($G2304,Products!$A$1:$C$11,COLUMNS(Products!$A$2:B2304),0)</f>
        <v>Computing</v>
      </c>
      <c r="I2304" s="5">
        <f>VLOOKUP($G2304,Products!$A$1:$C$11,COLUMNS(Products!$A$2:C2304),0)</f>
        <v>415.78</v>
      </c>
      <c r="J2304" s="5">
        <v>993.61</v>
      </c>
      <c r="K2304" s="5" t="s">
        <v>82</v>
      </c>
      <c r="L2304" s="5" t="s">
        <v>83</v>
      </c>
      <c r="M2304" s="5" t="str">
        <f t="shared" si="35"/>
        <v>0</v>
      </c>
      <c r="N2304" s="5" t="str">
        <f>TEXT(Table1[[#This Row],[Date]],"mmm")</f>
        <v>May</v>
      </c>
      <c r="O2304" s="5">
        <f>YEAR(Table1[[#This Row],[Date]])</f>
        <v>2023</v>
      </c>
    </row>
    <row r="2305" spans="1:15" x14ac:dyDescent="0.25">
      <c r="A2305" s="5">
        <v>2304</v>
      </c>
      <c r="B2305" s="6">
        <v>45583</v>
      </c>
      <c r="C2305" s="5" t="s">
        <v>62</v>
      </c>
      <c r="D2305" s="5" t="str">
        <f>VLOOKUP($C2305,'Sales Person'!$A$1:$C$21,2,0)</f>
        <v>Cathy Kelley</v>
      </c>
      <c r="E2305" s="5" t="s">
        <v>15</v>
      </c>
      <c r="F2305" s="5" t="str">
        <f>VLOOKUP($E2305,Country!$A$1:$B$11,2,0)</f>
        <v>Oceania</v>
      </c>
      <c r="G2305" s="5" t="s">
        <v>30</v>
      </c>
      <c r="H2305" s="5" t="str">
        <f>VLOOKUP($G2305,Products!$A$1:$C$11,COLUMNS(Products!$A$2:B2305),0)</f>
        <v>Audio</v>
      </c>
      <c r="I2305" s="5">
        <f>VLOOKUP($G2305,Products!$A$1:$C$11,COLUMNS(Products!$A$2:C2305),0)</f>
        <v>199.57</v>
      </c>
      <c r="J2305" s="5">
        <v>290.79000000000002</v>
      </c>
      <c r="K2305" s="5" t="s">
        <v>82</v>
      </c>
      <c r="L2305" s="5" t="s">
        <v>83</v>
      </c>
      <c r="M2305" s="5" t="str">
        <f t="shared" si="35"/>
        <v>0</v>
      </c>
      <c r="N2305" s="5" t="str">
        <f>TEXT(Table1[[#This Row],[Date]],"mmm")</f>
        <v>Oct</v>
      </c>
      <c r="O2305" s="5">
        <f>YEAR(Table1[[#This Row],[Date]])</f>
        <v>2024</v>
      </c>
    </row>
    <row r="2306" spans="1:15" x14ac:dyDescent="0.25">
      <c r="A2306" s="5">
        <v>2305</v>
      </c>
      <c r="B2306" s="6">
        <v>45131</v>
      </c>
      <c r="C2306" s="5" t="s">
        <v>40</v>
      </c>
      <c r="D2306" s="5" t="str">
        <f>VLOOKUP($C2306,'Sales Person'!$A$1:$C$21,2,0)</f>
        <v>Samantha Irvin</v>
      </c>
      <c r="E2306" s="5" t="s">
        <v>9</v>
      </c>
      <c r="F2306" s="5" t="str">
        <f>VLOOKUP($E2306,Country!$A$1:$B$11,2,0)</f>
        <v>Europe</v>
      </c>
      <c r="G2306" s="5" t="s">
        <v>22</v>
      </c>
      <c r="H2306" s="5" t="str">
        <f>VLOOKUP($G2306,Products!$A$1:$C$11,COLUMNS(Products!$A$2:B2306),0)</f>
        <v>Computing</v>
      </c>
      <c r="I2306" s="5">
        <f>VLOOKUP($G2306,Products!$A$1:$C$11,COLUMNS(Products!$A$2:C2306),0)</f>
        <v>415.78</v>
      </c>
      <c r="J2306" s="5">
        <v>689.58</v>
      </c>
      <c r="K2306" s="5" t="s">
        <v>81</v>
      </c>
      <c r="L2306" s="6">
        <v>45141</v>
      </c>
      <c r="M2306" s="5">
        <f t="shared" ref="M2306:M2369" si="36">IFERROR(L2306-B2306,"0")</f>
        <v>10</v>
      </c>
      <c r="N2306" s="5" t="str">
        <f>TEXT(Table1[[#This Row],[Date]],"mmm")</f>
        <v>Jul</v>
      </c>
      <c r="O2306" s="5">
        <f>YEAR(Table1[[#This Row],[Date]])</f>
        <v>2023</v>
      </c>
    </row>
    <row r="2307" spans="1:15" x14ac:dyDescent="0.25">
      <c r="A2307" s="5">
        <v>2306</v>
      </c>
      <c r="B2307" s="6">
        <v>45239</v>
      </c>
      <c r="C2307" s="5" t="s">
        <v>38</v>
      </c>
      <c r="D2307" s="5" t="str">
        <f>VLOOKUP($C2307,'Sales Person'!$A$1:$C$21,2,0)</f>
        <v>Samantha Irvin</v>
      </c>
      <c r="E2307" s="5" t="s">
        <v>15</v>
      </c>
      <c r="F2307" s="5" t="str">
        <f>VLOOKUP($E2307,Country!$A$1:$B$11,2,0)</f>
        <v>Oceania</v>
      </c>
      <c r="G2307" s="5" t="s">
        <v>22</v>
      </c>
      <c r="H2307" s="5" t="str">
        <f>VLOOKUP($G2307,Products!$A$1:$C$11,COLUMNS(Products!$A$2:B2307),0)</f>
        <v>Computing</v>
      </c>
      <c r="I2307" s="5">
        <f>VLOOKUP($G2307,Products!$A$1:$C$11,COLUMNS(Products!$A$2:C2307),0)</f>
        <v>415.78</v>
      </c>
      <c r="J2307" s="5">
        <v>628.55999999999995</v>
      </c>
      <c r="K2307" s="5" t="s">
        <v>81</v>
      </c>
      <c r="L2307" s="6">
        <v>45259</v>
      </c>
      <c r="M2307" s="5">
        <f t="shared" si="36"/>
        <v>20</v>
      </c>
      <c r="N2307" s="5" t="str">
        <f>TEXT(Table1[[#This Row],[Date]],"mmm")</f>
        <v>Nov</v>
      </c>
      <c r="O2307" s="5">
        <f>YEAR(Table1[[#This Row],[Date]])</f>
        <v>2023</v>
      </c>
    </row>
    <row r="2308" spans="1:15" x14ac:dyDescent="0.25">
      <c r="A2308" s="5">
        <v>2307</v>
      </c>
      <c r="B2308" s="6">
        <v>45398</v>
      </c>
      <c r="C2308" s="5" t="s">
        <v>64</v>
      </c>
      <c r="D2308" s="5" t="str">
        <f>VLOOKUP($C2308,'Sales Person'!$A$1:$C$21,2,0)</f>
        <v>Michale Cole</v>
      </c>
      <c r="E2308" s="5" t="s">
        <v>5</v>
      </c>
      <c r="F2308" s="5" t="str">
        <f>VLOOKUP($E2308,Country!$A$1:$B$11,2,0)</f>
        <v>South America</v>
      </c>
      <c r="G2308" s="5" t="s">
        <v>29</v>
      </c>
      <c r="H2308" s="5" t="str">
        <f>VLOOKUP($G2308,Products!$A$1:$C$11,COLUMNS(Products!$A$2:B2308),0)</f>
        <v>Computing</v>
      </c>
      <c r="I2308" s="5">
        <f>VLOOKUP($G2308,Products!$A$1:$C$11,COLUMNS(Products!$A$2:C2308),0)</f>
        <v>104.6</v>
      </c>
      <c r="J2308" s="5">
        <v>295.07</v>
      </c>
      <c r="K2308" s="5" t="s">
        <v>81</v>
      </c>
      <c r="L2308" s="6">
        <v>45402</v>
      </c>
      <c r="M2308" s="5">
        <f t="shared" si="36"/>
        <v>4</v>
      </c>
      <c r="N2308" s="5" t="str">
        <f>TEXT(Table1[[#This Row],[Date]],"mmm")</f>
        <v>Apr</v>
      </c>
      <c r="O2308" s="5">
        <f>YEAR(Table1[[#This Row],[Date]])</f>
        <v>2024</v>
      </c>
    </row>
    <row r="2309" spans="1:15" x14ac:dyDescent="0.25">
      <c r="A2309" s="5">
        <v>2308</v>
      </c>
      <c r="B2309" s="6">
        <v>45263</v>
      </c>
      <c r="C2309" s="5" t="s">
        <v>72</v>
      </c>
      <c r="D2309" s="5" t="str">
        <f>VLOOKUP($C2309,'Sales Person'!$A$1:$C$21,2,0)</f>
        <v>Cathy Kelley</v>
      </c>
      <c r="E2309" s="5" t="s">
        <v>9</v>
      </c>
      <c r="F2309" s="5" t="str">
        <f>VLOOKUP($E2309,Country!$A$1:$B$11,2,0)</f>
        <v>Europe</v>
      </c>
      <c r="G2309" s="5" t="s">
        <v>29</v>
      </c>
      <c r="H2309" s="5" t="str">
        <f>VLOOKUP($G2309,Products!$A$1:$C$11,COLUMNS(Products!$A$2:B2309),0)</f>
        <v>Computing</v>
      </c>
      <c r="I2309" s="5">
        <f>VLOOKUP($G2309,Products!$A$1:$C$11,COLUMNS(Products!$A$2:C2309),0)</f>
        <v>104.6</v>
      </c>
      <c r="J2309" s="5">
        <v>463.06</v>
      </c>
      <c r="K2309" s="5" t="s">
        <v>81</v>
      </c>
      <c r="L2309" s="6">
        <v>45273</v>
      </c>
      <c r="M2309" s="5">
        <f t="shared" si="36"/>
        <v>10</v>
      </c>
      <c r="N2309" s="5" t="str">
        <f>TEXT(Table1[[#This Row],[Date]],"mmm")</f>
        <v>Dec</v>
      </c>
      <c r="O2309" s="5">
        <f>YEAR(Table1[[#This Row],[Date]])</f>
        <v>2023</v>
      </c>
    </row>
    <row r="2310" spans="1:15" x14ac:dyDescent="0.25">
      <c r="A2310" s="5">
        <v>2309</v>
      </c>
      <c r="B2310" s="6">
        <v>45608</v>
      </c>
      <c r="C2310" s="5" t="s">
        <v>74</v>
      </c>
      <c r="D2310" s="5" t="str">
        <f>VLOOKUP($C2310,'Sales Person'!$A$1:$C$21,2,0)</f>
        <v>Michale Cole</v>
      </c>
      <c r="E2310" s="5" t="s">
        <v>5</v>
      </c>
      <c r="F2310" s="5" t="str">
        <f>VLOOKUP($E2310,Country!$A$1:$B$11,2,0)</f>
        <v>South America</v>
      </c>
      <c r="G2310" s="5" t="s">
        <v>26</v>
      </c>
      <c r="H2310" s="5" t="str">
        <f>VLOOKUP($G2310,Products!$A$1:$C$11,COLUMNS(Products!$A$2:B2310),0)</f>
        <v>Electronics</v>
      </c>
      <c r="I2310" s="5">
        <f>VLOOKUP($G2310,Products!$A$1:$C$11,COLUMNS(Products!$A$2:C2310),0)</f>
        <v>263.2</v>
      </c>
      <c r="J2310" s="5">
        <v>717.55</v>
      </c>
      <c r="K2310" s="5" t="s">
        <v>82</v>
      </c>
      <c r="L2310" s="5" t="s">
        <v>83</v>
      </c>
      <c r="M2310" s="5" t="str">
        <f t="shared" si="36"/>
        <v>0</v>
      </c>
      <c r="N2310" s="5" t="str">
        <f>TEXT(Table1[[#This Row],[Date]],"mmm")</f>
        <v>Nov</v>
      </c>
      <c r="O2310" s="5">
        <f>YEAR(Table1[[#This Row],[Date]])</f>
        <v>2024</v>
      </c>
    </row>
    <row r="2311" spans="1:15" x14ac:dyDescent="0.25">
      <c r="A2311" s="5">
        <v>2310</v>
      </c>
      <c r="B2311" s="6">
        <v>45392</v>
      </c>
      <c r="C2311" s="5" t="s">
        <v>46</v>
      </c>
      <c r="D2311" s="5" t="str">
        <f>VLOOKUP($C2311,'Sales Person'!$A$1:$C$21,2,0)</f>
        <v>Nick Patrick</v>
      </c>
      <c r="E2311" s="5" t="s">
        <v>5</v>
      </c>
      <c r="F2311" s="5" t="str">
        <f>VLOOKUP($E2311,Country!$A$1:$B$11,2,0)</f>
        <v>South America</v>
      </c>
      <c r="G2311" s="5" t="s">
        <v>22</v>
      </c>
      <c r="H2311" s="5" t="str">
        <f>VLOOKUP($G2311,Products!$A$1:$C$11,COLUMNS(Products!$A$2:B2311),0)</f>
        <v>Computing</v>
      </c>
      <c r="I2311" s="5">
        <f>VLOOKUP($G2311,Products!$A$1:$C$11,COLUMNS(Products!$A$2:C2311),0)</f>
        <v>415.78</v>
      </c>
      <c r="J2311" s="5">
        <v>895.4</v>
      </c>
      <c r="K2311" s="5" t="s">
        <v>82</v>
      </c>
      <c r="L2311" s="5" t="s">
        <v>83</v>
      </c>
      <c r="M2311" s="5" t="str">
        <f t="shared" si="36"/>
        <v>0</v>
      </c>
      <c r="N2311" s="5" t="str">
        <f>TEXT(Table1[[#This Row],[Date]],"mmm")</f>
        <v>Apr</v>
      </c>
      <c r="O2311" s="5">
        <f>YEAR(Table1[[#This Row],[Date]])</f>
        <v>2024</v>
      </c>
    </row>
    <row r="2312" spans="1:15" x14ac:dyDescent="0.25">
      <c r="A2312" s="5">
        <v>2311</v>
      </c>
      <c r="B2312" s="6">
        <v>45246</v>
      </c>
      <c r="C2312" s="5" t="s">
        <v>48</v>
      </c>
      <c r="D2312" s="5" t="str">
        <f>VLOOKUP($C2312,'Sales Person'!$A$1:$C$21,2,0)</f>
        <v>Cathy Kelley</v>
      </c>
      <c r="E2312" s="5" t="s">
        <v>4</v>
      </c>
      <c r="F2312" s="5" t="str">
        <f>VLOOKUP($E2312,Country!$A$1:$B$11,2,0)</f>
        <v>North America</v>
      </c>
      <c r="G2312" s="5" t="s">
        <v>20</v>
      </c>
      <c r="H2312" s="5" t="str">
        <f>VLOOKUP($G2312,Products!$A$1:$C$11,COLUMNS(Products!$A$2:B2312),0)</f>
        <v>Office Equipment</v>
      </c>
      <c r="I2312" s="5">
        <f>VLOOKUP($G2312,Products!$A$1:$C$11,COLUMNS(Products!$A$2:C2312),0)</f>
        <v>350.59</v>
      </c>
      <c r="J2312" s="5">
        <v>487.78</v>
      </c>
      <c r="K2312" s="5" t="s">
        <v>81</v>
      </c>
      <c r="L2312" s="6">
        <v>45248</v>
      </c>
      <c r="M2312" s="5">
        <f t="shared" si="36"/>
        <v>2</v>
      </c>
      <c r="N2312" s="5" t="str">
        <f>TEXT(Table1[[#This Row],[Date]],"mmm")</f>
        <v>Nov</v>
      </c>
      <c r="O2312" s="5">
        <f>YEAR(Table1[[#This Row],[Date]])</f>
        <v>2023</v>
      </c>
    </row>
    <row r="2313" spans="1:15" x14ac:dyDescent="0.25">
      <c r="A2313" s="5">
        <v>2312</v>
      </c>
      <c r="B2313" s="6">
        <v>45046</v>
      </c>
      <c r="C2313" s="5" t="s">
        <v>48</v>
      </c>
      <c r="D2313" s="5" t="str">
        <f>VLOOKUP($C2313,'Sales Person'!$A$1:$C$21,2,0)</f>
        <v>Cathy Kelley</v>
      </c>
      <c r="E2313" s="5" t="s">
        <v>11</v>
      </c>
      <c r="F2313" s="5" t="str">
        <f>VLOOKUP($E2313,Country!$A$1:$B$11,2,0)</f>
        <v>Asia</v>
      </c>
      <c r="G2313" s="5" t="s">
        <v>32</v>
      </c>
      <c r="H2313" s="5" t="str">
        <f>VLOOKUP($G2313,Products!$A$1:$C$11,COLUMNS(Products!$A$2:B2313),0)</f>
        <v>Audio</v>
      </c>
      <c r="I2313" s="5">
        <f>VLOOKUP($G2313,Products!$A$1:$C$11,COLUMNS(Products!$A$2:C2313),0)</f>
        <v>143.09</v>
      </c>
      <c r="J2313" s="5">
        <v>458.07</v>
      </c>
      <c r="K2313" s="5" t="s">
        <v>82</v>
      </c>
      <c r="L2313" s="5" t="s">
        <v>83</v>
      </c>
      <c r="M2313" s="5" t="str">
        <f t="shared" si="36"/>
        <v>0</v>
      </c>
      <c r="N2313" s="5" t="str">
        <f>TEXT(Table1[[#This Row],[Date]],"mmm")</f>
        <v>Apr</v>
      </c>
      <c r="O2313" s="5">
        <f>YEAR(Table1[[#This Row],[Date]])</f>
        <v>2023</v>
      </c>
    </row>
    <row r="2314" spans="1:15" x14ac:dyDescent="0.25">
      <c r="A2314" s="5">
        <v>2313</v>
      </c>
      <c r="B2314" s="6">
        <v>45165</v>
      </c>
      <c r="C2314" s="5" t="s">
        <v>70</v>
      </c>
      <c r="D2314" s="5" t="str">
        <f>VLOOKUP($C2314,'Sales Person'!$A$1:$C$21,2,0)</f>
        <v>Cathy Kelley</v>
      </c>
      <c r="E2314" s="5" t="s">
        <v>10</v>
      </c>
      <c r="F2314" s="5" t="str">
        <f>VLOOKUP($E2314,Country!$A$1:$B$11,2,0)</f>
        <v>Europe</v>
      </c>
      <c r="G2314" s="5" t="s">
        <v>32</v>
      </c>
      <c r="H2314" s="5" t="str">
        <f>VLOOKUP($G2314,Products!$A$1:$C$11,COLUMNS(Products!$A$2:B2314),0)</f>
        <v>Audio</v>
      </c>
      <c r="I2314" s="5">
        <f>VLOOKUP($G2314,Products!$A$1:$C$11,COLUMNS(Products!$A$2:C2314),0)</f>
        <v>143.09</v>
      </c>
      <c r="J2314" s="5">
        <v>711.96</v>
      </c>
      <c r="K2314" s="5" t="s">
        <v>82</v>
      </c>
      <c r="L2314" s="5" t="s">
        <v>83</v>
      </c>
      <c r="M2314" s="5" t="str">
        <f t="shared" si="36"/>
        <v>0</v>
      </c>
      <c r="N2314" s="5" t="str">
        <f>TEXT(Table1[[#This Row],[Date]],"mmm")</f>
        <v>Aug</v>
      </c>
      <c r="O2314" s="5">
        <f>YEAR(Table1[[#This Row],[Date]])</f>
        <v>2023</v>
      </c>
    </row>
    <row r="2315" spans="1:15" x14ac:dyDescent="0.25">
      <c r="A2315" s="5">
        <v>2314</v>
      </c>
      <c r="B2315" s="6">
        <v>45083</v>
      </c>
      <c r="C2315" s="5" t="s">
        <v>48</v>
      </c>
      <c r="D2315" s="5" t="str">
        <f>VLOOKUP($C2315,'Sales Person'!$A$1:$C$21,2,0)</f>
        <v>Cathy Kelley</v>
      </c>
      <c r="E2315" s="5" t="s">
        <v>4</v>
      </c>
      <c r="F2315" s="5" t="str">
        <f>VLOOKUP($E2315,Country!$A$1:$B$11,2,0)</f>
        <v>North America</v>
      </c>
      <c r="G2315" s="5" t="s">
        <v>20</v>
      </c>
      <c r="H2315" s="5" t="str">
        <f>VLOOKUP($G2315,Products!$A$1:$C$11,COLUMNS(Products!$A$2:B2315),0)</f>
        <v>Office Equipment</v>
      </c>
      <c r="I2315" s="5">
        <f>VLOOKUP($G2315,Products!$A$1:$C$11,COLUMNS(Products!$A$2:C2315),0)</f>
        <v>350.59</v>
      </c>
      <c r="J2315" s="5">
        <v>213.24</v>
      </c>
      <c r="K2315" s="5" t="s">
        <v>81</v>
      </c>
      <c r="L2315" s="6">
        <v>45085</v>
      </c>
      <c r="M2315" s="5">
        <f t="shared" si="36"/>
        <v>2</v>
      </c>
      <c r="N2315" s="5" t="str">
        <f>TEXT(Table1[[#This Row],[Date]],"mmm")</f>
        <v>Jun</v>
      </c>
      <c r="O2315" s="5">
        <f>YEAR(Table1[[#This Row],[Date]])</f>
        <v>2023</v>
      </c>
    </row>
    <row r="2316" spans="1:15" x14ac:dyDescent="0.25">
      <c r="A2316" s="5">
        <v>2315</v>
      </c>
      <c r="B2316" s="6">
        <v>45601</v>
      </c>
      <c r="C2316" s="5" t="s">
        <v>72</v>
      </c>
      <c r="D2316" s="5" t="str">
        <f>VLOOKUP($C2316,'Sales Person'!$A$1:$C$21,2,0)</f>
        <v>Cathy Kelley</v>
      </c>
      <c r="E2316" s="5" t="s">
        <v>14</v>
      </c>
      <c r="F2316" s="5" t="str">
        <f>VLOOKUP($E2316,Country!$A$1:$B$11,2,0)</f>
        <v>Asia</v>
      </c>
      <c r="G2316" s="5" t="s">
        <v>31</v>
      </c>
      <c r="H2316" s="5" t="str">
        <f>VLOOKUP($G2316,Products!$A$1:$C$11,COLUMNS(Products!$A$2:B2316),0)</f>
        <v>Electronics</v>
      </c>
      <c r="I2316" s="5">
        <f>VLOOKUP($G2316,Products!$A$1:$C$11,COLUMNS(Products!$A$2:C2316),0)</f>
        <v>71.97</v>
      </c>
      <c r="J2316" s="5">
        <v>755.24</v>
      </c>
      <c r="K2316" s="5" t="s">
        <v>81</v>
      </c>
      <c r="L2316" s="6">
        <v>45619</v>
      </c>
      <c r="M2316" s="5">
        <f t="shared" si="36"/>
        <v>18</v>
      </c>
      <c r="N2316" s="5" t="str">
        <f>TEXT(Table1[[#This Row],[Date]],"mmm")</f>
        <v>Nov</v>
      </c>
      <c r="O2316" s="5">
        <f>YEAR(Table1[[#This Row],[Date]])</f>
        <v>2024</v>
      </c>
    </row>
    <row r="2317" spans="1:15" x14ac:dyDescent="0.25">
      <c r="A2317" s="5">
        <v>2316</v>
      </c>
      <c r="B2317" s="6">
        <v>45104</v>
      </c>
      <c r="C2317" s="5" t="s">
        <v>42</v>
      </c>
      <c r="D2317" s="5" t="str">
        <f>VLOOKUP($C2317,'Sales Person'!$A$1:$C$21,2,0)</f>
        <v>Cathy Kelley</v>
      </c>
      <c r="E2317" s="5" t="s">
        <v>11</v>
      </c>
      <c r="F2317" s="5" t="str">
        <f>VLOOKUP($E2317,Country!$A$1:$B$11,2,0)</f>
        <v>Asia</v>
      </c>
      <c r="G2317" s="5" t="s">
        <v>24</v>
      </c>
      <c r="H2317" s="5" t="str">
        <f>VLOOKUP($G2317,Products!$A$1:$C$11,COLUMNS(Products!$A$2:B2317),0)</f>
        <v>Audio</v>
      </c>
      <c r="I2317" s="5">
        <f>VLOOKUP($G2317,Products!$A$1:$C$11,COLUMNS(Products!$A$2:C2317),0)</f>
        <v>195.62</v>
      </c>
      <c r="J2317" s="5">
        <v>602.98</v>
      </c>
      <c r="K2317" s="5" t="s">
        <v>81</v>
      </c>
      <c r="L2317" s="6">
        <v>45116</v>
      </c>
      <c r="M2317" s="5">
        <f t="shared" si="36"/>
        <v>12</v>
      </c>
      <c r="N2317" s="5" t="str">
        <f>TEXT(Table1[[#This Row],[Date]],"mmm")</f>
        <v>Jun</v>
      </c>
      <c r="O2317" s="5">
        <f>YEAR(Table1[[#This Row],[Date]])</f>
        <v>2023</v>
      </c>
    </row>
    <row r="2318" spans="1:15" x14ac:dyDescent="0.25">
      <c r="A2318" s="5">
        <v>2317</v>
      </c>
      <c r="B2318" s="6">
        <v>44957</v>
      </c>
      <c r="C2318" s="5" t="s">
        <v>66</v>
      </c>
      <c r="D2318" s="5" t="str">
        <f>VLOOKUP($C2318,'Sales Person'!$A$1:$C$21,2,0)</f>
        <v>Michale Cole</v>
      </c>
      <c r="E2318" s="5" t="s">
        <v>15</v>
      </c>
      <c r="F2318" s="5" t="str">
        <f>VLOOKUP($E2318,Country!$A$1:$B$11,2,0)</f>
        <v>Oceania</v>
      </c>
      <c r="G2318" s="5" t="s">
        <v>32</v>
      </c>
      <c r="H2318" s="5" t="str">
        <f>VLOOKUP($G2318,Products!$A$1:$C$11,COLUMNS(Products!$A$2:B2318),0)</f>
        <v>Audio</v>
      </c>
      <c r="I2318" s="5">
        <f>VLOOKUP($G2318,Products!$A$1:$C$11,COLUMNS(Products!$A$2:C2318),0)</f>
        <v>143.09</v>
      </c>
      <c r="J2318" s="5">
        <v>740.48</v>
      </c>
      <c r="K2318" s="5" t="s">
        <v>81</v>
      </c>
      <c r="L2318" s="6">
        <v>44977</v>
      </c>
      <c r="M2318" s="5">
        <f t="shared" si="36"/>
        <v>20</v>
      </c>
      <c r="N2318" s="5" t="str">
        <f>TEXT(Table1[[#This Row],[Date]],"mmm")</f>
        <v>Jan</v>
      </c>
      <c r="O2318" s="5">
        <f>YEAR(Table1[[#This Row],[Date]])</f>
        <v>2023</v>
      </c>
    </row>
    <row r="2319" spans="1:15" x14ac:dyDescent="0.25">
      <c r="A2319" s="5">
        <v>2318</v>
      </c>
      <c r="B2319" s="6">
        <v>45601</v>
      </c>
      <c r="C2319" s="5" t="s">
        <v>46</v>
      </c>
      <c r="D2319" s="5" t="str">
        <f>VLOOKUP($C2319,'Sales Person'!$A$1:$C$21,2,0)</f>
        <v>Nick Patrick</v>
      </c>
      <c r="E2319" s="5" t="s">
        <v>9</v>
      </c>
      <c r="F2319" s="5" t="str">
        <f>VLOOKUP($E2319,Country!$A$1:$B$11,2,0)</f>
        <v>Europe</v>
      </c>
      <c r="G2319" s="5" t="s">
        <v>28</v>
      </c>
      <c r="H2319" s="5" t="str">
        <f>VLOOKUP($G2319,Products!$A$1:$C$11,COLUMNS(Products!$A$2:B2319),0)</f>
        <v>Electronics</v>
      </c>
      <c r="I2319" s="5">
        <f>VLOOKUP($G2319,Products!$A$1:$C$11,COLUMNS(Products!$A$2:C2319),0)</f>
        <v>282.79000000000002</v>
      </c>
      <c r="J2319" s="5">
        <v>477.98</v>
      </c>
      <c r="K2319" s="5" t="s">
        <v>81</v>
      </c>
      <c r="L2319" s="6">
        <v>45611</v>
      </c>
      <c r="M2319" s="5">
        <f t="shared" si="36"/>
        <v>10</v>
      </c>
      <c r="N2319" s="5" t="str">
        <f>TEXT(Table1[[#This Row],[Date]],"mmm")</f>
        <v>Nov</v>
      </c>
      <c r="O2319" s="5">
        <f>YEAR(Table1[[#This Row],[Date]])</f>
        <v>2024</v>
      </c>
    </row>
    <row r="2320" spans="1:15" x14ac:dyDescent="0.25">
      <c r="A2320" s="5">
        <v>2319</v>
      </c>
      <c r="B2320" s="6">
        <v>45502</v>
      </c>
      <c r="C2320" s="5" t="s">
        <v>56</v>
      </c>
      <c r="D2320" s="5" t="str">
        <f>VLOOKUP($C2320,'Sales Person'!$A$1:$C$21,2,0)</f>
        <v>Nick Patrick</v>
      </c>
      <c r="E2320" s="5" t="s">
        <v>7</v>
      </c>
      <c r="F2320" s="5" t="str">
        <f>VLOOKUP($E2320,Country!$A$1:$B$11,2,0)</f>
        <v>Europe</v>
      </c>
      <c r="G2320" s="5" t="s">
        <v>30</v>
      </c>
      <c r="H2320" s="5" t="str">
        <f>VLOOKUP($G2320,Products!$A$1:$C$11,COLUMNS(Products!$A$2:B2320),0)</f>
        <v>Audio</v>
      </c>
      <c r="I2320" s="5">
        <f>VLOOKUP($G2320,Products!$A$1:$C$11,COLUMNS(Products!$A$2:C2320),0)</f>
        <v>199.57</v>
      </c>
      <c r="J2320" s="5">
        <v>414.58</v>
      </c>
      <c r="K2320" s="5" t="s">
        <v>81</v>
      </c>
      <c r="L2320" s="6">
        <v>45510</v>
      </c>
      <c r="M2320" s="5">
        <f t="shared" si="36"/>
        <v>8</v>
      </c>
      <c r="N2320" s="5" t="str">
        <f>TEXT(Table1[[#This Row],[Date]],"mmm")</f>
        <v>Jul</v>
      </c>
      <c r="O2320" s="5">
        <f>YEAR(Table1[[#This Row],[Date]])</f>
        <v>2024</v>
      </c>
    </row>
    <row r="2321" spans="1:15" x14ac:dyDescent="0.25">
      <c r="A2321" s="5">
        <v>2320</v>
      </c>
      <c r="B2321" s="6">
        <v>45244</v>
      </c>
      <c r="C2321" s="5" t="s">
        <v>42</v>
      </c>
      <c r="D2321" s="5" t="str">
        <f>VLOOKUP($C2321,'Sales Person'!$A$1:$C$21,2,0)</f>
        <v>Cathy Kelley</v>
      </c>
      <c r="E2321" s="5" t="s">
        <v>4</v>
      </c>
      <c r="F2321" s="5" t="str">
        <f>VLOOKUP($E2321,Country!$A$1:$B$11,2,0)</f>
        <v>North America</v>
      </c>
      <c r="G2321" s="5" t="s">
        <v>24</v>
      </c>
      <c r="H2321" s="5" t="str">
        <f>VLOOKUP($G2321,Products!$A$1:$C$11,COLUMNS(Products!$A$2:B2321),0)</f>
        <v>Audio</v>
      </c>
      <c r="I2321" s="5">
        <f>VLOOKUP($G2321,Products!$A$1:$C$11,COLUMNS(Products!$A$2:C2321),0)</f>
        <v>195.62</v>
      </c>
      <c r="J2321" s="5">
        <v>421.62</v>
      </c>
      <c r="K2321" s="5" t="s">
        <v>81</v>
      </c>
      <c r="L2321" s="6">
        <v>45246</v>
      </c>
      <c r="M2321" s="5">
        <f t="shared" si="36"/>
        <v>2</v>
      </c>
      <c r="N2321" s="5" t="str">
        <f>TEXT(Table1[[#This Row],[Date]],"mmm")</f>
        <v>Nov</v>
      </c>
      <c r="O2321" s="5">
        <f>YEAR(Table1[[#This Row],[Date]])</f>
        <v>2023</v>
      </c>
    </row>
    <row r="2322" spans="1:15" x14ac:dyDescent="0.25">
      <c r="A2322" s="5">
        <v>2321</v>
      </c>
      <c r="B2322" s="6">
        <v>45270</v>
      </c>
      <c r="C2322" s="5" t="s">
        <v>54</v>
      </c>
      <c r="D2322" s="5" t="str">
        <f>VLOOKUP($C2322,'Sales Person'!$A$1:$C$21,2,0)</f>
        <v>Michale Cole</v>
      </c>
      <c r="E2322" s="5" t="s">
        <v>2</v>
      </c>
      <c r="F2322" s="5" t="str">
        <f>VLOOKUP($E2322,Country!$A$1:$B$11,2,0)</f>
        <v>North America</v>
      </c>
      <c r="G2322" s="5" t="s">
        <v>29</v>
      </c>
      <c r="H2322" s="5" t="str">
        <f>VLOOKUP($G2322,Products!$A$1:$C$11,COLUMNS(Products!$A$2:B2322),0)</f>
        <v>Computing</v>
      </c>
      <c r="I2322" s="5">
        <f>VLOOKUP($G2322,Products!$A$1:$C$11,COLUMNS(Products!$A$2:C2322),0)</f>
        <v>104.6</v>
      </c>
      <c r="J2322" s="5">
        <v>850.11</v>
      </c>
      <c r="K2322" s="5" t="s">
        <v>82</v>
      </c>
      <c r="L2322" s="5" t="s">
        <v>83</v>
      </c>
      <c r="M2322" s="5" t="str">
        <f t="shared" si="36"/>
        <v>0</v>
      </c>
      <c r="N2322" s="5" t="str">
        <f>TEXT(Table1[[#This Row],[Date]],"mmm")</f>
        <v>Dec</v>
      </c>
      <c r="O2322" s="5">
        <f>YEAR(Table1[[#This Row],[Date]])</f>
        <v>2023</v>
      </c>
    </row>
    <row r="2323" spans="1:15" x14ac:dyDescent="0.25">
      <c r="A2323" s="5">
        <v>2322</v>
      </c>
      <c r="B2323" s="6">
        <v>45521</v>
      </c>
      <c r="C2323" s="5" t="s">
        <v>50</v>
      </c>
      <c r="D2323" s="5" t="str">
        <f>VLOOKUP($C2323,'Sales Person'!$A$1:$C$21,2,0)</f>
        <v>Michale Cole</v>
      </c>
      <c r="E2323" s="5" t="s">
        <v>10</v>
      </c>
      <c r="F2323" s="5" t="str">
        <f>VLOOKUP($E2323,Country!$A$1:$B$11,2,0)</f>
        <v>Europe</v>
      </c>
      <c r="G2323" s="5" t="s">
        <v>22</v>
      </c>
      <c r="H2323" s="5" t="str">
        <f>VLOOKUP($G2323,Products!$A$1:$C$11,COLUMNS(Products!$A$2:B2323),0)</f>
        <v>Computing</v>
      </c>
      <c r="I2323" s="5">
        <f>VLOOKUP($G2323,Products!$A$1:$C$11,COLUMNS(Products!$A$2:C2323),0)</f>
        <v>415.78</v>
      </c>
      <c r="J2323" s="5">
        <v>262.06</v>
      </c>
      <c r="K2323" s="5" t="s">
        <v>82</v>
      </c>
      <c r="L2323" s="5" t="s">
        <v>83</v>
      </c>
      <c r="M2323" s="5" t="str">
        <f t="shared" si="36"/>
        <v>0</v>
      </c>
      <c r="N2323" s="5" t="str">
        <f>TEXT(Table1[[#This Row],[Date]],"mmm")</f>
        <v>Aug</v>
      </c>
      <c r="O2323" s="5">
        <f>YEAR(Table1[[#This Row],[Date]])</f>
        <v>2024</v>
      </c>
    </row>
    <row r="2324" spans="1:15" x14ac:dyDescent="0.25">
      <c r="A2324" s="5">
        <v>2323</v>
      </c>
      <c r="B2324" s="6">
        <v>45103</v>
      </c>
      <c r="C2324" s="5" t="s">
        <v>40</v>
      </c>
      <c r="D2324" s="5" t="str">
        <f>VLOOKUP($C2324,'Sales Person'!$A$1:$C$21,2,0)</f>
        <v>Samantha Irvin</v>
      </c>
      <c r="E2324" s="5" t="s">
        <v>2</v>
      </c>
      <c r="F2324" s="5" t="str">
        <f>VLOOKUP($E2324,Country!$A$1:$B$11,2,0)</f>
        <v>North America</v>
      </c>
      <c r="G2324" s="5" t="s">
        <v>31</v>
      </c>
      <c r="H2324" s="5" t="str">
        <f>VLOOKUP($G2324,Products!$A$1:$C$11,COLUMNS(Products!$A$2:B2324),0)</f>
        <v>Electronics</v>
      </c>
      <c r="I2324" s="5">
        <f>VLOOKUP($G2324,Products!$A$1:$C$11,COLUMNS(Products!$A$2:C2324),0)</f>
        <v>71.97</v>
      </c>
      <c r="J2324" s="5">
        <v>928.07</v>
      </c>
      <c r="K2324" s="5" t="s">
        <v>81</v>
      </c>
      <c r="L2324" s="6">
        <v>45104</v>
      </c>
      <c r="M2324" s="5">
        <f t="shared" si="36"/>
        <v>1</v>
      </c>
      <c r="N2324" s="5" t="str">
        <f>TEXT(Table1[[#This Row],[Date]],"mmm")</f>
        <v>Jun</v>
      </c>
      <c r="O2324" s="5">
        <f>YEAR(Table1[[#This Row],[Date]])</f>
        <v>2023</v>
      </c>
    </row>
    <row r="2325" spans="1:15" x14ac:dyDescent="0.25">
      <c r="A2325" s="5">
        <v>2324</v>
      </c>
      <c r="B2325" s="6">
        <v>45094</v>
      </c>
      <c r="C2325" s="5" t="s">
        <v>56</v>
      </c>
      <c r="D2325" s="5" t="str">
        <f>VLOOKUP($C2325,'Sales Person'!$A$1:$C$21,2,0)</f>
        <v>Nick Patrick</v>
      </c>
      <c r="E2325" s="5" t="s">
        <v>5</v>
      </c>
      <c r="F2325" s="5" t="str">
        <f>VLOOKUP($E2325,Country!$A$1:$B$11,2,0)</f>
        <v>South America</v>
      </c>
      <c r="G2325" s="5" t="s">
        <v>22</v>
      </c>
      <c r="H2325" s="5" t="str">
        <f>VLOOKUP($G2325,Products!$A$1:$C$11,COLUMNS(Products!$A$2:B2325),0)</f>
        <v>Computing</v>
      </c>
      <c r="I2325" s="5">
        <f>VLOOKUP($G2325,Products!$A$1:$C$11,COLUMNS(Products!$A$2:C2325),0)</f>
        <v>415.78</v>
      </c>
      <c r="J2325" s="5">
        <v>183.11</v>
      </c>
      <c r="K2325" s="5" t="s">
        <v>81</v>
      </c>
      <c r="L2325" s="6">
        <v>45098</v>
      </c>
      <c r="M2325" s="5">
        <f t="shared" si="36"/>
        <v>4</v>
      </c>
      <c r="N2325" s="5" t="str">
        <f>TEXT(Table1[[#This Row],[Date]],"mmm")</f>
        <v>Jun</v>
      </c>
      <c r="O2325" s="5">
        <f>YEAR(Table1[[#This Row],[Date]])</f>
        <v>2023</v>
      </c>
    </row>
    <row r="2326" spans="1:15" x14ac:dyDescent="0.25">
      <c r="A2326" s="5">
        <v>2325</v>
      </c>
      <c r="B2326" s="6">
        <v>45281</v>
      </c>
      <c r="C2326" s="5" t="s">
        <v>56</v>
      </c>
      <c r="D2326" s="5" t="str">
        <f>VLOOKUP($C2326,'Sales Person'!$A$1:$C$21,2,0)</f>
        <v>Nick Patrick</v>
      </c>
      <c r="E2326" s="5" t="s">
        <v>14</v>
      </c>
      <c r="F2326" s="5" t="str">
        <f>VLOOKUP($E2326,Country!$A$1:$B$11,2,0)</f>
        <v>Asia</v>
      </c>
      <c r="G2326" s="5" t="s">
        <v>29</v>
      </c>
      <c r="H2326" s="5" t="str">
        <f>VLOOKUP($G2326,Products!$A$1:$C$11,COLUMNS(Products!$A$2:B2326),0)</f>
        <v>Computing</v>
      </c>
      <c r="I2326" s="5">
        <f>VLOOKUP($G2326,Products!$A$1:$C$11,COLUMNS(Products!$A$2:C2326),0)</f>
        <v>104.6</v>
      </c>
      <c r="J2326" s="5">
        <v>602.07000000000005</v>
      </c>
      <c r="K2326" s="5" t="s">
        <v>81</v>
      </c>
      <c r="L2326" s="6">
        <v>45299</v>
      </c>
      <c r="M2326" s="5">
        <f t="shared" si="36"/>
        <v>18</v>
      </c>
      <c r="N2326" s="5" t="str">
        <f>TEXT(Table1[[#This Row],[Date]],"mmm")</f>
        <v>Dec</v>
      </c>
      <c r="O2326" s="5">
        <f>YEAR(Table1[[#This Row],[Date]])</f>
        <v>2023</v>
      </c>
    </row>
    <row r="2327" spans="1:15" x14ac:dyDescent="0.25">
      <c r="A2327" s="5">
        <v>2326</v>
      </c>
      <c r="B2327" s="6">
        <v>45360</v>
      </c>
      <c r="C2327" s="5" t="s">
        <v>60</v>
      </c>
      <c r="D2327" s="5" t="str">
        <f>VLOOKUP($C2327,'Sales Person'!$A$1:$C$21,2,0)</f>
        <v>Cathy Kelley</v>
      </c>
      <c r="E2327" s="5" t="s">
        <v>10</v>
      </c>
      <c r="F2327" s="5" t="str">
        <f>VLOOKUP($E2327,Country!$A$1:$B$11,2,0)</f>
        <v>Europe</v>
      </c>
      <c r="G2327" s="5" t="s">
        <v>31</v>
      </c>
      <c r="H2327" s="5" t="str">
        <f>VLOOKUP($G2327,Products!$A$1:$C$11,COLUMNS(Products!$A$2:B2327),0)</f>
        <v>Electronics</v>
      </c>
      <c r="I2327" s="5">
        <f>VLOOKUP($G2327,Products!$A$1:$C$11,COLUMNS(Products!$A$2:C2327),0)</f>
        <v>71.97</v>
      </c>
      <c r="J2327" s="5">
        <v>568.5</v>
      </c>
      <c r="K2327" s="5" t="s">
        <v>81</v>
      </c>
      <c r="L2327" s="6">
        <v>45366</v>
      </c>
      <c r="M2327" s="5">
        <f t="shared" si="36"/>
        <v>6</v>
      </c>
      <c r="N2327" s="5" t="str">
        <f>TEXT(Table1[[#This Row],[Date]],"mmm")</f>
        <v>Mar</v>
      </c>
      <c r="O2327" s="5">
        <f>YEAR(Table1[[#This Row],[Date]])</f>
        <v>2024</v>
      </c>
    </row>
    <row r="2328" spans="1:15" x14ac:dyDescent="0.25">
      <c r="A2328" s="5">
        <v>2327</v>
      </c>
      <c r="B2328" s="6">
        <v>45431</v>
      </c>
      <c r="C2328" s="5" t="s">
        <v>44</v>
      </c>
      <c r="D2328" s="5" t="str">
        <f>VLOOKUP($C2328,'Sales Person'!$A$1:$C$21,2,0)</f>
        <v>Cathy Kelley</v>
      </c>
      <c r="E2328" s="5" t="s">
        <v>13</v>
      </c>
      <c r="F2328" s="5" t="str">
        <f>VLOOKUP($E2328,Country!$A$1:$B$11,2,0)</f>
        <v>Asia</v>
      </c>
      <c r="G2328" s="5" t="s">
        <v>30</v>
      </c>
      <c r="H2328" s="5" t="str">
        <f>VLOOKUP($G2328,Products!$A$1:$C$11,COLUMNS(Products!$A$2:B2328),0)</f>
        <v>Audio</v>
      </c>
      <c r="I2328" s="5">
        <f>VLOOKUP($G2328,Products!$A$1:$C$11,COLUMNS(Products!$A$2:C2328),0)</f>
        <v>199.57</v>
      </c>
      <c r="J2328" s="5">
        <v>775.54</v>
      </c>
      <c r="K2328" s="5" t="s">
        <v>81</v>
      </c>
      <c r="L2328" s="6">
        <v>45446</v>
      </c>
      <c r="M2328" s="5">
        <f t="shared" si="36"/>
        <v>15</v>
      </c>
      <c r="N2328" s="5" t="str">
        <f>TEXT(Table1[[#This Row],[Date]],"mmm")</f>
        <v>May</v>
      </c>
      <c r="O2328" s="5">
        <f>YEAR(Table1[[#This Row],[Date]])</f>
        <v>2024</v>
      </c>
    </row>
    <row r="2329" spans="1:15" x14ac:dyDescent="0.25">
      <c r="A2329" s="5">
        <v>2328</v>
      </c>
      <c r="B2329" s="6">
        <v>45209</v>
      </c>
      <c r="C2329" s="5" t="s">
        <v>42</v>
      </c>
      <c r="D2329" s="5" t="str">
        <f>VLOOKUP($C2329,'Sales Person'!$A$1:$C$21,2,0)</f>
        <v>Cathy Kelley</v>
      </c>
      <c r="E2329" s="5" t="s">
        <v>7</v>
      </c>
      <c r="F2329" s="5" t="str">
        <f>VLOOKUP($E2329,Country!$A$1:$B$11,2,0)</f>
        <v>Europe</v>
      </c>
      <c r="G2329" s="5" t="s">
        <v>33</v>
      </c>
      <c r="H2329" s="5" t="str">
        <f>VLOOKUP($G2329,Products!$A$1:$C$11,COLUMNS(Products!$A$2:B2329),0)</f>
        <v>Electronics</v>
      </c>
      <c r="I2329" s="5">
        <f>VLOOKUP($G2329,Products!$A$1:$C$11,COLUMNS(Products!$A$2:C2329),0)</f>
        <v>381.62</v>
      </c>
      <c r="J2329" s="5">
        <v>583.39</v>
      </c>
      <c r="K2329" s="5" t="s">
        <v>81</v>
      </c>
      <c r="L2329" s="6">
        <v>45217</v>
      </c>
      <c r="M2329" s="5">
        <f t="shared" si="36"/>
        <v>8</v>
      </c>
      <c r="N2329" s="5" t="str">
        <f>TEXT(Table1[[#This Row],[Date]],"mmm")</f>
        <v>Oct</v>
      </c>
      <c r="O2329" s="5">
        <f>YEAR(Table1[[#This Row],[Date]])</f>
        <v>2023</v>
      </c>
    </row>
    <row r="2330" spans="1:15" x14ac:dyDescent="0.25">
      <c r="A2330" s="5">
        <v>2329</v>
      </c>
      <c r="B2330" s="6">
        <v>45562</v>
      </c>
      <c r="C2330" s="5" t="s">
        <v>64</v>
      </c>
      <c r="D2330" s="5" t="str">
        <f>VLOOKUP($C2330,'Sales Person'!$A$1:$C$21,2,0)</f>
        <v>Michale Cole</v>
      </c>
      <c r="E2330" s="5" t="s">
        <v>9</v>
      </c>
      <c r="F2330" s="5" t="str">
        <f>VLOOKUP($E2330,Country!$A$1:$B$11,2,0)</f>
        <v>Europe</v>
      </c>
      <c r="G2330" s="5" t="s">
        <v>28</v>
      </c>
      <c r="H2330" s="5" t="str">
        <f>VLOOKUP($G2330,Products!$A$1:$C$11,COLUMNS(Products!$A$2:B2330),0)</f>
        <v>Electronics</v>
      </c>
      <c r="I2330" s="5">
        <f>VLOOKUP($G2330,Products!$A$1:$C$11,COLUMNS(Products!$A$2:C2330),0)</f>
        <v>282.79000000000002</v>
      </c>
      <c r="J2330" s="5">
        <v>429.89</v>
      </c>
      <c r="K2330" s="5" t="s">
        <v>81</v>
      </c>
      <c r="L2330" s="6">
        <v>45572</v>
      </c>
      <c r="M2330" s="5">
        <f t="shared" si="36"/>
        <v>10</v>
      </c>
      <c r="N2330" s="5" t="str">
        <f>TEXT(Table1[[#This Row],[Date]],"mmm")</f>
        <v>Sep</v>
      </c>
      <c r="O2330" s="5">
        <f>YEAR(Table1[[#This Row],[Date]])</f>
        <v>2024</v>
      </c>
    </row>
    <row r="2331" spans="1:15" x14ac:dyDescent="0.25">
      <c r="A2331" s="5">
        <v>2330</v>
      </c>
      <c r="B2331" s="6">
        <v>45398</v>
      </c>
      <c r="C2331" s="5" t="s">
        <v>38</v>
      </c>
      <c r="D2331" s="5" t="str">
        <f>VLOOKUP($C2331,'Sales Person'!$A$1:$C$21,2,0)</f>
        <v>Samantha Irvin</v>
      </c>
      <c r="E2331" s="5" t="s">
        <v>9</v>
      </c>
      <c r="F2331" s="5" t="str">
        <f>VLOOKUP($E2331,Country!$A$1:$B$11,2,0)</f>
        <v>Europe</v>
      </c>
      <c r="G2331" s="5" t="s">
        <v>32</v>
      </c>
      <c r="H2331" s="5" t="str">
        <f>VLOOKUP($G2331,Products!$A$1:$C$11,COLUMNS(Products!$A$2:B2331),0)</f>
        <v>Audio</v>
      </c>
      <c r="I2331" s="5">
        <f>VLOOKUP($G2331,Products!$A$1:$C$11,COLUMNS(Products!$A$2:C2331),0)</f>
        <v>143.09</v>
      </c>
      <c r="J2331" s="5">
        <v>972.28</v>
      </c>
      <c r="K2331" s="5" t="s">
        <v>81</v>
      </c>
      <c r="L2331" s="6">
        <v>45408</v>
      </c>
      <c r="M2331" s="5">
        <f t="shared" si="36"/>
        <v>10</v>
      </c>
      <c r="N2331" s="5" t="str">
        <f>TEXT(Table1[[#This Row],[Date]],"mmm")</f>
        <v>Apr</v>
      </c>
      <c r="O2331" s="5">
        <f>YEAR(Table1[[#This Row],[Date]])</f>
        <v>2024</v>
      </c>
    </row>
    <row r="2332" spans="1:15" x14ac:dyDescent="0.25">
      <c r="A2332" s="5">
        <v>2331</v>
      </c>
      <c r="B2332" s="6">
        <v>45569</v>
      </c>
      <c r="C2332" s="5" t="s">
        <v>46</v>
      </c>
      <c r="D2332" s="5" t="str">
        <f>VLOOKUP($C2332,'Sales Person'!$A$1:$C$21,2,0)</f>
        <v>Nick Patrick</v>
      </c>
      <c r="E2332" s="5" t="s">
        <v>15</v>
      </c>
      <c r="F2332" s="5" t="str">
        <f>VLOOKUP($E2332,Country!$A$1:$B$11,2,0)</f>
        <v>Oceania</v>
      </c>
      <c r="G2332" s="5" t="s">
        <v>31</v>
      </c>
      <c r="H2332" s="5" t="str">
        <f>VLOOKUP($G2332,Products!$A$1:$C$11,COLUMNS(Products!$A$2:B2332),0)</f>
        <v>Electronics</v>
      </c>
      <c r="I2332" s="5">
        <f>VLOOKUP($G2332,Products!$A$1:$C$11,COLUMNS(Products!$A$2:C2332),0)</f>
        <v>71.97</v>
      </c>
      <c r="J2332" s="5">
        <v>364.4</v>
      </c>
      <c r="K2332" s="5" t="s">
        <v>82</v>
      </c>
      <c r="L2332" s="5" t="s">
        <v>83</v>
      </c>
      <c r="M2332" s="5" t="str">
        <f t="shared" si="36"/>
        <v>0</v>
      </c>
      <c r="N2332" s="5" t="str">
        <f>TEXT(Table1[[#This Row],[Date]],"mmm")</f>
        <v>Oct</v>
      </c>
      <c r="O2332" s="5">
        <f>YEAR(Table1[[#This Row],[Date]])</f>
        <v>2024</v>
      </c>
    </row>
    <row r="2333" spans="1:15" x14ac:dyDescent="0.25">
      <c r="A2333" s="5">
        <v>2332</v>
      </c>
      <c r="B2333" s="6">
        <v>45279</v>
      </c>
      <c r="C2333" s="5" t="s">
        <v>36</v>
      </c>
      <c r="D2333" s="5" t="str">
        <f>VLOOKUP($C2333,'Sales Person'!$A$1:$C$21,2,0)</f>
        <v>Michale Cole</v>
      </c>
      <c r="E2333" s="5" t="s">
        <v>10</v>
      </c>
      <c r="F2333" s="5" t="str">
        <f>VLOOKUP($E2333,Country!$A$1:$B$11,2,0)</f>
        <v>Europe</v>
      </c>
      <c r="G2333" s="5" t="s">
        <v>29</v>
      </c>
      <c r="H2333" s="5" t="str">
        <f>VLOOKUP($G2333,Products!$A$1:$C$11,COLUMNS(Products!$A$2:B2333),0)</f>
        <v>Computing</v>
      </c>
      <c r="I2333" s="5">
        <f>VLOOKUP($G2333,Products!$A$1:$C$11,COLUMNS(Products!$A$2:C2333),0)</f>
        <v>104.6</v>
      </c>
      <c r="J2333" s="5">
        <v>903.96</v>
      </c>
      <c r="K2333" s="5" t="s">
        <v>81</v>
      </c>
      <c r="L2333" s="6">
        <v>45285</v>
      </c>
      <c r="M2333" s="5">
        <f t="shared" si="36"/>
        <v>6</v>
      </c>
      <c r="N2333" s="5" t="str">
        <f>TEXT(Table1[[#This Row],[Date]],"mmm")</f>
        <v>Dec</v>
      </c>
      <c r="O2333" s="5">
        <f>YEAR(Table1[[#This Row],[Date]])</f>
        <v>2023</v>
      </c>
    </row>
    <row r="2334" spans="1:15" x14ac:dyDescent="0.25">
      <c r="A2334" s="5">
        <v>2333</v>
      </c>
      <c r="B2334" s="6">
        <v>45645</v>
      </c>
      <c r="C2334" s="5" t="s">
        <v>36</v>
      </c>
      <c r="D2334" s="5" t="str">
        <f>VLOOKUP($C2334,'Sales Person'!$A$1:$C$21,2,0)</f>
        <v>Michale Cole</v>
      </c>
      <c r="E2334" s="5" t="s">
        <v>4</v>
      </c>
      <c r="F2334" s="5" t="str">
        <f>VLOOKUP($E2334,Country!$A$1:$B$11,2,0)</f>
        <v>North America</v>
      </c>
      <c r="G2334" s="5" t="s">
        <v>20</v>
      </c>
      <c r="H2334" s="5" t="str">
        <f>VLOOKUP($G2334,Products!$A$1:$C$11,COLUMNS(Products!$A$2:B2334),0)</f>
        <v>Office Equipment</v>
      </c>
      <c r="I2334" s="5">
        <f>VLOOKUP($G2334,Products!$A$1:$C$11,COLUMNS(Products!$A$2:C2334),0)</f>
        <v>350.59</v>
      </c>
      <c r="J2334" s="5">
        <v>150.59</v>
      </c>
      <c r="K2334" s="5" t="s">
        <v>81</v>
      </c>
      <c r="L2334" s="6">
        <v>45647</v>
      </c>
      <c r="M2334" s="5">
        <f t="shared" si="36"/>
        <v>2</v>
      </c>
      <c r="N2334" s="5" t="str">
        <f>TEXT(Table1[[#This Row],[Date]],"mmm")</f>
        <v>Dec</v>
      </c>
      <c r="O2334" s="5">
        <f>YEAR(Table1[[#This Row],[Date]])</f>
        <v>2024</v>
      </c>
    </row>
    <row r="2335" spans="1:15" x14ac:dyDescent="0.25">
      <c r="A2335" s="5">
        <v>2334</v>
      </c>
      <c r="B2335" s="6">
        <v>45085</v>
      </c>
      <c r="C2335" s="5" t="s">
        <v>74</v>
      </c>
      <c r="D2335" s="5" t="str">
        <f>VLOOKUP($C2335,'Sales Person'!$A$1:$C$21,2,0)</f>
        <v>Michale Cole</v>
      </c>
      <c r="E2335" s="5" t="s">
        <v>7</v>
      </c>
      <c r="F2335" s="5" t="str">
        <f>VLOOKUP($E2335,Country!$A$1:$B$11,2,0)</f>
        <v>Europe</v>
      </c>
      <c r="G2335" s="5" t="s">
        <v>22</v>
      </c>
      <c r="H2335" s="5" t="str">
        <f>VLOOKUP($G2335,Products!$A$1:$C$11,COLUMNS(Products!$A$2:B2335),0)</f>
        <v>Computing</v>
      </c>
      <c r="I2335" s="5">
        <f>VLOOKUP($G2335,Products!$A$1:$C$11,COLUMNS(Products!$A$2:C2335),0)</f>
        <v>415.78</v>
      </c>
      <c r="J2335" s="5">
        <v>541.37</v>
      </c>
      <c r="K2335" s="5" t="s">
        <v>82</v>
      </c>
      <c r="L2335" s="5" t="s">
        <v>83</v>
      </c>
      <c r="M2335" s="5" t="str">
        <f t="shared" si="36"/>
        <v>0</v>
      </c>
      <c r="N2335" s="5" t="str">
        <f>TEXT(Table1[[#This Row],[Date]],"mmm")</f>
        <v>Jun</v>
      </c>
      <c r="O2335" s="5">
        <f>YEAR(Table1[[#This Row],[Date]])</f>
        <v>2023</v>
      </c>
    </row>
    <row r="2336" spans="1:15" x14ac:dyDescent="0.25">
      <c r="A2336" s="5">
        <v>2335</v>
      </c>
      <c r="B2336" s="6">
        <v>45137</v>
      </c>
      <c r="C2336" s="5" t="s">
        <v>38</v>
      </c>
      <c r="D2336" s="5" t="str">
        <f>VLOOKUP($C2336,'Sales Person'!$A$1:$C$21,2,0)</f>
        <v>Samantha Irvin</v>
      </c>
      <c r="E2336" s="5" t="s">
        <v>13</v>
      </c>
      <c r="F2336" s="5" t="str">
        <f>VLOOKUP($E2336,Country!$A$1:$B$11,2,0)</f>
        <v>Asia</v>
      </c>
      <c r="G2336" s="5" t="s">
        <v>28</v>
      </c>
      <c r="H2336" s="5" t="str">
        <f>VLOOKUP($G2336,Products!$A$1:$C$11,COLUMNS(Products!$A$2:B2336),0)</f>
        <v>Electronics</v>
      </c>
      <c r="I2336" s="5">
        <f>VLOOKUP($G2336,Products!$A$1:$C$11,COLUMNS(Products!$A$2:C2336),0)</f>
        <v>282.79000000000002</v>
      </c>
      <c r="J2336" s="5">
        <v>722.89</v>
      </c>
      <c r="K2336" s="5" t="s">
        <v>84</v>
      </c>
      <c r="L2336" s="5" t="s">
        <v>83</v>
      </c>
      <c r="M2336" s="5" t="str">
        <f t="shared" si="36"/>
        <v>0</v>
      </c>
      <c r="N2336" s="5" t="str">
        <f>TEXT(Table1[[#This Row],[Date]],"mmm")</f>
        <v>Jul</v>
      </c>
      <c r="O2336" s="5">
        <f>YEAR(Table1[[#This Row],[Date]])</f>
        <v>2023</v>
      </c>
    </row>
    <row r="2337" spans="1:15" x14ac:dyDescent="0.25">
      <c r="A2337" s="5">
        <v>2336</v>
      </c>
      <c r="B2337" s="6">
        <v>45177</v>
      </c>
      <c r="C2337" s="5" t="s">
        <v>38</v>
      </c>
      <c r="D2337" s="5" t="str">
        <f>VLOOKUP($C2337,'Sales Person'!$A$1:$C$21,2,0)</f>
        <v>Samantha Irvin</v>
      </c>
      <c r="E2337" s="5" t="s">
        <v>4</v>
      </c>
      <c r="F2337" s="5" t="str">
        <f>VLOOKUP($E2337,Country!$A$1:$B$11,2,0)</f>
        <v>North America</v>
      </c>
      <c r="G2337" s="5" t="s">
        <v>28</v>
      </c>
      <c r="H2337" s="5" t="str">
        <f>VLOOKUP($G2337,Products!$A$1:$C$11,COLUMNS(Products!$A$2:B2337),0)</f>
        <v>Electronics</v>
      </c>
      <c r="I2337" s="5">
        <f>VLOOKUP($G2337,Products!$A$1:$C$11,COLUMNS(Products!$A$2:C2337),0)</f>
        <v>282.79000000000002</v>
      </c>
      <c r="J2337" s="5">
        <v>650.51</v>
      </c>
      <c r="K2337" s="5" t="s">
        <v>81</v>
      </c>
      <c r="L2337" s="6">
        <v>45179</v>
      </c>
      <c r="M2337" s="5">
        <f t="shared" si="36"/>
        <v>2</v>
      </c>
      <c r="N2337" s="5" t="str">
        <f>TEXT(Table1[[#This Row],[Date]],"mmm")</f>
        <v>Sep</v>
      </c>
      <c r="O2337" s="5">
        <f>YEAR(Table1[[#This Row],[Date]])</f>
        <v>2023</v>
      </c>
    </row>
    <row r="2338" spans="1:15" x14ac:dyDescent="0.25">
      <c r="A2338" s="5">
        <v>2337</v>
      </c>
      <c r="B2338" s="6">
        <v>45365</v>
      </c>
      <c r="C2338" s="5" t="s">
        <v>56</v>
      </c>
      <c r="D2338" s="5" t="str">
        <f>VLOOKUP($C2338,'Sales Person'!$A$1:$C$21,2,0)</f>
        <v>Nick Patrick</v>
      </c>
      <c r="E2338" s="5" t="s">
        <v>9</v>
      </c>
      <c r="F2338" s="5" t="str">
        <f>VLOOKUP($E2338,Country!$A$1:$B$11,2,0)</f>
        <v>Europe</v>
      </c>
      <c r="G2338" s="5" t="s">
        <v>33</v>
      </c>
      <c r="H2338" s="5" t="str">
        <f>VLOOKUP($G2338,Products!$A$1:$C$11,COLUMNS(Products!$A$2:B2338),0)</f>
        <v>Electronics</v>
      </c>
      <c r="I2338" s="5">
        <f>VLOOKUP($G2338,Products!$A$1:$C$11,COLUMNS(Products!$A$2:C2338),0)</f>
        <v>381.62</v>
      </c>
      <c r="J2338" s="5">
        <v>442.09</v>
      </c>
      <c r="K2338" s="5" t="s">
        <v>84</v>
      </c>
      <c r="L2338" s="5" t="s">
        <v>83</v>
      </c>
      <c r="M2338" s="5" t="str">
        <f t="shared" si="36"/>
        <v>0</v>
      </c>
      <c r="N2338" s="5" t="str">
        <f>TEXT(Table1[[#This Row],[Date]],"mmm")</f>
        <v>Mar</v>
      </c>
      <c r="O2338" s="5">
        <f>YEAR(Table1[[#This Row],[Date]])</f>
        <v>2024</v>
      </c>
    </row>
    <row r="2339" spans="1:15" x14ac:dyDescent="0.25">
      <c r="A2339" s="5">
        <v>2338</v>
      </c>
      <c r="B2339" s="6">
        <v>44937</v>
      </c>
      <c r="C2339" s="5" t="s">
        <v>42</v>
      </c>
      <c r="D2339" s="5" t="str">
        <f>VLOOKUP($C2339,'Sales Person'!$A$1:$C$21,2,0)</f>
        <v>Cathy Kelley</v>
      </c>
      <c r="E2339" s="5" t="s">
        <v>4</v>
      </c>
      <c r="F2339" s="5" t="str">
        <f>VLOOKUP($E2339,Country!$A$1:$B$11,2,0)</f>
        <v>North America</v>
      </c>
      <c r="G2339" s="5" t="s">
        <v>28</v>
      </c>
      <c r="H2339" s="5" t="str">
        <f>VLOOKUP($G2339,Products!$A$1:$C$11,COLUMNS(Products!$A$2:B2339),0)</f>
        <v>Electronics</v>
      </c>
      <c r="I2339" s="5">
        <f>VLOOKUP($G2339,Products!$A$1:$C$11,COLUMNS(Products!$A$2:C2339),0)</f>
        <v>282.79000000000002</v>
      </c>
      <c r="J2339" s="5">
        <v>283.51</v>
      </c>
      <c r="K2339" s="5" t="s">
        <v>84</v>
      </c>
      <c r="L2339" s="5" t="s">
        <v>83</v>
      </c>
      <c r="M2339" s="5" t="str">
        <f t="shared" si="36"/>
        <v>0</v>
      </c>
      <c r="N2339" s="5" t="str">
        <f>TEXT(Table1[[#This Row],[Date]],"mmm")</f>
        <v>Jan</v>
      </c>
      <c r="O2339" s="5">
        <f>YEAR(Table1[[#This Row],[Date]])</f>
        <v>2023</v>
      </c>
    </row>
    <row r="2340" spans="1:15" x14ac:dyDescent="0.25">
      <c r="A2340" s="5">
        <v>2339</v>
      </c>
      <c r="B2340" s="6">
        <v>45160</v>
      </c>
      <c r="C2340" s="5" t="s">
        <v>72</v>
      </c>
      <c r="D2340" s="5" t="str">
        <f>VLOOKUP($C2340,'Sales Person'!$A$1:$C$21,2,0)</f>
        <v>Cathy Kelley</v>
      </c>
      <c r="E2340" s="5" t="s">
        <v>10</v>
      </c>
      <c r="F2340" s="5" t="str">
        <f>VLOOKUP($E2340,Country!$A$1:$B$11,2,0)</f>
        <v>Europe</v>
      </c>
      <c r="G2340" s="5" t="s">
        <v>29</v>
      </c>
      <c r="H2340" s="5" t="str">
        <f>VLOOKUP($G2340,Products!$A$1:$C$11,COLUMNS(Products!$A$2:B2340),0)</f>
        <v>Computing</v>
      </c>
      <c r="I2340" s="5">
        <f>VLOOKUP($G2340,Products!$A$1:$C$11,COLUMNS(Products!$A$2:C2340),0)</f>
        <v>104.6</v>
      </c>
      <c r="J2340" s="5">
        <v>960.04</v>
      </c>
      <c r="K2340" s="5" t="s">
        <v>82</v>
      </c>
      <c r="L2340" s="5" t="s">
        <v>83</v>
      </c>
      <c r="M2340" s="5" t="str">
        <f t="shared" si="36"/>
        <v>0</v>
      </c>
      <c r="N2340" s="5" t="str">
        <f>TEXT(Table1[[#This Row],[Date]],"mmm")</f>
        <v>Aug</v>
      </c>
      <c r="O2340" s="5">
        <f>YEAR(Table1[[#This Row],[Date]])</f>
        <v>2023</v>
      </c>
    </row>
    <row r="2341" spans="1:15" x14ac:dyDescent="0.25">
      <c r="A2341" s="5">
        <v>2340</v>
      </c>
      <c r="B2341" s="6">
        <v>45609</v>
      </c>
      <c r="C2341" s="5" t="s">
        <v>58</v>
      </c>
      <c r="D2341" s="5" t="str">
        <f>VLOOKUP($C2341,'Sales Person'!$A$1:$C$21,2,0)</f>
        <v>Nick Patrick</v>
      </c>
      <c r="E2341" s="5" t="s">
        <v>14</v>
      </c>
      <c r="F2341" s="5" t="str">
        <f>VLOOKUP($E2341,Country!$A$1:$B$11,2,0)</f>
        <v>Asia</v>
      </c>
      <c r="G2341" s="5" t="s">
        <v>20</v>
      </c>
      <c r="H2341" s="5" t="str">
        <f>VLOOKUP($G2341,Products!$A$1:$C$11,COLUMNS(Products!$A$2:B2341),0)</f>
        <v>Office Equipment</v>
      </c>
      <c r="I2341" s="5">
        <f>VLOOKUP($G2341,Products!$A$1:$C$11,COLUMNS(Products!$A$2:C2341),0)</f>
        <v>350.59</v>
      </c>
      <c r="J2341" s="5">
        <v>990.2</v>
      </c>
      <c r="K2341" s="5" t="s">
        <v>82</v>
      </c>
      <c r="L2341" s="5" t="s">
        <v>83</v>
      </c>
      <c r="M2341" s="5" t="str">
        <f t="shared" si="36"/>
        <v>0</v>
      </c>
      <c r="N2341" s="5" t="str">
        <f>TEXT(Table1[[#This Row],[Date]],"mmm")</f>
        <v>Nov</v>
      </c>
      <c r="O2341" s="5">
        <f>YEAR(Table1[[#This Row],[Date]])</f>
        <v>2024</v>
      </c>
    </row>
    <row r="2342" spans="1:15" x14ac:dyDescent="0.25">
      <c r="A2342" s="5">
        <v>2341</v>
      </c>
      <c r="B2342" s="6">
        <v>45446</v>
      </c>
      <c r="C2342" s="5" t="s">
        <v>40</v>
      </c>
      <c r="D2342" s="5" t="str">
        <f>VLOOKUP($C2342,'Sales Person'!$A$1:$C$21,2,0)</f>
        <v>Samantha Irvin</v>
      </c>
      <c r="E2342" s="5" t="s">
        <v>13</v>
      </c>
      <c r="F2342" s="5" t="str">
        <f>VLOOKUP($E2342,Country!$A$1:$B$11,2,0)</f>
        <v>Asia</v>
      </c>
      <c r="G2342" s="5" t="s">
        <v>32</v>
      </c>
      <c r="H2342" s="5" t="str">
        <f>VLOOKUP($G2342,Products!$A$1:$C$11,COLUMNS(Products!$A$2:B2342),0)</f>
        <v>Audio</v>
      </c>
      <c r="I2342" s="5">
        <f>VLOOKUP($G2342,Products!$A$1:$C$11,COLUMNS(Products!$A$2:C2342),0)</f>
        <v>143.09</v>
      </c>
      <c r="J2342" s="5">
        <v>413.51</v>
      </c>
      <c r="K2342" s="5" t="s">
        <v>82</v>
      </c>
      <c r="L2342" s="5" t="s">
        <v>83</v>
      </c>
      <c r="M2342" s="5" t="str">
        <f t="shared" si="36"/>
        <v>0</v>
      </c>
      <c r="N2342" s="5" t="str">
        <f>TEXT(Table1[[#This Row],[Date]],"mmm")</f>
        <v>Jun</v>
      </c>
      <c r="O2342" s="5">
        <f>YEAR(Table1[[#This Row],[Date]])</f>
        <v>2024</v>
      </c>
    </row>
    <row r="2343" spans="1:15" x14ac:dyDescent="0.25">
      <c r="A2343" s="5">
        <v>2342</v>
      </c>
      <c r="B2343" s="6">
        <v>45068</v>
      </c>
      <c r="C2343" s="5" t="s">
        <v>60</v>
      </c>
      <c r="D2343" s="5" t="str">
        <f>VLOOKUP($C2343,'Sales Person'!$A$1:$C$21,2,0)</f>
        <v>Cathy Kelley</v>
      </c>
      <c r="E2343" s="5" t="s">
        <v>15</v>
      </c>
      <c r="F2343" s="5" t="str">
        <f>VLOOKUP($E2343,Country!$A$1:$B$11,2,0)</f>
        <v>Oceania</v>
      </c>
      <c r="G2343" s="5" t="s">
        <v>26</v>
      </c>
      <c r="H2343" s="5" t="str">
        <f>VLOOKUP($G2343,Products!$A$1:$C$11,COLUMNS(Products!$A$2:B2343),0)</f>
        <v>Electronics</v>
      </c>
      <c r="I2343" s="5">
        <f>VLOOKUP($G2343,Products!$A$1:$C$11,COLUMNS(Products!$A$2:C2343),0)</f>
        <v>263.2</v>
      </c>
      <c r="J2343" s="5">
        <v>916.22</v>
      </c>
      <c r="K2343" s="5" t="s">
        <v>81</v>
      </c>
      <c r="L2343" s="6">
        <v>45088</v>
      </c>
      <c r="M2343" s="5">
        <f t="shared" si="36"/>
        <v>20</v>
      </c>
      <c r="N2343" s="5" t="str">
        <f>TEXT(Table1[[#This Row],[Date]],"mmm")</f>
        <v>May</v>
      </c>
      <c r="O2343" s="5">
        <f>YEAR(Table1[[#This Row],[Date]])</f>
        <v>2023</v>
      </c>
    </row>
    <row r="2344" spans="1:15" x14ac:dyDescent="0.25">
      <c r="A2344" s="5">
        <v>2343</v>
      </c>
      <c r="B2344" s="6">
        <v>44936</v>
      </c>
      <c r="C2344" s="5" t="s">
        <v>38</v>
      </c>
      <c r="D2344" s="5" t="str">
        <f>VLOOKUP($C2344,'Sales Person'!$A$1:$C$21,2,0)</f>
        <v>Samantha Irvin</v>
      </c>
      <c r="E2344" s="5" t="s">
        <v>13</v>
      </c>
      <c r="F2344" s="5" t="str">
        <f>VLOOKUP($E2344,Country!$A$1:$B$11,2,0)</f>
        <v>Asia</v>
      </c>
      <c r="G2344" s="5" t="s">
        <v>24</v>
      </c>
      <c r="H2344" s="5" t="str">
        <f>VLOOKUP($G2344,Products!$A$1:$C$11,COLUMNS(Products!$A$2:B2344),0)</f>
        <v>Audio</v>
      </c>
      <c r="I2344" s="5">
        <f>VLOOKUP($G2344,Products!$A$1:$C$11,COLUMNS(Products!$A$2:C2344),0)</f>
        <v>195.62</v>
      </c>
      <c r="J2344" s="5">
        <v>105.37</v>
      </c>
      <c r="K2344" s="5" t="s">
        <v>82</v>
      </c>
      <c r="L2344" s="5" t="s">
        <v>83</v>
      </c>
      <c r="M2344" s="5" t="str">
        <f t="shared" si="36"/>
        <v>0</v>
      </c>
      <c r="N2344" s="5" t="str">
        <f>TEXT(Table1[[#This Row],[Date]],"mmm")</f>
        <v>Jan</v>
      </c>
      <c r="O2344" s="5">
        <f>YEAR(Table1[[#This Row],[Date]])</f>
        <v>2023</v>
      </c>
    </row>
    <row r="2345" spans="1:15" x14ac:dyDescent="0.25">
      <c r="A2345" s="5">
        <v>2344</v>
      </c>
      <c r="B2345" s="6">
        <v>45300</v>
      </c>
      <c r="C2345" s="5" t="s">
        <v>62</v>
      </c>
      <c r="D2345" s="5" t="str">
        <f>VLOOKUP($C2345,'Sales Person'!$A$1:$C$21,2,0)</f>
        <v>Cathy Kelley</v>
      </c>
      <c r="E2345" s="5" t="s">
        <v>13</v>
      </c>
      <c r="F2345" s="5" t="str">
        <f>VLOOKUP($E2345,Country!$A$1:$B$11,2,0)</f>
        <v>Asia</v>
      </c>
      <c r="G2345" s="5" t="s">
        <v>24</v>
      </c>
      <c r="H2345" s="5" t="str">
        <f>VLOOKUP($G2345,Products!$A$1:$C$11,COLUMNS(Products!$A$2:B2345),0)</f>
        <v>Audio</v>
      </c>
      <c r="I2345" s="5">
        <f>VLOOKUP($G2345,Products!$A$1:$C$11,COLUMNS(Products!$A$2:C2345),0)</f>
        <v>195.62</v>
      </c>
      <c r="J2345" s="5">
        <v>617.45000000000005</v>
      </c>
      <c r="K2345" s="5" t="s">
        <v>82</v>
      </c>
      <c r="L2345" s="5" t="s">
        <v>83</v>
      </c>
      <c r="M2345" s="5" t="str">
        <f t="shared" si="36"/>
        <v>0</v>
      </c>
      <c r="N2345" s="5" t="str">
        <f>TEXT(Table1[[#This Row],[Date]],"mmm")</f>
        <v>Jan</v>
      </c>
      <c r="O2345" s="5">
        <f>YEAR(Table1[[#This Row],[Date]])</f>
        <v>2024</v>
      </c>
    </row>
    <row r="2346" spans="1:15" x14ac:dyDescent="0.25">
      <c r="A2346" s="5">
        <v>2345</v>
      </c>
      <c r="B2346" s="6">
        <v>45223</v>
      </c>
      <c r="C2346" s="5" t="s">
        <v>62</v>
      </c>
      <c r="D2346" s="5" t="str">
        <f>VLOOKUP($C2346,'Sales Person'!$A$1:$C$21,2,0)</f>
        <v>Cathy Kelley</v>
      </c>
      <c r="E2346" s="5" t="s">
        <v>13</v>
      </c>
      <c r="F2346" s="5" t="str">
        <f>VLOOKUP($E2346,Country!$A$1:$B$11,2,0)</f>
        <v>Asia</v>
      </c>
      <c r="G2346" s="5" t="s">
        <v>33</v>
      </c>
      <c r="H2346" s="5" t="str">
        <f>VLOOKUP($G2346,Products!$A$1:$C$11,COLUMNS(Products!$A$2:B2346),0)</f>
        <v>Electronics</v>
      </c>
      <c r="I2346" s="5">
        <f>VLOOKUP($G2346,Products!$A$1:$C$11,COLUMNS(Products!$A$2:C2346),0)</f>
        <v>381.62</v>
      </c>
      <c r="J2346" s="5">
        <v>397.14</v>
      </c>
      <c r="K2346" s="5" t="s">
        <v>81</v>
      </c>
      <c r="L2346" s="6">
        <v>45238</v>
      </c>
      <c r="M2346" s="5">
        <f t="shared" si="36"/>
        <v>15</v>
      </c>
      <c r="N2346" s="5" t="str">
        <f>TEXT(Table1[[#This Row],[Date]],"mmm")</f>
        <v>Oct</v>
      </c>
      <c r="O2346" s="5">
        <f>YEAR(Table1[[#This Row],[Date]])</f>
        <v>2023</v>
      </c>
    </row>
    <row r="2347" spans="1:15" x14ac:dyDescent="0.25">
      <c r="A2347" s="5">
        <v>2346</v>
      </c>
      <c r="B2347" s="6">
        <v>44972</v>
      </c>
      <c r="C2347" s="5" t="s">
        <v>70</v>
      </c>
      <c r="D2347" s="5" t="str">
        <f>VLOOKUP($C2347,'Sales Person'!$A$1:$C$21,2,0)</f>
        <v>Cathy Kelley</v>
      </c>
      <c r="E2347" s="5" t="s">
        <v>4</v>
      </c>
      <c r="F2347" s="5" t="str">
        <f>VLOOKUP($E2347,Country!$A$1:$B$11,2,0)</f>
        <v>North America</v>
      </c>
      <c r="G2347" s="5" t="s">
        <v>30</v>
      </c>
      <c r="H2347" s="5" t="str">
        <f>VLOOKUP($G2347,Products!$A$1:$C$11,COLUMNS(Products!$A$2:B2347),0)</f>
        <v>Audio</v>
      </c>
      <c r="I2347" s="5">
        <f>VLOOKUP($G2347,Products!$A$1:$C$11,COLUMNS(Products!$A$2:C2347),0)</f>
        <v>199.57</v>
      </c>
      <c r="J2347" s="5">
        <v>281.11</v>
      </c>
      <c r="K2347" s="5" t="s">
        <v>81</v>
      </c>
      <c r="L2347" s="6">
        <v>44974</v>
      </c>
      <c r="M2347" s="5">
        <f t="shared" si="36"/>
        <v>2</v>
      </c>
      <c r="N2347" s="5" t="str">
        <f>TEXT(Table1[[#This Row],[Date]],"mmm")</f>
        <v>Feb</v>
      </c>
      <c r="O2347" s="5">
        <f>YEAR(Table1[[#This Row],[Date]])</f>
        <v>2023</v>
      </c>
    </row>
    <row r="2348" spans="1:15" x14ac:dyDescent="0.25">
      <c r="A2348" s="5">
        <v>2347</v>
      </c>
      <c r="B2348" s="6">
        <v>45211</v>
      </c>
      <c r="C2348" s="5" t="s">
        <v>48</v>
      </c>
      <c r="D2348" s="5" t="str">
        <f>VLOOKUP($C2348,'Sales Person'!$A$1:$C$21,2,0)</f>
        <v>Cathy Kelley</v>
      </c>
      <c r="E2348" s="5" t="s">
        <v>15</v>
      </c>
      <c r="F2348" s="5" t="str">
        <f>VLOOKUP($E2348,Country!$A$1:$B$11,2,0)</f>
        <v>Oceania</v>
      </c>
      <c r="G2348" s="5" t="s">
        <v>26</v>
      </c>
      <c r="H2348" s="5" t="str">
        <f>VLOOKUP($G2348,Products!$A$1:$C$11,COLUMNS(Products!$A$2:B2348),0)</f>
        <v>Electronics</v>
      </c>
      <c r="I2348" s="5">
        <f>VLOOKUP($G2348,Products!$A$1:$C$11,COLUMNS(Products!$A$2:C2348),0)</f>
        <v>263.2</v>
      </c>
      <c r="J2348" s="5">
        <v>224.79</v>
      </c>
      <c r="K2348" s="5" t="s">
        <v>81</v>
      </c>
      <c r="L2348" s="6">
        <v>45231</v>
      </c>
      <c r="M2348" s="5">
        <f t="shared" si="36"/>
        <v>20</v>
      </c>
      <c r="N2348" s="5" t="str">
        <f>TEXT(Table1[[#This Row],[Date]],"mmm")</f>
        <v>Oct</v>
      </c>
      <c r="O2348" s="5">
        <f>YEAR(Table1[[#This Row],[Date]])</f>
        <v>2023</v>
      </c>
    </row>
    <row r="2349" spans="1:15" x14ac:dyDescent="0.25">
      <c r="A2349" s="5">
        <v>2348</v>
      </c>
      <c r="B2349" s="6">
        <v>45086</v>
      </c>
      <c r="C2349" s="5" t="s">
        <v>66</v>
      </c>
      <c r="D2349" s="5" t="str">
        <f>VLOOKUP($C2349,'Sales Person'!$A$1:$C$21,2,0)</f>
        <v>Michale Cole</v>
      </c>
      <c r="E2349" s="5" t="s">
        <v>7</v>
      </c>
      <c r="F2349" s="5" t="str">
        <f>VLOOKUP($E2349,Country!$A$1:$B$11,2,0)</f>
        <v>Europe</v>
      </c>
      <c r="G2349" s="5" t="s">
        <v>26</v>
      </c>
      <c r="H2349" s="5" t="str">
        <f>VLOOKUP($G2349,Products!$A$1:$C$11,COLUMNS(Products!$A$2:B2349),0)</f>
        <v>Electronics</v>
      </c>
      <c r="I2349" s="5">
        <f>VLOOKUP($G2349,Products!$A$1:$C$11,COLUMNS(Products!$A$2:C2349),0)</f>
        <v>263.2</v>
      </c>
      <c r="J2349" s="5">
        <v>834.35</v>
      </c>
      <c r="K2349" s="5" t="s">
        <v>81</v>
      </c>
      <c r="L2349" s="6">
        <v>45094</v>
      </c>
      <c r="M2349" s="5">
        <f t="shared" si="36"/>
        <v>8</v>
      </c>
      <c r="N2349" s="5" t="str">
        <f>TEXT(Table1[[#This Row],[Date]],"mmm")</f>
        <v>Jun</v>
      </c>
      <c r="O2349" s="5">
        <f>YEAR(Table1[[#This Row],[Date]])</f>
        <v>2023</v>
      </c>
    </row>
    <row r="2350" spans="1:15" x14ac:dyDescent="0.25">
      <c r="A2350" s="5">
        <v>2349</v>
      </c>
      <c r="B2350" s="6">
        <v>45062</v>
      </c>
      <c r="C2350" s="5" t="s">
        <v>42</v>
      </c>
      <c r="D2350" s="5" t="str">
        <f>VLOOKUP($C2350,'Sales Person'!$A$1:$C$21,2,0)</f>
        <v>Cathy Kelley</v>
      </c>
      <c r="E2350" s="5" t="s">
        <v>5</v>
      </c>
      <c r="F2350" s="5" t="str">
        <f>VLOOKUP($E2350,Country!$A$1:$B$11,2,0)</f>
        <v>South America</v>
      </c>
      <c r="G2350" s="5" t="s">
        <v>33</v>
      </c>
      <c r="H2350" s="5" t="str">
        <f>VLOOKUP($G2350,Products!$A$1:$C$11,COLUMNS(Products!$A$2:B2350),0)</f>
        <v>Electronics</v>
      </c>
      <c r="I2350" s="5">
        <f>VLOOKUP($G2350,Products!$A$1:$C$11,COLUMNS(Products!$A$2:C2350),0)</f>
        <v>381.62</v>
      </c>
      <c r="J2350" s="5">
        <v>220.9</v>
      </c>
      <c r="K2350" s="5" t="s">
        <v>81</v>
      </c>
      <c r="L2350" s="6">
        <v>45066</v>
      </c>
      <c r="M2350" s="5">
        <f t="shared" si="36"/>
        <v>4</v>
      </c>
      <c r="N2350" s="5" t="str">
        <f>TEXT(Table1[[#This Row],[Date]],"mmm")</f>
        <v>May</v>
      </c>
      <c r="O2350" s="5">
        <f>YEAR(Table1[[#This Row],[Date]])</f>
        <v>2023</v>
      </c>
    </row>
    <row r="2351" spans="1:15" x14ac:dyDescent="0.25">
      <c r="A2351" s="5">
        <v>2350</v>
      </c>
      <c r="B2351" s="6">
        <v>45610</v>
      </c>
      <c r="C2351" s="5" t="s">
        <v>52</v>
      </c>
      <c r="D2351" s="5" t="str">
        <f>VLOOKUP($C2351,'Sales Person'!$A$1:$C$21,2,0)</f>
        <v>Nick Patrick</v>
      </c>
      <c r="E2351" s="5" t="s">
        <v>7</v>
      </c>
      <c r="F2351" s="5" t="str">
        <f>VLOOKUP($E2351,Country!$A$1:$B$11,2,0)</f>
        <v>Europe</v>
      </c>
      <c r="G2351" s="5" t="s">
        <v>29</v>
      </c>
      <c r="H2351" s="5" t="str">
        <f>VLOOKUP($G2351,Products!$A$1:$C$11,COLUMNS(Products!$A$2:B2351),0)</f>
        <v>Computing</v>
      </c>
      <c r="I2351" s="5">
        <f>VLOOKUP($G2351,Products!$A$1:$C$11,COLUMNS(Products!$A$2:C2351),0)</f>
        <v>104.6</v>
      </c>
      <c r="J2351" s="5">
        <v>583.25</v>
      </c>
      <c r="K2351" s="5" t="s">
        <v>82</v>
      </c>
      <c r="L2351" s="5" t="s">
        <v>83</v>
      </c>
      <c r="M2351" s="5" t="str">
        <f t="shared" si="36"/>
        <v>0</v>
      </c>
      <c r="N2351" s="5" t="str">
        <f>TEXT(Table1[[#This Row],[Date]],"mmm")</f>
        <v>Nov</v>
      </c>
      <c r="O2351" s="5">
        <f>YEAR(Table1[[#This Row],[Date]])</f>
        <v>2024</v>
      </c>
    </row>
    <row r="2352" spans="1:15" x14ac:dyDescent="0.25">
      <c r="A2352" s="5">
        <v>2351</v>
      </c>
      <c r="B2352" s="6">
        <v>45097</v>
      </c>
      <c r="C2352" s="5" t="s">
        <v>56</v>
      </c>
      <c r="D2352" s="5" t="str">
        <f>VLOOKUP($C2352,'Sales Person'!$A$1:$C$21,2,0)</f>
        <v>Nick Patrick</v>
      </c>
      <c r="E2352" s="5" t="s">
        <v>15</v>
      </c>
      <c r="F2352" s="5" t="str">
        <f>VLOOKUP($E2352,Country!$A$1:$B$11,2,0)</f>
        <v>Oceania</v>
      </c>
      <c r="G2352" s="5" t="s">
        <v>20</v>
      </c>
      <c r="H2352" s="5" t="str">
        <f>VLOOKUP($G2352,Products!$A$1:$C$11,COLUMNS(Products!$A$2:B2352),0)</f>
        <v>Office Equipment</v>
      </c>
      <c r="I2352" s="5">
        <f>VLOOKUP($G2352,Products!$A$1:$C$11,COLUMNS(Products!$A$2:C2352),0)</f>
        <v>350.59</v>
      </c>
      <c r="J2352" s="5">
        <v>471.32</v>
      </c>
      <c r="K2352" s="5" t="s">
        <v>81</v>
      </c>
      <c r="L2352" s="6">
        <v>45117</v>
      </c>
      <c r="M2352" s="5">
        <f t="shared" si="36"/>
        <v>20</v>
      </c>
      <c r="N2352" s="5" t="str">
        <f>TEXT(Table1[[#This Row],[Date]],"mmm")</f>
        <v>Jun</v>
      </c>
      <c r="O2352" s="5">
        <f>YEAR(Table1[[#This Row],[Date]])</f>
        <v>2023</v>
      </c>
    </row>
    <row r="2353" spans="1:15" x14ac:dyDescent="0.25">
      <c r="A2353" s="5">
        <v>2352</v>
      </c>
      <c r="B2353" s="6">
        <v>45611</v>
      </c>
      <c r="C2353" s="5" t="s">
        <v>50</v>
      </c>
      <c r="D2353" s="5" t="str">
        <f>VLOOKUP($C2353,'Sales Person'!$A$1:$C$21,2,0)</f>
        <v>Michale Cole</v>
      </c>
      <c r="E2353" s="5" t="s">
        <v>9</v>
      </c>
      <c r="F2353" s="5" t="str">
        <f>VLOOKUP($E2353,Country!$A$1:$B$11,2,0)</f>
        <v>Europe</v>
      </c>
      <c r="G2353" s="5" t="s">
        <v>20</v>
      </c>
      <c r="H2353" s="5" t="str">
        <f>VLOOKUP($G2353,Products!$A$1:$C$11,COLUMNS(Products!$A$2:B2353),0)</f>
        <v>Office Equipment</v>
      </c>
      <c r="I2353" s="5">
        <f>VLOOKUP($G2353,Products!$A$1:$C$11,COLUMNS(Products!$A$2:C2353),0)</f>
        <v>350.59</v>
      </c>
      <c r="J2353" s="5">
        <v>442.06</v>
      </c>
      <c r="K2353" s="5" t="s">
        <v>81</v>
      </c>
      <c r="L2353" s="6">
        <v>45621</v>
      </c>
      <c r="M2353" s="5">
        <f t="shared" si="36"/>
        <v>10</v>
      </c>
      <c r="N2353" s="5" t="str">
        <f>TEXT(Table1[[#This Row],[Date]],"mmm")</f>
        <v>Nov</v>
      </c>
      <c r="O2353" s="5">
        <f>YEAR(Table1[[#This Row],[Date]])</f>
        <v>2024</v>
      </c>
    </row>
    <row r="2354" spans="1:15" x14ac:dyDescent="0.25">
      <c r="A2354" s="5">
        <v>2353</v>
      </c>
      <c r="B2354" s="6">
        <v>45391</v>
      </c>
      <c r="C2354" s="5" t="s">
        <v>72</v>
      </c>
      <c r="D2354" s="5" t="str">
        <f>VLOOKUP($C2354,'Sales Person'!$A$1:$C$21,2,0)</f>
        <v>Cathy Kelley</v>
      </c>
      <c r="E2354" s="5" t="s">
        <v>9</v>
      </c>
      <c r="F2354" s="5" t="str">
        <f>VLOOKUP($E2354,Country!$A$1:$B$11,2,0)</f>
        <v>Europe</v>
      </c>
      <c r="G2354" s="5" t="s">
        <v>29</v>
      </c>
      <c r="H2354" s="5" t="str">
        <f>VLOOKUP($G2354,Products!$A$1:$C$11,COLUMNS(Products!$A$2:B2354),0)</f>
        <v>Computing</v>
      </c>
      <c r="I2354" s="5">
        <f>VLOOKUP($G2354,Products!$A$1:$C$11,COLUMNS(Products!$A$2:C2354),0)</f>
        <v>104.6</v>
      </c>
      <c r="J2354" s="5">
        <v>441.37</v>
      </c>
      <c r="K2354" s="5" t="s">
        <v>82</v>
      </c>
      <c r="L2354" s="5" t="s">
        <v>83</v>
      </c>
      <c r="M2354" s="5" t="str">
        <f t="shared" si="36"/>
        <v>0</v>
      </c>
      <c r="N2354" s="5" t="str">
        <f>TEXT(Table1[[#This Row],[Date]],"mmm")</f>
        <v>Apr</v>
      </c>
      <c r="O2354" s="5">
        <f>YEAR(Table1[[#This Row],[Date]])</f>
        <v>2024</v>
      </c>
    </row>
    <row r="2355" spans="1:15" x14ac:dyDescent="0.25">
      <c r="A2355" s="5">
        <v>2354</v>
      </c>
      <c r="B2355" s="6">
        <v>45536</v>
      </c>
      <c r="C2355" s="5" t="s">
        <v>54</v>
      </c>
      <c r="D2355" s="5" t="str">
        <f>VLOOKUP($C2355,'Sales Person'!$A$1:$C$21,2,0)</f>
        <v>Michale Cole</v>
      </c>
      <c r="E2355" s="5" t="s">
        <v>14</v>
      </c>
      <c r="F2355" s="5" t="str">
        <f>VLOOKUP($E2355,Country!$A$1:$B$11,2,0)</f>
        <v>Asia</v>
      </c>
      <c r="G2355" s="5" t="s">
        <v>22</v>
      </c>
      <c r="H2355" s="5" t="str">
        <f>VLOOKUP($G2355,Products!$A$1:$C$11,COLUMNS(Products!$A$2:B2355),0)</f>
        <v>Computing</v>
      </c>
      <c r="I2355" s="5">
        <f>VLOOKUP($G2355,Products!$A$1:$C$11,COLUMNS(Products!$A$2:C2355),0)</f>
        <v>415.78</v>
      </c>
      <c r="J2355" s="5">
        <v>744.49</v>
      </c>
      <c r="K2355" s="5" t="s">
        <v>81</v>
      </c>
      <c r="L2355" s="6">
        <v>45554</v>
      </c>
      <c r="M2355" s="5">
        <f t="shared" si="36"/>
        <v>18</v>
      </c>
      <c r="N2355" s="5" t="str">
        <f>TEXT(Table1[[#This Row],[Date]],"mmm")</f>
        <v>Sep</v>
      </c>
      <c r="O2355" s="5">
        <f>YEAR(Table1[[#This Row],[Date]])</f>
        <v>2024</v>
      </c>
    </row>
    <row r="2356" spans="1:15" x14ac:dyDescent="0.25">
      <c r="A2356" s="5">
        <v>2355</v>
      </c>
      <c r="B2356" s="6">
        <v>45619</v>
      </c>
      <c r="C2356" s="5" t="s">
        <v>42</v>
      </c>
      <c r="D2356" s="5" t="str">
        <f>VLOOKUP($C2356,'Sales Person'!$A$1:$C$21,2,0)</f>
        <v>Cathy Kelley</v>
      </c>
      <c r="E2356" s="5" t="s">
        <v>9</v>
      </c>
      <c r="F2356" s="5" t="str">
        <f>VLOOKUP($E2356,Country!$A$1:$B$11,2,0)</f>
        <v>Europe</v>
      </c>
      <c r="G2356" s="5" t="s">
        <v>29</v>
      </c>
      <c r="H2356" s="5" t="str">
        <f>VLOOKUP($G2356,Products!$A$1:$C$11,COLUMNS(Products!$A$2:B2356),0)</f>
        <v>Computing</v>
      </c>
      <c r="I2356" s="5">
        <f>VLOOKUP($G2356,Products!$A$1:$C$11,COLUMNS(Products!$A$2:C2356),0)</f>
        <v>104.6</v>
      </c>
      <c r="J2356" s="5">
        <v>351.54</v>
      </c>
      <c r="K2356" s="5" t="s">
        <v>81</v>
      </c>
      <c r="L2356" s="6">
        <v>45629</v>
      </c>
      <c r="M2356" s="5">
        <f t="shared" si="36"/>
        <v>10</v>
      </c>
      <c r="N2356" s="5" t="str">
        <f>TEXT(Table1[[#This Row],[Date]],"mmm")</f>
        <v>Nov</v>
      </c>
      <c r="O2356" s="5">
        <f>YEAR(Table1[[#This Row],[Date]])</f>
        <v>2024</v>
      </c>
    </row>
    <row r="2357" spans="1:15" x14ac:dyDescent="0.25">
      <c r="A2357" s="5">
        <v>2356</v>
      </c>
      <c r="B2357" s="6">
        <v>45118</v>
      </c>
      <c r="C2357" s="5" t="s">
        <v>70</v>
      </c>
      <c r="D2357" s="5" t="str">
        <f>VLOOKUP($C2357,'Sales Person'!$A$1:$C$21,2,0)</f>
        <v>Cathy Kelley</v>
      </c>
      <c r="E2357" s="5" t="s">
        <v>5</v>
      </c>
      <c r="F2357" s="5" t="str">
        <f>VLOOKUP($E2357,Country!$A$1:$B$11,2,0)</f>
        <v>South America</v>
      </c>
      <c r="G2357" s="5" t="s">
        <v>32</v>
      </c>
      <c r="H2357" s="5" t="str">
        <f>VLOOKUP($G2357,Products!$A$1:$C$11,COLUMNS(Products!$A$2:B2357),0)</f>
        <v>Audio</v>
      </c>
      <c r="I2357" s="5">
        <f>VLOOKUP($G2357,Products!$A$1:$C$11,COLUMNS(Products!$A$2:C2357),0)</f>
        <v>143.09</v>
      </c>
      <c r="J2357" s="5">
        <v>481.67</v>
      </c>
      <c r="K2357" s="5" t="s">
        <v>84</v>
      </c>
      <c r="L2357" s="5" t="s">
        <v>83</v>
      </c>
      <c r="M2357" s="5" t="str">
        <f t="shared" si="36"/>
        <v>0</v>
      </c>
      <c r="N2357" s="5" t="str">
        <f>TEXT(Table1[[#This Row],[Date]],"mmm")</f>
        <v>Jul</v>
      </c>
      <c r="O2357" s="5">
        <f>YEAR(Table1[[#This Row],[Date]])</f>
        <v>2023</v>
      </c>
    </row>
    <row r="2358" spans="1:15" x14ac:dyDescent="0.25">
      <c r="A2358" s="5">
        <v>2357</v>
      </c>
      <c r="B2358" s="6">
        <v>45061</v>
      </c>
      <c r="C2358" s="5" t="s">
        <v>64</v>
      </c>
      <c r="D2358" s="5" t="str">
        <f>VLOOKUP($C2358,'Sales Person'!$A$1:$C$21,2,0)</f>
        <v>Michale Cole</v>
      </c>
      <c r="E2358" s="5" t="s">
        <v>7</v>
      </c>
      <c r="F2358" s="5" t="str">
        <f>VLOOKUP($E2358,Country!$A$1:$B$11,2,0)</f>
        <v>Europe</v>
      </c>
      <c r="G2358" s="5" t="s">
        <v>30</v>
      </c>
      <c r="H2358" s="5" t="str">
        <f>VLOOKUP($G2358,Products!$A$1:$C$11,COLUMNS(Products!$A$2:B2358),0)</f>
        <v>Audio</v>
      </c>
      <c r="I2358" s="5">
        <f>VLOOKUP($G2358,Products!$A$1:$C$11,COLUMNS(Products!$A$2:C2358),0)</f>
        <v>199.57</v>
      </c>
      <c r="J2358" s="5">
        <v>455.86</v>
      </c>
      <c r="K2358" s="5" t="s">
        <v>84</v>
      </c>
      <c r="L2358" s="5" t="s">
        <v>83</v>
      </c>
      <c r="M2358" s="5" t="str">
        <f t="shared" si="36"/>
        <v>0</v>
      </c>
      <c r="N2358" s="5" t="str">
        <f>TEXT(Table1[[#This Row],[Date]],"mmm")</f>
        <v>May</v>
      </c>
      <c r="O2358" s="5">
        <f>YEAR(Table1[[#This Row],[Date]])</f>
        <v>2023</v>
      </c>
    </row>
    <row r="2359" spans="1:15" x14ac:dyDescent="0.25">
      <c r="A2359" s="5">
        <v>2358</v>
      </c>
      <c r="B2359" s="6">
        <v>45359</v>
      </c>
      <c r="C2359" s="5" t="s">
        <v>40</v>
      </c>
      <c r="D2359" s="5" t="str">
        <f>VLOOKUP($C2359,'Sales Person'!$A$1:$C$21,2,0)</f>
        <v>Samantha Irvin</v>
      </c>
      <c r="E2359" s="5" t="s">
        <v>10</v>
      </c>
      <c r="F2359" s="5" t="str">
        <f>VLOOKUP($E2359,Country!$A$1:$B$11,2,0)</f>
        <v>Europe</v>
      </c>
      <c r="G2359" s="5" t="s">
        <v>20</v>
      </c>
      <c r="H2359" s="5" t="str">
        <f>VLOOKUP($G2359,Products!$A$1:$C$11,COLUMNS(Products!$A$2:B2359),0)</f>
        <v>Office Equipment</v>
      </c>
      <c r="I2359" s="5">
        <f>VLOOKUP($G2359,Products!$A$1:$C$11,COLUMNS(Products!$A$2:C2359),0)</f>
        <v>350.59</v>
      </c>
      <c r="J2359" s="5">
        <v>699.01</v>
      </c>
      <c r="K2359" s="5" t="s">
        <v>81</v>
      </c>
      <c r="L2359" s="6">
        <v>45365</v>
      </c>
      <c r="M2359" s="5">
        <f t="shared" si="36"/>
        <v>6</v>
      </c>
      <c r="N2359" s="5" t="str">
        <f>TEXT(Table1[[#This Row],[Date]],"mmm")</f>
        <v>Mar</v>
      </c>
      <c r="O2359" s="5">
        <f>YEAR(Table1[[#This Row],[Date]])</f>
        <v>2024</v>
      </c>
    </row>
    <row r="2360" spans="1:15" x14ac:dyDescent="0.25">
      <c r="A2360" s="5">
        <v>2359</v>
      </c>
      <c r="B2360" s="6">
        <v>45449</v>
      </c>
      <c r="C2360" s="5" t="s">
        <v>38</v>
      </c>
      <c r="D2360" s="5" t="str">
        <f>VLOOKUP($C2360,'Sales Person'!$A$1:$C$21,2,0)</f>
        <v>Samantha Irvin</v>
      </c>
      <c r="E2360" s="5" t="s">
        <v>7</v>
      </c>
      <c r="F2360" s="5" t="str">
        <f>VLOOKUP($E2360,Country!$A$1:$B$11,2,0)</f>
        <v>Europe</v>
      </c>
      <c r="G2360" s="5" t="s">
        <v>24</v>
      </c>
      <c r="H2360" s="5" t="str">
        <f>VLOOKUP($G2360,Products!$A$1:$C$11,COLUMNS(Products!$A$2:B2360),0)</f>
        <v>Audio</v>
      </c>
      <c r="I2360" s="5">
        <f>VLOOKUP($G2360,Products!$A$1:$C$11,COLUMNS(Products!$A$2:C2360),0)</f>
        <v>195.62</v>
      </c>
      <c r="J2360" s="5">
        <v>384.25</v>
      </c>
      <c r="K2360" s="5" t="s">
        <v>82</v>
      </c>
      <c r="L2360" s="5" t="s">
        <v>83</v>
      </c>
      <c r="M2360" s="5" t="str">
        <f t="shared" si="36"/>
        <v>0</v>
      </c>
      <c r="N2360" s="5" t="str">
        <f>TEXT(Table1[[#This Row],[Date]],"mmm")</f>
        <v>Jun</v>
      </c>
      <c r="O2360" s="5">
        <f>YEAR(Table1[[#This Row],[Date]])</f>
        <v>2024</v>
      </c>
    </row>
    <row r="2361" spans="1:15" x14ac:dyDescent="0.25">
      <c r="A2361" s="5">
        <v>2360</v>
      </c>
      <c r="B2361" s="6">
        <v>45162</v>
      </c>
      <c r="C2361" s="5" t="s">
        <v>62</v>
      </c>
      <c r="D2361" s="5" t="str">
        <f>VLOOKUP($C2361,'Sales Person'!$A$1:$C$21,2,0)</f>
        <v>Cathy Kelley</v>
      </c>
      <c r="E2361" s="5" t="s">
        <v>4</v>
      </c>
      <c r="F2361" s="5" t="str">
        <f>VLOOKUP($E2361,Country!$A$1:$B$11,2,0)</f>
        <v>North America</v>
      </c>
      <c r="G2361" s="5" t="s">
        <v>33</v>
      </c>
      <c r="H2361" s="5" t="str">
        <f>VLOOKUP($G2361,Products!$A$1:$C$11,COLUMNS(Products!$A$2:B2361),0)</f>
        <v>Electronics</v>
      </c>
      <c r="I2361" s="5">
        <f>VLOOKUP($G2361,Products!$A$1:$C$11,COLUMNS(Products!$A$2:C2361),0)</f>
        <v>381.62</v>
      </c>
      <c r="J2361" s="5">
        <v>744.46</v>
      </c>
      <c r="K2361" s="5" t="s">
        <v>81</v>
      </c>
      <c r="L2361" s="6">
        <v>45164</v>
      </c>
      <c r="M2361" s="5">
        <f t="shared" si="36"/>
        <v>2</v>
      </c>
      <c r="N2361" s="5" t="str">
        <f>TEXT(Table1[[#This Row],[Date]],"mmm")</f>
        <v>Aug</v>
      </c>
      <c r="O2361" s="5">
        <f>YEAR(Table1[[#This Row],[Date]])</f>
        <v>2023</v>
      </c>
    </row>
    <row r="2362" spans="1:15" x14ac:dyDescent="0.25">
      <c r="A2362" s="5">
        <v>2361</v>
      </c>
      <c r="B2362" s="6">
        <v>45046</v>
      </c>
      <c r="C2362" s="5" t="s">
        <v>52</v>
      </c>
      <c r="D2362" s="5" t="str">
        <f>VLOOKUP($C2362,'Sales Person'!$A$1:$C$21,2,0)</f>
        <v>Nick Patrick</v>
      </c>
      <c r="E2362" s="5" t="s">
        <v>5</v>
      </c>
      <c r="F2362" s="5" t="str">
        <f>VLOOKUP($E2362,Country!$A$1:$B$11,2,0)</f>
        <v>South America</v>
      </c>
      <c r="G2362" s="5" t="s">
        <v>26</v>
      </c>
      <c r="H2362" s="5" t="str">
        <f>VLOOKUP($G2362,Products!$A$1:$C$11,COLUMNS(Products!$A$2:B2362),0)</f>
        <v>Electronics</v>
      </c>
      <c r="I2362" s="5">
        <f>VLOOKUP($G2362,Products!$A$1:$C$11,COLUMNS(Products!$A$2:C2362),0)</f>
        <v>263.2</v>
      </c>
      <c r="J2362" s="5">
        <v>196.12</v>
      </c>
      <c r="K2362" s="5" t="s">
        <v>84</v>
      </c>
      <c r="L2362" s="5" t="s">
        <v>83</v>
      </c>
      <c r="M2362" s="5" t="str">
        <f t="shared" si="36"/>
        <v>0</v>
      </c>
      <c r="N2362" s="5" t="str">
        <f>TEXT(Table1[[#This Row],[Date]],"mmm")</f>
        <v>Apr</v>
      </c>
      <c r="O2362" s="5">
        <f>YEAR(Table1[[#This Row],[Date]])</f>
        <v>2023</v>
      </c>
    </row>
    <row r="2363" spans="1:15" x14ac:dyDescent="0.25">
      <c r="A2363" s="5">
        <v>2362</v>
      </c>
      <c r="B2363" s="6">
        <v>45290</v>
      </c>
      <c r="C2363" s="5" t="s">
        <v>74</v>
      </c>
      <c r="D2363" s="5" t="str">
        <f>VLOOKUP($C2363,'Sales Person'!$A$1:$C$21,2,0)</f>
        <v>Michale Cole</v>
      </c>
      <c r="E2363" s="5" t="s">
        <v>7</v>
      </c>
      <c r="F2363" s="5" t="str">
        <f>VLOOKUP($E2363,Country!$A$1:$B$11,2,0)</f>
        <v>Europe</v>
      </c>
      <c r="G2363" s="5" t="s">
        <v>24</v>
      </c>
      <c r="H2363" s="5" t="str">
        <f>VLOOKUP($G2363,Products!$A$1:$C$11,COLUMNS(Products!$A$2:B2363),0)</f>
        <v>Audio</v>
      </c>
      <c r="I2363" s="5">
        <f>VLOOKUP($G2363,Products!$A$1:$C$11,COLUMNS(Products!$A$2:C2363),0)</f>
        <v>195.62</v>
      </c>
      <c r="J2363" s="5">
        <v>522.42999999999995</v>
      </c>
      <c r="K2363" s="5" t="s">
        <v>82</v>
      </c>
      <c r="L2363" s="5" t="s">
        <v>83</v>
      </c>
      <c r="M2363" s="5" t="str">
        <f t="shared" si="36"/>
        <v>0</v>
      </c>
      <c r="N2363" s="5" t="str">
        <f>TEXT(Table1[[#This Row],[Date]],"mmm")</f>
        <v>Dec</v>
      </c>
      <c r="O2363" s="5">
        <f>YEAR(Table1[[#This Row],[Date]])</f>
        <v>2023</v>
      </c>
    </row>
    <row r="2364" spans="1:15" x14ac:dyDescent="0.25">
      <c r="A2364" s="5">
        <v>2363</v>
      </c>
      <c r="B2364" s="6">
        <v>45317</v>
      </c>
      <c r="C2364" s="5" t="s">
        <v>38</v>
      </c>
      <c r="D2364" s="5" t="str">
        <f>VLOOKUP($C2364,'Sales Person'!$A$1:$C$21,2,0)</f>
        <v>Samantha Irvin</v>
      </c>
      <c r="E2364" s="5" t="s">
        <v>11</v>
      </c>
      <c r="F2364" s="5" t="str">
        <f>VLOOKUP($E2364,Country!$A$1:$B$11,2,0)</f>
        <v>Asia</v>
      </c>
      <c r="G2364" s="5" t="s">
        <v>22</v>
      </c>
      <c r="H2364" s="5" t="str">
        <f>VLOOKUP($G2364,Products!$A$1:$C$11,COLUMNS(Products!$A$2:B2364),0)</f>
        <v>Computing</v>
      </c>
      <c r="I2364" s="5">
        <f>VLOOKUP($G2364,Products!$A$1:$C$11,COLUMNS(Products!$A$2:C2364),0)</f>
        <v>415.78</v>
      </c>
      <c r="J2364" s="5">
        <v>438.04</v>
      </c>
      <c r="K2364" s="5" t="s">
        <v>84</v>
      </c>
      <c r="L2364" s="5" t="s">
        <v>83</v>
      </c>
      <c r="M2364" s="5" t="str">
        <f t="shared" si="36"/>
        <v>0</v>
      </c>
      <c r="N2364" s="5" t="str">
        <f>TEXT(Table1[[#This Row],[Date]],"mmm")</f>
        <v>Jan</v>
      </c>
      <c r="O2364" s="5">
        <f>YEAR(Table1[[#This Row],[Date]])</f>
        <v>2024</v>
      </c>
    </row>
    <row r="2365" spans="1:15" x14ac:dyDescent="0.25">
      <c r="A2365" s="5">
        <v>2364</v>
      </c>
      <c r="B2365" s="6">
        <v>45455</v>
      </c>
      <c r="C2365" s="5" t="s">
        <v>52</v>
      </c>
      <c r="D2365" s="5" t="str">
        <f>VLOOKUP($C2365,'Sales Person'!$A$1:$C$21,2,0)</f>
        <v>Nick Patrick</v>
      </c>
      <c r="E2365" s="5" t="s">
        <v>4</v>
      </c>
      <c r="F2365" s="5" t="str">
        <f>VLOOKUP($E2365,Country!$A$1:$B$11,2,0)</f>
        <v>North America</v>
      </c>
      <c r="G2365" s="5" t="s">
        <v>31</v>
      </c>
      <c r="H2365" s="5" t="str">
        <f>VLOOKUP($G2365,Products!$A$1:$C$11,COLUMNS(Products!$A$2:B2365),0)</f>
        <v>Electronics</v>
      </c>
      <c r="I2365" s="5">
        <f>VLOOKUP($G2365,Products!$A$1:$C$11,COLUMNS(Products!$A$2:C2365),0)</f>
        <v>71.97</v>
      </c>
      <c r="J2365" s="5">
        <v>640.62</v>
      </c>
      <c r="K2365" s="5" t="s">
        <v>84</v>
      </c>
      <c r="L2365" s="5" t="s">
        <v>83</v>
      </c>
      <c r="M2365" s="5" t="str">
        <f t="shared" si="36"/>
        <v>0</v>
      </c>
      <c r="N2365" s="5" t="str">
        <f>TEXT(Table1[[#This Row],[Date]],"mmm")</f>
        <v>Jun</v>
      </c>
      <c r="O2365" s="5">
        <f>YEAR(Table1[[#This Row],[Date]])</f>
        <v>2024</v>
      </c>
    </row>
    <row r="2366" spans="1:15" x14ac:dyDescent="0.25">
      <c r="A2366" s="5">
        <v>2365</v>
      </c>
      <c r="B2366" s="6">
        <v>45262</v>
      </c>
      <c r="C2366" s="5" t="s">
        <v>52</v>
      </c>
      <c r="D2366" s="5" t="str">
        <f>VLOOKUP($C2366,'Sales Person'!$A$1:$C$21,2,0)</f>
        <v>Nick Patrick</v>
      </c>
      <c r="E2366" s="5" t="s">
        <v>10</v>
      </c>
      <c r="F2366" s="5" t="str">
        <f>VLOOKUP($E2366,Country!$A$1:$B$11,2,0)</f>
        <v>Europe</v>
      </c>
      <c r="G2366" s="5" t="s">
        <v>20</v>
      </c>
      <c r="H2366" s="5" t="str">
        <f>VLOOKUP($G2366,Products!$A$1:$C$11,COLUMNS(Products!$A$2:B2366),0)</f>
        <v>Office Equipment</v>
      </c>
      <c r="I2366" s="5">
        <f>VLOOKUP($G2366,Products!$A$1:$C$11,COLUMNS(Products!$A$2:C2366),0)</f>
        <v>350.59</v>
      </c>
      <c r="J2366" s="5">
        <v>397.94</v>
      </c>
      <c r="K2366" s="5" t="s">
        <v>81</v>
      </c>
      <c r="L2366" s="6">
        <v>45268</v>
      </c>
      <c r="M2366" s="5">
        <f t="shared" si="36"/>
        <v>6</v>
      </c>
      <c r="N2366" s="5" t="str">
        <f>TEXT(Table1[[#This Row],[Date]],"mmm")</f>
        <v>Dec</v>
      </c>
      <c r="O2366" s="5">
        <f>YEAR(Table1[[#This Row],[Date]])</f>
        <v>2023</v>
      </c>
    </row>
    <row r="2367" spans="1:15" x14ac:dyDescent="0.25">
      <c r="A2367" s="5">
        <v>2366</v>
      </c>
      <c r="B2367" s="6">
        <v>45629</v>
      </c>
      <c r="C2367" s="5" t="s">
        <v>48</v>
      </c>
      <c r="D2367" s="5" t="str">
        <f>VLOOKUP($C2367,'Sales Person'!$A$1:$C$21,2,0)</f>
        <v>Cathy Kelley</v>
      </c>
      <c r="E2367" s="5" t="s">
        <v>4</v>
      </c>
      <c r="F2367" s="5" t="str">
        <f>VLOOKUP($E2367,Country!$A$1:$B$11,2,0)</f>
        <v>North America</v>
      </c>
      <c r="G2367" s="5" t="s">
        <v>33</v>
      </c>
      <c r="H2367" s="5" t="str">
        <f>VLOOKUP($G2367,Products!$A$1:$C$11,COLUMNS(Products!$A$2:B2367),0)</f>
        <v>Electronics</v>
      </c>
      <c r="I2367" s="5">
        <f>VLOOKUP($G2367,Products!$A$1:$C$11,COLUMNS(Products!$A$2:C2367),0)</f>
        <v>381.62</v>
      </c>
      <c r="J2367" s="5">
        <v>556.28</v>
      </c>
      <c r="K2367" s="5" t="s">
        <v>82</v>
      </c>
      <c r="L2367" s="5" t="s">
        <v>83</v>
      </c>
      <c r="M2367" s="5" t="str">
        <f t="shared" si="36"/>
        <v>0</v>
      </c>
      <c r="N2367" s="5" t="str">
        <f>TEXT(Table1[[#This Row],[Date]],"mmm")</f>
        <v>Dec</v>
      </c>
      <c r="O2367" s="5">
        <f>YEAR(Table1[[#This Row],[Date]])</f>
        <v>2024</v>
      </c>
    </row>
    <row r="2368" spans="1:15" x14ac:dyDescent="0.25">
      <c r="A2368" s="5">
        <v>2367</v>
      </c>
      <c r="B2368" s="6">
        <v>45353</v>
      </c>
      <c r="C2368" s="5" t="s">
        <v>72</v>
      </c>
      <c r="D2368" s="5" t="str">
        <f>VLOOKUP($C2368,'Sales Person'!$A$1:$C$21,2,0)</f>
        <v>Cathy Kelley</v>
      </c>
      <c r="E2368" s="5" t="s">
        <v>11</v>
      </c>
      <c r="F2368" s="5" t="str">
        <f>VLOOKUP($E2368,Country!$A$1:$B$11,2,0)</f>
        <v>Asia</v>
      </c>
      <c r="G2368" s="5" t="s">
        <v>24</v>
      </c>
      <c r="H2368" s="5" t="str">
        <f>VLOOKUP($G2368,Products!$A$1:$C$11,COLUMNS(Products!$A$2:B2368),0)</f>
        <v>Audio</v>
      </c>
      <c r="I2368" s="5">
        <f>VLOOKUP($G2368,Products!$A$1:$C$11,COLUMNS(Products!$A$2:C2368),0)</f>
        <v>195.62</v>
      </c>
      <c r="J2368" s="5">
        <v>595.03</v>
      </c>
      <c r="K2368" s="5" t="s">
        <v>81</v>
      </c>
      <c r="L2368" s="6">
        <v>45365</v>
      </c>
      <c r="M2368" s="5">
        <f t="shared" si="36"/>
        <v>12</v>
      </c>
      <c r="N2368" s="5" t="str">
        <f>TEXT(Table1[[#This Row],[Date]],"mmm")</f>
        <v>Mar</v>
      </c>
      <c r="O2368" s="5">
        <f>YEAR(Table1[[#This Row],[Date]])</f>
        <v>2024</v>
      </c>
    </row>
    <row r="2369" spans="1:15" x14ac:dyDescent="0.25">
      <c r="A2369" s="5">
        <v>2368</v>
      </c>
      <c r="B2369" s="6">
        <v>45648</v>
      </c>
      <c r="C2369" s="5" t="s">
        <v>56</v>
      </c>
      <c r="D2369" s="5" t="str">
        <f>VLOOKUP($C2369,'Sales Person'!$A$1:$C$21,2,0)</f>
        <v>Nick Patrick</v>
      </c>
      <c r="E2369" s="5" t="s">
        <v>7</v>
      </c>
      <c r="F2369" s="5" t="str">
        <f>VLOOKUP($E2369,Country!$A$1:$B$11,2,0)</f>
        <v>Europe</v>
      </c>
      <c r="G2369" s="5" t="s">
        <v>28</v>
      </c>
      <c r="H2369" s="5" t="str">
        <f>VLOOKUP($G2369,Products!$A$1:$C$11,COLUMNS(Products!$A$2:B2369),0)</f>
        <v>Electronics</v>
      </c>
      <c r="I2369" s="5">
        <f>VLOOKUP($G2369,Products!$A$1:$C$11,COLUMNS(Products!$A$2:C2369),0)</f>
        <v>282.79000000000002</v>
      </c>
      <c r="J2369" s="5">
        <v>726.18</v>
      </c>
      <c r="K2369" s="5" t="s">
        <v>81</v>
      </c>
      <c r="L2369" s="6">
        <v>45656</v>
      </c>
      <c r="M2369" s="5">
        <f t="shared" si="36"/>
        <v>8</v>
      </c>
      <c r="N2369" s="5" t="str">
        <f>TEXT(Table1[[#This Row],[Date]],"mmm")</f>
        <v>Dec</v>
      </c>
      <c r="O2369" s="5">
        <f>YEAR(Table1[[#This Row],[Date]])</f>
        <v>2024</v>
      </c>
    </row>
    <row r="2370" spans="1:15" x14ac:dyDescent="0.25">
      <c r="A2370" s="5">
        <v>2369</v>
      </c>
      <c r="B2370" s="6">
        <v>45639</v>
      </c>
      <c r="C2370" s="5" t="s">
        <v>42</v>
      </c>
      <c r="D2370" s="5" t="str">
        <f>VLOOKUP($C2370,'Sales Person'!$A$1:$C$21,2,0)</f>
        <v>Cathy Kelley</v>
      </c>
      <c r="E2370" s="5" t="s">
        <v>4</v>
      </c>
      <c r="F2370" s="5" t="str">
        <f>VLOOKUP($E2370,Country!$A$1:$B$11,2,0)</f>
        <v>North America</v>
      </c>
      <c r="G2370" s="5" t="s">
        <v>20</v>
      </c>
      <c r="H2370" s="5" t="str">
        <f>VLOOKUP($G2370,Products!$A$1:$C$11,COLUMNS(Products!$A$2:B2370),0)</f>
        <v>Office Equipment</v>
      </c>
      <c r="I2370" s="5">
        <f>VLOOKUP($G2370,Products!$A$1:$C$11,COLUMNS(Products!$A$2:C2370),0)</f>
        <v>350.59</v>
      </c>
      <c r="J2370" s="5">
        <v>375.44</v>
      </c>
      <c r="K2370" s="5" t="s">
        <v>81</v>
      </c>
      <c r="L2370" s="6">
        <v>45641</v>
      </c>
      <c r="M2370" s="5">
        <f t="shared" ref="M2370:M2433" si="37">IFERROR(L2370-B2370,"0")</f>
        <v>2</v>
      </c>
      <c r="N2370" s="5" t="str">
        <f>TEXT(Table1[[#This Row],[Date]],"mmm")</f>
        <v>Dec</v>
      </c>
      <c r="O2370" s="5">
        <f>YEAR(Table1[[#This Row],[Date]])</f>
        <v>2024</v>
      </c>
    </row>
    <row r="2371" spans="1:15" x14ac:dyDescent="0.25">
      <c r="A2371" s="5">
        <v>2370</v>
      </c>
      <c r="B2371" s="6">
        <v>45565</v>
      </c>
      <c r="C2371" s="5" t="s">
        <v>42</v>
      </c>
      <c r="D2371" s="5" t="str">
        <f>VLOOKUP($C2371,'Sales Person'!$A$1:$C$21,2,0)</f>
        <v>Cathy Kelley</v>
      </c>
      <c r="E2371" s="5" t="s">
        <v>7</v>
      </c>
      <c r="F2371" s="5" t="str">
        <f>VLOOKUP($E2371,Country!$A$1:$B$11,2,0)</f>
        <v>Europe</v>
      </c>
      <c r="G2371" s="5" t="s">
        <v>20</v>
      </c>
      <c r="H2371" s="5" t="str">
        <f>VLOOKUP($G2371,Products!$A$1:$C$11,COLUMNS(Products!$A$2:B2371),0)</f>
        <v>Office Equipment</v>
      </c>
      <c r="I2371" s="5">
        <f>VLOOKUP($G2371,Products!$A$1:$C$11,COLUMNS(Products!$A$2:C2371),0)</f>
        <v>350.59</v>
      </c>
      <c r="J2371" s="5">
        <v>424.21</v>
      </c>
      <c r="K2371" s="5" t="s">
        <v>81</v>
      </c>
      <c r="L2371" s="6">
        <v>45573</v>
      </c>
      <c r="M2371" s="5">
        <f t="shared" si="37"/>
        <v>8</v>
      </c>
      <c r="N2371" s="5" t="str">
        <f>TEXT(Table1[[#This Row],[Date]],"mmm")</f>
        <v>Sep</v>
      </c>
      <c r="O2371" s="5">
        <f>YEAR(Table1[[#This Row],[Date]])</f>
        <v>2024</v>
      </c>
    </row>
    <row r="2372" spans="1:15" x14ac:dyDescent="0.25">
      <c r="A2372" s="5">
        <v>2371</v>
      </c>
      <c r="B2372" s="6">
        <v>44990</v>
      </c>
      <c r="C2372" s="5" t="s">
        <v>70</v>
      </c>
      <c r="D2372" s="5" t="str">
        <f>VLOOKUP($C2372,'Sales Person'!$A$1:$C$21,2,0)</f>
        <v>Cathy Kelley</v>
      </c>
      <c r="E2372" s="5" t="s">
        <v>2</v>
      </c>
      <c r="F2372" s="5" t="str">
        <f>VLOOKUP($E2372,Country!$A$1:$B$11,2,0)</f>
        <v>North America</v>
      </c>
      <c r="G2372" s="5" t="s">
        <v>31</v>
      </c>
      <c r="H2372" s="5" t="str">
        <f>VLOOKUP($G2372,Products!$A$1:$C$11,COLUMNS(Products!$A$2:B2372),0)</f>
        <v>Electronics</v>
      </c>
      <c r="I2372" s="5">
        <f>VLOOKUP($G2372,Products!$A$1:$C$11,COLUMNS(Products!$A$2:C2372),0)</f>
        <v>71.97</v>
      </c>
      <c r="J2372" s="5">
        <v>570.19000000000005</v>
      </c>
      <c r="K2372" s="5" t="s">
        <v>82</v>
      </c>
      <c r="L2372" s="5" t="s">
        <v>83</v>
      </c>
      <c r="M2372" s="5" t="str">
        <f t="shared" si="37"/>
        <v>0</v>
      </c>
      <c r="N2372" s="5" t="str">
        <f>TEXT(Table1[[#This Row],[Date]],"mmm")</f>
        <v>Mar</v>
      </c>
      <c r="O2372" s="5">
        <f>YEAR(Table1[[#This Row],[Date]])</f>
        <v>2023</v>
      </c>
    </row>
    <row r="2373" spans="1:15" x14ac:dyDescent="0.25">
      <c r="A2373" s="5">
        <v>2372</v>
      </c>
      <c r="B2373" s="6">
        <v>45556</v>
      </c>
      <c r="C2373" s="5" t="s">
        <v>58</v>
      </c>
      <c r="D2373" s="5" t="str">
        <f>VLOOKUP($C2373,'Sales Person'!$A$1:$C$21,2,0)</f>
        <v>Nick Patrick</v>
      </c>
      <c r="E2373" s="5" t="s">
        <v>11</v>
      </c>
      <c r="F2373" s="5" t="str">
        <f>VLOOKUP($E2373,Country!$A$1:$B$11,2,0)</f>
        <v>Asia</v>
      </c>
      <c r="G2373" s="5" t="s">
        <v>22</v>
      </c>
      <c r="H2373" s="5" t="str">
        <f>VLOOKUP($G2373,Products!$A$1:$C$11,COLUMNS(Products!$A$2:B2373),0)</f>
        <v>Computing</v>
      </c>
      <c r="I2373" s="5">
        <f>VLOOKUP($G2373,Products!$A$1:$C$11,COLUMNS(Products!$A$2:C2373),0)</f>
        <v>415.78</v>
      </c>
      <c r="J2373" s="5">
        <v>234.3</v>
      </c>
      <c r="K2373" s="5" t="s">
        <v>81</v>
      </c>
      <c r="L2373" s="6">
        <v>45568</v>
      </c>
      <c r="M2373" s="5">
        <f t="shared" si="37"/>
        <v>12</v>
      </c>
      <c r="N2373" s="5" t="str">
        <f>TEXT(Table1[[#This Row],[Date]],"mmm")</f>
        <v>Sep</v>
      </c>
      <c r="O2373" s="5">
        <f>YEAR(Table1[[#This Row],[Date]])</f>
        <v>2024</v>
      </c>
    </row>
    <row r="2374" spans="1:15" x14ac:dyDescent="0.25">
      <c r="A2374" s="5">
        <v>2373</v>
      </c>
      <c r="B2374" s="6">
        <v>44938</v>
      </c>
      <c r="C2374" s="5" t="s">
        <v>66</v>
      </c>
      <c r="D2374" s="5" t="str">
        <f>VLOOKUP($C2374,'Sales Person'!$A$1:$C$21,2,0)</f>
        <v>Michale Cole</v>
      </c>
      <c r="E2374" s="5" t="s">
        <v>9</v>
      </c>
      <c r="F2374" s="5" t="str">
        <f>VLOOKUP($E2374,Country!$A$1:$B$11,2,0)</f>
        <v>Europe</v>
      </c>
      <c r="G2374" s="5" t="s">
        <v>26</v>
      </c>
      <c r="H2374" s="5" t="str">
        <f>VLOOKUP($G2374,Products!$A$1:$C$11,COLUMNS(Products!$A$2:B2374),0)</f>
        <v>Electronics</v>
      </c>
      <c r="I2374" s="5">
        <f>VLOOKUP($G2374,Products!$A$1:$C$11,COLUMNS(Products!$A$2:C2374),0)</f>
        <v>263.2</v>
      </c>
      <c r="J2374" s="5">
        <v>283.99</v>
      </c>
      <c r="K2374" s="5" t="s">
        <v>81</v>
      </c>
      <c r="L2374" s="6">
        <v>44948</v>
      </c>
      <c r="M2374" s="5">
        <f t="shared" si="37"/>
        <v>10</v>
      </c>
      <c r="N2374" s="5" t="str">
        <f>TEXT(Table1[[#This Row],[Date]],"mmm")</f>
        <v>Jan</v>
      </c>
      <c r="O2374" s="5">
        <f>YEAR(Table1[[#This Row],[Date]])</f>
        <v>2023</v>
      </c>
    </row>
    <row r="2375" spans="1:15" x14ac:dyDescent="0.25">
      <c r="A2375" s="5">
        <v>2374</v>
      </c>
      <c r="B2375" s="6">
        <v>45142</v>
      </c>
      <c r="C2375" s="5" t="s">
        <v>60</v>
      </c>
      <c r="D2375" s="5" t="str">
        <f>VLOOKUP($C2375,'Sales Person'!$A$1:$C$21,2,0)</f>
        <v>Cathy Kelley</v>
      </c>
      <c r="E2375" s="5" t="s">
        <v>4</v>
      </c>
      <c r="F2375" s="5" t="str">
        <f>VLOOKUP($E2375,Country!$A$1:$B$11,2,0)</f>
        <v>North America</v>
      </c>
      <c r="G2375" s="5" t="s">
        <v>29</v>
      </c>
      <c r="H2375" s="5" t="str">
        <f>VLOOKUP($G2375,Products!$A$1:$C$11,COLUMNS(Products!$A$2:B2375),0)</f>
        <v>Computing</v>
      </c>
      <c r="I2375" s="5">
        <f>VLOOKUP($G2375,Products!$A$1:$C$11,COLUMNS(Products!$A$2:C2375),0)</f>
        <v>104.6</v>
      </c>
      <c r="J2375" s="5">
        <v>923.27</v>
      </c>
      <c r="K2375" s="5" t="s">
        <v>82</v>
      </c>
      <c r="L2375" s="5" t="s">
        <v>83</v>
      </c>
      <c r="M2375" s="5" t="str">
        <f t="shared" si="37"/>
        <v>0</v>
      </c>
      <c r="N2375" s="5" t="str">
        <f>TEXT(Table1[[#This Row],[Date]],"mmm")</f>
        <v>Aug</v>
      </c>
      <c r="O2375" s="5">
        <f>YEAR(Table1[[#This Row],[Date]])</f>
        <v>2023</v>
      </c>
    </row>
    <row r="2376" spans="1:15" x14ac:dyDescent="0.25">
      <c r="A2376" s="5">
        <v>2375</v>
      </c>
      <c r="B2376" s="6">
        <v>45387</v>
      </c>
      <c r="C2376" s="5" t="s">
        <v>60</v>
      </c>
      <c r="D2376" s="5" t="str">
        <f>VLOOKUP($C2376,'Sales Person'!$A$1:$C$21,2,0)</f>
        <v>Cathy Kelley</v>
      </c>
      <c r="E2376" s="5" t="s">
        <v>15</v>
      </c>
      <c r="F2376" s="5" t="str">
        <f>VLOOKUP($E2376,Country!$A$1:$B$11,2,0)</f>
        <v>Oceania</v>
      </c>
      <c r="G2376" s="5" t="s">
        <v>33</v>
      </c>
      <c r="H2376" s="5" t="str">
        <f>VLOOKUP($G2376,Products!$A$1:$C$11,COLUMNS(Products!$A$2:B2376),0)</f>
        <v>Electronics</v>
      </c>
      <c r="I2376" s="5">
        <f>VLOOKUP($G2376,Products!$A$1:$C$11,COLUMNS(Products!$A$2:C2376),0)</f>
        <v>381.62</v>
      </c>
      <c r="J2376" s="5">
        <v>516.29</v>
      </c>
      <c r="K2376" s="5" t="s">
        <v>81</v>
      </c>
      <c r="L2376" s="6">
        <v>45407</v>
      </c>
      <c r="M2376" s="5">
        <f t="shared" si="37"/>
        <v>20</v>
      </c>
      <c r="N2376" s="5" t="str">
        <f>TEXT(Table1[[#This Row],[Date]],"mmm")</f>
        <v>Apr</v>
      </c>
      <c r="O2376" s="5">
        <f>YEAR(Table1[[#This Row],[Date]])</f>
        <v>2024</v>
      </c>
    </row>
    <row r="2377" spans="1:15" x14ac:dyDescent="0.25">
      <c r="A2377" s="5">
        <v>2376</v>
      </c>
      <c r="B2377" s="6">
        <v>45100</v>
      </c>
      <c r="C2377" s="5" t="s">
        <v>52</v>
      </c>
      <c r="D2377" s="5" t="str">
        <f>VLOOKUP($C2377,'Sales Person'!$A$1:$C$21,2,0)</f>
        <v>Nick Patrick</v>
      </c>
      <c r="E2377" s="5" t="s">
        <v>4</v>
      </c>
      <c r="F2377" s="5" t="str">
        <f>VLOOKUP($E2377,Country!$A$1:$B$11,2,0)</f>
        <v>North America</v>
      </c>
      <c r="G2377" s="5" t="s">
        <v>29</v>
      </c>
      <c r="H2377" s="5" t="str">
        <f>VLOOKUP($G2377,Products!$A$1:$C$11,COLUMNS(Products!$A$2:B2377),0)</f>
        <v>Computing</v>
      </c>
      <c r="I2377" s="5">
        <f>VLOOKUP($G2377,Products!$A$1:$C$11,COLUMNS(Products!$A$2:C2377),0)</f>
        <v>104.6</v>
      </c>
      <c r="J2377" s="5">
        <v>359.26</v>
      </c>
      <c r="K2377" s="5" t="s">
        <v>81</v>
      </c>
      <c r="L2377" s="6">
        <v>45102</v>
      </c>
      <c r="M2377" s="5">
        <f t="shared" si="37"/>
        <v>2</v>
      </c>
      <c r="N2377" s="5" t="str">
        <f>TEXT(Table1[[#This Row],[Date]],"mmm")</f>
        <v>Jun</v>
      </c>
      <c r="O2377" s="5">
        <f>YEAR(Table1[[#This Row],[Date]])</f>
        <v>2023</v>
      </c>
    </row>
    <row r="2378" spans="1:15" x14ac:dyDescent="0.25">
      <c r="A2378" s="5">
        <v>2377</v>
      </c>
      <c r="B2378" s="6">
        <v>45359</v>
      </c>
      <c r="C2378" s="5" t="s">
        <v>40</v>
      </c>
      <c r="D2378" s="5" t="str">
        <f>VLOOKUP($C2378,'Sales Person'!$A$1:$C$21,2,0)</f>
        <v>Samantha Irvin</v>
      </c>
      <c r="E2378" s="5" t="s">
        <v>14</v>
      </c>
      <c r="F2378" s="5" t="str">
        <f>VLOOKUP($E2378,Country!$A$1:$B$11,2,0)</f>
        <v>Asia</v>
      </c>
      <c r="G2378" s="5" t="s">
        <v>30</v>
      </c>
      <c r="H2378" s="5" t="str">
        <f>VLOOKUP($G2378,Products!$A$1:$C$11,COLUMNS(Products!$A$2:B2378),0)</f>
        <v>Audio</v>
      </c>
      <c r="I2378" s="5">
        <f>VLOOKUP($G2378,Products!$A$1:$C$11,COLUMNS(Products!$A$2:C2378),0)</f>
        <v>199.57</v>
      </c>
      <c r="J2378" s="5">
        <v>820.27</v>
      </c>
      <c r="K2378" s="5" t="s">
        <v>81</v>
      </c>
      <c r="L2378" s="6">
        <v>45377</v>
      </c>
      <c r="M2378" s="5">
        <f t="shared" si="37"/>
        <v>18</v>
      </c>
      <c r="N2378" s="5" t="str">
        <f>TEXT(Table1[[#This Row],[Date]],"mmm")</f>
        <v>Mar</v>
      </c>
      <c r="O2378" s="5">
        <f>YEAR(Table1[[#This Row],[Date]])</f>
        <v>2024</v>
      </c>
    </row>
    <row r="2379" spans="1:15" x14ac:dyDescent="0.25">
      <c r="A2379" s="5">
        <v>2378</v>
      </c>
      <c r="B2379" s="6">
        <v>45403</v>
      </c>
      <c r="C2379" s="5" t="s">
        <v>54</v>
      </c>
      <c r="D2379" s="5" t="str">
        <f>VLOOKUP($C2379,'Sales Person'!$A$1:$C$21,2,0)</f>
        <v>Michale Cole</v>
      </c>
      <c r="E2379" s="5" t="s">
        <v>4</v>
      </c>
      <c r="F2379" s="5" t="str">
        <f>VLOOKUP($E2379,Country!$A$1:$B$11,2,0)</f>
        <v>North America</v>
      </c>
      <c r="G2379" s="5" t="s">
        <v>28</v>
      </c>
      <c r="H2379" s="5" t="str">
        <f>VLOOKUP($G2379,Products!$A$1:$C$11,COLUMNS(Products!$A$2:B2379),0)</f>
        <v>Electronics</v>
      </c>
      <c r="I2379" s="5">
        <f>VLOOKUP($G2379,Products!$A$1:$C$11,COLUMNS(Products!$A$2:C2379),0)</f>
        <v>282.79000000000002</v>
      </c>
      <c r="J2379" s="5">
        <v>641.6</v>
      </c>
      <c r="K2379" s="5" t="s">
        <v>81</v>
      </c>
      <c r="L2379" s="6">
        <v>45405</v>
      </c>
      <c r="M2379" s="5">
        <f t="shared" si="37"/>
        <v>2</v>
      </c>
      <c r="N2379" s="5" t="str">
        <f>TEXT(Table1[[#This Row],[Date]],"mmm")</f>
        <v>Apr</v>
      </c>
      <c r="O2379" s="5">
        <f>YEAR(Table1[[#This Row],[Date]])</f>
        <v>2024</v>
      </c>
    </row>
    <row r="2380" spans="1:15" x14ac:dyDescent="0.25">
      <c r="A2380" s="5">
        <v>2379</v>
      </c>
      <c r="B2380" s="6">
        <v>45108</v>
      </c>
      <c r="C2380" s="5" t="s">
        <v>64</v>
      </c>
      <c r="D2380" s="5" t="str">
        <f>VLOOKUP($C2380,'Sales Person'!$A$1:$C$21,2,0)</f>
        <v>Michale Cole</v>
      </c>
      <c r="E2380" s="5" t="s">
        <v>5</v>
      </c>
      <c r="F2380" s="5" t="str">
        <f>VLOOKUP($E2380,Country!$A$1:$B$11,2,0)</f>
        <v>South America</v>
      </c>
      <c r="G2380" s="5" t="s">
        <v>30</v>
      </c>
      <c r="H2380" s="5" t="str">
        <f>VLOOKUP($G2380,Products!$A$1:$C$11,COLUMNS(Products!$A$2:B2380),0)</f>
        <v>Audio</v>
      </c>
      <c r="I2380" s="5">
        <f>VLOOKUP($G2380,Products!$A$1:$C$11,COLUMNS(Products!$A$2:C2380),0)</f>
        <v>199.57</v>
      </c>
      <c r="J2380" s="5">
        <v>709.62</v>
      </c>
      <c r="K2380" s="5" t="s">
        <v>82</v>
      </c>
      <c r="L2380" s="5" t="s">
        <v>83</v>
      </c>
      <c r="M2380" s="5" t="str">
        <f t="shared" si="37"/>
        <v>0</v>
      </c>
      <c r="N2380" s="5" t="str">
        <f>TEXT(Table1[[#This Row],[Date]],"mmm")</f>
        <v>Jul</v>
      </c>
      <c r="O2380" s="5">
        <f>YEAR(Table1[[#This Row],[Date]])</f>
        <v>2023</v>
      </c>
    </row>
    <row r="2381" spans="1:15" x14ac:dyDescent="0.25">
      <c r="A2381" s="5">
        <v>2380</v>
      </c>
      <c r="B2381" s="6">
        <v>45542</v>
      </c>
      <c r="C2381" s="5" t="s">
        <v>36</v>
      </c>
      <c r="D2381" s="5" t="str">
        <f>VLOOKUP($C2381,'Sales Person'!$A$1:$C$21,2,0)</f>
        <v>Michale Cole</v>
      </c>
      <c r="E2381" s="5" t="s">
        <v>7</v>
      </c>
      <c r="F2381" s="5" t="str">
        <f>VLOOKUP($E2381,Country!$A$1:$B$11,2,0)</f>
        <v>Europe</v>
      </c>
      <c r="G2381" s="5" t="s">
        <v>20</v>
      </c>
      <c r="H2381" s="5" t="str">
        <f>VLOOKUP($G2381,Products!$A$1:$C$11,COLUMNS(Products!$A$2:B2381),0)</f>
        <v>Office Equipment</v>
      </c>
      <c r="I2381" s="5">
        <f>VLOOKUP($G2381,Products!$A$1:$C$11,COLUMNS(Products!$A$2:C2381),0)</f>
        <v>350.59</v>
      </c>
      <c r="J2381" s="5">
        <v>188.87</v>
      </c>
      <c r="K2381" s="5" t="s">
        <v>82</v>
      </c>
      <c r="L2381" s="5" t="s">
        <v>83</v>
      </c>
      <c r="M2381" s="5" t="str">
        <f t="shared" si="37"/>
        <v>0</v>
      </c>
      <c r="N2381" s="5" t="str">
        <f>TEXT(Table1[[#This Row],[Date]],"mmm")</f>
        <v>Sep</v>
      </c>
      <c r="O2381" s="5">
        <f>YEAR(Table1[[#This Row],[Date]])</f>
        <v>2024</v>
      </c>
    </row>
    <row r="2382" spans="1:15" x14ac:dyDescent="0.25">
      <c r="A2382" s="5">
        <v>2381</v>
      </c>
      <c r="B2382" s="6">
        <v>45295</v>
      </c>
      <c r="C2382" s="5" t="s">
        <v>36</v>
      </c>
      <c r="D2382" s="5" t="str">
        <f>VLOOKUP($C2382,'Sales Person'!$A$1:$C$21,2,0)</f>
        <v>Michale Cole</v>
      </c>
      <c r="E2382" s="5" t="s">
        <v>4</v>
      </c>
      <c r="F2382" s="5" t="str">
        <f>VLOOKUP($E2382,Country!$A$1:$B$11,2,0)</f>
        <v>North America</v>
      </c>
      <c r="G2382" s="5" t="s">
        <v>28</v>
      </c>
      <c r="H2382" s="5" t="str">
        <f>VLOOKUP($G2382,Products!$A$1:$C$11,COLUMNS(Products!$A$2:B2382),0)</f>
        <v>Electronics</v>
      </c>
      <c r="I2382" s="5">
        <f>VLOOKUP($G2382,Products!$A$1:$C$11,COLUMNS(Products!$A$2:C2382),0)</f>
        <v>282.79000000000002</v>
      </c>
      <c r="J2382" s="5">
        <v>560.04999999999995</v>
      </c>
      <c r="K2382" s="5" t="s">
        <v>81</v>
      </c>
      <c r="L2382" s="6">
        <v>45297</v>
      </c>
      <c r="M2382" s="5">
        <f t="shared" si="37"/>
        <v>2</v>
      </c>
      <c r="N2382" s="5" t="str">
        <f>TEXT(Table1[[#This Row],[Date]],"mmm")</f>
        <v>Jan</v>
      </c>
      <c r="O2382" s="5">
        <f>YEAR(Table1[[#This Row],[Date]])</f>
        <v>2024</v>
      </c>
    </row>
    <row r="2383" spans="1:15" x14ac:dyDescent="0.25">
      <c r="A2383" s="5">
        <v>2382</v>
      </c>
      <c r="B2383" s="6">
        <v>45434</v>
      </c>
      <c r="C2383" s="5" t="s">
        <v>58</v>
      </c>
      <c r="D2383" s="5" t="str">
        <f>VLOOKUP($C2383,'Sales Person'!$A$1:$C$21,2,0)</f>
        <v>Nick Patrick</v>
      </c>
      <c r="E2383" s="5" t="s">
        <v>9</v>
      </c>
      <c r="F2383" s="5" t="str">
        <f>VLOOKUP($E2383,Country!$A$1:$B$11,2,0)</f>
        <v>Europe</v>
      </c>
      <c r="G2383" s="5" t="s">
        <v>26</v>
      </c>
      <c r="H2383" s="5" t="str">
        <f>VLOOKUP($G2383,Products!$A$1:$C$11,COLUMNS(Products!$A$2:B2383),0)</f>
        <v>Electronics</v>
      </c>
      <c r="I2383" s="5">
        <f>VLOOKUP($G2383,Products!$A$1:$C$11,COLUMNS(Products!$A$2:C2383),0)</f>
        <v>263.2</v>
      </c>
      <c r="J2383" s="5">
        <v>915.5</v>
      </c>
      <c r="K2383" s="5" t="s">
        <v>81</v>
      </c>
      <c r="L2383" s="6">
        <v>45444</v>
      </c>
      <c r="M2383" s="5">
        <f t="shared" si="37"/>
        <v>10</v>
      </c>
      <c r="N2383" s="5" t="str">
        <f>TEXT(Table1[[#This Row],[Date]],"mmm")</f>
        <v>May</v>
      </c>
      <c r="O2383" s="5">
        <f>YEAR(Table1[[#This Row],[Date]])</f>
        <v>2024</v>
      </c>
    </row>
    <row r="2384" spans="1:15" x14ac:dyDescent="0.25">
      <c r="A2384" s="5">
        <v>2383</v>
      </c>
      <c r="B2384" s="6">
        <v>45614</v>
      </c>
      <c r="C2384" s="5" t="s">
        <v>62</v>
      </c>
      <c r="D2384" s="5" t="str">
        <f>VLOOKUP($C2384,'Sales Person'!$A$1:$C$21,2,0)</f>
        <v>Cathy Kelley</v>
      </c>
      <c r="E2384" s="5" t="s">
        <v>13</v>
      </c>
      <c r="F2384" s="5" t="str">
        <f>VLOOKUP($E2384,Country!$A$1:$B$11,2,0)</f>
        <v>Asia</v>
      </c>
      <c r="G2384" s="5" t="s">
        <v>22</v>
      </c>
      <c r="H2384" s="5" t="str">
        <f>VLOOKUP($G2384,Products!$A$1:$C$11,COLUMNS(Products!$A$2:B2384),0)</f>
        <v>Computing</v>
      </c>
      <c r="I2384" s="5">
        <f>VLOOKUP($G2384,Products!$A$1:$C$11,COLUMNS(Products!$A$2:C2384),0)</f>
        <v>415.78</v>
      </c>
      <c r="J2384" s="5">
        <v>710.56</v>
      </c>
      <c r="K2384" s="5" t="s">
        <v>82</v>
      </c>
      <c r="L2384" s="5" t="s">
        <v>83</v>
      </c>
      <c r="M2384" s="5" t="str">
        <f t="shared" si="37"/>
        <v>0</v>
      </c>
      <c r="N2384" s="5" t="str">
        <f>TEXT(Table1[[#This Row],[Date]],"mmm")</f>
        <v>Nov</v>
      </c>
      <c r="O2384" s="5">
        <f>YEAR(Table1[[#This Row],[Date]])</f>
        <v>2024</v>
      </c>
    </row>
    <row r="2385" spans="1:15" x14ac:dyDescent="0.25">
      <c r="A2385" s="5">
        <v>2384</v>
      </c>
      <c r="B2385" s="6">
        <v>45435</v>
      </c>
      <c r="C2385" s="5" t="s">
        <v>48</v>
      </c>
      <c r="D2385" s="5" t="str">
        <f>VLOOKUP($C2385,'Sales Person'!$A$1:$C$21,2,0)</f>
        <v>Cathy Kelley</v>
      </c>
      <c r="E2385" s="5" t="s">
        <v>4</v>
      </c>
      <c r="F2385" s="5" t="str">
        <f>VLOOKUP($E2385,Country!$A$1:$B$11,2,0)</f>
        <v>North America</v>
      </c>
      <c r="G2385" s="5" t="s">
        <v>24</v>
      </c>
      <c r="H2385" s="5" t="str">
        <f>VLOOKUP($G2385,Products!$A$1:$C$11,COLUMNS(Products!$A$2:B2385),0)</f>
        <v>Audio</v>
      </c>
      <c r="I2385" s="5">
        <f>VLOOKUP($G2385,Products!$A$1:$C$11,COLUMNS(Products!$A$2:C2385),0)</f>
        <v>195.62</v>
      </c>
      <c r="J2385" s="5">
        <v>277.5</v>
      </c>
      <c r="K2385" s="5" t="s">
        <v>81</v>
      </c>
      <c r="L2385" s="6">
        <v>45437</v>
      </c>
      <c r="M2385" s="5">
        <f t="shared" si="37"/>
        <v>2</v>
      </c>
      <c r="N2385" s="5" t="str">
        <f>TEXT(Table1[[#This Row],[Date]],"mmm")</f>
        <v>May</v>
      </c>
      <c r="O2385" s="5">
        <f>YEAR(Table1[[#This Row],[Date]])</f>
        <v>2024</v>
      </c>
    </row>
    <row r="2386" spans="1:15" x14ac:dyDescent="0.25">
      <c r="A2386" s="5">
        <v>2385</v>
      </c>
      <c r="B2386" s="6">
        <v>45080</v>
      </c>
      <c r="C2386" s="5" t="s">
        <v>60</v>
      </c>
      <c r="D2386" s="5" t="str">
        <f>VLOOKUP($C2386,'Sales Person'!$A$1:$C$21,2,0)</f>
        <v>Cathy Kelley</v>
      </c>
      <c r="E2386" s="5" t="s">
        <v>9</v>
      </c>
      <c r="F2386" s="5" t="str">
        <f>VLOOKUP($E2386,Country!$A$1:$B$11,2,0)</f>
        <v>Europe</v>
      </c>
      <c r="G2386" s="5" t="s">
        <v>26</v>
      </c>
      <c r="H2386" s="5" t="str">
        <f>VLOOKUP($G2386,Products!$A$1:$C$11,COLUMNS(Products!$A$2:B2386),0)</f>
        <v>Electronics</v>
      </c>
      <c r="I2386" s="5">
        <f>VLOOKUP($G2386,Products!$A$1:$C$11,COLUMNS(Products!$A$2:C2386),0)</f>
        <v>263.2</v>
      </c>
      <c r="J2386" s="5">
        <v>114.23</v>
      </c>
      <c r="K2386" s="5" t="s">
        <v>81</v>
      </c>
      <c r="L2386" s="6">
        <v>45090</v>
      </c>
      <c r="M2386" s="5">
        <f t="shared" si="37"/>
        <v>10</v>
      </c>
      <c r="N2386" s="5" t="str">
        <f>TEXT(Table1[[#This Row],[Date]],"mmm")</f>
        <v>Jun</v>
      </c>
      <c r="O2386" s="5">
        <f>YEAR(Table1[[#This Row],[Date]])</f>
        <v>2023</v>
      </c>
    </row>
    <row r="2387" spans="1:15" x14ac:dyDescent="0.25">
      <c r="A2387" s="5">
        <v>2386</v>
      </c>
      <c r="B2387" s="6">
        <v>45057</v>
      </c>
      <c r="C2387" s="5" t="s">
        <v>62</v>
      </c>
      <c r="D2387" s="5" t="str">
        <f>VLOOKUP($C2387,'Sales Person'!$A$1:$C$21,2,0)</f>
        <v>Cathy Kelley</v>
      </c>
      <c r="E2387" s="5" t="s">
        <v>14</v>
      </c>
      <c r="F2387" s="5" t="str">
        <f>VLOOKUP($E2387,Country!$A$1:$B$11,2,0)</f>
        <v>Asia</v>
      </c>
      <c r="G2387" s="5" t="s">
        <v>29</v>
      </c>
      <c r="H2387" s="5" t="str">
        <f>VLOOKUP($G2387,Products!$A$1:$C$11,COLUMNS(Products!$A$2:B2387),0)</f>
        <v>Computing</v>
      </c>
      <c r="I2387" s="5">
        <f>VLOOKUP($G2387,Products!$A$1:$C$11,COLUMNS(Products!$A$2:C2387),0)</f>
        <v>104.6</v>
      </c>
      <c r="J2387" s="5">
        <v>374.81</v>
      </c>
      <c r="K2387" s="5" t="s">
        <v>82</v>
      </c>
      <c r="L2387" s="5" t="s">
        <v>83</v>
      </c>
      <c r="M2387" s="5" t="str">
        <f t="shared" si="37"/>
        <v>0</v>
      </c>
      <c r="N2387" s="5" t="str">
        <f>TEXT(Table1[[#This Row],[Date]],"mmm")</f>
        <v>May</v>
      </c>
      <c r="O2387" s="5">
        <f>YEAR(Table1[[#This Row],[Date]])</f>
        <v>2023</v>
      </c>
    </row>
    <row r="2388" spans="1:15" x14ac:dyDescent="0.25">
      <c r="A2388" s="5">
        <v>2387</v>
      </c>
      <c r="B2388" s="6">
        <v>45401</v>
      </c>
      <c r="C2388" s="5" t="s">
        <v>68</v>
      </c>
      <c r="D2388" s="5" t="str">
        <f>VLOOKUP($C2388,'Sales Person'!$A$1:$C$21,2,0)</f>
        <v>Samantha Irvin</v>
      </c>
      <c r="E2388" s="5" t="s">
        <v>5</v>
      </c>
      <c r="F2388" s="5" t="str">
        <f>VLOOKUP($E2388,Country!$A$1:$B$11,2,0)</f>
        <v>South America</v>
      </c>
      <c r="G2388" s="5" t="s">
        <v>22</v>
      </c>
      <c r="H2388" s="5" t="str">
        <f>VLOOKUP($G2388,Products!$A$1:$C$11,COLUMNS(Products!$A$2:B2388),0)</f>
        <v>Computing</v>
      </c>
      <c r="I2388" s="5">
        <f>VLOOKUP($G2388,Products!$A$1:$C$11,COLUMNS(Products!$A$2:C2388),0)</f>
        <v>415.78</v>
      </c>
      <c r="J2388" s="5">
        <v>575.76</v>
      </c>
      <c r="K2388" s="5" t="s">
        <v>82</v>
      </c>
      <c r="L2388" s="5" t="s">
        <v>83</v>
      </c>
      <c r="M2388" s="5" t="str">
        <f t="shared" si="37"/>
        <v>0</v>
      </c>
      <c r="N2388" s="5" t="str">
        <f>TEXT(Table1[[#This Row],[Date]],"mmm")</f>
        <v>Apr</v>
      </c>
      <c r="O2388" s="5">
        <f>YEAR(Table1[[#This Row],[Date]])</f>
        <v>2024</v>
      </c>
    </row>
    <row r="2389" spans="1:15" x14ac:dyDescent="0.25">
      <c r="A2389" s="5">
        <v>2388</v>
      </c>
      <c r="B2389" s="6">
        <v>45476</v>
      </c>
      <c r="C2389" s="5" t="s">
        <v>36</v>
      </c>
      <c r="D2389" s="5" t="str">
        <f>VLOOKUP($C2389,'Sales Person'!$A$1:$C$21,2,0)</f>
        <v>Michale Cole</v>
      </c>
      <c r="E2389" s="5" t="s">
        <v>5</v>
      </c>
      <c r="F2389" s="5" t="str">
        <f>VLOOKUP($E2389,Country!$A$1:$B$11,2,0)</f>
        <v>South America</v>
      </c>
      <c r="G2389" s="5" t="s">
        <v>30</v>
      </c>
      <c r="H2389" s="5" t="str">
        <f>VLOOKUP($G2389,Products!$A$1:$C$11,COLUMNS(Products!$A$2:B2389),0)</f>
        <v>Audio</v>
      </c>
      <c r="I2389" s="5">
        <f>VLOOKUP($G2389,Products!$A$1:$C$11,COLUMNS(Products!$A$2:C2389),0)</f>
        <v>199.57</v>
      </c>
      <c r="J2389" s="5">
        <v>554.21</v>
      </c>
      <c r="K2389" s="5" t="s">
        <v>82</v>
      </c>
      <c r="L2389" s="5" t="s">
        <v>83</v>
      </c>
      <c r="M2389" s="5" t="str">
        <f t="shared" si="37"/>
        <v>0</v>
      </c>
      <c r="N2389" s="5" t="str">
        <f>TEXT(Table1[[#This Row],[Date]],"mmm")</f>
        <v>Jul</v>
      </c>
      <c r="O2389" s="5">
        <f>YEAR(Table1[[#This Row],[Date]])</f>
        <v>2024</v>
      </c>
    </row>
    <row r="2390" spans="1:15" x14ac:dyDescent="0.25">
      <c r="A2390" s="5">
        <v>2389</v>
      </c>
      <c r="B2390" s="6">
        <v>45623</v>
      </c>
      <c r="C2390" s="5" t="s">
        <v>38</v>
      </c>
      <c r="D2390" s="5" t="str">
        <f>VLOOKUP($C2390,'Sales Person'!$A$1:$C$21,2,0)</f>
        <v>Samantha Irvin</v>
      </c>
      <c r="E2390" s="5" t="s">
        <v>9</v>
      </c>
      <c r="F2390" s="5" t="str">
        <f>VLOOKUP($E2390,Country!$A$1:$B$11,2,0)</f>
        <v>Europe</v>
      </c>
      <c r="G2390" s="5" t="s">
        <v>33</v>
      </c>
      <c r="H2390" s="5" t="str">
        <f>VLOOKUP($G2390,Products!$A$1:$C$11,COLUMNS(Products!$A$2:B2390),0)</f>
        <v>Electronics</v>
      </c>
      <c r="I2390" s="5">
        <f>VLOOKUP($G2390,Products!$A$1:$C$11,COLUMNS(Products!$A$2:C2390),0)</f>
        <v>381.62</v>
      </c>
      <c r="J2390" s="5">
        <v>384.8</v>
      </c>
      <c r="K2390" s="5" t="s">
        <v>81</v>
      </c>
      <c r="L2390" s="6">
        <v>45633</v>
      </c>
      <c r="M2390" s="5">
        <f t="shared" si="37"/>
        <v>10</v>
      </c>
      <c r="N2390" s="5" t="str">
        <f>TEXT(Table1[[#This Row],[Date]],"mmm")</f>
        <v>Nov</v>
      </c>
      <c r="O2390" s="5">
        <f>YEAR(Table1[[#This Row],[Date]])</f>
        <v>2024</v>
      </c>
    </row>
    <row r="2391" spans="1:15" x14ac:dyDescent="0.25">
      <c r="A2391" s="5">
        <v>2390</v>
      </c>
      <c r="B2391" s="6">
        <v>45543</v>
      </c>
      <c r="C2391" s="5" t="s">
        <v>66</v>
      </c>
      <c r="D2391" s="5" t="str">
        <f>VLOOKUP($C2391,'Sales Person'!$A$1:$C$21,2,0)</f>
        <v>Michale Cole</v>
      </c>
      <c r="E2391" s="5" t="s">
        <v>7</v>
      </c>
      <c r="F2391" s="5" t="str">
        <f>VLOOKUP($E2391,Country!$A$1:$B$11,2,0)</f>
        <v>Europe</v>
      </c>
      <c r="G2391" s="5" t="s">
        <v>24</v>
      </c>
      <c r="H2391" s="5" t="str">
        <f>VLOOKUP($G2391,Products!$A$1:$C$11,COLUMNS(Products!$A$2:B2391),0)</f>
        <v>Audio</v>
      </c>
      <c r="I2391" s="5">
        <f>VLOOKUP($G2391,Products!$A$1:$C$11,COLUMNS(Products!$A$2:C2391),0)</f>
        <v>195.62</v>
      </c>
      <c r="J2391" s="5">
        <v>230.42</v>
      </c>
      <c r="K2391" s="5" t="s">
        <v>82</v>
      </c>
      <c r="L2391" s="5" t="s">
        <v>83</v>
      </c>
      <c r="M2391" s="5" t="str">
        <f t="shared" si="37"/>
        <v>0</v>
      </c>
      <c r="N2391" s="5" t="str">
        <f>TEXT(Table1[[#This Row],[Date]],"mmm")</f>
        <v>Sep</v>
      </c>
      <c r="O2391" s="5">
        <f>YEAR(Table1[[#This Row],[Date]])</f>
        <v>2024</v>
      </c>
    </row>
    <row r="2392" spans="1:15" x14ac:dyDescent="0.25">
      <c r="A2392" s="5">
        <v>2391</v>
      </c>
      <c r="B2392" s="6">
        <v>45055</v>
      </c>
      <c r="C2392" s="5" t="s">
        <v>62</v>
      </c>
      <c r="D2392" s="5" t="str">
        <f>VLOOKUP($C2392,'Sales Person'!$A$1:$C$21,2,0)</f>
        <v>Cathy Kelley</v>
      </c>
      <c r="E2392" s="5" t="s">
        <v>10</v>
      </c>
      <c r="F2392" s="5" t="str">
        <f>VLOOKUP($E2392,Country!$A$1:$B$11,2,0)</f>
        <v>Europe</v>
      </c>
      <c r="G2392" s="5" t="s">
        <v>26</v>
      </c>
      <c r="H2392" s="5" t="str">
        <f>VLOOKUP($G2392,Products!$A$1:$C$11,COLUMNS(Products!$A$2:B2392),0)</f>
        <v>Electronics</v>
      </c>
      <c r="I2392" s="5">
        <f>VLOOKUP($G2392,Products!$A$1:$C$11,COLUMNS(Products!$A$2:C2392),0)</f>
        <v>263.2</v>
      </c>
      <c r="J2392" s="5">
        <v>864.1</v>
      </c>
      <c r="K2392" s="5" t="s">
        <v>82</v>
      </c>
      <c r="L2392" s="5" t="s">
        <v>83</v>
      </c>
      <c r="M2392" s="5" t="str">
        <f t="shared" si="37"/>
        <v>0</v>
      </c>
      <c r="N2392" s="5" t="str">
        <f>TEXT(Table1[[#This Row],[Date]],"mmm")</f>
        <v>May</v>
      </c>
      <c r="O2392" s="5">
        <f>YEAR(Table1[[#This Row],[Date]])</f>
        <v>2023</v>
      </c>
    </row>
    <row r="2393" spans="1:15" x14ac:dyDescent="0.25">
      <c r="A2393" s="5">
        <v>2392</v>
      </c>
      <c r="B2393" s="6">
        <v>45354</v>
      </c>
      <c r="C2393" s="5" t="s">
        <v>74</v>
      </c>
      <c r="D2393" s="5" t="str">
        <f>VLOOKUP($C2393,'Sales Person'!$A$1:$C$21,2,0)</f>
        <v>Michale Cole</v>
      </c>
      <c r="E2393" s="5" t="s">
        <v>2</v>
      </c>
      <c r="F2393" s="5" t="str">
        <f>VLOOKUP($E2393,Country!$A$1:$B$11,2,0)</f>
        <v>North America</v>
      </c>
      <c r="G2393" s="5" t="s">
        <v>30</v>
      </c>
      <c r="H2393" s="5" t="str">
        <f>VLOOKUP($G2393,Products!$A$1:$C$11,COLUMNS(Products!$A$2:B2393),0)</f>
        <v>Audio</v>
      </c>
      <c r="I2393" s="5">
        <f>VLOOKUP($G2393,Products!$A$1:$C$11,COLUMNS(Products!$A$2:C2393),0)</f>
        <v>199.57</v>
      </c>
      <c r="J2393" s="5">
        <v>802.19</v>
      </c>
      <c r="K2393" s="5" t="s">
        <v>81</v>
      </c>
      <c r="L2393" s="6">
        <v>45355</v>
      </c>
      <c r="M2393" s="5">
        <f t="shared" si="37"/>
        <v>1</v>
      </c>
      <c r="N2393" s="5" t="str">
        <f>TEXT(Table1[[#This Row],[Date]],"mmm")</f>
        <v>Mar</v>
      </c>
      <c r="O2393" s="5">
        <f>YEAR(Table1[[#This Row],[Date]])</f>
        <v>2024</v>
      </c>
    </row>
    <row r="2394" spans="1:15" x14ac:dyDescent="0.25">
      <c r="A2394" s="5">
        <v>2393</v>
      </c>
      <c r="B2394" s="6">
        <v>45050</v>
      </c>
      <c r="C2394" s="5" t="s">
        <v>74</v>
      </c>
      <c r="D2394" s="5" t="str">
        <f>VLOOKUP($C2394,'Sales Person'!$A$1:$C$21,2,0)</f>
        <v>Michale Cole</v>
      </c>
      <c r="E2394" s="5" t="s">
        <v>9</v>
      </c>
      <c r="F2394" s="5" t="str">
        <f>VLOOKUP($E2394,Country!$A$1:$B$11,2,0)</f>
        <v>Europe</v>
      </c>
      <c r="G2394" s="5" t="s">
        <v>29</v>
      </c>
      <c r="H2394" s="5" t="str">
        <f>VLOOKUP($G2394,Products!$A$1:$C$11,COLUMNS(Products!$A$2:B2394),0)</f>
        <v>Computing</v>
      </c>
      <c r="I2394" s="5">
        <f>VLOOKUP($G2394,Products!$A$1:$C$11,COLUMNS(Products!$A$2:C2394),0)</f>
        <v>104.6</v>
      </c>
      <c r="J2394" s="5">
        <v>626.84</v>
      </c>
      <c r="K2394" s="5" t="s">
        <v>81</v>
      </c>
      <c r="L2394" s="6">
        <v>45060</v>
      </c>
      <c r="M2394" s="5">
        <f t="shared" si="37"/>
        <v>10</v>
      </c>
      <c r="N2394" s="5" t="str">
        <f>TEXT(Table1[[#This Row],[Date]],"mmm")</f>
        <v>May</v>
      </c>
      <c r="O2394" s="5">
        <f>YEAR(Table1[[#This Row],[Date]])</f>
        <v>2023</v>
      </c>
    </row>
    <row r="2395" spans="1:15" x14ac:dyDescent="0.25">
      <c r="A2395" s="5">
        <v>2394</v>
      </c>
      <c r="B2395" s="6">
        <v>45318</v>
      </c>
      <c r="C2395" s="5" t="s">
        <v>50</v>
      </c>
      <c r="D2395" s="5" t="str">
        <f>VLOOKUP($C2395,'Sales Person'!$A$1:$C$21,2,0)</f>
        <v>Michale Cole</v>
      </c>
      <c r="E2395" s="5" t="s">
        <v>9</v>
      </c>
      <c r="F2395" s="5" t="str">
        <f>VLOOKUP($E2395,Country!$A$1:$B$11,2,0)</f>
        <v>Europe</v>
      </c>
      <c r="G2395" s="5" t="s">
        <v>26</v>
      </c>
      <c r="H2395" s="5" t="str">
        <f>VLOOKUP($G2395,Products!$A$1:$C$11,COLUMNS(Products!$A$2:B2395),0)</f>
        <v>Electronics</v>
      </c>
      <c r="I2395" s="5">
        <f>VLOOKUP($G2395,Products!$A$1:$C$11,COLUMNS(Products!$A$2:C2395),0)</f>
        <v>263.2</v>
      </c>
      <c r="J2395" s="5">
        <v>434.53</v>
      </c>
      <c r="K2395" s="5" t="s">
        <v>82</v>
      </c>
      <c r="L2395" s="5" t="s">
        <v>83</v>
      </c>
      <c r="M2395" s="5" t="str">
        <f t="shared" si="37"/>
        <v>0</v>
      </c>
      <c r="N2395" s="5" t="str">
        <f>TEXT(Table1[[#This Row],[Date]],"mmm")</f>
        <v>Jan</v>
      </c>
      <c r="O2395" s="5">
        <f>YEAR(Table1[[#This Row],[Date]])</f>
        <v>2024</v>
      </c>
    </row>
    <row r="2396" spans="1:15" x14ac:dyDescent="0.25">
      <c r="A2396" s="5">
        <v>2395</v>
      </c>
      <c r="B2396" s="6">
        <v>45624</v>
      </c>
      <c r="C2396" s="5" t="s">
        <v>42</v>
      </c>
      <c r="D2396" s="5" t="str">
        <f>VLOOKUP($C2396,'Sales Person'!$A$1:$C$21,2,0)</f>
        <v>Cathy Kelley</v>
      </c>
      <c r="E2396" s="5" t="s">
        <v>4</v>
      </c>
      <c r="F2396" s="5" t="str">
        <f>VLOOKUP($E2396,Country!$A$1:$B$11,2,0)</f>
        <v>North America</v>
      </c>
      <c r="G2396" s="5" t="s">
        <v>32</v>
      </c>
      <c r="H2396" s="5" t="str">
        <f>VLOOKUP($G2396,Products!$A$1:$C$11,COLUMNS(Products!$A$2:B2396),0)</f>
        <v>Audio</v>
      </c>
      <c r="I2396" s="5">
        <f>VLOOKUP($G2396,Products!$A$1:$C$11,COLUMNS(Products!$A$2:C2396),0)</f>
        <v>143.09</v>
      </c>
      <c r="J2396" s="5">
        <v>131.03</v>
      </c>
      <c r="K2396" s="5" t="s">
        <v>81</v>
      </c>
      <c r="L2396" s="6">
        <v>45626</v>
      </c>
      <c r="M2396" s="5">
        <f t="shared" si="37"/>
        <v>2</v>
      </c>
      <c r="N2396" s="5" t="str">
        <f>TEXT(Table1[[#This Row],[Date]],"mmm")</f>
        <v>Nov</v>
      </c>
      <c r="O2396" s="5">
        <f>YEAR(Table1[[#This Row],[Date]])</f>
        <v>2024</v>
      </c>
    </row>
    <row r="2397" spans="1:15" x14ac:dyDescent="0.25">
      <c r="A2397" s="5">
        <v>2396</v>
      </c>
      <c r="B2397" s="6">
        <v>45158</v>
      </c>
      <c r="C2397" s="5" t="s">
        <v>50</v>
      </c>
      <c r="D2397" s="5" t="str">
        <f>VLOOKUP($C2397,'Sales Person'!$A$1:$C$21,2,0)</f>
        <v>Michale Cole</v>
      </c>
      <c r="E2397" s="5" t="s">
        <v>15</v>
      </c>
      <c r="F2397" s="5" t="str">
        <f>VLOOKUP($E2397,Country!$A$1:$B$11,2,0)</f>
        <v>Oceania</v>
      </c>
      <c r="G2397" s="5" t="s">
        <v>29</v>
      </c>
      <c r="H2397" s="5" t="str">
        <f>VLOOKUP($G2397,Products!$A$1:$C$11,COLUMNS(Products!$A$2:B2397),0)</f>
        <v>Computing</v>
      </c>
      <c r="I2397" s="5">
        <f>VLOOKUP($G2397,Products!$A$1:$C$11,COLUMNS(Products!$A$2:C2397),0)</f>
        <v>104.6</v>
      </c>
      <c r="J2397" s="5">
        <v>843.14</v>
      </c>
      <c r="K2397" s="5" t="s">
        <v>81</v>
      </c>
      <c r="L2397" s="6">
        <v>45178</v>
      </c>
      <c r="M2397" s="5">
        <f t="shared" si="37"/>
        <v>20</v>
      </c>
      <c r="N2397" s="5" t="str">
        <f>TEXT(Table1[[#This Row],[Date]],"mmm")</f>
        <v>Aug</v>
      </c>
      <c r="O2397" s="5">
        <f>YEAR(Table1[[#This Row],[Date]])</f>
        <v>2023</v>
      </c>
    </row>
    <row r="2398" spans="1:15" x14ac:dyDescent="0.25">
      <c r="A2398" s="5">
        <v>2397</v>
      </c>
      <c r="B2398" s="6">
        <v>45174</v>
      </c>
      <c r="C2398" s="5" t="s">
        <v>60</v>
      </c>
      <c r="D2398" s="5" t="str">
        <f>VLOOKUP($C2398,'Sales Person'!$A$1:$C$21,2,0)</f>
        <v>Cathy Kelley</v>
      </c>
      <c r="E2398" s="5" t="s">
        <v>15</v>
      </c>
      <c r="F2398" s="5" t="str">
        <f>VLOOKUP($E2398,Country!$A$1:$B$11,2,0)</f>
        <v>Oceania</v>
      </c>
      <c r="G2398" s="5" t="s">
        <v>24</v>
      </c>
      <c r="H2398" s="5" t="str">
        <f>VLOOKUP($G2398,Products!$A$1:$C$11,COLUMNS(Products!$A$2:B2398),0)</f>
        <v>Audio</v>
      </c>
      <c r="I2398" s="5">
        <f>VLOOKUP($G2398,Products!$A$1:$C$11,COLUMNS(Products!$A$2:C2398),0)</f>
        <v>195.62</v>
      </c>
      <c r="J2398" s="5">
        <v>885.55</v>
      </c>
      <c r="K2398" s="5" t="s">
        <v>81</v>
      </c>
      <c r="L2398" s="6">
        <v>45194</v>
      </c>
      <c r="M2398" s="5">
        <f t="shared" si="37"/>
        <v>20</v>
      </c>
      <c r="N2398" s="5" t="str">
        <f>TEXT(Table1[[#This Row],[Date]],"mmm")</f>
        <v>Sep</v>
      </c>
      <c r="O2398" s="5">
        <f>YEAR(Table1[[#This Row],[Date]])</f>
        <v>2023</v>
      </c>
    </row>
    <row r="2399" spans="1:15" x14ac:dyDescent="0.25">
      <c r="A2399" s="5">
        <v>2398</v>
      </c>
      <c r="B2399" s="6">
        <v>45387</v>
      </c>
      <c r="C2399" s="5" t="s">
        <v>50</v>
      </c>
      <c r="D2399" s="5" t="str">
        <f>VLOOKUP($C2399,'Sales Person'!$A$1:$C$21,2,0)</f>
        <v>Michale Cole</v>
      </c>
      <c r="E2399" s="5" t="s">
        <v>11</v>
      </c>
      <c r="F2399" s="5" t="str">
        <f>VLOOKUP($E2399,Country!$A$1:$B$11,2,0)</f>
        <v>Asia</v>
      </c>
      <c r="G2399" s="5" t="s">
        <v>24</v>
      </c>
      <c r="H2399" s="5" t="str">
        <f>VLOOKUP($G2399,Products!$A$1:$C$11,COLUMNS(Products!$A$2:B2399),0)</f>
        <v>Audio</v>
      </c>
      <c r="I2399" s="5">
        <f>VLOOKUP($G2399,Products!$A$1:$C$11,COLUMNS(Products!$A$2:C2399),0)</f>
        <v>195.62</v>
      </c>
      <c r="J2399" s="5">
        <v>772.31</v>
      </c>
      <c r="K2399" s="5" t="s">
        <v>81</v>
      </c>
      <c r="L2399" s="6">
        <v>45399</v>
      </c>
      <c r="M2399" s="5">
        <f t="shared" si="37"/>
        <v>12</v>
      </c>
      <c r="N2399" s="5" t="str">
        <f>TEXT(Table1[[#This Row],[Date]],"mmm")</f>
        <v>Apr</v>
      </c>
      <c r="O2399" s="5">
        <f>YEAR(Table1[[#This Row],[Date]])</f>
        <v>2024</v>
      </c>
    </row>
    <row r="2400" spans="1:15" x14ac:dyDescent="0.25">
      <c r="A2400" s="5">
        <v>2399</v>
      </c>
      <c r="B2400" s="6">
        <v>45126</v>
      </c>
      <c r="C2400" s="5" t="s">
        <v>52</v>
      </c>
      <c r="D2400" s="5" t="str">
        <f>VLOOKUP($C2400,'Sales Person'!$A$1:$C$21,2,0)</f>
        <v>Nick Patrick</v>
      </c>
      <c r="E2400" s="5" t="s">
        <v>4</v>
      </c>
      <c r="F2400" s="5" t="str">
        <f>VLOOKUP($E2400,Country!$A$1:$B$11,2,0)</f>
        <v>North America</v>
      </c>
      <c r="G2400" s="5" t="s">
        <v>20</v>
      </c>
      <c r="H2400" s="5" t="str">
        <f>VLOOKUP($G2400,Products!$A$1:$C$11,COLUMNS(Products!$A$2:B2400),0)</f>
        <v>Office Equipment</v>
      </c>
      <c r="I2400" s="5">
        <f>VLOOKUP($G2400,Products!$A$1:$C$11,COLUMNS(Products!$A$2:C2400),0)</f>
        <v>350.59</v>
      </c>
      <c r="J2400" s="5">
        <v>499.93</v>
      </c>
      <c r="K2400" s="5" t="s">
        <v>82</v>
      </c>
      <c r="L2400" s="5" t="s">
        <v>83</v>
      </c>
      <c r="M2400" s="5" t="str">
        <f t="shared" si="37"/>
        <v>0</v>
      </c>
      <c r="N2400" s="5" t="str">
        <f>TEXT(Table1[[#This Row],[Date]],"mmm")</f>
        <v>Jul</v>
      </c>
      <c r="O2400" s="5">
        <f>YEAR(Table1[[#This Row],[Date]])</f>
        <v>2023</v>
      </c>
    </row>
    <row r="2401" spans="1:15" x14ac:dyDescent="0.25">
      <c r="A2401" s="5">
        <v>2400</v>
      </c>
      <c r="B2401" s="6">
        <v>45210</v>
      </c>
      <c r="C2401" s="5" t="s">
        <v>72</v>
      </c>
      <c r="D2401" s="5" t="str">
        <f>VLOOKUP($C2401,'Sales Person'!$A$1:$C$21,2,0)</f>
        <v>Cathy Kelley</v>
      </c>
      <c r="E2401" s="5" t="s">
        <v>7</v>
      </c>
      <c r="F2401" s="5" t="str">
        <f>VLOOKUP($E2401,Country!$A$1:$B$11,2,0)</f>
        <v>Europe</v>
      </c>
      <c r="G2401" s="5" t="s">
        <v>33</v>
      </c>
      <c r="H2401" s="5" t="str">
        <f>VLOOKUP($G2401,Products!$A$1:$C$11,COLUMNS(Products!$A$2:B2401),0)</f>
        <v>Electronics</v>
      </c>
      <c r="I2401" s="5">
        <f>VLOOKUP($G2401,Products!$A$1:$C$11,COLUMNS(Products!$A$2:C2401),0)</f>
        <v>381.62</v>
      </c>
      <c r="J2401" s="5">
        <v>291</v>
      </c>
      <c r="K2401" s="5" t="s">
        <v>82</v>
      </c>
      <c r="L2401" s="5" t="s">
        <v>83</v>
      </c>
      <c r="M2401" s="5" t="str">
        <f t="shared" si="37"/>
        <v>0</v>
      </c>
      <c r="N2401" s="5" t="str">
        <f>TEXT(Table1[[#This Row],[Date]],"mmm")</f>
        <v>Oct</v>
      </c>
      <c r="O2401" s="5">
        <f>YEAR(Table1[[#This Row],[Date]])</f>
        <v>2023</v>
      </c>
    </row>
    <row r="2402" spans="1:15" x14ac:dyDescent="0.25">
      <c r="A2402" s="5">
        <v>2401</v>
      </c>
      <c r="B2402" s="6">
        <v>45573</v>
      </c>
      <c r="C2402" s="5" t="s">
        <v>68</v>
      </c>
      <c r="D2402" s="5" t="str">
        <f>VLOOKUP($C2402,'Sales Person'!$A$1:$C$21,2,0)</f>
        <v>Samantha Irvin</v>
      </c>
      <c r="E2402" s="5" t="s">
        <v>7</v>
      </c>
      <c r="F2402" s="5" t="str">
        <f>VLOOKUP($E2402,Country!$A$1:$B$11,2,0)</f>
        <v>Europe</v>
      </c>
      <c r="G2402" s="5" t="s">
        <v>22</v>
      </c>
      <c r="H2402" s="5" t="str">
        <f>VLOOKUP($G2402,Products!$A$1:$C$11,COLUMNS(Products!$A$2:B2402),0)</f>
        <v>Computing</v>
      </c>
      <c r="I2402" s="5">
        <f>VLOOKUP($G2402,Products!$A$1:$C$11,COLUMNS(Products!$A$2:C2402),0)</f>
        <v>415.78</v>
      </c>
      <c r="J2402" s="5">
        <v>380.79</v>
      </c>
      <c r="K2402" s="5" t="s">
        <v>81</v>
      </c>
      <c r="L2402" s="6">
        <v>45581</v>
      </c>
      <c r="M2402" s="5">
        <f t="shared" si="37"/>
        <v>8</v>
      </c>
      <c r="N2402" s="5" t="str">
        <f>TEXT(Table1[[#This Row],[Date]],"mmm")</f>
        <v>Oct</v>
      </c>
      <c r="O2402" s="5">
        <f>YEAR(Table1[[#This Row],[Date]])</f>
        <v>2024</v>
      </c>
    </row>
    <row r="2403" spans="1:15" x14ac:dyDescent="0.25">
      <c r="A2403" s="5">
        <v>2402</v>
      </c>
      <c r="B2403" s="6">
        <v>45182</v>
      </c>
      <c r="C2403" s="5" t="s">
        <v>72</v>
      </c>
      <c r="D2403" s="5" t="str">
        <f>VLOOKUP($C2403,'Sales Person'!$A$1:$C$21,2,0)</f>
        <v>Cathy Kelley</v>
      </c>
      <c r="E2403" s="5" t="s">
        <v>2</v>
      </c>
      <c r="F2403" s="5" t="str">
        <f>VLOOKUP($E2403,Country!$A$1:$B$11,2,0)</f>
        <v>North America</v>
      </c>
      <c r="G2403" s="5" t="s">
        <v>24</v>
      </c>
      <c r="H2403" s="5" t="str">
        <f>VLOOKUP($G2403,Products!$A$1:$C$11,COLUMNS(Products!$A$2:B2403),0)</f>
        <v>Audio</v>
      </c>
      <c r="I2403" s="5">
        <f>VLOOKUP($G2403,Products!$A$1:$C$11,COLUMNS(Products!$A$2:C2403),0)</f>
        <v>195.62</v>
      </c>
      <c r="J2403" s="5">
        <v>421.9</v>
      </c>
      <c r="K2403" s="5" t="s">
        <v>81</v>
      </c>
      <c r="L2403" s="6">
        <v>45183</v>
      </c>
      <c r="M2403" s="5">
        <f t="shared" si="37"/>
        <v>1</v>
      </c>
      <c r="N2403" s="5" t="str">
        <f>TEXT(Table1[[#This Row],[Date]],"mmm")</f>
        <v>Sep</v>
      </c>
      <c r="O2403" s="5">
        <f>YEAR(Table1[[#This Row],[Date]])</f>
        <v>2023</v>
      </c>
    </row>
    <row r="2404" spans="1:15" x14ac:dyDescent="0.25">
      <c r="A2404" s="5">
        <v>2403</v>
      </c>
      <c r="B2404" s="6">
        <v>45612</v>
      </c>
      <c r="C2404" s="5" t="s">
        <v>66</v>
      </c>
      <c r="D2404" s="5" t="str">
        <f>VLOOKUP($C2404,'Sales Person'!$A$1:$C$21,2,0)</f>
        <v>Michale Cole</v>
      </c>
      <c r="E2404" s="5" t="s">
        <v>11</v>
      </c>
      <c r="F2404" s="5" t="str">
        <f>VLOOKUP($E2404,Country!$A$1:$B$11,2,0)</f>
        <v>Asia</v>
      </c>
      <c r="G2404" s="5" t="s">
        <v>22</v>
      </c>
      <c r="H2404" s="5" t="str">
        <f>VLOOKUP($G2404,Products!$A$1:$C$11,COLUMNS(Products!$A$2:B2404),0)</f>
        <v>Computing</v>
      </c>
      <c r="I2404" s="5">
        <f>VLOOKUP($G2404,Products!$A$1:$C$11,COLUMNS(Products!$A$2:C2404),0)</f>
        <v>415.78</v>
      </c>
      <c r="J2404" s="5">
        <v>963.67</v>
      </c>
      <c r="K2404" s="5" t="s">
        <v>82</v>
      </c>
      <c r="L2404" s="5" t="s">
        <v>83</v>
      </c>
      <c r="M2404" s="5" t="str">
        <f t="shared" si="37"/>
        <v>0</v>
      </c>
      <c r="N2404" s="5" t="str">
        <f>TEXT(Table1[[#This Row],[Date]],"mmm")</f>
        <v>Nov</v>
      </c>
      <c r="O2404" s="5">
        <f>YEAR(Table1[[#This Row],[Date]])</f>
        <v>2024</v>
      </c>
    </row>
    <row r="2405" spans="1:15" x14ac:dyDescent="0.25">
      <c r="A2405" s="5">
        <v>2404</v>
      </c>
      <c r="B2405" s="6">
        <v>45426</v>
      </c>
      <c r="C2405" s="5" t="s">
        <v>50</v>
      </c>
      <c r="D2405" s="5" t="str">
        <f>VLOOKUP($C2405,'Sales Person'!$A$1:$C$21,2,0)</f>
        <v>Michale Cole</v>
      </c>
      <c r="E2405" s="5" t="s">
        <v>15</v>
      </c>
      <c r="F2405" s="5" t="str">
        <f>VLOOKUP($E2405,Country!$A$1:$B$11,2,0)</f>
        <v>Oceania</v>
      </c>
      <c r="G2405" s="5" t="s">
        <v>29</v>
      </c>
      <c r="H2405" s="5" t="str">
        <f>VLOOKUP($G2405,Products!$A$1:$C$11,COLUMNS(Products!$A$2:B2405),0)</f>
        <v>Computing</v>
      </c>
      <c r="I2405" s="5">
        <f>VLOOKUP($G2405,Products!$A$1:$C$11,COLUMNS(Products!$A$2:C2405),0)</f>
        <v>104.6</v>
      </c>
      <c r="J2405" s="5">
        <v>345.76</v>
      </c>
      <c r="K2405" s="5" t="s">
        <v>81</v>
      </c>
      <c r="L2405" s="6">
        <v>45446</v>
      </c>
      <c r="M2405" s="5">
        <f t="shared" si="37"/>
        <v>20</v>
      </c>
      <c r="N2405" s="5" t="str">
        <f>TEXT(Table1[[#This Row],[Date]],"mmm")</f>
        <v>May</v>
      </c>
      <c r="O2405" s="5">
        <f>YEAR(Table1[[#This Row],[Date]])</f>
        <v>2024</v>
      </c>
    </row>
    <row r="2406" spans="1:15" x14ac:dyDescent="0.25">
      <c r="A2406" s="5">
        <v>2405</v>
      </c>
      <c r="B2406" s="6">
        <v>45601</v>
      </c>
      <c r="C2406" s="5" t="s">
        <v>52</v>
      </c>
      <c r="D2406" s="5" t="str">
        <f>VLOOKUP($C2406,'Sales Person'!$A$1:$C$21,2,0)</f>
        <v>Nick Patrick</v>
      </c>
      <c r="E2406" s="5" t="s">
        <v>10</v>
      </c>
      <c r="F2406" s="5" t="str">
        <f>VLOOKUP($E2406,Country!$A$1:$B$11,2,0)</f>
        <v>Europe</v>
      </c>
      <c r="G2406" s="5" t="s">
        <v>22</v>
      </c>
      <c r="H2406" s="5" t="str">
        <f>VLOOKUP($G2406,Products!$A$1:$C$11,COLUMNS(Products!$A$2:B2406),0)</f>
        <v>Computing</v>
      </c>
      <c r="I2406" s="5">
        <f>VLOOKUP($G2406,Products!$A$1:$C$11,COLUMNS(Products!$A$2:C2406),0)</f>
        <v>415.78</v>
      </c>
      <c r="J2406" s="5">
        <v>678.38</v>
      </c>
      <c r="K2406" s="5" t="s">
        <v>82</v>
      </c>
      <c r="L2406" s="5" t="s">
        <v>83</v>
      </c>
      <c r="M2406" s="5" t="str">
        <f t="shared" si="37"/>
        <v>0</v>
      </c>
      <c r="N2406" s="5" t="str">
        <f>TEXT(Table1[[#This Row],[Date]],"mmm")</f>
        <v>Nov</v>
      </c>
      <c r="O2406" s="5">
        <f>YEAR(Table1[[#This Row],[Date]])</f>
        <v>2024</v>
      </c>
    </row>
    <row r="2407" spans="1:15" x14ac:dyDescent="0.25">
      <c r="A2407" s="5">
        <v>2406</v>
      </c>
      <c r="B2407" s="6">
        <v>44984</v>
      </c>
      <c r="C2407" s="5" t="s">
        <v>60</v>
      </c>
      <c r="D2407" s="5" t="str">
        <f>VLOOKUP($C2407,'Sales Person'!$A$1:$C$21,2,0)</f>
        <v>Cathy Kelley</v>
      </c>
      <c r="E2407" s="5" t="s">
        <v>5</v>
      </c>
      <c r="F2407" s="5" t="str">
        <f>VLOOKUP($E2407,Country!$A$1:$B$11,2,0)</f>
        <v>South America</v>
      </c>
      <c r="G2407" s="5" t="s">
        <v>28</v>
      </c>
      <c r="H2407" s="5" t="str">
        <f>VLOOKUP($G2407,Products!$A$1:$C$11,COLUMNS(Products!$A$2:B2407),0)</f>
        <v>Electronics</v>
      </c>
      <c r="I2407" s="5">
        <f>VLOOKUP($G2407,Products!$A$1:$C$11,COLUMNS(Products!$A$2:C2407),0)</f>
        <v>282.79000000000002</v>
      </c>
      <c r="J2407" s="5">
        <v>723.87</v>
      </c>
      <c r="K2407" s="5" t="s">
        <v>81</v>
      </c>
      <c r="L2407" s="6">
        <v>44988</v>
      </c>
      <c r="M2407" s="5">
        <f t="shared" si="37"/>
        <v>4</v>
      </c>
      <c r="N2407" s="5" t="str">
        <f>TEXT(Table1[[#This Row],[Date]],"mmm")</f>
        <v>Feb</v>
      </c>
      <c r="O2407" s="5">
        <f>YEAR(Table1[[#This Row],[Date]])</f>
        <v>2023</v>
      </c>
    </row>
    <row r="2408" spans="1:15" x14ac:dyDescent="0.25">
      <c r="A2408" s="5">
        <v>2407</v>
      </c>
      <c r="B2408" s="6">
        <v>45114</v>
      </c>
      <c r="C2408" s="5" t="s">
        <v>58</v>
      </c>
      <c r="D2408" s="5" t="str">
        <f>VLOOKUP($C2408,'Sales Person'!$A$1:$C$21,2,0)</f>
        <v>Nick Patrick</v>
      </c>
      <c r="E2408" s="5" t="s">
        <v>13</v>
      </c>
      <c r="F2408" s="5" t="str">
        <f>VLOOKUP($E2408,Country!$A$1:$B$11,2,0)</f>
        <v>Asia</v>
      </c>
      <c r="G2408" s="5" t="s">
        <v>30</v>
      </c>
      <c r="H2408" s="5" t="str">
        <f>VLOOKUP($G2408,Products!$A$1:$C$11,COLUMNS(Products!$A$2:B2408),0)</f>
        <v>Audio</v>
      </c>
      <c r="I2408" s="5">
        <f>VLOOKUP($G2408,Products!$A$1:$C$11,COLUMNS(Products!$A$2:C2408),0)</f>
        <v>199.57</v>
      </c>
      <c r="J2408" s="5">
        <v>379.22</v>
      </c>
      <c r="K2408" s="5" t="s">
        <v>81</v>
      </c>
      <c r="L2408" s="6">
        <v>45129</v>
      </c>
      <c r="M2408" s="5">
        <f t="shared" si="37"/>
        <v>15</v>
      </c>
      <c r="N2408" s="5" t="str">
        <f>TEXT(Table1[[#This Row],[Date]],"mmm")</f>
        <v>Jul</v>
      </c>
      <c r="O2408" s="5">
        <f>YEAR(Table1[[#This Row],[Date]])</f>
        <v>2023</v>
      </c>
    </row>
    <row r="2409" spans="1:15" x14ac:dyDescent="0.25">
      <c r="A2409" s="5">
        <v>2408</v>
      </c>
      <c r="B2409" s="6">
        <v>45540</v>
      </c>
      <c r="C2409" s="5" t="s">
        <v>68</v>
      </c>
      <c r="D2409" s="5" t="str">
        <f>VLOOKUP($C2409,'Sales Person'!$A$1:$C$21,2,0)</f>
        <v>Samantha Irvin</v>
      </c>
      <c r="E2409" s="5" t="s">
        <v>5</v>
      </c>
      <c r="F2409" s="5" t="str">
        <f>VLOOKUP($E2409,Country!$A$1:$B$11,2,0)</f>
        <v>South America</v>
      </c>
      <c r="G2409" s="5" t="s">
        <v>20</v>
      </c>
      <c r="H2409" s="5" t="str">
        <f>VLOOKUP($G2409,Products!$A$1:$C$11,COLUMNS(Products!$A$2:B2409),0)</f>
        <v>Office Equipment</v>
      </c>
      <c r="I2409" s="5">
        <f>VLOOKUP($G2409,Products!$A$1:$C$11,COLUMNS(Products!$A$2:C2409),0)</f>
        <v>350.59</v>
      </c>
      <c r="J2409" s="5">
        <v>694.26</v>
      </c>
      <c r="K2409" s="5" t="s">
        <v>81</v>
      </c>
      <c r="L2409" s="6">
        <v>45544</v>
      </c>
      <c r="M2409" s="5">
        <f t="shared" si="37"/>
        <v>4</v>
      </c>
      <c r="N2409" s="5" t="str">
        <f>TEXT(Table1[[#This Row],[Date]],"mmm")</f>
        <v>Sep</v>
      </c>
      <c r="O2409" s="5">
        <f>YEAR(Table1[[#This Row],[Date]])</f>
        <v>2024</v>
      </c>
    </row>
    <row r="2410" spans="1:15" x14ac:dyDescent="0.25">
      <c r="A2410" s="5">
        <v>2409</v>
      </c>
      <c r="B2410" s="6">
        <v>45379</v>
      </c>
      <c r="C2410" s="5" t="s">
        <v>50</v>
      </c>
      <c r="D2410" s="5" t="str">
        <f>VLOOKUP($C2410,'Sales Person'!$A$1:$C$21,2,0)</f>
        <v>Michale Cole</v>
      </c>
      <c r="E2410" s="5" t="s">
        <v>11</v>
      </c>
      <c r="F2410" s="5" t="str">
        <f>VLOOKUP($E2410,Country!$A$1:$B$11,2,0)</f>
        <v>Asia</v>
      </c>
      <c r="G2410" s="5" t="s">
        <v>22</v>
      </c>
      <c r="H2410" s="5" t="str">
        <f>VLOOKUP($G2410,Products!$A$1:$C$11,COLUMNS(Products!$A$2:B2410),0)</f>
        <v>Computing</v>
      </c>
      <c r="I2410" s="5">
        <f>VLOOKUP($G2410,Products!$A$1:$C$11,COLUMNS(Products!$A$2:C2410),0)</f>
        <v>415.78</v>
      </c>
      <c r="J2410" s="5">
        <v>627.89</v>
      </c>
      <c r="K2410" s="5" t="s">
        <v>81</v>
      </c>
      <c r="L2410" s="6">
        <v>45391</v>
      </c>
      <c r="M2410" s="5">
        <f t="shared" si="37"/>
        <v>12</v>
      </c>
      <c r="N2410" s="5" t="str">
        <f>TEXT(Table1[[#This Row],[Date]],"mmm")</f>
        <v>Mar</v>
      </c>
      <c r="O2410" s="5">
        <f>YEAR(Table1[[#This Row],[Date]])</f>
        <v>2024</v>
      </c>
    </row>
    <row r="2411" spans="1:15" x14ac:dyDescent="0.25">
      <c r="A2411" s="5">
        <v>2410</v>
      </c>
      <c r="B2411" s="6">
        <v>45602</v>
      </c>
      <c r="C2411" s="5" t="s">
        <v>54</v>
      </c>
      <c r="D2411" s="5" t="str">
        <f>VLOOKUP($C2411,'Sales Person'!$A$1:$C$21,2,0)</f>
        <v>Michale Cole</v>
      </c>
      <c r="E2411" s="5" t="s">
        <v>13</v>
      </c>
      <c r="F2411" s="5" t="str">
        <f>VLOOKUP($E2411,Country!$A$1:$B$11,2,0)</f>
        <v>Asia</v>
      </c>
      <c r="G2411" s="5" t="s">
        <v>31</v>
      </c>
      <c r="H2411" s="5" t="str">
        <f>VLOOKUP($G2411,Products!$A$1:$C$11,COLUMNS(Products!$A$2:B2411),0)</f>
        <v>Electronics</v>
      </c>
      <c r="I2411" s="5">
        <f>VLOOKUP($G2411,Products!$A$1:$C$11,COLUMNS(Products!$A$2:C2411),0)</f>
        <v>71.97</v>
      </c>
      <c r="J2411" s="5">
        <v>657.99</v>
      </c>
      <c r="K2411" s="5" t="s">
        <v>81</v>
      </c>
      <c r="L2411" s="6">
        <v>45617</v>
      </c>
      <c r="M2411" s="5">
        <f t="shared" si="37"/>
        <v>15</v>
      </c>
      <c r="N2411" s="5" t="str">
        <f>TEXT(Table1[[#This Row],[Date]],"mmm")</f>
        <v>Nov</v>
      </c>
      <c r="O2411" s="5">
        <f>YEAR(Table1[[#This Row],[Date]])</f>
        <v>2024</v>
      </c>
    </row>
    <row r="2412" spans="1:15" x14ac:dyDescent="0.25">
      <c r="A2412" s="5">
        <v>2411</v>
      </c>
      <c r="B2412" s="6">
        <v>45169</v>
      </c>
      <c r="C2412" s="5" t="s">
        <v>52</v>
      </c>
      <c r="D2412" s="5" t="str">
        <f>VLOOKUP($C2412,'Sales Person'!$A$1:$C$21,2,0)</f>
        <v>Nick Patrick</v>
      </c>
      <c r="E2412" s="5" t="s">
        <v>10</v>
      </c>
      <c r="F2412" s="5" t="str">
        <f>VLOOKUP($E2412,Country!$A$1:$B$11,2,0)</f>
        <v>Europe</v>
      </c>
      <c r="G2412" s="5" t="s">
        <v>29</v>
      </c>
      <c r="H2412" s="5" t="str">
        <f>VLOOKUP($G2412,Products!$A$1:$C$11,COLUMNS(Products!$A$2:B2412),0)</f>
        <v>Computing</v>
      </c>
      <c r="I2412" s="5">
        <f>VLOOKUP($G2412,Products!$A$1:$C$11,COLUMNS(Products!$A$2:C2412),0)</f>
        <v>104.6</v>
      </c>
      <c r="J2412" s="5">
        <v>312.83999999999997</v>
      </c>
      <c r="K2412" s="5" t="s">
        <v>81</v>
      </c>
      <c r="L2412" s="6">
        <v>45175</v>
      </c>
      <c r="M2412" s="5">
        <f t="shared" si="37"/>
        <v>6</v>
      </c>
      <c r="N2412" s="5" t="str">
        <f>TEXT(Table1[[#This Row],[Date]],"mmm")</f>
        <v>Aug</v>
      </c>
      <c r="O2412" s="5">
        <f>YEAR(Table1[[#This Row],[Date]])</f>
        <v>2023</v>
      </c>
    </row>
    <row r="2413" spans="1:15" x14ac:dyDescent="0.25">
      <c r="A2413" s="5">
        <v>2412</v>
      </c>
      <c r="B2413" s="6">
        <v>45540</v>
      </c>
      <c r="C2413" s="5" t="s">
        <v>48</v>
      </c>
      <c r="D2413" s="5" t="str">
        <f>VLOOKUP($C2413,'Sales Person'!$A$1:$C$21,2,0)</f>
        <v>Cathy Kelley</v>
      </c>
      <c r="E2413" s="5" t="s">
        <v>15</v>
      </c>
      <c r="F2413" s="5" t="str">
        <f>VLOOKUP($E2413,Country!$A$1:$B$11,2,0)</f>
        <v>Oceania</v>
      </c>
      <c r="G2413" s="5" t="s">
        <v>26</v>
      </c>
      <c r="H2413" s="5" t="str">
        <f>VLOOKUP($G2413,Products!$A$1:$C$11,COLUMNS(Products!$A$2:B2413),0)</f>
        <v>Electronics</v>
      </c>
      <c r="I2413" s="5">
        <f>VLOOKUP($G2413,Products!$A$1:$C$11,COLUMNS(Products!$A$2:C2413),0)</f>
        <v>263.2</v>
      </c>
      <c r="J2413" s="5">
        <v>755.11</v>
      </c>
      <c r="K2413" s="5" t="s">
        <v>81</v>
      </c>
      <c r="L2413" s="6">
        <v>45560</v>
      </c>
      <c r="M2413" s="5">
        <f t="shared" si="37"/>
        <v>20</v>
      </c>
      <c r="N2413" s="5" t="str">
        <f>TEXT(Table1[[#This Row],[Date]],"mmm")</f>
        <v>Sep</v>
      </c>
      <c r="O2413" s="5">
        <f>YEAR(Table1[[#This Row],[Date]])</f>
        <v>2024</v>
      </c>
    </row>
    <row r="2414" spans="1:15" x14ac:dyDescent="0.25">
      <c r="A2414" s="5">
        <v>2413</v>
      </c>
      <c r="B2414" s="6">
        <v>45299</v>
      </c>
      <c r="C2414" s="5" t="s">
        <v>70</v>
      </c>
      <c r="D2414" s="5" t="str">
        <f>VLOOKUP($C2414,'Sales Person'!$A$1:$C$21,2,0)</f>
        <v>Cathy Kelley</v>
      </c>
      <c r="E2414" s="5" t="s">
        <v>7</v>
      </c>
      <c r="F2414" s="5" t="str">
        <f>VLOOKUP($E2414,Country!$A$1:$B$11,2,0)</f>
        <v>Europe</v>
      </c>
      <c r="G2414" s="5" t="s">
        <v>28</v>
      </c>
      <c r="H2414" s="5" t="str">
        <f>VLOOKUP($G2414,Products!$A$1:$C$11,COLUMNS(Products!$A$2:B2414),0)</f>
        <v>Electronics</v>
      </c>
      <c r="I2414" s="5">
        <f>VLOOKUP($G2414,Products!$A$1:$C$11,COLUMNS(Products!$A$2:C2414),0)</f>
        <v>282.79000000000002</v>
      </c>
      <c r="J2414" s="5">
        <v>147.91</v>
      </c>
      <c r="K2414" s="5" t="s">
        <v>82</v>
      </c>
      <c r="L2414" s="5" t="s">
        <v>83</v>
      </c>
      <c r="M2414" s="5" t="str">
        <f t="shared" si="37"/>
        <v>0</v>
      </c>
      <c r="N2414" s="5" t="str">
        <f>TEXT(Table1[[#This Row],[Date]],"mmm")</f>
        <v>Jan</v>
      </c>
      <c r="O2414" s="5">
        <f>YEAR(Table1[[#This Row],[Date]])</f>
        <v>2024</v>
      </c>
    </row>
    <row r="2415" spans="1:15" x14ac:dyDescent="0.25">
      <c r="A2415" s="5">
        <v>2414</v>
      </c>
      <c r="B2415" s="6">
        <v>45264</v>
      </c>
      <c r="C2415" s="5" t="s">
        <v>52</v>
      </c>
      <c r="D2415" s="5" t="str">
        <f>VLOOKUP($C2415,'Sales Person'!$A$1:$C$21,2,0)</f>
        <v>Nick Patrick</v>
      </c>
      <c r="E2415" s="5" t="s">
        <v>14</v>
      </c>
      <c r="F2415" s="5" t="str">
        <f>VLOOKUP($E2415,Country!$A$1:$B$11,2,0)</f>
        <v>Asia</v>
      </c>
      <c r="G2415" s="5" t="s">
        <v>26</v>
      </c>
      <c r="H2415" s="5" t="str">
        <f>VLOOKUP($G2415,Products!$A$1:$C$11,COLUMNS(Products!$A$2:B2415),0)</f>
        <v>Electronics</v>
      </c>
      <c r="I2415" s="5">
        <f>VLOOKUP($G2415,Products!$A$1:$C$11,COLUMNS(Products!$A$2:C2415),0)</f>
        <v>263.2</v>
      </c>
      <c r="J2415" s="5">
        <v>396.06</v>
      </c>
      <c r="K2415" s="5" t="s">
        <v>82</v>
      </c>
      <c r="L2415" s="5" t="s">
        <v>83</v>
      </c>
      <c r="M2415" s="5" t="str">
        <f t="shared" si="37"/>
        <v>0</v>
      </c>
      <c r="N2415" s="5" t="str">
        <f>TEXT(Table1[[#This Row],[Date]],"mmm")</f>
        <v>Dec</v>
      </c>
      <c r="O2415" s="5">
        <f>YEAR(Table1[[#This Row],[Date]])</f>
        <v>2023</v>
      </c>
    </row>
    <row r="2416" spans="1:15" x14ac:dyDescent="0.25">
      <c r="A2416" s="5">
        <v>2415</v>
      </c>
      <c r="B2416" s="6">
        <v>45346</v>
      </c>
      <c r="C2416" s="5" t="s">
        <v>66</v>
      </c>
      <c r="D2416" s="5" t="str">
        <f>VLOOKUP($C2416,'Sales Person'!$A$1:$C$21,2,0)</f>
        <v>Michale Cole</v>
      </c>
      <c r="E2416" s="5" t="s">
        <v>7</v>
      </c>
      <c r="F2416" s="5" t="str">
        <f>VLOOKUP($E2416,Country!$A$1:$B$11,2,0)</f>
        <v>Europe</v>
      </c>
      <c r="G2416" s="5" t="s">
        <v>26</v>
      </c>
      <c r="H2416" s="5" t="str">
        <f>VLOOKUP($G2416,Products!$A$1:$C$11,COLUMNS(Products!$A$2:B2416),0)</f>
        <v>Electronics</v>
      </c>
      <c r="I2416" s="5">
        <f>VLOOKUP($G2416,Products!$A$1:$C$11,COLUMNS(Products!$A$2:C2416),0)</f>
        <v>263.2</v>
      </c>
      <c r="J2416" s="5">
        <v>362.17</v>
      </c>
      <c r="K2416" s="5" t="s">
        <v>81</v>
      </c>
      <c r="L2416" s="6">
        <v>45354</v>
      </c>
      <c r="M2416" s="5">
        <f t="shared" si="37"/>
        <v>8</v>
      </c>
      <c r="N2416" s="5" t="str">
        <f>TEXT(Table1[[#This Row],[Date]],"mmm")</f>
        <v>Feb</v>
      </c>
      <c r="O2416" s="5">
        <f>YEAR(Table1[[#This Row],[Date]])</f>
        <v>2024</v>
      </c>
    </row>
    <row r="2417" spans="1:15" x14ac:dyDescent="0.25">
      <c r="A2417" s="5">
        <v>2416</v>
      </c>
      <c r="B2417" s="6">
        <v>45502</v>
      </c>
      <c r="C2417" s="5" t="s">
        <v>68</v>
      </c>
      <c r="D2417" s="5" t="str">
        <f>VLOOKUP($C2417,'Sales Person'!$A$1:$C$21,2,0)</f>
        <v>Samantha Irvin</v>
      </c>
      <c r="E2417" s="5" t="s">
        <v>14</v>
      </c>
      <c r="F2417" s="5" t="str">
        <f>VLOOKUP($E2417,Country!$A$1:$B$11,2,0)</f>
        <v>Asia</v>
      </c>
      <c r="G2417" s="5" t="s">
        <v>26</v>
      </c>
      <c r="H2417" s="5" t="str">
        <f>VLOOKUP($G2417,Products!$A$1:$C$11,COLUMNS(Products!$A$2:B2417),0)</f>
        <v>Electronics</v>
      </c>
      <c r="I2417" s="5">
        <f>VLOOKUP($G2417,Products!$A$1:$C$11,COLUMNS(Products!$A$2:C2417),0)</f>
        <v>263.2</v>
      </c>
      <c r="J2417" s="5">
        <v>172.8</v>
      </c>
      <c r="K2417" s="5" t="s">
        <v>82</v>
      </c>
      <c r="L2417" s="5" t="s">
        <v>83</v>
      </c>
      <c r="M2417" s="5" t="str">
        <f t="shared" si="37"/>
        <v>0</v>
      </c>
      <c r="N2417" s="5" t="str">
        <f>TEXT(Table1[[#This Row],[Date]],"mmm")</f>
        <v>Jul</v>
      </c>
      <c r="O2417" s="5">
        <f>YEAR(Table1[[#This Row],[Date]])</f>
        <v>2024</v>
      </c>
    </row>
    <row r="2418" spans="1:15" x14ac:dyDescent="0.25">
      <c r="A2418" s="5">
        <v>2417</v>
      </c>
      <c r="B2418" s="6">
        <v>45243</v>
      </c>
      <c r="C2418" s="5" t="s">
        <v>46</v>
      </c>
      <c r="D2418" s="5" t="str">
        <f>VLOOKUP($C2418,'Sales Person'!$A$1:$C$21,2,0)</f>
        <v>Nick Patrick</v>
      </c>
      <c r="E2418" s="5" t="s">
        <v>2</v>
      </c>
      <c r="F2418" s="5" t="str">
        <f>VLOOKUP($E2418,Country!$A$1:$B$11,2,0)</f>
        <v>North America</v>
      </c>
      <c r="G2418" s="5" t="s">
        <v>28</v>
      </c>
      <c r="H2418" s="5" t="str">
        <f>VLOOKUP($G2418,Products!$A$1:$C$11,COLUMNS(Products!$A$2:B2418),0)</f>
        <v>Electronics</v>
      </c>
      <c r="I2418" s="5">
        <f>VLOOKUP($G2418,Products!$A$1:$C$11,COLUMNS(Products!$A$2:C2418),0)</f>
        <v>282.79000000000002</v>
      </c>
      <c r="J2418" s="5">
        <v>605.49</v>
      </c>
      <c r="K2418" s="5" t="s">
        <v>81</v>
      </c>
      <c r="L2418" s="6">
        <v>45244</v>
      </c>
      <c r="M2418" s="5">
        <f t="shared" si="37"/>
        <v>1</v>
      </c>
      <c r="N2418" s="5" t="str">
        <f>TEXT(Table1[[#This Row],[Date]],"mmm")</f>
        <v>Nov</v>
      </c>
      <c r="O2418" s="5">
        <f>YEAR(Table1[[#This Row],[Date]])</f>
        <v>2023</v>
      </c>
    </row>
    <row r="2419" spans="1:15" x14ac:dyDescent="0.25">
      <c r="A2419" s="5">
        <v>2418</v>
      </c>
      <c r="B2419" s="6">
        <v>45238</v>
      </c>
      <c r="C2419" s="5" t="s">
        <v>50</v>
      </c>
      <c r="D2419" s="5" t="str">
        <f>VLOOKUP($C2419,'Sales Person'!$A$1:$C$21,2,0)</f>
        <v>Michale Cole</v>
      </c>
      <c r="E2419" s="5" t="s">
        <v>15</v>
      </c>
      <c r="F2419" s="5" t="str">
        <f>VLOOKUP($E2419,Country!$A$1:$B$11,2,0)</f>
        <v>Oceania</v>
      </c>
      <c r="G2419" s="5" t="s">
        <v>31</v>
      </c>
      <c r="H2419" s="5" t="str">
        <f>VLOOKUP($G2419,Products!$A$1:$C$11,COLUMNS(Products!$A$2:B2419),0)</f>
        <v>Electronics</v>
      </c>
      <c r="I2419" s="5">
        <f>VLOOKUP($G2419,Products!$A$1:$C$11,COLUMNS(Products!$A$2:C2419),0)</f>
        <v>71.97</v>
      </c>
      <c r="J2419" s="5">
        <v>262.94</v>
      </c>
      <c r="K2419" s="5" t="s">
        <v>81</v>
      </c>
      <c r="L2419" s="6">
        <v>45258</v>
      </c>
      <c r="M2419" s="5">
        <f t="shared" si="37"/>
        <v>20</v>
      </c>
      <c r="N2419" s="5" t="str">
        <f>TEXT(Table1[[#This Row],[Date]],"mmm")</f>
        <v>Nov</v>
      </c>
      <c r="O2419" s="5">
        <f>YEAR(Table1[[#This Row],[Date]])</f>
        <v>2023</v>
      </c>
    </row>
    <row r="2420" spans="1:15" x14ac:dyDescent="0.25">
      <c r="A2420" s="5">
        <v>2419</v>
      </c>
      <c r="B2420" s="6">
        <v>45447</v>
      </c>
      <c r="C2420" s="5" t="s">
        <v>38</v>
      </c>
      <c r="D2420" s="5" t="str">
        <f>VLOOKUP($C2420,'Sales Person'!$A$1:$C$21,2,0)</f>
        <v>Samantha Irvin</v>
      </c>
      <c r="E2420" s="5" t="s">
        <v>9</v>
      </c>
      <c r="F2420" s="5" t="str">
        <f>VLOOKUP($E2420,Country!$A$1:$B$11,2,0)</f>
        <v>Europe</v>
      </c>
      <c r="G2420" s="5" t="s">
        <v>33</v>
      </c>
      <c r="H2420" s="5" t="str">
        <f>VLOOKUP($G2420,Products!$A$1:$C$11,COLUMNS(Products!$A$2:B2420),0)</f>
        <v>Electronics</v>
      </c>
      <c r="I2420" s="5">
        <f>VLOOKUP($G2420,Products!$A$1:$C$11,COLUMNS(Products!$A$2:C2420),0)</f>
        <v>381.62</v>
      </c>
      <c r="J2420" s="5">
        <v>873.53</v>
      </c>
      <c r="K2420" s="5" t="s">
        <v>81</v>
      </c>
      <c r="L2420" s="6">
        <v>45457</v>
      </c>
      <c r="M2420" s="5">
        <f t="shared" si="37"/>
        <v>10</v>
      </c>
      <c r="N2420" s="5" t="str">
        <f>TEXT(Table1[[#This Row],[Date]],"mmm")</f>
        <v>Jun</v>
      </c>
      <c r="O2420" s="5">
        <f>YEAR(Table1[[#This Row],[Date]])</f>
        <v>2024</v>
      </c>
    </row>
    <row r="2421" spans="1:15" x14ac:dyDescent="0.25">
      <c r="A2421" s="5">
        <v>2420</v>
      </c>
      <c r="B2421" s="6">
        <v>45359</v>
      </c>
      <c r="C2421" s="5" t="s">
        <v>48</v>
      </c>
      <c r="D2421" s="5" t="str">
        <f>VLOOKUP($C2421,'Sales Person'!$A$1:$C$21,2,0)</f>
        <v>Cathy Kelley</v>
      </c>
      <c r="E2421" s="5" t="s">
        <v>5</v>
      </c>
      <c r="F2421" s="5" t="str">
        <f>VLOOKUP($E2421,Country!$A$1:$B$11,2,0)</f>
        <v>South America</v>
      </c>
      <c r="G2421" s="5" t="s">
        <v>22</v>
      </c>
      <c r="H2421" s="5" t="str">
        <f>VLOOKUP($G2421,Products!$A$1:$C$11,COLUMNS(Products!$A$2:B2421),0)</f>
        <v>Computing</v>
      </c>
      <c r="I2421" s="5">
        <f>VLOOKUP($G2421,Products!$A$1:$C$11,COLUMNS(Products!$A$2:C2421),0)</f>
        <v>415.78</v>
      </c>
      <c r="J2421" s="5">
        <v>478.56</v>
      </c>
      <c r="K2421" s="5" t="s">
        <v>82</v>
      </c>
      <c r="L2421" s="5" t="s">
        <v>83</v>
      </c>
      <c r="M2421" s="5" t="str">
        <f t="shared" si="37"/>
        <v>0</v>
      </c>
      <c r="N2421" s="5" t="str">
        <f>TEXT(Table1[[#This Row],[Date]],"mmm")</f>
        <v>Mar</v>
      </c>
      <c r="O2421" s="5">
        <f>YEAR(Table1[[#This Row],[Date]])</f>
        <v>2024</v>
      </c>
    </row>
    <row r="2422" spans="1:15" x14ac:dyDescent="0.25">
      <c r="A2422" s="5">
        <v>2421</v>
      </c>
      <c r="B2422" s="6">
        <v>45511</v>
      </c>
      <c r="C2422" s="5" t="s">
        <v>74</v>
      </c>
      <c r="D2422" s="5" t="str">
        <f>VLOOKUP($C2422,'Sales Person'!$A$1:$C$21,2,0)</f>
        <v>Michale Cole</v>
      </c>
      <c r="E2422" s="5" t="s">
        <v>14</v>
      </c>
      <c r="F2422" s="5" t="str">
        <f>VLOOKUP($E2422,Country!$A$1:$B$11,2,0)</f>
        <v>Asia</v>
      </c>
      <c r="G2422" s="5" t="s">
        <v>28</v>
      </c>
      <c r="H2422" s="5" t="str">
        <f>VLOOKUP($G2422,Products!$A$1:$C$11,COLUMNS(Products!$A$2:B2422),0)</f>
        <v>Electronics</v>
      </c>
      <c r="I2422" s="5">
        <f>VLOOKUP($G2422,Products!$A$1:$C$11,COLUMNS(Products!$A$2:C2422),0)</f>
        <v>282.79000000000002</v>
      </c>
      <c r="J2422" s="5">
        <v>826.55</v>
      </c>
      <c r="K2422" s="5" t="s">
        <v>81</v>
      </c>
      <c r="L2422" s="6">
        <v>45529</v>
      </c>
      <c r="M2422" s="5">
        <f t="shared" si="37"/>
        <v>18</v>
      </c>
      <c r="N2422" s="5" t="str">
        <f>TEXT(Table1[[#This Row],[Date]],"mmm")</f>
        <v>Aug</v>
      </c>
      <c r="O2422" s="5">
        <f>YEAR(Table1[[#This Row],[Date]])</f>
        <v>2024</v>
      </c>
    </row>
    <row r="2423" spans="1:15" x14ac:dyDescent="0.25">
      <c r="A2423" s="5">
        <v>2422</v>
      </c>
      <c r="B2423" s="6">
        <v>45565</v>
      </c>
      <c r="C2423" s="5" t="s">
        <v>70</v>
      </c>
      <c r="D2423" s="5" t="str">
        <f>VLOOKUP($C2423,'Sales Person'!$A$1:$C$21,2,0)</f>
        <v>Cathy Kelley</v>
      </c>
      <c r="E2423" s="5" t="s">
        <v>11</v>
      </c>
      <c r="F2423" s="5" t="str">
        <f>VLOOKUP($E2423,Country!$A$1:$B$11,2,0)</f>
        <v>Asia</v>
      </c>
      <c r="G2423" s="5" t="s">
        <v>20</v>
      </c>
      <c r="H2423" s="5" t="str">
        <f>VLOOKUP($G2423,Products!$A$1:$C$11,COLUMNS(Products!$A$2:B2423),0)</f>
        <v>Office Equipment</v>
      </c>
      <c r="I2423" s="5">
        <f>VLOOKUP($G2423,Products!$A$1:$C$11,COLUMNS(Products!$A$2:C2423),0)</f>
        <v>350.59</v>
      </c>
      <c r="J2423" s="5">
        <v>597.16</v>
      </c>
      <c r="K2423" s="5" t="s">
        <v>81</v>
      </c>
      <c r="L2423" s="6">
        <v>45577</v>
      </c>
      <c r="M2423" s="5">
        <f t="shared" si="37"/>
        <v>12</v>
      </c>
      <c r="N2423" s="5" t="str">
        <f>TEXT(Table1[[#This Row],[Date]],"mmm")</f>
        <v>Sep</v>
      </c>
      <c r="O2423" s="5">
        <f>YEAR(Table1[[#This Row],[Date]])</f>
        <v>2024</v>
      </c>
    </row>
    <row r="2424" spans="1:15" x14ac:dyDescent="0.25">
      <c r="A2424" s="5">
        <v>2423</v>
      </c>
      <c r="B2424" s="6">
        <v>45127</v>
      </c>
      <c r="C2424" s="5" t="s">
        <v>62</v>
      </c>
      <c r="D2424" s="5" t="str">
        <f>VLOOKUP($C2424,'Sales Person'!$A$1:$C$21,2,0)</f>
        <v>Cathy Kelley</v>
      </c>
      <c r="E2424" s="5" t="s">
        <v>11</v>
      </c>
      <c r="F2424" s="5" t="str">
        <f>VLOOKUP($E2424,Country!$A$1:$B$11,2,0)</f>
        <v>Asia</v>
      </c>
      <c r="G2424" s="5" t="s">
        <v>26</v>
      </c>
      <c r="H2424" s="5" t="str">
        <f>VLOOKUP($G2424,Products!$A$1:$C$11,COLUMNS(Products!$A$2:B2424),0)</f>
        <v>Electronics</v>
      </c>
      <c r="I2424" s="5">
        <f>VLOOKUP($G2424,Products!$A$1:$C$11,COLUMNS(Products!$A$2:C2424),0)</f>
        <v>263.2</v>
      </c>
      <c r="J2424" s="5">
        <v>946.97</v>
      </c>
      <c r="K2424" s="5" t="s">
        <v>81</v>
      </c>
      <c r="L2424" s="6">
        <v>45139</v>
      </c>
      <c r="M2424" s="5">
        <f t="shared" si="37"/>
        <v>12</v>
      </c>
      <c r="N2424" s="5" t="str">
        <f>TEXT(Table1[[#This Row],[Date]],"mmm")</f>
        <v>Jul</v>
      </c>
      <c r="O2424" s="5">
        <f>YEAR(Table1[[#This Row],[Date]])</f>
        <v>2023</v>
      </c>
    </row>
    <row r="2425" spans="1:15" x14ac:dyDescent="0.25">
      <c r="A2425" s="5">
        <v>2424</v>
      </c>
      <c r="B2425" s="6">
        <v>44992</v>
      </c>
      <c r="C2425" s="5" t="s">
        <v>74</v>
      </c>
      <c r="D2425" s="5" t="str">
        <f>VLOOKUP($C2425,'Sales Person'!$A$1:$C$21,2,0)</f>
        <v>Michale Cole</v>
      </c>
      <c r="E2425" s="5" t="s">
        <v>2</v>
      </c>
      <c r="F2425" s="5" t="str">
        <f>VLOOKUP($E2425,Country!$A$1:$B$11,2,0)</f>
        <v>North America</v>
      </c>
      <c r="G2425" s="5" t="s">
        <v>33</v>
      </c>
      <c r="H2425" s="5" t="str">
        <f>VLOOKUP($G2425,Products!$A$1:$C$11,COLUMNS(Products!$A$2:B2425),0)</f>
        <v>Electronics</v>
      </c>
      <c r="I2425" s="5">
        <f>VLOOKUP($G2425,Products!$A$1:$C$11,COLUMNS(Products!$A$2:C2425),0)</f>
        <v>381.62</v>
      </c>
      <c r="J2425" s="5">
        <v>498.55</v>
      </c>
      <c r="K2425" s="5" t="s">
        <v>81</v>
      </c>
      <c r="L2425" s="6">
        <v>44993</v>
      </c>
      <c r="M2425" s="5">
        <f t="shared" si="37"/>
        <v>1</v>
      </c>
      <c r="N2425" s="5" t="str">
        <f>TEXT(Table1[[#This Row],[Date]],"mmm")</f>
        <v>Mar</v>
      </c>
      <c r="O2425" s="5">
        <f>YEAR(Table1[[#This Row],[Date]])</f>
        <v>2023</v>
      </c>
    </row>
    <row r="2426" spans="1:15" x14ac:dyDescent="0.25">
      <c r="A2426" s="5">
        <v>2425</v>
      </c>
      <c r="B2426" s="6">
        <v>45509</v>
      </c>
      <c r="C2426" s="5" t="s">
        <v>72</v>
      </c>
      <c r="D2426" s="5" t="str">
        <f>VLOOKUP($C2426,'Sales Person'!$A$1:$C$21,2,0)</f>
        <v>Cathy Kelley</v>
      </c>
      <c r="E2426" s="5" t="s">
        <v>2</v>
      </c>
      <c r="F2426" s="5" t="str">
        <f>VLOOKUP($E2426,Country!$A$1:$B$11,2,0)</f>
        <v>North America</v>
      </c>
      <c r="G2426" s="5" t="s">
        <v>29</v>
      </c>
      <c r="H2426" s="5" t="str">
        <f>VLOOKUP($G2426,Products!$A$1:$C$11,COLUMNS(Products!$A$2:B2426),0)</f>
        <v>Computing</v>
      </c>
      <c r="I2426" s="5">
        <f>VLOOKUP($G2426,Products!$A$1:$C$11,COLUMNS(Products!$A$2:C2426),0)</f>
        <v>104.6</v>
      </c>
      <c r="J2426" s="5">
        <v>112.59</v>
      </c>
      <c r="K2426" s="5" t="s">
        <v>81</v>
      </c>
      <c r="L2426" s="6">
        <v>45510</v>
      </c>
      <c r="M2426" s="5">
        <f t="shared" si="37"/>
        <v>1</v>
      </c>
      <c r="N2426" s="5" t="str">
        <f>TEXT(Table1[[#This Row],[Date]],"mmm")</f>
        <v>Aug</v>
      </c>
      <c r="O2426" s="5">
        <f>YEAR(Table1[[#This Row],[Date]])</f>
        <v>2024</v>
      </c>
    </row>
    <row r="2427" spans="1:15" x14ac:dyDescent="0.25">
      <c r="A2427" s="5">
        <v>2426</v>
      </c>
      <c r="B2427" s="6">
        <v>45543</v>
      </c>
      <c r="C2427" s="5" t="s">
        <v>48</v>
      </c>
      <c r="D2427" s="5" t="str">
        <f>VLOOKUP($C2427,'Sales Person'!$A$1:$C$21,2,0)</f>
        <v>Cathy Kelley</v>
      </c>
      <c r="E2427" s="5" t="s">
        <v>9</v>
      </c>
      <c r="F2427" s="5" t="str">
        <f>VLOOKUP($E2427,Country!$A$1:$B$11,2,0)</f>
        <v>Europe</v>
      </c>
      <c r="G2427" s="5" t="s">
        <v>29</v>
      </c>
      <c r="H2427" s="5" t="str">
        <f>VLOOKUP($G2427,Products!$A$1:$C$11,COLUMNS(Products!$A$2:B2427),0)</f>
        <v>Computing</v>
      </c>
      <c r="I2427" s="5">
        <f>VLOOKUP($G2427,Products!$A$1:$C$11,COLUMNS(Products!$A$2:C2427),0)</f>
        <v>104.6</v>
      </c>
      <c r="J2427" s="5">
        <v>991.72</v>
      </c>
      <c r="K2427" s="5" t="s">
        <v>82</v>
      </c>
      <c r="L2427" s="5" t="s">
        <v>83</v>
      </c>
      <c r="M2427" s="5" t="str">
        <f t="shared" si="37"/>
        <v>0</v>
      </c>
      <c r="N2427" s="5" t="str">
        <f>TEXT(Table1[[#This Row],[Date]],"mmm")</f>
        <v>Sep</v>
      </c>
      <c r="O2427" s="5">
        <f>YEAR(Table1[[#This Row],[Date]])</f>
        <v>2024</v>
      </c>
    </row>
    <row r="2428" spans="1:15" x14ac:dyDescent="0.25">
      <c r="A2428" s="5">
        <v>2427</v>
      </c>
      <c r="B2428" s="6">
        <v>45417</v>
      </c>
      <c r="C2428" s="5" t="s">
        <v>72</v>
      </c>
      <c r="D2428" s="5" t="str">
        <f>VLOOKUP($C2428,'Sales Person'!$A$1:$C$21,2,0)</f>
        <v>Cathy Kelley</v>
      </c>
      <c r="E2428" s="5" t="s">
        <v>11</v>
      </c>
      <c r="F2428" s="5" t="str">
        <f>VLOOKUP($E2428,Country!$A$1:$B$11,2,0)</f>
        <v>Asia</v>
      </c>
      <c r="G2428" s="5" t="s">
        <v>30</v>
      </c>
      <c r="H2428" s="5" t="str">
        <f>VLOOKUP($G2428,Products!$A$1:$C$11,COLUMNS(Products!$A$2:B2428),0)</f>
        <v>Audio</v>
      </c>
      <c r="I2428" s="5">
        <f>VLOOKUP($G2428,Products!$A$1:$C$11,COLUMNS(Products!$A$2:C2428),0)</f>
        <v>199.57</v>
      </c>
      <c r="J2428" s="5">
        <v>369.08</v>
      </c>
      <c r="K2428" s="5" t="s">
        <v>81</v>
      </c>
      <c r="L2428" s="6">
        <v>45429</v>
      </c>
      <c r="M2428" s="5">
        <f t="shared" si="37"/>
        <v>12</v>
      </c>
      <c r="N2428" s="5" t="str">
        <f>TEXT(Table1[[#This Row],[Date]],"mmm")</f>
        <v>May</v>
      </c>
      <c r="O2428" s="5">
        <f>YEAR(Table1[[#This Row],[Date]])</f>
        <v>2024</v>
      </c>
    </row>
    <row r="2429" spans="1:15" x14ac:dyDescent="0.25">
      <c r="A2429" s="5">
        <v>2428</v>
      </c>
      <c r="B2429" s="6">
        <v>45335</v>
      </c>
      <c r="C2429" s="5" t="s">
        <v>36</v>
      </c>
      <c r="D2429" s="5" t="str">
        <f>VLOOKUP($C2429,'Sales Person'!$A$1:$C$21,2,0)</f>
        <v>Michale Cole</v>
      </c>
      <c r="E2429" s="5" t="s">
        <v>11</v>
      </c>
      <c r="F2429" s="5" t="str">
        <f>VLOOKUP($E2429,Country!$A$1:$B$11,2,0)</f>
        <v>Asia</v>
      </c>
      <c r="G2429" s="5" t="s">
        <v>26</v>
      </c>
      <c r="H2429" s="5" t="str">
        <f>VLOOKUP($G2429,Products!$A$1:$C$11,COLUMNS(Products!$A$2:B2429),0)</f>
        <v>Electronics</v>
      </c>
      <c r="I2429" s="5">
        <f>VLOOKUP($G2429,Products!$A$1:$C$11,COLUMNS(Products!$A$2:C2429),0)</f>
        <v>263.2</v>
      </c>
      <c r="J2429" s="5">
        <v>394.58</v>
      </c>
      <c r="K2429" s="5" t="s">
        <v>81</v>
      </c>
      <c r="L2429" s="6">
        <v>45347</v>
      </c>
      <c r="M2429" s="5">
        <f t="shared" si="37"/>
        <v>12</v>
      </c>
      <c r="N2429" s="5" t="str">
        <f>TEXT(Table1[[#This Row],[Date]],"mmm")</f>
        <v>Feb</v>
      </c>
      <c r="O2429" s="5">
        <f>YEAR(Table1[[#This Row],[Date]])</f>
        <v>2024</v>
      </c>
    </row>
    <row r="2430" spans="1:15" x14ac:dyDescent="0.25">
      <c r="A2430" s="5">
        <v>2429</v>
      </c>
      <c r="B2430" s="6">
        <v>45331</v>
      </c>
      <c r="C2430" s="5" t="s">
        <v>44</v>
      </c>
      <c r="D2430" s="5" t="str">
        <f>VLOOKUP($C2430,'Sales Person'!$A$1:$C$21,2,0)</f>
        <v>Cathy Kelley</v>
      </c>
      <c r="E2430" s="5" t="s">
        <v>2</v>
      </c>
      <c r="F2430" s="5" t="str">
        <f>VLOOKUP($E2430,Country!$A$1:$B$11,2,0)</f>
        <v>North America</v>
      </c>
      <c r="G2430" s="5" t="s">
        <v>33</v>
      </c>
      <c r="H2430" s="5" t="str">
        <f>VLOOKUP($G2430,Products!$A$1:$C$11,COLUMNS(Products!$A$2:B2430),0)</f>
        <v>Electronics</v>
      </c>
      <c r="I2430" s="5">
        <f>VLOOKUP($G2430,Products!$A$1:$C$11,COLUMNS(Products!$A$2:C2430),0)</f>
        <v>381.62</v>
      </c>
      <c r="J2430" s="5">
        <v>249.92</v>
      </c>
      <c r="K2430" s="5" t="s">
        <v>81</v>
      </c>
      <c r="L2430" s="6">
        <v>45332</v>
      </c>
      <c r="M2430" s="5">
        <f t="shared" si="37"/>
        <v>1</v>
      </c>
      <c r="N2430" s="5" t="str">
        <f>TEXT(Table1[[#This Row],[Date]],"mmm")</f>
        <v>Feb</v>
      </c>
      <c r="O2430" s="5">
        <f>YEAR(Table1[[#This Row],[Date]])</f>
        <v>2024</v>
      </c>
    </row>
    <row r="2431" spans="1:15" x14ac:dyDescent="0.25">
      <c r="A2431" s="5">
        <v>2430</v>
      </c>
      <c r="B2431" s="6">
        <v>45021</v>
      </c>
      <c r="C2431" s="5" t="s">
        <v>60</v>
      </c>
      <c r="D2431" s="5" t="str">
        <f>VLOOKUP($C2431,'Sales Person'!$A$1:$C$21,2,0)</f>
        <v>Cathy Kelley</v>
      </c>
      <c r="E2431" s="5" t="s">
        <v>4</v>
      </c>
      <c r="F2431" s="5" t="str">
        <f>VLOOKUP($E2431,Country!$A$1:$B$11,2,0)</f>
        <v>North America</v>
      </c>
      <c r="G2431" s="5" t="s">
        <v>22</v>
      </c>
      <c r="H2431" s="5" t="str">
        <f>VLOOKUP($G2431,Products!$A$1:$C$11,COLUMNS(Products!$A$2:B2431),0)</f>
        <v>Computing</v>
      </c>
      <c r="I2431" s="5">
        <f>VLOOKUP($G2431,Products!$A$1:$C$11,COLUMNS(Products!$A$2:C2431),0)</f>
        <v>415.78</v>
      </c>
      <c r="J2431" s="5">
        <v>133.05000000000001</v>
      </c>
      <c r="K2431" s="5" t="s">
        <v>81</v>
      </c>
      <c r="L2431" s="6">
        <v>45023</v>
      </c>
      <c r="M2431" s="5">
        <f t="shared" si="37"/>
        <v>2</v>
      </c>
      <c r="N2431" s="5" t="str">
        <f>TEXT(Table1[[#This Row],[Date]],"mmm")</f>
        <v>Apr</v>
      </c>
      <c r="O2431" s="5">
        <f>YEAR(Table1[[#This Row],[Date]])</f>
        <v>2023</v>
      </c>
    </row>
    <row r="2432" spans="1:15" x14ac:dyDescent="0.25">
      <c r="A2432" s="5">
        <v>2431</v>
      </c>
      <c r="B2432" s="6">
        <v>45457</v>
      </c>
      <c r="C2432" s="5" t="s">
        <v>48</v>
      </c>
      <c r="D2432" s="5" t="str">
        <f>VLOOKUP($C2432,'Sales Person'!$A$1:$C$21,2,0)</f>
        <v>Cathy Kelley</v>
      </c>
      <c r="E2432" s="5" t="s">
        <v>5</v>
      </c>
      <c r="F2432" s="5" t="str">
        <f>VLOOKUP($E2432,Country!$A$1:$B$11,2,0)</f>
        <v>South America</v>
      </c>
      <c r="G2432" s="5" t="s">
        <v>33</v>
      </c>
      <c r="H2432" s="5" t="str">
        <f>VLOOKUP($G2432,Products!$A$1:$C$11,COLUMNS(Products!$A$2:B2432),0)</f>
        <v>Electronics</v>
      </c>
      <c r="I2432" s="5">
        <f>VLOOKUP($G2432,Products!$A$1:$C$11,COLUMNS(Products!$A$2:C2432),0)</f>
        <v>381.62</v>
      </c>
      <c r="J2432" s="5">
        <v>905.37</v>
      </c>
      <c r="K2432" s="5" t="s">
        <v>82</v>
      </c>
      <c r="L2432" s="5" t="s">
        <v>83</v>
      </c>
      <c r="M2432" s="5" t="str">
        <f t="shared" si="37"/>
        <v>0</v>
      </c>
      <c r="N2432" s="5" t="str">
        <f>TEXT(Table1[[#This Row],[Date]],"mmm")</f>
        <v>Jun</v>
      </c>
      <c r="O2432" s="5">
        <f>YEAR(Table1[[#This Row],[Date]])</f>
        <v>2024</v>
      </c>
    </row>
    <row r="2433" spans="1:15" x14ac:dyDescent="0.25">
      <c r="A2433" s="5">
        <v>2432</v>
      </c>
      <c r="B2433" s="6">
        <v>45302</v>
      </c>
      <c r="C2433" s="5" t="s">
        <v>36</v>
      </c>
      <c r="D2433" s="5" t="str">
        <f>VLOOKUP($C2433,'Sales Person'!$A$1:$C$21,2,0)</f>
        <v>Michale Cole</v>
      </c>
      <c r="E2433" s="5" t="s">
        <v>9</v>
      </c>
      <c r="F2433" s="5" t="str">
        <f>VLOOKUP($E2433,Country!$A$1:$B$11,2,0)</f>
        <v>Europe</v>
      </c>
      <c r="G2433" s="5" t="s">
        <v>33</v>
      </c>
      <c r="H2433" s="5" t="str">
        <f>VLOOKUP($G2433,Products!$A$1:$C$11,COLUMNS(Products!$A$2:B2433),0)</f>
        <v>Electronics</v>
      </c>
      <c r="I2433" s="5">
        <f>VLOOKUP($G2433,Products!$A$1:$C$11,COLUMNS(Products!$A$2:C2433),0)</f>
        <v>381.62</v>
      </c>
      <c r="J2433" s="5">
        <v>156.1</v>
      </c>
      <c r="K2433" s="5" t="s">
        <v>81</v>
      </c>
      <c r="L2433" s="6">
        <v>45312</v>
      </c>
      <c r="M2433" s="5">
        <f t="shared" si="37"/>
        <v>10</v>
      </c>
      <c r="N2433" s="5" t="str">
        <f>TEXT(Table1[[#This Row],[Date]],"mmm")</f>
        <v>Jan</v>
      </c>
      <c r="O2433" s="5">
        <f>YEAR(Table1[[#This Row],[Date]])</f>
        <v>2024</v>
      </c>
    </row>
    <row r="2434" spans="1:15" x14ac:dyDescent="0.25">
      <c r="A2434" s="5">
        <v>2433</v>
      </c>
      <c r="B2434" s="6">
        <v>45348</v>
      </c>
      <c r="C2434" s="5" t="s">
        <v>36</v>
      </c>
      <c r="D2434" s="5" t="str">
        <f>VLOOKUP($C2434,'Sales Person'!$A$1:$C$21,2,0)</f>
        <v>Michale Cole</v>
      </c>
      <c r="E2434" s="5" t="s">
        <v>7</v>
      </c>
      <c r="F2434" s="5" t="str">
        <f>VLOOKUP($E2434,Country!$A$1:$B$11,2,0)</f>
        <v>Europe</v>
      </c>
      <c r="G2434" s="5" t="s">
        <v>29</v>
      </c>
      <c r="H2434" s="5" t="str">
        <f>VLOOKUP($G2434,Products!$A$1:$C$11,COLUMNS(Products!$A$2:B2434),0)</f>
        <v>Computing</v>
      </c>
      <c r="I2434" s="5">
        <f>VLOOKUP($G2434,Products!$A$1:$C$11,COLUMNS(Products!$A$2:C2434),0)</f>
        <v>104.6</v>
      </c>
      <c r="J2434" s="5">
        <v>550.6</v>
      </c>
      <c r="K2434" s="5" t="s">
        <v>81</v>
      </c>
      <c r="L2434" s="6">
        <v>45356</v>
      </c>
      <c r="M2434" s="5">
        <f t="shared" ref="M2434:M2497" si="38">IFERROR(L2434-B2434,"0")</f>
        <v>8</v>
      </c>
      <c r="N2434" s="5" t="str">
        <f>TEXT(Table1[[#This Row],[Date]],"mmm")</f>
        <v>Feb</v>
      </c>
      <c r="O2434" s="5">
        <f>YEAR(Table1[[#This Row],[Date]])</f>
        <v>2024</v>
      </c>
    </row>
    <row r="2435" spans="1:15" x14ac:dyDescent="0.25">
      <c r="A2435" s="5">
        <v>2434</v>
      </c>
      <c r="B2435" s="6">
        <v>44991</v>
      </c>
      <c r="C2435" s="5" t="s">
        <v>48</v>
      </c>
      <c r="D2435" s="5" t="str">
        <f>VLOOKUP($C2435,'Sales Person'!$A$1:$C$21,2,0)</f>
        <v>Cathy Kelley</v>
      </c>
      <c r="E2435" s="5" t="s">
        <v>5</v>
      </c>
      <c r="F2435" s="5" t="str">
        <f>VLOOKUP($E2435,Country!$A$1:$B$11,2,0)</f>
        <v>South America</v>
      </c>
      <c r="G2435" s="5" t="s">
        <v>24</v>
      </c>
      <c r="H2435" s="5" t="str">
        <f>VLOOKUP($G2435,Products!$A$1:$C$11,COLUMNS(Products!$A$2:B2435),0)</f>
        <v>Audio</v>
      </c>
      <c r="I2435" s="5">
        <f>VLOOKUP($G2435,Products!$A$1:$C$11,COLUMNS(Products!$A$2:C2435),0)</f>
        <v>195.62</v>
      </c>
      <c r="J2435" s="5">
        <v>989.4</v>
      </c>
      <c r="K2435" s="5" t="s">
        <v>81</v>
      </c>
      <c r="L2435" s="6">
        <v>44995</v>
      </c>
      <c r="M2435" s="5">
        <f t="shared" si="38"/>
        <v>4</v>
      </c>
      <c r="N2435" s="5" t="str">
        <f>TEXT(Table1[[#This Row],[Date]],"mmm")</f>
        <v>Mar</v>
      </c>
      <c r="O2435" s="5">
        <f>YEAR(Table1[[#This Row],[Date]])</f>
        <v>2023</v>
      </c>
    </row>
    <row r="2436" spans="1:15" x14ac:dyDescent="0.25">
      <c r="A2436" s="5">
        <v>2435</v>
      </c>
      <c r="B2436" s="6">
        <v>45574</v>
      </c>
      <c r="C2436" s="5" t="s">
        <v>56</v>
      </c>
      <c r="D2436" s="5" t="str">
        <f>VLOOKUP($C2436,'Sales Person'!$A$1:$C$21,2,0)</f>
        <v>Nick Patrick</v>
      </c>
      <c r="E2436" s="5" t="s">
        <v>2</v>
      </c>
      <c r="F2436" s="5" t="str">
        <f>VLOOKUP($E2436,Country!$A$1:$B$11,2,0)</f>
        <v>North America</v>
      </c>
      <c r="G2436" s="5" t="s">
        <v>29</v>
      </c>
      <c r="H2436" s="5" t="str">
        <f>VLOOKUP($G2436,Products!$A$1:$C$11,COLUMNS(Products!$A$2:B2436),0)</f>
        <v>Computing</v>
      </c>
      <c r="I2436" s="5">
        <f>VLOOKUP($G2436,Products!$A$1:$C$11,COLUMNS(Products!$A$2:C2436),0)</f>
        <v>104.6</v>
      </c>
      <c r="J2436" s="5">
        <v>722.4</v>
      </c>
      <c r="K2436" s="5" t="s">
        <v>81</v>
      </c>
      <c r="L2436" s="6">
        <v>45575</v>
      </c>
      <c r="M2436" s="5">
        <f t="shared" si="38"/>
        <v>1</v>
      </c>
      <c r="N2436" s="5" t="str">
        <f>TEXT(Table1[[#This Row],[Date]],"mmm")</f>
        <v>Oct</v>
      </c>
      <c r="O2436" s="5">
        <f>YEAR(Table1[[#This Row],[Date]])</f>
        <v>2024</v>
      </c>
    </row>
    <row r="2437" spans="1:15" x14ac:dyDescent="0.25">
      <c r="A2437" s="5">
        <v>2436</v>
      </c>
      <c r="B2437" s="6">
        <v>45393</v>
      </c>
      <c r="C2437" s="5" t="s">
        <v>58</v>
      </c>
      <c r="D2437" s="5" t="str">
        <f>VLOOKUP($C2437,'Sales Person'!$A$1:$C$21,2,0)</f>
        <v>Nick Patrick</v>
      </c>
      <c r="E2437" s="5" t="s">
        <v>7</v>
      </c>
      <c r="F2437" s="5" t="str">
        <f>VLOOKUP($E2437,Country!$A$1:$B$11,2,0)</f>
        <v>Europe</v>
      </c>
      <c r="G2437" s="5" t="s">
        <v>33</v>
      </c>
      <c r="H2437" s="5" t="str">
        <f>VLOOKUP($G2437,Products!$A$1:$C$11,COLUMNS(Products!$A$2:B2437),0)</f>
        <v>Electronics</v>
      </c>
      <c r="I2437" s="5">
        <f>VLOOKUP($G2437,Products!$A$1:$C$11,COLUMNS(Products!$A$2:C2437),0)</f>
        <v>381.62</v>
      </c>
      <c r="J2437" s="5">
        <v>647.04</v>
      </c>
      <c r="K2437" s="5" t="s">
        <v>82</v>
      </c>
      <c r="L2437" s="5" t="s">
        <v>83</v>
      </c>
      <c r="M2437" s="5" t="str">
        <f t="shared" si="38"/>
        <v>0</v>
      </c>
      <c r="N2437" s="5" t="str">
        <f>TEXT(Table1[[#This Row],[Date]],"mmm")</f>
        <v>Apr</v>
      </c>
      <c r="O2437" s="5">
        <f>YEAR(Table1[[#This Row],[Date]])</f>
        <v>2024</v>
      </c>
    </row>
    <row r="2438" spans="1:15" x14ac:dyDescent="0.25">
      <c r="A2438" s="5">
        <v>2437</v>
      </c>
      <c r="B2438" s="6">
        <v>45364</v>
      </c>
      <c r="C2438" s="5" t="s">
        <v>46</v>
      </c>
      <c r="D2438" s="5" t="str">
        <f>VLOOKUP($C2438,'Sales Person'!$A$1:$C$21,2,0)</f>
        <v>Nick Patrick</v>
      </c>
      <c r="E2438" s="5" t="s">
        <v>11</v>
      </c>
      <c r="F2438" s="5" t="str">
        <f>VLOOKUP($E2438,Country!$A$1:$B$11,2,0)</f>
        <v>Asia</v>
      </c>
      <c r="G2438" s="5" t="s">
        <v>22</v>
      </c>
      <c r="H2438" s="5" t="str">
        <f>VLOOKUP($G2438,Products!$A$1:$C$11,COLUMNS(Products!$A$2:B2438),0)</f>
        <v>Computing</v>
      </c>
      <c r="I2438" s="5">
        <f>VLOOKUP($G2438,Products!$A$1:$C$11,COLUMNS(Products!$A$2:C2438),0)</f>
        <v>415.78</v>
      </c>
      <c r="J2438" s="5">
        <v>112.81</v>
      </c>
      <c r="K2438" s="5" t="s">
        <v>81</v>
      </c>
      <c r="L2438" s="6">
        <v>45376</v>
      </c>
      <c r="M2438" s="5">
        <f t="shared" si="38"/>
        <v>12</v>
      </c>
      <c r="N2438" s="5" t="str">
        <f>TEXT(Table1[[#This Row],[Date]],"mmm")</f>
        <v>Mar</v>
      </c>
      <c r="O2438" s="5">
        <f>YEAR(Table1[[#This Row],[Date]])</f>
        <v>2024</v>
      </c>
    </row>
    <row r="2439" spans="1:15" x14ac:dyDescent="0.25">
      <c r="A2439" s="5">
        <v>2438</v>
      </c>
      <c r="B2439" s="6">
        <v>45326</v>
      </c>
      <c r="C2439" s="5" t="s">
        <v>36</v>
      </c>
      <c r="D2439" s="5" t="str">
        <f>VLOOKUP($C2439,'Sales Person'!$A$1:$C$21,2,0)</f>
        <v>Michale Cole</v>
      </c>
      <c r="E2439" s="5" t="s">
        <v>9</v>
      </c>
      <c r="F2439" s="5" t="str">
        <f>VLOOKUP($E2439,Country!$A$1:$B$11,2,0)</f>
        <v>Europe</v>
      </c>
      <c r="G2439" s="5" t="s">
        <v>26</v>
      </c>
      <c r="H2439" s="5" t="str">
        <f>VLOOKUP($G2439,Products!$A$1:$C$11,COLUMNS(Products!$A$2:B2439),0)</f>
        <v>Electronics</v>
      </c>
      <c r="I2439" s="5">
        <f>VLOOKUP($G2439,Products!$A$1:$C$11,COLUMNS(Products!$A$2:C2439),0)</f>
        <v>263.2</v>
      </c>
      <c r="J2439" s="5">
        <v>137.72</v>
      </c>
      <c r="K2439" s="5" t="s">
        <v>81</v>
      </c>
      <c r="L2439" s="6">
        <v>45336</v>
      </c>
      <c r="M2439" s="5">
        <f t="shared" si="38"/>
        <v>10</v>
      </c>
      <c r="N2439" s="5" t="str">
        <f>TEXT(Table1[[#This Row],[Date]],"mmm")</f>
        <v>Feb</v>
      </c>
      <c r="O2439" s="5">
        <f>YEAR(Table1[[#This Row],[Date]])</f>
        <v>2024</v>
      </c>
    </row>
    <row r="2440" spans="1:15" x14ac:dyDescent="0.25">
      <c r="A2440" s="5">
        <v>2439</v>
      </c>
      <c r="B2440" s="6">
        <v>44935</v>
      </c>
      <c r="C2440" s="5" t="s">
        <v>66</v>
      </c>
      <c r="D2440" s="5" t="str">
        <f>VLOOKUP($C2440,'Sales Person'!$A$1:$C$21,2,0)</f>
        <v>Michale Cole</v>
      </c>
      <c r="E2440" s="5" t="s">
        <v>13</v>
      </c>
      <c r="F2440" s="5" t="str">
        <f>VLOOKUP($E2440,Country!$A$1:$B$11,2,0)</f>
        <v>Asia</v>
      </c>
      <c r="G2440" s="5" t="s">
        <v>33</v>
      </c>
      <c r="H2440" s="5" t="str">
        <f>VLOOKUP($G2440,Products!$A$1:$C$11,COLUMNS(Products!$A$2:B2440),0)</f>
        <v>Electronics</v>
      </c>
      <c r="I2440" s="5">
        <f>VLOOKUP($G2440,Products!$A$1:$C$11,COLUMNS(Products!$A$2:C2440),0)</f>
        <v>381.62</v>
      </c>
      <c r="J2440" s="5">
        <v>285.64</v>
      </c>
      <c r="K2440" s="5" t="s">
        <v>82</v>
      </c>
      <c r="L2440" s="5" t="s">
        <v>83</v>
      </c>
      <c r="M2440" s="5" t="str">
        <f t="shared" si="38"/>
        <v>0</v>
      </c>
      <c r="N2440" s="5" t="str">
        <f>TEXT(Table1[[#This Row],[Date]],"mmm")</f>
        <v>Jan</v>
      </c>
      <c r="O2440" s="5">
        <f>YEAR(Table1[[#This Row],[Date]])</f>
        <v>2023</v>
      </c>
    </row>
    <row r="2441" spans="1:15" x14ac:dyDescent="0.25">
      <c r="A2441" s="5">
        <v>2440</v>
      </c>
      <c r="B2441" s="6">
        <v>45347</v>
      </c>
      <c r="C2441" s="5" t="s">
        <v>46</v>
      </c>
      <c r="D2441" s="5" t="str">
        <f>VLOOKUP($C2441,'Sales Person'!$A$1:$C$21,2,0)</f>
        <v>Nick Patrick</v>
      </c>
      <c r="E2441" s="5" t="s">
        <v>2</v>
      </c>
      <c r="F2441" s="5" t="str">
        <f>VLOOKUP($E2441,Country!$A$1:$B$11,2,0)</f>
        <v>North America</v>
      </c>
      <c r="G2441" s="5" t="s">
        <v>32</v>
      </c>
      <c r="H2441" s="5" t="str">
        <f>VLOOKUP($G2441,Products!$A$1:$C$11,COLUMNS(Products!$A$2:B2441),0)</f>
        <v>Audio</v>
      </c>
      <c r="I2441" s="5">
        <f>VLOOKUP($G2441,Products!$A$1:$C$11,COLUMNS(Products!$A$2:C2441),0)</f>
        <v>143.09</v>
      </c>
      <c r="J2441" s="5">
        <v>574.49</v>
      </c>
      <c r="K2441" s="5" t="s">
        <v>82</v>
      </c>
      <c r="L2441" s="5" t="s">
        <v>83</v>
      </c>
      <c r="M2441" s="5" t="str">
        <f t="shared" si="38"/>
        <v>0</v>
      </c>
      <c r="N2441" s="5" t="str">
        <f>TEXT(Table1[[#This Row],[Date]],"mmm")</f>
        <v>Feb</v>
      </c>
      <c r="O2441" s="5">
        <f>YEAR(Table1[[#This Row],[Date]])</f>
        <v>2024</v>
      </c>
    </row>
    <row r="2442" spans="1:15" x14ac:dyDescent="0.25">
      <c r="A2442" s="5">
        <v>2441</v>
      </c>
      <c r="B2442" s="6">
        <v>45050</v>
      </c>
      <c r="C2442" s="5" t="s">
        <v>36</v>
      </c>
      <c r="D2442" s="5" t="str">
        <f>VLOOKUP($C2442,'Sales Person'!$A$1:$C$21,2,0)</f>
        <v>Michale Cole</v>
      </c>
      <c r="E2442" s="5" t="s">
        <v>13</v>
      </c>
      <c r="F2442" s="5" t="str">
        <f>VLOOKUP($E2442,Country!$A$1:$B$11,2,0)</f>
        <v>Asia</v>
      </c>
      <c r="G2442" s="5" t="s">
        <v>22</v>
      </c>
      <c r="H2442" s="5" t="str">
        <f>VLOOKUP($G2442,Products!$A$1:$C$11,COLUMNS(Products!$A$2:B2442),0)</f>
        <v>Computing</v>
      </c>
      <c r="I2442" s="5">
        <f>VLOOKUP($G2442,Products!$A$1:$C$11,COLUMNS(Products!$A$2:C2442),0)</f>
        <v>415.78</v>
      </c>
      <c r="J2442" s="5">
        <v>352.73</v>
      </c>
      <c r="K2442" s="5" t="s">
        <v>81</v>
      </c>
      <c r="L2442" s="6">
        <v>45065</v>
      </c>
      <c r="M2442" s="5">
        <f t="shared" si="38"/>
        <v>15</v>
      </c>
      <c r="N2442" s="5" t="str">
        <f>TEXT(Table1[[#This Row],[Date]],"mmm")</f>
        <v>May</v>
      </c>
      <c r="O2442" s="5">
        <f>YEAR(Table1[[#This Row],[Date]])</f>
        <v>2023</v>
      </c>
    </row>
    <row r="2443" spans="1:15" x14ac:dyDescent="0.25">
      <c r="A2443" s="5">
        <v>2442</v>
      </c>
      <c r="B2443" s="6">
        <v>45189</v>
      </c>
      <c r="C2443" s="5" t="s">
        <v>74</v>
      </c>
      <c r="D2443" s="5" t="str">
        <f>VLOOKUP($C2443,'Sales Person'!$A$1:$C$21,2,0)</f>
        <v>Michale Cole</v>
      </c>
      <c r="E2443" s="5" t="s">
        <v>4</v>
      </c>
      <c r="F2443" s="5" t="str">
        <f>VLOOKUP($E2443,Country!$A$1:$B$11,2,0)</f>
        <v>North America</v>
      </c>
      <c r="G2443" s="5" t="s">
        <v>30</v>
      </c>
      <c r="H2443" s="5" t="str">
        <f>VLOOKUP($G2443,Products!$A$1:$C$11,COLUMNS(Products!$A$2:B2443),0)</f>
        <v>Audio</v>
      </c>
      <c r="I2443" s="5">
        <f>VLOOKUP($G2443,Products!$A$1:$C$11,COLUMNS(Products!$A$2:C2443),0)</f>
        <v>199.57</v>
      </c>
      <c r="J2443" s="5">
        <v>980.12</v>
      </c>
      <c r="K2443" s="5" t="s">
        <v>81</v>
      </c>
      <c r="L2443" s="6">
        <v>45191</v>
      </c>
      <c r="M2443" s="5">
        <f t="shared" si="38"/>
        <v>2</v>
      </c>
      <c r="N2443" s="5" t="str">
        <f>TEXT(Table1[[#This Row],[Date]],"mmm")</f>
        <v>Sep</v>
      </c>
      <c r="O2443" s="5">
        <f>YEAR(Table1[[#This Row],[Date]])</f>
        <v>2023</v>
      </c>
    </row>
    <row r="2444" spans="1:15" x14ac:dyDescent="0.25">
      <c r="A2444" s="5">
        <v>2443</v>
      </c>
      <c r="B2444" s="6">
        <v>45035</v>
      </c>
      <c r="C2444" s="5" t="s">
        <v>70</v>
      </c>
      <c r="D2444" s="5" t="str">
        <f>VLOOKUP($C2444,'Sales Person'!$A$1:$C$21,2,0)</f>
        <v>Cathy Kelley</v>
      </c>
      <c r="E2444" s="5" t="s">
        <v>2</v>
      </c>
      <c r="F2444" s="5" t="str">
        <f>VLOOKUP($E2444,Country!$A$1:$B$11,2,0)</f>
        <v>North America</v>
      </c>
      <c r="G2444" s="5" t="s">
        <v>24</v>
      </c>
      <c r="H2444" s="5" t="str">
        <f>VLOOKUP($G2444,Products!$A$1:$C$11,COLUMNS(Products!$A$2:B2444),0)</f>
        <v>Audio</v>
      </c>
      <c r="I2444" s="5">
        <f>VLOOKUP($G2444,Products!$A$1:$C$11,COLUMNS(Products!$A$2:C2444),0)</f>
        <v>195.62</v>
      </c>
      <c r="J2444" s="5">
        <v>149.77000000000001</v>
      </c>
      <c r="K2444" s="5" t="s">
        <v>82</v>
      </c>
      <c r="L2444" s="5" t="s">
        <v>83</v>
      </c>
      <c r="M2444" s="5" t="str">
        <f t="shared" si="38"/>
        <v>0</v>
      </c>
      <c r="N2444" s="5" t="str">
        <f>TEXT(Table1[[#This Row],[Date]],"mmm")</f>
        <v>Apr</v>
      </c>
      <c r="O2444" s="5">
        <f>YEAR(Table1[[#This Row],[Date]])</f>
        <v>2023</v>
      </c>
    </row>
    <row r="2445" spans="1:15" x14ac:dyDescent="0.25">
      <c r="A2445" s="5">
        <v>2444</v>
      </c>
      <c r="B2445" s="6">
        <v>45425</v>
      </c>
      <c r="C2445" s="5" t="s">
        <v>50</v>
      </c>
      <c r="D2445" s="5" t="str">
        <f>VLOOKUP($C2445,'Sales Person'!$A$1:$C$21,2,0)</f>
        <v>Michale Cole</v>
      </c>
      <c r="E2445" s="5" t="s">
        <v>9</v>
      </c>
      <c r="F2445" s="5" t="str">
        <f>VLOOKUP($E2445,Country!$A$1:$B$11,2,0)</f>
        <v>Europe</v>
      </c>
      <c r="G2445" s="5" t="s">
        <v>26</v>
      </c>
      <c r="H2445" s="5" t="str">
        <f>VLOOKUP($G2445,Products!$A$1:$C$11,COLUMNS(Products!$A$2:B2445),0)</f>
        <v>Electronics</v>
      </c>
      <c r="I2445" s="5">
        <f>VLOOKUP($G2445,Products!$A$1:$C$11,COLUMNS(Products!$A$2:C2445),0)</f>
        <v>263.2</v>
      </c>
      <c r="J2445" s="5">
        <v>870.36</v>
      </c>
      <c r="K2445" s="5" t="s">
        <v>81</v>
      </c>
      <c r="L2445" s="6">
        <v>45435</v>
      </c>
      <c r="M2445" s="5">
        <f t="shared" si="38"/>
        <v>10</v>
      </c>
      <c r="N2445" s="5" t="str">
        <f>TEXT(Table1[[#This Row],[Date]],"mmm")</f>
        <v>May</v>
      </c>
      <c r="O2445" s="5">
        <f>YEAR(Table1[[#This Row],[Date]])</f>
        <v>2024</v>
      </c>
    </row>
    <row r="2446" spans="1:15" x14ac:dyDescent="0.25">
      <c r="A2446" s="5">
        <v>2445</v>
      </c>
      <c r="B2446" s="6">
        <v>44960</v>
      </c>
      <c r="C2446" s="5" t="s">
        <v>44</v>
      </c>
      <c r="D2446" s="5" t="str">
        <f>VLOOKUP($C2446,'Sales Person'!$A$1:$C$21,2,0)</f>
        <v>Cathy Kelley</v>
      </c>
      <c r="E2446" s="5" t="s">
        <v>14</v>
      </c>
      <c r="F2446" s="5" t="str">
        <f>VLOOKUP($E2446,Country!$A$1:$B$11,2,0)</f>
        <v>Asia</v>
      </c>
      <c r="G2446" s="5" t="s">
        <v>20</v>
      </c>
      <c r="H2446" s="5" t="str">
        <f>VLOOKUP($G2446,Products!$A$1:$C$11,COLUMNS(Products!$A$2:B2446),0)</f>
        <v>Office Equipment</v>
      </c>
      <c r="I2446" s="5">
        <f>VLOOKUP($G2446,Products!$A$1:$C$11,COLUMNS(Products!$A$2:C2446),0)</f>
        <v>350.59</v>
      </c>
      <c r="J2446" s="5">
        <v>312.92</v>
      </c>
      <c r="K2446" s="5" t="s">
        <v>81</v>
      </c>
      <c r="L2446" s="6">
        <v>44978</v>
      </c>
      <c r="M2446" s="5">
        <f t="shared" si="38"/>
        <v>18</v>
      </c>
      <c r="N2446" s="5" t="str">
        <f>TEXT(Table1[[#This Row],[Date]],"mmm")</f>
        <v>Feb</v>
      </c>
      <c r="O2446" s="5">
        <f>YEAR(Table1[[#This Row],[Date]])</f>
        <v>2023</v>
      </c>
    </row>
    <row r="2447" spans="1:15" x14ac:dyDescent="0.25">
      <c r="A2447" s="5">
        <v>2446</v>
      </c>
      <c r="B2447" s="6">
        <v>45408</v>
      </c>
      <c r="C2447" s="5" t="s">
        <v>70</v>
      </c>
      <c r="D2447" s="5" t="str">
        <f>VLOOKUP($C2447,'Sales Person'!$A$1:$C$21,2,0)</f>
        <v>Cathy Kelley</v>
      </c>
      <c r="E2447" s="5" t="s">
        <v>2</v>
      </c>
      <c r="F2447" s="5" t="str">
        <f>VLOOKUP($E2447,Country!$A$1:$B$11,2,0)</f>
        <v>North America</v>
      </c>
      <c r="G2447" s="5" t="s">
        <v>30</v>
      </c>
      <c r="H2447" s="5" t="str">
        <f>VLOOKUP($G2447,Products!$A$1:$C$11,COLUMNS(Products!$A$2:B2447),0)</f>
        <v>Audio</v>
      </c>
      <c r="I2447" s="5">
        <f>VLOOKUP($G2447,Products!$A$1:$C$11,COLUMNS(Products!$A$2:C2447),0)</f>
        <v>199.57</v>
      </c>
      <c r="J2447" s="5">
        <v>361.73</v>
      </c>
      <c r="K2447" s="5" t="s">
        <v>82</v>
      </c>
      <c r="L2447" s="5" t="s">
        <v>83</v>
      </c>
      <c r="M2447" s="5" t="str">
        <f t="shared" si="38"/>
        <v>0</v>
      </c>
      <c r="N2447" s="5" t="str">
        <f>TEXT(Table1[[#This Row],[Date]],"mmm")</f>
        <v>Apr</v>
      </c>
      <c r="O2447" s="5">
        <f>YEAR(Table1[[#This Row],[Date]])</f>
        <v>2024</v>
      </c>
    </row>
    <row r="2448" spans="1:15" x14ac:dyDescent="0.25">
      <c r="A2448" s="5">
        <v>2447</v>
      </c>
      <c r="B2448" s="6">
        <v>45427</v>
      </c>
      <c r="C2448" s="5" t="s">
        <v>44</v>
      </c>
      <c r="D2448" s="5" t="str">
        <f>VLOOKUP($C2448,'Sales Person'!$A$1:$C$21,2,0)</f>
        <v>Cathy Kelley</v>
      </c>
      <c r="E2448" s="5" t="s">
        <v>4</v>
      </c>
      <c r="F2448" s="5" t="str">
        <f>VLOOKUP($E2448,Country!$A$1:$B$11,2,0)</f>
        <v>North America</v>
      </c>
      <c r="G2448" s="5" t="s">
        <v>20</v>
      </c>
      <c r="H2448" s="5" t="str">
        <f>VLOOKUP($G2448,Products!$A$1:$C$11,COLUMNS(Products!$A$2:B2448),0)</f>
        <v>Office Equipment</v>
      </c>
      <c r="I2448" s="5">
        <f>VLOOKUP($G2448,Products!$A$1:$C$11,COLUMNS(Products!$A$2:C2448),0)</f>
        <v>350.59</v>
      </c>
      <c r="J2448" s="5">
        <v>785.21</v>
      </c>
      <c r="K2448" s="5" t="s">
        <v>81</v>
      </c>
      <c r="L2448" s="6">
        <v>45429</v>
      </c>
      <c r="M2448" s="5">
        <f t="shared" si="38"/>
        <v>2</v>
      </c>
      <c r="N2448" s="5" t="str">
        <f>TEXT(Table1[[#This Row],[Date]],"mmm")</f>
        <v>May</v>
      </c>
      <c r="O2448" s="5">
        <f>YEAR(Table1[[#This Row],[Date]])</f>
        <v>2024</v>
      </c>
    </row>
    <row r="2449" spans="1:15" x14ac:dyDescent="0.25">
      <c r="A2449" s="5">
        <v>2448</v>
      </c>
      <c r="B2449" s="6">
        <v>45504</v>
      </c>
      <c r="C2449" s="5" t="s">
        <v>44</v>
      </c>
      <c r="D2449" s="5" t="str">
        <f>VLOOKUP($C2449,'Sales Person'!$A$1:$C$21,2,0)</f>
        <v>Cathy Kelley</v>
      </c>
      <c r="E2449" s="5" t="s">
        <v>5</v>
      </c>
      <c r="F2449" s="5" t="str">
        <f>VLOOKUP($E2449,Country!$A$1:$B$11,2,0)</f>
        <v>South America</v>
      </c>
      <c r="G2449" s="5" t="s">
        <v>24</v>
      </c>
      <c r="H2449" s="5" t="str">
        <f>VLOOKUP($G2449,Products!$A$1:$C$11,COLUMNS(Products!$A$2:B2449),0)</f>
        <v>Audio</v>
      </c>
      <c r="I2449" s="5">
        <f>VLOOKUP($G2449,Products!$A$1:$C$11,COLUMNS(Products!$A$2:C2449),0)</f>
        <v>195.62</v>
      </c>
      <c r="J2449" s="5">
        <v>893.67</v>
      </c>
      <c r="K2449" s="5" t="s">
        <v>81</v>
      </c>
      <c r="L2449" s="6">
        <v>45508</v>
      </c>
      <c r="M2449" s="5">
        <f t="shared" si="38"/>
        <v>4</v>
      </c>
      <c r="N2449" s="5" t="str">
        <f>TEXT(Table1[[#This Row],[Date]],"mmm")</f>
        <v>Jul</v>
      </c>
      <c r="O2449" s="5">
        <f>YEAR(Table1[[#This Row],[Date]])</f>
        <v>2024</v>
      </c>
    </row>
    <row r="2450" spans="1:15" x14ac:dyDescent="0.25">
      <c r="A2450" s="5">
        <v>2449</v>
      </c>
      <c r="B2450" s="6">
        <v>45051</v>
      </c>
      <c r="C2450" s="5" t="s">
        <v>42</v>
      </c>
      <c r="D2450" s="5" t="str">
        <f>VLOOKUP($C2450,'Sales Person'!$A$1:$C$21,2,0)</f>
        <v>Cathy Kelley</v>
      </c>
      <c r="E2450" s="5" t="s">
        <v>15</v>
      </c>
      <c r="F2450" s="5" t="str">
        <f>VLOOKUP($E2450,Country!$A$1:$B$11,2,0)</f>
        <v>Oceania</v>
      </c>
      <c r="G2450" s="5" t="s">
        <v>33</v>
      </c>
      <c r="H2450" s="5" t="str">
        <f>VLOOKUP($G2450,Products!$A$1:$C$11,COLUMNS(Products!$A$2:B2450),0)</f>
        <v>Electronics</v>
      </c>
      <c r="I2450" s="5">
        <f>VLOOKUP($G2450,Products!$A$1:$C$11,COLUMNS(Products!$A$2:C2450),0)</f>
        <v>381.62</v>
      </c>
      <c r="J2450" s="5">
        <v>247.34</v>
      </c>
      <c r="K2450" s="5" t="s">
        <v>81</v>
      </c>
      <c r="L2450" s="6">
        <v>45071</v>
      </c>
      <c r="M2450" s="5">
        <f t="shared" si="38"/>
        <v>20</v>
      </c>
      <c r="N2450" s="5" t="str">
        <f>TEXT(Table1[[#This Row],[Date]],"mmm")</f>
        <v>May</v>
      </c>
      <c r="O2450" s="5">
        <f>YEAR(Table1[[#This Row],[Date]])</f>
        <v>2023</v>
      </c>
    </row>
    <row r="2451" spans="1:15" x14ac:dyDescent="0.25">
      <c r="A2451" s="5">
        <v>2450</v>
      </c>
      <c r="B2451" s="6">
        <v>44944</v>
      </c>
      <c r="C2451" s="5" t="s">
        <v>72</v>
      </c>
      <c r="D2451" s="5" t="str">
        <f>VLOOKUP($C2451,'Sales Person'!$A$1:$C$21,2,0)</f>
        <v>Cathy Kelley</v>
      </c>
      <c r="E2451" s="5" t="s">
        <v>10</v>
      </c>
      <c r="F2451" s="5" t="str">
        <f>VLOOKUP($E2451,Country!$A$1:$B$11,2,0)</f>
        <v>Europe</v>
      </c>
      <c r="G2451" s="5" t="s">
        <v>24</v>
      </c>
      <c r="H2451" s="5" t="str">
        <f>VLOOKUP($G2451,Products!$A$1:$C$11,COLUMNS(Products!$A$2:B2451),0)</f>
        <v>Audio</v>
      </c>
      <c r="I2451" s="5">
        <f>VLOOKUP($G2451,Products!$A$1:$C$11,COLUMNS(Products!$A$2:C2451),0)</f>
        <v>195.62</v>
      </c>
      <c r="J2451" s="5">
        <v>581.11</v>
      </c>
      <c r="K2451" s="5" t="s">
        <v>81</v>
      </c>
      <c r="L2451" s="6">
        <v>44950</v>
      </c>
      <c r="M2451" s="5">
        <f t="shared" si="38"/>
        <v>6</v>
      </c>
      <c r="N2451" s="5" t="str">
        <f>TEXT(Table1[[#This Row],[Date]],"mmm")</f>
        <v>Jan</v>
      </c>
      <c r="O2451" s="5">
        <f>YEAR(Table1[[#This Row],[Date]])</f>
        <v>2023</v>
      </c>
    </row>
    <row r="2452" spans="1:15" x14ac:dyDescent="0.25">
      <c r="A2452" s="5">
        <v>2451</v>
      </c>
      <c r="B2452" s="6">
        <v>45115</v>
      </c>
      <c r="C2452" s="5" t="s">
        <v>38</v>
      </c>
      <c r="D2452" s="5" t="str">
        <f>VLOOKUP($C2452,'Sales Person'!$A$1:$C$21,2,0)</f>
        <v>Samantha Irvin</v>
      </c>
      <c r="E2452" s="5" t="s">
        <v>15</v>
      </c>
      <c r="F2452" s="5" t="str">
        <f>VLOOKUP($E2452,Country!$A$1:$B$11,2,0)</f>
        <v>Oceania</v>
      </c>
      <c r="G2452" s="5" t="s">
        <v>33</v>
      </c>
      <c r="H2452" s="5" t="str">
        <f>VLOOKUP($G2452,Products!$A$1:$C$11,COLUMNS(Products!$A$2:B2452),0)</f>
        <v>Electronics</v>
      </c>
      <c r="I2452" s="5">
        <f>VLOOKUP($G2452,Products!$A$1:$C$11,COLUMNS(Products!$A$2:C2452),0)</f>
        <v>381.62</v>
      </c>
      <c r="J2452" s="5">
        <v>523.29</v>
      </c>
      <c r="K2452" s="5" t="s">
        <v>81</v>
      </c>
      <c r="L2452" s="6">
        <v>45135</v>
      </c>
      <c r="M2452" s="5">
        <f t="shared" si="38"/>
        <v>20</v>
      </c>
      <c r="N2452" s="5" t="str">
        <f>TEXT(Table1[[#This Row],[Date]],"mmm")</f>
        <v>Jul</v>
      </c>
      <c r="O2452" s="5">
        <f>YEAR(Table1[[#This Row],[Date]])</f>
        <v>2023</v>
      </c>
    </row>
    <row r="2453" spans="1:15" x14ac:dyDescent="0.25">
      <c r="A2453" s="5">
        <v>2452</v>
      </c>
      <c r="B2453" s="6">
        <v>45494</v>
      </c>
      <c r="C2453" s="5" t="s">
        <v>66</v>
      </c>
      <c r="D2453" s="5" t="str">
        <f>VLOOKUP($C2453,'Sales Person'!$A$1:$C$21,2,0)</f>
        <v>Michale Cole</v>
      </c>
      <c r="E2453" s="5" t="s">
        <v>5</v>
      </c>
      <c r="F2453" s="5" t="str">
        <f>VLOOKUP($E2453,Country!$A$1:$B$11,2,0)</f>
        <v>South America</v>
      </c>
      <c r="G2453" s="5" t="s">
        <v>30</v>
      </c>
      <c r="H2453" s="5" t="str">
        <f>VLOOKUP($G2453,Products!$A$1:$C$11,COLUMNS(Products!$A$2:B2453),0)</f>
        <v>Audio</v>
      </c>
      <c r="I2453" s="5">
        <f>VLOOKUP($G2453,Products!$A$1:$C$11,COLUMNS(Products!$A$2:C2453),0)</f>
        <v>199.57</v>
      </c>
      <c r="J2453" s="5">
        <v>209.55</v>
      </c>
      <c r="K2453" s="5" t="s">
        <v>82</v>
      </c>
      <c r="L2453" s="5" t="s">
        <v>83</v>
      </c>
      <c r="M2453" s="5" t="str">
        <f t="shared" si="38"/>
        <v>0</v>
      </c>
      <c r="N2453" s="5" t="str">
        <f>TEXT(Table1[[#This Row],[Date]],"mmm")</f>
        <v>Jul</v>
      </c>
      <c r="O2453" s="5">
        <f>YEAR(Table1[[#This Row],[Date]])</f>
        <v>2024</v>
      </c>
    </row>
    <row r="2454" spans="1:15" x14ac:dyDescent="0.25">
      <c r="A2454" s="5">
        <v>2453</v>
      </c>
      <c r="B2454" s="6">
        <v>45180</v>
      </c>
      <c r="C2454" s="5" t="s">
        <v>56</v>
      </c>
      <c r="D2454" s="5" t="str">
        <f>VLOOKUP($C2454,'Sales Person'!$A$1:$C$21,2,0)</f>
        <v>Nick Patrick</v>
      </c>
      <c r="E2454" s="5" t="s">
        <v>10</v>
      </c>
      <c r="F2454" s="5" t="str">
        <f>VLOOKUP($E2454,Country!$A$1:$B$11,2,0)</f>
        <v>Europe</v>
      </c>
      <c r="G2454" s="5" t="s">
        <v>28</v>
      </c>
      <c r="H2454" s="5" t="str">
        <f>VLOOKUP($G2454,Products!$A$1:$C$11,COLUMNS(Products!$A$2:B2454),0)</f>
        <v>Electronics</v>
      </c>
      <c r="I2454" s="5">
        <f>VLOOKUP($G2454,Products!$A$1:$C$11,COLUMNS(Products!$A$2:C2454),0)</f>
        <v>282.79000000000002</v>
      </c>
      <c r="J2454" s="5">
        <v>767.67</v>
      </c>
      <c r="K2454" s="5" t="s">
        <v>81</v>
      </c>
      <c r="L2454" s="6">
        <v>45186</v>
      </c>
      <c r="M2454" s="5">
        <f t="shared" si="38"/>
        <v>6</v>
      </c>
      <c r="N2454" s="5" t="str">
        <f>TEXT(Table1[[#This Row],[Date]],"mmm")</f>
        <v>Sep</v>
      </c>
      <c r="O2454" s="5">
        <f>YEAR(Table1[[#This Row],[Date]])</f>
        <v>2023</v>
      </c>
    </row>
    <row r="2455" spans="1:15" x14ac:dyDescent="0.25">
      <c r="A2455" s="5">
        <v>2454</v>
      </c>
      <c r="B2455" s="6">
        <v>45036</v>
      </c>
      <c r="C2455" s="5" t="s">
        <v>46</v>
      </c>
      <c r="D2455" s="5" t="str">
        <f>VLOOKUP($C2455,'Sales Person'!$A$1:$C$21,2,0)</f>
        <v>Nick Patrick</v>
      </c>
      <c r="E2455" s="5" t="s">
        <v>15</v>
      </c>
      <c r="F2455" s="5" t="str">
        <f>VLOOKUP($E2455,Country!$A$1:$B$11,2,0)</f>
        <v>Oceania</v>
      </c>
      <c r="G2455" s="5" t="s">
        <v>32</v>
      </c>
      <c r="H2455" s="5" t="str">
        <f>VLOOKUP($G2455,Products!$A$1:$C$11,COLUMNS(Products!$A$2:B2455),0)</f>
        <v>Audio</v>
      </c>
      <c r="I2455" s="5">
        <f>VLOOKUP($G2455,Products!$A$1:$C$11,COLUMNS(Products!$A$2:C2455),0)</f>
        <v>143.09</v>
      </c>
      <c r="J2455" s="5">
        <v>691.1</v>
      </c>
      <c r="K2455" s="5" t="s">
        <v>81</v>
      </c>
      <c r="L2455" s="6">
        <v>45056</v>
      </c>
      <c r="M2455" s="5">
        <f t="shared" si="38"/>
        <v>20</v>
      </c>
      <c r="N2455" s="5" t="str">
        <f>TEXT(Table1[[#This Row],[Date]],"mmm")</f>
        <v>Apr</v>
      </c>
      <c r="O2455" s="5">
        <f>YEAR(Table1[[#This Row],[Date]])</f>
        <v>2023</v>
      </c>
    </row>
    <row r="2456" spans="1:15" x14ac:dyDescent="0.25">
      <c r="A2456" s="5">
        <v>2455</v>
      </c>
      <c r="B2456" s="6">
        <v>45520</v>
      </c>
      <c r="C2456" s="5" t="s">
        <v>40</v>
      </c>
      <c r="D2456" s="5" t="str">
        <f>VLOOKUP($C2456,'Sales Person'!$A$1:$C$21,2,0)</f>
        <v>Samantha Irvin</v>
      </c>
      <c r="E2456" s="5" t="s">
        <v>5</v>
      </c>
      <c r="F2456" s="5" t="str">
        <f>VLOOKUP($E2456,Country!$A$1:$B$11,2,0)</f>
        <v>South America</v>
      </c>
      <c r="G2456" s="5" t="s">
        <v>22</v>
      </c>
      <c r="H2456" s="5" t="str">
        <f>VLOOKUP($G2456,Products!$A$1:$C$11,COLUMNS(Products!$A$2:B2456),0)</f>
        <v>Computing</v>
      </c>
      <c r="I2456" s="5">
        <f>VLOOKUP($G2456,Products!$A$1:$C$11,COLUMNS(Products!$A$2:C2456),0)</f>
        <v>415.78</v>
      </c>
      <c r="J2456" s="5">
        <v>272.07</v>
      </c>
      <c r="K2456" s="5" t="s">
        <v>81</v>
      </c>
      <c r="L2456" s="6">
        <v>45524</v>
      </c>
      <c r="M2456" s="5">
        <f t="shared" si="38"/>
        <v>4</v>
      </c>
      <c r="N2456" s="5" t="str">
        <f>TEXT(Table1[[#This Row],[Date]],"mmm")</f>
        <v>Aug</v>
      </c>
      <c r="O2456" s="5">
        <f>YEAR(Table1[[#This Row],[Date]])</f>
        <v>2024</v>
      </c>
    </row>
    <row r="2457" spans="1:15" x14ac:dyDescent="0.25">
      <c r="A2457" s="5">
        <v>2456</v>
      </c>
      <c r="B2457" s="6">
        <v>44953</v>
      </c>
      <c r="C2457" s="5" t="s">
        <v>48</v>
      </c>
      <c r="D2457" s="5" t="str">
        <f>VLOOKUP($C2457,'Sales Person'!$A$1:$C$21,2,0)</f>
        <v>Cathy Kelley</v>
      </c>
      <c r="E2457" s="5" t="s">
        <v>14</v>
      </c>
      <c r="F2457" s="5" t="str">
        <f>VLOOKUP($E2457,Country!$A$1:$B$11,2,0)</f>
        <v>Asia</v>
      </c>
      <c r="G2457" s="5" t="s">
        <v>28</v>
      </c>
      <c r="H2457" s="5" t="str">
        <f>VLOOKUP($G2457,Products!$A$1:$C$11,COLUMNS(Products!$A$2:B2457),0)</f>
        <v>Electronics</v>
      </c>
      <c r="I2457" s="5">
        <f>VLOOKUP($G2457,Products!$A$1:$C$11,COLUMNS(Products!$A$2:C2457),0)</f>
        <v>282.79000000000002</v>
      </c>
      <c r="J2457" s="5">
        <v>217.78</v>
      </c>
      <c r="K2457" s="5" t="s">
        <v>81</v>
      </c>
      <c r="L2457" s="6">
        <v>44971</v>
      </c>
      <c r="M2457" s="5">
        <f t="shared" si="38"/>
        <v>18</v>
      </c>
      <c r="N2457" s="5" t="str">
        <f>TEXT(Table1[[#This Row],[Date]],"mmm")</f>
        <v>Jan</v>
      </c>
      <c r="O2457" s="5">
        <f>YEAR(Table1[[#This Row],[Date]])</f>
        <v>2023</v>
      </c>
    </row>
    <row r="2458" spans="1:15" x14ac:dyDescent="0.25">
      <c r="A2458" s="5">
        <v>2457</v>
      </c>
      <c r="B2458" s="6">
        <v>44951</v>
      </c>
      <c r="C2458" s="5" t="s">
        <v>56</v>
      </c>
      <c r="D2458" s="5" t="str">
        <f>VLOOKUP($C2458,'Sales Person'!$A$1:$C$21,2,0)</f>
        <v>Nick Patrick</v>
      </c>
      <c r="E2458" s="5" t="s">
        <v>7</v>
      </c>
      <c r="F2458" s="5" t="str">
        <f>VLOOKUP($E2458,Country!$A$1:$B$11,2,0)</f>
        <v>Europe</v>
      </c>
      <c r="G2458" s="5" t="s">
        <v>33</v>
      </c>
      <c r="H2458" s="5" t="str">
        <f>VLOOKUP($G2458,Products!$A$1:$C$11,COLUMNS(Products!$A$2:B2458),0)</f>
        <v>Electronics</v>
      </c>
      <c r="I2458" s="5">
        <f>VLOOKUP($G2458,Products!$A$1:$C$11,COLUMNS(Products!$A$2:C2458),0)</f>
        <v>381.62</v>
      </c>
      <c r="J2458" s="5">
        <v>311.05</v>
      </c>
      <c r="K2458" s="5" t="s">
        <v>81</v>
      </c>
      <c r="L2458" s="6">
        <v>44959</v>
      </c>
      <c r="M2458" s="5">
        <f t="shared" si="38"/>
        <v>8</v>
      </c>
      <c r="N2458" s="5" t="str">
        <f>TEXT(Table1[[#This Row],[Date]],"mmm")</f>
        <v>Jan</v>
      </c>
      <c r="O2458" s="5">
        <f>YEAR(Table1[[#This Row],[Date]])</f>
        <v>2023</v>
      </c>
    </row>
    <row r="2459" spans="1:15" x14ac:dyDescent="0.25">
      <c r="A2459" s="5">
        <v>2458</v>
      </c>
      <c r="B2459" s="6">
        <v>45392</v>
      </c>
      <c r="C2459" s="5" t="s">
        <v>64</v>
      </c>
      <c r="D2459" s="5" t="str">
        <f>VLOOKUP($C2459,'Sales Person'!$A$1:$C$21,2,0)</f>
        <v>Michale Cole</v>
      </c>
      <c r="E2459" s="5" t="s">
        <v>2</v>
      </c>
      <c r="F2459" s="5" t="str">
        <f>VLOOKUP($E2459,Country!$A$1:$B$11,2,0)</f>
        <v>North America</v>
      </c>
      <c r="G2459" s="5" t="s">
        <v>32</v>
      </c>
      <c r="H2459" s="5" t="str">
        <f>VLOOKUP($G2459,Products!$A$1:$C$11,COLUMNS(Products!$A$2:B2459),0)</f>
        <v>Audio</v>
      </c>
      <c r="I2459" s="5">
        <f>VLOOKUP($G2459,Products!$A$1:$C$11,COLUMNS(Products!$A$2:C2459),0)</f>
        <v>143.09</v>
      </c>
      <c r="J2459" s="5">
        <v>742.66</v>
      </c>
      <c r="K2459" s="5" t="s">
        <v>81</v>
      </c>
      <c r="L2459" s="6">
        <v>45393</v>
      </c>
      <c r="M2459" s="5">
        <f t="shared" si="38"/>
        <v>1</v>
      </c>
      <c r="N2459" s="5" t="str">
        <f>TEXT(Table1[[#This Row],[Date]],"mmm")</f>
        <v>Apr</v>
      </c>
      <c r="O2459" s="5">
        <f>YEAR(Table1[[#This Row],[Date]])</f>
        <v>2024</v>
      </c>
    </row>
    <row r="2460" spans="1:15" x14ac:dyDescent="0.25">
      <c r="A2460" s="5">
        <v>2459</v>
      </c>
      <c r="B2460" s="6">
        <v>45646</v>
      </c>
      <c r="C2460" s="5" t="s">
        <v>70</v>
      </c>
      <c r="D2460" s="5" t="str">
        <f>VLOOKUP($C2460,'Sales Person'!$A$1:$C$21,2,0)</f>
        <v>Cathy Kelley</v>
      </c>
      <c r="E2460" s="5" t="s">
        <v>13</v>
      </c>
      <c r="F2460" s="5" t="str">
        <f>VLOOKUP($E2460,Country!$A$1:$B$11,2,0)</f>
        <v>Asia</v>
      </c>
      <c r="G2460" s="5" t="s">
        <v>31</v>
      </c>
      <c r="H2460" s="5" t="str">
        <f>VLOOKUP($G2460,Products!$A$1:$C$11,COLUMNS(Products!$A$2:B2460),0)</f>
        <v>Electronics</v>
      </c>
      <c r="I2460" s="5">
        <f>VLOOKUP($G2460,Products!$A$1:$C$11,COLUMNS(Products!$A$2:C2460),0)</f>
        <v>71.97</v>
      </c>
      <c r="J2460" s="5">
        <v>581.4</v>
      </c>
      <c r="K2460" s="5" t="s">
        <v>81</v>
      </c>
      <c r="L2460" s="6">
        <v>44930</v>
      </c>
      <c r="M2460" s="5">
        <f t="shared" si="38"/>
        <v>-716</v>
      </c>
      <c r="N2460" s="5" t="str">
        <f>TEXT(Table1[[#This Row],[Date]],"mmm")</f>
        <v>Dec</v>
      </c>
      <c r="O2460" s="5">
        <f>YEAR(Table1[[#This Row],[Date]])</f>
        <v>2024</v>
      </c>
    </row>
    <row r="2461" spans="1:15" x14ac:dyDescent="0.25">
      <c r="A2461" s="5">
        <v>2460</v>
      </c>
      <c r="B2461" s="6">
        <v>45354</v>
      </c>
      <c r="C2461" s="5" t="s">
        <v>66</v>
      </c>
      <c r="D2461" s="5" t="str">
        <f>VLOOKUP($C2461,'Sales Person'!$A$1:$C$21,2,0)</f>
        <v>Michale Cole</v>
      </c>
      <c r="E2461" s="5" t="s">
        <v>2</v>
      </c>
      <c r="F2461" s="5" t="str">
        <f>VLOOKUP($E2461,Country!$A$1:$B$11,2,0)</f>
        <v>North America</v>
      </c>
      <c r="G2461" s="5" t="s">
        <v>29</v>
      </c>
      <c r="H2461" s="5" t="str">
        <f>VLOOKUP($G2461,Products!$A$1:$C$11,COLUMNS(Products!$A$2:B2461),0)</f>
        <v>Computing</v>
      </c>
      <c r="I2461" s="5">
        <f>VLOOKUP($G2461,Products!$A$1:$C$11,COLUMNS(Products!$A$2:C2461),0)</f>
        <v>104.6</v>
      </c>
      <c r="J2461" s="5">
        <v>717.17</v>
      </c>
      <c r="K2461" s="5" t="s">
        <v>82</v>
      </c>
      <c r="L2461" s="5" t="s">
        <v>83</v>
      </c>
      <c r="M2461" s="5" t="str">
        <f t="shared" si="38"/>
        <v>0</v>
      </c>
      <c r="N2461" s="5" t="str">
        <f>TEXT(Table1[[#This Row],[Date]],"mmm")</f>
        <v>Mar</v>
      </c>
      <c r="O2461" s="5">
        <f>YEAR(Table1[[#This Row],[Date]])</f>
        <v>2024</v>
      </c>
    </row>
    <row r="2462" spans="1:15" x14ac:dyDescent="0.25">
      <c r="A2462" s="5">
        <v>2461</v>
      </c>
      <c r="B2462" s="6">
        <v>45607</v>
      </c>
      <c r="C2462" s="5" t="s">
        <v>64</v>
      </c>
      <c r="D2462" s="5" t="str">
        <f>VLOOKUP($C2462,'Sales Person'!$A$1:$C$21,2,0)</f>
        <v>Michale Cole</v>
      </c>
      <c r="E2462" s="5" t="s">
        <v>4</v>
      </c>
      <c r="F2462" s="5" t="str">
        <f>VLOOKUP($E2462,Country!$A$1:$B$11,2,0)</f>
        <v>North America</v>
      </c>
      <c r="G2462" s="5" t="s">
        <v>28</v>
      </c>
      <c r="H2462" s="5" t="str">
        <f>VLOOKUP($G2462,Products!$A$1:$C$11,COLUMNS(Products!$A$2:B2462),0)</f>
        <v>Electronics</v>
      </c>
      <c r="I2462" s="5">
        <f>VLOOKUP($G2462,Products!$A$1:$C$11,COLUMNS(Products!$A$2:C2462),0)</f>
        <v>282.79000000000002</v>
      </c>
      <c r="J2462" s="5">
        <v>965.57</v>
      </c>
      <c r="K2462" s="5" t="s">
        <v>81</v>
      </c>
      <c r="L2462" s="6">
        <v>45609</v>
      </c>
      <c r="M2462" s="5">
        <f t="shared" si="38"/>
        <v>2</v>
      </c>
      <c r="N2462" s="5" t="str">
        <f>TEXT(Table1[[#This Row],[Date]],"mmm")</f>
        <v>Nov</v>
      </c>
      <c r="O2462" s="5">
        <f>YEAR(Table1[[#This Row],[Date]])</f>
        <v>2024</v>
      </c>
    </row>
    <row r="2463" spans="1:15" x14ac:dyDescent="0.25">
      <c r="A2463" s="5">
        <v>2462</v>
      </c>
      <c r="B2463" s="6">
        <v>45171</v>
      </c>
      <c r="C2463" s="5" t="s">
        <v>46</v>
      </c>
      <c r="D2463" s="5" t="str">
        <f>VLOOKUP($C2463,'Sales Person'!$A$1:$C$21,2,0)</f>
        <v>Nick Patrick</v>
      </c>
      <c r="E2463" s="5" t="s">
        <v>9</v>
      </c>
      <c r="F2463" s="5" t="str">
        <f>VLOOKUP($E2463,Country!$A$1:$B$11,2,0)</f>
        <v>Europe</v>
      </c>
      <c r="G2463" s="5" t="s">
        <v>28</v>
      </c>
      <c r="H2463" s="5" t="str">
        <f>VLOOKUP($G2463,Products!$A$1:$C$11,COLUMNS(Products!$A$2:B2463),0)</f>
        <v>Electronics</v>
      </c>
      <c r="I2463" s="5">
        <f>VLOOKUP($G2463,Products!$A$1:$C$11,COLUMNS(Products!$A$2:C2463),0)</f>
        <v>282.79000000000002</v>
      </c>
      <c r="J2463" s="5">
        <v>413.44</v>
      </c>
      <c r="K2463" s="5" t="s">
        <v>81</v>
      </c>
      <c r="L2463" s="6">
        <v>45181</v>
      </c>
      <c r="M2463" s="5">
        <f t="shared" si="38"/>
        <v>10</v>
      </c>
      <c r="N2463" s="5" t="str">
        <f>TEXT(Table1[[#This Row],[Date]],"mmm")</f>
        <v>Sep</v>
      </c>
      <c r="O2463" s="5">
        <f>YEAR(Table1[[#This Row],[Date]])</f>
        <v>2023</v>
      </c>
    </row>
    <row r="2464" spans="1:15" x14ac:dyDescent="0.25">
      <c r="A2464" s="5">
        <v>2463</v>
      </c>
      <c r="B2464" s="6">
        <v>45068</v>
      </c>
      <c r="C2464" s="5" t="s">
        <v>60</v>
      </c>
      <c r="D2464" s="5" t="str">
        <f>VLOOKUP($C2464,'Sales Person'!$A$1:$C$21,2,0)</f>
        <v>Cathy Kelley</v>
      </c>
      <c r="E2464" s="5" t="s">
        <v>11</v>
      </c>
      <c r="F2464" s="5" t="str">
        <f>VLOOKUP($E2464,Country!$A$1:$B$11,2,0)</f>
        <v>Asia</v>
      </c>
      <c r="G2464" s="5" t="s">
        <v>31</v>
      </c>
      <c r="H2464" s="5" t="str">
        <f>VLOOKUP($G2464,Products!$A$1:$C$11,COLUMNS(Products!$A$2:B2464),0)</f>
        <v>Electronics</v>
      </c>
      <c r="I2464" s="5">
        <f>VLOOKUP($G2464,Products!$A$1:$C$11,COLUMNS(Products!$A$2:C2464),0)</f>
        <v>71.97</v>
      </c>
      <c r="J2464" s="5">
        <v>306.85000000000002</v>
      </c>
      <c r="K2464" s="5" t="s">
        <v>81</v>
      </c>
      <c r="L2464" s="6">
        <v>45080</v>
      </c>
      <c r="M2464" s="5">
        <f t="shared" si="38"/>
        <v>12</v>
      </c>
      <c r="N2464" s="5" t="str">
        <f>TEXT(Table1[[#This Row],[Date]],"mmm")</f>
        <v>May</v>
      </c>
      <c r="O2464" s="5">
        <f>YEAR(Table1[[#This Row],[Date]])</f>
        <v>2023</v>
      </c>
    </row>
    <row r="2465" spans="1:15" x14ac:dyDescent="0.25">
      <c r="A2465" s="5">
        <v>2464</v>
      </c>
      <c r="B2465" s="6">
        <v>44928</v>
      </c>
      <c r="C2465" s="5" t="s">
        <v>40</v>
      </c>
      <c r="D2465" s="5" t="str">
        <f>VLOOKUP($C2465,'Sales Person'!$A$1:$C$21,2,0)</f>
        <v>Samantha Irvin</v>
      </c>
      <c r="E2465" s="5" t="s">
        <v>13</v>
      </c>
      <c r="F2465" s="5" t="str">
        <f>VLOOKUP($E2465,Country!$A$1:$B$11,2,0)</f>
        <v>Asia</v>
      </c>
      <c r="G2465" s="5" t="s">
        <v>30</v>
      </c>
      <c r="H2465" s="5" t="str">
        <f>VLOOKUP($G2465,Products!$A$1:$C$11,COLUMNS(Products!$A$2:B2465),0)</f>
        <v>Audio</v>
      </c>
      <c r="I2465" s="5">
        <f>VLOOKUP($G2465,Products!$A$1:$C$11,COLUMNS(Products!$A$2:C2465),0)</f>
        <v>199.57</v>
      </c>
      <c r="J2465" s="5">
        <v>284.01</v>
      </c>
      <c r="K2465" s="5" t="s">
        <v>81</v>
      </c>
      <c r="L2465" s="6">
        <v>44943</v>
      </c>
      <c r="M2465" s="5">
        <f t="shared" si="38"/>
        <v>15</v>
      </c>
      <c r="N2465" s="5" t="str">
        <f>TEXT(Table1[[#This Row],[Date]],"mmm")</f>
        <v>Jan</v>
      </c>
      <c r="O2465" s="5">
        <f>YEAR(Table1[[#This Row],[Date]])</f>
        <v>2023</v>
      </c>
    </row>
    <row r="2466" spans="1:15" x14ac:dyDescent="0.25">
      <c r="A2466" s="5">
        <v>2465</v>
      </c>
      <c r="B2466" s="6">
        <v>45027</v>
      </c>
      <c r="C2466" s="5" t="s">
        <v>64</v>
      </c>
      <c r="D2466" s="5" t="str">
        <f>VLOOKUP($C2466,'Sales Person'!$A$1:$C$21,2,0)</f>
        <v>Michale Cole</v>
      </c>
      <c r="E2466" s="5" t="s">
        <v>10</v>
      </c>
      <c r="F2466" s="5" t="str">
        <f>VLOOKUP($E2466,Country!$A$1:$B$11,2,0)</f>
        <v>Europe</v>
      </c>
      <c r="G2466" s="5" t="s">
        <v>28</v>
      </c>
      <c r="H2466" s="5" t="str">
        <f>VLOOKUP($G2466,Products!$A$1:$C$11,COLUMNS(Products!$A$2:B2466),0)</f>
        <v>Electronics</v>
      </c>
      <c r="I2466" s="5">
        <f>VLOOKUP($G2466,Products!$A$1:$C$11,COLUMNS(Products!$A$2:C2466),0)</f>
        <v>282.79000000000002</v>
      </c>
      <c r="J2466" s="5">
        <v>605.32000000000005</v>
      </c>
      <c r="K2466" s="5" t="s">
        <v>82</v>
      </c>
      <c r="L2466" s="5" t="s">
        <v>83</v>
      </c>
      <c r="M2466" s="5" t="str">
        <f t="shared" si="38"/>
        <v>0</v>
      </c>
      <c r="N2466" s="5" t="str">
        <f>TEXT(Table1[[#This Row],[Date]],"mmm")</f>
        <v>Apr</v>
      </c>
      <c r="O2466" s="5">
        <f>YEAR(Table1[[#This Row],[Date]])</f>
        <v>2023</v>
      </c>
    </row>
    <row r="2467" spans="1:15" x14ac:dyDescent="0.25">
      <c r="A2467" s="5">
        <v>2466</v>
      </c>
      <c r="B2467" s="6">
        <v>45644</v>
      </c>
      <c r="C2467" s="5" t="s">
        <v>46</v>
      </c>
      <c r="D2467" s="5" t="str">
        <f>VLOOKUP($C2467,'Sales Person'!$A$1:$C$21,2,0)</f>
        <v>Nick Patrick</v>
      </c>
      <c r="E2467" s="5" t="s">
        <v>7</v>
      </c>
      <c r="F2467" s="5" t="str">
        <f>VLOOKUP($E2467,Country!$A$1:$B$11,2,0)</f>
        <v>Europe</v>
      </c>
      <c r="G2467" s="5" t="s">
        <v>24</v>
      </c>
      <c r="H2467" s="5" t="str">
        <f>VLOOKUP($G2467,Products!$A$1:$C$11,COLUMNS(Products!$A$2:B2467),0)</f>
        <v>Audio</v>
      </c>
      <c r="I2467" s="5">
        <f>VLOOKUP($G2467,Products!$A$1:$C$11,COLUMNS(Products!$A$2:C2467),0)</f>
        <v>195.62</v>
      </c>
      <c r="J2467" s="5">
        <v>352.5</v>
      </c>
      <c r="K2467" s="5" t="s">
        <v>81</v>
      </c>
      <c r="L2467" s="6">
        <v>45652</v>
      </c>
      <c r="M2467" s="5">
        <f t="shared" si="38"/>
        <v>8</v>
      </c>
      <c r="N2467" s="5" t="str">
        <f>TEXT(Table1[[#This Row],[Date]],"mmm")</f>
        <v>Dec</v>
      </c>
      <c r="O2467" s="5">
        <f>YEAR(Table1[[#This Row],[Date]])</f>
        <v>2024</v>
      </c>
    </row>
    <row r="2468" spans="1:15" x14ac:dyDescent="0.25">
      <c r="A2468" s="5">
        <v>2467</v>
      </c>
      <c r="B2468" s="6">
        <v>45113</v>
      </c>
      <c r="C2468" s="5" t="s">
        <v>46</v>
      </c>
      <c r="D2468" s="5" t="str">
        <f>VLOOKUP($C2468,'Sales Person'!$A$1:$C$21,2,0)</f>
        <v>Nick Patrick</v>
      </c>
      <c r="E2468" s="5" t="s">
        <v>14</v>
      </c>
      <c r="F2468" s="5" t="str">
        <f>VLOOKUP($E2468,Country!$A$1:$B$11,2,0)</f>
        <v>Asia</v>
      </c>
      <c r="G2468" s="5" t="s">
        <v>31</v>
      </c>
      <c r="H2468" s="5" t="str">
        <f>VLOOKUP($G2468,Products!$A$1:$C$11,COLUMNS(Products!$A$2:B2468),0)</f>
        <v>Electronics</v>
      </c>
      <c r="I2468" s="5">
        <f>VLOOKUP($G2468,Products!$A$1:$C$11,COLUMNS(Products!$A$2:C2468),0)</f>
        <v>71.97</v>
      </c>
      <c r="J2468" s="5">
        <v>398.63</v>
      </c>
      <c r="K2468" s="5" t="s">
        <v>81</v>
      </c>
      <c r="L2468" s="6">
        <v>45131</v>
      </c>
      <c r="M2468" s="5">
        <f t="shared" si="38"/>
        <v>18</v>
      </c>
      <c r="N2468" s="5" t="str">
        <f>TEXT(Table1[[#This Row],[Date]],"mmm")</f>
        <v>Jul</v>
      </c>
      <c r="O2468" s="5">
        <f>YEAR(Table1[[#This Row],[Date]])</f>
        <v>2023</v>
      </c>
    </row>
    <row r="2469" spans="1:15" x14ac:dyDescent="0.25">
      <c r="A2469" s="5">
        <v>2468</v>
      </c>
      <c r="B2469" s="6">
        <v>45652</v>
      </c>
      <c r="C2469" s="5" t="s">
        <v>38</v>
      </c>
      <c r="D2469" s="5" t="str">
        <f>VLOOKUP($C2469,'Sales Person'!$A$1:$C$21,2,0)</f>
        <v>Samantha Irvin</v>
      </c>
      <c r="E2469" s="5" t="s">
        <v>13</v>
      </c>
      <c r="F2469" s="5" t="str">
        <f>VLOOKUP($E2469,Country!$A$1:$B$11,2,0)</f>
        <v>Asia</v>
      </c>
      <c r="G2469" s="5" t="s">
        <v>30</v>
      </c>
      <c r="H2469" s="5" t="str">
        <f>VLOOKUP($G2469,Products!$A$1:$C$11,COLUMNS(Products!$A$2:B2469),0)</f>
        <v>Audio</v>
      </c>
      <c r="I2469" s="5">
        <f>VLOOKUP($G2469,Products!$A$1:$C$11,COLUMNS(Products!$A$2:C2469),0)</f>
        <v>199.57</v>
      </c>
      <c r="J2469" s="5">
        <v>968.31</v>
      </c>
      <c r="K2469" s="5" t="s">
        <v>82</v>
      </c>
      <c r="L2469" s="5" t="s">
        <v>83</v>
      </c>
      <c r="M2469" s="5" t="str">
        <f t="shared" si="38"/>
        <v>0</v>
      </c>
      <c r="N2469" s="5" t="str">
        <f>TEXT(Table1[[#This Row],[Date]],"mmm")</f>
        <v>Dec</v>
      </c>
      <c r="O2469" s="5">
        <f>YEAR(Table1[[#This Row],[Date]])</f>
        <v>2024</v>
      </c>
    </row>
    <row r="2470" spans="1:15" x14ac:dyDescent="0.25">
      <c r="A2470" s="5">
        <v>2469</v>
      </c>
      <c r="B2470" s="6">
        <v>45198</v>
      </c>
      <c r="C2470" s="5" t="s">
        <v>52</v>
      </c>
      <c r="D2470" s="5" t="str">
        <f>VLOOKUP($C2470,'Sales Person'!$A$1:$C$21,2,0)</f>
        <v>Nick Patrick</v>
      </c>
      <c r="E2470" s="5" t="s">
        <v>10</v>
      </c>
      <c r="F2470" s="5" t="str">
        <f>VLOOKUP($E2470,Country!$A$1:$B$11,2,0)</f>
        <v>Europe</v>
      </c>
      <c r="G2470" s="5" t="s">
        <v>26</v>
      </c>
      <c r="H2470" s="5" t="str">
        <f>VLOOKUP($G2470,Products!$A$1:$C$11,COLUMNS(Products!$A$2:B2470),0)</f>
        <v>Electronics</v>
      </c>
      <c r="I2470" s="5">
        <f>VLOOKUP($G2470,Products!$A$1:$C$11,COLUMNS(Products!$A$2:C2470),0)</f>
        <v>263.2</v>
      </c>
      <c r="J2470" s="5">
        <v>997.41</v>
      </c>
      <c r="K2470" s="5" t="s">
        <v>81</v>
      </c>
      <c r="L2470" s="6">
        <v>45204</v>
      </c>
      <c r="M2470" s="5">
        <f t="shared" si="38"/>
        <v>6</v>
      </c>
      <c r="N2470" s="5" t="str">
        <f>TEXT(Table1[[#This Row],[Date]],"mmm")</f>
        <v>Sep</v>
      </c>
      <c r="O2470" s="5">
        <f>YEAR(Table1[[#This Row],[Date]])</f>
        <v>2023</v>
      </c>
    </row>
    <row r="2471" spans="1:15" x14ac:dyDescent="0.25">
      <c r="A2471" s="5">
        <v>2470</v>
      </c>
      <c r="B2471" s="6">
        <v>45296</v>
      </c>
      <c r="C2471" s="5" t="s">
        <v>40</v>
      </c>
      <c r="D2471" s="5" t="str">
        <f>VLOOKUP($C2471,'Sales Person'!$A$1:$C$21,2,0)</f>
        <v>Samantha Irvin</v>
      </c>
      <c r="E2471" s="5" t="s">
        <v>13</v>
      </c>
      <c r="F2471" s="5" t="str">
        <f>VLOOKUP($E2471,Country!$A$1:$B$11,2,0)</f>
        <v>Asia</v>
      </c>
      <c r="G2471" s="5" t="s">
        <v>24</v>
      </c>
      <c r="H2471" s="5" t="str">
        <f>VLOOKUP($G2471,Products!$A$1:$C$11,COLUMNS(Products!$A$2:B2471),0)</f>
        <v>Audio</v>
      </c>
      <c r="I2471" s="5">
        <f>VLOOKUP($G2471,Products!$A$1:$C$11,COLUMNS(Products!$A$2:C2471),0)</f>
        <v>195.62</v>
      </c>
      <c r="J2471" s="5">
        <v>107.58</v>
      </c>
      <c r="K2471" s="5" t="s">
        <v>81</v>
      </c>
      <c r="L2471" s="6">
        <v>45311</v>
      </c>
      <c r="M2471" s="5">
        <f t="shared" si="38"/>
        <v>15</v>
      </c>
      <c r="N2471" s="5" t="str">
        <f>TEXT(Table1[[#This Row],[Date]],"mmm")</f>
        <v>Jan</v>
      </c>
      <c r="O2471" s="5">
        <f>YEAR(Table1[[#This Row],[Date]])</f>
        <v>2024</v>
      </c>
    </row>
    <row r="2472" spans="1:15" x14ac:dyDescent="0.25">
      <c r="A2472" s="5">
        <v>2471</v>
      </c>
      <c r="B2472" s="6">
        <v>45225</v>
      </c>
      <c r="C2472" s="5" t="s">
        <v>44</v>
      </c>
      <c r="D2472" s="5" t="str">
        <f>VLOOKUP($C2472,'Sales Person'!$A$1:$C$21,2,0)</f>
        <v>Cathy Kelley</v>
      </c>
      <c r="E2472" s="5" t="s">
        <v>13</v>
      </c>
      <c r="F2472" s="5" t="str">
        <f>VLOOKUP($E2472,Country!$A$1:$B$11,2,0)</f>
        <v>Asia</v>
      </c>
      <c r="G2472" s="5" t="s">
        <v>26</v>
      </c>
      <c r="H2472" s="5" t="str">
        <f>VLOOKUP($G2472,Products!$A$1:$C$11,COLUMNS(Products!$A$2:B2472),0)</f>
        <v>Electronics</v>
      </c>
      <c r="I2472" s="5">
        <f>VLOOKUP($G2472,Products!$A$1:$C$11,COLUMNS(Products!$A$2:C2472),0)</f>
        <v>263.2</v>
      </c>
      <c r="J2472" s="5">
        <v>312.63</v>
      </c>
      <c r="K2472" s="5" t="s">
        <v>81</v>
      </c>
      <c r="L2472" s="6">
        <v>45240</v>
      </c>
      <c r="M2472" s="5">
        <f t="shared" si="38"/>
        <v>15</v>
      </c>
      <c r="N2472" s="5" t="str">
        <f>TEXT(Table1[[#This Row],[Date]],"mmm")</f>
        <v>Oct</v>
      </c>
      <c r="O2472" s="5">
        <f>YEAR(Table1[[#This Row],[Date]])</f>
        <v>2023</v>
      </c>
    </row>
    <row r="2473" spans="1:15" x14ac:dyDescent="0.25">
      <c r="A2473" s="5">
        <v>2472</v>
      </c>
      <c r="B2473" s="6">
        <v>45111</v>
      </c>
      <c r="C2473" s="5" t="s">
        <v>74</v>
      </c>
      <c r="D2473" s="5" t="str">
        <f>VLOOKUP($C2473,'Sales Person'!$A$1:$C$21,2,0)</f>
        <v>Michale Cole</v>
      </c>
      <c r="E2473" s="5" t="s">
        <v>4</v>
      </c>
      <c r="F2473" s="5" t="str">
        <f>VLOOKUP($E2473,Country!$A$1:$B$11,2,0)</f>
        <v>North America</v>
      </c>
      <c r="G2473" s="5" t="s">
        <v>31</v>
      </c>
      <c r="H2473" s="5" t="str">
        <f>VLOOKUP($G2473,Products!$A$1:$C$11,COLUMNS(Products!$A$2:B2473),0)</f>
        <v>Electronics</v>
      </c>
      <c r="I2473" s="5">
        <f>VLOOKUP($G2473,Products!$A$1:$C$11,COLUMNS(Products!$A$2:C2473),0)</f>
        <v>71.97</v>
      </c>
      <c r="J2473" s="5">
        <v>107.67</v>
      </c>
      <c r="K2473" s="5" t="s">
        <v>81</v>
      </c>
      <c r="L2473" s="6">
        <v>45113</v>
      </c>
      <c r="M2473" s="5">
        <f t="shared" si="38"/>
        <v>2</v>
      </c>
      <c r="N2473" s="5" t="str">
        <f>TEXT(Table1[[#This Row],[Date]],"mmm")</f>
        <v>Jul</v>
      </c>
      <c r="O2473" s="5">
        <f>YEAR(Table1[[#This Row],[Date]])</f>
        <v>2023</v>
      </c>
    </row>
    <row r="2474" spans="1:15" x14ac:dyDescent="0.25">
      <c r="A2474" s="5">
        <v>2473</v>
      </c>
      <c r="B2474" s="6">
        <v>45584</v>
      </c>
      <c r="C2474" s="5" t="s">
        <v>46</v>
      </c>
      <c r="D2474" s="5" t="str">
        <f>VLOOKUP($C2474,'Sales Person'!$A$1:$C$21,2,0)</f>
        <v>Nick Patrick</v>
      </c>
      <c r="E2474" s="5" t="s">
        <v>13</v>
      </c>
      <c r="F2474" s="5" t="str">
        <f>VLOOKUP($E2474,Country!$A$1:$B$11,2,0)</f>
        <v>Asia</v>
      </c>
      <c r="G2474" s="5" t="s">
        <v>28</v>
      </c>
      <c r="H2474" s="5" t="str">
        <f>VLOOKUP($G2474,Products!$A$1:$C$11,COLUMNS(Products!$A$2:B2474),0)</f>
        <v>Electronics</v>
      </c>
      <c r="I2474" s="5">
        <f>VLOOKUP($G2474,Products!$A$1:$C$11,COLUMNS(Products!$A$2:C2474),0)</f>
        <v>282.79000000000002</v>
      </c>
      <c r="J2474" s="5">
        <v>237.21</v>
      </c>
      <c r="K2474" s="5" t="s">
        <v>82</v>
      </c>
      <c r="L2474" s="5" t="s">
        <v>83</v>
      </c>
      <c r="M2474" s="5" t="str">
        <f t="shared" si="38"/>
        <v>0</v>
      </c>
      <c r="N2474" s="5" t="str">
        <f>TEXT(Table1[[#This Row],[Date]],"mmm")</f>
        <v>Oct</v>
      </c>
      <c r="O2474" s="5">
        <f>YEAR(Table1[[#This Row],[Date]])</f>
        <v>2024</v>
      </c>
    </row>
    <row r="2475" spans="1:15" x14ac:dyDescent="0.25">
      <c r="A2475" s="5">
        <v>2474</v>
      </c>
      <c r="B2475" s="6">
        <v>45333</v>
      </c>
      <c r="C2475" s="5" t="s">
        <v>36</v>
      </c>
      <c r="D2475" s="5" t="str">
        <f>VLOOKUP($C2475,'Sales Person'!$A$1:$C$21,2,0)</f>
        <v>Michale Cole</v>
      </c>
      <c r="E2475" s="5" t="s">
        <v>7</v>
      </c>
      <c r="F2475" s="5" t="str">
        <f>VLOOKUP($E2475,Country!$A$1:$B$11,2,0)</f>
        <v>Europe</v>
      </c>
      <c r="G2475" s="5" t="s">
        <v>26</v>
      </c>
      <c r="H2475" s="5" t="str">
        <f>VLOOKUP($G2475,Products!$A$1:$C$11,COLUMNS(Products!$A$2:B2475),0)</f>
        <v>Electronics</v>
      </c>
      <c r="I2475" s="5">
        <f>VLOOKUP($G2475,Products!$A$1:$C$11,COLUMNS(Products!$A$2:C2475),0)</f>
        <v>263.2</v>
      </c>
      <c r="J2475" s="5">
        <v>373.84</v>
      </c>
      <c r="K2475" s="5" t="s">
        <v>82</v>
      </c>
      <c r="L2475" s="5" t="s">
        <v>83</v>
      </c>
      <c r="M2475" s="5" t="str">
        <f t="shared" si="38"/>
        <v>0</v>
      </c>
      <c r="N2475" s="5" t="str">
        <f>TEXT(Table1[[#This Row],[Date]],"mmm")</f>
        <v>Feb</v>
      </c>
      <c r="O2475" s="5">
        <f>YEAR(Table1[[#This Row],[Date]])</f>
        <v>2024</v>
      </c>
    </row>
    <row r="2476" spans="1:15" x14ac:dyDescent="0.25">
      <c r="A2476" s="5">
        <v>2475</v>
      </c>
      <c r="B2476" s="6">
        <v>45601</v>
      </c>
      <c r="C2476" s="5" t="s">
        <v>56</v>
      </c>
      <c r="D2476" s="5" t="str">
        <f>VLOOKUP($C2476,'Sales Person'!$A$1:$C$21,2,0)</f>
        <v>Nick Patrick</v>
      </c>
      <c r="E2476" s="5" t="s">
        <v>10</v>
      </c>
      <c r="F2476" s="5" t="str">
        <f>VLOOKUP($E2476,Country!$A$1:$B$11,2,0)</f>
        <v>Europe</v>
      </c>
      <c r="G2476" s="5" t="s">
        <v>22</v>
      </c>
      <c r="H2476" s="5" t="str">
        <f>VLOOKUP($G2476,Products!$A$1:$C$11,COLUMNS(Products!$A$2:B2476),0)</f>
        <v>Computing</v>
      </c>
      <c r="I2476" s="5">
        <f>VLOOKUP($G2476,Products!$A$1:$C$11,COLUMNS(Products!$A$2:C2476),0)</f>
        <v>415.78</v>
      </c>
      <c r="J2476" s="5">
        <v>379.68</v>
      </c>
      <c r="K2476" s="5" t="s">
        <v>81</v>
      </c>
      <c r="L2476" s="6">
        <v>45607</v>
      </c>
      <c r="M2476" s="5">
        <f t="shared" si="38"/>
        <v>6</v>
      </c>
      <c r="N2476" s="5" t="str">
        <f>TEXT(Table1[[#This Row],[Date]],"mmm")</f>
        <v>Nov</v>
      </c>
      <c r="O2476" s="5">
        <f>YEAR(Table1[[#This Row],[Date]])</f>
        <v>2024</v>
      </c>
    </row>
    <row r="2477" spans="1:15" x14ac:dyDescent="0.25">
      <c r="A2477" s="5">
        <v>2476</v>
      </c>
      <c r="B2477" s="6">
        <v>45025</v>
      </c>
      <c r="C2477" s="5" t="s">
        <v>74</v>
      </c>
      <c r="D2477" s="5" t="str">
        <f>VLOOKUP($C2477,'Sales Person'!$A$1:$C$21,2,0)</f>
        <v>Michale Cole</v>
      </c>
      <c r="E2477" s="5" t="s">
        <v>7</v>
      </c>
      <c r="F2477" s="5" t="str">
        <f>VLOOKUP($E2477,Country!$A$1:$B$11,2,0)</f>
        <v>Europe</v>
      </c>
      <c r="G2477" s="5" t="s">
        <v>32</v>
      </c>
      <c r="H2477" s="5" t="str">
        <f>VLOOKUP($G2477,Products!$A$1:$C$11,COLUMNS(Products!$A$2:B2477),0)</f>
        <v>Audio</v>
      </c>
      <c r="I2477" s="5">
        <f>VLOOKUP($G2477,Products!$A$1:$C$11,COLUMNS(Products!$A$2:C2477),0)</f>
        <v>143.09</v>
      </c>
      <c r="J2477" s="5">
        <v>204.26</v>
      </c>
      <c r="K2477" s="5" t="s">
        <v>81</v>
      </c>
      <c r="L2477" s="6">
        <v>45033</v>
      </c>
      <c r="M2477" s="5">
        <f t="shared" si="38"/>
        <v>8</v>
      </c>
      <c r="N2477" s="5" t="str">
        <f>TEXT(Table1[[#This Row],[Date]],"mmm")</f>
        <v>Apr</v>
      </c>
      <c r="O2477" s="5">
        <f>YEAR(Table1[[#This Row],[Date]])</f>
        <v>2023</v>
      </c>
    </row>
    <row r="2478" spans="1:15" x14ac:dyDescent="0.25">
      <c r="A2478" s="5">
        <v>2477</v>
      </c>
      <c r="B2478" s="6">
        <v>45485</v>
      </c>
      <c r="C2478" s="5" t="s">
        <v>44</v>
      </c>
      <c r="D2478" s="5" t="str">
        <f>VLOOKUP($C2478,'Sales Person'!$A$1:$C$21,2,0)</f>
        <v>Cathy Kelley</v>
      </c>
      <c r="E2478" s="5" t="s">
        <v>11</v>
      </c>
      <c r="F2478" s="5" t="str">
        <f>VLOOKUP($E2478,Country!$A$1:$B$11,2,0)</f>
        <v>Asia</v>
      </c>
      <c r="G2478" s="5" t="s">
        <v>33</v>
      </c>
      <c r="H2478" s="5" t="str">
        <f>VLOOKUP($G2478,Products!$A$1:$C$11,COLUMNS(Products!$A$2:B2478),0)</f>
        <v>Electronics</v>
      </c>
      <c r="I2478" s="5">
        <f>VLOOKUP($G2478,Products!$A$1:$C$11,COLUMNS(Products!$A$2:C2478),0)</f>
        <v>381.62</v>
      </c>
      <c r="J2478" s="5">
        <v>132.85</v>
      </c>
      <c r="K2478" s="5" t="s">
        <v>81</v>
      </c>
      <c r="L2478" s="6">
        <v>45497</v>
      </c>
      <c r="M2478" s="5">
        <f t="shared" si="38"/>
        <v>12</v>
      </c>
      <c r="N2478" s="5" t="str">
        <f>TEXT(Table1[[#This Row],[Date]],"mmm")</f>
        <v>Jul</v>
      </c>
      <c r="O2478" s="5">
        <f>YEAR(Table1[[#This Row],[Date]])</f>
        <v>2024</v>
      </c>
    </row>
    <row r="2479" spans="1:15" x14ac:dyDescent="0.25">
      <c r="A2479" s="5">
        <v>2478</v>
      </c>
      <c r="B2479" s="6">
        <v>45590</v>
      </c>
      <c r="C2479" s="5" t="s">
        <v>68</v>
      </c>
      <c r="D2479" s="5" t="str">
        <f>VLOOKUP($C2479,'Sales Person'!$A$1:$C$21,2,0)</f>
        <v>Samantha Irvin</v>
      </c>
      <c r="E2479" s="5" t="s">
        <v>14</v>
      </c>
      <c r="F2479" s="5" t="str">
        <f>VLOOKUP($E2479,Country!$A$1:$B$11,2,0)</f>
        <v>Asia</v>
      </c>
      <c r="G2479" s="5" t="s">
        <v>26</v>
      </c>
      <c r="H2479" s="5" t="str">
        <f>VLOOKUP($G2479,Products!$A$1:$C$11,COLUMNS(Products!$A$2:B2479),0)</f>
        <v>Electronics</v>
      </c>
      <c r="I2479" s="5">
        <f>VLOOKUP($G2479,Products!$A$1:$C$11,COLUMNS(Products!$A$2:C2479),0)</f>
        <v>263.2</v>
      </c>
      <c r="J2479" s="5">
        <v>769.15</v>
      </c>
      <c r="K2479" s="5" t="s">
        <v>82</v>
      </c>
      <c r="L2479" s="5" t="s">
        <v>83</v>
      </c>
      <c r="M2479" s="5" t="str">
        <f t="shared" si="38"/>
        <v>0</v>
      </c>
      <c r="N2479" s="5" t="str">
        <f>TEXT(Table1[[#This Row],[Date]],"mmm")</f>
        <v>Oct</v>
      </c>
      <c r="O2479" s="5">
        <f>YEAR(Table1[[#This Row],[Date]])</f>
        <v>2024</v>
      </c>
    </row>
    <row r="2480" spans="1:15" x14ac:dyDescent="0.25">
      <c r="A2480" s="5">
        <v>2479</v>
      </c>
      <c r="B2480" s="6">
        <v>45328</v>
      </c>
      <c r="C2480" s="5" t="s">
        <v>58</v>
      </c>
      <c r="D2480" s="5" t="str">
        <f>VLOOKUP($C2480,'Sales Person'!$A$1:$C$21,2,0)</f>
        <v>Nick Patrick</v>
      </c>
      <c r="E2480" s="5" t="s">
        <v>2</v>
      </c>
      <c r="F2480" s="5" t="str">
        <f>VLOOKUP($E2480,Country!$A$1:$B$11,2,0)</f>
        <v>North America</v>
      </c>
      <c r="G2480" s="5" t="s">
        <v>32</v>
      </c>
      <c r="H2480" s="5" t="str">
        <f>VLOOKUP($G2480,Products!$A$1:$C$11,COLUMNS(Products!$A$2:B2480),0)</f>
        <v>Audio</v>
      </c>
      <c r="I2480" s="5">
        <f>VLOOKUP($G2480,Products!$A$1:$C$11,COLUMNS(Products!$A$2:C2480),0)</f>
        <v>143.09</v>
      </c>
      <c r="J2480" s="5">
        <v>333.36</v>
      </c>
      <c r="K2480" s="5" t="s">
        <v>82</v>
      </c>
      <c r="L2480" s="5" t="s">
        <v>83</v>
      </c>
      <c r="M2480" s="5" t="str">
        <f t="shared" si="38"/>
        <v>0</v>
      </c>
      <c r="N2480" s="5" t="str">
        <f>TEXT(Table1[[#This Row],[Date]],"mmm")</f>
        <v>Feb</v>
      </c>
      <c r="O2480" s="5">
        <f>YEAR(Table1[[#This Row],[Date]])</f>
        <v>2024</v>
      </c>
    </row>
    <row r="2481" spans="1:15" x14ac:dyDescent="0.25">
      <c r="A2481" s="5">
        <v>2480</v>
      </c>
      <c r="B2481" s="6">
        <v>45292</v>
      </c>
      <c r="C2481" s="5" t="s">
        <v>58</v>
      </c>
      <c r="D2481" s="5" t="str">
        <f>VLOOKUP($C2481,'Sales Person'!$A$1:$C$21,2,0)</f>
        <v>Nick Patrick</v>
      </c>
      <c r="E2481" s="5" t="s">
        <v>4</v>
      </c>
      <c r="F2481" s="5" t="str">
        <f>VLOOKUP($E2481,Country!$A$1:$B$11,2,0)</f>
        <v>North America</v>
      </c>
      <c r="G2481" s="5" t="s">
        <v>24</v>
      </c>
      <c r="H2481" s="5" t="str">
        <f>VLOOKUP($G2481,Products!$A$1:$C$11,COLUMNS(Products!$A$2:B2481),0)</f>
        <v>Audio</v>
      </c>
      <c r="I2481" s="5">
        <f>VLOOKUP($G2481,Products!$A$1:$C$11,COLUMNS(Products!$A$2:C2481),0)</f>
        <v>195.62</v>
      </c>
      <c r="J2481" s="5">
        <v>418.75</v>
      </c>
      <c r="K2481" s="5" t="s">
        <v>81</v>
      </c>
      <c r="L2481" s="6">
        <v>45294</v>
      </c>
      <c r="M2481" s="5">
        <f t="shared" si="38"/>
        <v>2</v>
      </c>
      <c r="N2481" s="5" t="str">
        <f>TEXT(Table1[[#This Row],[Date]],"mmm")</f>
        <v>Jan</v>
      </c>
      <c r="O2481" s="5">
        <f>YEAR(Table1[[#This Row],[Date]])</f>
        <v>2024</v>
      </c>
    </row>
    <row r="2482" spans="1:15" x14ac:dyDescent="0.25">
      <c r="A2482" s="5">
        <v>2481</v>
      </c>
      <c r="B2482" s="6">
        <v>45429</v>
      </c>
      <c r="C2482" s="5" t="s">
        <v>74</v>
      </c>
      <c r="D2482" s="5" t="str">
        <f>VLOOKUP($C2482,'Sales Person'!$A$1:$C$21,2,0)</f>
        <v>Michale Cole</v>
      </c>
      <c r="E2482" s="5" t="s">
        <v>10</v>
      </c>
      <c r="F2482" s="5" t="str">
        <f>VLOOKUP($E2482,Country!$A$1:$B$11,2,0)</f>
        <v>Europe</v>
      </c>
      <c r="G2482" s="5" t="s">
        <v>30</v>
      </c>
      <c r="H2482" s="5" t="str">
        <f>VLOOKUP($G2482,Products!$A$1:$C$11,COLUMNS(Products!$A$2:B2482),0)</f>
        <v>Audio</v>
      </c>
      <c r="I2482" s="5">
        <f>VLOOKUP($G2482,Products!$A$1:$C$11,COLUMNS(Products!$A$2:C2482),0)</f>
        <v>199.57</v>
      </c>
      <c r="J2482" s="5">
        <v>100.39</v>
      </c>
      <c r="K2482" s="5" t="s">
        <v>81</v>
      </c>
      <c r="L2482" s="6">
        <v>45435</v>
      </c>
      <c r="M2482" s="5">
        <f t="shared" si="38"/>
        <v>6</v>
      </c>
      <c r="N2482" s="5" t="str">
        <f>TEXT(Table1[[#This Row],[Date]],"mmm")</f>
        <v>May</v>
      </c>
      <c r="O2482" s="5">
        <f>YEAR(Table1[[#This Row],[Date]])</f>
        <v>2024</v>
      </c>
    </row>
    <row r="2483" spans="1:15" x14ac:dyDescent="0.25">
      <c r="A2483" s="5">
        <v>2482</v>
      </c>
      <c r="B2483" s="6">
        <v>45548</v>
      </c>
      <c r="C2483" s="5" t="s">
        <v>62</v>
      </c>
      <c r="D2483" s="5" t="str">
        <f>VLOOKUP($C2483,'Sales Person'!$A$1:$C$21,2,0)</f>
        <v>Cathy Kelley</v>
      </c>
      <c r="E2483" s="5" t="s">
        <v>7</v>
      </c>
      <c r="F2483" s="5" t="str">
        <f>VLOOKUP($E2483,Country!$A$1:$B$11,2,0)</f>
        <v>Europe</v>
      </c>
      <c r="G2483" s="5" t="s">
        <v>31</v>
      </c>
      <c r="H2483" s="5" t="str">
        <f>VLOOKUP($G2483,Products!$A$1:$C$11,COLUMNS(Products!$A$2:B2483),0)</f>
        <v>Electronics</v>
      </c>
      <c r="I2483" s="5">
        <f>VLOOKUP($G2483,Products!$A$1:$C$11,COLUMNS(Products!$A$2:C2483),0)</f>
        <v>71.97</v>
      </c>
      <c r="J2483" s="5">
        <v>251.25</v>
      </c>
      <c r="K2483" s="5" t="s">
        <v>81</v>
      </c>
      <c r="L2483" s="6">
        <v>45556</v>
      </c>
      <c r="M2483" s="5">
        <f t="shared" si="38"/>
        <v>8</v>
      </c>
      <c r="N2483" s="5" t="str">
        <f>TEXT(Table1[[#This Row],[Date]],"mmm")</f>
        <v>Sep</v>
      </c>
      <c r="O2483" s="5">
        <f>YEAR(Table1[[#This Row],[Date]])</f>
        <v>2024</v>
      </c>
    </row>
    <row r="2484" spans="1:15" x14ac:dyDescent="0.25">
      <c r="A2484" s="5">
        <v>2483</v>
      </c>
      <c r="B2484" s="6">
        <v>45134</v>
      </c>
      <c r="C2484" s="5" t="s">
        <v>40</v>
      </c>
      <c r="D2484" s="5" t="str">
        <f>VLOOKUP($C2484,'Sales Person'!$A$1:$C$21,2,0)</f>
        <v>Samantha Irvin</v>
      </c>
      <c r="E2484" s="5" t="s">
        <v>14</v>
      </c>
      <c r="F2484" s="5" t="str">
        <f>VLOOKUP($E2484,Country!$A$1:$B$11,2,0)</f>
        <v>Asia</v>
      </c>
      <c r="G2484" s="5" t="s">
        <v>24</v>
      </c>
      <c r="H2484" s="5" t="str">
        <f>VLOOKUP($G2484,Products!$A$1:$C$11,COLUMNS(Products!$A$2:B2484),0)</f>
        <v>Audio</v>
      </c>
      <c r="I2484" s="5">
        <f>VLOOKUP($G2484,Products!$A$1:$C$11,COLUMNS(Products!$A$2:C2484),0)</f>
        <v>195.62</v>
      </c>
      <c r="J2484" s="5">
        <v>413.42</v>
      </c>
      <c r="K2484" s="5" t="s">
        <v>82</v>
      </c>
      <c r="L2484" s="5" t="s">
        <v>83</v>
      </c>
      <c r="M2484" s="5" t="str">
        <f t="shared" si="38"/>
        <v>0</v>
      </c>
      <c r="N2484" s="5" t="str">
        <f>TEXT(Table1[[#This Row],[Date]],"mmm")</f>
        <v>Jul</v>
      </c>
      <c r="O2484" s="5">
        <f>YEAR(Table1[[#This Row],[Date]])</f>
        <v>2023</v>
      </c>
    </row>
    <row r="2485" spans="1:15" x14ac:dyDescent="0.25">
      <c r="A2485" s="5">
        <v>2484</v>
      </c>
      <c r="B2485" s="6">
        <v>45297</v>
      </c>
      <c r="C2485" s="5" t="s">
        <v>72</v>
      </c>
      <c r="D2485" s="5" t="str">
        <f>VLOOKUP($C2485,'Sales Person'!$A$1:$C$21,2,0)</f>
        <v>Cathy Kelley</v>
      </c>
      <c r="E2485" s="5" t="s">
        <v>2</v>
      </c>
      <c r="F2485" s="5" t="str">
        <f>VLOOKUP($E2485,Country!$A$1:$B$11,2,0)</f>
        <v>North America</v>
      </c>
      <c r="G2485" s="5" t="s">
        <v>24</v>
      </c>
      <c r="H2485" s="5" t="str">
        <f>VLOOKUP($G2485,Products!$A$1:$C$11,COLUMNS(Products!$A$2:B2485),0)</f>
        <v>Audio</v>
      </c>
      <c r="I2485" s="5">
        <f>VLOOKUP($G2485,Products!$A$1:$C$11,COLUMNS(Products!$A$2:C2485),0)</f>
        <v>195.62</v>
      </c>
      <c r="J2485" s="5">
        <v>855.03</v>
      </c>
      <c r="K2485" s="5" t="s">
        <v>82</v>
      </c>
      <c r="L2485" s="5" t="s">
        <v>83</v>
      </c>
      <c r="M2485" s="5" t="str">
        <f t="shared" si="38"/>
        <v>0</v>
      </c>
      <c r="N2485" s="5" t="str">
        <f>TEXT(Table1[[#This Row],[Date]],"mmm")</f>
        <v>Jan</v>
      </c>
      <c r="O2485" s="5">
        <f>YEAR(Table1[[#This Row],[Date]])</f>
        <v>2024</v>
      </c>
    </row>
    <row r="2486" spans="1:15" x14ac:dyDescent="0.25">
      <c r="A2486" s="5">
        <v>2485</v>
      </c>
      <c r="B2486" s="6">
        <v>45030</v>
      </c>
      <c r="C2486" s="5" t="s">
        <v>44</v>
      </c>
      <c r="D2486" s="5" t="str">
        <f>VLOOKUP($C2486,'Sales Person'!$A$1:$C$21,2,0)</f>
        <v>Cathy Kelley</v>
      </c>
      <c r="E2486" s="5" t="s">
        <v>10</v>
      </c>
      <c r="F2486" s="5" t="str">
        <f>VLOOKUP($E2486,Country!$A$1:$B$11,2,0)</f>
        <v>Europe</v>
      </c>
      <c r="G2486" s="5" t="s">
        <v>24</v>
      </c>
      <c r="H2486" s="5" t="str">
        <f>VLOOKUP($G2486,Products!$A$1:$C$11,COLUMNS(Products!$A$2:B2486),0)</f>
        <v>Audio</v>
      </c>
      <c r="I2486" s="5">
        <f>VLOOKUP($G2486,Products!$A$1:$C$11,COLUMNS(Products!$A$2:C2486),0)</f>
        <v>195.62</v>
      </c>
      <c r="J2486" s="5">
        <v>712.5</v>
      </c>
      <c r="K2486" s="5" t="s">
        <v>81</v>
      </c>
      <c r="L2486" s="6">
        <v>45036</v>
      </c>
      <c r="M2486" s="5">
        <f t="shared" si="38"/>
        <v>6</v>
      </c>
      <c r="N2486" s="5" t="str">
        <f>TEXT(Table1[[#This Row],[Date]],"mmm")</f>
        <v>Apr</v>
      </c>
      <c r="O2486" s="5">
        <f>YEAR(Table1[[#This Row],[Date]])</f>
        <v>2023</v>
      </c>
    </row>
    <row r="2487" spans="1:15" x14ac:dyDescent="0.25">
      <c r="A2487" s="5">
        <v>2486</v>
      </c>
      <c r="B2487" s="6">
        <v>45341</v>
      </c>
      <c r="C2487" s="5" t="s">
        <v>62</v>
      </c>
      <c r="D2487" s="5" t="str">
        <f>VLOOKUP($C2487,'Sales Person'!$A$1:$C$21,2,0)</f>
        <v>Cathy Kelley</v>
      </c>
      <c r="E2487" s="5" t="s">
        <v>14</v>
      </c>
      <c r="F2487" s="5" t="str">
        <f>VLOOKUP($E2487,Country!$A$1:$B$11,2,0)</f>
        <v>Asia</v>
      </c>
      <c r="G2487" s="5" t="s">
        <v>20</v>
      </c>
      <c r="H2487" s="5" t="str">
        <f>VLOOKUP($G2487,Products!$A$1:$C$11,COLUMNS(Products!$A$2:B2487),0)</f>
        <v>Office Equipment</v>
      </c>
      <c r="I2487" s="5">
        <f>VLOOKUP($G2487,Products!$A$1:$C$11,COLUMNS(Products!$A$2:C2487),0)</f>
        <v>350.59</v>
      </c>
      <c r="J2487" s="5">
        <v>161.88</v>
      </c>
      <c r="K2487" s="5" t="s">
        <v>81</v>
      </c>
      <c r="L2487" s="6">
        <v>45359</v>
      </c>
      <c r="M2487" s="5">
        <f t="shared" si="38"/>
        <v>18</v>
      </c>
      <c r="N2487" s="5" t="str">
        <f>TEXT(Table1[[#This Row],[Date]],"mmm")</f>
        <v>Feb</v>
      </c>
      <c r="O2487" s="5">
        <f>YEAR(Table1[[#This Row],[Date]])</f>
        <v>2024</v>
      </c>
    </row>
    <row r="2488" spans="1:15" x14ac:dyDescent="0.25">
      <c r="A2488" s="5">
        <v>2487</v>
      </c>
      <c r="B2488" s="6">
        <v>45602</v>
      </c>
      <c r="C2488" s="5" t="s">
        <v>42</v>
      </c>
      <c r="D2488" s="5" t="str">
        <f>VLOOKUP($C2488,'Sales Person'!$A$1:$C$21,2,0)</f>
        <v>Cathy Kelley</v>
      </c>
      <c r="E2488" s="5" t="s">
        <v>11</v>
      </c>
      <c r="F2488" s="5" t="str">
        <f>VLOOKUP($E2488,Country!$A$1:$B$11,2,0)</f>
        <v>Asia</v>
      </c>
      <c r="G2488" s="5" t="s">
        <v>20</v>
      </c>
      <c r="H2488" s="5" t="str">
        <f>VLOOKUP($G2488,Products!$A$1:$C$11,COLUMNS(Products!$A$2:B2488),0)</f>
        <v>Office Equipment</v>
      </c>
      <c r="I2488" s="5">
        <f>VLOOKUP($G2488,Products!$A$1:$C$11,COLUMNS(Products!$A$2:C2488),0)</f>
        <v>350.59</v>
      </c>
      <c r="J2488" s="5">
        <v>368.43</v>
      </c>
      <c r="K2488" s="5" t="s">
        <v>82</v>
      </c>
      <c r="L2488" s="5" t="s">
        <v>83</v>
      </c>
      <c r="M2488" s="5" t="str">
        <f t="shared" si="38"/>
        <v>0</v>
      </c>
      <c r="N2488" s="5" t="str">
        <f>TEXT(Table1[[#This Row],[Date]],"mmm")</f>
        <v>Nov</v>
      </c>
      <c r="O2488" s="5">
        <f>YEAR(Table1[[#This Row],[Date]])</f>
        <v>2024</v>
      </c>
    </row>
    <row r="2489" spans="1:15" x14ac:dyDescent="0.25">
      <c r="A2489" s="5">
        <v>2488</v>
      </c>
      <c r="B2489" s="6">
        <v>45378</v>
      </c>
      <c r="C2489" s="5" t="s">
        <v>36</v>
      </c>
      <c r="D2489" s="5" t="str">
        <f>VLOOKUP($C2489,'Sales Person'!$A$1:$C$21,2,0)</f>
        <v>Michale Cole</v>
      </c>
      <c r="E2489" s="5" t="s">
        <v>4</v>
      </c>
      <c r="F2489" s="5" t="str">
        <f>VLOOKUP($E2489,Country!$A$1:$B$11,2,0)</f>
        <v>North America</v>
      </c>
      <c r="G2489" s="5" t="s">
        <v>32</v>
      </c>
      <c r="H2489" s="5" t="str">
        <f>VLOOKUP($G2489,Products!$A$1:$C$11,COLUMNS(Products!$A$2:B2489),0)</f>
        <v>Audio</v>
      </c>
      <c r="I2489" s="5">
        <f>VLOOKUP($G2489,Products!$A$1:$C$11,COLUMNS(Products!$A$2:C2489),0)</f>
        <v>143.09</v>
      </c>
      <c r="J2489" s="5">
        <v>836.84</v>
      </c>
      <c r="K2489" s="5" t="s">
        <v>81</v>
      </c>
      <c r="L2489" s="6">
        <v>45380</v>
      </c>
      <c r="M2489" s="5">
        <f t="shared" si="38"/>
        <v>2</v>
      </c>
      <c r="N2489" s="5" t="str">
        <f>TEXT(Table1[[#This Row],[Date]],"mmm")</f>
        <v>Mar</v>
      </c>
      <c r="O2489" s="5">
        <f>YEAR(Table1[[#This Row],[Date]])</f>
        <v>2024</v>
      </c>
    </row>
    <row r="2490" spans="1:15" x14ac:dyDescent="0.25">
      <c r="A2490" s="5">
        <v>2489</v>
      </c>
      <c r="B2490" s="6">
        <v>45218</v>
      </c>
      <c r="C2490" s="5" t="s">
        <v>46</v>
      </c>
      <c r="D2490" s="5" t="str">
        <f>VLOOKUP($C2490,'Sales Person'!$A$1:$C$21,2,0)</f>
        <v>Nick Patrick</v>
      </c>
      <c r="E2490" s="5" t="s">
        <v>13</v>
      </c>
      <c r="F2490" s="5" t="str">
        <f>VLOOKUP($E2490,Country!$A$1:$B$11,2,0)</f>
        <v>Asia</v>
      </c>
      <c r="G2490" s="5" t="s">
        <v>33</v>
      </c>
      <c r="H2490" s="5" t="str">
        <f>VLOOKUP($G2490,Products!$A$1:$C$11,COLUMNS(Products!$A$2:B2490),0)</f>
        <v>Electronics</v>
      </c>
      <c r="I2490" s="5">
        <f>VLOOKUP($G2490,Products!$A$1:$C$11,COLUMNS(Products!$A$2:C2490),0)</f>
        <v>381.62</v>
      </c>
      <c r="J2490" s="5">
        <v>460.39</v>
      </c>
      <c r="K2490" s="5" t="s">
        <v>82</v>
      </c>
      <c r="L2490" s="5" t="s">
        <v>83</v>
      </c>
      <c r="M2490" s="5" t="str">
        <f t="shared" si="38"/>
        <v>0</v>
      </c>
      <c r="N2490" s="5" t="str">
        <f>TEXT(Table1[[#This Row],[Date]],"mmm")</f>
        <v>Oct</v>
      </c>
      <c r="O2490" s="5">
        <f>YEAR(Table1[[#This Row],[Date]])</f>
        <v>2023</v>
      </c>
    </row>
    <row r="2491" spans="1:15" x14ac:dyDescent="0.25">
      <c r="A2491" s="5">
        <v>2490</v>
      </c>
      <c r="B2491" s="6">
        <v>45282</v>
      </c>
      <c r="C2491" s="5" t="s">
        <v>64</v>
      </c>
      <c r="D2491" s="5" t="str">
        <f>VLOOKUP($C2491,'Sales Person'!$A$1:$C$21,2,0)</f>
        <v>Michale Cole</v>
      </c>
      <c r="E2491" s="5" t="s">
        <v>15</v>
      </c>
      <c r="F2491" s="5" t="str">
        <f>VLOOKUP($E2491,Country!$A$1:$B$11,2,0)</f>
        <v>Oceania</v>
      </c>
      <c r="G2491" s="5" t="s">
        <v>29</v>
      </c>
      <c r="H2491" s="5" t="str">
        <f>VLOOKUP($G2491,Products!$A$1:$C$11,COLUMNS(Products!$A$2:B2491),0)</f>
        <v>Computing</v>
      </c>
      <c r="I2491" s="5">
        <f>VLOOKUP($G2491,Products!$A$1:$C$11,COLUMNS(Products!$A$2:C2491),0)</f>
        <v>104.6</v>
      </c>
      <c r="J2491" s="5">
        <v>887.25</v>
      </c>
      <c r="K2491" s="5" t="s">
        <v>81</v>
      </c>
      <c r="L2491" s="6">
        <v>45302</v>
      </c>
      <c r="M2491" s="5">
        <f t="shared" si="38"/>
        <v>20</v>
      </c>
      <c r="N2491" s="5" t="str">
        <f>TEXT(Table1[[#This Row],[Date]],"mmm")</f>
        <v>Dec</v>
      </c>
      <c r="O2491" s="5">
        <f>YEAR(Table1[[#This Row],[Date]])</f>
        <v>2023</v>
      </c>
    </row>
    <row r="2492" spans="1:15" x14ac:dyDescent="0.25">
      <c r="A2492" s="5">
        <v>2491</v>
      </c>
      <c r="B2492" s="6">
        <v>45439</v>
      </c>
      <c r="C2492" s="5" t="s">
        <v>72</v>
      </c>
      <c r="D2492" s="5" t="str">
        <f>VLOOKUP($C2492,'Sales Person'!$A$1:$C$21,2,0)</f>
        <v>Cathy Kelley</v>
      </c>
      <c r="E2492" s="5" t="s">
        <v>7</v>
      </c>
      <c r="F2492" s="5" t="str">
        <f>VLOOKUP($E2492,Country!$A$1:$B$11,2,0)</f>
        <v>Europe</v>
      </c>
      <c r="G2492" s="5" t="s">
        <v>26</v>
      </c>
      <c r="H2492" s="5" t="str">
        <f>VLOOKUP($G2492,Products!$A$1:$C$11,COLUMNS(Products!$A$2:B2492),0)</f>
        <v>Electronics</v>
      </c>
      <c r="I2492" s="5">
        <f>VLOOKUP($G2492,Products!$A$1:$C$11,COLUMNS(Products!$A$2:C2492),0)</f>
        <v>263.2</v>
      </c>
      <c r="J2492" s="5">
        <v>121.72</v>
      </c>
      <c r="K2492" s="5" t="s">
        <v>81</v>
      </c>
      <c r="L2492" s="6">
        <v>45447</v>
      </c>
      <c r="M2492" s="5">
        <f t="shared" si="38"/>
        <v>8</v>
      </c>
      <c r="N2492" s="5" t="str">
        <f>TEXT(Table1[[#This Row],[Date]],"mmm")</f>
        <v>May</v>
      </c>
      <c r="O2492" s="5">
        <f>YEAR(Table1[[#This Row],[Date]])</f>
        <v>2024</v>
      </c>
    </row>
    <row r="2493" spans="1:15" x14ac:dyDescent="0.25">
      <c r="A2493" s="5">
        <v>2492</v>
      </c>
      <c r="B2493" s="6">
        <v>45656</v>
      </c>
      <c r="C2493" s="5" t="s">
        <v>42</v>
      </c>
      <c r="D2493" s="5" t="str">
        <f>VLOOKUP($C2493,'Sales Person'!$A$1:$C$21,2,0)</f>
        <v>Cathy Kelley</v>
      </c>
      <c r="E2493" s="5" t="s">
        <v>10</v>
      </c>
      <c r="F2493" s="5" t="str">
        <f>VLOOKUP($E2493,Country!$A$1:$B$11,2,0)</f>
        <v>Europe</v>
      </c>
      <c r="G2493" s="5" t="s">
        <v>32</v>
      </c>
      <c r="H2493" s="5" t="str">
        <f>VLOOKUP($G2493,Products!$A$1:$C$11,COLUMNS(Products!$A$2:B2493),0)</f>
        <v>Audio</v>
      </c>
      <c r="I2493" s="5">
        <f>VLOOKUP($G2493,Products!$A$1:$C$11,COLUMNS(Products!$A$2:C2493),0)</f>
        <v>143.09</v>
      </c>
      <c r="J2493" s="5">
        <v>437.37</v>
      </c>
      <c r="K2493" s="5" t="s">
        <v>81</v>
      </c>
      <c r="L2493" s="6">
        <v>44931</v>
      </c>
      <c r="M2493" s="5">
        <f t="shared" si="38"/>
        <v>-725</v>
      </c>
      <c r="N2493" s="5" t="str">
        <f>TEXT(Table1[[#This Row],[Date]],"mmm")</f>
        <v>Dec</v>
      </c>
      <c r="O2493" s="5">
        <f>YEAR(Table1[[#This Row],[Date]])</f>
        <v>2024</v>
      </c>
    </row>
    <row r="2494" spans="1:15" x14ac:dyDescent="0.25">
      <c r="A2494" s="5">
        <v>2493</v>
      </c>
      <c r="B2494" s="6">
        <v>44997</v>
      </c>
      <c r="C2494" s="5" t="s">
        <v>54</v>
      </c>
      <c r="D2494" s="5" t="str">
        <f>VLOOKUP($C2494,'Sales Person'!$A$1:$C$21,2,0)</f>
        <v>Michale Cole</v>
      </c>
      <c r="E2494" s="5" t="s">
        <v>4</v>
      </c>
      <c r="F2494" s="5" t="str">
        <f>VLOOKUP($E2494,Country!$A$1:$B$11,2,0)</f>
        <v>North America</v>
      </c>
      <c r="G2494" s="5" t="s">
        <v>24</v>
      </c>
      <c r="H2494" s="5" t="str">
        <f>VLOOKUP($G2494,Products!$A$1:$C$11,COLUMNS(Products!$A$2:B2494),0)</f>
        <v>Audio</v>
      </c>
      <c r="I2494" s="5">
        <f>VLOOKUP($G2494,Products!$A$1:$C$11,COLUMNS(Products!$A$2:C2494),0)</f>
        <v>195.62</v>
      </c>
      <c r="J2494" s="5">
        <v>110.99</v>
      </c>
      <c r="K2494" s="5" t="s">
        <v>82</v>
      </c>
      <c r="L2494" s="5" t="s">
        <v>83</v>
      </c>
      <c r="M2494" s="5" t="str">
        <f t="shared" si="38"/>
        <v>0</v>
      </c>
      <c r="N2494" s="5" t="str">
        <f>TEXT(Table1[[#This Row],[Date]],"mmm")</f>
        <v>Mar</v>
      </c>
      <c r="O2494" s="5">
        <f>YEAR(Table1[[#This Row],[Date]])</f>
        <v>2023</v>
      </c>
    </row>
    <row r="2495" spans="1:15" x14ac:dyDescent="0.25">
      <c r="A2495" s="5">
        <v>2494</v>
      </c>
      <c r="B2495" s="6">
        <v>45342</v>
      </c>
      <c r="C2495" s="5" t="s">
        <v>42</v>
      </c>
      <c r="D2495" s="5" t="str">
        <f>VLOOKUP($C2495,'Sales Person'!$A$1:$C$21,2,0)</f>
        <v>Cathy Kelley</v>
      </c>
      <c r="E2495" s="5" t="s">
        <v>7</v>
      </c>
      <c r="F2495" s="5" t="str">
        <f>VLOOKUP($E2495,Country!$A$1:$B$11,2,0)</f>
        <v>Europe</v>
      </c>
      <c r="G2495" s="5" t="s">
        <v>29</v>
      </c>
      <c r="H2495" s="5" t="str">
        <f>VLOOKUP($G2495,Products!$A$1:$C$11,COLUMNS(Products!$A$2:B2495),0)</f>
        <v>Computing</v>
      </c>
      <c r="I2495" s="5">
        <f>VLOOKUP($G2495,Products!$A$1:$C$11,COLUMNS(Products!$A$2:C2495),0)</f>
        <v>104.6</v>
      </c>
      <c r="J2495" s="5">
        <v>782.73</v>
      </c>
      <c r="K2495" s="5" t="s">
        <v>82</v>
      </c>
      <c r="L2495" s="5" t="s">
        <v>83</v>
      </c>
      <c r="M2495" s="5" t="str">
        <f t="shared" si="38"/>
        <v>0</v>
      </c>
      <c r="N2495" s="5" t="str">
        <f>TEXT(Table1[[#This Row],[Date]],"mmm")</f>
        <v>Feb</v>
      </c>
      <c r="O2495" s="5">
        <f>YEAR(Table1[[#This Row],[Date]])</f>
        <v>2024</v>
      </c>
    </row>
    <row r="2496" spans="1:15" x14ac:dyDescent="0.25">
      <c r="A2496" s="5">
        <v>2495</v>
      </c>
      <c r="B2496" s="6">
        <v>45383</v>
      </c>
      <c r="C2496" s="5" t="s">
        <v>62</v>
      </c>
      <c r="D2496" s="5" t="str">
        <f>VLOOKUP($C2496,'Sales Person'!$A$1:$C$21,2,0)</f>
        <v>Cathy Kelley</v>
      </c>
      <c r="E2496" s="5" t="s">
        <v>14</v>
      </c>
      <c r="F2496" s="5" t="str">
        <f>VLOOKUP($E2496,Country!$A$1:$B$11,2,0)</f>
        <v>Asia</v>
      </c>
      <c r="G2496" s="5" t="s">
        <v>28</v>
      </c>
      <c r="H2496" s="5" t="str">
        <f>VLOOKUP($G2496,Products!$A$1:$C$11,COLUMNS(Products!$A$2:B2496),0)</f>
        <v>Electronics</v>
      </c>
      <c r="I2496" s="5">
        <f>VLOOKUP($G2496,Products!$A$1:$C$11,COLUMNS(Products!$A$2:C2496),0)</f>
        <v>282.79000000000002</v>
      </c>
      <c r="J2496" s="5">
        <v>829.84</v>
      </c>
      <c r="K2496" s="5" t="s">
        <v>81</v>
      </c>
      <c r="L2496" s="6">
        <v>45401</v>
      </c>
      <c r="M2496" s="5">
        <f t="shared" si="38"/>
        <v>18</v>
      </c>
      <c r="N2496" s="5" t="str">
        <f>TEXT(Table1[[#This Row],[Date]],"mmm")</f>
        <v>Apr</v>
      </c>
      <c r="O2496" s="5">
        <f>YEAR(Table1[[#This Row],[Date]])</f>
        <v>2024</v>
      </c>
    </row>
    <row r="2497" spans="1:15" x14ac:dyDescent="0.25">
      <c r="A2497" s="5">
        <v>2496</v>
      </c>
      <c r="B2497" s="6">
        <v>45103</v>
      </c>
      <c r="C2497" s="5" t="s">
        <v>70</v>
      </c>
      <c r="D2497" s="5" t="str">
        <f>VLOOKUP($C2497,'Sales Person'!$A$1:$C$21,2,0)</f>
        <v>Cathy Kelley</v>
      </c>
      <c r="E2497" s="5" t="s">
        <v>5</v>
      </c>
      <c r="F2497" s="5" t="str">
        <f>VLOOKUP($E2497,Country!$A$1:$B$11,2,0)</f>
        <v>South America</v>
      </c>
      <c r="G2497" s="5" t="s">
        <v>22</v>
      </c>
      <c r="H2497" s="5" t="str">
        <f>VLOOKUP($G2497,Products!$A$1:$C$11,COLUMNS(Products!$A$2:B2497),0)</f>
        <v>Computing</v>
      </c>
      <c r="I2497" s="5">
        <f>VLOOKUP($G2497,Products!$A$1:$C$11,COLUMNS(Products!$A$2:C2497),0)</f>
        <v>415.78</v>
      </c>
      <c r="J2497" s="5">
        <v>322.44</v>
      </c>
      <c r="K2497" s="5" t="s">
        <v>81</v>
      </c>
      <c r="L2497" s="6">
        <v>45107</v>
      </c>
      <c r="M2497" s="5">
        <f t="shared" si="38"/>
        <v>4</v>
      </c>
      <c r="N2497" s="5" t="str">
        <f>TEXT(Table1[[#This Row],[Date]],"mmm")</f>
        <v>Jun</v>
      </c>
      <c r="O2497" s="5">
        <f>YEAR(Table1[[#This Row],[Date]])</f>
        <v>2023</v>
      </c>
    </row>
    <row r="2498" spans="1:15" x14ac:dyDescent="0.25">
      <c r="A2498" s="5">
        <v>2497</v>
      </c>
      <c r="B2498" s="6">
        <v>45576</v>
      </c>
      <c r="C2498" s="5" t="s">
        <v>50</v>
      </c>
      <c r="D2498" s="5" t="str">
        <f>VLOOKUP($C2498,'Sales Person'!$A$1:$C$21,2,0)</f>
        <v>Michale Cole</v>
      </c>
      <c r="E2498" s="5" t="s">
        <v>15</v>
      </c>
      <c r="F2498" s="5" t="str">
        <f>VLOOKUP($E2498,Country!$A$1:$B$11,2,0)</f>
        <v>Oceania</v>
      </c>
      <c r="G2498" s="5" t="s">
        <v>33</v>
      </c>
      <c r="H2498" s="5" t="str">
        <f>VLOOKUP($G2498,Products!$A$1:$C$11,COLUMNS(Products!$A$2:B2498),0)</f>
        <v>Electronics</v>
      </c>
      <c r="I2498" s="5">
        <f>VLOOKUP($G2498,Products!$A$1:$C$11,COLUMNS(Products!$A$2:C2498),0)</f>
        <v>381.62</v>
      </c>
      <c r="J2498" s="5">
        <v>227.94</v>
      </c>
      <c r="K2498" s="5" t="s">
        <v>81</v>
      </c>
      <c r="L2498" s="6">
        <v>45596</v>
      </c>
      <c r="M2498" s="5">
        <f t="shared" ref="M2498:M2561" si="39">IFERROR(L2498-B2498,"0")</f>
        <v>20</v>
      </c>
      <c r="N2498" s="5" t="str">
        <f>TEXT(Table1[[#This Row],[Date]],"mmm")</f>
        <v>Oct</v>
      </c>
      <c r="O2498" s="5">
        <f>YEAR(Table1[[#This Row],[Date]])</f>
        <v>2024</v>
      </c>
    </row>
    <row r="2499" spans="1:15" x14ac:dyDescent="0.25">
      <c r="A2499" s="5">
        <v>2498</v>
      </c>
      <c r="B2499" s="6">
        <v>45590</v>
      </c>
      <c r="C2499" s="5" t="s">
        <v>74</v>
      </c>
      <c r="D2499" s="5" t="str">
        <f>VLOOKUP($C2499,'Sales Person'!$A$1:$C$21,2,0)</f>
        <v>Michale Cole</v>
      </c>
      <c r="E2499" s="5" t="s">
        <v>5</v>
      </c>
      <c r="F2499" s="5" t="str">
        <f>VLOOKUP($E2499,Country!$A$1:$B$11,2,0)</f>
        <v>South America</v>
      </c>
      <c r="G2499" s="5" t="s">
        <v>31</v>
      </c>
      <c r="H2499" s="5" t="str">
        <f>VLOOKUP($G2499,Products!$A$1:$C$11,COLUMNS(Products!$A$2:B2499),0)</f>
        <v>Electronics</v>
      </c>
      <c r="I2499" s="5">
        <f>VLOOKUP($G2499,Products!$A$1:$C$11,COLUMNS(Products!$A$2:C2499),0)</f>
        <v>71.97</v>
      </c>
      <c r="J2499" s="5">
        <v>567.87</v>
      </c>
      <c r="K2499" s="5" t="s">
        <v>82</v>
      </c>
      <c r="L2499" s="5" t="s">
        <v>83</v>
      </c>
      <c r="M2499" s="5" t="str">
        <f t="shared" si="39"/>
        <v>0</v>
      </c>
      <c r="N2499" s="5" t="str">
        <f>TEXT(Table1[[#This Row],[Date]],"mmm")</f>
        <v>Oct</v>
      </c>
      <c r="O2499" s="5">
        <f>YEAR(Table1[[#This Row],[Date]])</f>
        <v>2024</v>
      </c>
    </row>
    <row r="2500" spans="1:15" x14ac:dyDescent="0.25">
      <c r="A2500" s="5">
        <v>2499</v>
      </c>
      <c r="B2500" s="6">
        <v>44992</v>
      </c>
      <c r="C2500" s="5" t="s">
        <v>42</v>
      </c>
      <c r="D2500" s="5" t="str">
        <f>VLOOKUP($C2500,'Sales Person'!$A$1:$C$21,2,0)</f>
        <v>Cathy Kelley</v>
      </c>
      <c r="E2500" s="5" t="s">
        <v>7</v>
      </c>
      <c r="F2500" s="5" t="str">
        <f>VLOOKUP($E2500,Country!$A$1:$B$11,2,0)</f>
        <v>Europe</v>
      </c>
      <c r="G2500" s="5" t="s">
        <v>31</v>
      </c>
      <c r="H2500" s="5" t="str">
        <f>VLOOKUP($G2500,Products!$A$1:$C$11,COLUMNS(Products!$A$2:B2500),0)</f>
        <v>Electronics</v>
      </c>
      <c r="I2500" s="5">
        <f>VLOOKUP($G2500,Products!$A$1:$C$11,COLUMNS(Products!$A$2:C2500),0)</f>
        <v>71.97</v>
      </c>
      <c r="J2500" s="5">
        <v>340.39</v>
      </c>
      <c r="K2500" s="5" t="s">
        <v>81</v>
      </c>
      <c r="L2500" s="6">
        <v>45000</v>
      </c>
      <c r="M2500" s="5">
        <f t="shared" si="39"/>
        <v>8</v>
      </c>
      <c r="N2500" s="5" t="str">
        <f>TEXT(Table1[[#This Row],[Date]],"mmm")</f>
        <v>Mar</v>
      </c>
      <c r="O2500" s="5">
        <f>YEAR(Table1[[#This Row],[Date]])</f>
        <v>2023</v>
      </c>
    </row>
    <row r="2501" spans="1:15" x14ac:dyDescent="0.25">
      <c r="A2501" s="5">
        <v>2500</v>
      </c>
      <c r="B2501" s="6">
        <v>45454</v>
      </c>
      <c r="C2501" s="5" t="s">
        <v>70</v>
      </c>
      <c r="D2501" s="5" t="str">
        <f>VLOOKUP($C2501,'Sales Person'!$A$1:$C$21,2,0)</f>
        <v>Cathy Kelley</v>
      </c>
      <c r="E2501" s="5" t="s">
        <v>10</v>
      </c>
      <c r="F2501" s="5" t="str">
        <f>VLOOKUP($E2501,Country!$A$1:$B$11,2,0)</f>
        <v>Europe</v>
      </c>
      <c r="G2501" s="5" t="s">
        <v>26</v>
      </c>
      <c r="H2501" s="5" t="str">
        <f>VLOOKUP($G2501,Products!$A$1:$C$11,COLUMNS(Products!$A$2:B2501),0)</f>
        <v>Electronics</v>
      </c>
      <c r="I2501" s="5">
        <f>VLOOKUP($G2501,Products!$A$1:$C$11,COLUMNS(Products!$A$2:C2501),0)</f>
        <v>263.2</v>
      </c>
      <c r="J2501" s="5">
        <v>509.64</v>
      </c>
      <c r="K2501" s="5" t="s">
        <v>81</v>
      </c>
      <c r="L2501" s="6">
        <v>45460</v>
      </c>
      <c r="M2501" s="5">
        <f t="shared" si="39"/>
        <v>6</v>
      </c>
      <c r="N2501" s="5" t="str">
        <f>TEXT(Table1[[#This Row],[Date]],"mmm")</f>
        <v>Jun</v>
      </c>
      <c r="O2501" s="5">
        <f>YEAR(Table1[[#This Row],[Date]])</f>
        <v>2024</v>
      </c>
    </row>
    <row r="2502" spans="1:15" x14ac:dyDescent="0.25">
      <c r="A2502" s="5">
        <v>2501</v>
      </c>
      <c r="B2502" s="6">
        <v>45578</v>
      </c>
      <c r="C2502" s="5" t="s">
        <v>36</v>
      </c>
      <c r="D2502" s="5" t="str">
        <f>VLOOKUP($C2502,'Sales Person'!$A$1:$C$21,2,0)</f>
        <v>Michale Cole</v>
      </c>
      <c r="E2502" s="5" t="s">
        <v>15</v>
      </c>
      <c r="F2502" s="5" t="str">
        <f>VLOOKUP($E2502,Country!$A$1:$B$11,2,0)</f>
        <v>Oceania</v>
      </c>
      <c r="G2502" s="5" t="s">
        <v>28</v>
      </c>
      <c r="H2502" s="5" t="str">
        <f>VLOOKUP($G2502,Products!$A$1:$C$11,COLUMNS(Products!$A$2:B2502),0)</f>
        <v>Electronics</v>
      </c>
      <c r="I2502" s="5">
        <f>VLOOKUP($G2502,Products!$A$1:$C$11,COLUMNS(Products!$A$2:C2502),0)</f>
        <v>282.79000000000002</v>
      </c>
      <c r="J2502" s="5">
        <v>425.04</v>
      </c>
      <c r="K2502" s="5" t="s">
        <v>82</v>
      </c>
      <c r="L2502" s="5" t="s">
        <v>83</v>
      </c>
      <c r="M2502" s="5" t="str">
        <f t="shared" si="39"/>
        <v>0</v>
      </c>
      <c r="N2502" s="5" t="str">
        <f>TEXT(Table1[[#This Row],[Date]],"mmm")</f>
        <v>Oct</v>
      </c>
      <c r="O2502" s="5">
        <f>YEAR(Table1[[#This Row],[Date]])</f>
        <v>2024</v>
      </c>
    </row>
    <row r="2503" spans="1:15" x14ac:dyDescent="0.25">
      <c r="A2503" s="5">
        <v>2502</v>
      </c>
      <c r="B2503" s="6">
        <v>45126</v>
      </c>
      <c r="C2503" s="5" t="s">
        <v>68</v>
      </c>
      <c r="D2503" s="5" t="str">
        <f>VLOOKUP($C2503,'Sales Person'!$A$1:$C$21,2,0)</f>
        <v>Samantha Irvin</v>
      </c>
      <c r="E2503" s="5" t="s">
        <v>15</v>
      </c>
      <c r="F2503" s="5" t="str">
        <f>VLOOKUP($E2503,Country!$A$1:$B$11,2,0)</f>
        <v>Oceania</v>
      </c>
      <c r="G2503" s="5" t="s">
        <v>26</v>
      </c>
      <c r="H2503" s="5" t="str">
        <f>VLOOKUP($G2503,Products!$A$1:$C$11,COLUMNS(Products!$A$2:B2503),0)</f>
        <v>Electronics</v>
      </c>
      <c r="I2503" s="5">
        <f>VLOOKUP($G2503,Products!$A$1:$C$11,COLUMNS(Products!$A$2:C2503),0)</f>
        <v>263.2</v>
      </c>
      <c r="J2503" s="5">
        <v>779.62</v>
      </c>
      <c r="K2503" s="5" t="s">
        <v>81</v>
      </c>
      <c r="L2503" s="6">
        <v>45146</v>
      </c>
      <c r="M2503" s="5">
        <f t="shared" si="39"/>
        <v>20</v>
      </c>
      <c r="N2503" s="5" t="str">
        <f>TEXT(Table1[[#This Row],[Date]],"mmm")</f>
        <v>Jul</v>
      </c>
      <c r="O2503" s="5">
        <f>YEAR(Table1[[#This Row],[Date]])</f>
        <v>2023</v>
      </c>
    </row>
    <row r="2504" spans="1:15" x14ac:dyDescent="0.25">
      <c r="A2504" s="5">
        <v>2503</v>
      </c>
      <c r="B2504" s="6">
        <v>45297</v>
      </c>
      <c r="C2504" s="5" t="s">
        <v>54</v>
      </c>
      <c r="D2504" s="5" t="str">
        <f>VLOOKUP($C2504,'Sales Person'!$A$1:$C$21,2,0)</f>
        <v>Michale Cole</v>
      </c>
      <c r="E2504" s="5" t="s">
        <v>14</v>
      </c>
      <c r="F2504" s="5" t="str">
        <f>VLOOKUP($E2504,Country!$A$1:$B$11,2,0)</f>
        <v>Asia</v>
      </c>
      <c r="G2504" s="5" t="s">
        <v>32</v>
      </c>
      <c r="H2504" s="5" t="str">
        <f>VLOOKUP($G2504,Products!$A$1:$C$11,COLUMNS(Products!$A$2:B2504),0)</f>
        <v>Audio</v>
      </c>
      <c r="I2504" s="5">
        <f>VLOOKUP($G2504,Products!$A$1:$C$11,COLUMNS(Products!$A$2:C2504),0)</f>
        <v>143.09</v>
      </c>
      <c r="J2504" s="5">
        <v>170.8</v>
      </c>
      <c r="K2504" s="5" t="s">
        <v>81</v>
      </c>
      <c r="L2504" s="6">
        <v>45315</v>
      </c>
      <c r="M2504" s="5">
        <f t="shared" si="39"/>
        <v>18</v>
      </c>
      <c r="N2504" s="5" t="str">
        <f>TEXT(Table1[[#This Row],[Date]],"mmm")</f>
        <v>Jan</v>
      </c>
      <c r="O2504" s="5">
        <f>YEAR(Table1[[#This Row],[Date]])</f>
        <v>2024</v>
      </c>
    </row>
    <row r="2505" spans="1:15" x14ac:dyDescent="0.25">
      <c r="A2505" s="5">
        <v>2504</v>
      </c>
      <c r="B2505" s="6">
        <v>45621</v>
      </c>
      <c r="C2505" s="5" t="s">
        <v>44</v>
      </c>
      <c r="D2505" s="5" t="str">
        <f>VLOOKUP($C2505,'Sales Person'!$A$1:$C$21,2,0)</f>
        <v>Cathy Kelley</v>
      </c>
      <c r="E2505" s="5" t="s">
        <v>4</v>
      </c>
      <c r="F2505" s="5" t="str">
        <f>VLOOKUP($E2505,Country!$A$1:$B$11,2,0)</f>
        <v>North America</v>
      </c>
      <c r="G2505" s="5" t="s">
        <v>33</v>
      </c>
      <c r="H2505" s="5" t="str">
        <f>VLOOKUP($G2505,Products!$A$1:$C$11,COLUMNS(Products!$A$2:B2505),0)</f>
        <v>Electronics</v>
      </c>
      <c r="I2505" s="5">
        <f>VLOOKUP($G2505,Products!$A$1:$C$11,COLUMNS(Products!$A$2:C2505),0)</f>
        <v>381.62</v>
      </c>
      <c r="J2505" s="5">
        <v>103.19</v>
      </c>
      <c r="K2505" s="5" t="s">
        <v>81</v>
      </c>
      <c r="L2505" s="6">
        <v>45623</v>
      </c>
      <c r="M2505" s="5">
        <f t="shared" si="39"/>
        <v>2</v>
      </c>
      <c r="N2505" s="5" t="str">
        <f>TEXT(Table1[[#This Row],[Date]],"mmm")</f>
        <v>Nov</v>
      </c>
      <c r="O2505" s="5">
        <f>YEAR(Table1[[#This Row],[Date]])</f>
        <v>2024</v>
      </c>
    </row>
    <row r="2506" spans="1:15" x14ac:dyDescent="0.25">
      <c r="A2506" s="5">
        <v>2505</v>
      </c>
      <c r="B2506" s="6">
        <v>44937</v>
      </c>
      <c r="C2506" s="5" t="s">
        <v>72</v>
      </c>
      <c r="D2506" s="5" t="str">
        <f>VLOOKUP($C2506,'Sales Person'!$A$1:$C$21,2,0)</f>
        <v>Cathy Kelley</v>
      </c>
      <c r="E2506" s="5" t="s">
        <v>9</v>
      </c>
      <c r="F2506" s="5" t="str">
        <f>VLOOKUP($E2506,Country!$A$1:$B$11,2,0)</f>
        <v>Europe</v>
      </c>
      <c r="G2506" s="5" t="s">
        <v>28</v>
      </c>
      <c r="H2506" s="5" t="str">
        <f>VLOOKUP($G2506,Products!$A$1:$C$11,COLUMNS(Products!$A$2:B2506),0)</f>
        <v>Electronics</v>
      </c>
      <c r="I2506" s="5">
        <f>VLOOKUP($G2506,Products!$A$1:$C$11,COLUMNS(Products!$A$2:C2506),0)</f>
        <v>282.79000000000002</v>
      </c>
      <c r="J2506" s="5">
        <v>316.02999999999997</v>
      </c>
      <c r="K2506" s="5" t="s">
        <v>81</v>
      </c>
      <c r="L2506" s="6">
        <v>44947</v>
      </c>
      <c r="M2506" s="5">
        <f t="shared" si="39"/>
        <v>10</v>
      </c>
      <c r="N2506" s="5" t="str">
        <f>TEXT(Table1[[#This Row],[Date]],"mmm")</f>
        <v>Jan</v>
      </c>
      <c r="O2506" s="5">
        <f>YEAR(Table1[[#This Row],[Date]])</f>
        <v>2023</v>
      </c>
    </row>
    <row r="2507" spans="1:15" x14ac:dyDescent="0.25">
      <c r="A2507" s="5">
        <v>2506</v>
      </c>
      <c r="B2507" s="6">
        <v>45623</v>
      </c>
      <c r="C2507" s="5" t="s">
        <v>64</v>
      </c>
      <c r="D2507" s="5" t="str">
        <f>VLOOKUP($C2507,'Sales Person'!$A$1:$C$21,2,0)</f>
        <v>Michale Cole</v>
      </c>
      <c r="E2507" s="5" t="s">
        <v>5</v>
      </c>
      <c r="F2507" s="5" t="str">
        <f>VLOOKUP($E2507,Country!$A$1:$B$11,2,0)</f>
        <v>South America</v>
      </c>
      <c r="G2507" s="5" t="s">
        <v>32</v>
      </c>
      <c r="H2507" s="5" t="str">
        <f>VLOOKUP($G2507,Products!$A$1:$C$11,COLUMNS(Products!$A$2:B2507),0)</f>
        <v>Audio</v>
      </c>
      <c r="I2507" s="5">
        <f>VLOOKUP($G2507,Products!$A$1:$C$11,COLUMNS(Products!$A$2:C2507),0)</f>
        <v>143.09</v>
      </c>
      <c r="J2507" s="5">
        <v>383.78</v>
      </c>
      <c r="K2507" s="5" t="s">
        <v>81</v>
      </c>
      <c r="L2507" s="6">
        <v>45627</v>
      </c>
      <c r="M2507" s="5">
        <f t="shared" si="39"/>
        <v>4</v>
      </c>
      <c r="N2507" s="5" t="str">
        <f>TEXT(Table1[[#This Row],[Date]],"mmm")</f>
        <v>Nov</v>
      </c>
      <c r="O2507" s="5">
        <f>YEAR(Table1[[#This Row],[Date]])</f>
        <v>2024</v>
      </c>
    </row>
    <row r="2508" spans="1:15" x14ac:dyDescent="0.25">
      <c r="A2508" s="5">
        <v>2507</v>
      </c>
      <c r="B2508" s="6">
        <v>45297</v>
      </c>
      <c r="C2508" s="5" t="s">
        <v>50</v>
      </c>
      <c r="D2508" s="5" t="str">
        <f>VLOOKUP($C2508,'Sales Person'!$A$1:$C$21,2,0)</f>
        <v>Michale Cole</v>
      </c>
      <c r="E2508" s="5" t="s">
        <v>10</v>
      </c>
      <c r="F2508" s="5" t="str">
        <f>VLOOKUP($E2508,Country!$A$1:$B$11,2,0)</f>
        <v>Europe</v>
      </c>
      <c r="G2508" s="5" t="s">
        <v>26</v>
      </c>
      <c r="H2508" s="5" t="str">
        <f>VLOOKUP($G2508,Products!$A$1:$C$11,COLUMNS(Products!$A$2:B2508),0)</f>
        <v>Electronics</v>
      </c>
      <c r="I2508" s="5">
        <f>VLOOKUP($G2508,Products!$A$1:$C$11,COLUMNS(Products!$A$2:C2508),0)</f>
        <v>263.2</v>
      </c>
      <c r="J2508" s="5">
        <v>547.55999999999995</v>
      </c>
      <c r="K2508" s="5" t="s">
        <v>81</v>
      </c>
      <c r="L2508" s="6">
        <v>45303</v>
      </c>
      <c r="M2508" s="5">
        <f t="shared" si="39"/>
        <v>6</v>
      </c>
      <c r="N2508" s="5" t="str">
        <f>TEXT(Table1[[#This Row],[Date]],"mmm")</f>
        <v>Jan</v>
      </c>
      <c r="O2508" s="5">
        <f>YEAR(Table1[[#This Row],[Date]])</f>
        <v>2024</v>
      </c>
    </row>
    <row r="2509" spans="1:15" x14ac:dyDescent="0.25">
      <c r="A2509" s="5">
        <v>2508</v>
      </c>
      <c r="B2509" s="6">
        <v>45212</v>
      </c>
      <c r="C2509" s="5" t="s">
        <v>56</v>
      </c>
      <c r="D2509" s="5" t="str">
        <f>VLOOKUP($C2509,'Sales Person'!$A$1:$C$21,2,0)</f>
        <v>Nick Patrick</v>
      </c>
      <c r="E2509" s="5" t="s">
        <v>7</v>
      </c>
      <c r="F2509" s="5" t="str">
        <f>VLOOKUP($E2509,Country!$A$1:$B$11,2,0)</f>
        <v>Europe</v>
      </c>
      <c r="G2509" s="5" t="s">
        <v>33</v>
      </c>
      <c r="H2509" s="5" t="str">
        <f>VLOOKUP($G2509,Products!$A$1:$C$11,COLUMNS(Products!$A$2:B2509),0)</f>
        <v>Electronics</v>
      </c>
      <c r="I2509" s="5">
        <f>VLOOKUP($G2509,Products!$A$1:$C$11,COLUMNS(Products!$A$2:C2509),0)</f>
        <v>381.62</v>
      </c>
      <c r="J2509" s="5">
        <v>691.68</v>
      </c>
      <c r="K2509" s="5" t="s">
        <v>81</v>
      </c>
      <c r="L2509" s="6">
        <v>45220</v>
      </c>
      <c r="M2509" s="5">
        <f t="shared" si="39"/>
        <v>8</v>
      </c>
      <c r="N2509" s="5" t="str">
        <f>TEXT(Table1[[#This Row],[Date]],"mmm")</f>
        <v>Oct</v>
      </c>
      <c r="O2509" s="5">
        <f>YEAR(Table1[[#This Row],[Date]])</f>
        <v>2023</v>
      </c>
    </row>
    <row r="2510" spans="1:15" x14ac:dyDescent="0.25">
      <c r="A2510" s="5">
        <v>2509</v>
      </c>
      <c r="B2510" s="6">
        <v>45592</v>
      </c>
      <c r="C2510" s="5" t="s">
        <v>46</v>
      </c>
      <c r="D2510" s="5" t="str">
        <f>VLOOKUP($C2510,'Sales Person'!$A$1:$C$21,2,0)</f>
        <v>Nick Patrick</v>
      </c>
      <c r="E2510" s="5" t="s">
        <v>5</v>
      </c>
      <c r="F2510" s="5" t="str">
        <f>VLOOKUP($E2510,Country!$A$1:$B$11,2,0)</f>
        <v>South America</v>
      </c>
      <c r="G2510" s="5" t="s">
        <v>22</v>
      </c>
      <c r="H2510" s="5" t="str">
        <f>VLOOKUP($G2510,Products!$A$1:$C$11,COLUMNS(Products!$A$2:B2510),0)</f>
        <v>Computing</v>
      </c>
      <c r="I2510" s="5">
        <f>VLOOKUP($G2510,Products!$A$1:$C$11,COLUMNS(Products!$A$2:C2510),0)</f>
        <v>415.78</v>
      </c>
      <c r="J2510" s="5">
        <v>364.57</v>
      </c>
      <c r="K2510" s="5" t="s">
        <v>81</v>
      </c>
      <c r="L2510" s="6">
        <v>45596</v>
      </c>
      <c r="M2510" s="5">
        <f t="shared" si="39"/>
        <v>4</v>
      </c>
      <c r="N2510" s="5" t="str">
        <f>TEXT(Table1[[#This Row],[Date]],"mmm")</f>
        <v>Oct</v>
      </c>
      <c r="O2510" s="5">
        <f>YEAR(Table1[[#This Row],[Date]])</f>
        <v>2024</v>
      </c>
    </row>
    <row r="2511" spans="1:15" x14ac:dyDescent="0.25">
      <c r="A2511" s="5">
        <v>2510</v>
      </c>
      <c r="B2511" s="6">
        <v>45051</v>
      </c>
      <c r="C2511" s="5" t="s">
        <v>46</v>
      </c>
      <c r="D2511" s="5" t="str">
        <f>VLOOKUP($C2511,'Sales Person'!$A$1:$C$21,2,0)</f>
        <v>Nick Patrick</v>
      </c>
      <c r="E2511" s="5" t="s">
        <v>2</v>
      </c>
      <c r="F2511" s="5" t="str">
        <f>VLOOKUP($E2511,Country!$A$1:$B$11,2,0)</f>
        <v>North America</v>
      </c>
      <c r="G2511" s="5" t="s">
        <v>28</v>
      </c>
      <c r="H2511" s="5" t="str">
        <f>VLOOKUP($G2511,Products!$A$1:$C$11,COLUMNS(Products!$A$2:B2511),0)</f>
        <v>Electronics</v>
      </c>
      <c r="I2511" s="5">
        <f>VLOOKUP($G2511,Products!$A$1:$C$11,COLUMNS(Products!$A$2:C2511),0)</f>
        <v>282.79000000000002</v>
      </c>
      <c r="J2511" s="5">
        <v>240.63</v>
      </c>
      <c r="K2511" s="5" t="s">
        <v>81</v>
      </c>
      <c r="L2511" s="6">
        <v>45052</v>
      </c>
      <c r="M2511" s="5">
        <f t="shared" si="39"/>
        <v>1</v>
      </c>
      <c r="N2511" s="5" t="str">
        <f>TEXT(Table1[[#This Row],[Date]],"mmm")</f>
        <v>May</v>
      </c>
      <c r="O2511" s="5">
        <f>YEAR(Table1[[#This Row],[Date]])</f>
        <v>2023</v>
      </c>
    </row>
    <row r="2512" spans="1:15" x14ac:dyDescent="0.25">
      <c r="A2512" s="5">
        <v>2511</v>
      </c>
      <c r="B2512" s="6">
        <v>45620</v>
      </c>
      <c r="C2512" s="5" t="s">
        <v>38</v>
      </c>
      <c r="D2512" s="5" t="str">
        <f>VLOOKUP($C2512,'Sales Person'!$A$1:$C$21,2,0)</f>
        <v>Samantha Irvin</v>
      </c>
      <c r="E2512" s="5" t="s">
        <v>14</v>
      </c>
      <c r="F2512" s="5" t="str">
        <f>VLOOKUP($E2512,Country!$A$1:$B$11,2,0)</f>
        <v>Asia</v>
      </c>
      <c r="G2512" s="5" t="s">
        <v>24</v>
      </c>
      <c r="H2512" s="5" t="str">
        <f>VLOOKUP($G2512,Products!$A$1:$C$11,COLUMNS(Products!$A$2:B2512),0)</f>
        <v>Audio</v>
      </c>
      <c r="I2512" s="5">
        <f>VLOOKUP($G2512,Products!$A$1:$C$11,COLUMNS(Products!$A$2:C2512),0)</f>
        <v>195.62</v>
      </c>
      <c r="J2512" s="5">
        <v>786.29</v>
      </c>
      <c r="K2512" s="5" t="s">
        <v>81</v>
      </c>
      <c r="L2512" s="6">
        <v>45638</v>
      </c>
      <c r="M2512" s="5">
        <f t="shared" si="39"/>
        <v>18</v>
      </c>
      <c r="N2512" s="5" t="str">
        <f>TEXT(Table1[[#This Row],[Date]],"mmm")</f>
        <v>Nov</v>
      </c>
      <c r="O2512" s="5">
        <f>YEAR(Table1[[#This Row],[Date]])</f>
        <v>2024</v>
      </c>
    </row>
    <row r="2513" spans="1:15" x14ac:dyDescent="0.25">
      <c r="A2513" s="5">
        <v>2512</v>
      </c>
      <c r="B2513" s="6">
        <v>45321</v>
      </c>
      <c r="C2513" s="5" t="s">
        <v>48</v>
      </c>
      <c r="D2513" s="5" t="str">
        <f>VLOOKUP($C2513,'Sales Person'!$A$1:$C$21,2,0)</f>
        <v>Cathy Kelley</v>
      </c>
      <c r="E2513" s="5" t="s">
        <v>11</v>
      </c>
      <c r="F2513" s="5" t="str">
        <f>VLOOKUP($E2513,Country!$A$1:$B$11,2,0)</f>
        <v>Asia</v>
      </c>
      <c r="G2513" s="5" t="s">
        <v>28</v>
      </c>
      <c r="H2513" s="5" t="str">
        <f>VLOOKUP($G2513,Products!$A$1:$C$11,COLUMNS(Products!$A$2:B2513),0)</f>
        <v>Electronics</v>
      </c>
      <c r="I2513" s="5">
        <f>VLOOKUP($G2513,Products!$A$1:$C$11,COLUMNS(Products!$A$2:C2513),0)</f>
        <v>282.79000000000002</v>
      </c>
      <c r="J2513" s="5">
        <v>720.35</v>
      </c>
      <c r="K2513" s="5" t="s">
        <v>81</v>
      </c>
      <c r="L2513" s="6">
        <v>45333</v>
      </c>
      <c r="M2513" s="5">
        <f t="shared" si="39"/>
        <v>12</v>
      </c>
      <c r="N2513" s="5" t="str">
        <f>TEXT(Table1[[#This Row],[Date]],"mmm")</f>
        <v>Jan</v>
      </c>
      <c r="O2513" s="5">
        <f>YEAR(Table1[[#This Row],[Date]])</f>
        <v>2024</v>
      </c>
    </row>
    <row r="2514" spans="1:15" x14ac:dyDescent="0.25">
      <c r="A2514" s="5">
        <v>2513</v>
      </c>
      <c r="B2514" s="6">
        <v>45606</v>
      </c>
      <c r="C2514" s="5" t="s">
        <v>40</v>
      </c>
      <c r="D2514" s="5" t="str">
        <f>VLOOKUP($C2514,'Sales Person'!$A$1:$C$21,2,0)</f>
        <v>Samantha Irvin</v>
      </c>
      <c r="E2514" s="5" t="s">
        <v>4</v>
      </c>
      <c r="F2514" s="5" t="str">
        <f>VLOOKUP($E2514,Country!$A$1:$B$11,2,0)</f>
        <v>North America</v>
      </c>
      <c r="G2514" s="5" t="s">
        <v>28</v>
      </c>
      <c r="H2514" s="5" t="str">
        <f>VLOOKUP($G2514,Products!$A$1:$C$11,COLUMNS(Products!$A$2:B2514),0)</f>
        <v>Electronics</v>
      </c>
      <c r="I2514" s="5">
        <f>VLOOKUP($G2514,Products!$A$1:$C$11,COLUMNS(Products!$A$2:C2514),0)</f>
        <v>282.79000000000002</v>
      </c>
      <c r="J2514" s="5">
        <v>814.88</v>
      </c>
      <c r="K2514" s="5" t="s">
        <v>81</v>
      </c>
      <c r="L2514" s="6">
        <v>45608</v>
      </c>
      <c r="M2514" s="5">
        <f t="shared" si="39"/>
        <v>2</v>
      </c>
      <c r="N2514" s="5" t="str">
        <f>TEXT(Table1[[#This Row],[Date]],"mmm")</f>
        <v>Nov</v>
      </c>
      <c r="O2514" s="5">
        <f>YEAR(Table1[[#This Row],[Date]])</f>
        <v>2024</v>
      </c>
    </row>
    <row r="2515" spans="1:15" x14ac:dyDescent="0.25">
      <c r="A2515" s="5">
        <v>2514</v>
      </c>
      <c r="B2515" s="6">
        <v>44996</v>
      </c>
      <c r="C2515" s="5" t="s">
        <v>66</v>
      </c>
      <c r="D2515" s="5" t="str">
        <f>VLOOKUP($C2515,'Sales Person'!$A$1:$C$21,2,0)</f>
        <v>Michale Cole</v>
      </c>
      <c r="E2515" s="5" t="s">
        <v>5</v>
      </c>
      <c r="F2515" s="5" t="str">
        <f>VLOOKUP($E2515,Country!$A$1:$B$11,2,0)</f>
        <v>South America</v>
      </c>
      <c r="G2515" s="5" t="s">
        <v>28</v>
      </c>
      <c r="H2515" s="5" t="str">
        <f>VLOOKUP($G2515,Products!$A$1:$C$11,COLUMNS(Products!$A$2:B2515),0)</f>
        <v>Electronics</v>
      </c>
      <c r="I2515" s="5">
        <f>VLOOKUP($G2515,Products!$A$1:$C$11,COLUMNS(Products!$A$2:C2515),0)</f>
        <v>282.79000000000002</v>
      </c>
      <c r="J2515" s="5">
        <v>839.09</v>
      </c>
      <c r="K2515" s="5" t="s">
        <v>82</v>
      </c>
      <c r="L2515" s="5" t="s">
        <v>83</v>
      </c>
      <c r="M2515" s="5" t="str">
        <f t="shared" si="39"/>
        <v>0</v>
      </c>
      <c r="N2515" s="5" t="str">
        <f>TEXT(Table1[[#This Row],[Date]],"mmm")</f>
        <v>Mar</v>
      </c>
      <c r="O2515" s="5">
        <f>YEAR(Table1[[#This Row],[Date]])</f>
        <v>2023</v>
      </c>
    </row>
    <row r="2516" spans="1:15" x14ac:dyDescent="0.25">
      <c r="A2516" s="5">
        <v>2515</v>
      </c>
      <c r="B2516" s="6">
        <v>45350</v>
      </c>
      <c r="C2516" s="5" t="s">
        <v>50</v>
      </c>
      <c r="D2516" s="5" t="str">
        <f>VLOOKUP($C2516,'Sales Person'!$A$1:$C$21,2,0)</f>
        <v>Michale Cole</v>
      </c>
      <c r="E2516" s="5" t="s">
        <v>14</v>
      </c>
      <c r="F2516" s="5" t="str">
        <f>VLOOKUP($E2516,Country!$A$1:$B$11,2,0)</f>
        <v>Asia</v>
      </c>
      <c r="G2516" s="5" t="s">
        <v>33</v>
      </c>
      <c r="H2516" s="5" t="str">
        <f>VLOOKUP($G2516,Products!$A$1:$C$11,COLUMNS(Products!$A$2:B2516),0)</f>
        <v>Electronics</v>
      </c>
      <c r="I2516" s="5">
        <f>VLOOKUP($G2516,Products!$A$1:$C$11,COLUMNS(Products!$A$2:C2516),0)</f>
        <v>381.62</v>
      </c>
      <c r="J2516" s="5">
        <v>669.07</v>
      </c>
      <c r="K2516" s="5" t="s">
        <v>81</v>
      </c>
      <c r="L2516" s="6">
        <v>45368</v>
      </c>
      <c r="M2516" s="5">
        <f t="shared" si="39"/>
        <v>18</v>
      </c>
      <c r="N2516" s="5" t="str">
        <f>TEXT(Table1[[#This Row],[Date]],"mmm")</f>
        <v>Feb</v>
      </c>
      <c r="O2516" s="5">
        <f>YEAR(Table1[[#This Row],[Date]])</f>
        <v>2024</v>
      </c>
    </row>
    <row r="2517" spans="1:15" x14ac:dyDescent="0.25">
      <c r="A2517" s="5">
        <v>2516</v>
      </c>
      <c r="B2517" s="6">
        <v>45328</v>
      </c>
      <c r="C2517" s="5" t="s">
        <v>42</v>
      </c>
      <c r="D2517" s="5" t="str">
        <f>VLOOKUP($C2517,'Sales Person'!$A$1:$C$21,2,0)</f>
        <v>Cathy Kelley</v>
      </c>
      <c r="E2517" s="5" t="s">
        <v>10</v>
      </c>
      <c r="F2517" s="5" t="str">
        <f>VLOOKUP($E2517,Country!$A$1:$B$11,2,0)</f>
        <v>Europe</v>
      </c>
      <c r="G2517" s="5" t="s">
        <v>20</v>
      </c>
      <c r="H2517" s="5" t="str">
        <f>VLOOKUP($G2517,Products!$A$1:$C$11,COLUMNS(Products!$A$2:B2517),0)</f>
        <v>Office Equipment</v>
      </c>
      <c r="I2517" s="5">
        <f>VLOOKUP($G2517,Products!$A$1:$C$11,COLUMNS(Products!$A$2:C2517),0)</f>
        <v>350.59</v>
      </c>
      <c r="J2517" s="5">
        <v>143.19</v>
      </c>
      <c r="K2517" s="5" t="s">
        <v>81</v>
      </c>
      <c r="L2517" s="6">
        <v>45334</v>
      </c>
      <c r="M2517" s="5">
        <f t="shared" si="39"/>
        <v>6</v>
      </c>
      <c r="N2517" s="5" t="str">
        <f>TEXT(Table1[[#This Row],[Date]],"mmm")</f>
        <v>Feb</v>
      </c>
      <c r="O2517" s="5">
        <f>YEAR(Table1[[#This Row],[Date]])</f>
        <v>2024</v>
      </c>
    </row>
    <row r="2518" spans="1:15" x14ac:dyDescent="0.25">
      <c r="A2518" s="5">
        <v>2517</v>
      </c>
      <c r="B2518" s="6">
        <v>44927</v>
      </c>
      <c r="C2518" s="5" t="s">
        <v>66</v>
      </c>
      <c r="D2518" s="5" t="str">
        <f>VLOOKUP($C2518,'Sales Person'!$A$1:$C$21,2,0)</f>
        <v>Michale Cole</v>
      </c>
      <c r="E2518" s="5" t="s">
        <v>9</v>
      </c>
      <c r="F2518" s="5" t="str">
        <f>VLOOKUP($E2518,Country!$A$1:$B$11,2,0)</f>
        <v>Europe</v>
      </c>
      <c r="G2518" s="5" t="s">
        <v>32</v>
      </c>
      <c r="H2518" s="5" t="str">
        <f>VLOOKUP($G2518,Products!$A$1:$C$11,COLUMNS(Products!$A$2:B2518),0)</f>
        <v>Audio</v>
      </c>
      <c r="I2518" s="5">
        <f>VLOOKUP($G2518,Products!$A$1:$C$11,COLUMNS(Products!$A$2:C2518),0)</f>
        <v>143.09</v>
      </c>
      <c r="J2518" s="5">
        <v>331.49</v>
      </c>
      <c r="K2518" s="5" t="s">
        <v>82</v>
      </c>
      <c r="L2518" s="5" t="s">
        <v>83</v>
      </c>
      <c r="M2518" s="5" t="str">
        <f t="shared" si="39"/>
        <v>0</v>
      </c>
      <c r="N2518" s="5" t="str">
        <f>TEXT(Table1[[#This Row],[Date]],"mmm")</f>
        <v>Jan</v>
      </c>
      <c r="O2518" s="5">
        <f>YEAR(Table1[[#This Row],[Date]])</f>
        <v>2023</v>
      </c>
    </row>
    <row r="2519" spans="1:15" x14ac:dyDescent="0.25">
      <c r="A2519" s="5">
        <v>2518</v>
      </c>
      <c r="B2519" s="6">
        <v>45344</v>
      </c>
      <c r="C2519" s="5" t="s">
        <v>48</v>
      </c>
      <c r="D2519" s="5" t="str">
        <f>VLOOKUP($C2519,'Sales Person'!$A$1:$C$21,2,0)</f>
        <v>Cathy Kelley</v>
      </c>
      <c r="E2519" s="5" t="s">
        <v>15</v>
      </c>
      <c r="F2519" s="5" t="str">
        <f>VLOOKUP($E2519,Country!$A$1:$B$11,2,0)</f>
        <v>Oceania</v>
      </c>
      <c r="G2519" s="5" t="s">
        <v>32</v>
      </c>
      <c r="H2519" s="5" t="str">
        <f>VLOOKUP($G2519,Products!$A$1:$C$11,COLUMNS(Products!$A$2:B2519),0)</f>
        <v>Audio</v>
      </c>
      <c r="I2519" s="5">
        <f>VLOOKUP($G2519,Products!$A$1:$C$11,COLUMNS(Products!$A$2:C2519),0)</f>
        <v>143.09</v>
      </c>
      <c r="J2519" s="5">
        <v>158.06</v>
      </c>
      <c r="K2519" s="5" t="s">
        <v>82</v>
      </c>
      <c r="L2519" s="5" t="s">
        <v>83</v>
      </c>
      <c r="M2519" s="5" t="str">
        <f t="shared" si="39"/>
        <v>0</v>
      </c>
      <c r="N2519" s="5" t="str">
        <f>TEXT(Table1[[#This Row],[Date]],"mmm")</f>
        <v>Feb</v>
      </c>
      <c r="O2519" s="5">
        <f>YEAR(Table1[[#This Row],[Date]])</f>
        <v>2024</v>
      </c>
    </row>
    <row r="2520" spans="1:15" x14ac:dyDescent="0.25">
      <c r="A2520" s="5">
        <v>2519</v>
      </c>
      <c r="B2520" s="6">
        <v>45395</v>
      </c>
      <c r="C2520" s="5" t="s">
        <v>44</v>
      </c>
      <c r="D2520" s="5" t="str">
        <f>VLOOKUP($C2520,'Sales Person'!$A$1:$C$21,2,0)</f>
        <v>Cathy Kelley</v>
      </c>
      <c r="E2520" s="5" t="s">
        <v>7</v>
      </c>
      <c r="F2520" s="5" t="str">
        <f>VLOOKUP($E2520,Country!$A$1:$B$11,2,0)</f>
        <v>Europe</v>
      </c>
      <c r="G2520" s="5" t="s">
        <v>24</v>
      </c>
      <c r="H2520" s="5" t="str">
        <f>VLOOKUP($G2520,Products!$A$1:$C$11,COLUMNS(Products!$A$2:B2520),0)</f>
        <v>Audio</v>
      </c>
      <c r="I2520" s="5">
        <f>VLOOKUP($G2520,Products!$A$1:$C$11,COLUMNS(Products!$A$2:C2520),0)</f>
        <v>195.62</v>
      </c>
      <c r="J2520" s="5">
        <v>372.51</v>
      </c>
      <c r="K2520" s="5" t="s">
        <v>82</v>
      </c>
      <c r="L2520" s="5" t="s">
        <v>83</v>
      </c>
      <c r="M2520" s="5" t="str">
        <f t="shared" si="39"/>
        <v>0</v>
      </c>
      <c r="N2520" s="5" t="str">
        <f>TEXT(Table1[[#This Row],[Date]],"mmm")</f>
        <v>Apr</v>
      </c>
      <c r="O2520" s="5">
        <f>YEAR(Table1[[#This Row],[Date]])</f>
        <v>2024</v>
      </c>
    </row>
    <row r="2521" spans="1:15" x14ac:dyDescent="0.25">
      <c r="A2521" s="5">
        <v>2520</v>
      </c>
      <c r="B2521" s="6">
        <v>44959</v>
      </c>
      <c r="C2521" s="5" t="s">
        <v>52</v>
      </c>
      <c r="D2521" s="5" t="str">
        <f>VLOOKUP($C2521,'Sales Person'!$A$1:$C$21,2,0)</f>
        <v>Nick Patrick</v>
      </c>
      <c r="E2521" s="5" t="s">
        <v>14</v>
      </c>
      <c r="F2521" s="5" t="str">
        <f>VLOOKUP($E2521,Country!$A$1:$B$11,2,0)</f>
        <v>Asia</v>
      </c>
      <c r="G2521" s="5" t="s">
        <v>33</v>
      </c>
      <c r="H2521" s="5" t="str">
        <f>VLOOKUP($G2521,Products!$A$1:$C$11,COLUMNS(Products!$A$2:B2521),0)</f>
        <v>Electronics</v>
      </c>
      <c r="I2521" s="5">
        <f>VLOOKUP($G2521,Products!$A$1:$C$11,COLUMNS(Products!$A$2:C2521),0)</f>
        <v>381.62</v>
      </c>
      <c r="J2521" s="5">
        <v>515.99</v>
      </c>
      <c r="K2521" s="5" t="s">
        <v>82</v>
      </c>
      <c r="L2521" s="5" t="s">
        <v>83</v>
      </c>
      <c r="M2521" s="5" t="str">
        <f t="shared" si="39"/>
        <v>0</v>
      </c>
      <c r="N2521" s="5" t="str">
        <f>TEXT(Table1[[#This Row],[Date]],"mmm")</f>
        <v>Feb</v>
      </c>
      <c r="O2521" s="5">
        <f>YEAR(Table1[[#This Row],[Date]])</f>
        <v>2023</v>
      </c>
    </row>
    <row r="2522" spans="1:15" x14ac:dyDescent="0.25">
      <c r="A2522" s="5">
        <v>2521</v>
      </c>
      <c r="B2522" s="6">
        <v>45027</v>
      </c>
      <c r="C2522" s="5" t="s">
        <v>52</v>
      </c>
      <c r="D2522" s="5" t="str">
        <f>VLOOKUP($C2522,'Sales Person'!$A$1:$C$21,2,0)</f>
        <v>Nick Patrick</v>
      </c>
      <c r="E2522" s="5" t="s">
        <v>14</v>
      </c>
      <c r="F2522" s="5" t="str">
        <f>VLOOKUP($E2522,Country!$A$1:$B$11,2,0)</f>
        <v>Asia</v>
      </c>
      <c r="G2522" s="5" t="s">
        <v>31</v>
      </c>
      <c r="H2522" s="5" t="str">
        <f>VLOOKUP($G2522,Products!$A$1:$C$11,COLUMNS(Products!$A$2:B2522),0)</f>
        <v>Electronics</v>
      </c>
      <c r="I2522" s="5">
        <f>VLOOKUP($G2522,Products!$A$1:$C$11,COLUMNS(Products!$A$2:C2522),0)</f>
        <v>71.97</v>
      </c>
      <c r="J2522" s="5">
        <v>933.5</v>
      </c>
      <c r="K2522" s="5" t="s">
        <v>82</v>
      </c>
      <c r="L2522" s="5" t="s">
        <v>83</v>
      </c>
      <c r="M2522" s="5" t="str">
        <f t="shared" si="39"/>
        <v>0</v>
      </c>
      <c r="N2522" s="5" t="str">
        <f>TEXT(Table1[[#This Row],[Date]],"mmm")</f>
        <v>Apr</v>
      </c>
      <c r="O2522" s="5">
        <f>YEAR(Table1[[#This Row],[Date]])</f>
        <v>2023</v>
      </c>
    </row>
    <row r="2523" spans="1:15" x14ac:dyDescent="0.25">
      <c r="A2523" s="5">
        <v>2522</v>
      </c>
      <c r="B2523" s="6">
        <v>45648</v>
      </c>
      <c r="C2523" s="5" t="s">
        <v>60</v>
      </c>
      <c r="D2523" s="5" t="str">
        <f>VLOOKUP($C2523,'Sales Person'!$A$1:$C$21,2,0)</f>
        <v>Cathy Kelley</v>
      </c>
      <c r="E2523" s="5" t="s">
        <v>9</v>
      </c>
      <c r="F2523" s="5" t="str">
        <f>VLOOKUP($E2523,Country!$A$1:$B$11,2,0)</f>
        <v>Europe</v>
      </c>
      <c r="G2523" s="5" t="s">
        <v>33</v>
      </c>
      <c r="H2523" s="5" t="str">
        <f>VLOOKUP($G2523,Products!$A$1:$C$11,COLUMNS(Products!$A$2:B2523),0)</f>
        <v>Electronics</v>
      </c>
      <c r="I2523" s="5">
        <f>VLOOKUP($G2523,Products!$A$1:$C$11,COLUMNS(Products!$A$2:C2523),0)</f>
        <v>381.62</v>
      </c>
      <c r="J2523" s="5">
        <v>732.05</v>
      </c>
      <c r="K2523" s="5" t="s">
        <v>81</v>
      </c>
      <c r="L2523" s="6">
        <v>44927</v>
      </c>
      <c r="M2523" s="5">
        <f t="shared" si="39"/>
        <v>-721</v>
      </c>
      <c r="N2523" s="5" t="str">
        <f>TEXT(Table1[[#This Row],[Date]],"mmm")</f>
        <v>Dec</v>
      </c>
      <c r="O2523" s="5">
        <f>YEAR(Table1[[#This Row],[Date]])</f>
        <v>2024</v>
      </c>
    </row>
    <row r="2524" spans="1:15" x14ac:dyDescent="0.25">
      <c r="A2524" s="5">
        <v>2523</v>
      </c>
      <c r="B2524" s="6">
        <v>45648</v>
      </c>
      <c r="C2524" s="5" t="s">
        <v>72</v>
      </c>
      <c r="D2524" s="5" t="str">
        <f>VLOOKUP($C2524,'Sales Person'!$A$1:$C$21,2,0)</f>
        <v>Cathy Kelley</v>
      </c>
      <c r="E2524" s="5" t="s">
        <v>10</v>
      </c>
      <c r="F2524" s="5" t="str">
        <f>VLOOKUP($E2524,Country!$A$1:$B$11,2,0)</f>
        <v>Europe</v>
      </c>
      <c r="G2524" s="5" t="s">
        <v>22</v>
      </c>
      <c r="H2524" s="5" t="str">
        <f>VLOOKUP($G2524,Products!$A$1:$C$11,COLUMNS(Products!$A$2:B2524),0)</f>
        <v>Computing</v>
      </c>
      <c r="I2524" s="5">
        <f>VLOOKUP($G2524,Products!$A$1:$C$11,COLUMNS(Products!$A$2:C2524),0)</f>
        <v>415.78</v>
      </c>
      <c r="J2524" s="5">
        <v>662.74</v>
      </c>
      <c r="K2524" s="5" t="s">
        <v>81</v>
      </c>
      <c r="L2524" s="6">
        <v>45654</v>
      </c>
      <c r="M2524" s="5">
        <f t="shared" si="39"/>
        <v>6</v>
      </c>
      <c r="N2524" s="5" t="str">
        <f>TEXT(Table1[[#This Row],[Date]],"mmm")</f>
        <v>Dec</v>
      </c>
      <c r="O2524" s="5">
        <f>YEAR(Table1[[#This Row],[Date]])</f>
        <v>2024</v>
      </c>
    </row>
    <row r="2525" spans="1:15" x14ac:dyDescent="0.25">
      <c r="A2525" s="5">
        <v>2524</v>
      </c>
      <c r="B2525" s="6">
        <v>45559</v>
      </c>
      <c r="C2525" s="5" t="s">
        <v>72</v>
      </c>
      <c r="D2525" s="5" t="str">
        <f>VLOOKUP($C2525,'Sales Person'!$A$1:$C$21,2,0)</f>
        <v>Cathy Kelley</v>
      </c>
      <c r="E2525" s="5" t="s">
        <v>9</v>
      </c>
      <c r="F2525" s="5" t="str">
        <f>VLOOKUP($E2525,Country!$A$1:$B$11,2,0)</f>
        <v>Europe</v>
      </c>
      <c r="G2525" s="5" t="s">
        <v>33</v>
      </c>
      <c r="H2525" s="5" t="str">
        <f>VLOOKUP($G2525,Products!$A$1:$C$11,COLUMNS(Products!$A$2:B2525),0)</f>
        <v>Electronics</v>
      </c>
      <c r="I2525" s="5">
        <f>VLOOKUP($G2525,Products!$A$1:$C$11,COLUMNS(Products!$A$2:C2525),0)</f>
        <v>381.62</v>
      </c>
      <c r="J2525" s="5">
        <v>101.71</v>
      </c>
      <c r="K2525" s="5" t="s">
        <v>81</v>
      </c>
      <c r="L2525" s="6">
        <v>45569</v>
      </c>
      <c r="M2525" s="5">
        <f t="shared" si="39"/>
        <v>10</v>
      </c>
      <c r="N2525" s="5" t="str">
        <f>TEXT(Table1[[#This Row],[Date]],"mmm")</f>
        <v>Sep</v>
      </c>
      <c r="O2525" s="5">
        <f>YEAR(Table1[[#This Row],[Date]])</f>
        <v>2024</v>
      </c>
    </row>
    <row r="2526" spans="1:15" x14ac:dyDescent="0.25">
      <c r="A2526" s="5">
        <v>2525</v>
      </c>
      <c r="B2526" s="6">
        <v>45468</v>
      </c>
      <c r="C2526" s="5" t="s">
        <v>56</v>
      </c>
      <c r="D2526" s="5" t="str">
        <f>VLOOKUP($C2526,'Sales Person'!$A$1:$C$21,2,0)</f>
        <v>Nick Patrick</v>
      </c>
      <c r="E2526" s="5" t="s">
        <v>14</v>
      </c>
      <c r="F2526" s="5" t="str">
        <f>VLOOKUP($E2526,Country!$A$1:$B$11,2,0)</f>
        <v>Asia</v>
      </c>
      <c r="G2526" s="5" t="s">
        <v>28</v>
      </c>
      <c r="H2526" s="5" t="str">
        <f>VLOOKUP($G2526,Products!$A$1:$C$11,COLUMNS(Products!$A$2:B2526),0)</f>
        <v>Electronics</v>
      </c>
      <c r="I2526" s="5">
        <f>VLOOKUP($G2526,Products!$A$1:$C$11,COLUMNS(Products!$A$2:C2526),0)</f>
        <v>282.79000000000002</v>
      </c>
      <c r="J2526" s="5">
        <v>656.12</v>
      </c>
      <c r="K2526" s="5" t="s">
        <v>81</v>
      </c>
      <c r="L2526" s="6">
        <v>45486</v>
      </c>
      <c r="M2526" s="5">
        <f t="shared" si="39"/>
        <v>18</v>
      </c>
      <c r="N2526" s="5" t="str">
        <f>TEXT(Table1[[#This Row],[Date]],"mmm")</f>
        <v>Jun</v>
      </c>
      <c r="O2526" s="5">
        <f>YEAR(Table1[[#This Row],[Date]])</f>
        <v>2024</v>
      </c>
    </row>
    <row r="2527" spans="1:15" x14ac:dyDescent="0.25">
      <c r="A2527" s="5">
        <v>2526</v>
      </c>
      <c r="B2527" s="6">
        <v>45643</v>
      </c>
      <c r="C2527" s="5" t="s">
        <v>62</v>
      </c>
      <c r="D2527" s="5" t="str">
        <f>VLOOKUP($C2527,'Sales Person'!$A$1:$C$21,2,0)</f>
        <v>Cathy Kelley</v>
      </c>
      <c r="E2527" s="5" t="s">
        <v>4</v>
      </c>
      <c r="F2527" s="5" t="str">
        <f>VLOOKUP($E2527,Country!$A$1:$B$11,2,0)</f>
        <v>North America</v>
      </c>
      <c r="G2527" s="5" t="s">
        <v>24</v>
      </c>
      <c r="H2527" s="5" t="str">
        <f>VLOOKUP($G2527,Products!$A$1:$C$11,COLUMNS(Products!$A$2:B2527),0)</f>
        <v>Audio</v>
      </c>
      <c r="I2527" s="5">
        <f>VLOOKUP($G2527,Products!$A$1:$C$11,COLUMNS(Products!$A$2:C2527),0)</f>
        <v>195.62</v>
      </c>
      <c r="J2527" s="5">
        <v>159.81</v>
      </c>
      <c r="K2527" s="5" t="s">
        <v>81</v>
      </c>
      <c r="L2527" s="6">
        <v>45645</v>
      </c>
      <c r="M2527" s="5">
        <f t="shared" si="39"/>
        <v>2</v>
      </c>
      <c r="N2527" s="5" t="str">
        <f>TEXT(Table1[[#This Row],[Date]],"mmm")</f>
        <v>Dec</v>
      </c>
      <c r="O2527" s="5">
        <f>YEAR(Table1[[#This Row],[Date]])</f>
        <v>2024</v>
      </c>
    </row>
    <row r="2528" spans="1:15" x14ac:dyDescent="0.25">
      <c r="A2528" s="5">
        <v>2527</v>
      </c>
      <c r="B2528" s="6">
        <v>45454</v>
      </c>
      <c r="C2528" s="5" t="s">
        <v>62</v>
      </c>
      <c r="D2528" s="5" t="str">
        <f>VLOOKUP($C2528,'Sales Person'!$A$1:$C$21,2,0)</f>
        <v>Cathy Kelley</v>
      </c>
      <c r="E2528" s="5" t="s">
        <v>2</v>
      </c>
      <c r="F2528" s="5" t="str">
        <f>VLOOKUP($E2528,Country!$A$1:$B$11,2,0)</f>
        <v>North America</v>
      </c>
      <c r="G2528" s="5" t="s">
        <v>26</v>
      </c>
      <c r="H2528" s="5" t="str">
        <f>VLOOKUP($G2528,Products!$A$1:$C$11,COLUMNS(Products!$A$2:B2528),0)</f>
        <v>Electronics</v>
      </c>
      <c r="I2528" s="5">
        <f>VLOOKUP($G2528,Products!$A$1:$C$11,COLUMNS(Products!$A$2:C2528),0)</f>
        <v>263.2</v>
      </c>
      <c r="J2528" s="5">
        <v>541.77</v>
      </c>
      <c r="K2528" s="5" t="s">
        <v>81</v>
      </c>
      <c r="L2528" s="6">
        <v>45455</v>
      </c>
      <c r="M2528" s="5">
        <f t="shared" si="39"/>
        <v>1</v>
      </c>
      <c r="N2528" s="5" t="str">
        <f>TEXT(Table1[[#This Row],[Date]],"mmm")</f>
        <v>Jun</v>
      </c>
      <c r="O2528" s="5">
        <f>YEAR(Table1[[#This Row],[Date]])</f>
        <v>2024</v>
      </c>
    </row>
    <row r="2529" spans="1:15" x14ac:dyDescent="0.25">
      <c r="A2529" s="5">
        <v>2528</v>
      </c>
      <c r="B2529" s="6">
        <v>45498</v>
      </c>
      <c r="C2529" s="5" t="s">
        <v>54</v>
      </c>
      <c r="D2529" s="5" t="str">
        <f>VLOOKUP($C2529,'Sales Person'!$A$1:$C$21,2,0)</f>
        <v>Michale Cole</v>
      </c>
      <c r="E2529" s="5" t="s">
        <v>5</v>
      </c>
      <c r="F2529" s="5" t="str">
        <f>VLOOKUP($E2529,Country!$A$1:$B$11,2,0)</f>
        <v>South America</v>
      </c>
      <c r="G2529" s="5" t="s">
        <v>26</v>
      </c>
      <c r="H2529" s="5" t="str">
        <f>VLOOKUP($G2529,Products!$A$1:$C$11,COLUMNS(Products!$A$2:B2529),0)</f>
        <v>Electronics</v>
      </c>
      <c r="I2529" s="5">
        <f>VLOOKUP($G2529,Products!$A$1:$C$11,COLUMNS(Products!$A$2:C2529),0)</f>
        <v>263.2</v>
      </c>
      <c r="J2529" s="5">
        <v>299.2</v>
      </c>
      <c r="K2529" s="5" t="s">
        <v>82</v>
      </c>
      <c r="L2529" s="5" t="s">
        <v>83</v>
      </c>
      <c r="M2529" s="5" t="str">
        <f t="shared" si="39"/>
        <v>0</v>
      </c>
      <c r="N2529" s="5" t="str">
        <f>TEXT(Table1[[#This Row],[Date]],"mmm")</f>
        <v>Jul</v>
      </c>
      <c r="O2529" s="5">
        <f>YEAR(Table1[[#This Row],[Date]])</f>
        <v>2024</v>
      </c>
    </row>
    <row r="2530" spans="1:15" x14ac:dyDescent="0.25">
      <c r="A2530" s="5">
        <v>2529</v>
      </c>
      <c r="B2530" s="6">
        <v>45296</v>
      </c>
      <c r="C2530" s="5" t="s">
        <v>42</v>
      </c>
      <c r="D2530" s="5" t="str">
        <f>VLOOKUP($C2530,'Sales Person'!$A$1:$C$21,2,0)</f>
        <v>Cathy Kelley</v>
      </c>
      <c r="E2530" s="5" t="s">
        <v>4</v>
      </c>
      <c r="F2530" s="5" t="str">
        <f>VLOOKUP($E2530,Country!$A$1:$B$11,2,0)</f>
        <v>North America</v>
      </c>
      <c r="G2530" s="5" t="s">
        <v>33</v>
      </c>
      <c r="H2530" s="5" t="str">
        <f>VLOOKUP($G2530,Products!$A$1:$C$11,COLUMNS(Products!$A$2:B2530),0)</f>
        <v>Electronics</v>
      </c>
      <c r="I2530" s="5">
        <f>VLOOKUP($G2530,Products!$A$1:$C$11,COLUMNS(Products!$A$2:C2530),0)</f>
        <v>381.62</v>
      </c>
      <c r="J2530" s="5">
        <v>463.85</v>
      </c>
      <c r="K2530" s="5" t="s">
        <v>81</v>
      </c>
      <c r="L2530" s="6">
        <v>45298</v>
      </c>
      <c r="M2530" s="5">
        <f t="shared" si="39"/>
        <v>2</v>
      </c>
      <c r="N2530" s="5" t="str">
        <f>TEXT(Table1[[#This Row],[Date]],"mmm")</f>
        <v>Jan</v>
      </c>
      <c r="O2530" s="5">
        <f>YEAR(Table1[[#This Row],[Date]])</f>
        <v>2024</v>
      </c>
    </row>
    <row r="2531" spans="1:15" x14ac:dyDescent="0.25">
      <c r="A2531" s="5">
        <v>2530</v>
      </c>
      <c r="B2531" s="6">
        <v>45134</v>
      </c>
      <c r="C2531" s="5" t="s">
        <v>54</v>
      </c>
      <c r="D2531" s="5" t="str">
        <f>VLOOKUP($C2531,'Sales Person'!$A$1:$C$21,2,0)</f>
        <v>Michale Cole</v>
      </c>
      <c r="E2531" s="5" t="s">
        <v>13</v>
      </c>
      <c r="F2531" s="5" t="str">
        <f>VLOOKUP($E2531,Country!$A$1:$B$11,2,0)</f>
        <v>Asia</v>
      </c>
      <c r="G2531" s="5" t="s">
        <v>30</v>
      </c>
      <c r="H2531" s="5" t="str">
        <f>VLOOKUP($G2531,Products!$A$1:$C$11,COLUMNS(Products!$A$2:B2531),0)</f>
        <v>Audio</v>
      </c>
      <c r="I2531" s="5">
        <f>VLOOKUP($G2531,Products!$A$1:$C$11,COLUMNS(Products!$A$2:C2531),0)</f>
        <v>199.57</v>
      </c>
      <c r="J2531" s="5">
        <v>265.89999999999998</v>
      </c>
      <c r="K2531" s="5" t="s">
        <v>81</v>
      </c>
      <c r="L2531" s="6">
        <v>45149</v>
      </c>
      <c r="M2531" s="5">
        <f t="shared" si="39"/>
        <v>15</v>
      </c>
      <c r="N2531" s="5" t="str">
        <f>TEXT(Table1[[#This Row],[Date]],"mmm")</f>
        <v>Jul</v>
      </c>
      <c r="O2531" s="5">
        <f>YEAR(Table1[[#This Row],[Date]])</f>
        <v>2023</v>
      </c>
    </row>
    <row r="2532" spans="1:15" x14ac:dyDescent="0.25">
      <c r="A2532" s="5">
        <v>2531</v>
      </c>
      <c r="B2532" s="6">
        <v>44949</v>
      </c>
      <c r="C2532" s="5" t="s">
        <v>68</v>
      </c>
      <c r="D2532" s="5" t="str">
        <f>VLOOKUP($C2532,'Sales Person'!$A$1:$C$21,2,0)</f>
        <v>Samantha Irvin</v>
      </c>
      <c r="E2532" s="5" t="s">
        <v>13</v>
      </c>
      <c r="F2532" s="5" t="str">
        <f>VLOOKUP($E2532,Country!$A$1:$B$11,2,0)</f>
        <v>Asia</v>
      </c>
      <c r="G2532" s="5" t="s">
        <v>33</v>
      </c>
      <c r="H2532" s="5" t="str">
        <f>VLOOKUP($G2532,Products!$A$1:$C$11,COLUMNS(Products!$A$2:B2532),0)</f>
        <v>Electronics</v>
      </c>
      <c r="I2532" s="5">
        <f>VLOOKUP($G2532,Products!$A$1:$C$11,COLUMNS(Products!$A$2:C2532),0)</f>
        <v>381.62</v>
      </c>
      <c r="J2532" s="5">
        <v>415.86</v>
      </c>
      <c r="K2532" s="5" t="s">
        <v>82</v>
      </c>
      <c r="L2532" s="5" t="s">
        <v>83</v>
      </c>
      <c r="M2532" s="5" t="str">
        <f t="shared" si="39"/>
        <v>0</v>
      </c>
      <c r="N2532" s="5" t="str">
        <f>TEXT(Table1[[#This Row],[Date]],"mmm")</f>
        <v>Jan</v>
      </c>
      <c r="O2532" s="5">
        <f>YEAR(Table1[[#This Row],[Date]])</f>
        <v>2023</v>
      </c>
    </row>
    <row r="2533" spans="1:15" x14ac:dyDescent="0.25">
      <c r="A2533" s="5">
        <v>2532</v>
      </c>
      <c r="B2533" s="6">
        <v>45276</v>
      </c>
      <c r="C2533" s="5" t="s">
        <v>38</v>
      </c>
      <c r="D2533" s="5" t="str">
        <f>VLOOKUP($C2533,'Sales Person'!$A$1:$C$21,2,0)</f>
        <v>Samantha Irvin</v>
      </c>
      <c r="E2533" s="5" t="s">
        <v>4</v>
      </c>
      <c r="F2533" s="5" t="str">
        <f>VLOOKUP($E2533,Country!$A$1:$B$11,2,0)</f>
        <v>North America</v>
      </c>
      <c r="G2533" s="5" t="s">
        <v>24</v>
      </c>
      <c r="H2533" s="5" t="str">
        <f>VLOOKUP($G2533,Products!$A$1:$C$11,COLUMNS(Products!$A$2:B2533),0)</f>
        <v>Audio</v>
      </c>
      <c r="I2533" s="5">
        <f>VLOOKUP($G2533,Products!$A$1:$C$11,COLUMNS(Products!$A$2:C2533),0)</f>
        <v>195.62</v>
      </c>
      <c r="J2533" s="5">
        <v>982.12</v>
      </c>
      <c r="K2533" s="5" t="s">
        <v>82</v>
      </c>
      <c r="L2533" s="5" t="s">
        <v>83</v>
      </c>
      <c r="M2533" s="5" t="str">
        <f t="shared" si="39"/>
        <v>0</v>
      </c>
      <c r="N2533" s="5" t="str">
        <f>TEXT(Table1[[#This Row],[Date]],"mmm")</f>
        <v>Dec</v>
      </c>
      <c r="O2533" s="5">
        <f>YEAR(Table1[[#This Row],[Date]])</f>
        <v>2023</v>
      </c>
    </row>
    <row r="2534" spans="1:15" x14ac:dyDescent="0.25">
      <c r="A2534" s="5">
        <v>2533</v>
      </c>
      <c r="B2534" s="6">
        <v>45404</v>
      </c>
      <c r="C2534" s="5" t="s">
        <v>72</v>
      </c>
      <c r="D2534" s="5" t="str">
        <f>VLOOKUP($C2534,'Sales Person'!$A$1:$C$21,2,0)</f>
        <v>Cathy Kelley</v>
      </c>
      <c r="E2534" s="5" t="s">
        <v>4</v>
      </c>
      <c r="F2534" s="5" t="str">
        <f>VLOOKUP($E2534,Country!$A$1:$B$11,2,0)</f>
        <v>North America</v>
      </c>
      <c r="G2534" s="5" t="s">
        <v>22</v>
      </c>
      <c r="H2534" s="5" t="str">
        <f>VLOOKUP($G2534,Products!$A$1:$C$11,COLUMNS(Products!$A$2:B2534),0)</f>
        <v>Computing</v>
      </c>
      <c r="I2534" s="5">
        <f>VLOOKUP($G2534,Products!$A$1:$C$11,COLUMNS(Products!$A$2:C2534),0)</f>
        <v>415.78</v>
      </c>
      <c r="J2534" s="5">
        <v>821.4</v>
      </c>
      <c r="K2534" s="5" t="s">
        <v>81</v>
      </c>
      <c r="L2534" s="6">
        <v>45406</v>
      </c>
      <c r="M2534" s="5">
        <f t="shared" si="39"/>
        <v>2</v>
      </c>
      <c r="N2534" s="5" t="str">
        <f>TEXT(Table1[[#This Row],[Date]],"mmm")</f>
        <v>Apr</v>
      </c>
      <c r="O2534" s="5">
        <f>YEAR(Table1[[#This Row],[Date]])</f>
        <v>2024</v>
      </c>
    </row>
    <row r="2535" spans="1:15" x14ac:dyDescent="0.25">
      <c r="A2535" s="5">
        <v>2534</v>
      </c>
      <c r="B2535" s="6">
        <v>45225</v>
      </c>
      <c r="C2535" s="5" t="s">
        <v>46</v>
      </c>
      <c r="D2535" s="5" t="str">
        <f>VLOOKUP($C2535,'Sales Person'!$A$1:$C$21,2,0)</f>
        <v>Nick Patrick</v>
      </c>
      <c r="E2535" s="5" t="s">
        <v>10</v>
      </c>
      <c r="F2535" s="5" t="str">
        <f>VLOOKUP($E2535,Country!$A$1:$B$11,2,0)</f>
        <v>Europe</v>
      </c>
      <c r="G2535" s="5" t="s">
        <v>30</v>
      </c>
      <c r="H2535" s="5" t="str">
        <f>VLOOKUP($G2535,Products!$A$1:$C$11,COLUMNS(Products!$A$2:B2535),0)</f>
        <v>Audio</v>
      </c>
      <c r="I2535" s="5">
        <f>VLOOKUP($G2535,Products!$A$1:$C$11,COLUMNS(Products!$A$2:C2535),0)</f>
        <v>199.57</v>
      </c>
      <c r="J2535" s="5">
        <v>821.93</v>
      </c>
      <c r="K2535" s="5" t="s">
        <v>81</v>
      </c>
      <c r="L2535" s="6">
        <v>45231</v>
      </c>
      <c r="M2535" s="5">
        <f t="shared" si="39"/>
        <v>6</v>
      </c>
      <c r="N2535" s="5" t="str">
        <f>TEXT(Table1[[#This Row],[Date]],"mmm")</f>
        <v>Oct</v>
      </c>
      <c r="O2535" s="5">
        <f>YEAR(Table1[[#This Row],[Date]])</f>
        <v>2023</v>
      </c>
    </row>
    <row r="2536" spans="1:15" x14ac:dyDescent="0.25">
      <c r="A2536" s="5">
        <v>2535</v>
      </c>
      <c r="B2536" s="6">
        <v>45267</v>
      </c>
      <c r="C2536" s="5" t="s">
        <v>70</v>
      </c>
      <c r="D2536" s="5" t="str">
        <f>VLOOKUP($C2536,'Sales Person'!$A$1:$C$21,2,0)</f>
        <v>Cathy Kelley</v>
      </c>
      <c r="E2536" s="5" t="s">
        <v>10</v>
      </c>
      <c r="F2536" s="5" t="str">
        <f>VLOOKUP($E2536,Country!$A$1:$B$11,2,0)</f>
        <v>Europe</v>
      </c>
      <c r="G2536" s="5" t="s">
        <v>22</v>
      </c>
      <c r="H2536" s="5" t="str">
        <f>VLOOKUP($G2536,Products!$A$1:$C$11,COLUMNS(Products!$A$2:B2536),0)</f>
        <v>Computing</v>
      </c>
      <c r="I2536" s="5">
        <f>VLOOKUP($G2536,Products!$A$1:$C$11,COLUMNS(Products!$A$2:C2536),0)</f>
        <v>415.78</v>
      </c>
      <c r="J2536" s="5">
        <v>923.25</v>
      </c>
      <c r="K2536" s="5" t="s">
        <v>82</v>
      </c>
      <c r="L2536" s="5" t="s">
        <v>83</v>
      </c>
      <c r="M2536" s="5" t="str">
        <f t="shared" si="39"/>
        <v>0</v>
      </c>
      <c r="N2536" s="5" t="str">
        <f>TEXT(Table1[[#This Row],[Date]],"mmm")</f>
        <v>Dec</v>
      </c>
      <c r="O2536" s="5">
        <f>YEAR(Table1[[#This Row],[Date]])</f>
        <v>2023</v>
      </c>
    </row>
    <row r="2537" spans="1:15" x14ac:dyDescent="0.25">
      <c r="A2537" s="5">
        <v>2536</v>
      </c>
      <c r="B2537" s="6">
        <v>45262</v>
      </c>
      <c r="C2537" s="5" t="s">
        <v>56</v>
      </c>
      <c r="D2537" s="5" t="str">
        <f>VLOOKUP($C2537,'Sales Person'!$A$1:$C$21,2,0)</f>
        <v>Nick Patrick</v>
      </c>
      <c r="E2537" s="5" t="s">
        <v>9</v>
      </c>
      <c r="F2537" s="5" t="str">
        <f>VLOOKUP($E2537,Country!$A$1:$B$11,2,0)</f>
        <v>Europe</v>
      </c>
      <c r="G2537" s="5" t="s">
        <v>22</v>
      </c>
      <c r="H2537" s="5" t="str">
        <f>VLOOKUP($G2537,Products!$A$1:$C$11,COLUMNS(Products!$A$2:B2537),0)</f>
        <v>Computing</v>
      </c>
      <c r="I2537" s="5">
        <f>VLOOKUP($G2537,Products!$A$1:$C$11,COLUMNS(Products!$A$2:C2537),0)</f>
        <v>415.78</v>
      </c>
      <c r="J2537" s="5">
        <v>116.3</v>
      </c>
      <c r="K2537" s="5" t="s">
        <v>81</v>
      </c>
      <c r="L2537" s="6">
        <v>45272</v>
      </c>
      <c r="M2537" s="5">
        <f t="shared" si="39"/>
        <v>10</v>
      </c>
      <c r="N2537" s="5" t="str">
        <f>TEXT(Table1[[#This Row],[Date]],"mmm")</f>
        <v>Dec</v>
      </c>
      <c r="O2537" s="5">
        <f>YEAR(Table1[[#This Row],[Date]])</f>
        <v>2023</v>
      </c>
    </row>
    <row r="2538" spans="1:15" x14ac:dyDescent="0.25">
      <c r="A2538" s="5">
        <v>2537</v>
      </c>
      <c r="B2538" s="6">
        <v>45193</v>
      </c>
      <c r="C2538" s="5" t="s">
        <v>72</v>
      </c>
      <c r="D2538" s="5" t="str">
        <f>VLOOKUP($C2538,'Sales Person'!$A$1:$C$21,2,0)</f>
        <v>Cathy Kelley</v>
      </c>
      <c r="E2538" s="5" t="s">
        <v>9</v>
      </c>
      <c r="F2538" s="5" t="str">
        <f>VLOOKUP($E2538,Country!$A$1:$B$11,2,0)</f>
        <v>Europe</v>
      </c>
      <c r="G2538" s="5" t="s">
        <v>26</v>
      </c>
      <c r="H2538" s="5" t="str">
        <f>VLOOKUP($G2538,Products!$A$1:$C$11,COLUMNS(Products!$A$2:B2538),0)</f>
        <v>Electronics</v>
      </c>
      <c r="I2538" s="5">
        <f>VLOOKUP($G2538,Products!$A$1:$C$11,COLUMNS(Products!$A$2:C2538),0)</f>
        <v>263.2</v>
      </c>
      <c r="J2538" s="5">
        <v>980.13</v>
      </c>
      <c r="K2538" s="5" t="s">
        <v>81</v>
      </c>
      <c r="L2538" s="6">
        <v>45203</v>
      </c>
      <c r="M2538" s="5">
        <f t="shared" si="39"/>
        <v>10</v>
      </c>
      <c r="N2538" s="5" t="str">
        <f>TEXT(Table1[[#This Row],[Date]],"mmm")</f>
        <v>Sep</v>
      </c>
      <c r="O2538" s="5">
        <f>YEAR(Table1[[#This Row],[Date]])</f>
        <v>2023</v>
      </c>
    </row>
    <row r="2539" spans="1:15" x14ac:dyDescent="0.25">
      <c r="A2539" s="5">
        <v>2538</v>
      </c>
      <c r="B2539" s="6">
        <v>45413</v>
      </c>
      <c r="C2539" s="5" t="s">
        <v>70</v>
      </c>
      <c r="D2539" s="5" t="str">
        <f>VLOOKUP($C2539,'Sales Person'!$A$1:$C$21,2,0)</f>
        <v>Cathy Kelley</v>
      </c>
      <c r="E2539" s="5" t="s">
        <v>15</v>
      </c>
      <c r="F2539" s="5" t="str">
        <f>VLOOKUP($E2539,Country!$A$1:$B$11,2,0)</f>
        <v>Oceania</v>
      </c>
      <c r="G2539" s="5" t="s">
        <v>22</v>
      </c>
      <c r="H2539" s="5" t="str">
        <f>VLOOKUP($G2539,Products!$A$1:$C$11,COLUMNS(Products!$A$2:B2539),0)</f>
        <v>Computing</v>
      </c>
      <c r="I2539" s="5">
        <f>VLOOKUP($G2539,Products!$A$1:$C$11,COLUMNS(Products!$A$2:C2539),0)</f>
        <v>415.78</v>
      </c>
      <c r="J2539" s="5">
        <v>959.63</v>
      </c>
      <c r="K2539" s="5" t="s">
        <v>81</v>
      </c>
      <c r="L2539" s="6">
        <v>45433</v>
      </c>
      <c r="M2539" s="5">
        <f t="shared" si="39"/>
        <v>20</v>
      </c>
      <c r="N2539" s="5" t="str">
        <f>TEXT(Table1[[#This Row],[Date]],"mmm")</f>
        <v>May</v>
      </c>
      <c r="O2539" s="5">
        <f>YEAR(Table1[[#This Row],[Date]])</f>
        <v>2024</v>
      </c>
    </row>
    <row r="2540" spans="1:15" x14ac:dyDescent="0.25">
      <c r="A2540" s="5">
        <v>2539</v>
      </c>
      <c r="B2540" s="6">
        <v>45465</v>
      </c>
      <c r="C2540" s="5" t="s">
        <v>48</v>
      </c>
      <c r="D2540" s="5" t="str">
        <f>VLOOKUP($C2540,'Sales Person'!$A$1:$C$21,2,0)</f>
        <v>Cathy Kelley</v>
      </c>
      <c r="E2540" s="5" t="s">
        <v>10</v>
      </c>
      <c r="F2540" s="5" t="str">
        <f>VLOOKUP($E2540,Country!$A$1:$B$11,2,0)</f>
        <v>Europe</v>
      </c>
      <c r="G2540" s="5" t="s">
        <v>24</v>
      </c>
      <c r="H2540" s="5" t="str">
        <f>VLOOKUP($G2540,Products!$A$1:$C$11,COLUMNS(Products!$A$2:B2540),0)</f>
        <v>Audio</v>
      </c>
      <c r="I2540" s="5">
        <f>VLOOKUP($G2540,Products!$A$1:$C$11,COLUMNS(Products!$A$2:C2540),0)</f>
        <v>195.62</v>
      </c>
      <c r="J2540" s="5">
        <v>966.68</v>
      </c>
      <c r="K2540" s="5" t="s">
        <v>82</v>
      </c>
      <c r="L2540" s="5" t="s">
        <v>83</v>
      </c>
      <c r="M2540" s="5" t="str">
        <f t="shared" si="39"/>
        <v>0</v>
      </c>
      <c r="N2540" s="5" t="str">
        <f>TEXT(Table1[[#This Row],[Date]],"mmm")</f>
        <v>Jun</v>
      </c>
      <c r="O2540" s="5">
        <f>YEAR(Table1[[#This Row],[Date]])</f>
        <v>2024</v>
      </c>
    </row>
    <row r="2541" spans="1:15" x14ac:dyDescent="0.25">
      <c r="A2541" s="5">
        <v>2540</v>
      </c>
      <c r="B2541" s="6">
        <v>45158</v>
      </c>
      <c r="C2541" s="5" t="s">
        <v>52</v>
      </c>
      <c r="D2541" s="5" t="str">
        <f>VLOOKUP($C2541,'Sales Person'!$A$1:$C$21,2,0)</f>
        <v>Nick Patrick</v>
      </c>
      <c r="E2541" s="5" t="s">
        <v>11</v>
      </c>
      <c r="F2541" s="5" t="str">
        <f>VLOOKUP($E2541,Country!$A$1:$B$11,2,0)</f>
        <v>Asia</v>
      </c>
      <c r="G2541" s="5" t="s">
        <v>22</v>
      </c>
      <c r="H2541" s="5" t="str">
        <f>VLOOKUP($G2541,Products!$A$1:$C$11,COLUMNS(Products!$A$2:B2541),0)</f>
        <v>Computing</v>
      </c>
      <c r="I2541" s="5">
        <f>VLOOKUP($G2541,Products!$A$1:$C$11,COLUMNS(Products!$A$2:C2541),0)</f>
        <v>415.78</v>
      </c>
      <c r="J2541" s="5">
        <v>690.44</v>
      </c>
      <c r="K2541" s="5" t="s">
        <v>81</v>
      </c>
      <c r="L2541" s="6">
        <v>45170</v>
      </c>
      <c r="M2541" s="5">
        <f t="shared" si="39"/>
        <v>12</v>
      </c>
      <c r="N2541" s="5" t="str">
        <f>TEXT(Table1[[#This Row],[Date]],"mmm")</f>
        <v>Aug</v>
      </c>
      <c r="O2541" s="5">
        <f>YEAR(Table1[[#This Row],[Date]])</f>
        <v>2023</v>
      </c>
    </row>
    <row r="2542" spans="1:15" x14ac:dyDescent="0.25">
      <c r="A2542" s="5">
        <v>2541</v>
      </c>
      <c r="B2542" s="6">
        <v>44952</v>
      </c>
      <c r="C2542" s="5" t="s">
        <v>54</v>
      </c>
      <c r="D2542" s="5" t="str">
        <f>VLOOKUP($C2542,'Sales Person'!$A$1:$C$21,2,0)</f>
        <v>Michale Cole</v>
      </c>
      <c r="E2542" s="5" t="s">
        <v>14</v>
      </c>
      <c r="F2542" s="5" t="str">
        <f>VLOOKUP($E2542,Country!$A$1:$B$11,2,0)</f>
        <v>Asia</v>
      </c>
      <c r="G2542" s="5" t="s">
        <v>31</v>
      </c>
      <c r="H2542" s="5" t="str">
        <f>VLOOKUP($G2542,Products!$A$1:$C$11,COLUMNS(Products!$A$2:B2542),0)</f>
        <v>Electronics</v>
      </c>
      <c r="I2542" s="5">
        <f>VLOOKUP($G2542,Products!$A$1:$C$11,COLUMNS(Products!$A$2:C2542),0)</f>
        <v>71.97</v>
      </c>
      <c r="J2542" s="5">
        <v>326.94</v>
      </c>
      <c r="K2542" s="5" t="s">
        <v>82</v>
      </c>
      <c r="L2542" s="5" t="s">
        <v>83</v>
      </c>
      <c r="M2542" s="5" t="str">
        <f t="shared" si="39"/>
        <v>0</v>
      </c>
      <c r="N2542" s="5" t="str">
        <f>TEXT(Table1[[#This Row],[Date]],"mmm")</f>
        <v>Jan</v>
      </c>
      <c r="O2542" s="5">
        <f>YEAR(Table1[[#This Row],[Date]])</f>
        <v>2023</v>
      </c>
    </row>
    <row r="2543" spans="1:15" x14ac:dyDescent="0.25">
      <c r="A2543" s="5">
        <v>2542</v>
      </c>
      <c r="B2543" s="6">
        <v>45425</v>
      </c>
      <c r="C2543" s="5" t="s">
        <v>64</v>
      </c>
      <c r="D2543" s="5" t="str">
        <f>VLOOKUP($C2543,'Sales Person'!$A$1:$C$21,2,0)</f>
        <v>Michale Cole</v>
      </c>
      <c r="E2543" s="5" t="s">
        <v>10</v>
      </c>
      <c r="F2543" s="5" t="str">
        <f>VLOOKUP($E2543,Country!$A$1:$B$11,2,0)</f>
        <v>Europe</v>
      </c>
      <c r="G2543" s="5" t="s">
        <v>33</v>
      </c>
      <c r="H2543" s="5" t="str">
        <f>VLOOKUP($G2543,Products!$A$1:$C$11,COLUMNS(Products!$A$2:B2543),0)</f>
        <v>Electronics</v>
      </c>
      <c r="I2543" s="5">
        <f>VLOOKUP($G2543,Products!$A$1:$C$11,COLUMNS(Products!$A$2:C2543),0)</f>
        <v>381.62</v>
      </c>
      <c r="J2543" s="5">
        <v>675.34</v>
      </c>
      <c r="K2543" s="5" t="s">
        <v>81</v>
      </c>
      <c r="L2543" s="6">
        <v>45431</v>
      </c>
      <c r="M2543" s="5">
        <f t="shared" si="39"/>
        <v>6</v>
      </c>
      <c r="N2543" s="5" t="str">
        <f>TEXT(Table1[[#This Row],[Date]],"mmm")</f>
        <v>May</v>
      </c>
      <c r="O2543" s="5">
        <f>YEAR(Table1[[#This Row],[Date]])</f>
        <v>2024</v>
      </c>
    </row>
    <row r="2544" spans="1:15" x14ac:dyDescent="0.25">
      <c r="A2544" s="5">
        <v>2543</v>
      </c>
      <c r="B2544" s="6">
        <v>45487</v>
      </c>
      <c r="C2544" s="5" t="s">
        <v>60</v>
      </c>
      <c r="D2544" s="5" t="str">
        <f>VLOOKUP($C2544,'Sales Person'!$A$1:$C$21,2,0)</f>
        <v>Cathy Kelley</v>
      </c>
      <c r="E2544" s="5" t="s">
        <v>9</v>
      </c>
      <c r="F2544" s="5" t="str">
        <f>VLOOKUP($E2544,Country!$A$1:$B$11,2,0)</f>
        <v>Europe</v>
      </c>
      <c r="G2544" s="5" t="s">
        <v>31</v>
      </c>
      <c r="H2544" s="5" t="str">
        <f>VLOOKUP($G2544,Products!$A$1:$C$11,COLUMNS(Products!$A$2:B2544),0)</f>
        <v>Electronics</v>
      </c>
      <c r="I2544" s="5">
        <f>VLOOKUP($G2544,Products!$A$1:$C$11,COLUMNS(Products!$A$2:C2544),0)</f>
        <v>71.97</v>
      </c>
      <c r="J2544" s="5">
        <v>386.38</v>
      </c>
      <c r="K2544" s="5" t="s">
        <v>81</v>
      </c>
      <c r="L2544" s="6">
        <v>45497</v>
      </c>
      <c r="M2544" s="5">
        <f t="shared" si="39"/>
        <v>10</v>
      </c>
      <c r="N2544" s="5" t="str">
        <f>TEXT(Table1[[#This Row],[Date]],"mmm")</f>
        <v>Jul</v>
      </c>
      <c r="O2544" s="5">
        <f>YEAR(Table1[[#This Row],[Date]])</f>
        <v>2024</v>
      </c>
    </row>
    <row r="2545" spans="1:15" x14ac:dyDescent="0.25">
      <c r="A2545" s="5">
        <v>2544</v>
      </c>
      <c r="B2545" s="6">
        <v>45445</v>
      </c>
      <c r="C2545" s="5" t="s">
        <v>54</v>
      </c>
      <c r="D2545" s="5" t="str">
        <f>VLOOKUP($C2545,'Sales Person'!$A$1:$C$21,2,0)</f>
        <v>Michale Cole</v>
      </c>
      <c r="E2545" s="5" t="s">
        <v>15</v>
      </c>
      <c r="F2545" s="5" t="str">
        <f>VLOOKUP($E2545,Country!$A$1:$B$11,2,0)</f>
        <v>Oceania</v>
      </c>
      <c r="G2545" s="5" t="s">
        <v>30</v>
      </c>
      <c r="H2545" s="5" t="str">
        <f>VLOOKUP($G2545,Products!$A$1:$C$11,COLUMNS(Products!$A$2:B2545),0)</f>
        <v>Audio</v>
      </c>
      <c r="I2545" s="5">
        <f>VLOOKUP($G2545,Products!$A$1:$C$11,COLUMNS(Products!$A$2:C2545),0)</f>
        <v>199.57</v>
      </c>
      <c r="J2545" s="5">
        <v>500.21</v>
      </c>
      <c r="K2545" s="5" t="s">
        <v>81</v>
      </c>
      <c r="L2545" s="6">
        <v>45465</v>
      </c>
      <c r="M2545" s="5">
        <f t="shared" si="39"/>
        <v>20</v>
      </c>
      <c r="N2545" s="5" t="str">
        <f>TEXT(Table1[[#This Row],[Date]],"mmm")</f>
        <v>Jun</v>
      </c>
      <c r="O2545" s="5">
        <f>YEAR(Table1[[#This Row],[Date]])</f>
        <v>2024</v>
      </c>
    </row>
    <row r="2546" spans="1:15" x14ac:dyDescent="0.25">
      <c r="A2546" s="5">
        <v>2545</v>
      </c>
      <c r="B2546" s="6">
        <v>45495</v>
      </c>
      <c r="C2546" s="5" t="s">
        <v>74</v>
      </c>
      <c r="D2546" s="5" t="str">
        <f>VLOOKUP($C2546,'Sales Person'!$A$1:$C$21,2,0)</f>
        <v>Michale Cole</v>
      </c>
      <c r="E2546" s="5" t="s">
        <v>9</v>
      </c>
      <c r="F2546" s="5" t="str">
        <f>VLOOKUP($E2546,Country!$A$1:$B$11,2,0)</f>
        <v>Europe</v>
      </c>
      <c r="G2546" s="5" t="s">
        <v>28</v>
      </c>
      <c r="H2546" s="5" t="str">
        <f>VLOOKUP($G2546,Products!$A$1:$C$11,COLUMNS(Products!$A$2:B2546),0)</f>
        <v>Electronics</v>
      </c>
      <c r="I2546" s="5">
        <f>VLOOKUP($G2546,Products!$A$1:$C$11,COLUMNS(Products!$A$2:C2546),0)</f>
        <v>282.79000000000002</v>
      </c>
      <c r="J2546" s="5">
        <v>156.72</v>
      </c>
      <c r="K2546" s="5" t="s">
        <v>81</v>
      </c>
      <c r="L2546" s="6">
        <v>45505</v>
      </c>
      <c r="M2546" s="5">
        <f t="shared" si="39"/>
        <v>10</v>
      </c>
      <c r="N2546" s="5" t="str">
        <f>TEXT(Table1[[#This Row],[Date]],"mmm")</f>
        <v>Jul</v>
      </c>
      <c r="O2546" s="5">
        <f>YEAR(Table1[[#This Row],[Date]])</f>
        <v>2024</v>
      </c>
    </row>
    <row r="2547" spans="1:15" x14ac:dyDescent="0.25">
      <c r="A2547" s="5">
        <v>2546</v>
      </c>
      <c r="B2547" s="6">
        <v>45583</v>
      </c>
      <c r="C2547" s="5" t="s">
        <v>70</v>
      </c>
      <c r="D2547" s="5" t="str">
        <f>VLOOKUP($C2547,'Sales Person'!$A$1:$C$21,2,0)</f>
        <v>Cathy Kelley</v>
      </c>
      <c r="E2547" s="5" t="s">
        <v>14</v>
      </c>
      <c r="F2547" s="5" t="str">
        <f>VLOOKUP($E2547,Country!$A$1:$B$11,2,0)</f>
        <v>Asia</v>
      </c>
      <c r="G2547" s="5" t="s">
        <v>30</v>
      </c>
      <c r="H2547" s="5" t="str">
        <f>VLOOKUP($G2547,Products!$A$1:$C$11,COLUMNS(Products!$A$2:B2547),0)</f>
        <v>Audio</v>
      </c>
      <c r="I2547" s="5">
        <f>VLOOKUP($G2547,Products!$A$1:$C$11,COLUMNS(Products!$A$2:C2547),0)</f>
        <v>199.57</v>
      </c>
      <c r="J2547" s="5">
        <v>757.99</v>
      </c>
      <c r="K2547" s="5" t="s">
        <v>82</v>
      </c>
      <c r="L2547" s="5" t="s">
        <v>83</v>
      </c>
      <c r="M2547" s="5" t="str">
        <f t="shared" si="39"/>
        <v>0</v>
      </c>
      <c r="N2547" s="5" t="str">
        <f>TEXT(Table1[[#This Row],[Date]],"mmm")</f>
        <v>Oct</v>
      </c>
      <c r="O2547" s="5">
        <f>YEAR(Table1[[#This Row],[Date]])</f>
        <v>2024</v>
      </c>
    </row>
    <row r="2548" spans="1:15" x14ac:dyDescent="0.25">
      <c r="A2548" s="5">
        <v>2547</v>
      </c>
      <c r="B2548" s="6">
        <v>45263</v>
      </c>
      <c r="C2548" s="5" t="s">
        <v>68</v>
      </c>
      <c r="D2548" s="5" t="str">
        <f>VLOOKUP($C2548,'Sales Person'!$A$1:$C$21,2,0)</f>
        <v>Samantha Irvin</v>
      </c>
      <c r="E2548" s="5" t="s">
        <v>15</v>
      </c>
      <c r="F2548" s="5" t="str">
        <f>VLOOKUP($E2548,Country!$A$1:$B$11,2,0)</f>
        <v>Oceania</v>
      </c>
      <c r="G2548" s="5" t="s">
        <v>24</v>
      </c>
      <c r="H2548" s="5" t="str">
        <f>VLOOKUP($G2548,Products!$A$1:$C$11,COLUMNS(Products!$A$2:B2548),0)</f>
        <v>Audio</v>
      </c>
      <c r="I2548" s="5">
        <f>VLOOKUP($G2548,Products!$A$1:$C$11,COLUMNS(Products!$A$2:C2548),0)</f>
        <v>195.62</v>
      </c>
      <c r="J2548" s="5">
        <v>411.52</v>
      </c>
      <c r="K2548" s="5" t="s">
        <v>82</v>
      </c>
      <c r="L2548" s="5" t="s">
        <v>83</v>
      </c>
      <c r="M2548" s="5" t="str">
        <f t="shared" si="39"/>
        <v>0</v>
      </c>
      <c r="N2548" s="5" t="str">
        <f>TEXT(Table1[[#This Row],[Date]],"mmm")</f>
        <v>Dec</v>
      </c>
      <c r="O2548" s="5">
        <f>YEAR(Table1[[#This Row],[Date]])</f>
        <v>2023</v>
      </c>
    </row>
    <row r="2549" spans="1:15" x14ac:dyDescent="0.25">
      <c r="A2549" s="5">
        <v>2548</v>
      </c>
      <c r="B2549" s="6">
        <v>45151</v>
      </c>
      <c r="C2549" s="5" t="s">
        <v>36</v>
      </c>
      <c r="D2549" s="5" t="str">
        <f>VLOOKUP($C2549,'Sales Person'!$A$1:$C$21,2,0)</f>
        <v>Michale Cole</v>
      </c>
      <c r="E2549" s="5" t="s">
        <v>7</v>
      </c>
      <c r="F2549" s="5" t="str">
        <f>VLOOKUP($E2549,Country!$A$1:$B$11,2,0)</f>
        <v>Europe</v>
      </c>
      <c r="G2549" s="5" t="s">
        <v>29</v>
      </c>
      <c r="H2549" s="5" t="str">
        <f>VLOOKUP($G2549,Products!$A$1:$C$11,COLUMNS(Products!$A$2:B2549),0)</f>
        <v>Computing</v>
      </c>
      <c r="I2549" s="5">
        <f>VLOOKUP($G2549,Products!$A$1:$C$11,COLUMNS(Products!$A$2:C2549),0)</f>
        <v>104.6</v>
      </c>
      <c r="J2549" s="5">
        <v>670.35</v>
      </c>
      <c r="K2549" s="5" t="s">
        <v>81</v>
      </c>
      <c r="L2549" s="6">
        <v>45159</v>
      </c>
      <c r="M2549" s="5">
        <f t="shared" si="39"/>
        <v>8</v>
      </c>
      <c r="N2549" s="5" t="str">
        <f>TEXT(Table1[[#This Row],[Date]],"mmm")</f>
        <v>Aug</v>
      </c>
      <c r="O2549" s="5">
        <f>YEAR(Table1[[#This Row],[Date]])</f>
        <v>2023</v>
      </c>
    </row>
    <row r="2550" spans="1:15" x14ac:dyDescent="0.25">
      <c r="A2550" s="5">
        <v>2549</v>
      </c>
      <c r="B2550" s="6">
        <v>45115</v>
      </c>
      <c r="C2550" s="5" t="s">
        <v>46</v>
      </c>
      <c r="D2550" s="5" t="str">
        <f>VLOOKUP($C2550,'Sales Person'!$A$1:$C$21,2,0)</f>
        <v>Nick Patrick</v>
      </c>
      <c r="E2550" s="5" t="s">
        <v>11</v>
      </c>
      <c r="F2550" s="5" t="str">
        <f>VLOOKUP($E2550,Country!$A$1:$B$11,2,0)</f>
        <v>Asia</v>
      </c>
      <c r="G2550" s="5" t="s">
        <v>30</v>
      </c>
      <c r="H2550" s="5" t="str">
        <f>VLOOKUP($G2550,Products!$A$1:$C$11,COLUMNS(Products!$A$2:B2550),0)</f>
        <v>Audio</v>
      </c>
      <c r="I2550" s="5">
        <f>VLOOKUP($G2550,Products!$A$1:$C$11,COLUMNS(Products!$A$2:C2550),0)</f>
        <v>199.57</v>
      </c>
      <c r="J2550" s="5">
        <v>780.34</v>
      </c>
      <c r="K2550" s="5" t="s">
        <v>81</v>
      </c>
      <c r="L2550" s="6">
        <v>45127</v>
      </c>
      <c r="M2550" s="5">
        <f t="shared" si="39"/>
        <v>12</v>
      </c>
      <c r="N2550" s="5" t="str">
        <f>TEXT(Table1[[#This Row],[Date]],"mmm")</f>
        <v>Jul</v>
      </c>
      <c r="O2550" s="5">
        <f>YEAR(Table1[[#This Row],[Date]])</f>
        <v>2023</v>
      </c>
    </row>
    <row r="2551" spans="1:15" x14ac:dyDescent="0.25">
      <c r="A2551" s="5">
        <v>2550</v>
      </c>
      <c r="B2551" s="6">
        <v>45207</v>
      </c>
      <c r="C2551" s="5" t="s">
        <v>72</v>
      </c>
      <c r="D2551" s="5" t="str">
        <f>VLOOKUP($C2551,'Sales Person'!$A$1:$C$21,2,0)</f>
        <v>Cathy Kelley</v>
      </c>
      <c r="E2551" s="5" t="s">
        <v>11</v>
      </c>
      <c r="F2551" s="5" t="str">
        <f>VLOOKUP($E2551,Country!$A$1:$B$11,2,0)</f>
        <v>Asia</v>
      </c>
      <c r="G2551" s="5" t="s">
        <v>33</v>
      </c>
      <c r="H2551" s="5" t="str">
        <f>VLOOKUP($G2551,Products!$A$1:$C$11,COLUMNS(Products!$A$2:B2551),0)</f>
        <v>Electronics</v>
      </c>
      <c r="I2551" s="5">
        <f>VLOOKUP($G2551,Products!$A$1:$C$11,COLUMNS(Products!$A$2:C2551),0)</f>
        <v>381.62</v>
      </c>
      <c r="J2551" s="5">
        <v>355.48</v>
      </c>
      <c r="K2551" s="5" t="s">
        <v>81</v>
      </c>
      <c r="L2551" s="6">
        <v>45219</v>
      </c>
      <c r="M2551" s="5">
        <f t="shared" si="39"/>
        <v>12</v>
      </c>
      <c r="N2551" s="5" t="str">
        <f>TEXT(Table1[[#This Row],[Date]],"mmm")</f>
        <v>Oct</v>
      </c>
      <c r="O2551" s="5">
        <f>YEAR(Table1[[#This Row],[Date]])</f>
        <v>2023</v>
      </c>
    </row>
    <row r="2552" spans="1:15" x14ac:dyDescent="0.25">
      <c r="A2552" s="5">
        <v>2551</v>
      </c>
      <c r="B2552" s="6">
        <v>45470</v>
      </c>
      <c r="C2552" s="5" t="s">
        <v>44</v>
      </c>
      <c r="D2552" s="5" t="str">
        <f>VLOOKUP($C2552,'Sales Person'!$A$1:$C$21,2,0)</f>
        <v>Cathy Kelley</v>
      </c>
      <c r="E2552" s="5" t="s">
        <v>13</v>
      </c>
      <c r="F2552" s="5" t="str">
        <f>VLOOKUP($E2552,Country!$A$1:$B$11,2,0)</f>
        <v>Asia</v>
      </c>
      <c r="G2552" s="5" t="s">
        <v>31</v>
      </c>
      <c r="H2552" s="5" t="str">
        <f>VLOOKUP($G2552,Products!$A$1:$C$11,COLUMNS(Products!$A$2:B2552),0)</f>
        <v>Electronics</v>
      </c>
      <c r="I2552" s="5">
        <f>VLOOKUP($G2552,Products!$A$1:$C$11,COLUMNS(Products!$A$2:C2552),0)</f>
        <v>71.97</v>
      </c>
      <c r="J2552" s="5">
        <v>241.32</v>
      </c>
      <c r="K2552" s="5" t="s">
        <v>82</v>
      </c>
      <c r="L2552" s="5" t="s">
        <v>83</v>
      </c>
      <c r="M2552" s="5" t="str">
        <f t="shared" si="39"/>
        <v>0</v>
      </c>
      <c r="N2552" s="5" t="str">
        <f>TEXT(Table1[[#This Row],[Date]],"mmm")</f>
        <v>Jun</v>
      </c>
      <c r="O2552" s="5">
        <f>YEAR(Table1[[#This Row],[Date]])</f>
        <v>2024</v>
      </c>
    </row>
    <row r="2553" spans="1:15" x14ac:dyDescent="0.25">
      <c r="A2553" s="5">
        <v>2552</v>
      </c>
      <c r="B2553" s="6">
        <v>45656</v>
      </c>
      <c r="C2553" s="5" t="s">
        <v>56</v>
      </c>
      <c r="D2553" s="5" t="str">
        <f>VLOOKUP($C2553,'Sales Person'!$A$1:$C$21,2,0)</f>
        <v>Nick Patrick</v>
      </c>
      <c r="E2553" s="5" t="s">
        <v>15</v>
      </c>
      <c r="F2553" s="5" t="str">
        <f>VLOOKUP($E2553,Country!$A$1:$B$11,2,0)</f>
        <v>Oceania</v>
      </c>
      <c r="G2553" s="5" t="s">
        <v>26</v>
      </c>
      <c r="H2553" s="5" t="str">
        <f>VLOOKUP($G2553,Products!$A$1:$C$11,COLUMNS(Products!$A$2:B2553),0)</f>
        <v>Electronics</v>
      </c>
      <c r="I2553" s="5">
        <f>VLOOKUP($G2553,Products!$A$1:$C$11,COLUMNS(Products!$A$2:C2553),0)</f>
        <v>263.2</v>
      </c>
      <c r="J2553" s="5">
        <v>549.63</v>
      </c>
      <c r="K2553" s="5" t="s">
        <v>82</v>
      </c>
      <c r="L2553" s="5" t="s">
        <v>83</v>
      </c>
      <c r="M2553" s="5" t="str">
        <f t="shared" si="39"/>
        <v>0</v>
      </c>
      <c r="N2553" s="5" t="str">
        <f>TEXT(Table1[[#This Row],[Date]],"mmm")</f>
        <v>Dec</v>
      </c>
      <c r="O2553" s="5">
        <f>YEAR(Table1[[#This Row],[Date]])</f>
        <v>2024</v>
      </c>
    </row>
    <row r="2554" spans="1:15" x14ac:dyDescent="0.25">
      <c r="A2554" s="5">
        <v>2553</v>
      </c>
      <c r="B2554" s="6">
        <v>45070</v>
      </c>
      <c r="C2554" s="5" t="s">
        <v>70</v>
      </c>
      <c r="D2554" s="5" t="str">
        <f>VLOOKUP($C2554,'Sales Person'!$A$1:$C$21,2,0)</f>
        <v>Cathy Kelley</v>
      </c>
      <c r="E2554" s="5" t="s">
        <v>14</v>
      </c>
      <c r="F2554" s="5" t="str">
        <f>VLOOKUP($E2554,Country!$A$1:$B$11,2,0)</f>
        <v>Asia</v>
      </c>
      <c r="G2554" s="5" t="s">
        <v>32</v>
      </c>
      <c r="H2554" s="5" t="str">
        <f>VLOOKUP($G2554,Products!$A$1:$C$11,COLUMNS(Products!$A$2:B2554),0)</f>
        <v>Audio</v>
      </c>
      <c r="I2554" s="5">
        <f>VLOOKUP($G2554,Products!$A$1:$C$11,COLUMNS(Products!$A$2:C2554),0)</f>
        <v>143.09</v>
      </c>
      <c r="J2554" s="5">
        <v>569.38</v>
      </c>
      <c r="K2554" s="5" t="s">
        <v>81</v>
      </c>
      <c r="L2554" s="6">
        <v>45088</v>
      </c>
      <c r="M2554" s="5">
        <f t="shared" si="39"/>
        <v>18</v>
      </c>
      <c r="N2554" s="5" t="str">
        <f>TEXT(Table1[[#This Row],[Date]],"mmm")</f>
        <v>May</v>
      </c>
      <c r="O2554" s="5">
        <f>YEAR(Table1[[#This Row],[Date]])</f>
        <v>2023</v>
      </c>
    </row>
    <row r="2555" spans="1:15" x14ac:dyDescent="0.25">
      <c r="A2555" s="5">
        <v>2554</v>
      </c>
      <c r="B2555" s="6">
        <v>45234</v>
      </c>
      <c r="C2555" s="5" t="s">
        <v>54</v>
      </c>
      <c r="D2555" s="5" t="str">
        <f>VLOOKUP($C2555,'Sales Person'!$A$1:$C$21,2,0)</f>
        <v>Michale Cole</v>
      </c>
      <c r="E2555" s="5" t="s">
        <v>7</v>
      </c>
      <c r="F2555" s="5" t="str">
        <f>VLOOKUP($E2555,Country!$A$1:$B$11,2,0)</f>
        <v>Europe</v>
      </c>
      <c r="G2555" s="5" t="s">
        <v>31</v>
      </c>
      <c r="H2555" s="5" t="str">
        <f>VLOOKUP($G2555,Products!$A$1:$C$11,COLUMNS(Products!$A$2:B2555),0)</f>
        <v>Electronics</v>
      </c>
      <c r="I2555" s="5">
        <f>VLOOKUP($G2555,Products!$A$1:$C$11,COLUMNS(Products!$A$2:C2555),0)</f>
        <v>71.97</v>
      </c>
      <c r="J2555" s="5">
        <v>922.19</v>
      </c>
      <c r="K2555" s="5" t="s">
        <v>81</v>
      </c>
      <c r="L2555" s="6">
        <v>45242</v>
      </c>
      <c r="M2555" s="5">
        <f t="shared" si="39"/>
        <v>8</v>
      </c>
      <c r="N2555" s="5" t="str">
        <f>TEXT(Table1[[#This Row],[Date]],"mmm")</f>
        <v>Nov</v>
      </c>
      <c r="O2555" s="5">
        <f>YEAR(Table1[[#This Row],[Date]])</f>
        <v>2023</v>
      </c>
    </row>
    <row r="2556" spans="1:15" x14ac:dyDescent="0.25">
      <c r="A2556" s="5">
        <v>2555</v>
      </c>
      <c r="B2556" s="6">
        <v>45505</v>
      </c>
      <c r="C2556" s="5" t="s">
        <v>60</v>
      </c>
      <c r="D2556" s="5" t="str">
        <f>VLOOKUP($C2556,'Sales Person'!$A$1:$C$21,2,0)</f>
        <v>Cathy Kelley</v>
      </c>
      <c r="E2556" s="5" t="s">
        <v>10</v>
      </c>
      <c r="F2556" s="5" t="str">
        <f>VLOOKUP($E2556,Country!$A$1:$B$11,2,0)</f>
        <v>Europe</v>
      </c>
      <c r="G2556" s="5" t="s">
        <v>24</v>
      </c>
      <c r="H2556" s="5" t="str">
        <f>VLOOKUP($G2556,Products!$A$1:$C$11,COLUMNS(Products!$A$2:B2556),0)</f>
        <v>Audio</v>
      </c>
      <c r="I2556" s="5">
        <f>VLOOKUP($G2556,Products!$A$1:$C$11,COLUMNS(Products!$A$2:C2556),0)</f>
        <v>195.62</v>
      </c>
      <c r="J2556" s="5">
        <v>614.64</v>
      </c>
      <c r="K2556" s="5" t="s">
        <v>82</v>
      </c>
      <c r="L2556" s="5" t="s">
        <v>83</v>
      </c>
      <c r="M2556" s="5" t="str">
        <f t="shared" si="39"/>
        <v>0</v>
      </c>
      <c r="N2556" s="5" t="str">
        <f>TEXT(Table1[[#This Row],[Date]],"mmm")</f>
        <v>Aug</v>
      </c>
      <c r="O2556" s="5">
        <f>YEAR(Table1[[#This Row],[Date]])</f>
        <v>2024</v>
      </c>
    </row>
    <row r="2557" spans="1:15" x14ac:dyDescent="0.25">
      <c r="A2557" s="5">
        <v>2556</v>
      </c>
      <c r="B2557" s="6">
        <v>45580</v>
      </c>
      <c r="C2557" s="5" t="s">
        <v>54</v>
      </c>
      <c r="D2557" s="5" t="str">
        <f>VLOOKUP($C2557,'Sales Person'!$A$1:$C$21,2,0)</f>
        <v>Michale Cole</v>
      </c>
      <c r="E2557" s="5" t="s">
        <v>4</v>
      </c>
      <c r="F2557" s="5" t="str">
        <f>VLOOKUP($E2557,Country!$A$1:$B$11,2,0)</f>
        <v>North America</v>
      </c>
      <c r="G2557" s="5" t="s">
        <v>28</v>
      </c>
      <c r="H2557" s="5" t="str">
        <f>VLOOKUP($G2557,Products!$A$1:$C$11,COLUMNS(Products!$A$2:B2557),0)</f>
        <v>Electronics</v>
      </c>
      <c r="I2557" s="5">
        <f>VLOOKUP($G2557,Products!$A$1:$C$11,COLUMNS(Products!$A$2:C2557),0)</f>
        <v>282.79000000000002</v>
      </c>
      <c r="J2557" s="5">
        <v>167.98</v>
      </c>
      <c r="K2557" s="5" t="s">
        <v>81</v>
      </c>
      <c r="L2557" s="6">
        <v>45582</v>
      </c>
      <c r="M2557" s="5">
        <f t="shared" si="39"/>
        <v>2</v>
      </c>
      <c r="N2557" s="5" t="str">
        <f>TEXT(Table1[[#This Row],[Date]],"mmm")</f>
        <v>Oct</v>
      </c>
      <c r="O2557" s="5">
        <f>YEAR(Table1[[#This Row],[Date]])</f>
        <v>2024</v>
      </c>
    </row>
    <row r="2558" spans="1:15" x14ac:dyDescent="0.25">
      <c r="A2558" s="5">
        <v>2557</v>
      </c>
      <c r="B2558" s="6">
        <v>44968</v>
      </c>
      <c r="C2558" s="5" t="s">
        <v>38</v>
      </c>
      <c r="D2558" s="5" t="str">
        <f>VLOOKUP($C2558,'Sales Person'!$A$1:$C$21,2,0)</f>
        <v>Samantha Irvin</v>
      </c>
      <c r="E2558" s="5" t="s">
        <v>15</v>
      </c>
      <c r="F2558" s="5" t="str">
        <f>VLOOKUP($E2558,Country!$A$1:$B$11,2,0)</f>
        <v>Oceania</v>
      </c>
      <c r="G2558" s="5" t="s">
        <v>31</v>
      </c>
      <c r="H2558" s="5" t="str">
        <f>VLOOKUP($G2558,Products!$A$1:$C$11,COLUMNS(Products!$A$2:B2558),0)</f>
        <v>Electronics</v>
      </c>
      <c r="I2558" s="5">
        <f>VLOOKUP($G2558,Products!$A$1:$C$11,COLUMNS(Products!$A$2:C2558),0)</f>
        <v>71.97</v>
      </c>
      <c r="J2558" s="5">
        <v>349.9</v>
      </c>
      <c r="K2558" s="5" t="s">
        <v>82</v>
      </c>
      <c r="L2558" s="5" t="s">
        <v>83</v>
      </c>
      <c r="M2558" s="5" t="str">
        <f t="shared" si="39"/>
        <v>0</v>
      </c>
      <c r="N2558" s="5" t="str">
        <f>TEXT(Table1[[#This Row],[Date]],"mmm")</f>
        <v>Feb</v>
      </c>
      <c r="O2558" s="5">
        <f>YEAR(Table1[[#This Row],[Date]])</f>
        <v>2023</v>
      </c>
    </row>
    <row r="2559" spans="1:15" x14ac:dyDescent="0.25">
      <c r="A2559" s="5">
        <v>2558</v>
      </c>
      <c r="B2559" s="6">
        <v>45182</v>
      </c>
      <c r="C2559" s="5" t="s">
        <v>70</v>
      </c>
      <c r="D2559" s="5" t="str">
        <f>VLOOKUP($C2559,'Sales Person'!$A$1:$C$21,2,0)</f>
        <v>Cathy Kelley</v>
      </c>
      <c r="E2559" s="5" t="s">
        <v>13</v>
      </c>
      <c r="F2559" s="5" t="str">
        <f>VLOOKUP($E2559,Country!$A$1:$B$11,2,0)</f>
        <v>Asia</v>
      </c>
      <c r="G2559" s="5" t="s">
        <v>28</v>
      </c>
      <c r="H2559" s="5" t="str">
        <f>VLOOKUP($G2559,Products!$A$1:$C$11,COLUMNS(Products!$A$2:B2559),0)</f>
        <v>Electronics</v>
      </c>
      <c r="I2559" s="5">
        <f>VLOOKUP($G2559,Products!$A$1:$C$11,COLUMNS(Products!$A$2:C2559),0)</f>
        <v>282.79000000000002</v>
      </c>
      <c r="J2559" s="5">
        <v>737.3</v>
      </c>
      <c r="K2559" s="5" t="s">
        <v>81</v>
      </c>
      <c r="L2559" s="6">
        <v>45197</v>
      </c>
      <c r="M2559" s="5">
        <f t="shared" si="39"/>
        <v>15</v>
      </c>
      <c r="N2559" s="5" t="str">
        <f>TEXT(Table1[[#This Row],[Date]],"mmm")</f>
        <v>Sep</v>
      </c>
      <c r="O2559" s="5">
        <f>YEAR(Table1[[#This Row],[Date]])</f>
        <v>2023</v>
      </c>
    </row>
    <row r="2560" spans="1:15" x14ac:dyDescent="0.25">
      <c r="A2560" s="5">
        <v>2559</v>
      </c>
      <c r="B2560" s="6">
        <v>45601</v>
      </c>
      <c r="C2560" s="5" t="s">
        <v>48</v>
      </c>
      <c r="D2560" s="5" t="str">
        <f>VLOOKUP($C2560,'Sales Person'!$A$1:$C$21,2,0)</f>
        <v>Cathy Kelley</v>
      </c>
      <c r="E2560" s="5" t="s">
        <v>15</v>
      </c>
      <c r="F2560" s="5" t="str">
        <f>VLOOKUP($E2560,Country!$A$1:$B$11,2,0)</f>
        <v>Oceania</v>
      </c>
      <c r="G2560" s="5" t="s">
        <v>33</v>
      </c>
      <c r="H2560" s="5" t="str">
        <f>VLOOKUP($G2560,Products!$A$1:$C$11,COLUMNS(Products!$A$2:B2560),0)</f>
        <v>Electronics</v>
      </c>
      <c r="I2560" s="5">
        <f>VLOOKUP($G2560,Products!$A$1:$C$11,COLUMNS(Products!$A$2:C2560),0)</f>
        <v>381.62</v>
      </c>
      <c r="J2560" s="5">
        <v>892.97</v>
      </c>
      <c r="K2560" s="5" t="s">
        <v>81</v>
      </c>
      <c r="L2560" s="6">
        <v>45621</v>
      </c>
      <c r="M2560" s="5">
        <f t="shared" si="39"/>
        <v>20</v>
      </c>
      <c r="N2560" s="5" t="str">
        <f>TEXT(Table1[[#This Row],[Date]],"mmm")</f>
        <v>Nov</v>
      </c>
      <c r="O2560" s="5">
        <f>YEAR(Table1[[#This Row],[Date]])</f>
        <v>2024</v>
      </c>
    </row>
    <row r="2561" spans="1:15" x14ac:dyDescent="0.25">
      <c r="A2561" s="5">
        <v>2560</v>
      </c>
      <c r="B2561" s="6">
        <v>45328</v>
      </c>
      <c r="C2561" s="5" t="s">
        <v>42</v>
      </c>
      <c r="D2561" s="5" t="str">
        <f>VLOOKUP($C2561,'Sales Person'!$A$1:$C$21,2,0)</f>
        <v>Cathy Kelley</v>
      </c>
      <c r="E2561" s="5" t="s">
        <v>14</v>
      </c>
      <c r="F2561" s="5" t="str">
        <f>VLOOKUP($E2561,Country!$A$1:$B$11,2,0)</f>
        <v>Asia</v>
      </c>
      <c r="G2561" s="5" t="s">
        <v>30</v>
      </c>
      <c r="H2561" s="5" t="str">
        <f>VLOOKUP($G2561,Products!$A$1:$C$11,COLUMNS(Products!$A$2:B2561),0)</f>
        <v>Audio</v>
      </c>
      <c r="I2561" s="5">
        <f>VLOOKUP($G2561,Products!$A$1:$C$11,COLUMNS(Products!$A$2:C2561),0)</f>
        <v>199.57</v>
      </c>
      <c r="J2561" s="5">
        <v>471.14</v>
      </c>
      <c r="K2561" s="5" t="s">
        <v>81</v>
      </c>
      <c r="L2561" s="6">
        <v>45346</v>
      </c>
      <c r="M2561" s="5">
        <f t="shared" si="39"/>
        <v>18</v>
      </c>
      <c r="N2561" s="5" t="str">
        <f>TEXT(Table1[[#This Row],[Date]],"mmm")</f>
        <v>Feb</v>
      </c>
      <c r="O2561" s="5">
        <f>YEAR(Table1[[#This Row],[Date]])</f>
        <v>2024</v>
      </c>
    </row>
    <row r="2562" spans="1:15" x14ac:dyDescent="0.25">
      <c r="A2562" s="5">
        <v>2561</v>
      </c>
      <c r="B2562" s="6">
        <v>44944</v>
      </c>
      <c r="C2562" s="5" t="s">
        <v>40</v>
      </c>
      <c r="D2562" s="5" t="str">
        <f>VLOOKUP($C2562,'Sales Person'!$A$1:$C$21,2,0)</f>
        <v>Samantha Irvin</v>
      </c>
      <c r="E2562" s="5" t="s">
        <v>13</v>
      </c>
      <c r="F2562" s="5" t="str">
        <f>VLOOKUP($E2562,Country!$A$1:$B$11,2,0)</f>
        <v>Asia</v>
      </c>
      <c r="G2562" s="5" t="s">
        <v>24</v>
      </c>
      <c r="H2562" s="5" t="str">
        <f>VLOOKUP($G2562,Products!$A$1:$C$11,COLUMNS(Products!$A$2:B2562),0)</f>
        <v>Audio</v>
      </c>
      <c r="I2562" s="5">
        <f>VLOOKUP($G2562,Products!$A$1:$C$11,COLUMNS(Products!$A$2:C2562),0)</f>
        <v>195.62</v>
      </c>
      <c r="J2562" s="5">
        <v>286.60000000000002</v>
      </c>
      <c r="K2562" s="5" t="s">
        <v>82</v>
      </c>
      <c r="L2562" s="5" t="s">
        <v>83</v>
      </c>
      <c r="M2562" s="5" t="str">
        <f t="shared" ref="M2562:M2625" si="40">IFERROR(L2562-B2562,"0")</f>
        <v>0</v>
      </c>
      <c r="N2562" s="5" t="str">
        <f>TEXT(Table1[[#This Row],[Date]],"mmm")</f>
        <v>Jan</v>
      </c>
      <c r="O2562" s="5">
        <f>YEAR(Table1[[#This Row],[Date]])</f>
        <v>2023</v>
      </c>
    </row>
    <row r="2563" spans="1:15" x14ac:dyDescent="0.25">
      <c r="A2563" s="5">
        <v>2562</v>
      </c>
      <c r="B2563" s="6">
        <v>45244</v>
      </c>
      <c r="C2563" s="5" t="s">
        <v>48</v>
      </c>
      <c r="D2563" s="5" t="str">
        <f>VLOOKUP($C2563,'Sales Person'!$A$1:$C$21,2,0)</f>
        <v>Cathy Kelley</v>
      </c>
      <c r="E2563" s="5" t="s">
        <v>9</v>
      </c>
      <c r="F2563" s="5" t="str">
        <f>VLOOKUP($E2563,Country!$A$1:$B$11,2,0)</f>
        <v>Europe</v>
      </c>
      <c r="G2563" s="5" t="s">
        <v>20</v>
      </c>
      <c r="H2563" s="5" t="str">
        <f>VLOOKUP($G2563,Products!$A$1:$C$11,COLUMNS(Products!$A$2:B2563),0)</f>
        <v>Office Equipment</v>
      </c>
      <c r="I2563" s="5">
        <f>VLOOKUP($G2563,Products!$A$1:$C$11,COLUMNS(Products!$A$2:C2563),0)</f>
        <v>350.59</v>
      </c>
      <c r="J2563" s="5">
        <v>389.21</v>
      </c>
      <c r="K2563" s="5" t="s">
        <v>81</v>
      </c>
      <c r="L2563" s="6">
        <v>45254</v>
      </c>
      <c r="M2563" s="5">
        <f t="shared" si="40"/>
        <v>10</v>
      </c>
      <c r="N2563" s="5" t="str">
        <f>TEXT(Table1[[#This Row],[Date]],"mmm")</f>
        <v>Nov</v>
      </c>
      <c r="O2563" s="5">
        <f>YEAR(Table1[[#This Row],[Date]])</f>
        <v>2023</v>
      </c>
    </row>
    <row r="2564" spans="1:15" x14ac:dyDescent="0.25">
      <c r="A2564" s="5">
        <v>2563</v>
      </c>
      <c r="B2564" s="6">
        <v>45034</v>
      </c>
      <c r="C2564" s="5" t="s">
        <v>70</v>
      </c>
      <c r="D2564" s="5" t="str">
        <f>VLOOKUP($C2564,'Sales Person'!$A$1:$C$21,2,0)</f>
        <v>Cathy Kelley</v>
      </c>
      <c r="E2564" s="5" t="s">
        <v>10</v>
      </c>
      <c r="F2564" s="5" t="str">
        <f>VLOOKUP($E2564,Country!$A$1:$B$11,2,0)</f>
        <v>Europe</v>
      </c>
      <c r="G2564" s="5" t="s">
        <v>24</v>
      </c>
      <c r="H2564" s="5" t="str">
        <f>VLOOKUP($G2564,Products!$A$1:$C$11,COLUMNS(Products!$A$2:B2564),0)</f>
        <v>Audio</v>
      </c>
      <c r="I2564" s="5">
        <f>VLOOKUP($G2564,Products!$A$1:$C$11,COLUMNS(Products!$A$2:C2564),0)</f>
        <v>195.62</v>
      </c>
      <c r="J2564" s="5">
        <v>473.77</v>
      </c>
      <c r="K2564" s="5" t="s">
        <v>82</v>
      </c>
      <c r="L2564" s="5" t="s">
        <v>83</v>
      </c>
      <c r="M2564" s="5" t="str">
        <f t="shared" si="40"/>
        <v>0</v>
      </c>
      <c r="N2564" s="5" t="str">
        <f>TEXT(Table1[[#This Row],[Date]],"mmm")</f>
        <v>Apr</v>
      </c>
      <c r="O2564" s="5">
        <f>YEAR(Table1[[#This Row],[Date]])</f>
        <v>2023</v>
      </c>
    </row>
    <row r="2565" spans="1:15" x14ac:dyDescent="0.25">
      <c r="A2565" s="5">
        <v>2564</v>
      </c>
      <c r="B2565" s="6">
        <v>45407</v>
      </c>
      <c r="C2565" s="5" t="s">
        <v>50</v>
      </c>
      <c r="D2565" s="5" t="str">
        <f>VLOOKUP($C2565,'Sales Person'!$A$1:$C$21,2,0)</f>
        <v>Michale Cole</v>
      </c>
      <c r="E2565" s="5" t="s">
        <v>11</v>
      </c>
      <c r="F2565" s="5" t="str">
        <f>VLOOKUP($E2565,Country!$A$1:$B$11,2,0)</f>
        <v>Asia</v>
      </c>
      <c r="G2565" s="5" t="s">
        <v>32</v>
      </c>
      <c r="H2565" s="5" t="str">
        <f>VLOOKUP($G2565,Products!$A$1:$C$11,COLUMNS(Products!$A$2:B2565),0)</f>
        <v>Audio</v>
      </c>
      <c r="I2565" s="5">
        <f>VLOOKUP($G2565,Products!$A$1:$C$11,COLUMNS(Products!$A$2:C2565),0)</f>
        <v>143.09</v>
      </c>
      <c r="J2565" s="5">
        <v>730.66</v>
      </c>
      <c r="K2565" s="5" t="s">
        <v>82</v>
      </c>
      <c r="L2565" s="5" t="s">
        <v>83</v>
      </c>
      <c r="M2565" s="5" t="str">
        <f t="shared" si="40"/>
        <v>0</v>
      </c>
      <c r="N2565" s="5" t="str">
        <f>TEXT(Table1[[#This Row],[Date]],"mmm")</f>
        <v>Apr</v>
      </c>
      <c r="O2565" s="5">
        <f>YEAR(Table1[[#This Row],[Date]])</f>
        <v>2024</v>
      </c>
    </row>
    <row r="2566" spans="1:15" x14ac:dyDescent="0.25">
      <c r="A2566" s="5">
        <v>2565</v>
      </c>
      <c r="B2566" s="6">
        <v>45081</v>
      </c>
      <c r="C2566" s="5" t="s">
        <v>72</v>
      </c>
      <c r="D2566" s="5" t="str">
        <f>VLOOKUP($C2566,'Sales Person'!$A$1:$C$21,2,0)</f>
        <v>Cathy Kelley</v>
      </c>
      <c r="E2566" s="5" t="s">
        <v>9</v>
      </c>
      <c r="F2566" s="5" t="str">
        <f>VLOOKUP($E2566,Country!$A$1:$B$11,2,0)</f>
        <v>Europe</v>
      </c>
      <c r="G2566" s="5" t="s">
        <v>29</v>
      </c>
      <c r="H2566" s="5" t="str">
        <f>VLOOKUP($G2566,Products!$A$1:$C$11,COLUMNS(Products!$A$2:B2566),0)</f>
        <v>Computing</v>
      </c>
      <c r="I2566" s="5">
        <f>VLOOKUP($G2566,Products!$A$1:$C$11,COLUMNS(Products!$A$2:C2566),0)</f>
        <v>104.6</v>
      </c>
      <c r="J2566" s="5">
        <v>875.9</v>
      </c>
      <c r="K2566" s="5" t="s">
        <v>82</v>
      </c>
      <c r="L2566" s="5" t="s">
        <v>83</v>
      </c>
      <c r="M2566" s="5" t="str">
        <f t="shared" si="40"/>
        <v>0</v>
      </c>
      <c r="N2566" s="5" t="str">
        <f>TEXT(Table1[[#This Row],[Date]],"mmm")</f>
        <v>Jun</v>
      </c>
      <c r="O2566" s="5">
        <f>YEAR(Table1[[#This Row],[Date]])</f>
        <v>2023</v>
      </c>
    </row>
    <row r="2567" spans="1:15" x14ac:dyDescent="0.25">
      <c r="A2567" s="5">
        <v>2566</v>
      </c>
      <c r="B2567" s="6">
        <v>45211</v>
      </c>
      <c r="C2567" s="5" t="s">
        <v>48</v>
      </c>
      <c r="D2567" s="5" t="str">
        <f>VLOOKUP($C2567,'Sales Person'!$A$1:$C$21,2,0)</f>
        <v>Cathy Kelley</v>
      </c>
      <c r="E2567" s="5" t="s">
        <v>9</v>
      </c>
      <c r="F2567" s="5" t="str">
        <f>VLOOKUP($E2567,Country!$A$1:$B$11,2,0)</f>
        <v>Europe</v>
      </c>
      <c r="G2567" s="5" t="s">
        <v>28</v>
      </c>
      <c r="H2567" s="5" t="str">
        <f>VLOOKUP($G2567,Products!$A$1:$C$11,COLUMNS(Products!$A$2:B2567),0)</f>
        <v>Electronics</v>
      </c>
      <c r="I2567" s="5">
        <f>VLOOKUP($G2567,Products!$A$1:$C$11,COLUMNS(Products!$A$2:C2567),0)</f>
        <v>282.79000000000002</v>
      </c>
      <c r="J2567" s="5">
        <v>691.11</v>
      </c>
      <c r="K2567" s="5" t="s">
        <v>82</v>
      </c>
      <c r="L2567" s="5" t="s">
        <v>83</v>
      </c>
      <c r="M2567" s="5" t="str">
        <f t="shared" si="40"/>
        <v>0</v>
      </c>
      <c r="N2567" s="5" t="str">
        <f>TEXT(Table1[[#This Row],[Date]],"mmm")</f>
        <v>Oct</v>
      </c>
      <c r="O2567" s="5">
        <f>YEAR(Table1[[#This Row],[Date]])</f>
        <v>2023</v>
      </c>
    </row>
    <row r="2568" spans="1:15" x14ac:dyDescent="0.25">
      <c r="A2568" s="5">
        <v>2567</v>
      </c>
      <c r="B2568" s="6">
        <v>45511</v>
      </c>
      <c r="C2568" s="5" t="s">
        <v>60</v>
      </c>
      <c r="D2568" s="5" t="str">
        <f>VLOOKUP($C2568,'Sales Person'!$A$1:$C$21,2,0)</f>
        <v>Cathy Kelley</v>
      </c>
      <c r="E2568" s="5" t="s">
        <v>11</v>
      </c>
      <c r="F2568" s="5" t="str">
        <f>VLOOKUP($E2568,Country!$A$1:$B$11,2,0)</f>
        <v>Asia</v>
      </c>
      <c r="G2568" s="5" t="s">
        <v>30</v>
      </c>
      <c r="H2568" s="5" t="str">
        <f>VLOOKUP($G2568,Products!$A$1:$C$11,COLUMNS(Products!$A$2:B2568),0)</f>
        <v>Audio</v>
      </c>
      <c r="I2568" s="5">
        <f>VLOOKUP($G2568,Products!$A$1:$C$11,COLUMNS(Products!$A$2:C2568),0)</f>
        <v>199.57</v>
      </c>
      <c r="J2568" s="5">
        <v>459.26</v>
      </c>
      <c r="K2568" s="5" t="s">
        <v>82</v>
      </c>
      <c r="L2568" s="5" t="s">
        <v>83</v>
      </c>
      <c r="M2568" s="5" t="str">
        <f t="shared" si="40"/>
        <v>0</v>
      </c>
      <c r="N2568" s="5" t="str">
        <f>TEXT(Table1[[#This Row],[Date]],"mmm")</f>
        <v>Aug</v>
      </c>
      <c r="O2568" s="5">
        <f>YEAR(Table1[[#This Row],[Date]])</f>
        <v>2024</v>
      </c>
    </row>
    <row r="2569" spans="1:15" x14ac:dyDescent="0.25">
      <c r="A2569" s="5">
        <v>2568</v>
      </c>
      <c r="B2569" s="6">
        <v>45608</v>
      </c>
      <c r="C2569" s="5" t="s">
        <v>62</v>
      </c>
      <c r="D2569" s="5" t="str">
        <f>VLOOKUP($C2569,'Sales Person'!$A$1:$C$21,2,0)</f>
        <v>Cathy Kelley</v>
      </c>
      <c r="E2569" s="5" t="s">
        <v>13</v>
      </c>
      <c r="F2569" s="5" t="str">
        <f>VLOOKUP($E2569,Country!$A$1:$B$11,2,0)</f>
        <v>Asia</v>
      </c>
      <c r="G2569" s="5" t="s">
        <v>29</v>
      </c>
      <c r="H2569" s="5" t="str">
        <f>VLOOKUP($G2569,Products!$A$1:$C$11,COLUMNS(Products!$A$2:B2569),0)</f>
        <v>Computing</v>
      </c>
      <c r="I2569" s="5">
        <f>VLOOKUP($G2569,Products!$A$1:$C$11,COLUMNS(Products!$A$2:C2569),0)</f>
        <v>104.6</v>
      </c>
      <c r="J2569" s="5">
        <v>674.47</v>
      </c>
      <c r="K2569" s="5" t="s">
        <v>81</v>
      </c>
      <c r="L2569" s="6">
        <v>45623</v>
      </c>
      <c r="M2569" s="5">
        <f t="shared" si="40"/>
        <v>15</v>
      </c>
      <c r="N2569" s="5" t="str">
        <f>TEXT(Table1[[#This Row],[Date]],"mmm")</f>
        <v>Nov</v>
      </c>
      <c r="O2569" s="5">
        <f>YEAR(Table1[[#This Row],[Date]])</f>
        <v>2024</v>
      </c>
    </row>
    <row r="2570" spans="1:15" x14ac:dyDescent="0.25">
      <c r="A2570" s="5">
        <v>2569</v>
      </c>
      <c r="B2570" s="6">
        <v>45385</v>
      </c>
      <c r="C2570" s="5" t="s">
        <v>44</v>
      </c>
      <c r="D2570" s="5" t="str">
        <f>VLOOKUP($C2570,'Sales Person'!$A$1:$C$21,2,0)</f>
        <v>Cathy Kelley</v>
      </c>
      <c r="E2570" s="5" t="s">
        <v>14</v>
      </c>
      <c r="F2570" s="5" t="str">
        <f>VLOOKUP($E2570,Country!$A$1:$B$11,2,0)</f>
        <v>Asia</v>
      </c>
      <c r="G2570" s="5" t="s">
        <v>26</v>
      </c>
      <c r="H2570" s="5" t="str">
        <f>VLOOKUP($G2570,Products!$A$1:$C$11,COLUMNS(Products!$A$2:B2570),0)</f>
        <v>Electronics</v>
      </c>
      <c r="I2570" s="5">
        <f>VLOOKUP($G2570,Products!$A$1:$C$11,COLUMNS(Products!$A$2:C2570),0)</f>
        <v>263.2</v>
      </c>
      <c r="J2570" s="5">
        <v>617.91999999999996</v>
      </c>
      <c r="K2570" s="5" t="s">
        <v>82</v>
      </c>
      <c r="L2570" s="5" t="s">
        <v>83</v>
      </c>
      <c r="M2570" s="5" t="str">
        <f t="shared" si="40"/>
        <v>0</v>
      </c>
      <c r="N2570" s="5" t="str">
        <f>TEXT(Table1[[#This Row],[Date]],"mmm")</f>
        <v>Apr</v>
      </c>
      <c r="O2570" s="5">
        <f>YEAR(Table1[[#This Row],[Date]])</f>
        <v>2024</v>
      </c>
    </row>
    <row r="2571" spans="1:15" x14ac:dyDescent="0.25">
      <c r="A2571" s="5">
        <v>2570</v>
      </c>
      <c r="B2571" s="6">
        <v>45471</v>
      </c>
      <c r="C2571" s="5" t="s">
        <v>56</v>
      </c>
      <c r="D2571" s="5" t="str">
        <f>VLOOKUP($C2571,'Sales Person'!$A$1:$C$21,2,0)</f>
        <v>Nick Patrick</v>
      </c>
      <c r="E2571" s="5" t="s">
        <v>11</v>
      </c>
      <c r="F2571" s="5" t="str">
        <f>VLOOKUP($E2571,Country!$A$1:$B$11,2,0)</f>
        <v>Asia</v>
      </c>
      <c r="G2571" s="5" t="s">
        <v>30</v>
      </c>
      <c r="H2571" s="5" t="str">
        <f>VLOOKUP($G2571,Products!$A$1:$C$11,COLUMNS(Products!$A$2:B2571),0)</f>
        <v>Audio</v>
      </c>
      <c r="I2571" s="5">
        <f>VLOOKUP($G2571,Products!$A$1:$C$11,COLUMNS(Products!$A$2:C2571),0)</f>
        <v>199.57</v>
      </c>
      <c r="J2571" s="5">
        <v>395.91</v>
      </c>
      <c r="K2571" s="5" t="s">
        <v>81</v>
      </c>
      <c r="L2571" s="6">
        <v>45483</v>
      </c>
      <c r="M2571" s="5">
        <f t="shared" si="40"/>
        <v>12</v>
      </c>
      <c r="N2571" s="5" t="str">
        <f>TEXT(Table1[[#This Row],[Date]],"mmm")</f>
        <v>Jun</v>
      </c>
      <c r="O2571" s="5">
        <f>YEAR(Table1[[#This Row],[Date]])</f>
        <v>2024</v>
      </c>
    </row>
    <row r="2572" spans="1:15" x14ac:dyDescent="0.25">
      <c r="A2572" s="5">
        <v>2571</v>
      </c>
      <c r="B2572" s="6">
        <v>45385</v>
      </c>
      <c r="C2572" s="5" t="s">
        <v>46</v>
      </c>
      <c r="D2572" s="5" t="str">
        <f>VLOOKUP($C2572,'Sales Person'!$A$1:$C$21,2,0)</f>
        <v>Nick Patrick</v>
      </c>
      <c r="E2572" s="5" t="s">
        <v>4</v>
      </c>
      <c r="F2572" s="5" t="str">
        <f>VLOOKUP($E2572,Country!$A$1:$B$11,2,0)</f>
        <v>North America</v>
      </c>
      <c r="G2572" s="5" t="s">
        <v>26</v>
      </c>
      <c r="H2572" s="5" t="str">
        <f>VLOOKUP($G2572,Products!$A$1:$C$11,COLUMNS(Products!$A$2:B2572),0)</f>
        <v>Electronics</v>
      </c>
      <c r="I2572" s="5">
        <f>VLOOKUP($G2572,Products!$A$1:$C$11,COLUMNS(Products!$A$2:C2572),0)</f>
        <v>263.2</v>
      </c>
      <c r="J2572" s="5">
        <v>432.67</v>
      </c>
      <c r="K2572" s="5" t="s">
        <v>82</v>
      </c>
      <c r="L2572" s="5" t="s">
        <v>83</v>
      </c>
      <c r="M2572" s="5" t="str">
        <f t="shared" si="40"/>
        <v>0</v>
      </c>
      <c r="N2572" s="5" t="str">
        <f>TEXT(Table1[[#This Row],[Date]],"mmm")</f>
        <v>Apr</v>
      </c>
      <c r="O2572" s="5">
        <f>YEAR(Table1[[#This Row],[Date]])</f>
        <v>2024</v>
      </c>
    </row>
    <row r="2573" spans="1:15" x14ac:dyDescent="0.25">
      <c r="A2573" s="5">
        <v>2572</v>
      </c>
      <c r="B2573" s="6">
        <v>45040</v>
      </c>
      <c r="C2573" s="5" t="s">
        <v>64</v>
      </c>
      <c r="D2573" s="5" t="str">
        <f>VLOOKUP($C2573,'Sales Person'!$A$1:$C$21,2,0)</f>
        <v>Michale Cole</v>
      </c>
      <c r="E2573" s="5" t="s">
        <v>14</v>
      </c>
      <c r="F2573" s="5" t="str">
        <f>VLOOKUP($E2573,Country!$A$1:$B$11,2,0)</f>
        <v>Asia</v>
      </c>
      <c r="G2573" s="5" t="s">
        <v>26</v>
      </c>
      <c r="H2573" s="5" t="str">
        <f>VLOOKUP($G2573,Products!$A$1:$C$11,COLUMNS(Products!$A$2:B2573),0)</f>
        <v>Electronics</v>
      </c>
      <c r="I2573" s="5">
        <f>VLOOKUP($G2573,Products!$A$1:$C$11,COLUMNS(Products!$A$2:C2573),0)</f>
        <v>263.2</v>
      </c>
      <c r="J2573" s="5">
        <v>492.39</v>
      </c>
      <c r="K2573" s="5" t="s">
        <v>81</v>
      </c>
      <c r="L2573" s="6">
        <v>45058</v>
      </c>
      <c r="M2573" s="5">
        <f t="shared" si="40"/>
        <v>18</v>
      </c>
      <c r="N2573" s="5" t="str">
        <f>TEXT(Table1[[#This Row],[Date]],"mmm")</f>
        <v>Apr</v>
      </c>
      <c r="O2573" s="5">
        <f>YEAR(Table1[[#This Row],[Date]])</f>
        <v>2023</v>
      </c>
    </row>
    <row r="2574" spans="1:15" x14ac:dyDescent="0.25">
      <c r="A2574" s="5">
        <v>2573</v>
      </c>
      <c r="B2574" s="6">
        <v>44966</v>
      </c>
      <c r="C2574" s="5" t="s">
        <v>74</v>
      </c>
      <c r="D2574" s="5" t="str">
        <f>VLOOKUP($C2574,'Sales Person'!$A$1:$C$21,2,0)</f>
        <v>Michale Cole</v>
      </c>
      <c r="E2574" s="5" t="s">
        <v>4</v>
      </c>
      <c r="F2574" s="5" t="str">
        <f>VLOOKUP($E2574,Country!$A$1:$B$11,2,0)</f>
        <v>North America</v>
      </c>
      <c r="G2574" s="5" t="s">
        <v>24</v>
      </c>
      <c r="H2574" s="5" t="str">
        <f>VLOOKUP($G2574,Products!$A$1:$C$11,COLUMNS(Products!$A$2:B2574),0)</f>
        <v>Audio</v>
      </c>
      <c r="I2574" s="5">
        <f>VLOOKUP($G2574,Products!$A$1:$C$11,COLUMNS(Products!$A$2:C2574),0)</f>
        <v>195.62</v>
      </c>
      <c r="J2574" s="5">
        <v>824.62</v>
      </c>
      <c r="K2574" s="5" t="s">
        <v>81</v>
      </c>
      <c r="L2574" s="6">
        <v>44968</v>
      </c>
      <c r="M2574" s="5">
        <f t="shared" si="40"/>
        <v>2</v>
      </c>
      <c r="N2574" s="5" t="str">
        <f>TEXT(Table1[[#This Row],[Date]],"mmm")</f>
        <v>Feb</v>
      </c>
      <c r="O2574" s="5">
        <f>YEAR(Table1[[#This Row],[Date]])</f>
        <v>2023</v>
      </c>
    </row>
    <row r="2575" spans="1:15" x14ac:dyDescent="0.25">
      <c r="A2575" s="5">
        <v>2574</v>
      </c>
      <c r="B2575" s="6">
        <v>45586</v>
      </c>
      <c r="C2575" s="5" t="s">
        <v>66</v>
      </c>
      <c r="D2575" s="5" t="str">
        <f>VLOOKUP($C2575,'Sales Person'!$A$1:$C$21,2,0)</f>
        <v>Michale Cole</v>
      </c>
      <c r="E2575" s="5" t="s">
        <v>4</v>
      </c>
      <c r="F2575" s="5" t="str">
        <f>VLOOKUP($E2575,Country!$A$1:$B$11,2,0)</f>
        <v>North America</v>
      </c>
      <c r="G2575" s="5" t="s">
        <v>26</v>
      </c>
      <c r="H2575" s="5" t="str">
        <f>VLOOKUP($G2575,Products!$A$1:$C$11,COLUMNS(Products!$A$2:B2575),0)</f>
        <v>Electronics</v>
      </c>
      <c r="I2575" s="5">
        <f>VLOOKUP($G2575,Products!$A$1:$C$11,COLUMNS(Products!$A$2:C2575),0)</f>
        <v>263.2</v>
      </c>
      <c r="J2575" s="5">
        <v>398.61</v>
      </c>
      <c r="K2575" s="5" t="s">
        <v>81</v>
      </c>
      <c r="L2575" s="6">
        <v>45588</v>
      </c>
      <c r="M2575" s="5">
        <f t="shared" si="40"/>
        <v>2</v>
      </c>
      <c r="N2575" s="5" t="str">
        <f>TEXT(Table1[[#This Row],[Date]],"mmm")</f>
        <v>Oct</v>
      </c>
      <c r="O2575" s="5">
        <f>YEAR(Table1[[#This Row],[Date]])</f>
        <v>2024</v>
      </c>
    </row>
    <row r="2576" spans="1:15" x14ac:dyDescent="0.25">
      <c r="A2576" s="5">
        <v>2575</v>
      </c>
      <c r="B2576" s="6">
        <v>45449</v>
      </c>
      <c r="C2576" s="5" t="s">
        <v>42</v>
      </c>
      <c r="D2576" s="5" t="str">
        <f>VLOOKUP($C2576,'Sales Person'!$A$1:$C$21,2,0)</f>
        <v>Cathy Kelley</v>
      </c>
      <c r="E2576" s="5" t="s">
        <v>5</v>
      </c>
      <c r="F2576" s="5" t="str">
        <f>VLOOKUP($E2576,Country!$A$1:$B$11,2,0)</f>
        <v>South America</v>
      </c>
      <c r="G2576" s="5" t="s">
        <v>33</v>
      </c>
      <c r="H2576" s="5" t="str">
        <f>VLOOKUP($G2576,Products!$A$1:$C$11,COLUMNS(Products!$A$2:B2576),0)</f>
        <v>Electronics</v>
      </c>
      <c r="I2576" s="5">
        <f>VLOOKUP($G2576,Products!$A$1:$C$11,COLUMNS(Products!$A$2:C2576),0)</f>
        <v>381.62</v>
      </c>
      <c r="J2576" s="5">
        <v>598.65</v>
      </c>
      <c r="K2576" s="5" t="s">
        <v>81</v>
      </c>
      <c r="L2576" s="6">
        <v>45453</v>
      </c>
      <c r="M2576" s="5">
        <f t="shared" si="40"/>
        <v>4</v>
      </c>
      <c r="N2576" s="5" t="str">
        <f>TEXT(Table1[[#This Row],[Date]],"mmm")</f>
        <v>Jun</v>
      </c>
      <c r="O2576" s="5">
        <f>YEAR(Table1[[#This Row],[Date]])</f>
        <v>2024</v>
      </c>
    </row>
    <row r="2577" spans="1:15" x14ac:dyDescent="0.25">
      <c r="A2577" s="5">
        <v>2576</v>
      </c>
      <c r="B2577" s="6">
        <v>45448</v>
      </c>
      <c r="C2577" s="5" t="s">
        <v>74</v>
      </c>
      <c r="D2577" s="5" t="str">
        <f>VLOOKUP($C2577,'Sales Person'!$A$1:$C$21,2,0)</f>
        <v>Michale Cole</v>
      </c>
      <c r="E2577" s="5" t="s">
        <v>13</v>
      </c>
      <c r="F2577" s="5" t="str">
        <f>VLOOKUP($E2577,Country!$A$1:$B$11,2,0)</f>
        <v>Asia</v>
      </c>
      <c r="G2577" s="5" t="s">
        <v>28</v>
      </c>
      <c r="H2577" s="5" t="str">
        <f>VLOOKUP($G2577,Products!$A$1:$C$11,COLUMNS(Products!$A$2:B2577),0)</f>
        <v>Electronics</v>
      </c>
      <c r="I2577" s="5">
        <f>VLOOKUP($G2577,Products!$A$1:$C$11,COLUMNS(Products!$A$2:C2577),0)</f>
        <v>282.79000000000002</v>
      </c>
      <c r="J2577" s="5">
        <v>420.08</v>
      </c>
      <c r="K2577" s="5" t="s">
        <v>81</v>
      </c>
      <c r="L2577" s="6">
        <v>45463</v>
      </c>
      <c r="M2577" s="5">
        <f t="shared" si="40"/>
        <v>15</v>
      </c>
      <c r="N2577" s="5" t="str">
        <f>TEXT(Table1[[#This Row],[Date]],"mmm")</f>
        <v>Jun</v>
      </c>
      <c r="O2577" s="5">
        <f>YEAR(Table1[[#This Row],[Date]])</f>
        <v>2024</v>
      </c>
    </row>
    <row r="2578" spans="1:15" x14ac:dyDescent="0.25">
      <c r="A2578" s="5">
        <v>2577</v>
      </c>
      <c r="B2578" s="6">
        <v>45482</v>
      </c>
      <c r="C2578" s="5" t="s">
        <v>70</v>
      </c>
      <c r="D2578" s="5" t="str">
        <f>VLOOKUP($C2578,'Sales Person'!$A$1:$C$21,2,0)</f>
        <v>Cathy Kelley</v>
      </c>
      <c r="E2578" s="5" t="s">
        <v>15</v>
      </c>
      <c r="F2578" s="5" t="str">
        <f>VLOOKUP($E2578,Country!$A$1:$B$11,2,0)</f>
        <v>Oceania</v>
      </c>
      <c r="G2578" s="5" t="s">
        <v>32</v>
      </c>
      <c r="H2578" s="5" t="str">
        <f>VLOOKUP($G2578,Products!$A$1:$C$11,COLUMNS(Products!$A$2:B2578),0)</f>
        <v>Audio</v>
      </c>
      <c r="I2578" s="5">
        <f>VLOOKUP($G2578,Products!$A$1:$C$11,COLUMNS(Products!$A$2:C2578),0)</f>
        <v>143.09</v>
      </c>
      <c r="J2578" s="5">
        <v>688.57</v>
      </c>
      <c r="K2578" s="5" t="s">
        <v>81</v>
      </c>
      <c r="L2578" s="6">
        <v>45502</v>
      </c>
      <c r="M2578" s="5">
        <f t="shared" si="40"/>
        <v>20</v>
      </c>
      <c r="N2578" s="5" t="str">
        <f>TEXT(Table1[[#This Row],[Date]],"mmm")</f>
        <v>Jul</v>
      </c>
      <c r="O2578" s="5">
        <f>YEAR(Table1[[#This Row],[Date]])</f>
        <v>2024</v>
      </c>
    </row>
    <row r="2579" spans="1:15" x14ac:dyDescent="0.25">
      <c r="A2579" s="5">
        <v>2578</v>
      </c>
      <c r="B2579" s="6">
        <v>44960</v>
      </c>
      <c r="C2579" s="5" t="s">
        <v>66</v>
      </c>
      <c r="D2579" s="5" t="str">
        <f>VLOOKUP($C2579,'Sales Person'!$A$1:$C$21,2,0)</f>
        <v>Michale Cole</v>
      </c>
      <c r="E2579" s="5" t="s">
        <v>4</v>
      </c>
      <c r="F2579" s="5" t="str">
        <f>VLOOKUP($E2579,Country!$A$1:$B$11,2,0)</f>
        <v>North America</v>
      </c>
      <c r="G2579" s="5" t="s">
        <v>32</v>
      </c>
      <c r="H2579" s="5" t="str">
        <f>VLOOKUP($G2579,Products!$A$1:$C$11,COLUMNS(Products!$A$2:B2579),0)</f>
        <v>Audio</v>
      </c>
      <c r="I2579" s="5">
        <f>VLOOKUP($G2579,Products!$A$1:$C$11,COLUMNS(Products!$A$2:C2579),0)</f>
        <v>143.09</v>
      </c>
      <c r="J2579" s="5">
        <v>387.68</v>
      </c>
      <c r="K2579" s="5" t="s">
        <v>81</v>
      </c>
      <c r="L2579" s="6">
        <v>44962</v>
      </c>
      <c r="M2579" s="5">
        <f t="shared" si="40"/>
        <v>2</v>
      </c>
      <c r="N2579" s="5" t="str">
        <f>TEXT(Table1[[#This Row],[Date]],"mmm")</f>
        <v>Feb</v>
      </c>
      <c r="O2579" s="5">
        <f>YEAR(Table1[[#This Row],[Date]])</f>
        <v>2023</v>
      </c>
    </row>
    <row r="2580" spans="1:15" x14ac:dyDescent="0.25">
      <c r="A2580" s="5">
        <v>2579</v>
      </c>
      <c r="B2580" s="6">
        <v>45393</v>
      </c>
      <c r="C2580" s="5" t="s">
        <v>48</v>
      </c>
      <c r="D2580" s="5" t="str">
        <f>VLOOKUP($C2580,'Sales Person'!$A$1:$C$21,2,0)</f>
        <v>Cathy Kelley</v>
      </c>
      <c r="E2580" s="5" t="s">
        <v>4</v>
      </c>
      <c r="F2580" s="5" t="str">
        <f>VLOOKUP($E2580,Country!$A$1:$B$11,2,0)</f>
        <v>North America</v>
      </c>
      <c r="G2580" s="5" t="s">
        <v>32</v>
      </c>
      <c r="H2580" s="5" t="str">
        <f>VLOOKUP($G2580,Products!$A$1:$C$11,COLUMNS(Products!$A$2:B2580),0)</f>
        <v>Audio</v>
      </c>
      <c r="I2580" s="5">
        <f>VLOOKUP($G2580,Products!$A$1:$C$11,COLUMNS(Products!$A$2:C2580),0)</f>
        <v>143.09</v>
      </c>
      <c r="J2580" s="5">
        <v>729.41</v>
      </c>
      <c r="K2580" s="5" t="s">
        <v>81</v>
      </c>
      <c r="L2580" s="6">
        <v>45395</v>
      </c>
      <c r="M2580" s="5">
        <f t="shared" si="40"/>
        <v>2</v>
      </c>
      <c r="N2580" s="5" t="str">
        <f>TEXT(Table1[[#This Row],[Date]],"mmm")</f>
        <v>Apr</v>
      </c>
      <c r="O2580" s="5">
        <f>YEAR(Table1[[#This Row],[Date]])</f>
        <v>2024</v>
      </c>
    </row>
    <row r="2581" spans="1:15" x14ac:dyDescent="0.25">
      <c r="A2581" s="5">
        <v>2580</v>
      </c>
      <c r="B2581" s="6">
        <v>45290</v>
      </c>
      <c r="C2581" s="5" t="s">
        <v>58</v>
      </c>
      <c r="D2581" s="5" t="str">
        <f>VLOOKUP($C2581,'Sales Person'!$A$1:$C$21,2,0)</f>
        <v>Nick Patrick</v>
      </c>
      <c r="E2581" s="5" t="s">
        <v>9</v>
      </c>
      <c r="F2581" s="5" t="str">
        <f>VLOOKUP($E2581,Country!$A$1:$B$11,2,0)</f>
        <v>Europe</v>
      </c>
      <c r="G2581" s="5" t="s">
        <v>30</v>
      </c>
      <c r="H2581" s="5" t="str">
        <f>VLOOKUP($G2581,Products!$A$1:$C$11,COLUMNS(Products!$A$2:B2581),0)</f>
        <v>Audio</v>
      </c>
      <c r="I2581" s="5">
        <f>VLOOKUP($G2581,Products!$A$1:$C$11,COLUMNS(Products!$A$2:C2581),0)</f>
        <v>199.57</v>
      </c>
      <c r="J2581" s="5">
        <v>190.87</v>
      </c>
      <c r="K2581" s="5" t="s">
        <v>81</v>
      </c>
      <c r="L2581" s="6">
        <v>45300</v>
      </c>
      <c r="M2581" s="5">
        <f t="shared" si="40"/>
        <v>10</v>
      </c>
      <c r="N2581" s="5" t="str">
        <f>TEXT(Table1[[#This Row],[Date]],"mmm")</f>
        <v>Dec</v>
      </c>
      <c r="O2581" s="5">
        <f>YEAR(Table1[[#This Row],[Date]])</f>
        <v>2023</v>
      </c>
    </row>
    <row r="2582" spans="1:15" x14ac:dyDescent="0.25">
      <c r="A2582" s="5">
        <v>2581</v>
      </c>
      <c r="B2582" s="6">
        <v>44954</v>
      </c>
      <c r="C2582" s="5" t="s">
        <v>36</v>
      </c>
      <c r="D2582" s="5" t="str">
        <f>VLOOKUP($C2582,'Sales Person'!$A$1:$C$21,2,0)</f>
        <v>Michale Cole</v>
      </c>
      <c r="E2582" s="5" t="s">
        <v>9</v>
      </c>
      <c r="F2582" s="5" t="str">
        <f>VLOOKUP($E2582,Country!$A$1:$B$11,2,0)</f>
        <v>Europe</v>
      </c>
      <c r="G2582" s="5" t="s">
        <v>24</v>
      </c>
      <c r="H2582" s="5" t="str">
        <f>VLOOKUP($G2582,Products!$A$1:$C$11,COLUMNS(Products!$A$2:B2582),0)</f>
        <v>Audio</v>
      </c>
      <c r="I2582" s="5">
        <f>VLOOKUP($G2582,Products!$A$1:$C$11,COLUMNS(Products!$A$2:C2582),0)</f>
        <v>195.62</v>
      </c>
      <c r="J2582" s="5">
        <v>284.81</v>
      </c>
      <c r="K2582" s="5" t="s">
        <v>81</v>
      </c>
      <c r="L2582" s="6">
        <v>44964</v>
      </c>
      <c r="M2582" s="5">
        <f t="shared" si="40"/>
        <v>10</v>
      </c>
      <c r="N2582" s="5" t="str">
        <f>TEXT(Table1[[#This Row],[Date]],"mmm")</f>
        <v>Jan</v>
      </c>
      <c r="O2582" s="5">
        <f>YEAR(Table1[[#This Row],[Date]])</f>
        <v>2023</v>
      </c>
    </row>
    <row r="2583" spans="1:15" x14ac:dyDescent="0.25">
      <c r="A2583" s="5">
        <v>2582</v>
      </c>
      <c r="B2583" s="6">
        <v>45618</v>
      </c>
      <c r="C2583" s="5" t="s">
        <v>56</v>
      </c>
      <c r="D2583" s="5" t="str">
        <f>VLOOKUP($C2583,'Sales Person'!$A$1:$C$21,2,0)</f>
        <v>Nick Patrick</v>
      </c>
      <c r="E2583" s="5" t="s">
        <v>13</v>
      </c>
      <c r="F2583" s="5" t="str">
        <f>VLOOKUP($E2583,Country!$A$1:$B$11,2,0)</f>
        <v>Asia</v>
      </c>
      <c r="G2583" s="5" t="s">
        <v>31</v>
      </c>
      <c r="H2583" s="5" t="str">
        <f>VLOOKUP($G2583,Products!$A$1:$C$11,COLUMNS(Products!$A$2:B2583),0)</f>
        <v>Electronics</v>
      </c>
      <c r="I2583" s="5">
        <f>VLOOKUP($G2583,Products!$A$1:$C$11,COLUMNS(Products!$A$2:C2583),0)</f>
        <v>71.97</v>
      </c>
      <c r="J2583" s="5">
        <v>916.77</v>
      </c>
      <c r="K2583" s="5" t="s">
        <v>81</v>
      </c>
      <c r="L2583" s="6">
        <v>45633</v>
      </c>
      <c r="M2583" s="5">
        <f t="shared" si="40"/>
        <v>15</v>
      </c>
      <c r="N2583" s="5" t="str">
        <f>TEXT(Table1[[#This Row],[Date]],"mmm")</f>
        <v>Nov</v>
      </c>
      <c r="O2583" s="5">
        <f>YEAR(Table1[[#This Row],[Date]])</f>
        <v>2024</v>
      </c>
    </row>
    <row r="2584" spans="1:15" x14ac:dyDescent="0.25">
      <c r="A2584" s="5">
        <v>2583</v>
      </c>
      <c r="B2584" s="6">
        <v>45052</v>
      </c>
      <c r="C2584" s="5" t="s">
        <v>42</v>
      </c>
      <c r="D2584" s="5" t="str">
        <f>VLOOKUP($C2584,'Sales Person'!$A$1:$C$21,2,0)</f>
        <v>Cathy Kelley</v>
      </c>
      <c r="E2584" s="5" t="s">
        <v>10</v>
      </c>
      <c r="F2584" s="5" t="str">
        <f>VLOOKUP($E2584,Country!$A$1:$B$11,2,0)</f>
        <v>Europe</v>
      </c>
      <c r="G2584" s="5" t="s">
        <v>26</v>
      </c>
      <c r="H2584" s="5" t="str">
        <f>VLOOKUP($G2584,Products!$A$1:$C$11,COLUMNS(Products!$A$2:B2584),0)</f>
        <v>Electronics</v>
      </c>
      <c r="I2584" s="5">
        <f>VLOOKUP($G2584,Products!$A$1:$C$11,COLUMNS(Products!$A$2:C2584),0)</f>
        <v>263.2</v>
      </c>
      <c r="J2584" s="5">
        <v>860.14</v>
      </c>
      <c r="K2584" s="5" t="s">
        <v>82</v>
      </c>
      <c r="L2584" s="5" t="s">
        <v>83</v>
      </c>
      <c r="M2584" s="5" t="str">
        <f t="shared" si="40"/>
        <v>0</v>
      </c>
      <c r="N2584" s="5" t="str">
        <f>TEXT(Table1[[#This Row],[Date]],"mmm")</f>
        <v>May</v>
      </c>
      <c r="O2584" s="5">
        <f>YEAR(Table1[[#This Row],[Date]])</f>
        <v>2023</v>
      </c>
    </row>
    <row r="2585" spans="1:15" x14ac:dyDescent="0.25">
      <c r="A2585" s="5">
        <v>2584</v>
      </c>
      <c r="B2585" s="6">
        <v>44996</v>
      </c>
      <c r="C2585" s="5" t="s">
        <v>58</v>
      </c>
      <c r="D2585" s="5" t="str">
        <f>VLOOKUP($C2585,'Sales Person'!$A$1:$C$21,2,0)</f>
        <v>Nick Patrick</v>
      </c>
      <c r="E2585" s="5" t="s">
        <v>9</v>
      </c>
      <c r="F2585" s="5" t="str">
        <f>VLOOKUP($E2585,Country!$A$1:$B$11,2,0)</f>
        <v>Europe</v>
      </c>
      <c r="G2585" s="5" t="s">
        <v>33</v>
      </c>
      <c r="H2585" s="5" t="str">
        <f>VLOOKUP($G2585,Products!$A$1:$C$11,COLUMNS(Products!$A$2:B2585),0)</f>
        <v>Electronics</v>
      </c>
      <c r="I2585" s="5">
        <f>VLOOKUP($G2585,Products!$A$1:$C$11,COLUMNS(Products!$A$2:C2585),0)</f>
        <v>381.62</v>
      </c>
      <c r="J2585" s="5">
        <v>664.65</v>
      </c>
      <c r="K2585" s="5" t="s">
        <v>81</v>
      </c>
      <c r="L2585" s="6">
        <v>45006</v>
      </c>
      <c r="M2585" s="5">
        <f t="shared" si="40"/>
        <v>10</v>
      </c>
      <c r="N2585" s="5" t="str">
        <f>TEXT(Table1[[#This Row],[Date]],"mmm")</f>
        <v>Mar</v>
      </c>
      <c r="O2585" s="5">
        <f>YEAR(Table1[[#This Row],[Date]])</f>
        <v>2023</v>
      </c>
    </row>
    <row r="2586" spans="1:15" x14ac:dyDescent="0.25">
      <c r="A2586" s="5">
        <v>2585</v>
      </c>
      <c r="B2586" s="6">
        <v>45282</v>
      </c>
      <c r="C2586" s="5" t="s">
        <v>56</v>
      </c>
      <c r="D2586" s="5" t="str">
        <f>VLOOKUP($C2586,'Sales Person'!$A$1:$C$21,2,0)</f>
        <v>Nick Patrick</v>
      </c>
      <c r="E2586" s="5" t="s">
        <v>5</v>
      </c>
      <c r="F2586" s="5" t="str">
        <f>VLOOKUP($E2586,Country!$A$1:$B$11,2,0)</f>
        <v>South America</v>
      </c>
      <c r="G2586" s="5" t="s">
        <v>31</v>
      </c>
      <c r="H2586" s="5" t="str">
        <f>VLOOKUP($G2586,Products!$A$1:$C$11,COLUMNS(Products!$A$2:B2586),0)</f>
        <v>Electronics</v>
      </c>
      <c r="I2586" s="5">
        <f>VLOOKUP($G2586,Products!$A$1:$C$11,COLUMNS(Products!$A$2:C2586),0)</f>
        <v>71.97</v>
      </c>
      <c r="J2586" s="5">
        <v>834.94</v>
      </c>
      <c r="K2586" s="5" t="s">
        <v>81</v>
      </c>
      <c r="L2586" s="6">
        <v>45286</v>
      </c>
      <c r="M2586" s="5">
        <f t="shared" si="40"/>
        <v>4</v>
      </c>
      <c r="N2586" s="5" t="str">
        <f>TEXT(Table1[[#This Row],[Date]],"mmm")</f>
        <v>Dec</v>
      </c>
      <c r="O2586" s="5">
        <f>YEAR(Table1[[#This Row],[Date]])</f>
        <v>2023</v>
      </c>
    </row>
    <row r="2587" spans="1:15" x14ac:dyDescent="0.25">
      <c r="A2587" s="5">
        <v>2586</v>
      </c>
      <c r="B2587" s="6">
        <v>45218</v>
      </c>
      <c r="C2587" s="5" t="s">
        <v>40</v>
      </c>
      <c r="D2587" s="5" t="str">
        <f>VLOOKUP($C2587,'Sales Person'!$A$1:$C$21,2,0)</f>
        <v>Samantha Irvin</v>
      </c>
      <c r="E2587" s="5" t="s">
        <v>11</v>
      </c>
      <c r="F2587" s="5" t="str">
        <f>VLOOKUP($E2587,Country!$A$1:$B$11,2,0)</f>
        <v>Asia</v>
      </c>
      <c r="G2587" s="5" t="s">
        <v>33</v>
      </c>
      <c r="H2587" s="5" t="str">
        <f>VLOOKUP($G2587,Products!$A$1:$C$11,COLUMNS(Products!$A$2:B2587),0)</f>
        <v>Electronics</v>
      </c>
      <c r="I2587" s="5">
        <f>VLOOKUP($G2587,Products!$A$1:$C$11,COLUMNS(Products!$A$2:C2587),0)</f>
        <v>381.62</v>
      </c>
      <c r="J2587" s="5">
        <v>936.22</v>
      </c>
      <c r="K2587" s="5" t="s">
        <v>81</v>
      </c>
      <c r="L2587" s="6">
        <v>45230</v>
      </c>
      <c r="M2587" s="5">
        <f t="shared" si="40"/>
        <v>12</v>
      </c>
      <c r="N2587" s="5" t="str">
        <f>TEXT(Table1[[#This Row],[Date]],"mmm")</f>
        <v>Oct</v>
      </c>
      <c r="O2587" s="5">
        <f>YEAR(Table1[[#This Row],[Date]])</f>
        <v>2023</v>
      </c>
    </row>
    <row r="2588" spans="1:15" x14ac:dyDescent="0.25">
      <c r="A2588" s="5">
        <v>2587</v>
      </c>
      <c r="B2588" s="6">
        <v>45588</v>
      </c>
      <c r="C2588" s="5" t="s">
        <v>70</v>
      </c>
      <c r="D2588" s="5" t="str">
        <f>VLOOKUP($C2588,'Sales Person'!$A$1:$C$21,2,0)</f>
        <v>Cathy Kelley</v>
      </c>
      <c r="E2588" s="5" t="s">
        <v>10</v>
      </c>
      <c r="F2588" s="5" t="str">
        <f>VLOOKUP($E2588,Country!$A$1:$B$11,2,0)</f>
        <v>Europe</v>
      </c>
      <c r="G2588" s="5" t="s">
        <v>22</v>
      </c>
      <c r="H2588" s="5" t="str">
        <f>VLOOKUP($G2588,Products!$A$1:$C$11,COLUMNS(Products!$A$2:B2588),0)</f>
        <v>Computing</v>
      </c>
      <c r="I2588" s="5">
        <f>VLOOKUP($G2588,Products!$A$1:$C$11,COLUMNS(Products!$A$2:C2588),0)</f>
        <v>415.78</v>
      </c>
      <c r="J2588" s="5">
        <v>362.83</v>
      </c>
      <c r="K2588" s="5" t="s">
        <v>82</v>
      </c>
      <c r="L2588" s="5" t="s">
        <v>83</v>
      </c>
      <c r="M2588" s="5" t="str">
        <f t="shared" si="40"/>
        <v>0</v>
      </c>
      <c r="N2588" s="5" t="str">
        <f>TEXT(Table1[[#This Row],[Date]],"mmm")</f>
        <v>Oct</v>
      </c>
      <c r="O2588" s="5">
        <f>YEAR(Table1[[#This Row],[Date]])</f>
        <v>2024</v>
      </c>
    </row>
    <row r="2589" spans="1:15" x14ac:dyDescent="0.25">
      <c r="A2589" s="5">
        <v>2588</v>
      </c>
      <c r="B2589" s="6">
        <v>45358</v>
      </c>
      <c r="C2589" s="5" t="s">
        <v>40</v>
      </c>
      <c r="D2589" s="5" t="str">
        <f>VLOOKUP($C2589,'Sales Person'!$A$1:$C$21,2,0)</f>
        <v>Samantha Irvin</v>
      </c>
      <c r="E2589" s="5" t="s">
        <v>5</v>
      </c>
      <c r="F2589" s="5" t="str">
        <f>VLOOKUP($E2589,Country!$A$1:$B$11,2,0)</f>
        <v>South America</v>
      </c>
      <c r="G2589" s="5" t="s">
        <v>22</v>
      </c>
      <c r="H2589" s="5" t="str">
        <f>VLOOKUP($G2589,Products!$A$1:$C$11,COLUMNS(Products!$A$2:B2589),0)</f>
        <v>Computing</v>
      </c>
      <c r="I2589" s="5">
        <f>VLOOKUP($G2589,Products!$A$1:$C$11,COLUMNS(Products!$A$2:C2589),0)</f>
        <v>415.78</v>
      </c>
      <c r="J2589" s="5">
        <v>560.04</v>
      </c>
      <c r="K2589" s="5" t="s">
        <v>81</v>
      </c>
      <c r="L2589" s="6">
        <v>45362</v>
      </c>
      <c r="M2589" s="5">
        <f t="shared" si="40"/>
        <v>4</v>
      </c>
      <c r="N2589" s="5" t="str">
        <f>TEXT(Table1[[#This Row],[Date]],"mmm")</f>
        <v>Mar</v>
      </c>
      <c r="O2589" s="5">
        <f>YEAR(Table1[[#This Row],[Date]])</f>
        <v>2024</v>
      </c>
    </row>
    <row r="2590" spans="1:15" x14ac:dyDescent="0.25">
      <c r="A2590" s="5">
        <v>2589</v>
      </c>
      <c r="B2590" s="6">
        <v>45135</v>
      </c>
      <c r="C2590" s="5" t="s">
        <v>36</v>
      </c>
      <c r="D2590" s="5" t="str">
        <f>VLOOKUP($C2590,'Sales Person'!$A$1:$C$21,2,0)</f>
        <v>Michale Cole</v>
      </c>
      <c r="E2590" s="5" t="s">
        <v>9</v>
      </c>
      <c r="F2590" s="5" t="str">
        <f>VLOOKUP($E2590,Country!$A$1:$B$11,2,0)</f>
        <v>Europe</v>
      </c>
      <c r="G2590" s="5" t="s">
        <v>31</v>
      </c>
      <c r="H2590" s="5" t="str">
        <f>VLOOKUP($G2590,Products!$A$1:$C$11,COLUMNS(Products!$A$2:B2590),0)</f>
        <v>Electronics</v>
      </c>
      <c r="I2590" s="5">
        <f>VLOOKUP($G2590,Products!$A$1:$C$11,COLUMNS(Products!$A$2:C2590),0)</f>
        <v>71.97</v>
      </c>
      <c r="J2590" s="5">
        <v>651.20000000000005</v>
      </c>
      <c r="K2590" s="5" t="s">
        <v>81</v>
      </c>
      <c r="L2590" s="6">
        <v>45145</v>
      </c>
      <c r="M2590" s="5">
        <f t="shared" si="40"/>
        <v>10</v>
      </c>
      <c r="N2590" s="5" t="str">
        <f>TEXT(Table1[[#This Row],[Date]],"mmm")</f>
        <v>Jul</v>
      </c>
      <c r="O2590" s="5">
        <f>YEAR(Table1[[#This Row],[Date]])</f>
        <v>2023</v>
      </c>
    </row>
    <row r="2591" spans="1:15" x14ac:dyDescent="0.25">
      <c r="A2591" s="5">
        <v>2590</v>
      </c>
      <c r="B2591" s="6">
        <v>45004</v>
      </c>
      <c r="C2591" s="5" t="s">
        <v>64</v>
      </c>
      <c r="D2591" s="5" t="str">
        <f>VLOOKUP($C2591,'Sales Person'!$A$1:$C$21,2,0)</f>
        <v>Michale Cole</v>
      </c>
      <c r="E2591" s="5" t="s">
        <v>7</v>
      </c>
      <c r="F2591" s="5" t="str">
        <f>VLOOKUP($E2591,Country!$A$1:$B$11,2,0)</f>
        <v>Europe</v>
      </c>
      <c r="G2591" s="5" t="s">
        <v>33</v>
      </c>
      <c r="H2591" s="5" t="str">
        <f>VLOOKUP($G2591,Products!$A$1:$C$11,COLUMNS(Products!$A$2:B2591),0)</f>
        <v>Electronics</v>
      </c>
      <c r="I2591" s="5">
        <f>VLOOKUP($G2591,Products!$A$1:$C$11,COLUMNS(Products!$A$2:C2591),0)</f>
        <v>381.62</v>
      </c>
      <c r="J2591" s="5">
        <v>355.39</v>
      </c>
      <c r="K2591" s="5" t="s">
        <v>82</v>
      </c>
      <c r="L2591" s="5" t="s">
        <v>83</v>
      </c>
      <c r="M2591" s="5" t="str">
        <f t="shared" si="40"/>
        <v>0</v>
      </c>
      <c r="N2591" s="5" t="str">
        <f>TEXT(Table1[[#This Row],[Date]],"mmm")</f>
        <v>Mar</v>
      </c>
      <c r="O2591" s="5">
        <f>YEAR(Table1[[#This Row],[Date]])</f>
        <v>2023</v>
      </c>
    </row>
    <row r="2592" spans="1:15" x14ac:dyDescent="0.25">
      <c r="A2592" s="5">
        <v>2591</v>
      </c>
      <c r="B2592" s="6">
        <v>45509</v>
      </c>
      <c r="C2592" s="5" t="s">
        <v>58</v>
      </c>
      <c r="D2592" s="5" t="str">
        <f>VLOOKUP($C2592,'Sales Person'!$A$1:$C$21,2,0)</f>
        <v>Nick Patrick</v>
      </c>
      <c r="E2592" s="5" t="s">
        <v>10</v>
      </c>
      <c r="F2592" s="5" t="str">
        <f>VLOOKUP($E2592,Country!$A$1:$B$11,2,0)</f>
        <v>Europe</v>
      </c>
      <c r="G2592" s="5" t="s">
        <v>33</v>
      </c>
      <c r="H2592" s="5" t="str">
        <f>VLOOKUP($G2592,Products!$A$1:$C$11,COLUMNS(Products!$A$2:B2592),0)</f>
        <v>Electronics</v>
      </c>
      <c r="I2592" s="5">
        <f>VLOOKUP($G2592,Products!$A$1:$C$11,COLUMNS(Products!$A$2:C2592),0)</f>
        <v>381.62</v>
      </c>
      <c r="J2592" s="5">
        <v>762.48</v>
      </c>
      <c r="K2592" s="5" t="s">
        <v>81</v>
      </c>
      <c r="L2592" s="6">
        <v>45515</v>
      </c>
      <c r="M2592" s="5">
        <f t="shared" si="40"/>
        <v>6</v>
      </c>
      <c r="N2592" s="5" t="str">
        <f>TEXT(Table1[[#This Row],[Date]],"mmm")</f>
        <v>Aug</v>
      </c>
      <c r="O2592" s="5">
        <f>YEAR(Table1[[#This Row],[Date]])</f>
        <v>2024</v>
      </c>
    </row>
    <row r="2593" spans="1:15" x14ac:dyDescent="0.25">
      <c r="A2593" s="5">
        <v>2592</v>
      </c>
      <c r="B2593" s="6">
        <v>45193</v>
      </c>
      <c r="C2593" s="5" t="s">
        <v>60</v>
      </c>
      <c r="D2593" s="5" t="str">
        <f>VLOOKUP($C2593,'Sales Person'!$A$1:$C$21,2,0)</f>
        <v>Cathy Kelley</v>
      </c>
      <c r="E2593" s="5" t="s">
        <v>4</v>
      </c>
      <c r="F2593" s="5" t="str">
        <f>VLOOKUP($E2593,Country!$A$1:$B$11,2,0)</f>
        <v>North America</v>
      </c>
      <c r="G2593" s="5" t="s">
        <v>32</v>
      </c>
      <c r="H2593" s="5" t="str">
        <f>VLOOKUP($G2593,Products!$A$1:$C$11,COLUMNS(Products!$A$2:B2593),0)</f>
        <v>Audio</v>
      </c>
      <c r="I2593" s="5">
        <f>VLOOKUP($G2593,Products!$A$1:$C$11,COLUMNS(Products!$A$2:C2593),0)</f>
        <v>143.09</v>
      </c>
      <c r="J2593" s="5">
        <v>842.86</v>
      </c>
      <c r="K2593" s="5" t="s">
        <v>82</v>
      </c>
      <c r="L2593" s="5" t="s">
        <v>83</v>
      </c>
      <c r="M2593" s="5" t="str">
        <f t="shared" si="40"/>
        <v>0</v>
      </c>
      <c r="N2593" s="5" t="str">
        <f>TEXT(Table1[[#This Row],[Date]],"mmm")</f>
        <v>Sep</v>
      </c>
      <c r="O2593" s="5">
        <f>YEAR(Table1[[#This Row],[Date]])</f>
        <v>2023</v>
      </c>
    </row>
    <row r="2594" spans="1:15" x14ac:dyDescent="0.25">
      <c r="A2594" s="5">
        <v>2593</v>
      </c>
      <c r="B2594" s="6">
        <v>45231</v>
      </c>
      <c r="C2594" s="5" t="s">
        <v>52</v>
      </c>
      <c r="D2594" s="5" t="str">
        <f>VLOOKUP($C2594,'Sales Person'!$A$1:$C$21,2,0)</f>
        <v>Nick Patrick</v>
      </c>
      <c r="E2594" s="5" t="s">
        <v>11</v>
      </c>
      <c r="F2594" s="5" t="str">
        <f>VLOOKUP($E2594,Country!$A$1:$B$11,2,0)</f>
        <v>Asia</v>
      </c>
      <c r="G2594" s="5" t="s">
        <v>31</v>
      </c>
      <c r="H2594" s="5" t="str">
        <f>VLOOKUP($G2594,Products!$A$1:$C$11,COLUMNS(Products!$A$2:B2594),0)</f>
        <v>Electronics</v>
      </c>
      <c r="I2594" s="5">
        <f>VLOOKUP($G2594,Products!$A$1:$C$11,COLUMNS(Products!$A$2:C2594),0)</f>
        <v>71.97</v>
      </c>
      <c r="J2594" s="5">
        <v>961.17</v>
      </c>
      <c r="K2594" s="5" t="s">
        <v>81</v>
      </c>
      <c r="L2594" s="6">
        <v>45243</v>
      </c>
      <c r="M2594" s="5">
        <f t="shared" si="40"/>
        <v>12</v>
      </c>
      <c r="N2594" s="5" t="str">
        <f>TEXT(Table1[[#This Row],[Date]],"mmm")</f>
        <v>Nov</v>
      </c>
      <c r="O2594" s="5">
        <f>YEAR(Table1[[#This Row],[Date]])</f>
        <v>2023</v>
      </c>
    </row>
    <row r="2595" spans="1:15" x14ac:dyDescent="0.25">
      <c r="A2595" s="5">
        <v>2594</v>
      </c>
      <c r="B2595" s="6">
        <v>45060</v>
      </c>
      <c r="C2595" s="5" t="s">
        <v>46</v>
      </c>
      <c r="D2595" s="5" t="str">
        <f>VLOOKUP($C2595,'Sales Person'!$A$1:$C$21,2,0)</f>
        <v>Nick Patrick</v>
      </c>
      <c r="E2595" s="5" t="s">
        <v>13</v>
      </c>
      <c r="F2595" s="5" t="str">
        <f>VLOOKUP($E2595,Country!$A$1:$B$11,2,0)</f>
        <v>Asia</v>
      </c>
      <c r="G2595" s="5" t="s">
        <v>26</v>
      </c>
      <c r="H2595" s="5" t="str">
        <f>VLOOKUP($G2595,Products!$A$1:$C$11,COLUMNS(Products!$A$2:B2595),0)</f>
        <v>Electronics</v>
      </c>
      <c r="I2595" s="5">
        <f>VLOOKUP($G2595,Products!$A$1:$C$11,COLUMNS(Products!$A$2:C2595),0)</f>
        <v>263.2</v>
      </c>
      <c r="J2595" s="5">
        <v>275.52999999999997</v>
      </c>
      <c r="K2595" s="5" t="s">
        <v>82</v>
      </c>
      <c r="L2595" s="5" t="s">
        <v>83</v>
      </c>
      <c r="M2595" s="5" t="str">
        <f t="shared" si="40"/>
        <v>0</v>
      </c>
      <c r="N2595" s="5" t="str">
        <f>TEXT(Table1[[#This Row],[Date]],"mmm")</f>
        <v>May</v>
      </c>
      <c r="O2595" s="5">
        <f>YEAR(Table1[[#This Row],[Date]])</f>
        <v>2023</v>
      </c>
    </row>
    <row r="2596" spans="1:15" x14ac:dyDescent="0.25">
      <c r="A2596" s="5">
        <v>2595</v>
      </c>
      <c r="B2596" s="6">
        <v>45531</v>
      </c>
      <c r="C2596" s="5" t="s">
        <v>44</v>
      </c>
      <c r="D2596" s="5" t="str">
        <f>VLOOKUP($C2596,'Sales Person'!$A$1:$C$21,2,0)</f>
        <v>Cathy Kelley</v>
      </c>
      <c r="E2596" s="5" t="s">
        <v>15</v>
      </c>
      <c r="F2596" s="5" t="str">
        <f>VLOOKUP($E2596,Country!$A$1:$B$11,2,0)</f>
        <v>Oceania</v>
      </c>
      <c r="G2596" s="5" t="s">
        <v>20</v>
      </c>
      <c r="H2596" s="5" t="str">
        <f>VLOOKUP($G2596,Products!$A$1:$C$11,COLUMNS(Products!$A$2:B2596),0)</f>
        <v>Office Equipment</v>
      </c>
      <c r="I2596" s="5">
        <f>VLOOKUP($G2596,Products!$A$1:$C$11,COLUMNS(Products!$A$2:C2596),0)</f>
        <v>350.59</v>
      </c>
      <c r="J2596" s="5">
        <v>620.78</v>
      </c>
      <c r="K2596" s="5" t="s">
        <v>82</v>
      </c>
      <c r="L2596" s="5" t="s">
        <v>83</v>
      </c>
      <c r="M2596" s="5" t="str">
        <f t="shared" si="40"/>
        <v>0</v>
      </c>
      <c r="N2596" s="5" t="str">
        <f>TEXT(Table1[[#This Row],[Date]],"mmm")</f>
        <v>Aug</v>
      </c>
      <c r="O2596" s="5">
        <f>YEAR(Table1[[#This Row],[Date]])</f>
        <v>2024</v>
      </c>
    </row>
    <row r="2597" spans="1:15" x14ac:dyDescent="0.25">
      <c r="A2597" s="5">
        <v>2596</v>
      </c>
      <c r="B2597" s="6">
        <v>45312</v>
      </c>
      <c r="C2597" s="5" t="s">
        <v>38</v>
      </c>
      <c r="D2597" s="5" t="str">
        <f>VLOOKUP($C2597,'Sales Person'!$A$1:$C$21,2,0)</f>
        <v>Samantha Irvin</v>
      </c>
      <c r="E2597" s="5" t="s">
        <v>7</v>
      </c>
      <c r="F2597" s="5" t="str">
        <f>VLOOKUP($E2597,Country!$A$1:$B$11,2,0)</f>
        <v>Europe</v>
      </c>
      <c r="G2597" s="5" t="s">
        <v>26</v>
      </c>
      <c r="H2597" s="5" t="str">
        <f>VLOOKUP($G2597,Products!$A$1:$C$11,COLUMNS(Products!$A$2:B2597),0)</f>
        <v>Electronics</v>
      </c>
      <c r="I2597" s="5">
        <f>VLOOKUP($G2597,Products!$A$1:$C$11,COLUMNS(Products!$A$2:C2597),0)</f>
        <v>263.2</v>
      </c>
      <c r="J2597" s="5">
        <v>123.69</v>
      </c>
      <c r="K2597" s="5" t="s">
        <v>81</v>
      </c>
      <c r="L2597" s="6">
        <v>45320</v>
      </c>
      <c r="M2597" s="5">
        <f t="shared" si="40"/>
        <v>8</v>
      </c>
      <c r="N2597" s="5" t="str">
        <f>TEXT(Table1[[#This Row],[Date]],"mmm")</f>
        <v>Jan</v>
      </c>
      <c r="O2597" s="5">
        <f>YEAR(Table1[[#This Row],[Date]])</f>
        <v>2024</v>
      </c>
    </row>
    <row r="2598" spans="1:15" x14ac:dyDescent="0.25">
      <c r="A2598" s="5">
        <v>2597</v>
      </c>
      <c r="B2598" s="6">
        <v>45306</v>
      </c>
      <c r="C2598" s="5" t="s">
        <v>48</v>
      </c>
      <c r="D2598" s="5" t="str">
        <f>VLOOKUP($C2598,'Sales Person'!$A$1:$C$21,2,0)</f>
        <v>Cathy Kelley</v>
      </c>
      <c r="E2598" s="5" t="s">
        <v>4</v>
      </c>
      <c r="F2598" s="5" t="str">
        <f>VLOOKUP($E2598,Country!$A$1:$B$11,2,0)</f>
        <v>North America</v>
      </c>
      <c r="G2598" s="5" t="s">
        <v>28</v>
      </c>
      <c r="H2598" s="5" t="str">
        <f>VLOOKUP($G2598,Products!$A$1:$C$11,COLUMNS(Products!$A$2:B2598),0)</f>
        <v>Electronics</v>
      </c>
      <c r="I2598" s="5">
        <f>VLOOKUP($G2598,Products!$A$1:$C$11,COLUMNS(Products!$A$2:C2598),0)</f>
        <v>282.79000000000002</v>
      </c>
      <c r="J2598" s="5">
        <v>279.88</v>
      </c>
      <c r="K2598" s="5" t="s">
        <v>81</v>
      </c>
      <c r="L2598" s="6">
        <v>45308</v>
      </c>
      <c r="M2598" s="5">
        <f t="shared" si="40"/>
        <v>2</v>
      </c>
      <c r="N2598" s="5" t="str">
        <f>TEXT(Table1[[#This Row],[Date]],"mmm")</f>
        <v>Jan</v>
      </c>
      <c r="O2598" s="5">
        <f>YEAR(Table1[[#This Row],[Date]])</f>
        <v>2024</v>
      </c>
    </row>
    <row r="2599" spans="1:15" x14ac:dyDescent="0.25">
      <c r="A2599" s="5">
        <v>2598</v>
      </c>
      <c r="B2599" s="6">
        <v>45557</v>
      </c>
      <c r="C2599" s="5" t="s">
        <v>50</v>
      </c>
      <c r="D2599" s="5" t="str">
        <f>VLOOKUP($C2599,'Sales Person'!$A$1:$C$21,2,0)</f>
        <v>Michale Cole</v>
      </c>
      <c r="E2599" s="5" t="s">
        <v>10</v>
      </c>
      <c r="F2599" s="5" t="str">
        <f>VLOOKUP($E2599,Country!$A$1:$B$11,2,0)</f>
        <v>Europe</v>
      </c>
      <c r="G2599" s="5" t="s">
        <v>22</v>
      </c>
      <c r="H2599" s="5" t="str">
        <f>VLOOKUP($G2599,Products!$A$1:$C$11,COLUMNS(Products!$A$2:B2599),0)</f>
        <v>Computing</v>
      </c>
      <c r="I2599" s="5">
        <f>VLOOKUP($G2599,Products!$A$1:$C$11,COLUMNS(Products!$A$2:C2599),0)</f>
        <v>415.78</v>
      </c>
      <c r="J2599" s="5">
        <v>554.79</v>
      </c>
      <c r="K2599" s="5" t="s">
        <v>82</v>
      </c>
      <c r="L2599" s="5" t="s">
        <v>83</v>
      </c>
      <c r="M2599" s="5" t="str">
        <f t="shared" si="40"/>
        <v>0</v>
      </c>
      <c r="N2599" s="5" t="str">
        <f>TEXT(Table1[[#This Row],[Date]],"mmm")</f>
        <v>Sep</v>
      </c>
      <c r="O2599" s="5">
        <f>YEAR(Table1[[#This Row],[Date]])</f>
        <v>2024</v>
      </c>
    </row>
    <row r="2600" spans="1:15" x14ac:dyDescent="0.25">
      <c r="A2600" s="5">
        <v>2599</v>
      </c>
      <c r="B2600" s="6">
        <v>44978</v>
      </c>
      <c r="C2600" s="5" t="s">
        <v>38</v>
      </c>
      <c r="D2600" s="5" t="str">
        <f>VLOOKUP($C2600,'Sales Person'!$A$1:$C$21,2,0)</f>
        <v>Samantha Irvin</v>
      </c>
      <c r="E2600" s="5" t="s">
        <v>11</v>
      </c>
      <c r="F2600" s="5" t="str">
        <f>VLOOKUP($E2600,Country!$A$1:$B$11,2,0)</f>
        <v>Asia</v>
      </c>
      <c r="G2600" s="5" t="s">
        <v>24</v>
      </c>
      <c r="H2600" s="5" t="str">
        <f>VLOOKUP($G2600,Products!$A$1:$C$11,COLUMNS(Products!$A$2:B2600),0)</f>
        <v>Audio</v>
      </c>
      <c r="I2600" s="5">
        <f>VLOOKUP($G2600,Products!$A$1:$C$11,COLUMNS(Products!$A$2:C2600),0)</f>
        <v>195.62</v>
      </c>
      <c r="J2600" s="5">
        <v>883.99</v>
      </c>
      <c r="K2600" s="5" t="s">
        <v>81</v>
      </c>
      <c r="L2600" s="6">
        <v>44990</v>
      </c>
      <c r="M2600" s="5">
        <f t="shared" si="40"/>
        <v>12</v>
      </c>
      <c r="N2600" s="5" t="str">
        <f>TEXT(Table1[[#This Row],[Date]],"mmm")</f>
        <v>Feb</v>
      </c>
      <c r="O2600" s="5">
        <f>YEAR(Table1[[#This Row],[Date]])</f>
        <v>2023</v>
      </c>
    </row>
    <row r="2601" spans="1:15" x14ac:dyDescent="0.25">
      <c r="A2601" s="5">
        <v>2600</v>
      </c>
      <c r="B2601" s="6">
        <v>45622</v>
      </c>
      <c r="C2601" s="5" t="s">
        <v>38</v>
      </c>
      <c r="D2601" s="5" t="str">
        <f>VLOOKUP($C2601,'Sales Person'!$A$1:$C$21,2,0)</f>
        <v>Samantha Irvin</v>
      </c>
      <c r="E2601" s="5" t="s">
        <v>4</v>
      </c>
      <c r="F2601" s="5" t="str">
        <f>VLOOKUP($E2601,Country!$A$1:$B$11,2,0)</f>
        <v>North America</v>
      </c>
      <c r="G2601" s="5" t="s">
        <v>31</v>
      </c>
      <c r="H2601" s="5" t="str">
        <f>VLOOKUP($G2601,Products!$A$1:$C$11,COLUMNS(Products!$A$2:B2601),0)</f>
        <v>Electronics</v>
      </c>
      <c r="I2601" s="5">
        <f>VLOOKUP($G2601,Products!$A$1:$C$11,COLUMNS(Products!$A$2:C2601),0)</f>
        <v>71.97</v>
      </c>
      <c r="J2601" s="5">
        <v>213.63</v>
      </c>
      <c r="K2601" s="5" t="s">
        <v>82</v>
      </c>
      <c r="L2601" s="5" t="s">
        <v>83</v>
      </c>
      <c r="M2601" s="5" t="str">
        <f t="shared" si="40"/>
        <v>0</v>
      </c>
      <c r="N2601" s="5" t="str">
        <f>TEXT(Table1[[#This Row],[Date]],"mmm")</f>
        <v>Nov</v>
      </c>
      <c r="O2601" s="5">
        <f>YEAR(Table1[[#This Row],[Date]])</f>
        <v>2024</v>
      </c>
    </row>
    <row r="2602" spans="1:15" x14ac:dyDescent="0.25">
      <c r="A2602" s="5">
        <v>2601</v>
      </c>
      <c r="B2602" s="6">
        <v>45026</v>
      </c>
      <c r="C2602" s="5" t="s">
        <v>40</v>
      </c>
      <c r="D2602" s="5" t="str">
        <f>VLOOKUP($C2602,'Sales Person'!$A$1:$C$21,2,0)</f>
        <v>Samantha Irvin</v>
      </c>
      <c r="E2602" s="5" t="s">
        <v>11</v>
      </c>
      <c r="F2602" s="5" t="str">
        <f>VLOOKUP($E2602,Country!$A$1:$B$11,2,0)</f>
        <v>Asia</v>
      </c>
      <c r="G2602" s="5" t="s">
        <v>22</v>
      </c>
      <c r="H2602" s="5" t="str">
        <f>VLOOKUP($G2602,Products!$A$1:$C$11,COLUMNS(Products!$A$2:B2602),0)</f>
        <v>Computing</v>
      </c>
      <c r="I2602" s="5">
        <f>VLOOKUP($G2602,Products!$A$1:$C$11,COLUMNS(Products!$A$2:C2602),0)</f>
        <v>415.78</v>
      </c>
      <c r="J2602" s="5">
        <v>260.2</v>
      </c>
      <c r="K2602" s="5" t="s">
        <v>81</v>
      </c>
      <c r="L2602" s="6">
        <v>45038</v>
      </c>
      <c r="M2602" s="5">
        <f t="shared" si="40"/>
        <v>12</v>
      </c>
      <c r="N2602" s="5" t="str">
        <f>TEXT(Table1[[#This Row],[Date]],"mmm")</f>
        <v>Apr</v>
      </c>
      <c r="O2602" s="5">
        <f>YEAR(Table1[[#This Row],[Date]])</f>
        <v>2023</v>
      </c>
    </row>
    <row r="2603" spans="1:15" x14ac:dyDescent="0.25">
      <c r="A2603" s="5">
        <v>2602</v>
      </c>
      <c r="B2603" s="6">
        <v>45365</v>
      </c>
      <c r="C2603" s="5" t="s">
        <v>46</v>
      </c>
      <c r="D2603" s="5" t="str">
        <f>VLOOKUP($C2603,'Sales Person'!$A$1:$C$21,2,0)</f>
        <v>Nick Patrick</v>
      </c>
      <c r="E2603" s="5" t="s">
        <v>11</v>
      </c>
      <c r="F2603" s="5" t="str">
        <f>VLOOKUP($E2603,Country!$A$1:$B$11,2,0)</f>
        <v>Asia</v>
      </c>
      <c r="G2603" s="5" t="s">
        <v>24</v>
      </c>
      <c r="H2603" s="5" t="str">
        <f>VLOOKUP($G2603,Products!$A$1:$C$11,COLUMNS(Products!$A$2:B2603),0)</f>
        <v>Audio</v>
      </c>
      <c r="I2603" s="5">
        <f>VLOOKUP($G2603,Products!$A$1:$C$11,COLUMNS(Products!$A$2:C2603),0)</f>
        <v>195.62</v>
      </c>
      <c r="J2603" s="5">
        <v>544.99</v>
      </c>
      <c r="K2603" s="5" t="s">
        <v>82</v>
      </c>
      <c r="L2603" s="5" t="s">
        <v>83</v>
      </c>
      <c r="M2603" s="5" t="str">
        <f t="shared" si="40"/>
        <v>0</v>
      </c>
      <c r="N2603" s="5" t="str">
        <f>TEXT(Table1[[#This Row],[Date]],"mmm")</f>
        <v>Mar</v>
      </c>
      <c r="O2603" s="5">
        <f>YEAR(Table1[[#This Row],[Date]])</f>
        <v>2024</v>
      </c>
    </row>
    <row r="2604" spans="1:15" x14ac:dyDescent="0.25">
      <c r="A2604" s="5">
        <v>2603</v>
      </c>
      <c r="B2604" s="6">
        <v>45127</v>
      </c>
      <c r="C2604" s="5" t="s">
        <v>54</v>
      </c>
      <c r="D2604" s="5" t="str">
        <f>VLOOKUP($C2604,'Sales Person'!$A$1:$C$21,2,0)</f>
        <v>Michale Cole</v>
      </c>
      <c r="E2604" s="5" t="s">
        <v>9</v>
      </c>
      <c r="F2604" s="5" t="str">
        <f>VLOOKUP($E2604,Country!$A$1:$B$11,2,0)</f>
        <v>Europe</v>
      </c>
      <c r="G2604" s="5" t="s">
        <v>31</v>
      </c>
      <c r="H2604" s="5" t="str">
        <f>VLOOKUP($G2604,Products!$A$1:$C$11,COLUMNS(Products!$A$2:B2604),0)</f>
        <v>Electronics</v>
      </c>
      <c r="I2604" s="5">
        <f>VLOOKUP($G2604,Products!$A$1:$C$11,COLUMNS(Products!$A$2:C2604),0)</f>
        <v>71.97</v>
      </c>
      <c r="J2604" s="5">
        <v>200.92</v>
      </c>
      <c r="K2604" s="5" t="s">
        <v>81</v>
      </c>
      <c r="L2604" s="6">
        <v>45137</v>
      </c>
      <c r="M2604" s="5">
        <f t="shared" si="40"/>
        <v>10</v>
      </c>
      <c r="N2604" s="5" t="str">
        <f>TEXT(Table1[[#This Row],[Date]],"mmm")</f>
        <v>Jul</v>
      </c>
      <c r="O2604" s="5">
        <f>YEAR(Table1[[#This Row],[Date]])</f>
        <v>2023</v>
      </c>
    </row>
    <row r="2605" spans="1:15" x14ac:dyDescent="0.25">
      <c r="A2605" s="5">
        <v>2604</v>
      </c>
      <c r="B2605" s="6">
        <v>44977</v>
      </c>
      <c r="C2605" s="5" t="s">
        <v>36</v>
      </c>
      <c r="D2605" s="5" t="str">
        <f>VLOOKUP($C2605,'Sales Person'!$A$1:$C$21,2,0)</f>
        <v>Michale Cole</v>
      </c>
      <c r="E2605" s="5" t="s">
        <v>4</v>
      </c>
      <c r="F2605" s="5" t="str">
        <f>VLOOKUP($E2605,Country!$A$1:$B$11,2,0)</f>
        <v>North America</v>
      </c>
      <c r="G2605" s="5" t="s">
        <v>24</v>
      </c>
      <c r="H2605" s="5" t="str">
        <f>VLOOKUP($G2605,Products!$A$1:$C$11,COLUMNS(Products!$A$2:B2605),0)</f>
        <v>Audio</v>
      </c>
      <c r="I2605" s="5">
        <f>VLOOKUP($G2605,Products!$A$1:$C$11,COLUMNS(Products!$A$2:C2605),0)</f>
        <v>195.62</v>
      </c>
      <c r="J2605" s="5">
        <v>861.35</v>
      </c>
      <c r="K2605" s="5" t="s">
        <v>81</v>
      </c>
      <c r="L2605" s="6">
        <v>44979</v>
      </c>
      <c r="M2605" s="5">
        <f t="shared" si="40"/>
        <v>2</v>
      </c>
      <c r="N2605" s="5" t="str">
        <f>TEXT(Table1[[#This Row],[Date]],"mmm")</f>
        <v>Feb</v>
      </c>
      <c r="O2605" s="5">
        <f>YEAR(Table1[[#This Row],[Date]])</f>
        <v>2023</v>
      </c>
    </row>
    <row r="2606" spans="1:15" x14ac:dyDescent="0.25">
      <c r="A2606" s="5">
        <v>2605</v>
      </c>
      <c r="B2606" s="6">
        <v>45175</v>
      </c>
      <c r="C2606" s="5" t="s">
        <v>68</v>
      </c>
      <c r="D2606" s="5" t="str">
        <f>VLOOKUP($C2606,'Sales Person'!$A$1:$C$21,2,0)</f>
        <v>Samantha Irvin</v>
      </c>
      <c r="E2606" s="5" t="s">
        <v>11</v>
      </c>
      <c r="F2606" s="5" t="str">
        <f>VLOOKUP($E2606,Country!$A$1:$B$11,2,0)</f>
        <v>Asia</v>
      </c>
      <c r="G2606" s="5" t="s">
        <v>31</v>
      </c>
      <c r="H2606" s="5" t="str">
        <f>VLOOKUP($G2606,Products!$A$1:$C$11,COLUMNS(Products!$A$2:B2606),0)</f>
        <v>Electronics</v>
      </c>
      <c r="I2606" s="5">
        <f>VLOOKUP($G2606,Products!$A$1:$C$11,COLUMNS(Products!$A$2:C2606),0)</f>
        <v>71.97</v>
      </c>
      <c r="J2606" s="5">
        <v>261.75</v>
      </c>
      <c r="K2606" s="5" t="s">
        <v>81</v>
      </c>
      <c r="L2606" s="6">
        <v>45187</v>
      </c>
      <c r="M2606" s="5">
        <f t="shared" si="40"/>
        <v>12</v>
      </c>
      <c r="N2606" s="5" t="str">
        <f>TEXT(Table1[[#This Row],[Date]],"mmm")</f>
        <v>Sep</v>
      </c>
      <c r="O2606" s="5">
        <f>YEAR(Table1[[#This Row],[Date]])</f>
        <v>2023</v>
      </c>
    </row>
    <row r="2607" spans="1:15" x14ac:dyDescent="0.25">
      <c r="A2607" s="5">
        <v>2606</v>
      </c>
      <c r="B2607" s="6">
        <v>45102</v>
      </c>
      <c r="C2607" s="5" t="s">
        <v>70</v>
      </c>
      <c r="D2607" s="5" t="str">
        <f>VLOOKUP($C2607,'Sales Person'!$A$1:$C$21,2,0)</f>
        <v>Cathy Kelley</v>
      </c>
      <c r="E2607" s="5" t="s">
        <v>4</v>
      </c>
      <c r="F2607" s="5" t="str">
        <f>VLOOKUP($E2607,Country!$A$1:$B$11,2,0)</f>
        <v>North America</v>
      </c>
      <c r="G2607" s="5" t="s">
        <v>33</v>
      </c>
      <c r="H2607" s="5" t="str">
        <f>VLOOKUP($G2607,Products!$A$1:$C$11,COLUMNS(Products!$A$2:B2607),0)</f>
        <v>Electronics</v>
      </c>
      <c r="I2607" s="5">
        <f>VLOOKUP($G2607,Products!$A$1:$C$11,COLUMNS(Products!$A$2:C2607),0)</f>
        <v>381.62</v>
      </c>
      <c r="J2607" s="5">
        <v>542.89</v>
      </c>
      <c r="K2607" s="5" t="s">
        <v>81</v>
      </c>
      <c r="L2607" s="6">
        <v>45104</v>
      </c>
      <c r="M2607" s="5">
        <f t="shared" si="40"/>
        <v>2</v>
      </c>
      <c r="N2607" s="5" t="str">
        <f>TEXT(Table1[[#This Row],[Date]],"mmm")</f>
        <v>Jun</v>
      </c>
      <c r="O2607" s="5">
        <f>YEAR(Table1[[#This Row],[Date]])</f>
        <v>2023</v>
      </c>
    </row>
    <row r="2608" spans="1:15" x14ac:dyDescent="0.25">
      <c r="A2608" s="5">
        <v>2607</v>
      </c>
      <c r="B2608" s="6">
        <v>45140</v>
      </c>
      <c r="C2608" s="5" t="s">
        <v>46</v>
      </c>
      <c r="D2608" s="5" t="str">
        <f>VLOOKUP($C2608,'Sales Person'!$A$1:$C$21,2,0)</f>
        <v>Nick Patrick</v>
      </c>
      <c r="E2608" s="5" t="s">
        <v>9</v>
      </c>
      <c r="F2608" s="5" t="str">
        <f>VLOOKUP($E2608,Country!$A$1:$B$11,2,0)</f>
        <v>Europe</v>
      </c>
      <c r="G2608" s="5" t="s">
        <v>31</v>
      </c>
      <c r="H2608" s="5" t="str">
        <f>VLOOKUP($G2608,Products!$A$1:$C$11,COLUMNS(Products!$A$2:B2608),0)</f>
        <v>Electronics</v>
      </c>
      <c r="I2608" s="5">
        <f>VLOOKUP($G2608,Products!$A$1:$C$11,COLUMNS(Products!$A$2:C2608),0)</f>
        <v>71.97</v>
      </c>
      <c r="J2608" s="5">
        <v>930.88</v>
      </c>
      <c r="K2608" s="5" t="s">
        <v>82</v>
      </c>
      <c r="L2608" s="5" t="s">
        <v>83</v>
      </c>
      <c r="M2608" s="5" t="str">
        <f t="shared" si="40"/>
        <v>0</v>
      </c>
      <c r="N2608" s="5" t="str">
        <f>TEXT(Table1[[#This Row],[Date]],"mmm")</f>
        <v>Aug</v>
      </c>
      <c r="O2608" s="5">
        <f>YEAR(Table1[[#This Row],[Date]])</f>
        <v>2023</v>
      </c>
    </row>
    <row r="2609" spans="1:15" x14ac:dyDescent="0.25">
      <c r="A2609" s="5">
        <v>2608</v>
      </c>
      <c r="B2609" s="6">
        <v>45550</v>
      </c>
      <c r="C2609" s="5" t="s">
        <v>36</v>
      </c>
      <c r="D2609" s="5" t="str">
        <f>VLOOKUP($C2609,'Sales Person'!$A$1:$C$21,2,0)</f>
        <v>Michale Cole</v>
      </c>
      <c r="E2609" s="5" t="s">
        <v>2</v>
      </c>
      <c r="F2609" s="5" t="str">
        <f>VLOOKUP($E2609,Country!$A$1:$B$11,2,0)</f>
        <v>North America</v>
      </c>
      <c r="G2609" s="5" t="s">
        <v>26</v>
      </c>
      <c r="H2609" s="5" t="str">
        <f>VLOOKUP($G2609,Products!$A$1:$C$11,COLUMNS(Products!$A$2:B2609),0)</f>
        <v>Electronics</v>
      </c>
      <c r="I2609" s="5">
        <f>VLOOKUP($G2609,Products!$A$1:$C$11,COLUMNS(Products!$A$2:C2609),0)</f>
        <v>263.2</v>
      </c>
      <c r="J2609" s="5">
        <v>349.06</v>
      </c>
      <c r="K2609" s="5" t="s">
        <v>81</v>
      </c>
      <c r="L2609" s="6">
        <v>45551</v>
      </c>
      <c r="M2609" s="5">
        <f t="shared" si="40"/>
        <v>1</v>
      </c>
      <c r="N2609" s="5" t="str">
        <f>TEXT(Table1[[#This Row],[Date]],"mmm")</f>
        <v>Sep</v>
      </c>
      <c r="O2609" s="5">
        <f>YEAR(Table1[[#This Row],[Date]])</f>
        <v>2024</v>
      </c>
    </row>
    <row r="2610" spans="1:15" x14ac:dyDescent="0.25">
      <c r="A2610" s="5">
        <v>2609</v>
      </c>
      <c r="B2610" s="6">
        <v>45612</v>
      </c>
      <c r="C2610" s="5" t="s">
        <v>42</v>
      </c>
      <c r="D2610" s="5" t="str">
        <f>VLOOKUP($C2610,'Sales Person'!$A$1:$C$21,2,0)</f>
        <v>Cathy Kelley</v>
      </c>
      <c r="E2610" s="5" t="s">
        <v>13</v>
      </c>
      <c r="F2610" s="5" t="str">
        <f>VLOOKUP($E2610,Country!$A$1:$B$11,2,0)</f>
        <v>Asia</v>
      </c>
      <c r="G2610" s="5" t="s">
        <v>22</v>
      </c>
      <c r="H2610" s="5" t="str">
        <f>VLOOKUP($G2610,Products!$A$1:$C$11,COLUMNS(Products!$A$2:B2610),0)</f>
        <v>Computing</v>
      </c>
      <c r="I2610" s="5">
        <f>VLOOKUP($G2610,Products!$A$1:$C$11,COLUMNS(Products!$A$2:C2610),0)</f>
        <v>415.78</v>
      </c>
      <c r="J2610" s="5">
        <v>429.5</v>
      </c>
      <c r="K2610" s="5" t="s">
        <v>81</v>
      </c>
      <c r="L2610" s="6">
        <v>45627</v>
      </c>
      <c r="M2610" s="5">
        <f t="shared" si="40"/>
        <v>15</v>
      </c>
      <c r="N2610" s="5" t="str">
        <f>TEXT(Table1[[#This Row],[Date]],"mmm")</f>
        <v>Nov</v>
      </c>
      <c r="O2610" s="5">
        <f>YEAR(Table1[[#This Row],[Date]])</f>
        <v>2024</v>
      </c>
    </row>
    <row r="2611" spans="1:15" x14ac:dyDescent="0.25">
      <c r="A2611" s="5">
        <v>2610</v>
      </c>
      <c r="B2611" s="6">
        <v>45459</v>
      </c>
      <c r="C2611" s="5" t="s">
        <v>36</v>
      </c>
      <c r="D2611" s="5" t="str">
        <f>VLOOKUP($C2611,'Sales Person'!$A$1:$C$21,2,0)</f>
        <v>Michale Cole</v>
      </c>
      <c r="E2611" s="5" t="s">
        <v>13</v>
      </c>
      <c r="F2611" s="5" t="str">
        <f>VLOOKUP($E2611,Country!$A$1:$B$11,2,0)</f>
        <v>Asia</v>
      </c>
      <c r="G2611" s="5" t="s">
        <v>28</v>
      </c>
      <c r="H2611" s="5" t="str">
        <f>VLOOKUP($G2611,Products!$A$1:$C$11,COLUMNS(Products!$A$2:B2611),0)</f>
        <v>Electronics</v>
      </c>
      <c r="I2611" s="5">
        <f>VLOOKUP($G2611,Products!$A$1:$C$11,COLUMNS(Products!$A$2:C2611),0)</f>
        <v>282.79000000000002</v>
      </c>
      <c r="J2611" s="5">
        <v>640.99</v>
      </c>
      <c r="K2611" s="5" t="s">
        <v>81</v>
      </c>
      <c r="L2611" s="6">
        <v>45474</v>
      </c>
      <c r="M2611" s="5">
        <f t="shared" si="40"/>
        <v>15</v>
      </c>
      <c r="N2611" s="5" t="str">
        <f>TEXT(Table1[[#This Row],[Date]],"mmm")</f>
        <v>Jun</v>
      </c>
      <c r="O2611" s="5">
        <f>YEAR(Table1[[#This Row],[Date]])</f>
        <v>2024</v>
      </c>
    </row>
    <row r="2612" spans="1:15" x14ac:dyDescent="0.25">
      <c r="A2612" s="5">
        <v>2611</v>
      </c>
      <c r="B2612" s="6">
        <v>45428</v>
      </c>
      <c r="C2612" s="5" t="s">
        <v>54</v>
      </c>
      <c r="D2612" s="5" t="str">
        <f>VLOOKUP($C2612,'Sales Person'!$A$1:$C$21,2,0)</f>
        <v>Michale Cole</v>
      </c>
      <c r="E2612" s="5" t="s">
        <v>14</v>
      </c>
      <c r="F2612" s="5" t="str">
        <f>VLOOKUP($E2612,Country!$A$1:$B$11,2,0)</f>
        <v>Asia</v>
      </c>
      <c r="G2612" s="5" t="s">
        <v>33</v>
      </c>
      <c r="H2612" s="5" t="str">
        <f>VLOOKUP($G2612,Products!$A$1:$C$11,COLUMNS(Products!$A$2:B2612),0)</f>
        <v>Electronics</v>
      </c>
      <c r="I2612" s="5">
        <f>VLOOKUP($G2612,Products!$A$1:$C$11,COLUMNS(Products!$A$2:C2612),0)</f>
        <v>381.62</v>
      </c>
      <c r="J2612" s="5">
        <v>894.91</v>
      </c>
      <c r="K2612" s="5" t="s">
        <v>81</v>
      </c>
      <c r="L2612" s="6">
        <v>45446</v>
      </c>
      <c r="M2612" s="5">
        <f t="shared" si="40"/>
        <v>18</v>
      </c>
      <c r="N2612" s="5" t="str">
        <f>TEXT(Table1[[#This Row],[Date]],"mmm")</f>
        <v>May</v>
      </c>
      <c r="O2612" s="5">
        <f>YEAR(Table1[[#This Row],[Date]])</f>
        <v>2024</v>
      </c>
    </row>
    <row r="2613" spans="1:15" x14ac:dyDescent="0.25">
      <c r="A2613" s="5">
        <v>2612</v>
      </c>
      <c r="B2613" s="6">
        <v>45610</v>
      </c>
      <c r="C2613" s="5" t="s">
        <v>42</v>
      </c>
      <c r="D2613" s="5" t="str">
        <f>VLOOKUP($C2613,'Sales Person'!$A$1:$C$21,2,0)</f>
        <v>Cathy Kelley</v>
      </c>
      <c r="E2613" s="5" t="s">
        <v>7</v>
      </c>
      <c r="F2613" s="5" t="str">
        <f>VLOOKUP($E2613,Country!$A$1:$B$11,2,0)</f>
        <v>Europe</v>
      </c>
      <c r="G2613" s="5" t="s">
        <v>32</v>
      </c>
      <c r="H2613" s="5" t="str">
        <f>VLOOKUP($G2613,Products!$A$1:$C$11,COLUMNS(Products!$A$2:B2613),0)</f>
        <v>Audio</v>
      </c>
      <c r="I2613" s="5">
        <f>VLOOKUP($G2613,Products!$A$1:$C$11,COLUMNS(Products!$A$2:C2613),0)</f>
        <v>143.09</v>
      </c>
      <c r="J2613" s="5">
        <v>259.45</v>
      </c>
      <c r="K2613" s="5" t="s">
        <v>82</v>
      </c>
      <c r="L2613" s="5" t="s">
        <v>83</v>
      </c>
      <c r="M2613" s="5" t="str">
        <f t="shared" si="40"/>
        <v>0</v>
      </c>
      <c r="N2613" s="5" t="str">
        <f>TEXT(Table1[[#This Row],[Date]],"mmm")</f>
        <v>Nov</v>
      </c>
      <c r="O2613" s="5">
        <f>YEAR(Table1[[#This Row],[Date]])</f>
        <v>2024</v>
      </c>
    </row>
    <row r="2614" spans="1:15" x14ac:dyDescent="0.25">
      <c r="A2614" s="5">
        <v>2613</v>
      </c>
      <c r="B2614" s="6">
        <v>45630</v>
      </c>
      <c r="C2614" s="5" t="s">
        <v>58</v>
      </c>
      <c r="D2614" s="5" t="str">
        <f>VLOOKUP($C2614,'Sales Person'!$A$1:$C$21,2,0)</f>
        <v>Nick Patrick</v>
      </c>
      <c r="E2614" s="5" t="s">
        <v>14</v>
      </c>
      <c r="F2614" s="5" t="str">
        <f>VLOOKUP($E2614,Country!$A$1:$B$11,2,0)</f>
        <v>Asia</v>
      </c>
      <c r="G2614" s="5" t="s">
        <v>29</v>
      </c>
      <c r="H2614" s="5" t="str">
        <f>VLOOKUP($G2614,Products!$A$1:$C$11,COLUMNS(Products!$A$2:B2614),0)</f>
        <v>Computing</v>
      </c>
      <c r="I2614" s="5">
        <f>VLOOKUP($G2614,Products!$A$1:$C$11,COLUMNS(Products!$A$2:C2614),0)</f>
        <v>104.6</v>
      </c>
      <c r="J2614" s="5">
        <v>405.95</v>
      </c>
      <c r="K2614" s="5" t="s">
        <v>82</v>
      </c>
      <c r="L2614" s="5" t="s">
        <v>83</v>
      </c>
      <c r="M2614" s="5" t="str">
        <f t="shared" si="40"/>
        <v>0</v>
      </c>
      <c r="N2614" s="5" t="str">
        <f>TEXT(Table1[[#This Row],[Date]],"mmm")</f>
        <v>Dec</v>
      </c>
      <c r="O2614" s="5">
        <f>YEAR(Table1[[#This Row],[Date]])</f>
        <v>2024</v>
      </c>
    </row>
    <row r="2615" spans="1:15" x14ac:dyDescent="0.25">
      <c r="A2615" s="5">
        <v>2614</v>
      </c>
      <c r="B2615" s="6">
        <v>45560</v>
      </c>
      <c r="C2615" s="5" t="s">
        <v>60</v>
      </c>
      <c r="D2615" s="5" t="str">
        <f>VLOOKUP($C2615,'Sales Person'!$A$1:$C$21,2,0)</f>
        <v>Cathy Kelley</v>
      </c>
      <c r="E2615" s="5" t="s">
        <v>2</v>
      </c>
      <c r="F2615" s="5" t="str">
        <f>VLOOKUP($E2615,Country!$A$1:$B$11,2,0)</f>
        <v>North America</v>
      </c>
      <c r="G2615" s="5" t="s">
        <v>31</v>
      </c>
      <c r="H2615" s="5" t="str">
        <f>VLOOKUP($G2615,Products!$A$1:$C$11,COLUMNS(Products!$A$2:B2615),0)</f>
        <v>Electronics</v>
      </c>
      <c r="I2615" s="5">
        <f>VLOOKUP($G2615,Products!$A$1:$C$11,COLUMNS(Products!$A$2:C2615),0)</f>
        <v>71.97</v>
      </c>
      <c r="J2615" s="5">
        <v>913.12</v>
      </c>
      <c r="K2615" s="5" t="s">
        <v>82</v>
      </c>
      <c r="L2615" s="5" t="s">
        <v>83</v>
      </c>
      <c r="M2615" s="5" t="str">
        <f t="shared" si="40"/>
        <v>0</v>
      </c>
      <c r="N2615" s="5" t="str">
        <f>TEXT(Table1[[#This Row],[Date]],"mmm")</f>
        <v>Sep</v>
      </c>
      <c r="O2615" s="5">
        <f>YEAR(Table1[[#This Row],[Date]])</f>
        <v>2024</v>
      </c>
    </row>
    <row r="2616" spans="1:15" x14ac:dyDescent="0.25">
      <c r="A2616" s="5">
        <v>2615</v>
      </c>
      <c r="B2616" s="6">
        <v>45081</v>
      </c>
      <c r="C2616" s="5" t="s">
        <v>62</v>
      </c>
      <c r="D2616" s="5" t="str">
        <f>VLOOKUP($C2616,'Sales Person'!$A$1:$C$21,2,0)</f>
        <v>Cathy Kelley</v>
      </c>
      <c r="E2616" s="5" t="s">
        <v>14</v>
      </c>
      <c r="F2616" s="5" t="str">
        <f>VLOOKUP($E2616,Country!$A$1:$B$11,2,0)</f>
        <v>Asia</v>
      </c>
      <c r="G2616" s="5" t="s">
        <v>20</v>
      </c>
      <c r="H2616" s="5" t="str">
        <f>VLOOKUP($G2616,Products!$A$1:$C$11,COLUMNS(Products!$A$2:B2616),0)</f>
        <v>Office Equipment</v>
      </c>
      <c r="I2616" s="5">
        <f>VLOOKUP($G2616,Products!$A$1:$C$11,COLUMNS(Products!$A$2:C2616),0)</f>
        <v>350.59</v>
      </c>
      <c r="J2616" s="5">
        <v>836.34</v>
      </c>
      <c r="K2616" s="5" t="s">
        <v>81</v>
      </c>
      <c r="L2616" s="6">
        <v>45099</v>
      </c>
      <c r="M2616" s="5">
        <f t="shared" si="40"/>
        <v>18</v>
      </c>
      <c r="N2616" s="5" t="str">
        <f>TEXT(Table1[[#This Row],[Date]],"mmm")</f>
        <v>Jun</v>
      </c>
      <c r="O2616" s="5">
        <f>YEAR(Table1[[#This Row],[Date]])</f>
        <v>2023</v>
      </c>
    </row>
    <row r="2617" spans="1:15" x14ac:dyDescent="0.25">
      <c r="A2617" s="5">
        <v>2616</v>
      </c>
      <c r="B2617" s="6">
        <v>45562</v>
      </c>
      <c r="C2617" s="5" t="s">
        <v>36</v>
      </c>
      <c r="D2617" s="5" t="str">
        <f>VLOOKUP($C2617,'Sales Person'!$A$1:$C$21,2,0)</f>
        <v>Michale Cole</v>
      </c>
      <c r="E2617" s="5" t="s">
        <v>4</v>
      </c>
      <c r="F2617" s="5" t="str">
        <f>VLOOKUP($E2617,Country!$A$1:$B$11,2,0)</f>
        <v>North America</v>
      </c>
      <c r="G2617" s="5" t="s">
        <v>30</v>
      </c>
      <c r="H2617" s="5" t="str">
        <f>VLOOKUP($G2617,Products!$A$1:$C$11,COLUMNS(Products!$A$2:B2617),0)</f>
        <v>Audio</v>
      </c>
      <c r="I2617" s="5">
        <f>VLOOKUP($G2617,Products!$A$1:$C$11,COLUMNS(Products!$A$2:C2617),0)</f>
        <v>199.57</v>
      </c>
      <c r="J2617" s="5">
        <v>490.63</v>
      </c>
      <c r="K2617" s="5" t="s">
        <v>81</v>
      </c>
      <c r="L2617" s="6">
        <v>45564</v>
      </c>
      <c r="M2617" s="5">
        <f t="shared" si="40"/>
        <v>2</v>
      </c>
      <c r="N2617" s="5" t="str">
        <f>TEXT(Table1[[#This Row],[Date]],"mmm")</f>
        <v>Sep</v>
      </c>
      <c r="O2617" s="5">
        <f>YEAR(Table1[[#This Row],[Date]])</f>
        <v>2024</v>
      </c>
    </row>
    <row r="2618" spans="1:15" x14ac:dyDescent="0.25">
      <c r="A2618" s="5">
        <v>2617</v>
      </c>
      <c r="B2618" s="6">
        <v>44951</v>
      </c>
      <c r="C2618" s="5" t="s">
        <v>52</v>
      </c>
      <c r="D2618" s="5" t="str">
        <f>VLOOKUP($C2618,'Sales Person'!$A$1:$C$21,2,0)</f>
        <v>Nick Patrick</v>
      </c>
      <c r="E2618" s="5" t="s">
        <v>9</v>
      </c>
      <c r="F2618" s="5" t="str">
        <f>VLOOKUP($E2618,Country!$A$1:$B$11,2,0)</f>
        <v>Europe</v>
      </c>
      <c r="G2618" s="5" t="s">
        <v>28</v>
      </c>
      <c r="H2618" s="5" t="str">
        <f>VLOOKUP($G2618,Products!$A$1:$C$11,COLUMNS(Products!$A$2:B2618),0)</f>
        <v>Electronics</v>
      </c>
      <c r="I2618" s="5">
        <f>VLOOKUP($G2618,Products!$A$1:$C$11,COLUMNS(Products!$A$2:C2618),0)</f>
        <v>282.79000000000002</v>
      </c>
      <c r="J2618" s="5">
        <v>342.47</v>
      </c>
      <c r="K2618" s="5" t="s">
        <v>82</v>
      </c>
      <c r="L2618" s="5" t="s">
        <v>83</v>
      </c>
      <c r="M2618" s="5" t="str">
        <f t="shared" si="40"/>
        <v>0</v>
      </c>
      <c r="N2618" s="5" t="str">
        <f>TEXT(Table1[[#This Row],[Date]],"mmm")</f>
        <v>Jan</v>
      </c>
      <c r="O2618" s="5">
        <f>YEAR(Table1[[#This Row],[Date]])</f>
        <v>2023</v>
      </c>
    </row>
    <row r="2619" spans="1:15" x14ac:dyDescent="0.25">
      <c r="A2619" s="5">
        <v>2618</v>
      </c>
      <c r="B2619" s="6">
        <v>45103</v>
      </c>
      <c r="C2619" s="5" t="s">
        <v>70</v>
      </c>
      <c r="D2619" s="5" t="str">
        <f>VLOOKUP($C2619,'Sales Person'!$A$1:$C$21,2,0)</f>
        <v>Cathy Kelley</v>
      </c>
      <c r="E2619" s="5" t="s">
        <v>2</v>
      </c>
      <c r="F2619" s="5" t="str">
        <f>VLOOKUP($E2619,Country!$A$1:$B$11,2,0)</f>
        <v>North America</v>
      </c>
      <c r="G2619" s="5" t="s">
        <v>30</v>
      </c>
      <c r="H2619" s="5" t="str">
        <f>VLOOKUP($G2619,Products!$A$1:$C$11,COLUMNS(Products!$A$2:B2619),0)</f>
        <v>Audio</v>
      </c>
      <c r="I2619" s="5">
        <f>VLOOKUP($G2619,Products!$A$1:$C$11,COLUMNS(Products!$A$2:C2619),0)</f>
        <v>199.57</v>
      </c>
      <c r="J2619" s="5">
        <v>908.52</v>
      </c>
      <c r="K2619" s="5" t="s">
        <v>81</v>
      </c>
      <c r="L2619" s="6">
        <v>45104</v>
      </c>
      <c r="M2619" s="5">
        <f t="shared" si="40"/>
        <v>1</v>
      </c>
      <c r="N2619" s="5" t="str">
        <f>TEXT(Table1[[#This Row],[Date]],"mmm")</f>
        <v>Jun</v>
      </c>
      <c r="O2619" s="5">
        <f>YEAR(Table1[[#This Row],[Date]])</f>
        <v>2023</v>
      </c>
    </row>
    <row r="2620" spans="1:15" x14ac:dyDescent="0.25">
      <c r="A2620" s="5">
        <v>2619</v>
      </c>
      <c r="B2620" s="6">
        <v>45140</v>
      </c>
      <c r="C2620" s="5" t="s">
        <v>46</v>
      </c>
      <c r="D2620" s="5" t="str">
        <f>VLOOKUP($C2620,'Sales Person'!$A$1:$C$21,2,0)</f>
        <v>Nick Patrick</v>
      </c>
      <c r="E2620" s="5" t="s">
        <v>11</v>
      </c>
      <c r="F2620" s="5" t="str">
        <f>VLOOKUP($E2620,Country!$A$1:$B$11,2,0)</f>
        <v>Asia</v>
      </c>
      <c r="G2620" s="5" t="s">
        <v>32</v>
      </c>
      <c r="H2620" s="5" t="str">
        <f>VLOOKUP($G2620,Products!$A$1:$C$11,COLUMNS(Products!$A$2:B2620),0)</f>
        <v>Audio</v>
      </c>
      <c r="I2620" s="5">
        <f>VLOOKUP($G2620,Products!$A$1:$C$11,COLUMNS(Products!$A$2:C2620),0)</f>
        <v>143.09</v>
      </c>
      <c r="J2620" s="5">
        <v>309.75</v>
      </c>
      <c r="K2620" s="5" t="s">
        <v>81</v>
      </c>
      <c r="L2620" s="6">
        <v>45152</v>
      </c>
      <c r="M2620" s="5">
        <f t="shared" si="40"/>
        <v>12</v>
      </c>
      <c r="N2620" s="5" t="str">
        <f>TEXT(Table1[[#This Row],[Date]],"mmm")</f>
        <v>Aug</v>
      </c>
      <c r="O2620" s="5">
        <f>YEAR(Table1[[#This Row],[Date]])</f>
        <v>2023</v>
      </c>
    </row>
    <row r="2621" spans="1:15" x14ac:dyDescent="0.25">
      <c r="A2621" s="5">
        <v>2620</v>
      </c>
      <c r="B2621" s="6">
        <v>45551</v>
      </c>
      <c r="C2621" s="5" t="s">
        <v>50</v>
      </c>
      <c r="D2621" s="5" t="str">
        <f>VLOOKUP($C2621,'Sales Person'!$A$1:$C$21,2,0)</f>
        <v>Michale Cole</v>
      </c>
      <c r="E2621" s="5" t="s">
        <v>2</v>
      </c>
      <c r="F2621" s="5" t="str">
        <f>VLOOKUP($E2621,Country!$A$1:$B$11,2,0)</f>
        <v>North America</v>
      </c>
      <c r="G2621" s="5" t="s">
        <v>20</v>
      </c>
      <c r="H2621" s="5" t="str">
        <f>VLOOKUP($G2621,Products!$A$1:$C$11,COLUMNS(Products!$A$2:B2621),0)</f>
        <v>Office Equipment</v>
      </c>
      <c r="I2621" s="5">
        <f>VLOOKUP($G2621,Products!$A$1:$C$11,COLUMNS(Products!$A$2:C2621),0)</f>
        <v>350.59</v>
      </c>
      <c r="J2621" s="5">
        <v>712.94</v>
      </c>
      <c r="K2621" s="5" t="s">
        <v>81</v>
      </c>
      <c r="L2621" s="6">
        <v>45552</v>
      </c>
      <c r="M2621" s="5">
        <f t="shared" si="40"/>
        <v>1</v>
      </c>
      <c r="N2621" s="5" t="str">
        <f>TEXT(Table1[[#This Row],[Date]],"mmm")</f>
        <v>Sep</v>
      </c>
      <c r="O2621" s="5">
        <f>YEAR(Table1[[#This Row],[Date]])</f>
        <v>2024</v>
      </c>
    </row>
    <row r="2622" spans="1:15" x14ac:dyDescent="0.25">
      <c r="A2622" s="5">
        <v>2621</v>
      </c>
      <c r="B2622" s="6">
        <v>45584</v>
      </c>
      <c r="C2622" s="5" t="s">
        <v>54</v>
      </c>
      <c r="D2622" s="5" t="str">
        <f>VLOOKUP($C2622,'Sales Person'!$A$1:$C$21,2,0)</f>
        <v>Michale Cole</v>
      </c>
      <c r="E2622" s="5" t="s">
        <v>14</v>
      </c>
      <c r="F2622" s="5" t="str">
        <f>VLOOKUP($E2622,Country!$A$1:$B$11,2,0)</f>
        <v>Asia</v>
      </c>
      <c r="G2622" s="5" t="s">
        <v>32</v>
      </c>
      <c r="H2622" s="5" t="str">
        <f>VLOOKUP($G2622,Products!$A$1:$C$11,COLUMNS(Products!$A$2:B2622),0)</f>
        <v>Audio</v>
      </c>
      <c r="I2622" s="5">
        <f>VLOOKUP($G2622,Products!$A$1:$C$11,COLUMNS(Products!$A$2:C2622),0)</f>
        <v>143.09</v>
      </c>
      <c r="J2622" s="5">
        <v>815.22</v>
      </c>
      <c r="K2622" s="5" t="s">
        <v>81</v>
      </c>
      <c r="L2622" s="6">
        <v>45602</v>
      </c>
      <c r="M2622" s="5">
        <f t="shared" si="40"/>
        <v>18</v>
      </c>
      <c r="N2622" s="5" t="str">
        <f>TEXT(Table1[[#This Row],[Date]],"mmm")</f>
        <v>Oct</v>
      </c>
      <c r="O2622" s="5">
        <f>YEAR(Table1[[#This Row],[Date]])</f>
        <v>2024</v>
      </c>
    </row>
    <row r="2623" spans="1:15" x14ac:dyDescent="0.25">
      <c r="A2623" s="5">
        <v>2622</v>
      </c>
      <c r="B2623" s="6">
        <v>45368</v>
      </c>
      <c r="C2623" s="5" t="s">
        <v>40</v>
      </c>
      <c r="D2623" s="5" t="str">
        <f>VLOOKUP($C2623,'Sales Person'!$A$1:$C$21,2,0)</f>
        <v>Samantha Irvin</v>
      </c>
      <c r="E2623" s="5" t="s">
        <v>10</v>
      </c>
      <c r="F2623" s="5" t="str">
        <f>VLOOKUP($E2623,Country!$A$1:$B$11,2,0)</f>
        <v>Europe</v>
      </c>
      <c r="G2623" s="5" t="s">
        <v>24</v>
      </c>
      <c r="H2623" s="5" t="str">
        <f>VLOOKUP($G2623,Products!$A$1:$C$11,COLUMNS(Products!$A$2:B2623),0)</f>
        <v>Audio</v>
      </c>
      <c r="I2623" s="5">
        <f>VLOOKUP($G2623,Products!$A$1:$C$11,COLUMNS(Products!$A$2:C2623),0)</f>
        <v>195.62</v>
      </c>
      <c r="J2623" s="5">
        <v>989.43</v>
      </c>
      <c r="K2623" s="5" t="s">
        <v>81</v>
      </c>
      <c r="L2623" s="6">
        <v>45374</v>
      </c>
      <c r="M2623" s="5">
        <f t="shared" si="40"/>
        <v>6</v>
      </c>
      <c r="N2623" s="5" t="str">
        <f>TEXT(Table1[[#This Row],[Date]],"mmm")</f>
        <v>Mar</v>
      </c>
      <c r="O2623" s="5">
        <f>YEAR(Table1[[#This Row],[Date]])</f>
        <v>2024</v>
      </c>
    </row>
    <row r="2624" spans="1:15" x14ac:dyDescent="0.25">
      <c r="A2624" s="5">
        <v>2623</v>
      </c>
      <c r="B2624" s="6">
        <v>45251</v>
      </c>
      <c r="C2624" s="5" t="s">
        <v>36</v>
      </c>
      <c r="D2624" s="5" t="str">
        <f>VLOOKUP($C2624,'Sales Person'!$A$1:$C$21,2,0)</f>
        <v>Michale Cole</v>
      </c>
      <c r="E2624" s="5" t="s">
        <v>11</v>
      </c>
      <c r="F2624" s="5" t="str">
        <f>VLOOKUP($E2624,Country!$A$1:$B$11,2,0)</f>
        <v>Asia</v>
      </c>
      <c r="G2624" s="5" t="s">
        <v>33</v>
      </c>
      <c r="H2624" s="5" t="str">
        <f>VLOOKUP($G2624,Products!$A$1:$C$11,COLUMNS(Products!$A$2:B2624),0)</f>
        <v>Electronics</v>
      </c>
      <c r="I2624" s="5">
        <f>VLOOKUP($G2624,Products!$A$1:$C$11,COLUMNS(Products!$A$2:C2624),0)</f>
        <v>381.62</v>
      </c>
      <c r="J2624" s="5">
        <v>863.28</v>
      </c>
      <c r="K2624" s="5" t="s">
        <v>81</v>
      </c>
      <c r="L2624" s="6">
        <v>45263</v>
      </c>
      <c r="M2624" s="5">
        <f t="shared" si="40"/>
        <v>12</v>
      </c>
      <c r="N2624" s="5" t="str">
        <f>TEXT(Table1[[#This Row],[Date]],"mmm")</f>
        <v>Nov</v>
      </c>
      <c r="O2624" s="5">
        <f>YEAR(Table1[[#This Row],[Date]])</f>
        <v>2023</v>
      </c>
    </row>
    <row r="2625" spans="1:15" x14ac:dyDescent="0.25">
      <c r="A2625" s="5">
        <v>2624</v>
      </c>
      <c r="B2625" s="6">
        <v>45298</v>
      </c>
      <c r="C2625" s="5" t="s">
        <v>70</v>
      </c>
      <c r="D2625" s="5" t="str">
        <f>VLOOKUP($C2625,'Sales Person'!$A$1:$C$21,2,0)</f>
        <v>Cathy Kelley</v>
      </c>
      <c r="E2625" s="5" t="s">
        <v>13</v>
      </c>
      <c r="F2625" s="5" t="str">
        <f>VLOOKUP($E2625,Country!$A$1:$B$11,2,0)</f>
        <v>Asia</v>
      </c>
      <c r="G2625" s="5" t="s">
        <v>30</v>
      </c>
      <c r="H2625" s="5" t="str">
        <f>VLOOKUP($G2625,Products!$A$1:$C$11,COLUMNS(Products!$A$2:B2625),0)</f>
        <v>Audio</v>
      </c>
      <c r="I2625" s="5">
        <f>VLOOKUP($G2625,Products!$A$1:$C$11,COLUMNS(Products!$A$2:C2625),0)</f>
        <v>199.57</v>
      </c>
      <c r="J2625" s="5">
        <v>667.4</v>
      </c>
      <c r="K2625" s="5" t="s">
        <v>82</v>
      </c>
      <c r="L2625" s="5" t="s">
        <v>83</v>
      </c>
      <c r="M2625" s="5" t="str">
        <f t="shared" si="40"/>
        <v>0</v>
      </c>
      <c r="N2625" s="5" t="str">
        <f>TEXT(Table1[[#This Row],[Date]],"mmm")</f>
        <v>Jan</v>
      </c>
      <c r="O2625" s="5">
        <f>YEAR(Table1[[#This Row],[Date]])</f>
        <v>2024</v>
      </c>
    </row>
    <row r="2626" spans="1:15" x14ac:dyDescent="0.25">
      <c r="A2626" s="5">
        <v>2625</v>
      </c>
      <c r="B2626" s="6">
        <v>45189</v>
      </c>
      <c r="C2626" s="5" t="s">
        <v>56</v>
      </c>
      <c r="D2626" s="5" t="str">
        <f>VLOOKUP($C2626,'Sales Person'!$A$1:$C$21,2,0)</f>
        <v>Nick Patrick</v>
      </c>
      <c r="E2626" s="5" t="s">
        <v>11</v>
      </c>
      <c r="F2626" s="5" t="str">
        <f>VLOOKUP($E2626,Country!$A$1:$B$11,2,0)</f>
        <v>Asia</v>
      </c>
      <c r="G2626" s="5" t="s">
        <v>33</v>
      </c>
      <c r="H2626" s="5" t="str">
        <f>VLOOKUP($G2626,Products!$A$1:$C$11,COLUMNS(Products!$A$2:B2626),0)</f>
        <v>Electronics</v>
      </c>
      <c r="I2626" s="5">
        <f>VLOOKUP($G2626,Products!$A$1:$C$11,COLUMNS(Products!$A$2:C2626),0)</f>
        <v>381.62</v>
      </c>
      <c r="J2626" s="5">
        <v>527.74</v>
      </c>
      <c r="K2626" s="5" t="s">
        <v>81</v>
      </c>
      <c r="L2626" s="6">
        <v>45201</v>
      </c>
      <c r="M2626" s="5">
        <f t="shared" ref="M2626:M2689" si="41">IFERROR(L2626-B2626,"0")</f>
        <v>12</v>
      </c>
      <c r="N2626" s="5" t="str">
        <f>TEXT(Table1[[#This Row],[Date]],"mmm")</f>
        <v>Sep</v>
      </c>
      <c r="O2626" s="5">
        <f>YEAR(Table1[[#This Row],[Date]])</f>
        <v>2023</v>
      </c>
    </row>
    <row r="2627" spans="1:15" x14ac:dyDescent="0.25">
      <c r="A2627" s="5">
        <v>2626</v>
      </c>
      <c r="B2627" s="6">
        <v>45363</v>
      </c>
      <c r="C2627" s="5" t="s">
        <v>62</v>
      </c>
      <c r="D2627" s="5" t="str">
        <f>VLOOKUP($C2627,'Sales Person'!$A$1:$C$21,2,0)</f>
        <v>Cathy Kelley</v>
      </c>
      <c r="E2627" s="5" t="s">
        <v>5</v>
      </c>
      <c r="F2627" s="5" t="str">
        <f>VLOOKUP($E2627,Country!$A$1:$B$11,2,0)</f>
        <v>South America</v>
      </c>
      <c r="G2627" s="5" t="s">
        <v>29</v>
      </c>
      <c r="H2627" s="5" t="str">
        <f>VLOOKUP($G2627,Products!$A$1:$C$11,COLUMNS(Products!$A$2:B2627),0)</f>
        <v>Computing</v>
      </c>
      <c r="I2627" s="5">
        <f>VLOOKUP($G2627,Products!$A$1:$C$11,COLUMNS(Products!$A$2:C2627),0)</f>
        <v>104.6</v>
      </c>
      <c r="J2627" s="5">
        <v>568.34</v>
      </c>
      <c r="K2627" s="5" t="s">
        <v>81</v>
      </c>
      <c r="L2627" s="6">
        <v>45367</v>
      </c>
      <c r="M2627" s="5">
        <f t="shared" si="41"/>
        <v>4</v>
      </c>
      <c r="N2627" s="5" t="str">
        <f>TEXT(Table1[[#This Row],[Date]],"mmm")</f>
        <v>Mar</v>
      </c>
      <c r="O2627" s="5">
        <f>YEAR(Table1[[#This Row],[Date]])</f>
        <v>2024</v>
      </c>
    </row>
    <row r="2628" spans="1:15" x14ac:dyDescent="0.25">
      <c r="A2628" s="5">
        <v>2627</v>
      </c>
      <c r="B2628" s="6">
        <v>45524</v>
      </c>
      <c r="C2628" s="5" t="s">
        <v>44</v>
      </c>
      <c r="D2628" s="5" t="str">
        <f>VLOOKUP($C2628,'Sales Person'!$A$1:$C$21,2,0)</f>
        <v>Cathy Kelley</v>
      </c>
      <c r="E2628" s="5" t="s">
        <v>10</v>
      </c>
      <c r="F2628" s="5" t="str">
        <f>VLOOKUP($E2628,Country!$A$1:$B$11,2,0)</f>
        <v>Europe</v>
      </c>
      <c r="G2628" s="5" t="s">
        <v>20</v>
      </c>
      <c r="H2628" s="5" t="str">
        <f>VLOOKUP($G2628,Products!$A$1:$C$11,COLUMNS(Products!$A$2:B2628),0)</f>
        <v>Office Equipment</v>
      </c>
      <c r="I2628" s="5">
        <f>VLOOKUP($G2628,Products!$A$1:$C$11,COLUMNS(Products!$A$2:C2628),0)</f>
        <v>350.59</v>
      </c>
      <c r="J2628" s="5">
        <v>376</v>
      </c>
      <c r="K2628" s="5" t="s">
        <v>81</v>
      </c>
      <c r="L2628" s="6">
        <v>45530</v>
      </c>
      <c r="M2628" s="5">
        <f t="shared" si="41"/>
        <v>6</v>
      </c>
      <c r="N2628" s="5" t="str">
        <f>TEXT(Table1[[#This Row],[Date]],"mmm")</f>
        <v>Aug</v>
      </c>
      <c r="O2628" s="5">
        <f>YEAR(Table1[[#This Row],[Date]])</f>
        <v>2024</v>
      </c>
    </row>
    <row r="2629" spans="1:15" x14ac:dyDescent="0.25">
      <c r="A2629" s="5">
        <v>2628</v>
      </c>
      <c r="B2629" s="6">
        <v>45138</v>
      </c>
      <c r="C2629" s="5" t="s">
        <v>54</v>
      </c>
      <c r="D2629" s="5" t="str">
        <f>VLOOKUP($C2629,'Sales Person'!$A$1:$C$21,2,0)</f>
        <v>Michale Cole</v>
      </c>
      <c r="E2629" s="5" t="s">
        <v>11</v>
      </c>
      <c r="F2629" s="5" t="str">
        <f>VLOOKUP($E2629,Country!$A$1:$B$11,2,0)</f>
        <v>Asia</v>
      </c>
      <c r="G2629" s="5" t="s">
        <v>22</v>
      </c>
      <c r="H2629" s="5" t="str">
        <f>VLOOKUP($G2629,Products!$A$1:$C$11,COLUMNS(Products!$A$2:B2629),0)</f>
        <v>Computing</v>
      </c>
      <c r="I2629" s="5">
        <f>VLOOKUP($G2629,Products!$A$1:$C$11,COLUMNS(Products!$A$2:C2629),0)</f>
        <v>415.78</v>
      </c>
      <c r="J2629" s="5">
        <v>198.17</v>
      </c>
      <c r="K2629" s="5" t="s">
        <v>81</v>
      </c>
      <c r="L2629" s="6">
        <v>45150</v>
      </c>
      <c r="M2629" s="5">
        <f t="shared" si="41"/>
        <v>12</v>
      </c>
      <c r="N2629" s="5" t="str">
        <f>TEXT(Table1[[#This Row],[Date]],"mmm")</f>
        <v>Jul</v>
      </c>
      <c r="O2629" s="5">
        <f>YEAR(Table1[[#This Row],[Date]])</f>
        <v>2023</v>
      </c>
    </row>
    <row r="2630" spans="1:15" x14ac:dyDescent="0.25">
      <c r="A2630" s="5">
        <v>2629</v>
      </c>
      <c r="B2630" s="6">
        <v>45101</v>
      </c>
      <c r="C2630" s="5" t="s">
        <v>56</v>
      </c>
      <c r="D2630" s="5" t="str">
        <f>VLOOKUP($C2630,'Sales Person'!$A$1:$C$21,2,0)</f>
        <v>Nick Patrick</v>
      </c>
      <c r="E2630" s="5" t="s">
        <v>5</v>
      </c>
      <c r="F2630" s="5" t="str">
        <f>VLOOKUP($E2630,Country!$A$1:$B$11,2,0)</f>
        <v>South America</v>
      </c>
      <c r="G2630" s="5" t="s">
        <v>29</v>
      </c>
      <c r="H2630" s="5" t="str">
        <f>VLOOKUP($G2630,Products!$A$1:$C$11,COLUMNS(Products!$A$2:B2630),0)</f>
        <v>Computing</v>
      </c>
      <c r="I2630" s="5">
        <f>VLOOKUP($G2630,Products!$A$1:$C$11,COLUMNS(Products!$A$2:C2630),0)</f>
        <v>104.6</v>
      </c>
      <c r="J2630" s="5">
        <v>899.57</v>
      </c>
      <c r="K2630" s="5" t="s">
        <v>81</v>
      </c>
      <c r="L2630" s="6">
        <v>45105</v>
      </c>
      <c r="M2630" s="5">
        <f t="shared" si="41"/>
        <v>4</v>
      </c>
      <c r="N2630" s="5" t="str">
        <f>TEXT(Table1[[#This Row],[Date]],"mmm")</f>
        <v>Jun</v>
      </c>
      <c r="O2630" s="5">
        <f>YEAR(Table1[[#This Row],[Date]])</f>
        <v>2023</v>
      </c>
    </row>
    <row r="2631" spans="1:15" x14ac:dyDescent="0.25">
      <c r="A2631" s="5">
        <v>2630</v>
      </c>
      <c r="B2631" s="6">
        <v>45298</v>
      </c>
      <c r="C2631" s="5" t="s">
        <v>44</v>
      </c>
      <c r="D2631" s="5" t="str">
        <f>VLOOKUP($C2631,'Sales Person'!$A$1:$C$21,2,0)</f>
        <v>Cathy Kelley</v>
      </c>
      <c r="E2631" s="5" t="s">
        <v>5</v>
      </c>
      <c r="F2631" s="5" t="str">
        <f>VLOOKUP($E2631,Country!$A$1:$B$11,2,0)</f>
        <v>South America</v>
      </c>
      <c r="G2631" s="5" t="s">
        <v>31</v>
      </c>
      <c r="H2631" s="5" t="str">
        <f>VLOOKUP($G2631,Products!$A$1:$C$11,COLUMNS(Products!$A$2:B2631),0)</f>
        <v>Electronics</v>
      </c>
      <c r="I2631" s="5">
        <f>VLOOKUP($G2631,Products!$A$1:$C$11,COLUMNS(Products!$A$2:C2631),0)</f>
        <v>71.97</v>
      </c>
      <c r="J2631" s="5">
        <v>686.16</v>
      </c>
      <c r="K2631" s="5" t="s">
        <v>81</v>
      </c>
      <c r="L2631" s="6">
        <v>45302</v>
      </c>
      <c r="M2631" s="5">
        <f t="shared" si="41"/>
        <v>4</v>
      </c>
      <c r="N2631" s="5" t="str">
        <f>TEXT(Table1[[#This Row],[Date]],"mmm")</f>
        <v>Jan</v>
      </c>
      <c r="O2631" s="5">
        <f>YEAR(Table1[[#This Row],[Date]])</f>
        <v>2024</v>
      </c>
    </row>
    <row r="2632" spans="1:15" x14ac:dyDescent="0.25">
      <c r="A2632" s="5">
        <v>2631</v>
      </c>
      <c r="B2632" s="6">
        <v>45229</v>
      </c>
      <c r="C2632" s="5" t="s">
        <v>42</v>
      </c>
      <c r="D2632" s="5" t="str">
        <f>VLOOKUP($C2632,'Sales Person'!$A$1:$C$21,2,0)</f>
        <v>Cathy Kelley</v>
      </c>
      <c r="E2632" s="5" t="s">
        <v>9</v>
      </c>
      <c r="F2632" s="5" t="str">
        <f>VLOOKUP($E2632,Country!$A$1:$B$11,2,0)</f>
        <v>Europe</v>
      </c>
      <c r="G2632" s="5" t="s">
        <v>24</v>
      </c>
      <c r="H2632" s="5" t="str">
        <f>VLOOKUP($G2632,Products!$A$1:$C$11,COLUMNS(Products!$A$2:B2632),0)</f>
        <v>Audio</v>
      </c>
      <c r="I2632" s="5">
        <f>VLOOKUP($G2632,Products!$A$1:$C$11,COLUMNS(Products!$A$2:C2632),0)</f>
        <v>195.62</v>
      </c>
      <c r="J2632" s="5">
        <v>903.38</v>
      </c>
      <c r="K2632" s="5" t="s">
        <v>81</v>
      </c>
      <c r="L2632" s="6">
        <v>45239</v>
      </c>
      <c r="M2632" s="5">
        <f t="shared" si="41"/>
        <v>10</v>
      </c>
      <c r="N2632" s="5" t="str">
        <f>TEXT(Table1[[#This Row],[Date]],"mmm")</f>
        <v>Oct</v>
      </c>
      <c r="O2632" s="5">
        <f>YEAR(Table1[[#This Row],[Date]])</f>
        <v>2023</v>
      </c>
    </row>
    <row r="2633" spans="1:15" x14ac:dyDescent="0.25">
      <c r="A2633" s="5">
        <v>2632</v>
      </c>
      <c r="B2633" s="6">
        <v>45097</v>
      </c>
      <c r="C2633" s="5" t="s">
        <v>42</v>
      </c>
      <c r="D2633" s="5" t="str">
        <f>VLOOKUP($C2633,'Sales Person'!$A$1:$C$21,2,0)</f>
        <v>Cathy Kelley</v>
      </c>
      <c r="E2633" s="5" t="s">
        <v>11</v>
      </c>
      <c r="F2633" s="5" t="str">
        <f>VLOOKUP($E2633,Country!$A$1:$B$11,2,0)</f>
        <v>Asia</v>
      </c>
      <c r="G2633" s="5" t="s">
        <v>31</v>
      </c>
      <c r="H2633" s="5" t="str">
        <f>VLOOKUP($G2633,Products!$A$1:$C$11,COLUMNS(Products!$A$2:B2633),0)</f>
        <v>Electronics</v>
      </c>
      <c r="I2633" s="5">
        <f>VLOOKUP($G2633,Products!$A$1:$C$11,COLUMNS(Products!$A$2:C2633),0)</f>
        <v>71.97</v>
      </c>
      <c r="J2633" s="5">
        <v>816.05</v>
      </c>
      <c r="K2633" s="5" t="s">
        <v>81</v>
      </c>
      <c r="L2633" s="6">
        <v>45109</v>
      </c>
      <c r="M2633" s="5">
        <f t="shared" si="41"/>
        <v>12</v>
      </c>
      <c r="N2633" s="5" t="str">
        <f>TEXT(Table1[[#This Row],[Date]],"mmm")</f>
        <v>Jun</v>
      </c>
      <c r="O2633" s="5">
        <f>YEAR(Table1[[#This Row],[Date]])</f>
        <v>2023</v>
      </c>
    </row>
    <row r="2634" spans="1:15" x14ac:dyDescent="0.25">
      <c r="A2634" s="5">
        <v>2633</v>
      </c>
      <c r="B2634" s="6">
        <v>45554</v>
      </c>
      <c r="C2634" s="5" t="s">
        <v>38</v>
      </c>
      <c r="D2634" s="5" t="str">
        <f>VLOOKUP($C2634,'Sales Person'!$A$1:$C$21,2,0)</f>
        <v>Samantha Irvin</v>
      </c>
      <c r="E2634" s="5" t="s">
        <v>7</v>
      </c>
      <c r="F2634" s="5" t="str">
        <f>VLOOKUP($E2634,Country!$A$1:$B$11,2,0)</f>
        <v>Europe</v>
      </c>
      <c r="G2634" s="5" t="s">
        <v>31</v>
      </c>
      <c r="H2634" s="5" t="str">
        <f>VLOOKUP($G2634,Products!$A$1:$C$11,COLUMNS(Products!$A$2:B2634),0)</f>
        <v>Electronics</v>
      </c>
      <c r="I2634" s="5">
        <f>VLOOKUP($G2634,Products!$A$1:$C$11,COLUMNS(Products!$A$2:C2634),0)</f>
        <v>71.97</v>
      </c>
      <c r="J2634" s="5">
        <v>844.47</v>
      </c>
      <c r="K2634" s="5" t="s">
        <v>81</v>
      </c>
      <c r="L2634" s="6">
        <v>45562</v>
      </c>
      <c r="M2634" s="5">
        <f t="shared" si="41"/>
        <v>8</v>
      </c>
      <c r="N2634" s="5" t="str">
        <f>TEXT(Table1[[#This Row],[Date]],"mmm")</f>
        <v>Sep</v>
      </c>
      <c r="O2634" s="5">
        <f>YEAR(Table1[[#This Row],[Date]])</f>
        <v>2024</v>
      </c>
    </row>
    <row r="2635" spans="1:15" x14ac:dyDescent="0.25">
      <c r="A2635" s="5">
        <v>2634</v>
      </c>
      <c r="B2635" s="6">
        <v>45218</v>
      </c>
      <c r="C2635" s="5" t="s">
        <v>44</v>
      </c>
      <c r="D2635" s="5" t="str">
        <f>VLOOKUP($C2635,'Sales Person'!$A$1:$C$21,2,0)</f>
        <v>Cathy Kelley</v>
      </c>
      <c r="E2635" s="5" t="s">
        <v>7</v>
      </c>
      <c r="F2635" s="5" t="str">
        <f>VLOOKUP($E2635,Country!$A$1:$B$11,2,0)</f>
        <v>Europe</v>
      </c>
      <c r="G2635" s="5" t="s">
        <v>33</v>
      </c>
      <c r="H2635" s="5" t="str">
        <f>VLOOKUP($G2635,Products!$A$1:$C$11,COLUMNS(Products!$A$2:B2635),0)</f>
        <v>Electronics</v>
      </c>
      <c r="I2635" s="5">
        <f>VLOOKUP($G2635,Products!$A$1:$C$11,COLUMNS(Products!$A$2:C2635),0)</f>
        <v>381.62</v>
      </c>
      <c r="J2635" s="5">
        <v>552.80999999999995</v>
      </c>
      <c r="K2635" s="5" t="s">
        <v>81</v>
      </c>
      <c r="L2635" s="6">
        <v>45226</v>
      </c>
      <c r="M2635" s="5">
        <f t="shared" si="41"/>
        <v>8</v>
      </c>
      <c r="N2635" s="5" t="str">
        <f>TEXT(Table1[[#This Row],[Date]],"mmm")</f>
        <v>Oct</v>
      </c>
      <c r="O2635" s="5">
        <f>YEAR(Table1[[#This Row],[Date]])</f>
        <v>2023</v>
      </c>
    </row>
    <row r="2636" spans="1:15" x14ac:dyDescent="0.25">
      <c r="A2636" s="5">
        <v>2635</v>
      </c>
      <c r="B2636" s="6">
        <v>45268</v>
      </c>
      <c r="C2636" s="5" t="s">
        <v>40</v>
      </c>
      <c r="D2636" s="5" t="str">
        <f>VLOOKUP($C2636,'Sales Person'!$A$1:$C$21,2,0)</f>
        <v>Samantha Irvin</v>
      </c>
      <c r="E2636" s="5" t="s">
        <v>2</v>
      </c>
      <c r="F2636" s="5" t="str">
        <f>VLOOKUP($E2636,Country!$A$1:$B$11,2,0)</f>
        <v>North America</v>
      </c>
      <c r="G2636" s="5" t="s">
        <v>28</v>
      </c>
      <c r="H2636" s="5" t="str">
        <f>VLOOKUP($G2636,Products!$A$1:$C$11,COLUMNS(Products!$A$2:B2636),0)</f>
        <v>Electronics</v>
      </c>
      <c r="I2636" s="5">
        <f>VLOOKUP($G2636,Products!$A$1:$C$11,COLUMNS(Products!$A$2:C2636),0)</f>
        <v>282.79000000000002</v>
      </c>
      <c r="J2636" s="5">
        <v>524.42999999999995</v>
      </c>
      <c r="K2636" s="5" t="s">
        <v>82</v>
      </c>
      <c r="L2636" s="5" t="s">
        <v>83</v>
      </c>
      <c r="M2636" s="5" t="str">
        <f t="shared" si="41"/>
        <v>0</v>
      </c>
      <c r="N2636" s="5" t="str">
        <f>TEXT(Table1[[#This Row],[Date]],"mmm")</f>
        <v>Dec</v>
      </c>
      <c r="O2636" s="5">
        <f>YEAR(Table1[[#This Row],[Date]])</f>
        <v>2023</v>
      </c>
    </row>
    <row r="2637" spans="1:15" x14ac:dyDescent="0.25">
      <c r="A2637" s="5">
        <v>2636</v>
      </c>
      <c r="B2637" s="6">
        <v>45270</v>
      </c>
      <c r="C2637" s="5" t="s">
        <v>64</v>
      </c>
      <c r="D2637" s="5" t="str">
        <f>VLOOKUP($C2637,'Sales Person'!$A$1:$C$21,2,0)</f>
        <v>Michale Cole</v>
      </c>
      <c r="E2637" s="5" t="s">
        <v>5</v>
      </c>
      <c r="F2637" s="5" t="str">
        <f>VLOOKUP($E2637,Country!$A$1:$B$11,2,0)</f>
        <v>South America</v>
      </c>
      <c r="G2637" s="5" t="s">
        <v>31</v>
      </c>
      <c r="H2637" s="5" t="str">
        <f>VLOOKUP($G2637,Products!$A$1:$C$11,COLUMNS(Products!$A$2:B2637),0)</f>
        <v>Electronics</v>
      </c>
      <c r="I2637" s="5">
        <f>VLOOKUP($G2637,Products!$A$1:$C$11,COLUMNS(Products!$A$2:C2637),0)</f>
        <v>71.97</v>
      </c>
      <c r="J2637" s="5">
        <v>610.33000000000004</v>
      </c>
      <c r="K2637" s="5" t="s">
        <v>81</v>
      </c>
      <c r="L2637" s="6">
        <v>45274</v>
      </c>
      <c r="M2637" s="5">
        <f t="shared" si="41"/>
        <v>4</v>
      </c>
      <c r="N2637" s="5" t="str">
        <f>TEXT(Table1[[#This Row],[Date]],"mmm")</f>
        <v>Dec</v>
      </c>
      <c r="O2637" s="5">
        <f>YEAR(Table1[[#This Row],[Date]])</f>
        <v>2023</v>
      </c>
    </row>
    <row r="2638" spans="1:15" x14ac:dyDescent="0.25">
      <c r="A2638" s="5">
        <v>2637</v>
      </c>
      <c r="B2638" s="6">
        <v>45065</v>
      </c>
      <c r="C2638" s="5" t="s">
        <v>56</v>
      </c>
      <c r="D2638" s="5" t="str">
        <f>VLOOKUP($C2638,'Sales Person'!$A$1:$C$21,2,0)</f>
        <v>Nick Patrick</v>
      </c>
      <c r="E2638" s="5" t="s">
        <v>9</v>
      </c>
      <c r="F2638" s="5" t="str">
        <f>VLOOKUP($E2638,Country!$A$1:$B$11,2,0)</f>
        <v>Europe</v>
      </c>
      <c r="G2638" s="5" t="s">
        <v>33</v>
      </c>
      <c r="H2638" s="5" t="str">
        <f>VLOOKUP($G2638,Products!$A$1:$C$11,COLUMNS(Products!$A$2:B2638),0)</f>
        <v>Electronics</v>
      </c>
      <c r="I2638" s="5">
        <f>VLOOKUP($G2638,Products!$A$1:$C$11,COLUMNS(Products!$A$2:C2638),0)</f>
        <v>381.62</v>
      </c>
      <c r="J2638" s="5">
        <v>867.94</v>
      </c>
      <c r="K2638" s="5" t="s">
        <v>81</v>
      </c>
      <c r="L2638" s="6">
        <v>45075</v>
      </c>
      <c r="M2638" s="5">
        <f t="shared" si="41"/>
        <v>10</v>
      </c>
      <c r="N2638" s="5" t="str">
        <f>TEXT(Table1[[#This Row],[Date]],"mmm")</f>
        <v>May</v>
      </c>
      <c r="O2638" s="5">
        <f>YEAR(Table1[[#This Row],[Date]])</f>
        <v>2023</v>
      </c>
    </row>
    <row r="2639" spans="1:15" x14ac:dyDescent="0.25">
      <c r="A2639" s="5">
        <v>2638</v>
      </c>
      <c r="B2639" s="6">
        <v>45066</v>
      </c>
      <c r="C2639" s="5" t="s">
        <v>46</v>
      </c>
      <c r="D2639" s="5" t="str">
        <f>VLOOKUP($C2639,'Sales Person'!$A$1:$C$21,2,0)</f>
        <v>Nick Patrick</v>
      </c>
      <c r="E2639" s="5" t="s">
        <v>13</v>
      </c>
      <c r="F2639" s="5" t="str">
        <f>VLOOKUP($E2639,Country!$A$1:$B$11,2,0)</f>
        <v>Asia</v>
      </c>
      <c r="G2639" s="5" t="s">
        <v>29</v>
      </c>
      <c r="H2639" s="5" t="str">
        <f>VLOOKUP($G2639,Products!$A$1:$C$11,COLUMNS(Products!$A$2:B2639),0)</f>
        <v>Computing</v>
      </c>
      <c r="I2639" s="5">
        <f>VLOOKUP($G2639,Products!$A$1:$C$11,COLUMNS(Products!$A$2:C2639),0)</f>
        <v>104.6</v>
      </c>
      <c r="J2639" s="5">
        <v>546.87</v>
      </c>
      <c r="K2639" s="5" t="s">
        <v>82</v>
      </c>
      <c r="L2639" s="5" t="s">
        <v>83</v>
      </c>
      <c r="M2639" s="5" t="str">
        <f t="shared" si="41"/>
        <v>0</v>
      </c>
      <c r="N2639" s="5" t="str">
        <f>TEXT(Table1[[#This Row],[Date]],"mmm")</f>
        <v>May</v>
      </c>
      <c r="O2639" s="5">
        <f>YEAR(Table1[[#This Row],[Date]])</f>
        <v>2023</v>
      </c>
    </row>
    <row r="2640" spans="1:15" x14ac:dyDescent="0.25">
      <c r="A2640" s="5">
        <v>2639</v>
      </c>
      <c r="B2640" s="6">
        <v>45246</v>
      </c>
      <c r="C2640" s="5" t="s">
        <v>56</v>
      </c>
      <c r="D2640" s="5" t="str">
        <f>VLOOKUP($C2640,'Sales Person'!$A$1:$C$21,2,0)</f>
        <v>Nick Patrick</v>
      </c>
      <c r="E2640" s="5" t="s">
        <v>9</v>
      </c>
      <c r="F2640" s="5" t="str">
        <f>VLOOKUP($E2640,Country!$A$1:$B$11,2,0)</f>
        <v>Europe</v>
      </c>
      <c r="G2640" s="5" t="s">
        <v>33</v>
      </c>
      <c r="H2640" s="5" t="str">
        <f>VLOOKUP($G2640,Products!$A$1:$C$11,COLUMNS(Products!$A$2:B2640),0)</f>
        <v>Electronics</v>
      </c>
      <c r="I2640" s="5">
        <f>VLOOKUP($G2640,Products!$A$1:$C$11,COLUMNS(Products!$A$2:C2640),0)</f>
        <v>381.62</v>
      </c>
      <c r="J2640" s="5">
        <v>271.31</v>
      </c>
      <c r="K2640" s="5" t="s">
        <v>81</v>
      </c>
      <c r="L2640" s="6">
        <v>45256</v>
      </c>
      <c r="M2640" s="5">
        <f t="shared" si="41"/>
        <v>10</v>
      </c>
      <c r="N2640" s="5" t="str">
        <f>TEXT(Table1[[#This Row],[Date]],"mmm")</f>
        <v>Nov</v>
      </c>
      <c r="O2640" s="5">
        <f>YEAR(Table1[[#This Row],[Date]])</f>
        <v>2023</v>
      </c>
    </row>
    <row r="2641" spans="1:15" x14ac:dyDescent="0.25">
      <c r="A2641" s="5">
        <v>2640</v>
      </c>
      <c r="B2641" s="6">
        <v>45653</v>
      </c>
      <c r="C2641" s="5" t="s">
        <v>36</v>
      </c>
      <c r="D2641" s="5" t="str">
        <f>VLOOKUP($C2641,'Sales Person'!$A$1:$C$21,2,0)</f>
        <v>Michale Cole</v>
      </c>
      <c r="E2641" s="5" t="s">
        <v>10</v>
      </c>
      <c r="F2641" s="5" t="str">
        <f>VLOOKUP($E2641,Country!$A$1:$B$11,2,0)</f>
        <v>Europe</v>
      </c>
      <c r="G2641" s="5" t="s">
        <v>28</v>
      </c>
      <c r="H2641" s="5" t="str">
        <f>VLOOKUP($G2641,Products!$A$1:$C$11,COLUMNS(Products!$A$2:B2641),0)</f>
        <v>Electronics</v>
      </c>
      <c r="I2641" s="5">
        <f>VLOOKUP($G2641,Products!$A$1:$C$11,COLUMNS(Products!$A$2:C2641),0)</f>
        <v>282.79000000000002</v>
      </c>
      <c r="J2641" s="5">
        <v>433.2</v>
      </c>
      <c r="K2641" s="5" t="s">
        <v>81</v>
      </c>
      <c r="L2641" s="6">
        <v>44928</v>
      </c>
      <c r="M2641" s="5">
        <f t="shared" si="41"/>
        <v>-725</v>
      </c>
      <c r="N2641" s="5" t="str">
        <f>TEXT(Table1[[#This Row],[Date]],"mmm")</f>
        <v>Dec</v>
      </c>
      <c r="O2641" s="5">
        <f>YEAR(Table1[[#This Row],[Date]])</f>
        <v>2024</v>
      </c>
    </row>
    <row r="2642" spans="1:15" x14ac:dyDescent="0.25">
      <c r="A2642" s="5">
        <v>2641</v>
      </c>
      <c r="B2642" s="6">
        <v>45541</v>
      </c>
      <c r="C2642" s="5" t="s">
        <v>38</v>
      </c>
      <c r="D2642" s="5" t="str">
        <f>VLOOKUP($C2642,'Sales Person'!$A$1:$C$21,2,0)</f>
        <v>Samantha Irvin</v>
      </c>
      <c r="E2642" s="5" t="s">
        <v>5</v>
      </c>
      <c r="F2642" s="5" t="str">
        <f>VLOOKUP($E2642,Country!$A$1:$B$11,2,0)</f>
        <v>South America</v>
      </c>
      <c r="G2642" s="5" t="s">
        <v>20</v>
      </c>
      <c r="H2642" s="5" t="str">
        <f>VLOOKUP($G2642,Products!$A$1:$C$11,COLUMNS(Products!$A$2:B2642),0)</f>
        <v>Office Equipment</v>
      </c>
      <c r="I2642" s="5">
        <f>VLOOKUP($G2642,Products!$A$1:$C$11,COLUMNS(Products!$A$2:C2642),0)</f>
        <v>350.59</v>
      </c>
      <c r="J2642" s="5">
        <v>338.44</v>
      </c>
      <c r="K2642" s="5" t="s">
        <v>82</v>
      </c>
      <c r="L2642" s="5" t="s">
        <v>83</v>
      </c>
      <c r="M2642" s="5" t="str">
        <f t="shared" si="41"/>
        <v>0</v>
      </c>
      <c r="N2642" s="5" t="str">
        <f>TEXT(Table1[[#This Row],[Date]],"mmm")</f>
        <v>Sep</v>
      </c>
      <c r="O2642" s="5">
        <f>YEAR(Table1[[#This Row],[Date]])</f>
        <v>2024</v>
      </c>
    </row>
    <row r="2643" spans="1:15" x14ac:dyDescent="0.25">
      <c r="A2643" s="5">
        <v>2642</v>
      </c>
      <c r="B2643" s="6">
        <v>45258</v>
      </c>
      <c r="C2643" s="5" t="s">
        <v>52</v>
      </c>
      <c r="D2643" s="5" t="str">
        <f>VLOOKUP($C2643,'Sales Person'!$A$1:$C$21,2,0)</f>
        <v>Nick Patrick</v>
      </c>
      <c r="E2643" s="5" t="s">
        <v>11</v>
      </c>
      <c r="F2643" s="5" t="str">
        <f>VLOOKUP($E2643,Country!$A$1:$B$11,2,0)</f>
        <v>Asia</v>
      </c>
      <c r="G2643" s="5" t="s">
        <v>30</v>
      </c>
      <c r="H2643" s="5" t="str">
        <f>VLOOKUP($G2643,Products!$A$1:$C$11,COLUMNS(Products!$A$2:B2643),0)</f>
        <v>Audio</v>
      </c>
      <c r="I2643" s="5">
        <f>VLOOKUP($G2643,Products!$A$1:$C$11,COLUMNS(Products!$A$2:C2643),0)</f>
        <v>199.57</v>
      </c>
      <c r="J2643" s="5">
        <v>667.22</v>
      </c>
      <c r="K2643" s="5" t="s">
        <v>81</v>
      </c>
      <c r="L2643" s="6">
        <v>45270</v>
      </c>
      <c r="M2643" s="5">
        <f t="shared" si="41"/>
        <v>12</v>
      </c>
      <c r="N2643" s="5" t="str">
        <f>TEXT(Table1[[#This Row],[Date]],"mmm")</f>
        <v>Nov</v>
      </c>
      <c r="O2643" s="5">
        <f>YEAR(Table1[[#This Row],[Date]])</f>
        <v>2023</v>
      </c>
    </row>
    <row r="2644" spans="1:15" x14ac:dyDescent="0.25">
      <c r="A2644" s="5">
        <v>2643</v>
      </c>
      <c r="B2644" s="6">
        <v>45350</v>
      </c>
      <c r="C2644" s="5" t="s">
        <v>62</v>
      </c>
      <c r="D2644" s="5" t="str">
        <f>VLOOKUP($C2644,'Sales Person'!$A$1:$C$21,2,0)</f>
        <v>Cathy Kelley</v>
      </c>
      <c r="E2644" s="5" t="s">
        <v>2</v>
      </c>
      <c r="F2644" s="5" t="str">
        <f>VLOOKUP($E2644,Country!$A$1:$B$11,2,0)</f>
        <v>North America</v>
      </c>
      <c r="G2644" s="5" t="s">
        <v>33</v>
      </c>
      <c r="H2644" s="5" t="str">
        <f>VLOOKUP($G2644,Products!$A$1:$C$11,COLUMNS(Products!$A$2:B2644),0)</f>
        <v>Electronics</v>
      </c>
      <c r="I2644" s="5">
        <f>VLOOKUP($G2644,Products!$A$1:$C$11,COLUMNS(Products!$A$2:C2644),0)</f>
        <v>381.62</v>
      </c>
      <c r="J2644" s="5">
        <v>150.81</v>
      </c>
      <c r="K2644" s="5" t="s">
        <v>81</v>
      </c>
      <c r="L2644" s="6">
        <v>45351</v>
      </c>
      <c r="M2644" s="5">
        <f t="shared" si="41"/>
        <v>1</v>
      </c>
      <c r="N2644" s="5" t="str">
        <f>TEXT(Table1[[#This Row],[Date]],"mmm")</f>
        <v>Feb</v>
      </c>
      <c r="O2644" s="5">
        <f>YEAR(Table1[[#This Row],[Date]])</f>
        <v>2024</v>
      </c>
    </row>
    <row r="2645" spans="1:15" x14ac:dyDescent="0.25">
      <c r="A2645" s="5">
        <v>2644</v>
      </c>
      <c r="B2645" s="6">
        <v>45573</v>
      </c>
      <c r="C2645" s="5" t="s">
        <v>58</v>
      </c>
      <c r="D2645" s="5" t="str">
        <f>VLOOKUP($C2645,'Sales Person'!$A$1:$C$21,2,0)</f>
        <v>Nick Patrick</v>
      </c>
      <c r="E2645" s="5" t="s">
        <v>11</v>
      </c>
      <c r="F2645" s="5" t="str">
        <f>VLOOKUP($E2645,Country!$A$1:$B$11,2,0)</f>
        <v>Asia</v>
      </c>
      <c r="G2645" s="5" t="s">
        <v>26</v>
      </c>
      <c r="H2645" s="5" t="str">
        <f>VLOOKUP($G2645,Products!$A$1:$C$11,COLUMNS(Products!$A$2:B2645),0)</f>
        <v>Electronics</v>
      </c>
      <c r="I2645" s="5">
        <f>VLOOKUP($G2645,Products!$A$1:$C$11,COLUMNS(Products!$A$2:C2645),0)</f>
        <v>263.2</v>
      </c>
      <c r="J2645" s="5">
        <v>425.77</v>
      </c>
      <c r="K2645" s="5" t="s">
        <v>82</v>
      </c>
      <c r="L2645" s="5" t="s">
        <v>83</v>
      </c>
      <c r="M2645" s="5" t="str">
        <f t="shared" si="41"/>
        <v>0</v>
      </c>
      <c r="N2645" s="5" t="str">
        <f>TEXT(Table1[[#This Row],[Date]],"mmm")</f>
        <v>Oct</v>
      </c>
      <c r="O2645" s="5">
        <f>YEAR(Table1[[#This Row],[Date]])</f>
        <v>2024</v>
      </c>
    </row>
    <row r="2646" spans="1:15" x14ac:dyDescent="0.25">
      <c r="A2646" s="5">
        <v>2645</v>
      </c>
      <c r="B2646" s="6">
        <v>45044</v>
      </c>
      <c r="C2646" s="5" t="s">
        <v>70</v>
      </c>
      <c r="D2646" s="5" t="str">
        <f>VLOOKUP($C2646,'Sales Person'!$A$1:$C$21,2,0)</f>
        <v>Cathy Kelley</v>
      </c>
      <c r="E2646" s="5" t="s">
        <v>11</v>
      </c>
      <c r="F2646" s="5" t="str">
        <f>VLOOKUP($E2646,Country!$A$1:$B$11,2,0)</f>
        <v>Asia</v>
      </c>
      <c r="G2646" s="5" t="s">
        <v>30</v>
      </c>
      <c r="H2646" s="5" t="str">
        <f>VLOOKUP($G2646,Products!$A$1:$C$11,COLUMNS(Products!$A$2:B2646),0)</f>
        <v>Audio</v>
      </c>
      <c r="I2646" s="5">
        <f>VLOOKUP($G2646,Products!$A$1:$C$11,COLUMNS(Products!$A$2:C2646),0)</f>
        <v>199.57</v>
      </c>
      <c r="J2646" s="5">
        <v>517.08000000000004</v>
      </c>
      <c r="K2646" s="5" t="s">
        <v>82</v>
      </c>
      <c r="L2646" s="5" t="s">
        <v>83</v>
      </c>
      <c r="M2646" s="5" t="str">
        <f t="shared" si="41"/>
        <v>0</v>
      </c>
      <c r="N2646" s="5" t="str">
        <f>TEXT(Table1[[#This Row],[Date]],"mmm")</f>
        <v>Apr</v>
      </c>
      <c r="O2646" s="5">
        <f>YEAR(Table1[[#This Row],[Date]])</f>
        <v>2023</v>
      </c>
    </row>
    <row r="2647" spans="1:15" x14ac:dyDescent="0.25">
      <c r="A2647" s="5">
        <v>2646</v>
      </c>
      <c r="B2647" s="6">
        <v>45067</v>
      </c>
      <c r="C2647" s="5" t="s">
        <v>56</v>
      </c>
      <c r="D2647" s="5" t="str">
        <f>VLOOKUP($C2647,'Sales Person'!$A$1:$C$21,2,0)</f>
        <v>Nick Patrick</v>
      </c>
      <c r="E2647" s="5" t="s">
        <v>7</v>
      </c>
      <c r="F2647" s="5" t="str">
        <f>VLOOKUP($E2647,Country!$A$1:$B$11,2,0)</f>
        <v>Europe</v>
      </c>
      <c r="G2647" s="5" t="s">
        <v>28</v>
      </c>
      <c r="H2647" s="5" t="str">
        <f>VLOOKUP($G2647,Products!$A$1:$C$11,COLUMNS(Products!$A$2:B2647),0)</f>
        <v>Electronics</v>
      </c>
      <c r="I2647" s="5">
        <f>VLOOKUP($G2647,Products!$A$1:$C$11,COLUMNS(Products!$A$2:C2647),0)</f>
        <v>282.79000000000002</v>
      </c>
      <c r="J2647" s="5">
        <v>569.70000000000005</v>
      </c>
      <c r="K2647" s="5" t="s">
        <v>82</v>
      </c>
      <c r="L2647" s="5" t="s">
        <v>83</v>
      </c>
      <c r="M2647" s="5" t="str">
        <f t="shared" si="41"/>
        <v>0</v>
      </c>
      <c r="N2647" s="5" t="str">
        <f>TEXT(Table1[[#This Row],[Date]],"mmm")</f>
        <v>May</v>
      </c>
      <c r="O2647" s="5">
        <f>YEAR(Table1[[#This Row],[Date]])</f>
        <v>2023</v>
      </c>
    </row>
    <row r="2648" spans="1:15" x14ac:dyDescent="0.25">
      <c r="A2648" s="5">
        <v>2647</v>
      </c>
      <c r="B2648" s="6">
        <v>45297</v>
      </c>
      <c r="C2648" s="5" t="s">
        <v>40</v>
      </c>
      <c r="D2648" s="5" t="str">
        <f>VLOOKUP($C2648,'Sales Person'!$A$1:$C$21,2,0)</f>
        <v>Samantha Irvin</v>
      </c>
      <c r="E2648" s="5" t="s">
        <v>2</v>
      </c>
      <c r="F2648" s="5" t="str">
        <f>VLOOKUP($E2648,Country!$A$1:$B$11,2,0)</f>
        <v>North America</v>
      </c>
      <c r="G2648" s="5" t="s">
        <v>31</v>
      </c>
      <c r="H2648" s="5" t="str">
        <f>VLOOKUP($G2648,Products!$A$1:$C$11,COLUMNS(Products!$A$2:B2648),0)</f>
        <v>Electronics</v>
      </c>
      <c r="I2648" s="5">
        <f>VLOOKUP($G2648,Products!$A$1:$C$11,COLUMNS(Products!$A$2:C2648),0)</f>
        <v>71.97</v>
      </c>
      <c r="J2648" s="5">
        <v>840.4</v>
      </c>
      <c r="K2648" s="5" t="s">
        <v>81</v>
      </c>
      <c r="L2648" s="6">
        <v>45298</v>
      </c>
      <c r="M2648" s="5">
        <f t="shared" si="41"/>
        <v>1</v>
      </c>
      <c r="N2648" s="5" t="str">
        <f>TEXT(Table1[[#This Row],[Date]],"mmm")</f>
        <v>Jan</v>
      </c>
      <c r="O2648" s="5">
        <f>YEAR(Table1[[#This Row],[Date]])</f>
        <v>2024</v>
      </c>
    </row>
    <row r="2649" spans="1:15" x14ac:dyDescent="0.25">
      <c r="A2649" s="5">
        <v>2648</v>
      </c>
      <c r="B2649" s="6">
        <v>44972</v>
      </c>
      <c r="C2649" s="5" t="s">
        <v>70</v>
      </c>
      <c r="D2649" s="5" t="str">
        <f>VLOOKUP($C2649,'Sales Person'!$A$1:$C$21,2,0)</f>
        <v>Cathy Kelley</v>
      </c>
      <c r="E2649" s="5" t="s">
        <v>2</v>
      </c>
      <c r="F2649" s="5" t="str">
        <f>VLOOKUP($E2649,Country!$A$1:$B$11,2,0)</f>
        <v>North America</v>
      </c>
      <c r="G2649" s="5" t="s">
        <v>20</v>
      </c>
      <c r="H2649" s="5" t="str">
        <f>VLOOKUP($G2649,Products!$A$1:$C$11,COLUMNS(Products!$A$2:B2649),0)</f>
        <v>Office Equipment</v>
      </c>
      <c r="I2649" s="5">
        <f>VLOOKUP($G2649,Products!$A$1:$C$11,COLUMNS(Products!$A$2:C2649),0)</f>
        <v>350.59</v>
      </c>
      <c r="J2649" s="5">
        <v>824.64</v>
      </c>
      <c r="K2649" s="5" t="s">
        <v>81</v>
      </c>
      <c r="L2649" s="6">
        <v>44973</v>
      </c>
      <c r="M2649" s="5">
        <f t="shared" si="41"/>
        <v>1</v>
      </c>
      <c r="N2649" s="5" t="str">
        <f>TEXT(Table1[[#This Row],[Date]],"mmm")</f>
        <v>Feb</v>
      </c>
      <c r="O2649" s="5">
        <f>YEAR(Table1[[#This Row],[Date]])</f>
        <v>2023</v>
      </c>
    </row>
    <row r="2650" spans="1:15" x14ac:dyDescent="0.25">
      <c r="A2650" s="5">
        <v>2649</v>
      </c>
      <c r="B2650" s="6">
        <v>44991</v>
      </c>
      <c r="C2650" s="5" t="s">
        <v>68</v>
      </c>
      <c r="D2650" s="5" t="str">
        <f>VLOOKUP($C2650,'Sales Person'!$A$1:$C$21,2,0)</f>
        <v>Samantha Irvin</v>
      </c>
      <c r="E2650" s="5" t="s">
        <v>4</v>
      </c>
      <c r="F2650" s="5" t="str">
        <f>VLOOKUP($E2650,Country!$A$1:$B$11,2,0)</f>
        <v>North America</v>
      </c>
      <c r="G2650" s="5" t="s">
        <v>22</v>
      </c>
      <c r="H2650" s="5" t="str">
        <f>VLOOKUP($G2650,Products!$A$1:$C$11,COLUMNS(Products!$A$2:B2650),0)</f>
        <v>Computing</v>
      </c>
      <c r="I2650" s="5">
        <f>VLOOKUP($G2650,Products!$A$1:$C$11,COLUMNS(Products!$A$2:C2650),0)</f>
        <v>415.78</v>
      </c>
      <c r="J2650" s="5">
        <v>802.91</v>
      </c>
      <c r="K2650" s="5" t="s">
        <v>82</v>
      </c>
      <c r="L2650" s="5" t="s">
        <v>83</v>
      </c>
      <c r="M2650" s="5" t="str">
        <f t="shared" si="41"/>
        <v>0</v>
      </c>
      <c r="N2650" s="5" t="str">
        <f>TEXT(Table1[[#This Row],[Date]],"mmm")</f>
        <v>Mar</v>
      </c>
      <c r="O2650" s="5">
        <f>YEAR(Table1[[#This Row],[Date]])</f>
        <v>2023</v>
      </c>
    </row>
    <row r="2651" spans="1:15" x14ac:dyDescent="0.25">
      <c r="A2651" s="5">
        <v>2650</v>
      </c>
      <c r="B2651" s="6">
        <v>45265</v>
      </c>
      <c r="C2651" s="5" t="s">
        <v>62</v>
      </c>
      <c r="D2651" s="5" t="str">
        <f>VLOOKUP($C2651,'Sales Person'!$A$1:$C$21,2,0)</f>
        <v>Cathy Kelley</v>
      </c>
      <c r="E2651" s="5" t="s">
        <v>13</v>
      </c>
      <c r="F2651" s="5" t="str">
        <f>VLOOKUP($E2651,Country!$A$1:$B$11,2,0)</f>
        <v>Asia</v>
      </c>
      <c r="G2651" s="5" t="s">
        <v>29</v>
      </c>
      <c r="H2651" s="5" t="str">
        <f>VLOOKUP($G2651,Products!$A$1:$C$11,COLUMNS(Products!$A$2:B2651),0)</f>
        <v>Computing</v>
      </c>
      <c r="I2651" s="5">
        <f>VLOOKUP($G2651,Products!$A$1:$C$11,COLUMNS(Products!$A$2:C2651),0)</f>
        <v>104.6</v>
      </c>
      <c r="J2651" s="5">
        <v>330.88</v>
      </c>
      <c r="K2651" s="5" t="s">
        <v>81</v>
      </c>
      <c r="L2651" s="6">
        <v>45280</v>
      </c>
      <c r="M2651" s="5">
        <f t="shared" si="41"/>
        <v>15</v>
      </c>
      <c r="N2651" s="5" t="str">
        <f>TEXT(Table1[[#This Row],[Date]],"mmm")</f>
        <v>Dec</v>
      </c>
      <c r="O2651" s="5">
        <f>YEAR(Table1[[#This Row],[Date]])</f>
        <v>2023</v>
      </c>
    </row>
    <row r="2652" spans="1:15" x14ac:dyDescent="0.25">
      <c r="A2652" s="5">
        <v>2651</v>
      </c>
      <c r="B2652" s="6">
        <v>45136</v>
      </c>
      <c r="C2652" s="5" t="s">
        <v>68</v>
      </c>
      <c r="D2652" s="5" t="str">
        <f>VLOOKUP($C2652,'Sales Person'!$A$1:$C$21,2,0)</f>
        <v>Samantha Irvin</v>
      </c>
      <c r="E2652" s="5" t="s">
        <v>11</v>
      </c>
      <c r="F2652" s="5" t="str">
        <f>VLOOKUP($E2652,Country!$A$1:$B$11,2,0)</f>
        <v>Asia</v>
      </c>
      <c r="G2652" s="5" t="s">
        <v>28</v>
      </c>
      <c r="H2652" s="5" t="str">
        <f>VLOOKUP($G2652,Products!$A$1:$C$11,COLUMNS(Products!$A$2:B2652),0)</f>
        <v>Electronics</v>
      </c>
      <c r="I2652" s="5">
        <f>VLOOKUP($G2652,Products!$A$1:$C$11,COLUMNS(Products!$A$2:C2652),0)</f>
        <v>282.79000000000002</v>
      </c>
      <c r="J2652" s="5">
        <v>276.14</v>
      </c>
      <c r="K2652" s="5" t="s">
        <v>81</v>
      </c>
      <c r="L2652" s="6">
        <v>45148</v>
      </c>
      <c r="M2652" s="5">
        <f t="shared" si="41"/>
        <v>12</v>
      </c>
      <c r="N2652" s="5" t="str">
        <f>TEXT(Table1[[#This Row],[Date]],"mmm")</f>
        <v>Jul</v>
      </c>
      <c r="O2652" s="5">
        <f>YEAR(Table1[[#This Row],[Date]])</f>
        <v>2023</v>
      </c>
    </row>
    <row r="2653" spans="1:15" x14ac:dyDescent="0.25">
      <c r="A2653" s="5">
        <v>2652</v>
      </c>
      <c r="B2653" s="6">
        <v>45141</v>
      </c>
      <c r="C2653" s="5" t="s">
        <v>62</v>
      </c>
      <c r="D2653" s="5" t="str">
        <f>VLOOKUP($C2653,'Sales Person'!$A$1:$C$21,2,0)</f>
        <v>Cathy Kelley</v>
      </c>
      <c r="E2653" s="5" t="s">
        <v>11</v>
      </c>
      <c r="F2653" s="5" t="str">
        <f>VLOOKUP($E2653,Country!$A$1:$B$11,2,0)</f>
        <v>Asia</v>
      </c>
      <c r="G2653" s="5" t="s">
        <v>22</v>
      </c>
      <c r="H2653" s="5" t="str">
        <f>VLOOKUP($G2653,Products!$A$1:$C$11,COLUMNS(Products!$A$2:B2653),0)</f>
        <v>Computing</v>
      </c>
      <c r="I2653" s="5">
        <f>VLOOKUP($G2653,Products!$A$1:$C$11,COLUMNS(Products!$A$2:C2653),0)</f>
        <v>415.78</v>
      </c>
      <c r="J2653" s="5">
        <v>885.49</v>
      </c>
      <c r="K2653" s="5" t="s">
        <v>81</v>
      </c>
      <c r="L2653" s="6">
        <v>45153</v>
      </c>
      <c r="M2653" s="5">
        <f t="shared" si="41"/>
        <v>12</v>
      </c>
      <c r="N2653" s="5" t="str">
        <f>TEXT(Table1[[#This Row],[Date]],"mmm")</f>
        <v>Aug</v>
      </c>
      <c r="O2653" s="5">
        <f>YEAR(Table1[[#This Row],[Date]])</f>
        <v>2023</v>
      </c>
    </row>
    <row r="2654" spans="1:15" x14ac:dyDescent="0.25">
      <c r="A2654" s="5">
        <v>2653</v>
      </c>
      <c r="B2654" s="6">
        <v>45161</v>
      </c>
      <c r="C2654" s="5" t="s">
        <v>52</v>
      </c>
      <c r="D2654" s="5" t="str">
        <f>VLOOKUP($C2654,'Sales Person'!$A$1:$C$21,2,0)</f>
        <v>Nick Patrick</v>
      </c>
      <c r="E2654" s="5" t="s">
        <v>10</v>
      </c>
      <c r="F2654" s="5" t="str">
        <f>VLOOKUP($E2654,Country!$A$1:$B$11,2,0)</f>
        <v>Europe</v>
      </c>
      <c r="G2654" s="5" t="s">
        <v>24</v>
      </c>
      <c r="H2654" s="5" t="str">
        <f>VLOOKUP($G2654,Products!$A$1:$C$11,COLUMNS(Products!$A$2:B2654),0)</f>
        <v>Audio</v>
      </c>
      <c r="I2654" s="5">
        <f>VLOOKUP($G2654,Products!$A$1:$C$11,COLUMNS(Products!$A$2:C2654),0)</f>
        <v>195.62</v>
      </c>
      <c r="J2654" s="5">
        <v>769.12</v>
      </c>
      <c r="K2654" s="5" t="s">
        <v>82</v>
      </c>
      <c r="L2654" s="5" t="s">
        <v>83</v>
      </c>
      <c r="M2654" s="5" t="str">
        <f t="shared" si="41"/>
        <v>0</v>
      </c>
      <c r="N2654" s="5" t="str">
        <f>TEXT(Table1[[#This Row],[Date]],"mmm")</f>
        <v>Aug</v>
      </c>
      <c r="O2654" s="5">
        <f>YEAR(Table1[[#This Row],[Date]])</f>
        <v>2023</v>
      </c>
    </row>
    <row r="2655" spans="1:15" x14ac:dyDescent="0.25">
      <c r="A2655" s="5">
        <v>2654</v>
      </c>
      <c r="B2655" s="6">
        <v>45357</v>
      </c>
      <c r="C2655" s="5" t="s">
        <v>62</v>
      </c>
      <c r="D2655" s="5" t="str">
        <f>VLOOKUP($C2655,'Sales Person'!$A$1:$C$21,2,0)</f>
        <v>Cathy Kelley</v>
      </c>
      <c r="E2655" s="5" t="s">
        <v>5</v>
      </c>
      <c r="F2655" s="5" t="str">
        <f>VLOOKUP($E2655,Country!$A$1:$B$11,2,0)</f>
        <v>South America</v>
      </c>
      <c r="G2655" s="5" t="s">
        <v>20</v>
      </c>
      <c r="H2655" s="5" t="str">
        <f>VLOOKUP($G2655,Products!$A$1:$C$11,COLUMNS(Products!$A$2:B2655),0)</f>
        <v>Office Equipment</v>
      </c>
      <c r="I2655" s="5">
        <f>VLOOKUP($G2655,Products!$A$1:$C$11,COLUMNS(Products!$A$2:C2655),0)</f>
        <v>350.59</v>
      </c>
      <c r="J2655" s="5">
        <v>938.94</v>
      </c>
      <c r="K2655" s="5" t="s">
        <v>82</v>
      </c>
      <c r="L2655" s="5" t="s">
        <v>83</v>
      </c>
      <c r="M2655" s="5" t="str">
        <f t="shared" si="41"/>
        <v>0</v>
      </c>
      <c r="N2655" s="5" t="str">
        <f>TEXT(Table1[[#This Row],[Date]],"mmm")</f>
        <v>Mar</v>
      </c>
      <c r="O2655" s="5">
        <f>YEAR(Table1[[#This Row],[Date]])</f>
        <v>2024</v>
      </c>
    </row>
    <row r="2656" spans="1:15" x14ac:dyDescent="0.25">
      <c r="A2656" s="5">
        <v>2655</v>
      </c>
      <c r="B2656" s="6">
        <v>45318</v>
      </c>
      <c r="C2656" s="5" t="s">
        <v>36</v>
      </c>
      <c r="D2656" s="5" t="str">
        <f>VLOOKUP($C2656,'Sales Person'!$A$1:$C$21,2,0)</f>
        <v>Michale Cole</v>
      </c>
      <c r="E2656" s="5" t="s">
        <v>5</v>
      </c>
      <c r="F2656" s="5" t="str">
        <f>VLOOKUP($E2656,Country!$A$1:$B$11,2,0)</f>
        <v>South America</v>
      </c>
      <c r="G2656" s="5" t="s">
        <v>30</v>
      </c>
      <c r="H2656" s="5" t="str">
        <f>VLOOKUP($G2656,Products!$A$1:$C$11,COLUMNS(Products!$A$2:B2656),0)</f>
        <v>Audio</v>
      </c>
      <c r="I2656" s="5">
        <f>VLOOKUP($G2656,Products!$A$1:$C$11,COLUMNS(Products!$A$2:C2656),0)</f>
        <v>199.57</v>
      </c>
      <c r="J2656" s="5">
        <v>427.65</v>
      </c>
      <c r="K2656" s="5" t="s">
        <v>82</v>
      </c>
      <c r="L2656" s="5" t="s">
        <v>83</v>
      </c>
      <c r="M2656" s="5" t="str">
        <f t="shared" si="41"/>
        <v>0</v>
      </c>
      <c r="N2656" s="5" t="str">
        <f>TEXT(Table1[[#This Row],[Date]],"mmm")</f>
        <v>Jan</v>
      </c>
      <c r="O2656" s="5">
        <f>YEAR(Table1[[#This Row],[Date]])</f>
        <v>2024</v>
      </c>
    </row>
    <row r="2657" spans="1:15" x14ac:dyDescent="0.25">
      <c r="A2657" s="5">
        <v>2656</v>
      </c>
      <c r="B2657" s="6">
        <v>44939</v>
      </c>
      <c r="C2657" s="5" t="s">
        <v>68</v>
      </c>
      <c r="D2657" s="5" t="str">
        <f>VLOOKUP($C2657,'Sales Person'!$A$1:$C$21,2,0)</f>
        <v>Samantha Irvin</v>
      </c>
      <c r="E2657" s="5" t="s">
        <v>14</v>
      </c>
      <c r="F2657" s="5" t="str">
        <f>VLOOKUP($E2657,Country!$A$1:$B$11,2,0)</f>
        <v>Asia</v>
      </c>
      <c r="G2657" s="5" t="s">
        <v>30</v>
      </c>
      <c r="H2657" s="5" t="str">
        <f>VLOOKUP($G2657,Products!$A$1:$C$11,COLUMNS(Products!$A$2:B2657),0)</f>
        <v>Audio</v>
      </c>
      <c r="I2657" s="5">
        <f>VLOOKUP($G2657,Products!$A$1:$C$11,COLUMNS(Products!$A$2:C2657),0)</f>
        <v>199.57</v>
      </c>
      <c r="J2657" s="5">
        <v>190.45</v>
      </c>
      <c r="K2657" s="5" t="s">
        <v>82</v>
      </c>
      <c r="L2657" s="5" t="s">
        <v>83</v>
      </c>
      <c r="M2657" s="5" t="str">
        <f t="shared" si="41"/>
        <v>0</v>
      </c>
      <c r="N2657" s="5" t="str">
        <f>TEXT(Table1[[#This Row],[Date]],"mmm")</f>
        <v>Jan</v>
      </c>
      <c r="O2657" s="5">
        <f>YEAR(Table1[[#This Row],[Date]])</f>
        <v>2023</v>
      </c>
    </row>
    <row r="2658" spans="1:15" x14ac:dyDescent="0.25">
      <c r="A2658" s="5">
        <v>2657</v>
      </c>
      <c r="B2658" s="6">
        <v>45097</v>
      </c>
      <c r="C2658" s="5" t="s">
        <v>58</v>
      </c>
      <c r="D2658" s="5" t="str">
        <f>VLOOKUP($C2658,'Sales Person'!$A$1:$C$21,2,0)</f>
        <v>Nick Patrick</v>
      </c>
      <c r="E2658" s="5" t="s">
        <v>10</v>
      </c>
      <c r="F2658" s="5" t="str">
        <f>VLOOKUP($E2658,Country!$A$1:$B$11,2,0)</f>
        <v>Europe</v>
      </c>
      <c r="G2658" s="5" t="s">
        <v>29</v>
      </c>
      <c r="H2658" s="5" t="str">
        <f>VLOOKUP($G2658,Products!$A$1:$C$11,COLUMNS(Products!$A$2:B2658),0)</f>
        <v>Computing</v>
      </c>
      <c r="I2658" s="5">
        <f>VLOOKUP($G2658,Products!$A$1:$C$11,COLUMNS(Products!$A$2:C2658),0)</f>
        <v>104.6</v>
      </c>
      <c r="J2658" s="5">
        <v>958.31</v>
      </c>
      <c r="K2658" s="5" t="s">
        <v>81</v>
      </c>
      <c r="L2658" s="6">
        <v>45103</v>
      </c>
      <c r="M2658" s="5">
        <f t="shared" si="41"/>
        <v>6</v>
      </c>
      <c r="N2658" s="5" t="str">
        <f>TEXT(Table1[[#This Row],[Date]],"mmm")</f>
        <v>Jun</v>
      </c>
      <c r="O2658" s="5">
        <f>YEAR(Table1[[#This Row],[Date]])</f>
        <v>2023</v>
      </c>
    </row>
    <row r="2659" spans="1:15" x14ac:dyDescent="0.25">
      <c r="A2659" s="5">
        <v>2658</v>
      </c>
      <c r="B2659" s="6">
        <v>45619</v>
      </c>
      <c r="C2659" s="5" t="s">
        <v>60</v>
      </c>
      <c r="D2659" s="5" t="str">
        <f>VLOOKUP($C2659,'Sales Person'!$A$1:$C$21,2,0)</f>
        <v>Cathy Kelley</v>
      </c>
      <c r="E2659" s="5" t="s">
        <v>4</v>
      </c>
      <c r="F2659" s="5" t="str">
        <f>VLOOKUP($E2659,Country!$A$1:$B$11,2,0)</f>
        <v>North America</v>
      </c>
      <c r="G2659" s="5" t="s">
        <v>26</v>
      </c>
      <c r="H2659" s="5" t="str">
        <f>VLOOKUP($G2659,Products!$A$1:$C$11,COLUMNS(Products!$A$2:B2659),0)</f>
        <v>Electronics</v>
      </c>
      <c r="I2659" s="5">
        <f>VLOOKUP($G2659,Products!$A$1:$C$11,COLUMNS(Products!$A$2:C2659),0)</f>
        <v>263.2</v>
      </c>
      <c r="J2659" s="5">
        <v>936.48</v>
      </c>
      <c r="K2659" s="5" t="s">
        <v>82</v>
      </c>
      <c r="L2659" s="5" t="s">
        <v>83</v>
      </c>
      <c r="M2659" s="5" t="str">
        <f t="shared" si="41"/>
        <v>0</v>
      </c>
      <c r="N2659" s="5" t="str">
        <f>TEXT(Table1[[#This Row],[Date]],"mmm")</f>
        <v>Nov</v>
      </c>
      <c r="O2659" s="5">
        <f>YEAR(Table1[[#This Row],[Date]])</f>
        <v>2024</v>
      </c>
    </row>
    <row r="2660" spans="1:15" x14ac:dyDescent="0.25">
      <c r="A2660" s="5">
        <v>2659</v>
      </c>
      <c r="B2660" s="6">
        <v>45029</v>
      </c>
      <c r="C2660" s="5" t="s">
        <v>40</v>
      </c>
      <c r="D2660" s="5" t="str">
        <f>VLOOKUP($C2660,'Sales Person'!$A$1:$C$21,2,0)</f>
        <v>Samantha Irvin</v>
      </c>
      <c r="E2660" s="5" t="s">
        <v>13</v>
      </c>
      <c r="F2660" s="5" t="str">
        <f>VLOOKUP($E2660,Country!$A$1:$B$11,2,0)</f>
        <v>Asia</v>
      </c>
      <c r="G2660" s="5" t="s">
        <v>28</v>
      </c>
      <c r="H2660" s="5" t="str">
        <f>VLOOKUP($G2660,Products!$A$1:$C$11,COLUMNS(Products!$A$2:B2660),0)</f>
        <v>Electronics</v>
      </c>
      <c r="I2660" s="5">
        <f>VLOOKUP($G2660,Products!$A$1:$C$11,COLUMNS(Products!$A$2:C2660),0)</f>
        <v>282.79000000000002</v>
      </c>
      <c r="J2660" s="5">
        <v>542.79999999999995</v>
      </c>
      <c r="K2660" s="5" t="s">
        <v>81</v>
      </c>
      <c r="L2660" s="6">
        <v>45044</v>
      </c>
      <c r="M2660" s="5">
        <f t="shared" si="41"/>
        <v>15</v>
      </c>
      <c r="N2660" s="5" t="str">
        <f>TEXT(Table1[[#This Row],[Date]],"mmm")</f>
        <v>Apr</v>
      </c>
      <c r="O2660" s="5">
        <f>YEAR(Table1[[#This Row],[Date]])</f>
        <v>2023</v>
      </c>
    </row>
    <row r="2661" spans="1:15" x14ac:dyDescent="0.25">
      <c r="A2661" s="5">
        <v>2660</v>
      </c>
      <c r="B2661" s="6">
        <v>45323</v>
      </c>
      <c r="C2661" s="5" t="s">
        <v>38</v>
      </c>
      <c r="D2661" s="5" t="str">
        <f>VLOOKUP($C2661,'Sales Person'!$A$1:$C$21,2,0)</f>
        <v>Samantha Irvin</v>
      </c>
      <c r="E2661" s="5" t="s">
        <v>15</v>
      </c>
      <c r="F2661" s="5" t="str">
        <f>VLOOKUP($E2661,Country!$A$1:$B$11,2,0)</f>
        <v>Oceania</v>
      </c>
      <c r="G2661" s="5" t="s">
        <v>30</v>
      </c>
      <c r="H2661" s="5" t="str">
        <f>VLOOKUP($G2661,Products!$A$1:$C$11,COLUMNS(Products!$A$2:B2661),0)</f>
        <v>Audio</v>
      </c>
      <c r="I2661" s="5">
        <f>VLOOKUP($G2661,Products!$A$1:$C$11,COLUMNS(Products!$A$2:C2661),0)</f>
        <v>199.57</v>
      </c>
      <c r="J2661" s="5">
        <v>762.7</v>
      </c>
      <c r="K2661" s="5" t="s">
        <v>81</v>
      </c>
      <c r="L2661" s="6">
        <v>45343</v>
      </c>
      <c r="M2661" s="5">
        <f t="shared" si="41"/>
        <v>20</v>
      </c>
      <c r="N2661" s="5" t="str">
        <f>TEXT(Table1[[#This Row],[Date]],"mmm")</f>
        <v>Feb</v>
      </c>
      <c r="O2661" s="5">
        <f>YEAR(Table1[[#This Row],[Date]])</f>
        <v>2024</v>
      </c>
    </row>
    <row r="2662" spans="1:15" x14ac:dyDescent="0.25">
      <c r="A2662" s="5">
        <v>2661</v>
      </c>
      <c r="B2662" s="6">
        <v>45202</v>
      </c>
      <c r="C2662" s="5" t="s">
        <v>36</v>
      </c>
      <c r="D2662" s="5" t="str">
        <f>VLOOKUP($C2662,'Sales Person'!$A$1:$C$21,2,0)</f>
        <v>Michale Cole</v>
      </c>
      <c r="E2662" s="5" t="s">
        <v>13</v>
      </c>
      <c r="F2662" s="5" t="str">
        <f>VLOOKUP($E2662,Country!$A$1:$B$11,2,0)</f>
        <v>Asia</v>
      </c>
      <c r="G2662" s="5" t="s">
        <v>26</v>
      </c>
      <c r="H2662" s="5" t="str">
        <f>VLOOKUP($G2662,Products!$A$1:$C$11,COLUMNS(Products!$A$2:B2662),0)</f>
        <v>Electronics</v>
      </c>
      <c r="I2662" s="5">
        <f>VLOOKUP($G2662,Products!$A$1:$C$11,COLUMNS(Products!$A$2:C2662),0)</f>
        <v>263.2</v>
      </c>
      <c r="J2662" s="5">
        <v>261.31</v>
      </c>
      <c r="K2662" s="5" t="s">
        <v>82</v>
      </c>
      <c r="L2662" s="5" t="s">
        <v>83</v>
      </c>
      <c r="M2662" s="5" t="str">
        <f t="shared" si="41"/>
        <v>0</v>
      </c>
      <c r="N2662" s="5" t="str">
        <f>TEXT(Table1[[#This Row],[Date]],"mmm")</f>
        <v>Oct</v>
      </c>
      <c r="O2662" s="5">
        <f>YEAR(Table1[[#This Row],[Date]])</f>
        <v>2023</v>
      </c>
    </row>
    <row r="2663" spans="1:15" x14ac:dyDescent="0.25">
      <c r="A2663" s="5">
        <v>2662</v>
      </c>
      <c r="B2663" s="6">
        <v>45382</v>
      </c>
      <c r="C2663" s="5" t="s">
        <v>46</v>
      </c>
      <c r="D2663" s="5" t="str">
        <f>VLOOKUP($C2663,'Sales Person'!$A$1:$C$21,2,0)</f>
        <v>Nick Patrick</v>
      </c>
      <c r="E2663" s="5" t="s">
        <v>4</v>
      </c>
      <c r="F2663" s="5" t="str">
        <f>VLOOKUP($E2663,Country!$A$1:$B$11,2,0)</f>
        <v>North America</v>
      </c>
      <c r="G2663" s="5" t="s">
        <v>31</v>
      </c>
      <c r="H2663" s="5" t="str">
        <f>VLOOKUP($G2663,Products!$A$1:$C$11,COLUMNS(Products!$A$2:B2663),0)</f>
        <v>Electronics</v>
      </c>
      <c r="I2663" s="5">
        <f>VLOOKUP($G2663,Products!$A$1:$C$11,COLUMNS(Products!$A$2:C2663),0)</f>
        <v>71.97</v>
      </c>
      <c r="J2663" s="5">
        <v>255.41</v>
      </c>
      <c r="K2663" s="5" t="s">
        <v>81</v>
      </c>
      <c r="L2663" s="6">
        <v>45384</v>
      </c>
      <c r="M2663" s="5">
        <f t="shared" si="41"/>
        <v>2</v>
      </c>
      <c r="N2663" s="5" t="str">
        <f>TEXT(Table1[[#This Row],[Date]],"mmm")</f>
        <v>Mar</v>
      </c>
      <c r="O2663" s="5">
        <f>YEAR(Table1[[#This Row],[Date]])</f>
        <v>2024</v>
      </c>
    </row>
    <row r="2664" spans="1:15" x14ac:dyDescent="0.25">
      <c r="A2664" s="5">
        <v>2663</v>
      </c>
      <c r="B2664" s="6">
        <v>45352</v>
      </c>
      <c r="C2664" s="5" t="s">
        <v>58</v>
      </c>
      <c r="D2664" s="5" t="str">
        <f>VLOOKUP($C2664,'Sales Person'!$A$1:$C$21,2,0)</f>
        <v>Nick Patrick</v>
      </c>
      <c r="E2664" s="5" t="s">
        <v>2</v>
      </c>
      <c r="F2664" s="5" t="str">
        <f>VLOOKUP($E2664,Country!$A$1:$B$11,2,0)</f>
        <v>North America</v>
      </c>
      <c r="G2664" s="5" t="s">
        <v>32</v>
      </c>
      <c r="H2664" s="5" t="str">
        <f>VLOOKUP($G2664,Products!$A$1:$C$11,COLUMNS(Products!$A$2:B2664),0)</f>
        <v>Audio</v>
      </c>
      <c r="I2664" s="5">
        <f>VLOOKUP($G2664,Products!$A$1:$C$11,COLUMNS(Products!$A$2:C2664),0)</f>
        <v>143.09</v>
      </c>
      <c r="J2664" s="5">
        <v>476.06</v>
      </c>
      <c r="K2664" s="5" t="s">
        <v>82</v>
      </c>
      <c r="L2664" s="5" t="s">
        <v>83</v>
      </c>
      <c r="M2664" s="5" t="str">
        <f t="shared" si="41"/>
        <v>0</v>
      </c>
      <c r="N2664" s="5" t="str">
        <f>TEXT(Table1[[#This Row],[Date]],"mmm")</f>
        <v>Mar</v>
      </c>
      <c r="O2664" s="5">
        <f>YEAR(Table1[[#This Row],[Date]])</f>
        <v>2024</v>
      </c>
    </row>
    <row r="2665" spans="1:15" x14ac:dyDescent="0.25">
      <c r="A2665" s="5">
        <v>2664</v>
      </c>
      <c r="B2665" s="6">
        <v>45004</v>
      </c>
      <c r="C2665" s="5" t="s">
        <v>62</v>
      </c>
      <c r="D2665" s="5" t="str">
        <f>VLOOKUP($C2665,'Sales Person'!$A$1:$C$21,2,0)</f>
        <v>Cathy Kelley</v>
      </c>
      <c r="E2665" s="5" t="s">
        <v>15</v>
      </c>
      <c r="F2665" s="5" t="str">
        <f>VLOOKUP($E2665,Country!$A$1:$B$11,2,0)</f>
        <v>Oceania</v>
      </c>
      <c r="G2665" s="5" t="s">
        <v>33</v>
      </c>
      <c r="H2665" s="5" t="str">
        <f>VLOOKUP($G2665,Products!$A$1:$C$11,COLUMNS(Products!$A$2:B2665),0)</f>
        <v>Electronics</v>
      </c>
      <c r="I2665" s="5">
        <f>VLOOKUP($G2665,Products!$A$1:$C$11,COLUMNS(Products!$A$2:C2665),0)</f>
        <v>381.62</v>
      </c>
      <c r="J2665" s="5">
        <v>964.32</v>
      </c>
      <c r="K2665" s="5" t="s">
        <v>82</v>
      </c>
      <c r="L2665" s="5" t="s">
        <v>83</v>
      </c>
      <c r="M2665" s="5" t="str">
        <f t="shared" si="41"/>
        <v>0</v>
      </c>
      <c r="N2665" s="5" t="str">
        <f>TEXT(Table1[[#This Row],[Date]],"mmm")</f>
        <v>Mar</v>
      </c>
      <c r="O2665" s="5">
        <f>YEAR(Table1[[#This Row],[Date]])</f>
        <v>2023</v>
      </c>
    </row>
    <row r="2666" spans="1:15" x14ac:dyDescent="0.25">
      <c r="A2666" s="5">
        <v>2665</v>
      </c>
      <c r="B2666" s="6">
        <v>45608</v>
      </c>
      <c r="C2666" s="5" t="s">
        <v>66</v>
      </c>
      <c r="D2666" s="5" t="str">
        <f>VLOOKUP($C2666,'Sales Person'!$A$1:$C$21,2,0)</f>
        <v>Michale Cole</v>
      </c>
      <c r="E2666" s="5" t="s">
        <v>4</v>
      </c>
      <c r="F2666" s="5" t="str">
        <f>VLOOKUP($E2666,Country!$A$1:$B$11,2,0)</f>
        <v>North America</v>
      </c>
      <c r="G2666" s="5" t="s">
        <v>33</v>
      </c>
      <c r="H2666" s="5" t="str">
        <f>VLOOKUP($G2666,Products!$A$1:$C$11,COLUMNS(Products!$A$2:B2666),0)</f>
        <v>Electronics</v>
      </c>
      <c r="I2666" s="5">
        <f>VLOOKUP($G2666,Products!$A$1:$C$11,COLUMNS(Products!$A$2:C2666),0)</f>
        <v>381.62</v>
      </c>
      <c r="J2666" s="5">
        <v>492.86</v>
      </c>
      <c r="K2666" s="5" t="s">
        <v>81</v>
      </c>
      <c r="L2666" s="6">
        <v>45610</v>
      </c>
      <c r="M2666" s="5">
        <f t="shared" si="41"/>
        <v>2</v>
      </c>
      <c r="N2666" s="5" t="str">
        <f>TEXT(Table1[[#This Row],[Date]],"mmm")</f>
        <v>Nov</v>
      </c>
      <c r="O2666" s="5">
        <f>YEAR(Table1[[#This Row],[Date]])</f>
        <v>2024</v>
      </c>
    </row>
    <row r="2667" spans="1:15" x14ac:dyDescent="0.25">
      <c r="A2667" s="5">
        <v>2666</v>
      </c>
      <c r="B2667" s="6">
        <v>45267</v>
      </c>
      <c r="C2667" s="5" t="s">
        <v>62</v>
      </c>
      <c r="D2667" s="5" t="str">
        <f>VLOOKUP($C2667,'Sales Person'!$A$1:$C$21,2,0)</f>
        <v>Cathy Kelley</v>
      </c>
      <c r="E2667" s="5" t="s">
        <v>14</v>
      </c>
      <c r="F2667" s="5" t="str">
        <f>VLOOKUP($E2667,Country!$A$1:$B$11,2,0)</f>
        <v>Asia</v>
      </c>
      <c r="G2667" s="5" t="s">
        <v>30</v>
      </c>
      <c r="H2667" s="5" t="str">
        <f>VLOOKUP($G2667,Products!$A$1:$C$11,COLUMNS(Products!$A$2:B2667),0)</f>
        <v>Audio</v>
      </c>
      <c r="I2667" s="5">
        <f>VLOOKUP($G2667,Products!$A$1:$C$11,COLUMNS(Products!$A$2:C2667),0)</f>
        <v>199.57</v>
      </c>
      <c r="J2667" s="5">
        <v>314.95999999999998</v>
      </c>
      <c r="K2667" s="5" t="s">
        <v>81</v>
      </c>
      <c r="L2667" s="6">
        <v>45285</v>
      </c>
      <c r="M2667" s="5">
        <f t="shared" si="41"/>
        <v>18</v>
      </c>
      <c r="N2667" s="5" t="str">
        <f>TEXT(Table1[[#This Row],[Date]],"mmm")</f>
        <v>Dec</v>
      </c>
      <c r="O2667" s="5">
        <f>YEAR(Table1[[#This Row],[Date]])</f>
        <v>2023</v>
      </c>
    </row>
    <row r="2668" spans="1:15" x14ac:dyDescent="0.25">
      <c r="A2668" s="5">
        <v>2667</v>
      </c>
      <c r="B2668" s="6">
        <v>45568</v>
      </c>
      <c r="C2668" s="5" t="s">
        <v>38</v>
      </c>
      <c r="D2668" s="5" t="str">
        <f>VLOOKUP($C2668,'Sales Person'!$A$1:$C$21,2,0)</f>
        <v>Samantha Irvin</v>
      </c>
      <c r="E2668" s="5" t="s">
        <v>5</v>
      </c>
      <c r="F2668" s="5" t="str">
        <f>VLOOKUP($E2668,Country!$A$1:$B$11,2,0)</f>
        <v>South America</v>
      </c>
      <c r="G2668" s="5" t="s">
        <v>29</v>
      </c>
      <c r="H2668" s="5" t="str">
        <f>VLOOKUP($G2668,Products!$A$1:$C$11,COLUMNS(Products!$A$2:B2668),0)</f>
        <v>Computing</v>
      </c>
      <c r="I2668" s="5">
        <f>VLOOKUP($G2668,Products!$A$1:$C$11,COLUMNS(Products!$A$2:C2668),0)</f>
        <v>104.6</v>
      </c>
      <c r="J2668" s="5">
        <v>842.18</v>
      </c>
      <c r="K2668" s="5" t="s">
        <v>82</v>
      </c>
      <c r="L2668" s="5" t="s">
        <v>83</v>
      </c>
      <c r="M2668" s="5" t="str">
        <f t="shared" si="41"/>
        <v>0</v>
      </c>
      <c r="N2668" s="5" t="str">
        <f>TEXT(Table1[[#This Row],[Date]],"mmm")</f>
        <v>Oct</v>
      </c>
      <c r="O2668" s="5">
        <f>YEAR(Table1[[#This Row],[Date]])</f>
        <v>2024</v>
      </c>
    </row>
    <row r="2669" spans="1:15" x14ac:dyDescent="0.25">
      <c r="A2669" s="5">
        <v>2668</v>
      </c>
      <c r="B2669" s="6">
        <v>45027</v>
      </c>
      <c r="C2669" s="5" t="s">
        <v>60</v>
      </c>
      <c r="D2669" s="5" t="str">
        <f>VLOOKUP($C2669,'Sales Person'!$A$1:$C$21,2,0)</f>
        <v>Cathy Kelley</v>
      </c>
      <c r="E2669" s="5" t="s">
        <v>13</v>
      </c>
      <c r="F2669" s="5" t="str">
        <f>VLOOKUP($E2669,Country!$A$1:$B$11,2,0)</f>
        <v>Asia</v>
      </c>
      <c r="G2669" s="5" t="s">
        <v>30</v>
      </c>
      <c r="H2669" s="5" t="str">
        <f>VLOOKUP($G2669,Products!$A$1:$C$11,COLUMNS(Products!$A$2:B2669),0)</f>
        <v>Audio</v>
      </c>
      <c r="I2669" s="5">
        <f>VLOOKUP($G2669,Products!$A$1:$C$11,COLUMNS(Products!$A$2:C2669),0)</f>
        <v>199.57</v>
      </c>
      <c r="J2669" s="5">
        <v>358.46</v>
      </c>
      <c r="K2669" s="5" t="s">
        <v>82</v>
      </c>
      <c r="L2669" s="5" t="s">
        <v>83</v>
      </c>
      <c r="M2669" s="5" t="str">
        <f t="shared" si="41"/>
        <v>0</v>
      </c>
      <c r="N2669" s="5" t="str">
        <f>TEXT(Table1[[#This Row],[Date]],"mmm")</f>
        <v>Apr</v>
      </c>
      <c r="O2669" s="5">
        <f>YEAR(Table1[[#This Row],[Date]])</f>
        <v>2023</v>
      </c>
    </row>
    <row r="2670" spans="1:15" x14ac:dyDescent="0.25">
      <c r="A2670" s="5">
        <v>2669</v>
      </c>
      <c r="B2670" s="6">
        <v>45238</v>
      </c>
      <c r="C2670" s="5" t="s">
        <v>48</v>
      </c>
      <c r="D2670" s="5" t="str">
        <f>VLOOKUP($C2670,'Sales Person'!$A$1:$C$21,2,0)</f>
        <v>Cathy Kelley</v>
      </c>
      <c r="E2670" s="5" t="s">
        <v>7</v>
      </c>
      <c r="F2670" s="5" t="str">
        <f>VLOOKUP($E2670,Country!$A$1:$B$11,2,0)</f>
        <v>Europe</v>
      </c>
      <c r="G2670" s="5" t="s">
        <v>26</v>
      </c>
      <c r="H2670" s="5" t="str">
        <f>VLOOKUP($G2670,Products!$A$1:$C$11,COLUMNS(Products!$A$2:B2670),0)</f>
        <v>Electronics</v>
      </c>
      <c r="I2670" s="5">
        <f>VLOOKUP($G2670,Products!$A$1:$C$11,COLUMNS(Products!$A$2:C2670),0)</f>
        <v>263.2</v>
      </c>
      <c r="J2670" s="5">
        <v>363.28</v>
      </c>
      <c r="K2670" s="5" t="s">
        <v>81</v>
      </c>
      <c r="L2670" s="6">
        <v>45246</v>
      </c>
      <c r="M2670" s="5">
        <f t="shared" si="41"/>
        <v>8</v>
      </c>
      <c r="N2670" s="5" t="str">
        <f>TEXT(Table1[[#This Row],[Date]],"mmm")</f>
        <v>Nov</v>
      </c>
      <c r="O2670" s="5">
        <f>YEAR(Table1[[#This Row],[Date]])</f>
        <v>2023</v>
      </c>
    </row>
    <row r="2671" spans="1:15" x14ac:dyDescent="0.25">
      <c r="A2671" s="5">
        <v>2670</v>
      </c>
      <c r="B2671" s="6">
        <v>45512</v>
      </c>
      <c r="C2671" s="5" t="s">
        <v>58</v>
      </c>
      <c r="D2671" s="5" t="str">
        <f>VLOOKUP($C2671,'Sales Person'!$A$1:$C$21,2,0)</f>
        <v>Nick Patrick</v>
      </c>
      <c r="E2671" s="5" t="s">
        <v>7</v>
      </c>
      <c r="F2671" s="5" t="str">
        <f>VLOOKUP($E2671,Country!$A$1:$B$11,2,0)</f>
        <v>Europe</v>
      </c>
      <c r="G2671" s="5" t="s">
        <v>30</v>
      </c>
      <c r="H2671" s="5" t="str">
        <f>VLOOKUP($G2671,Products!$A$1:$C$11,COLUMNS(Products!$A$2:B2671),0)</f>
        <v>Audio</v>
      </c>
      <c r="I2671" s="5">
        <f>VLOOKUP($G2671,Products!$A$1:$C$11,COLUMNS(Products!$A$2:C2671),0)</f>
        <v>199.57</v>
      </c>
      <c r="J2671" s="5">
        <v>194.81</v>
      </c>
      <c r="K2671" s="5" t="s">
        <v>82</v>
      </c>
      <c r="L2671" s="5" t="s">
        <v>83</v>
      </c>
      <c r="M2671" s="5" t="str">
        <f t="shared" si="41"/>
        <v>0</v>
      </c>
      <c r="N2671" s="5" t="str">
        <f>TEXT(Table1[[#This Row],[Date]],"mmm")</f>
        <v>Aug</v>
      </c>
      <c r="O2671" s="5">
        <f>YEAR(Table1[[#This Row],[Date]])</f>
        <v>2024</v>
      </c>
    </row>
    <row r="2672" spans="1:15" x14ac:dyDescent="0.25">
      <c r="A2672" s="5">
        <v>2671</v>
      </c>
      <c r="B2672" s="6">
        <v>45186</v>
      </c>
      <c r="C2672" s="5" t="s">
        <v>44</v>
      </c>
      <c r="D2672" s="5" t="str">
        <f>VLOOKUP($C2672,'Sales Person'!$A$1:$C$21,2,0)</f>
        <v>Cathy Kelley</v>
      </c>
      <c r="E2672" s="5" t="s">
        <v>13</v>
      </c>
      <c r="F2672" s="5" t="str">
        <f>VLOOKUP($E2672,Country!$A$1:$B$11,2,0)</f>
        <v>Asia</v>
      </c>
      <c r="G2672" s="5" t="s">
        <v>22</v>
      </c>
      <c r="H2672" s="5" t="str">
        <f>VLOOKUP($G2672,Products!$A$1:$C$11,COLUMNS(Products!$A$2:B2672),0)</f>
        <v>Computing</v>
      </c>
      <c r="I2672" s="5">
        <f>VLOOKUP($G2672,Products!$A$1:$C$11,COLUMNS(Products!$A$2:C2672),0)</f>
        <v>415.78</v>
      </c>
      <c r="J2672" s="5">
        <v>789.26</v>
      </c>
      <c r="K2672" s="5" t="s">
        <v>82</v>
      </c>
      <c r="L2672" s="5" t="s">
        <v>83</v>
      </c>
      <c r="M2672" s="5" t="str">
        <f t="shared" si="41"/>
        <v>0</v>
      </c>
      <c r="N2672" s="5" t="str">
        <f>TEXT(Table1[[#This Row],[Date]],"mmm")</f>
        <v>Sep</v>
      </c>
      <c r="O2672" s="5">
        <f>YEAR(Table1[[#This Row],[Date]])</f>
        <v>2023</v>
      </c>
    </row>
    <row r="2673" spans="1:15" x14ac:dyDescent="0.25">
      <c r="A2673" s="5">
        <v>2672</v>
      </c>
      <c r="B2673" s="6">
        <v>45145</v>
      </c>
      <c r="C2673" s="5" t="s">
        <v>72</v>
      </c>
      <c r="D2673" s="5" t="str">
        <f>VLOOKUP($C2673,'Sales Person'!$A$1:$C$21,2,0)</f>
        <v>Cathy Kelley</v>
      </c>
      <c r="E2673" s="5" t="s">
        <v>7</v>
      </c>
      <c r="F2673" s="5" t="str">
        <f>VLOOKUP($E2673,Country!$A$1:$B$11,2,0)</f>
        <v>Europe</v>
      </c>
      <c r="G2673" s="5" t="s">
        <v>22</v>
      </c>
      <c r="H2673" s="5" t="str">
        <f>VLOOKUP($G2673,Products!$A$1:$C$11,COLUMNS(Products!$A$2:B2673),0)</f>
        <v>Computing</v>
      </c>
      <c r="I2673" s="5">
        <f>VLOOKUP($G2673,Products!$A$1:$C$11,COLUMNS(Products!$A$2:C2673),0)</f>
        <v>415.78</v>
      </c>
      <c r="J2673" s="5">
        <v>409.79</v>
      </c>
      <c r="K2673" s="5" t="s">
        <v>81</v>
      </c>
      <c r="L2673" s="6">
        <v>45153</v>
      </c>
      <c r="M2673" s="5">
        <f t="shared" si="41"/>
        <v>8</v>
      </c>
      <c r="N2673" s="5" t="str">
        <f>TEXT(Table1[[#This Row],[Date]],"mmm")</f>
        <v>Aug</v>
      </c>
      <c r="O2673" s="5">
        <f>YEAR(Table1[[#This Row],[Date]])</f>
        <v>2023</v>
      </c>
    </row>
    <row r="2674" spans="1:15" x14ac:dyDescent="0.25">
      <c r="A2674" s="5">
        <v>2673</v>
      </c>
      <c r="B2674" s="6">
        <v>45237</v>
      </c>
      <c r="C2674" s="5" t="s">
        <v>58</v>
      </c>
      <c r="D2674" s="5" t="str">
        <f>VLOOKUP($C2674,'Sales Person'!$A$1:$C$21,2,0)</f>
        <v>Nick Patrick</v>
      </c>
      <c r="E2674" s="5" t="s">
        <v>7</v>
      </c>
      <c r="F2674" s="5" t="str">
        <f>VLOOKUP($E2674,Country!$A$1:$B$11,2,0)</f>
        <v>Europe</v>
      </c>
      <c r="G2674" s="5" t="s">
        <v>24</v>
      </c>
      <c r="H2674" s="5" t="str">
        <f>VLOOKUP($G2674,Products!$A$1:$C$11,COLUMNS(Products!$A$2:B2674),0)</f>
        <v>Audio</v>
      </c>
      <c r="I2674" s="5">
        <f>VLOOKUP($G2674,Products!$A$1:$C$11,COLUMNS(Products!$A$2:C2674),0)</f>
        <v>195.62</v>
      </c>
      <c r="J2674" s="5">
        <v>804.25</v>
      </c>
      <c r="K2674" s="5" t="s">
        <v>82</v>
      </c>
      <c r="L2674" s="5" t="s">
        <v>83</v>
      </c>
      <c r="M2674" s="5" t="str">
        <f t="shared" si="41"/>
        <v>0</v>
      </c>
      <c r="N2674" s="5" t="str">
        <f>TEXT(Table1[[#This Row],[Date]],"mmm")</f>
        <v>Nov</v>
      </c>
      <c r="O2674" s="5">
        <f>YEAR(Table1[[#This Row],[Date]])</f>
        <v>2023</v>
      </c>
    </row>
    <row r="2675" spans="1:15" x14ac:dyDescent="0.25">
      <c r="A2675" s="5">
        <v>2674</v>
      </c>
      <c r="B2675" s="6">
        <v>45469</v>
      </c>
      <c r="C2675" s="5" t="s">
        <v>62</v>
      </c>
      <c r="D2675" s="5" t="str">
        <f>VLOOKUP($C2675,'Sales Person'!$A$1:$C$21,2,0)</f>
        <v>Cathy Kelley</v>
      </c>
      <c r="E2675" s="5" t="s">
        <v>10</v>
      </c>
      <c r="F2675" s="5" t="str">
        <f>VLOOKUP($E2675,Country!$A$1:$B$11,2,0)</f>
        <v>Europe</v>
      </c>
      <c r="G2675" s="5" t="s">
        <v>26</v>
      </c>
      <c r="H2675" s="5" t="str">
        <f>VLOOKUP($G2675,Products!$A$1:$C$11,COLUMNS(Products!$A$2:B2675),0)</f>
        <v>Electronics</v>
      </c>
      <c r="I2675" s="5">
        <f>VLOOKUP($G2675,Products!$A$1:$C$11,COLUMNS(Products!$A$2:C2675),0)</f>
        <v>263.2</v>
      </c>
      <c r="J2675" s="5">
        <v>652.44000000000005</v>
      </c>
      <c r="K2675" s="5" t="s">
        <v>81</v>
      </c>
      <c r="L2675" s="6">
        <v>45475</v>
      </c>
      <c r="M2675" s="5">
        <f t="shared" si="41"/>
        <v>6</v>
      </c>
      <c r="N2675" s="5" t="str">
        <f>TEXT(Table1[[#This Row],[Date]],"mmm")</f>
        <v>Jun</v>
      </c>
      <c r="O2675" s="5">
        <f>YEAR(Table1[[#This Row],[Date]])</f>
        <v>2024</v>
      </c>
    </row>
    <row r="2676" spans="1:15" x14ac:dyDescent="0.25">
      <c r="A2676" s="5">
        <v>2675</v>
      </c>
      <c r="B2676" s="6">
        <v>45433</v>
      </c>
      <c r="C2676" s="5" t="s">
        <v>74</v>
      </c>
      <c r="D2676" s="5" t="str">
        <f>VLOOKUP($C2676,'Sales Person'!$A$1:$C$21,2,0)</f>
        <v>Michale Cole</v>
      </c>
      <c r="E2676" s="5" t="s">
        <v>15</v>
      </c>
      <c r="F2676" s="5" t="str">
        <f>VLOOKUP($E2676,Country!$A$1:$B$11,2,0)</f>
        <v>Oceania</v>
      </c>
      <c r="G2676" s="5" t="s">
        <v>31</v>
      </c>
      <c r="H2676" s="5" t="str">
        <f>VLOOKUP($G2676,Products!$A$1:$C$11,COLUMNS(Products!$A$2:B2676),0)</f>
        <v>Electronics</v>
      </c>
      <c r="I2676" s="5">
        <f>VLOOKUP($G2676,Products!$A$1:$C$11,COLUMNS(Products!$A$2:C2676),0)</f>
        <v>71.97</v>
      </c>
      <c r="J2676" s="5">
        <v>140.47</v>
      </c>
      <c r="K2676" s="5" t="s">
        <v>81</v>
      </c>
      <c r="L2676" s="6">
        <v>45453</v>
      </c>
      <c r="M2676" s="5">
        <f t="shared" si="41"/>
        <v>20</v>
      </c>
      <c r="N2676" s="5" t="str">
        <f>TEXT(Table1[[#This Row],[Date]],"mmm")</f>
        <v>May</v>
      </c>
      <c r="O2676" s="5">
        <f>YEAR(Table1[[#This Row],[Date]])</f>
        <v>2024</v>
      </c>
    </row>
    <row r="2677" spans="1:15" x14ac:dyDescent="0.25">
      <c r="A2677" s="5">
        <v>2676</v>
      </c>
      <c r="B2677" s="6">
        <v>45194</v>
      </c>
      <c r="C2677" s="5" t="s">
        <v>48</v>
      </c>
      <c r="D2677" s="5" t="str">
        <f>VLOOKUP($C2677,'Sales Person'!$A$1:$C$21,2,0)</f>
        <v>Cathy Kelley</v>
      </c>
      <c r="E2677" s="5" t="s">
        <v>13</v>
      </c>
      <c r="F2677" s="5" t="str">
        <f>VLOOKUP($E2677,Country!$A$1:$B$11,2,0)</f>
        <v>Asia</v>
      </c>
      <c r="G2677" s="5" t="s">
        <v>20</v>
      </c>
      <c r="H2677" s="5" t="str">
        <f>VLOOKUP($G2677,Products!$A$1:$C$11,COLUMNS(Products!$A$2:B2677),0)</f>
        <v>Office Equipment</v>
      </c>
      <c r="I2677" s="5">
        <f>VLOOKUP($G2677,Products!$A$1:$C$11,COLUMNS(Products!$A$2:C2677),0)</f>
        <v>350.59</v>
      </c>
      <c r="J2677" s="5">
        <v>916.62</v>
      </c>
      <c r="K2677" s="5" t="s">
        <v>81</v>
      </c>
      <c r="L2677" s="6">
        <v>45209</v>
      </c>
      <c r="M2677" s="5">
        <f t="shared" si="41"/>
        <v>15</v>
      </c>
      <c r="N2677" s="5" t="str">
        <f>TEXT(Table1[[#This Row],[Date]],"mmm")</f>
        <v>Sep</v>
      </c>
      <c r="O2677" s="5">
        <f>YEAR(Table1[[#This Row],[Date]])</f>
        <v>2023</v>
      </c>
    </row>
    <row r="2678" spans="1:15" x14ac:dyDescent="0.25">
      <c r="A2678" s="5">
        <v>2677</v>
      </c>
      <c r="B2678" s="6">
        <v>45157</v>
      </c>
      <c r="C2678" s="5" t="s">
        <v>64</v>
      </c>
      <c r="D2678" s="5" t="str">
        <f>VLOOKUP($C2678,'Sales Person'!$A$1:$C$21,2,0)</f>
        <v>Michale Cole</v>
      </c>
      <c r="E2678" s="5" t="s">
        <v>15</v>
      </c>
      <c r="F2678" s="5" t="str">
        <f>VLOOKUP($E2678,Country!$A$1:$B$11,2,0)</f>
        <v>Oceania</v>
      </c>
      <c r="G2678" s="5" t="s">
        <v>22</v>
      </c>
      <c r="H2678" s="5" t="str">
        <f>VLOOKUP($G2678,Products!$A$1:$C$11,COLUMNS(Products!$A$2:B2678),0)</f>
        <v>Computing</v>
      </c>
      <c r="I2678" s="5">
        <f>VLOOKUP($G2678,Products!$A$1:$C$11,COLUMNS(Products!$A$2:C2678),0)</f>
        <v>415.78</v>
      </c>
      <c r="J2678" s="5">
        <v>903.44</v>
      </c>
      <c r="K2678" s="5" t="s">
        <v>82</v>
      </c>
      <c r="L2678" s="5" t="s">
        <v>83</v>
      </c>
      <c r="M2678" s="5" t="str">
        <f t="shared" si="41"/>
        <v>0</v>
      </c>
      <c r="N2678" s="5" t="str">
        <f>TEXT(Table1[[#This Row],[Date]],"mmm")</f>
        <v>Aug</v>
      </c>
      <c r="O2678" s="5">
        <f>YEAR(Table1[[#This Row],[Date]])</f>
        <v>2023</v>
      </c>
    </row>
    <row r="2679" spans="1:15" x14ac:dyDescent="0.25">
      <c r="A2679" s="5">
        <v>2678</v>
      </c>
      <c r="B2679" s="6">
        <v>45106</v>
      </c>
      <c r="C2679" s="5" t="s">
        <v>62</v>
      </c>
      <c r="D2679" s="5" t="str">
        <f>VLOOKUP($C2679,'Sales Person'!$A$1:$C$21,2,0)</f>
        <v>Cathy Kelley</v>
      </c>
      <c r="E2679" s="5" t="s">
        <v>11</v>
      </c>
      <c r="F2679" s="5" t="str">
        <f>VLOOKUP($E2679,Country!$A$1:$B$11,2,0)</f>
        <v>Asia</v>
      </c>
      <c r="G2679" s="5" t="s">
        <v>33</v>
      </c>
      <c r="H2679" s="5" t="str">
        <f>VLOOKUP($G2679,Products!$A$1:$C$11,COLUMNS(Products!$A$2:B2679),0)</f>
        <v>Electronics</v>
      </c>
      <c r="I2679" s="5">
        <f>VLOOKUP($G2679,Products!$A$1:$C$11,COLUMNS(Products!$A$2:C2679),0)</f>
        <v>381.62</v>
      </c>
      <c r="J2679" s="5">
        <v>198.43</v>
      </c>
      <c r="K2679" s="5" t="s">
        <v>81</v>
      </c>
      <c r="L2679" s="6">
        <v>45118</v>
      </c>
      <c r="M2679" s="5">
        <f t="shared" si="41"/>
        <v>12</v>
      </c>
      <c r="N2679" s="5" t="str">
        <f>TEXT(Table1[[#This Row],[Date]],"mmm")</f>
        <v>Jun</v>
      </c>
      <c r="O2679" s="5">
        <f>YEAR(Table1[[#This Row],[Date]])</f>
        <v>2023</v>
      </c>
    </row>
    <row r="2680" spans="1:15" x14ac:dyDescent="0.25">
      <c r="A2680" s="5">
        <v>2679</v>
      </c>
      <c r="B2680" s="6">
        <v>44968</v>
      </c>
      <c r="C2680" s="5" t="s">
        <v>54</v>
      </c>
      <c r="D2680" s="5" t="str">
        <f>VLOOKUP($C2680,'Sales Person'!$A$1:$C$21,2,0)</f>
        <v>Michale Cole</v>
      </c>
      <c r="E2680" s="5" t="s">
        <v>7</v>
      </c>
      <c r="F2680" s="5" t="str">
        <f>VLOOKUP($E2680,Country!$A$1:$B$11,2,0)</f>
        <v>Europe</v>
      </c>
      <c r="G2680" s="5" t="s">
        <v>26</v>
      </c>
      <c r="H2680" s="5" t="str">
        <f>VLOOKUP($G2680,Products!$A$1:$C$11,COLUMNS(Products!$A$2:B2680),0)</f>
        <v>Electronics</v>
      </c>
      <c r="I2680" s="5">
        <f>VLOOKUP($G2680,Products!$A$1:$C$11,COLUMNS(Products!$A$2:C2680),0)</f>
        <v>263.2</v>
      </c>
      <c r="J2680" s="5">
        <v>699.25</v>
      </c>
      <c r="K2680" s="5" t="s">
        <v>81</v>
      </c>
      <c r="L2680" s="6">
        <v>44976</v>
      </c>
      <c r="M2680" s="5">
        <f t="shared" si="41"/>
        <v>8</v>
      </c>
      <c r="N2680" s="5" t="str">
        <f>TEXT(Table1[[#This Row],[Date]],"mmm")</f>
        <v>Feb</v>
      </c>
      <c r="O2680" s="5">
        <f>YEAR(Table1[[#This Row],[Date]])</f>
        <v>2023</v>
      </c>
    </row>
    <row r="2681" spans="1:15" x14ac:dyDescent="0.25">
      <c r="A2681" s="5">
        <v>2680</v>
      </c>
      <c r="B2681" s="6">
        <v>45141</v>
      </c>
      <c r="C2681" s="5" t="s">
        <v>64</v>
      </c>
      <c r="D2681" s="5" t="str">
        <f>VLOOKUP($C2681,'Sales Person'!$A$1:$C$21,2,0)</f>
        <v>Michale Cole</v>
      </c>
      <c r="E2681" s="5" t="s">
        <v>7</v>
      </c>
      <c r="F2681" s="5" t="str">
        <f>VLOOKUP($E2681,Country!$A$1:$B$11,2,0)</f>
        <v>Europe</v>
      </c>
      <c r="G2681" s="5" t="s">
        <v>28</v>
      </c>
      <c r="H2681" s="5" t="str">
        <f>VLOOKUP($G2681,Products!$A$1:$C$11,COLUMNS(Products!$A$2:B2681),0)</f>
        <v>Electronics</v>
      </c>
      <c r="I2681" s="5">
        <f>VLOOKUP($G2681,Products!$A$1:$C$11,COLUMNS(Products!$A$2:C2681),0)</f>
        <v>282.79000000000002</v>
      </c>
      <c r="J2681" s="5">
        <v>149.59</v>
      </c>
      <c r="K2681" s="5" t="s">
        <v>81</v>
      </c>
      <c r="L2681" s="6">
        <v>45149</v>
      </c>
      <c r="M2681" s="5">
        <f t="shared" si="41"/>
        <v>8</v>
      </c>
      <c r="N2681" s="5" t="str">
        <f>TEXT(Table1[[#This Row],[Date]],"mmm")</f>
        <v>Aug</v>
      </c>
      <c r="O2681" s="5">
        <f>YEAR(Table1[[#This Row],[Date]])</f>
        <v>2023</v>
      </c>
    </row>
    <row r="2682" spans="1:15" x14ac:dyDescent="0.25">
      <c r="A2682" s="5">
        <v>2681</v>
      </c>
      <c r="B2682" s="6">
        <v>45036</v>
      </c>
      <c r="C2682" s="5" t="s">
        <v>52</v>
      </c>
      <c r="D2682" s="5" t="str">
        <f>VLOOKUP($C2682,'Sales Person'!$A$1:$C$21,2,0)</f>
        <v>Nick Patrick</v>
      </c>
      <c r="E2682" s="5" t="s">
        <v>15</v>
      </c>
      <c r="F2682" s="5" t="str">
        <f>VLOOKUP($E2682,Country!$A$1:$B$11,2,0)</f>
        <v>Oceania</v>
      </c>
      <c r="G2682" s="5" t="s">
        <v>29</v>
      </c>
      <c r="H2682" s="5" t="str">
        <f>VLOOKUP($G2682,Products!$A$1:$C$11,COLUMNS(Products!$A$2:B2682),0)</f>
        <v>Computing</v>
      </c>
      <c r="I2682" s="5">
        <f>VLOOKUP($G2682,Products!$A$1:$C$11,COLUMNS(Products!$A$2:C2682),0)</f>
        <v>104.6</v>
      </c>
      <c r="J2682" s="5">
        <v>191.02</v>
      </c>
      <c r="K2682" s="5" t="s">
        <v>81</v>
      </c>
      <c r="L2682" s="6">
        <v>45056</v>
      </c>
      <c r="M2682" s="5">
        <f t="shared" si="41"/>
        <v>20</v>
      </c>
      <c r="N2682" s="5" t="str">
        <f>TEXT(Table1[[#This Row],[Date]],"mmm")</f>
        <v>Apr</v>
      </c>
      <c r="O2682" s="5">
        <f>YEAR(Table1[[#This Row],[Date]])</f>
        <v>2023</v>
      </c>
    </row>
    <row r="2683" spans="1:15" x14ac:dyDescent="0.25">
      <c r="A2683" s="5">
        <v>2682</v>
      </c>
      <c r="B2683" s="6">
        <v>44947</v>
      </c>
      <c r="C2683" s="5" t="s">
        <v>42</v>
      </c>
      <c r="D2683" s="5" t="str">
        <f>VLOOKUP($C2683,'Sales Person'!$A$1:$C$21,2,0)</f>
        <v>Cathy Kelley</v>
      </c>
      <c r="E2683" s="5" t="s">
        <v>13</v>
      </c>
      <c r="F2683" s="5" t="str">
        <f>VLOOKUP($E2683,Country!$A$1:$B$11,2,0)</f>
        <v>Asia</v>
      </c>
      <c r="G2683" s="5" t="s">
        <v>28</v>
      </c>
      <c r="H2683" s="5" t="str">
        <f>VLOOKUP($G2683,Products!$A$1:$C$11,COLUMNS(Products!$A$2:B2683),0)</f>
        <v>Electronics</v>
      </c>
      <c r="I2683" s="5">
        <f>VLOOKUP($G2683,Products!$A$1:$C$11,COLUMNS(Products!$A$2:C2683),0)</f>
        <v>282.79000000000002</v>
      </c>
      <c r="J2683" s="5">
        <v>618.21</v>
      </c>
      <c r="K2683" s="5" t="s">
        <v>82</v>
      </c>
      <c r="L2683" s="5" t="s">
        <v>83</v>
      </c>
      <c r="M2683" s="5" t="str">
        <f t="shared" si="41"/>
        <v>0</v>
      </c>
      <c r="N2683" s="5" t="str">
        <f>TEXT(Table1[[#This Row],[Date]],"mmm")</f>
        <v>Jan</v>
      </c>
      <c r="O2683" s="5">
        <f>YEAR(Table1[[#This Row],[Date]])</f>
        <v>2023</v>
      </c>
    </row>
    <row r="2684" spans="1:15" x14ac:dyDescent="0.25">
      <c r="A2684" s="5">
        <v>2683</v>
      </c>
      <c r="B2684" s="6">
        <v>45529</v>
      </c>
      <c r="C2684" s="5" t="s">
        <v>66</v>
      </c>
      <c r="D2684" s="5" t="str">
        <f>VLOOKUP($C2684,'Sales Person'!$A$1:$C$21,2,0)</f>
        <v>Michale Cole</v>
      </c>
      <c r="E2684" s="5" t="s">
        <v>10</v>
      </c>
      <c r="F2684" s="5" t="str">
        <f>VLOOKUP($E2684,Country!$A$1:$B$11,2,0)</f>
        <v>Europe</v>
      </c>
      <c r="G2684" s="5" t="s">
        <v>24</v>
      </c>
      <c r="H2684" s="5" t="str">
        <f>VLOOKUP($G2684,Products!$A$1:$C$11,COLUMNS(Products!$A$2:B2684),0)</f>
        <v>Audio</v>
      </c>
      <c r="I2684" s="5">
        <f>VLOOKUP($G2684,Products!$A$1:$C$11,COLUMNS(Products!$A$2:C2684),0)</f>
        <v>195.62</v>
      </c>
      <c r="J2684" s="5">
        <v>984.91</v>
      </c>
      <c r="K2684" s="5" t="s">
        <v>81</v>
      </c>
      <c r="L2684" s="6">
        <v>45535</v>
      </c>
      <c r="M2684" s="5">
        <f t="shared" si="41"/>
        <v>6</v>
      </c>
      <c r="N2684" s="5" t="str">
        <f>TEXT(Table1[[#This Row],[Date]],"mmm")</f>
        <v>Aug</v>
      </c>
      <c r="O2684" s="5">
        <f>YEAR(Table1[[#This Row],[Date]])</f>
        <v>2024</v>
      </c>
    </row>
    <row r="2685" spans="1:15" x14ac:dyDescent="0.25">
      <c r="A2685" s="5">
        <v>2684</v>
      </c>
      <c r="B2685" s="6">
        <v>45152</v>
      </c>
      <c r="C2685" s="5" t="s">
        <v>46</v>
      </c>
      <c r="D2685" s="5" t="str">
        <f>VLOOKUP($C2685,'Sales Person'!$A$1:$C$21,2,0)</f>
        <v>Nick Patrick</v>
      </c>
      <c r="E2685" s="5" t="s">
        <v>2</v>
      </c>
      <c r="F2685" s="5" t="str">
        <f>VLOOKUP($E2685,Country!$A$1:$B$11,2,0)</f>
        <v>North America</v>
      </c>
      <c r="G2685" s="5" t="s">
        <v>29</v>
      </c>
      <c r="H2685" s="5" t="str">
        <f>VLOOKUP($G2685,Products!$A$1:$C$11,COLUMNS(Products!$A$2:B2685),0)</f>
        <v>Computing</v>
      </c>
      <c r="I2685" s="5">
        <f>VLOOKUP($G2685,Products!$A$1:$C$11,COLUMNS(Products!$A$2:C2685),0)</f>
        <v>104.6</v>
      </c>
      <c r="J2685" s="5">
        <v>332.13</v>
      </c>
      <c r="K2685" s="5" t="s">
        <v>81</v>
      </c>
      <c r="L2685" s="6">
        <v>45153</v>
      </c>
      <c r="M2685" s="5">
        <f t="shared" si="41"/>
        <v>1</v>
      </c>
      <c r="N2685" s="5" t="str">
        <f>TEXT(Table1[[#This Row],[Date]],"mmm")</f>
        <v>Aug</v>
      </c>
      <c r="O2685" s="5">
        <f>YEAR(Table1[[#This Row],[Date]])</f>
        <v>2023</v>
      </c>
    </row>
    <row r="2686" spans="1:15" x14ac:dyDescent="0.25">
      <c r="A2686" s="5">
        <v>2685</v>
      </c>
      <c r="B2686" s="6">
        <v>45318</v>
      </c>
      <c r="C2686" s="5" t="s">
        <v>72</v>
      </c>
      <c r="D2686" s="5" t="str">
        <f>VLOOKUP($C2686,'Sales Person'!$A$1:$C$21,2,0)</f>
        <v>Cathy Kelley</v>
      </c>
      <c r="E2686" s="5" t="s">
        <v>9</v>
      </c>
      <c r="F2686" s="5" t="str">
        <f>VLOOKUP($E2686,Country!$A$1:$B$11,2,0)</f>
        <v>Europe</v>
      </c>
      <c r="G2686" s="5" t="s">
        <v>28</v>
      </c>
      <c r="H2686" s="5" t="str">
        <f>VLOOKUP($G2686,Products!$A$1:$C$11,COLUMNS(Products!$A$2:B2686),0)</f>
        <v>Electronics</v>
      </c>
      <c r="I2686" s="5">
        <f>VLOOKUP($G2686,Products!$A$1:$C$11,COLUMNS(Products!$A$2:C2686),0)</f>
        <v>282.79000000000002</v>
      </c>
      <c r="J2686" s="5">
        <v>330.61</v>
      </c>
      <c r="K2686" s="5" t="s">
        <v>82</v>
      </c>
      <c r="L2686" s="5" t="s">
        <v>83</v>
      </c>
      <c r="M2686" s="5" t="str">
        <f t="shared" si="41"/>
        <v>0</v>
      </c>
      <c r="N2686" s="5" t="str">
        <f>TEXT(Table1[[#This Row],[Date]],"mmm")</f>
        <v>Jan</v>
      </c>
      <c r="O2686" s="5">
        <f>YEAR(Table1[[#This Row],[Date]])</f>
        <v>2024</v>
      </c>
    </row>
    <row r="2687" spans="1:15" x14ac:dyDescent="0.25">
      <c r="A2687" s="5">
        <v>2686</v>
      </c>
      <c r="B2687" s="6">
        <v>45147</v>
      </c>
      <c r="C2687" s="5" t="s">
        <v>72</v>
      </c>
      <c r="D2687" s="5" t="str">
        <f>VLOOKUP($C2687,'Sales Person'!$A$1:$C$21,2,0)</f>
        <v>Cathy Kelley</v>
      </c>
      <c r="E2687" s="5" t="s">
        <v>4</v>
      </c>
      <c r="F2687" s="5" t="str">
        <f>VLOOKUP($E2687,Country!$A$1:$B$11,2,0)</f>
        <v>North America</v>
      </c>
      <c r="G2687" s="5" t="s">
        <v>30</v>
      </c>
      <c r="H2687" s="5" t="str">
        <f>VLOOKUP($G2687,Products!$A$1:$C$11,COLUMNS(Products!$A$2:B2687),0)</f>
        <v>Audio</v>
      </c>
      <c r="I2687" s="5">
        <f>VLOOKUP($G2687,Products!$A$1:$C$11,COLUMNS(Products!$A$2:C2687),0)</f>
        <v>199.57</v>
      </c>
      <c r="J2687" s="5">
        <v>938.62</v>
      </c>
      <c r="K2687" s="5" t="s">
        <v>82</v>
      </c>
      <c r="L2687" s="5" t="s">
        <v>83</v>
      </c>
      <c r="M2687" s="5" t="str">
        <f t="shared" si="41"/>
        <v>0</v>
      </c>
      <c r="N2687" s="5" t="str">
        <f>TEXT(Table1[[#This Row],[Date]],"mmm")</f>
        <v>Aug</v>
      </c>
      <c r="O2687" s="5">
        <f>YEAR(Table1[[#This Row],[Date]])</f>
        <v>2023</v>
      </c>
    </row>
    <row r="2688" spans="1:15" x14ac:dyDescent="0.25">
      <c r="A2688" s="5">
        <v>2687</v>
      </c>
      <c r="B2688" s="6">
        <v>44970</v>
      </c>
      <c r="C2688" s="5" t="s">
        <v>36</v>
      </c>
      <c r="D2688" s="5" t="str">
        <f>VLOOKUP($C2688,'Sales Person'!$A$1:$C$21,2,0)</f>
        <v>Michale Cole</v>
      </c>
      <c r="E2688" s="5" t="s">
        <v>15</v>
      </c>
      <c r="F2688" s="5" t="str">
        <f>VLOOKUP($E2688,Country!$A$1:$B$11,2,0)</f>
        <v>Oceania</v>
      </c>
      <c r="G2688" s="5" t="s">
        <v>22</v>
      </c>
      <c r="H2688" s="5" t="str">
        <f>VLOOKUP($G2688,Products!$A$1:$C$11,COLUMNS(Products!$A$2:B2688),0)</f>
        <v>Computing</v>
      </c>
      <c r="I2688" s="5">
        <f>VLOOKUP($G2688,Products!$A$1:$C$11,COLUMNS(Products!$A$2:C2688),0)</f>
        <v>415.78</v>
      </c>
      <c r="J2688" s="5">
        <v>859.04</v>
      </c>
      <c r="K2688" s="5" t="s">
        <v>81</v>
      </c>
      <c r="L2688" s="6">
        <v>44990</v>
      </c>
      <c r="M2688" s="5">
        <f t="shared" si="41"/>
        <v>20</v>
      </c>
      <c r="N2688" s="5" t="str">
        <f>TEXT(Table1[[#This Row],[Date]],"mmm")</f>
        <v>Feb</v>
      </c>
      <c r="O2688" s="5">
        <f>YEAR(Table1[[#This Row],[Date]])</f>
        <v>2023</v>
      </c>
    </row>
    <row r="2689" spans="1:15" x14ac:dyDescent="0.25">
      <c r="A2689" s="5">
        <v>2688</v>
      </c>
      <c r="B2689" s="6">
        <v>45100</v>
      </c>
      <c r="C2689" s="5" t="s">
        <v>42</v>
      </c>
      <c r="D2689" s="5" t="str">
        <f>VLOOKUP($C2689,'Sales Person'!$A$1:$C$21,2,0)</f>
        <v>Cathy Kelley</v>
      </c>
      <c r="E2689" s="5" t="s">
        <v>2</v>
      </c>
      <c r="F2689" s="5" t="str">
        <f>VLOOKUP($E2689,Country!$A$1:$B$11,2,0)</f>
        <v>North America</v>
      </c>
      <c r="G2689" s="5" t="s">
        <v>32</v>
      </c>
      <c r="H2689" s="5" t="str">
        <f>VLOOKUP($G2689,Products!$A$1:$C$11,COLUMNS(Products!$A$2:B2689),0)</f>
        <v>Audio</v>
      </c>
      <c r="I2689" s="5">
        <f>VLOOKUP($G2689,Products!$A$1:$C$11,COLUMNS(Products!$A$2:C2689),0)</f>
        <v>143.09</v>
      </c>
      <c r="J2689" s="5">
        <v>465.17</v>
      </c>
      <c r="K2689" s="5" t="s">
        <v>81</v>
      </c>
      <c r="L2689" s="6">
        <v>45101</v>
      </c>
      <c r="M2689" s="5">
        <f t="shared" si="41"/>
        <v>1</v>
      </c>
      <c r="N2689" s="5" t="str">
        <f>TEXT(Table1[[#This Row],[Date]],"mmm")</f>
        <v>Jun</v>
      </c>
      <c r="O2689" s="5">
        <f>YEAR(Table1[[#This Row],[Date]])</f>
        <v>2023</v>
      </c>
    </row>
    <row r="2690" spans="1:15" x14ac:dyDescent="0.25">
      <c r="A2690" s="5">
        <v>2689</v>
      </c>
      <c r="B2690" s="6">
        <v>45089</v>
      </c>
      <c r="C2690" s="5" t="s">
        <v>48</v>
      </c>
      <c r="D2690" s="5" t="str">
        <f>VLOOKUP($C2690,'Sales Person'!$A$1:$C$21,2,0)</f>
        <v>Cathy Kelley</v>
      </c>
      <c r="E2690" s="5" t="s">
        <v>15</v>
      </c>
      <c r="F2690" s="5" t="str">
        <f>VLOOKUP($E2690,Country!$A$1:$B$11,2,0)</f>
        <v>Oceania</v>
      </c>
      <c r="G2690" s="5" t="s">
        <v>30</v>
      </c>
      <c r="H2690" s="5" t="str">
        <f>VLOOKUP($G2690,Products!$A$1:$C$11,COLUMNS(Products!$A$2:B2690),0)</f>
        <v>Audio</v>
      </c>
      <c r="I2690" s="5">
        <f>VLOOKUP($G2690,Products!$A$1:$C$11,COLUMNS(Products!$A$2:C2690),0)</f>
        <v>199.57</v>
      </c>
      <c r="J2690" s="5">
        <v>819.75</v>
      </c>
      <c r="K2690" s="5" t="s">
        <v>82</v>
      </c>
      <c r="L2690" s="5" t="s">
        <v>83</v>
      </c>
      <c r="M2690" s="5" t="str">
        <f t="shared" ref="M2690:M2753" si="42">IFERROR(L2690-B2690,"0")</f>
        <v>0</v>
      </c>
      <c r="N2690" s="5" t="str">
        <f>TEXT(Table1[[#This Row],[Date]],"mmm")</f>
        <v>Jun</v>
      </c>
      <c r="O2690" s="5">
        <f>YEAR(Table1[[#This Row],[Date]])</f>
        <v>2023</v>
      </c>
    </row>
    <row r="2691" spans="1:15" x14ac:dyDescent="0.25">
      <c r="A2691" s="5">
        <v>2690</v>
      </c>
      <c r="B2691" s="6">
        <v>45453</v>
      </c>
      <c r="C2691" s="5" t="s">
        <v>42</v>
      </c>
      <c r="D2691" s="5" t="str">
        <f>VLOOKUP($C2691,'Sales Person'!$A$1:$C$21,2,0)</f>
        <v>Cathy Kelley</v>
      </c>
      <c r="E2691" s="5" t="s">
        <v>14</v>
      </c>
      <c r="F2691" s="5" t="str">
        <f>VLOOKUP($E2691,Country!$A$1:$B$11,2,0)</f>
        <v>Asia</v>
      </c>
      <c r="G2691" s="5" t="s">
        <v>20</v>
      </c>
      <c r="H2691" s="5" t="str">
        <f>VLOOKUP($G2691,Products!$A$1:$C$11,COLUMNS(Products!$A$2:B2691),0)</f>
        <v>Office Equipment</v>
      </c>
      <c r="I2691" s="5">
        <f>VLOOKUP($G2691,Products!$A$1:$C$11,COLUMNS(Products!$A$2:C2691),0)</f>
        <v>350.59</v>
      </c>
      <c r="J2691" s="5">
        <v>947.75</v>
      </c>
      <c r="K2691" s="5" t="s">
        <v>82</v>
      </c>
      <c r="L2691" s="5" t="s">
        <v>83</v>
      </c>
      <c r="M2691" s="5" t="str">
        <f t="shared" si="42"/>
        <v>0</v>
      </c>
      <c r="N2691" s="5" t="str">
        <f>TEXT(Table1[[#This Row],[Date]],"mmm")</f>
        <v>Jun</v>
      </c>
      <c r="O2691" s="5">
        <f>YEAR(Table1[[#This Row],[Date]])</f>
        <v>2024</v>
      </c>
    </row>
    <row r="2692" spans="1:15" x14ac:dyDescent="0.25">
      <c r="A2692" s="5">
        <v>2691</v>
      </c>
      <c r="B2692" s="6">
        <v>45073</v>
      </c>
      <c r="C2692" s="5" t="s">
        <v>74</v>
      </c>
      <c r="D2692" s="5" t="str">
        <f>VLOOKUP($C2692,'Sales Person'!$A$1:$C$21,2,0)</f>
        <v>Michale Cole</v>
      </c>
      <c r="E2692" s="5" t="s">
        <v>15</v>
      </c>
      <c r="F2692" s="5" t="str">
        <f>VLOOKUP($E2692,Country!$A$1:$B$11,2,0)</f>
        <v>Oceania</v>
      </c>
      <c r="G2692" s="5" t="s">
        <v>29</v>
      </c>
      <c r="H2692" s="5" t="str">
        <f>VLOOKUP($G2692,Products!$A$1:$C$11,COLUMNS(Products!$A$2:B2692),0)</f>
        <v>Computing</v>
      </c>
      <c r="I2692" s="5">
        <f>VLOOKUP($G2692,Products!$A$1:$C$11,COLUMNS(Products!$A$2:C2692),0)</f>
        <v>104.6</v>
      </c>
      <c r="J2692" s="5">
        <v>506.92</v>
      </c>
      <c r="K2692" s="5" t="s">
        <v>82</v>
      </c>
      <c r="L2692" s="5" t="s">
        <v>83</v>
      </c>
      <c r="M2692" s="5" t="str">
        <f t="shared" si="42"/>
        <v>0</v>
      </c>
      <c r="N2692" s="5" t="str">
        <f>TEXT(Table1[[#This Row],[Date]],"mmm")</f>
        <v>May</v>
      </c>
      <c r="O2692" s="5">
        <f>YEAR(Table1[[#This Row],[Date]])</f>
        <v>2023</v>
      </c>
    </row>
    <row r="2693" spans="1:15" x14ac:dyDescent="0.25">
      <c r="A2693" s="5">
        <v>2692</v>
      </c>
      <c r="B2693" s="6">
        <v>45436</v>
      </c>
      <c r="C2693" s="5" t="s">
        <v>60</v>
      </c>
      <c r="D2693" s="5" t="str">
        <f>VLOOKUP($C2693,'Sales Person'!$A$1:$C$21,2,0)</f>
        <v>Cathy Kelley</v>
      </c>
      <c r="E2693" s="5" t="s">
        <v>9</v>
      </c>
      <c r="F2693" s="5" t="str">
        <f>VLOOKUP($E2693,Country!$A$1:$B$11,2,0)</f>
        <v>Europe</v>
      </c>
      <c r="G2693" s="5" t="s">
        <v>33</v>
      </c>
      <c r="H2693" s="5" t="str">
        <f>VLOOKUP($G2693,Products!$A$1:$C$11,COLUMNS(Products!$A$2:B2693),0)</f>
        <v>Electronics</v>
      </c>
      <c r="I2693" s="5">
        <f>VLOOKUP($G2693,Products!$A$1:$C$11,COLUMNS(Products!$A$2:C2693),0)</f>
        <v>381.62</v>
      </c>
      <c r="J2693" s="5">
        <v>834.03</v>
      </c>
      <c r="K2693" s="5" t="s">
        <v>81</v>
      </c>
      <c r="L2693" s="6">
        <v>45446</v>
      </c>
      <c r="M2693" s="5">
        <f t="shared" si="42"/>
        <v>10</v>
      </c>
      <c r="N2693" s="5" t="str">
        <f>TEXT(Table1[[#This Row],[Date]],"mmm")</f>
        <v>May</v>
      </c>
      <c r="O2693" s="5">
        <f>YEAR(Table1[[#This Row],[Date]])</f>
        <v>2024</v>
      </c>
    </row>
    <row r="2694" spans="1:15" x14ac:dyDescent="0.25">
      <c r="A2694" s="5">
        <v>2693</v>
      </c>
      <c r="B2694" s="6">
        <v>45468</v>
      </c>
      <c r="C2694" s="5" t="s">
        <v>72</v>
      </c>
      <c r="D2694" s="5" t="str">
        <f>VLOOKUP($C2694,'Sales Person'!$A$1:$C$21,2,0)</f>
        <v>Cathy Kelley</v>
      </c>
      <c r="E2694" s="5" t="s">
        <v>15</v>
      </c>
      <c r="F2694" s="5" t="str">
        <f>VLOOKUP($E2694,Country!$A$1:$B$11,2,0)</f>
        <v>Oceania</v>
      </c>
      <c r="G2694" s="5" t="s">
        <v>29</v>
      </c>
      <c r="H2694" s="5" t="str">
        <f>VLOOKUP($G2694,Products!$A$1:$C$11,COLUMNS(Products!$A$2:B2694),0)</f>
        <v>Computing</v>
      </c>
      <c r="I2694" s="5">
        <f>VLOOKUP($G2694,Products!$A$1:$C$11,COLUMNS(Products!$A$2:C2694),0)</f>
        <v>104.6</v>
      </c>
      <c r="J2694" s="5">
        <v>517.99</v>
      </c>
      <c r="K2694" s="5" t="s">
        <v>82</v>
      </c>
      <c r="L2694" s="5" t="s">
        <v>83</v>
      </c>
      <c r="M2694" s="5" t="str">
        <f t="shared" si="42"/>
        <v>0</v>
      </c>
      <c r="N2694" s="5" t="str">
        <f>TEXT(Table1[[#This Row],[Date]],"mmm")</f>
        <v>Jun</v>
      </c>
      <c r="O2694" s="5">
        <f>YEAR(Table1[[#This Row],[Date]])</f>
        <v>2024</v>
      </c>
    </row>
    <row r="2695" spans="1:15" x14ac:dyDescent="0.25">
      <c r="A2695" s="5">
        <v>2694</v>
      </c>
      <c r="B2695" s="6">
        <v>45606</v>
      </c>
      <c r="C2695" s="5" t="s">
        <v>62</v>
      </c>
      <c r="D2695" s="5" t="str">
        <f>VLOOKUP($C2695,'Sales Person'!$A$1:$C$21,2,0)</f>
        <v>Cathy Kelley</v>
      </c>
      <c r="E2695" s="5" t="s">
        <v>9</v>
      </c>
      <c r="F2695" s="5" t="str">
        <f>VLOOKUP($E2695,Country!$A$1:$B$11,2,0)</f>
        <v>Europe</v>
      </c>
      <c r="G2695" s="5" t="s">
        <v>28</v>
      </c>
      <c r="H2695" s="5" t="str">
        <f>VLOOKUP($G2695,Products!$A$1:$C$11,COLUMNS(Products!$A$2:B2695),0)</f>
        <v>Electronics</v>
      </c>
      <c r="I2695" s="5">
        <f>VLOOKUP($G2695,Products!$A$1:$C$11,COLUMNS(Products!$A$2:C2695),0)</f>
        <v>282.79000000000002</v>
      </c>
      <c r="J2695" s="5">
        <v>268.52999999999997</v>
      </c>
      <c r="K2695" s="5" t="s">
        <v>81</v>
      </c>
      <c r="L2695" s="6">
        <v>45616</v>
      </c>
      <c r="M2695" s="5">
        <f t="shared" si="42"/>
        <v>10</v>
      </c>
      <c r="N2695" s="5" t="str">
        <f>TEXT(Table1[[#This Row],[Date]],"mmm")</f>
        <v>Nov</v>
      </c>
      <c r="O2695" s="5">
        <f>YEAR(Table1[[#This Row],[Date]])</f>
        <v>2024</v>
      </c>
    </row>
    <row r="2696" spans="1:15" x14ac:dyDescent="0.25">
      <c r="A2696" s="5">
        <v>2695</v>
      </c>
      <c r="B2696" s="6">
        <v>45232</v>
      </c>
      <c r="C2696" s="5" t="s">
        <v>74</v>
      </c>
      <c r="D2696" s="5" t="str">
        <f>VLOOKUP($C2696,'Sales Person'!$A$1:$C$21,2,0)</f>
        <v>Michale Cole</v>
      </c>
      <c r="E2696" s="5" t="s">
        <v>2</v>
      </c>
      <c r="F2696" s="5" t="str">
        <f>VLOOKUP($E2696,Country!$A$1:$B$11,2,0)</f>
        <v>North America</v>
      </c>
      <c r="G2696" s="5" t="s">
        <v>20</v>
      </c>
      <c r="H2696" s="5" t="str">
        <f>VLOOKUP($G2696,Products!$A$1:$C$11,COLUMNS(Products!$A$2:B2696),0)</f>
        <v>Office Equipment</v>
      </c>
      <c r="I2696" s="5">
        <f>VLOOKUP($G2696,Products!$A$1:$C$11,COLUMNS(Products!$A$2:C2696),0)</f>
        <v>350.59</v>
      </c>
      <c r="J2696" s="5">
        <v>408.59</v>
      </c>
      <c r="K2696" s="5" t="s">
        <v>81</v>
      </c>
      <c r="L2696" s="6">
        <v>45233</v>
      </c>
      <c r="M2696" s="5">
        <f t="shared" si="42"/>
        <v>1</v>
      </c>
      <c r="N2696" s="5" t="str">
        <f>TEXT(Table1[[#This Row],[Date]],"mmm")</f>
        <v>Nov</v>
      </c>
      <c r="O2696" s="5">
        <f>YEAR(Table1[[#This Row],[Date]])</f>
        <v>2023</v>
      </c>
    </row>
    <row r="2697" spans="1:15" x14ac:dyDescent="0.25">
      <c r="A2697" s="5">
        <v>2696</v>
      </c>
      <c r="B2697" s="6">
        <v>45316</v>
      </c>
      <c r="C2697" s="5" t="s">
        <v>68</v>
      </c>
      <c r="D2697" s="5" t="str">
        <f>VLOOKUP($C2697,'Sales Person'!$A$1:$C$21,2,0)</f>
        <v>Samantha Irvin</v>
      </c>
      <c r="E2697" s="5" t="s">
        <v>2</v>
      </c>
      <c r="F2697" s="5" t="str">
        <f>VLOOKUP($E2697,Country!$A$1:$B$11,2,0)</f>
        <v>North America</v>
      </c>
      <c r="G2697" s="5" t="s">
        <v>32</v>
      </c>
      <c r="H2697" s="5" t="str">
        <f>VLOOKUP($G2697,Products!$A$1:$C$11,COLUMNS(Products!$A$2:B2697),0)</f>
        <v>Audio</v>
      </c>
      <c r="I2697" s="5">
        <f>VLOOKUP($G2697,Products!$A$1:$C$11,COLUMNS(Products!$A$2:C2697),0)</f>
        <v>143.09</v>
      </c>
      <c r="J2697" s="5">
        <v>108.84</v>
      </c>
      <c r="K2697" s="5" t="s">
        <v>81</v>
      </c>
      <c r="L2697" s="6">
        <v>45317</v>
      </c>
      <c r="M2697" s="5">
        <f t="shared" si="42"/>
        <v>1</v>
      </c>
      <c r="N2697" s="5" t="str">
        <f>TEXT(Table1[[#This Row],[Date]],"mmm")</f>
        <v>Jan</v>
      </c>
      <c r="O2697" s="5">
        <f>YEAR(Table1[[#This Row],[Date]])</f>
        <v>2024</v>
      </c>
    </row>
    <row r="2698" spans="1:15" x14ac:dyDescent="0.25">
      <c r="A2698" s="5">
        <v>2697</v>
      </c>
      <c r="B2698" s="6">
        <v>45105</v>
      </c>
      <c r="C2698" s="5" t="s">
        <v>56</v>
      </c>
      <c r="D2698" s="5" t="str">
        <f>VLOOKUP($C2698,'Sales Person'!$A$1:$C$21,2,0)</f>
        <v>Nick Patrick</v>
      </c>
      <c r="E2698" s="5" t="s">
        <v>2</v>
      </c>
      <c r="F2698" s="5" t="str">
        <f>VLOOKUP($E2698,Country!$A$1:$B$11,2,0)</f>
        <v>North America</v>
      </c>
      <c r="G2698" s="5" t="s">
        <v>29</v>
      </c>
      <c r="H2698" s="5" t="str">
        <f>VLOOKUP($G2698,Products!$A$1:$C$11,COLUMNS(Products!$A$2:B2698),0)</f>
        <v>Computing</v>
      </c>
      <c r="I2698" s="5">
        <f>VLOOKUP($G2698,Products!$A$1:$C$11,COLUMNS(Products!$A$2:C2698),0)</f>
        <v>104.6</v>
      </c>
      <c r="J2698" s="5">
        <v>609.6</v>
      </c>
      <c r="K2698" s="5" t="s">
        <v>81</v>
      </c>
      <c r="L2698" s="6">
        <v>45106</v>
      </c>
      <c r="M2698" s="5">
        <f t="shared" si="42"/>
        <v>1</v>
      </c>
      <c r="N2698" s="5" t="str">
        <f>TEXT(Table1[[#This Row],[Date]],"mmm")</f>
        <v>Jun</v>
      </c>
      <c r="O2698" s="5">
        <f>YEAR(Table1[[#This Row],[Date]])</f>
        <v>2023</v>
      </c>
    </row>
    <row r="2699" spans="1:15" x14ac:dyDescent="0.25">
      <c r="A2699" s="5">
        <v>2698</v>
      </c>
      <c r="B2699" s="6">
        <v>45289</v>
      </c>
      <c r="C2699" s="5" t="s">
        <v>52</v>
      </c>
      <c r="D2699" s="5" t="str">
        <f>VLOOKUP($C2699,'Sales Person'!$A$1:$C$21,2,0)</f>
        <v>Nick Patrick</v>
      </c>
      <c r="E2699" s="5" t="s">
        <v>11</v>
      </c>
      <c r="F2699" s="5" t="str">
        <f>VLOOKUP($E2699,Country!$A$1:$B$11,2,0)</f>
        <v>Asia</v>
      </c>
      <c r="G2699" s="5" t="s">
        <v>31</v>
      </c>
      <c r="H2699" s="5" t="str">
        <f>VLOOKUP($G2699,Products!$A$1:$C$11,COLUMNS(Products!$A$2:B2699),0)</f>
        <v>Electronics</v>
      </c>
      <c r="I2699" s="5">
        <f>VLOOKUP($G2699,Products!$A$1:$C$11,COLUMNS(Products!$A$2:C2699),0)</f>
        <v>71.97</v>
      </c>
      <c r="J2699" s="5">
        <v>759.91</v>
      </c>
      <c r="K2699" s="5" t="s">
        <v>82</v>
      </c>
      <c r="L2699" s="5" t="s">
        <v>83</v>
      </c>
      <c r="M2699" s="5" t="str">
        <f t="shared" si="42"/>
        <v>0</v>
      </c>
      <c r="N2699" s="5" t="str">
        <f>TEXT(Table1[[#This Row],[Date]],"mmm")</f>
        <v>Dec</v>
      </c>
      <c r="O2699" s="5">
        <f>YEAR(Table1[[#This Row],[Date]])</f>
        <v>2023</v>
      </c>
    </row>
    <row r="2700" spans="1:15" x14ac:dyDescent="0.25">
      <c r="A2700" s="5">
        <v>2699</v>
      </c>
      <c r="B2700" s="6">
        <v>45557</v>
      </c>
      <c r="C2700" s="5" t="s">
        <v>48</v>
      </c>
      <c r="D2700" s="5" t="str">
        <f>VLOOKUP($C2700,'Sales Person'!$A$1:$C$21,2,0)</f>
        <v>Cathy Kelley</v>
      </c>
      <c r="E2700" s="5" t="s">
        <v>7</v>
      </c>
      <c r="F2700" s="5" t="str">
        <f>VLOOKUP($E2700,Country!$A$1:$B$11,2,0)</f>
        <v>Europe</v>
      </c>
      <c r="G2700" s="5" t="s">
        <v>28</v>
      </c>
      <c r="H2700" s="5" t="str">
        <f>VLOOKUP($G2700,Products!$A$1:$C$11,COLUMNS(Products!$A$2:B2700),0)</f>
        <v>Electronics</v>
      </c>
      <c r="I2700" s="5">
        <f>VLOOKUP($G2700,Products!$A$1:$C$11,COLUMNS(Products!$A$2:C2700),0)</f>
        <v>282.79000000000002</v>
      </c>
      <c r="J2700" s="5">
        <v>587.24</v>
      </c>
      <c r="K2700" s="5" t="s">
        <v>81</v>
      </c>
      <c r="L2700" s="6">
        <v>45565</v>
      </c>
      <c r="M2700" s="5">
        <f t="shared" si="42"/>
        <v>8</v>
      </c>
      <c r="N2700" s="5" t="str">
        <f>TEXT(Table1[[#This Row],[Date]],"mmm")</f>
        <v>Sep</v>
      </c>
      <c r="O2700" s="5">
        <f>YEAR(Table1[[#This Row],[Date]])</f>
        <v>2024</v>
      </c>
    </row>
    <row r="2701" spans="1:15" x14ac:dyDescent="0.25">
      <c r="A2701" s="5">
        <v>2700</v>
      </c>
      <c r="B2701" s="6">
        <v>44995</v>
      </c>
      <c r="C2701" s="5" t="s">
        <v>64</v>
      </c>
      <c r="D2701" s="5" t="str">
        <f>VLOOKUP($C2701,'Sales Person'!$A$1:$C$21,2,0)</f>
        <v>Michale Cole</v>
      </c>
      <c r="E2701" s="5" t="s">
        <v>4</v>
      </c>
      <c r="F2701" s="5" t="str">
        <f>VLOOKUP($E2701,Country!$A$1:$B$11,2,0)</f>
        <v>North America</v>
      </c>
      <c r="G2701" s="5" t="s">
        <v>24</v>
      </c>
      <c r="H2701" s="5" t="str">
        <f>VLOOKUP($G2701,Products!$A$1:$C$11,COLUMNS(Products!$A$2:B2701),0)</f>
        <v>Audio</v>
      </c>
      <c r="I2701" s="5">
        <f>VLOOKUP($G2701,Products!$A$1:$C$11,COLUMNS(Products!$A$2:C2701),0)</f>
        <v>195.62</v>
      </c>
      <c r="J2701" s="5">
        <v>372.94</v>
      </c>
      <c r="K2701" s="5" t="s">
        <v>81</v>
      </c>
      <c r="L2701" s="6">
        <v>44997</v>
      </c>
      <c r="M2701" s="5">
        <f t="shared" si="42"/>
        <v>2</v>
      </c>
      <c r="N2701" s="5" t="str">
        <f>TEXT(Table1[[#This Row],[Date]],"mmm")</f>
        <v>Mar</v>
      </c>
      <c r="O2701" s="5">
        <f>YEAR(Table1[[#This Row],[Date]])</f>
        <v>2023</v>
      </c>
    </row>
    <row r="2702" spans="1:15" x14ac:dyDescent="0.25">
      <c r="A2702" s="5">
        <v>2701</v>
      </c>
      <c r="B2702" s="6">
        <v>45391</v>
      </c>
      <c r="C2702" s="5" t="s">
        <v>68</v>
      </c>
      <c r="D2702" s="5" t="str">
        <f>VLOOKUP($C2702,'Sales Person'!$A$1:$C$21,2,0)</f>
        <v>Samantha Irvin</v>
      </c>
      <c r="E2702" s="5" t="s">
        <v>9</v>
      </c>
      <c r="F2702" s="5" t="str">
        <f>VLOOKUP($E2702,Country!$A$1:$B$11,2,0)</f>
        <v>Europe</v>
      </c>
      <c r="G2702" s="5" t="s">
        <v>26</v>
      </c>
      <c r="H2702" s="5" t="str">
        <f>VLOOKUP($G2702,Products!$A$1:$C$11,COLUMNS(Products!$A$2:B2702),0)</f>
        <v>Electronics</v>
      </c>
      <c r="I2702" s="5">
        <f>VLOOKUP($G2702,Products!$A$1:$C$11,COLUMNS(Products!$A$2:C2702),0)</f>
        <v>263.2</v>
      </c>
      <c r="J2702" s="5">
        <v>154.25</v>
      </c>
      <c r="K2702" s="5" t="s">
        <v>81</v>
      </c>
      <c r="L2702" s="6">
        <v>45401</v>
      </c>
      <c r="M2702" s="5">
        <f t="shared" si="42"/>
        <v>10</v>
      </c>
      <c r="N2702" s="5" t="str">
        <f>TEXT(Table1[[#This Row],[Date]],"mmm")</f>
        <v>Apr</v>
      </c>
      <c r="O2702" s="5">
        <f>YEAR(Table1[[#This Row],[Date]])</f>
        <v>2024</v>
      </c>
    </row>
    <row r="2703" spans="1:15" x14ac:dyDescent="0.25">
      <c r="A2703" s="5">
        <v>2702</v>
      </c>
      <c r="B2703" s="6">
        <v>44928</v>
      </c>
      <c r="C2703" s="5" t="s">
        <v>50</v>
      </c>
      <c r="D2703" s="5" t="str">
        <f>VLOOKUP($C2703,'Sales Person'!$A$1:$C$21,2,0)</f>
        <v>Michale Cole</v>
      </c>
      <c r="E2703" s="5" t="s">
        <v>11</v>
      </c>
      <c r="F2703" s="5" t="str">
        <f>VLOOKUP($E2703,Country!$A$1:$B$11,2,0)</f>
        <v>Asia</v>
      </c>
      <c r="G2703" s="5" t="s">
        <v>31</v>
      </c>
      <c r="H2703" s="5" t="str">
        <f>VLOOKUP($G2703,Products!$A$1:$C$11,COLUMNS(Products!$A$2:B2703),0)</f>
        <v>Electronics</v>
      </c>
      <c r="I2703" s="5">
        <f>VLOOKUP($G2703,Products!$A$1:$C$11,COLUMNS(Products!$A$2:C2703),0)</f>
        <v>71.97</v>
      </c>
      <c r="J2703" s="5">
        <v>309.33</v>
      </c>
      <c r="K2703" s="5" t="s">
        <v>82</v>
      </c>
      <c r="L2703" s="5" t="s">
        <v>83</v>
      </c>
      <c r="M2703" s="5" t="str">
        <f t="shared" si="42"/>
        <v>0</v>
      </c>
      <c r="N2703" s="5" t="str">
        <f>TEXT(Table1[[#This Row],[Date]],"mmm")</f>
        <v>Jan</v>
      </c>
      <c r="O2703" s="5">
        <f>YEAR(Table1[[#This Row],[Date]])</f>
        <v>2023</v>
      </c>
    </row>
    <row r="2704" spans="1:15" x14ac:dyDescent="0.25">
      <c r="A2704" s="5">
        <v>2703</v>
      </c>
      <c r="B2704" s="6">
        <v>44949</v>
      </c>
      <c r="C2704" s="5" t="s">
        <v>46</v>
      </c>
      <c r="D2704" s="5" t="str">
        <f>VLOOKUP($C2704,'Sales Person'!$A$1:$C$21,2,0)</f>
        <v>Nick Patrick</v>
      </c>
      <c r="E2704" s="5" t="s">
        <v>14</v>
      </c>
      <c r="F2704" s="5" t="str">
        <f>VLOOKUP($E2704,Country!$A$1:$B$11,2,0)</f>
        <v>Asia</v>
      </c>
      <c r="G2704" s="5" t="s">
        <v>33</v>
      </c>
      <c r="H2704" s="5" t="str">
        <f>VLOOKUP($G2704,Products!$A$1:$C$11,COLUMNS(Products!$A$2:B2704),0)</f>
        <v>Electronics</v>
      </c>
      <c r="I2704" s="5">
        <f>VLOOKUP($G2704,Products!$A$1:$C$11,COLUMNS(Products!$A$2:C2704),0)</f>
        <v>381.62</v>
      </c>
      <c r="J2704" s="5">
        <v>875.58</v>
      </c>
      <c r="K2704" s="5" t="s">
        <v>82</v>
      </c>
      <c r="L2704" s="5" t="s">
        <v>83</v>
      </c>
      <c r="M2704" s="5" t="str">
        <f t="shared" si="42"/>
        <v>0</v>
      </c>
      <c r="N2704" s="5" t="str">
        <f>TEXT(Table1[[#This Row],[Date]],"mmm")</f>
        <v>Jan</v>
      </c>
      <c r="O2704" s="5">
        <f>YEAR(Table1[[#This Row],[Date]])</f>
        <v>2023</v>
      </c>
    </row>
    <row r="2705" spans="1:15" x14ac:dyDescent="0.25">
      <c r="A2705" s="5">
        <v>2704</v>
      </c>
      <c r="B2705" s="6">
        <v>45114</v>
      </c>
      <c r="C2705" s="5" t="s">
        <v>74</v>
      </c>
      <c r="D2705" s="5" t="str">
        <f>VLOOKUP($C2705,'Sales Person'!$A$1:$C$21,2,0)</f>
        <v>Michale Cole</v>
      </c>
      <c r="E2705" s="5" t="s">
        <v>15</v>
      </c>
      <c r="F2705" s="5" t="str">
        <f>VLOOKUP($E2705,Country!$A$1:$B$11,2,0)</f>
        <v>Oceania</v>
      </c>
      <c r="G2705" s="5" t="s">
        <v>30</v>
      </c>
      <c r="H2705" s="5" t="str">
        <f>VLOOKUP($G2705,Products!$A$1:$C$11,COLUMNS(Products!$A$2:B2705),0)</f>
        <v>Audio</v>
      </c>
      <c r="I2705" s="5">
        <f>VLOOKUP($G2705,Products!$A$1:$C$11,COLUMNS(Products!$A$2:C2705),0)</f>
        <v>199.57</v>
      </c>
      <c r="J2705" s="5">
        <v>959.69</v>
      </c>
      <c r="K2705" s="5" t="s">
        <v>81</v>
      </c>
      <c r="L2705" s="6">
        <v>45134</v>
      </c>
      <c r="M2705" s="5">
        <f t="shared" si="42"/>
        <v>20</v>
      </c>
      <c r="N2705" s="5" t="str">
        <f>TEXT(Table1[[#This Row],[Date]],"mmm")</f>
        <v>Jul</v>
      </c>
      <c r="O2705" s="5">
        <f>YEAR(Table1[[#This Row],[Date]])</f>
        <v>2023</v>
      </c>
    </row>
    <row r="2706" spans="1:15" x14ac:dyDescent="0.25">
      <c r="A2706" s="5">
        <v>2705</v>
      </c>
      <c r="B2706" s="6">
        <v>45640</v>
      </c>
      <c r="C2706" s="5" t="s">
        <v>50</v>
      </c>
      <c r="D2706" s="5" t="str">
        <f>VLOOKUP($C2706,'Sales Person'!$A$1:$C$21,2,0)</f>
        <v>Michale Cole</v>
      </c>
      <c r="E2706" s="5" t="s">
        <v>15</v>
      </c>
      <c r="F2706" s="5" t="str">
        <f>VLOOKUP($E2706,Country!$A$1:$B$11,2,0)</f>
        <v>Oceania</v>
      </c>
      <c r="G2706" s="5" t="s">
        <v>29</v>
      </c>
      <c r="H2706" s="5" t="str">
        <f>VLOOKUP($G2706,Products!$A$1:$C$11,COLUMNS(Products!$A$2:B2706),0)</f>
        <v>Computing</v>
      </c>
      <c r="I2706" s="5">
        <f>VLOOKUP($G2706,Products!$A$1:$C$11,COLUMNS(Products!$A$2:C2706),0)</f>
        <v>104.6</v>
      </c>
      <c r="J2706" s="5">
        <v>622.99</v>
      </c>
      <c r="K2706" s="5" t="s">
        <v>81</v>
      </c>
      <c r="L2706" s="6">
        <v>44929</v>
      </c>
      <c r="M2706" s="5">
        <f t="shared" si="42"/>
        <v>-711</v>
      </c>
      <c r="N2706" s="5" t="str">
        <f>TEXT(Table1[[#This Row],[Date]],"mmm")</f>
        <v>Dec</v>
      </c>
      <c r="O2706" s="5">
        <f>YEAR(Table1[[#This Row],[Date]])</f>
        <v>2024</v>
      </c>
    </row>
    <row r="2707" spans="1:15" x14ac:dyDescent="0.25">
      <c r="A2707" s="5">
        <v>2706</v>
      </c>
      <c r="B2707" s="6">
        <v>45104</v>
      </c>
      <c r="C2707" s="5" t="s">
        <v>70</v>
      </c>
      <c r="D2707" s="5" t="str">
        <f>VLOOKUP($C2707,'Sales Person'!$A$1:$C$21,2,0)</f>
        <v>Cathy Kelley</v>
      </c>
      <c r="E2707" s="5" t="s">
        <v>5</v>
      </c>
      <c r="F2707" s="5" t="str">
        <f>VLOOKUP($E2707,Country!$A$1:$B$11,2,0)</f>
        <v>South America</v>
      </c>
      <c r="G2707" s="5" t="s">
        <v>29</v>
      </c>
      <c r="H2707" s="5" t="str">
        <f>VLOOKUP($G2707,Products!$A$1:$C$11,COLUMNS(Products!$A$2:B2707),0)</f>
        <v>Computing</v>
      </c>
      <c r="I2707" s="5">
        <f>VLOOKUP($G2707,Products!$A$1:$C$11,COLUMNS(Products!$A$2:C2707),0)</f>
        <v>104.6</v>
      </c>
      <c r="J2707" s="5">
        <v>405.53</v>
      </c>
      <c r="K2707" s="5" t="s">
        <v>82</v>
      </c>
      <c r="L2707" s="5" t="s">
        <v>83</v>
      </c>
      <c r="M2707" s="5" t="str">
        <f t="shared" si="42"/>
        <v>0</v>
      </c>
      <c r="N2707" s="5" t="str">
        <f>TEXT(Table1[[#This Row],[Date]],"mmm")</f>
        <v>Jun</v>
      </c>
      <c r="O2707" s="5">
        <f>YEAR(Table1[[#This Row],[Date]])</f>
        <v>2023</v>
      </c>
    </row>
    <row r="2708" spans="1:15" x14ac:dyDescent="0.25">
      <c r="A2708" s="5">
        <v>2707</v>
      </c>
      <c r="B2708" s="6">
        <v>45643</v>
      </c>
      <c r="C2708" s="5" t="s">
        <v>62</v>
      </c>
      <c r="D2708" s="5" t="str">
        <f>VLOOKUP($C2708,'Sales Person'!$A$1:$C$21,2,0)</f>
        <v>Cathy Kelley</v>
      </c>
      <c r="E2708" s="5" t="s">
        <v>10</v>
      </c>
      <c r="F2708" s="5" t="str">
        <f>VLOOKUP($E2708,Country!$A$1:$B$11,2,0)</f>
        <v>Europe</v>
      </c>
      <c r="G2708" s="5" t="s">
        <v>30</v>
      </c>
      <c r="H2708" s="5" t="str">
        <f>VLOOKUP($G2708,Products!$A$1:$C$11,COLUMNS(Products!$A$2:B2708),0)</f>
        <v>Audio</v>
      </c>
      <c r="I2708" s="5">
        <f>VLOOKUP($G2708,Products!$A$1:$C$11,COLUMNS(Products!$A$2:C2708),0)</f>
        <v>199.57</v>
      </c>
      <c r="J2708" s="5">
        <v>689.74</v>
      </c>
      <c r="K2708" s="5" t="s">
        <v>82</v>
      </c>
      <c r="L2708" s="5" t="s">
        <v>83</v>
      </c>
      <c r="M2708" s="5" t="str">
        <f t="shared" si="42"/>
        <v>0</v>
      </c>
      <c r="N2708" s="5" t="str">
        <f>TEXT(Table1[[#This Row],[Date]],"mmm")</f>
        <v>Dec</v>
      </c>
      <c r="O2708" s="5">
        <f>YEAR(Table1[[#This Row],[Date]])</f>
        <v>2024</v>
      </c>
    </row>
    <row r="2709" spans="1:15" x14ac:dyDescent="0.25">
      <c r="A2709" s="5">
        <v>2708</v>
      </c>
      <c r="B2709" s="6">
        <v>44979</v>
      </c>
      <c r="C2709" s="5" t="s">
        <v>38</v>
      </c>
      <c r="D2709" s="5" t="str">
        <f>VLOOKUP($C2709,'Sales Person'!$A$1:$C$21,2,0)</f>
        <v>Samantha Irvin</v>
      </c>
      <c r="E2709" s="5" t="s">
        <v>5</v>
      </c>
      <c r="F2709" s="5" t="str">
        <f>VLOOKUP($E2709,Country!$A$1:$B$11,2,0)</f>
        <v>South America</v>
      </c>
      <c r="G2709" s="5" t="s">
        <v>29</v>
      </c>
      <c r="H2709" s="5" t="str">
        <f>VLOOKUP($G2709,Products!$A$1:$C$11,COLUMNS(Products!$A$2:B2709),0)</f>
        <v>Computing</v>
      </c>
      <c r="I2709" s="5">
        <f>VLOOKUP($G2709,Products!$A$1:$C$11,COLUMNS(Products!$A$2:C2709),0)</f>
        <v>104.6</v>
      </c>
      <c r="J2709" s="5">
        <v>248.75</v>
      </c>
      <c r="K2709" s="5" t="s">
        <v>81</v>
      </c>
      <c r="L2709" s="6">
        <v>44983</v>
      </c>
      <c r="M2709" s="5">
        <f t="shared" si="42"/>
        <v>4</v>
      </c>
      <c r="N2709" s="5" t="str">
        <f>TEXT(Table1[[#This Row],[Date]],"mmm")</f>
        <v>Feb</v>
      </c>
      <c r="O2709" s="5">
        <f>YEAR(Table1[[#This Row],[Date]])</f>
        <v>2023</v>
      </c>
    </row>
    <row r="2710" spans="1:15" x14ac:dyDescent="0.25">
      <c r="A2710" s="5">
        <v>2709</v>
      </c>
      <c r="B2710" s="6">
        <v>45218</v>
      </c>
      <c r="C2710" s="5" t="s">
        <v>64</v>
      </c>
      <c r="D2710" s="5" t="str">
        <f>VLOOKUP($C2710,'Sales Person'!$A$1:$C$21,2,0)</f>
        <v>Michale Cole</v>
      </c>
      <c r="E2710" s="5" t="s">
        <v>9</v>
      </c>
      <c r="F2710" s="5" t="str">
        <f>VLOOKUP($E2710,Country!$A$1:$B$11,2,0)</f>
        <v>Europe</v>
      </c>
      <c r="G2710" s="5" t="s">
        <v>29</v>
      </c>
      <c r="H2710" s="5" t="str">
        <f>VLOOKUP($G2710,Products!$A$1:$C$11,COLUMNS(Products!$A$2:B2710),0)</f>
        <v>Computing</v>
      </c>
      <c r="I2710" s="5">
        <f>VLOOKUP($G2710,Products!$A$1:$C$11,COLUMNS(Products!$A$2:C2710),0)</f>
        <v>104.6</v>
      </c>
      <c r="J2710" s="5">
        <v>162.59</v>
      </c>
      <c r="K2710" s="5" t="s">
        <v>81</v>
      </c>
      <c r="L2710" s="6">
        <v>45228</v>
      </c>
      <c r="M2710" s="5">
        <f t="shared" si="42"/>
        <v>10</v>
      </c>
      <c r="N2710" s="5" t="str">
        <f>TEXT(Table1[[#This Row],[Date]],"mmm")</f>
        <v>Oct</v>
      </c>
      <c r="O2710" s="5">
        <f>YEAR(Table1[[#This Row],[Date]])</f>
        <v>2023</v>
      </c>
    </row>
    <row r="2711" spans="1:15" x14ac:dyDescent="0.25">
      <c r="A2711" s="5">
        <v>2710</v>
      </c>
      <c r="B2711" s="6">
        <v>45344</v>
      </c>
      <c r="C2711" s="5" t="s">
        <v>42</v>
      </c>
      <c r="D2711" s="5" t="str">
        <f>VLOOKUP($C2711,'Sales Person'!$A$1:$C$21,2,0)</f>
        <v>Cathy Kelley</v>
      </c>
      <c r="E2711" s="5" t="s">
        <v>14</v>
      </c>
      <c r="F2711" s="5" t="str">
        <f>VLOOKUP($E2711,Country!$A$1:$B$11,2,0)</f>
        <v>Asia</v>
      </c>
      <c r="G2711" s="5" t="s">
        <v>28</v>
      </c>
      <c r="H2711" s="5" t="str">
        <f>VLOOKUP($G2711,Products!$A$1:$C$11,COLUMNS(Products!$A$2:B2711),0)</f>
        <v>Electronics</v>
      </c>
      <c r="I2711" s="5">
        <f>VLOOKUP($G2711,Products!$A$1:$C$11,COLUMNS(Products!$A$2:C2711),0)</f>
        <v>282.79000000000002</v>
      </c>
      <c r="J2711" s="5">
        <v>769.62</v>
      </c>
      <c r="K2711" s="5" t="s">
        <v>81</v>
      </c>
      <c r="L2711" s="6">
        <v>45362</v>
      </c>
      <c r="M2711" s="5">
        <f t="shared" si="42"/>
        <v>18</v>
      </c>
      <c r="N2711" s="5" t="str">
        <f>TEXT(Table1[[#This Row],[Date]],"mmm")</f>
        <v>Feb</v>
      </c>
      <c r="O2711" s="5">
        <f>YEAR(Table1[[#This Row],[Date]])</f>
        <v>2024</v>
      </c>
    </row>
    <row r="2712" spans="1:15" x14ac:dyDescent="0.25">
      <c r="A2712" s="5">
        <v>2711</v>
      </c>
      <c r="B2712" s="6">
        <v>45409</v>
      </c>
      <c r="C2712" s="5" t="s">
        <v>54</v>
      </c>
      <c r="D2712" s="5" t="str">
        <f>VLOOKUP($C2712,'Sales Person'!$A$1:$C$21,2,0)</f>
        <v>Michale Cole</v>
      </c>
      <c r="E2712" s="5" t="s">
        <v>10</v>
      </c>
      <c r="F2712" s="5" t="str">
        <f>VLOOKUP($E2712,Country!$A$1:$B$11,2,0)</f>
        <v>Europe</v>
      </c>
      <c r="G2712" s="5" t="s">
        <v>32</v>
      </c>
      <c r="H2712" s="5" t="str">
        <f>VLOOKUP($G2712,Products!$A$1:$C$11,COLUMNS(Products!$A$2:B2712),0)</f>
        <v>Audio</v>
      </c>
      <c r="I2712" s="5">
        <f>VLOOKUP($G2712,Products!$A$1:$C$11,COLUMNS(Products!$A$2:C2712),0)</f>
        <v>143.09</v>
      </c>
      <c r="J2712" s="5">
        <v>337.14</v>
      </c>
      <c r="K2712" s="5" t="s">
        <v>81</v>
      </c>
      <c r="L2712" s="6">
        <v>45415</v>
      </c>
      <c r="M2712" s="5">
        <f t="shared" si="42"/>
        <v>6</v>
      </c>
      <c r="N2712" s="5" t="str">
        <f>TEXT(Table1[[#This Row],[Date]],"mmm")</f>
        <v>Apr</v>
      </c>
      <c r="O2712" s="5">
        <f>YEAR(Table1[[#This Row],[Date]])</f>
        <v>2024</v>
      </c>
    </row>
    <row r="2713" spans="1:15" x14ac:dyDescent="0.25">
      <c r="A2713" s="5">
        <v>2712</v>
      </c>
      <c r="B2713" s="6">
        <v>45071</v>
      </c>
      <c r="C2713" s="5" t="s">
        <v>74</v>
      </c>
      <c r="D2713" s="5" t="str">
        <f>VLOOKUP($C2713,'Sales Person'!$A$1:$C$21,2,0)</f>
        <v>Michale Cole</v>
      </c>
      <c r="E2713" s="5" t="s">
        <v>11</v>
      </c>
      <c r="F2713" s="5" t="str">
        <f>VLOOKUP($E2713,Country!$A$1:$B$11,2,0)</f>
        <v>Asia</v>
      </c>
      <c r="G2713" s="5" t="s">
        <v>28</v>
      </c>
      <c r="H2713" s="5" t="str">
        <f>VLOOKUP($G2713,Products!$A$1:$C$11,COLUMNS(Products!$A$2:B2713),0)</f>
        <v>Electronics</v>
      </c>
      <c r="I2713" s="5">
        <f>VLOOKUP($G2713,Products!$A$1:$C$11,COLUMNS(Products!$A$2:C2713),0)</f>
        <v>282.79000000000002</v>
      </c>
      <c r="J2713" s="5">
        <v>221.06</v>
      </c>
      <c r="K2713" s="5" t="s">
        <v>81</v>
      </c>
      <c r="L2713" s="6">
        <v>45083</v>
      </c>
      <c r="M2713" s="5">
        <f t="shared" si="42"/>
        <v>12</v>
      </c>
      <c r="N2713" s="5" t="str">
        <f>TEXT(Table1[[#This Row],[Date]],"mmm")</f>
        <v>May</v>
      </c>
      <c r="O2713" s="5">
        <f>YEAR(Table1[[#This Row],[Date]])</f>
        <v>2023</v>
      </c>
    </row>
    <row r="2714" spans="1:15" x14ac:dyDescent="0.25">
      <c r="A2714" s="5">
        <v>2713</v>
      </c>
      <c r="B2714" s="6">
        <v>45461</v>
      </c>
      <c r="C2714" s="5" t="s">
        <v>46</v>
      </c>
      <c r="D2714" s="5" t="str">
        <f>VLOOKUP($C2714,'Sales Person'!$A$1:$C$21,2,0)</f>
        <v>Nick Patrick</v>
      </c>
      <c r="E2714" s="5" t="s">
        <v>10</v>
      </c>
      <c r="F2714" s="5" t="str">
        <f>VLOOKUP($E2714,Country!$A$1:$B$11,2,0)</f>
        <v>Europe</v>
      </c>
      <c r="G2714" s="5" t="s">
        <v>20</v>
      </c>
      <c r="H2714" s="5" t="str">
        <f>VLOOKUP($G2714,Products!$A$1:$C$11,COLUMNS(Products!$A$2:B2714),0)</f>
        <v>Office Equipment</v>
      </c>
      <c r="I2714" s="5">
        <f>VLOOKUP($G2714,Products!$A$1:$C$11,COLUMNS(Products!$A$2:C2714),0)</f>
        <v>350.59</v>
      </c>
      <c r="J2714" s="5">
        <v>760.76</v>
      </c>
      <c r="K2714" s="5" t="s">
        <v>81</v>
      </c>
      <c r="L2714" s="6">
        <v>45467</v>
      </c>
      <c r="M2714" s="5">
        <f t="shared" si="42"/>
        <v>6</v>
      </c>
      <c r="N2714" s="5" t="str">
        <f>TEXT(Table1[[#This Row],[Date]],"mmm")</f>
        <v>Jun</v>
      </c>
      <c r="O2714" s="5">
        <f>YEAR(Table1[[#This Row],[Date]])</f>
        <v>2024</v>
      </c>
    </row>
    <row r="2715" spans="1:15" x14ac:dyDescent="0.25">
      <c r="A2715" s="5">
        <v>2714</v>
      </c>
      <c r="B2715" s="6">
        <v>45073</v>
      </c>
      <c r="C2715" s="5" t="s">
        <v>52</v>
      </c>
      <c r="D2715" s="5" t="str">
        <f>VLOOKUP($C2715,'Sales Person'!$A$1:$C$21,2,0)</f>
        <v>Nick Patrick</v>
      </c>
      <c r="E2715" s="5" t="s">
        <v>7</v>
      </c>
      <c r="F2715" s="5" t="str">
        <f>VLOOKUP($E2715,Country!$A$1:$B$11,2,0)</f>
        <v>Europe</v>
      </c>
      <c r="G2715" s="5" t="s">
        <v>28</v>
      </c>
      <c r="H2715" s="5" t="str">
        <f>VLOOKUP($G2715,Products!$A$1:$C$11,COLUMNS(Products!$A$2:B2715),0)</f>
        <v>Electronics</v>
      </c>
      <c r="I2715" s="5">
        <f>VLOOKUP($G2715,Products!$A$1:$C$11,COLUMNS(Products!$A$2:C2715),0)</f>
        <v>282.79000000000002</v>
      </c>
      <c r="J2715" s="5">
        <v>254.2</v>
      </c>
      <c r="K2715" s="5" t="s">
        <v>81</v>
      </c>
      <c r="L2715" s="6">
        <v>45081</v>
      </c>
      <c r="M2715" s="5">
        <f t="shared" si="42"/>
        <v>8</v>
      </c>
      <c r="N2715" s="5" t="str">
        <f>TEXT(Table1[[#This Row],[Date]],"mmm")</f>
        <v>May</v>
      </c>
      <c r="O2715" s="5">
        <f>YEAR(Table1[[#This Row],[Date]])</f>
        <v>2023</v>
      </c>
    </row>
    <row r="2716" spans="1:15" x14ac:dyDescent="0.25">
      <c r="A2716" s="5">
        <v>2715</v>
      </c>
      <c r="B2716" s="6">
        <v>45355</v>
      </c>
      <c r="C2716" s="5" t="s">
        <v>52</v>
      </c>
      <c r="D2716" s="5" t="str">
        <f>VLOOKUP($C2716,'Sales Person'!$A$1:$C$21,2,0)</f>
        <v>Nick Patrick</v>
      </c>
      <c r="E2716" s="5" t="s">
        <v>14</v>
      </c>
      <c r="F2716" s="5" t="str">
        <f>VLOOKUP($E2716,Country!$A$1:$B$11,2,0)</f>
        <v>Asia</v>
      </c>
      <c r="G2716" s="5" t="s">
        <v>32</v>
      </c>
      <c r="H2716" s="5" t="str">
        <f>VLOOKUP($G2716,Products!$A$1:$C$11,COLUMNS(Products!$A$2:B2716),0)</f>
        <v>Audio</v>
      </c>
      <c r="I2716" s="5">
        <f>VLOOKUP($G2716,Products!$A$1:$C$11,COLUMNS(Products!$A$2:C2716),0)</f>
        <v>143.09</v>
      </c>
      <c r="J2716" s="5">
        <v>166.31</v>
      </c>
      <c r="K2716" s="5" t="s">
        <v>81</v>
      </c>
      <c r="L2716" s="6">
        <v>45373</v>
      </c>
      <c r="M2716" s="5">
        <f t="shared" si="42"/>
        <v>18</v>
      </c>
      <c r="N2716" s="5" t="str">
        <f>TEXT(Table1[[#This Row],[Date]],"mmm")</f>
        <v>Mar</v>
      </c>
      <c r="O2716" s="5">
        <f>YEAR(Table1[[#This Row],[Date]])</f>
        <v>2024</v>
      </c>
    </row>
    <row r="2717" spans="1:15" x14ac:dyDescent="0.25">
      <c r="A2717" s="5">
        <v>2716</v>
      </c>
      <c r="B2717" s="6">
        <v>45402</v>
      </c>
      <c r="C2717" s="5" t="s">
        <v>64</v>
      </c>
      <c r="D2717" s="5" t="str">
        <f>VLOOKUP($C2717,'Sales Person'!$A$1:$C$21,2,0)</f>
        <v>Michale Cole</v>
      </c>
      <c r="E2717" s="5" t="s">
        <v>11</v>
      </c>
      <c r="F2717" s="5" t="str">
        <f>VLOOKUP($E2717,Country!$A$1:$B$11,2,0)</f>
        <v>Asia</v>
      </c>
      <c r="G2717" s="5" t="s">
        <v>20</v>
      </c>
      <c r="H2717" s="5" t="str">
        <f>VLOOKUP($G2717,Products!$A$1:$C$11,COLUMNS(Products!$A$2:B2717),0)</f>
        <v>Office Equipment</v>
      </c>
      <c r="I2717" s="5">
        <f>VLOOKUP($G2717,Products!$A$1:$C$11,COLUMNS(Products!$A$2:C2717),0)</f>
        <v>350.59</v>
      </c>
      <c r="J2717" s="5">
        <v>949.81</v>
      </c>
      <c r="K2717" s="5" t="s">
        <v>81</v>
      </c>
      <c r="L2717" s="6">
        <v>45414</v>
      </c>
      <c r="M2717" s="5">
        <f t="shared" si="42"/>
        <v>12</v>
      </c>
      <c r="N2717" s="5" t="str">
        <f>TEXT(Table1[[#This Row],[Date]],"mmm")</f>
        <v>Apr</v>
      </c>
      <c r="O2717" s="5">
        <f>YEAR(Table1[[#This Row],[Date]])</f>
        <v>2024</v>
      </c>
    </row>
    <row r="2718" spans="1:15" x14ac:dyDescent="0.25">
      <c r="A2718" s="5">
        <v>2717</v>
      </c>
      <c r="B2718" s="6">
        <v>45469</v>
      </c>
      <c r="C2718" s="5" t="s">
        <v>64</v>
      </c>
      <c r="D2718" s="5" t="str">
        <f>VLOOKUP($C2718,'Sales Person'!$A$1:$C$21,2,0)</f>
        <v>Michale Cole</v>
      </c>
      <c r="E2718" s="5" t="s">
        <v>14</v>
      </c>
      <c r="F2718" s="5" t="str">
        <f>VLOOKUP($E2718,Country!$A$1:$B$11,2,0)</f>
        <v>Asia</v>
      </c>
      <c r="G2718" s="5" t="s">
        <v>22</v>
      </c>
      <c r="H2718" s="5" t="str">
        <f>VLOOKUP($G2718,Products!$A$1:$C$11,COLUMNS(Products!$A$2:B2718),0)</f>
        <v>Computing</v>
      </c>
      <c r="I2718" s="5">
        <f>VLOOKUP($G2718,Products!$A$1:$C$11,COLUMNS(Products!$A$2:C2718),0)</f>
        <v>415.78</v>
      </c>
      <c r="J2718" s="5">
        <v>602.30999999999995</v>
      </c>
      <c r="K2718" s="5" t="s">
        <v>81</v>
      </c>
      <c r="L2718" s="6">
        <v>45487</v>
      </c>
      <c r="M2718" s="5">
        <f t="shared" si="42"/>
        <v>18</v>
      </c>
      <c r="N2718" s="5" t="str">
        <f>TEXT(Table1[[#This Row],[Date]],"mmm")</f>
        <v>Jun</v>
      </c>
      <c r="O2718" s="5">
        <f>YEAR(Table1[[#This Row],[Date]])</f>
        <v>2024</v>
      </c>
    </row>
    <row r="2719" spans="1:15" x14ac:dyDescent="0.25">
      <c r="A2719" s="5">
        <v>2718</v>
      </c>
      <c r="B2719" s="6">
        <v>45417</v>
      </c>
      <c r="C2719" s="5" t="s">
        <v>60</v>
      </c>
      <c r="D2719" s="5" t="str">
        <f>VLOOKUP($C2719,'Sales Person'!$A$1:$C$21,2,0)</f>
        <v>Cathy Kelley</v>
      </c>
      <c r="E2719" s="5" t="s">
        <v>5</v>
      </c>
      <c r="F2719" s="5" t="str">
        <f>VLOOKUP($E2719,Country!$A$1:$B$11,2,0)</f>
        <v>South America</v>
      </c>
      <c r="G2719" s="5" t="s">
        <v>26</v>
      </c>
      <c r="H2719" s="5" t="str">
        <f>VLOOKUP($G2719,Products!$A$1:$C$11,COLUMNS(Products!$A$2:B2719),0)</f>
        <v>Electronics</v>
      </c>
      <c r="I2719" s="5">
        <f>VLOOKUP($G2719,Products!$A$1:$C$11,COLUMNS(Products!$A$2:C2719),0)</f>
        <v>263.2</v>
      </c>
      <c r="J2719" s="5">
        <v>585.41999999999996</v>
      </c>
      <c r="K2719" s="5" t="s">
        <v>81</v>
      </c>
      <c r="L2719" s="6">
        <v>45421</v>
      </c>
      <c r="M2719" s="5">
        <f t="shared" si="42"/>
        <v>4</v>
      </c>
      <c r="N2719" s="5" t="str">
        <f>TEXT(Table1[[#This Row],[Date]],"mmm")</f>
        <v>May</v>
      </c>
      <c r="O2719" s="5">
        <f>YEAR(Table1[[#This Row],[Date]])</f>
        <v>2024</v>
      </c>
    </row>
    <row r="2720" spans="1:15" x14ac:dyDescent="0.25">
      <c r="A2720" s="5">
        <v>2719</v>
      </c>
      <c r="B2720" s="6">
        <v>45574</v>
      </c>
      <c r="C2720" s="5" t="s">
        <v>54</v>
      </c>
      <c r="D2720" s="5" t="str">
        <f>VLOOKUP($C2720,'Sales Person'!$A$1:$C$21,2,0)</f>
        <v>Michale Cole</v>
      </c>
      <c r="E2720" s="5" t="s">
        <v>2</v>
      </c>
      <c r="F2720" s="5" t="str">
        <f>VLOOKUP($E2720,Country!$A$1:$B$11,2,0)</f>
        <v>North America</v>
      </c>
      <c r="G2720" s="5" t="s">
        <v>28</v>
      </c>
      <c r="H2720" s="5" t="str">
        <f>VLOOKUP($G2720,Products!$A$1:$C$11,COLUMNS(Products!$A$2:B2720),0)</f>
        <v>Electronics</v>
      </c>
      <c r="I2720" s="5">
        <f>VLOOKUP($G2720,Products!$A$1:$C$11,COLUMNS(Products!$A$2:C2720),0)</f>
        <v>282.79000000000002</v>
      </c>
      <c r="J2720" s="5">
        <v>967.59</v>
      </c>
      <c r="K2720" s="5" t="s">
        <v>81</v>
      </c>
      <c r="L2720" s="6">
        <v>45575</v>
      </c>
      <c r="M2720" s="5">
        <f t="shared" si="42"/>
        <v>1</v>
      </c>
      <c r="N2720" s="5" t="str">
        <f>TEXT(Table1[[#This Row],[Date]],"mmm")</f>
        <v>Oct</v>
      </c>
      <c r="O2720" s="5">
        <f>YEAR(Table1[[#This Row],[Date]])</f>
        <v>2024</v>
      </c>
    </row>
    <row r="2721" spans="1:15" x14ac:dyDescent="0.25">
      <c r="A2721" s="5">
        <v>2720</v>
      </c>
      <c r="B2721" s="6">
        <v>45100</v>
      </c>
      <c r="C2721" s="5" t="s">
        <v>72</v>
      </c>
      <c r="D2721" s="5" t="str">
        <f>VLOOKUP($C2721,'Sales Person'!$A$1:$C$21,2,0)</f>
        <v>Cathy Kelley</v>
      </c>
      <c r="E2721" s="5" t="s">
        <v>5</v>
      </c>
      <c r="F2721" s="5" t="str">
        <f>VLOOKUP($E2721,Country!$A$1:$B$11,2,0)</f>
        <v>South America</v>
      </c>
      <c r="G2721" s="5" t="s">
        <v>20</v>
      </c>
      <c r="H2721" s="5" t="str">
        <f>VLOOKUP($G2721,Products!$A$1:$C$11,COLUMNS(Products!$A$2:B2721),0)</f>
        <v>Office Equipment</v>
      </c>
      <c r="I2721" s="5">
        <f>VLOOKUP($G2721,Products!$A$1:$C$11,COLUMNS(Products!$A$2:C2721),0)</f>
        <v>350.59</v>
      </c>
      <c r="J2721" s="5">
        <v>531.95000000000005</v>
      </c>
      <c r="K2721" s="5" t="s">
        <v>82</v>
      </c>
      <c r="L2721" s="5" t="s">
        <v>83</v>
      </c>
      <c r="M2721" s="5" t="str">
        <f t="shared" si="42"/>
        <v>0</v>
      </c>
      <c r="N2721" s="5" t="str">
        <f>TEXT(Table1[[#This Row],[Date]],"mmm")</f>
        <v>Jun</v>
      </c>
      <c r="O2721" s="5">
        <f>YEAR(Table1[[#This Row],[Date]])</f>
        <v>2023</v>
      </c>
    </row>
    <row r="2722" spans="1:15" x14ac:dyDescent="0.25">
      <c r="A2722" s="5">
        <v>2721</v>
      </c>
      <c r="B2722" s="6">
        <v>45025</v>
      </c>
      <c r="C2722" s="5" t="s">
        <v>40</v>
      </c>
      <c r="D2722" s="5" t="str">
        <f>VLOOKUP($C2722,'Sales Person'!$A$1:$C$21,2,0)</f>
        <v>Samantha Irvin</v>
      </c>
      <c r="E2722" s="5" t="s">
        <v>13</v>
      </c>
      <c r="F2722" s="5" t="str">
        <f>VLOOKUP($E2722,Country!$A$1:$B$11,2,0)</f>
        <v>Asia</v>
      </c>
      <c r="G2722" s="5" t="s">
        <v>28</v>
      </c>
      <c r="H2722" s="5" t="str">
        <f>VLOOKUP($G2722,Products!$A$1:$C$11,COLUMNS(Products!$A$2:B2722),0)</f>
        <v>Electronics</v>
      </c>
      <c r="I2722" s="5">
        <f>VLOOKUP($G2722,Products!$A$1:$C$11,COLUMNS(Products!$A$2:C2722),0)</f>
        <v>282.79000000000002</v>
      </c>
      <c r="J2722" s="5">
        <v>979.4</v>
      </c>
      <c r="K2722" s="5" t="s">
        <v>82</v>
      </c>
      <c r="L2722" s="5" t="s">
        <v>83</v>
      </c>
      <c r="M2722" s="5" t="str">
        <f t="shared" si="42"/>
        <v>0</v>
      </c>
      <c r="N2722" s="5" t="str">
        <f>TEXT(Table1[[#This Row],[Date]],"mmm")</f>
        <v>Apr</v>
      </c>
      <c r="O2722" s="5">
        <f>YEAR(Table1[[#This Row],[Date]])</f>
        <v>2023</v>
      </c>
    </row>
    <row r="2723" spans="1:15" x14ac:dyDescent="0.25">
      <c r="A2723" s="5">
        <v>2722</v>
      </c>
      <c r="B2723" s="6">
        <v>45565</v>
      </c>
      <c r="C2723" s="5" t="s">
        <v>44</v>
      </c>
      <c r="D2723" s="5" t="str">
        <f>VLOOKUP($C2723,'Sales Person'!$A$1:$C$21,2,0)</f>
        <v>Cathy Kelley</v>
      </c>
      <c r="E2723" s="5" t="s">
        <v>10</v>
      </c>
      <c r="F2723" s="5" t="str">
        <f>VLOOKUP($E2723,Country!$A$1:$B$11,2,0)</f>
        <v>Europe</v>
      </c>
      <c r="G2723" s="5" t="s">
        <v>32</v>
      </c>
      <c r="H2723" s="5" t="str">
        <f>VLOOKUP($G2723,Products!$A$1:$C$11,COLUMNS(Products!$A$2:B2723),0)</f>
        <v>Audio</v>
      </c>
      <c r="I2723" s="5">
        <f>VLOOKUP($G2723,Products!$A$1:$C$11,COLUMNS(Products!$A$2:C2723),0)</f>
        <v>143.09</v>
      </c>
      <c r="J2723" s="5">
        <v>618.14</v>
      </c>
      <c r="K2723" s="5" t="s">
        <v>82</v>
      </c>
      <c r="L2723" s="5" t="s">
        <v>83</v>
      </c>
      <c r="M2723" s="5" t="str">
        <f t="shared" si="42"/>
        <v>0</v>
      </c>
      <c r="N2723" s="5" t="str">
        <f>TEXT(Table1[[#This Row],[Date]],"mmm")</f>
        <v>Sep</v>
      </c>
      <c r="O2723" s="5">
        <f>YEAR(Table1[[#This Row],[Date]])</f>
        <v>2024</v>
      </c>
    </row>
    <row r="2724" spans="1:15" x14ac:dyDescent="0.25">
      <c r="A2724" s="5">
        <v>2723</v>
      </c>
      <c r="B2724" s="6">
        <v>45603</v>
      </c>
      <c r="C2724" s="5" t="s">
        <v>74</v>
      </c>
      <c r="D2724" s="5" t="str">
        <f>VLOOKUP($C2724,'Sales Person'!$A$1:$C$21,2,0)</f>
        <v>Michale Cole</v>
      </c>
      <c r="E2724" s="5" t="s">
        <v>2</v>
      </c>
      <c r="F2724" s="5" t="str">
        <f>VLOOKUP($E2724,Country!$A$1:$B$11,2,0)</f>
        <v>North America</v>
      </c>
      <c r="G2724" s="5" t="s">
        <v>28</v>
      </c>
      <c r="H2724" s="5" t="str">
        <f>VLOOKUP($G2724,Products!$A$1:$C$11,COLUMNS(Products!$A$2:B2724),0)</f>
        <v>Electronics</v>
      </c>
      <c r="I2724" s="5">
        <f>VLOOKUP($G2724,Products!$A$1:$C$11,COLUMNS(Products!$A$2:C2724),0)</f>
        <v>282.79000000000002</v>
      </c>
      <c r="J2724" s="5">
        <v>231.76</v>
      </c>
      <c r="K2724" s="5" t="s">
        <v>82</v>
      </c>
      <c r="L2724" s="5" t="s">
        <v>83</v>
      </c>
      <c r="M2724" s="5" t="str">
        <f t="shared" si="42"/>
        <v>0</v>
      </c>
      <c r="N2724" s="5" t="str">
        <f>TEXT(Table1[[#This Row],[Date]],"mmm")</f>
        <v>Nov</v>
      </c>
      <c r="O2724" s="5">
        <f>YEAR(Table1[[#This Row],[Date]])</f>
        <v>2024</v>
      </c>
    </row>
    <row r="2725" spans="1:15" x14ac:dyDescent="0.25">
      <c r="A2725" s="5">
        <v>2724</v>
      </c>
      <c r="B2725" s="6">
        <v>45054</v>
      </c>
      <c r="C2725" s="5" t="s">
        <v>68</v>
      </c>
      <c r="D2725" s="5" t="str">
        <f>VLOOKUP($C2725,'Sales Person'!$A$1:$C$21,2,0)</f>
        <v>Samantha Irvin</v>
      </c>
      <c r="E2725" s="5" t="s">
        <v>5</v>
      </c>
      <c r="F2725" s="5" t="str">
        <f>VLOOKUP($E2725,Country!$A$1:$B$11,2,0)</f>
        <v>South America</v>
      </c>
      <c r="G2725" s="5" t="s">
        <v>24</v>
      </c>
      <c r="H2725" s="5" t="str">
        <f>VLOOKUP($G2725,Products!$A$1:$C$11,COLUMNS(Products!$A$2:B2725),0)</f>
        <v>Audio</v>
      </c>
      <c r="I2725" s="5">
        <f>VLOOKUP($G2725,Products!$A$1:$C$11,COLUMNS(Products!$A$2:C2725),0)</f>
        <v>195.62</v>
      </c>
      <c r="J2725" s="5">
        <v>476.45</v>
      </c>
      <c r="K2725" s="5" t="s">
        <v>81</v>
      </c>
      <c r="L2725" s="6">
        <v>45058</v>
      </c>
      <c r="M2725" s="5">
        <f t="shared" si="42"/>
        <v>4</v>
      </c>
      <c r="N2725" s="5" t="str">
        <f>TEXT(Table1[[#This Row],[Date]],"mmm")</f>
        <v>May</v>
      </c>
      <c r="O2725" s="5">
        <f>YEAR(Table1[[#This Row],[Date]])</f>
        <v>2023</v>
      </c>
    </row>
    <row r="2726" spans="1:15" x14ac:dyDescent="0.25">
      <c r="A2726" s="5">
        <v>2725</v>
      </c>
      <c r="B2726" s="6">
        <v>45655</v>
      </c>
      <c r="C2726" s="5" t="s">
        <v>48</v>
      </c>
      <c r="D2726" s="5" t="str">
        <f>VLOOKUP($C2726,'Sales Person'!$A$1:$C$21,2,0)</f>
        <v>Cathy Kelley</v>
      </c>
      <c r="E2726" s="5" t="s">
        <v>11</v>
      </c>
      <c r="F2726" s="5" t="str">
        <f>VLOOKUP($E2726,Country!$A$1:$B$11,2,0)</f>
        <v>Asia</v>
      </c>
      <c r="G2726" s="5" t="s">
        <v>22</v>
      </c>
      <c r="H2726" s="5" t="str">
        <f>VLOOKUP($G2726,Products!$A$1:$C$11,COLUMNS(Products!$A$2:B2726),0)</f>
        <v>Computing</v>
      </c>
      <c r="I2726" s="5">
        <f>VLOOKUP($G2726,Products!$A$1:$C$11,COLUMNS(Products!$A$2:C2726),0)</f>
        <v>415.78</v>
      </c>
      <c r="J2726" s="5">
        <v>545.39</v>
      </c>
      <c r="K2726" s="5" t="s">
        <v>81</v>
      </c>
      <c r="L2726" s="6">
        <v>44936</v>
      </c>
      <c r="M2726" s="5">
        <f t="shared" si="42"/>
        <v>-719</v>
      </c>
      <c r="N2726" s="5" t="str">
        <f>TEXT(Table1[[#This Row],[Date]],"mmm")</f>
        <v>Dec</v>
      </c>
      <c r="O2726" s="5">
        <f>YEAR(Table1[[#This Row],[Date]])</f>
        <v>2024</v>
      </c>
    </row>
    <row r="2727" spans="1:15" x14ac:dyDescent="0.25">
      <c r="A2727" s="5">
        <v>2726</v>
      </c>
      <c r="B2727" s="6">
        <v>45215</v>
      </c>
      <c r="C2727" s="5" t="s">
        <v>60</v>
      </c>
      <c r="D2727" s="5" t="str">
        <f>VLOOKUP($C2727,'Sales Person'!$A$1:$C$21,2,0)</f>
        <v>Cathy Kelley</v>
      </c>
      <c r="E2727" s="5" t="s">
        <v>11</v>
      </c>
      <c r="F2727" s="5" t="str">
        <f>VLOOKUP($E2727,Country!$A$1:$B$11,2,0)</f>
        <v>Asia</v>
      </c>
      <c r="G2727" s="5" t="s">
        <v>29</v>
      </c>
      <c r="H2727" s="5" t="str">
        <f>VLOOKUP($G2727,Products!$A$1:$C$11,COLUMNS(Products!$A$2:B2727),0)</f>
        <v>Computing</v>
      </c>
      <c r="I2727" s="5">
        <f>VLOOKUP($G2727,Products!$A$1:$C$11,COLUMNS(Products!$A$2:C2727),0)</f>
        <v>104.6</v>
      </c>
      <c r="J2727" s="5">
        <v>328.9</v>
      </c>
      <c r="K2727" s="5" t="s">
        <v>82</v>
      </c>
      <c r="L2727" s="5" t="s">
        <v>83</v>
      </c>
      <c r="M2727" s="5" t="str">
        <f t="shared" si="42"/>
        <v>0</v>
      </c>
      <c r="N2727" s="5" t="str">
        <f>TEXT(Table1[[#This Row],[Date]],"mmm")</f>
        <v>Oct</v>
      </c>
      <c r="O2727" s="5">
        <f>YEAR(Table1[[#This Row],[Date]])</f>
        <v>2023</v>
      </c>
    </row>
    <row r="2728" spans="1:15" x14ac:dyDescent="0.25">
      <c r="A2728" s="5">
        <v>2727</v>
      </c>
      <c r="B2728" s="6">
        <v>45323</v>
      </c>
      <c r="C2728" s="5" t="s">
        <v>36</v>
      </c>
      <c r="D2728" s="5" t="str">
        <f>VLOOKUP($C2728,'Sales Person'!$A$1:$C$21,2,0)</f>
        <v>Michale Cole</v>
      </c>
      <c r="E2728" s="5" t="s">
        <v>2</v>
      </c>
      <c r="F2728" s="5" t="str">
        <f>VLOOKUP($E2728,Country!$A$1:$B$11,2,0)</f>
        <v>North America</v>
      </c>
      <c r="G2728" s="5" t="s">
        <v>31</v>
      </c>
      <c r="H2728" s="5" t="str">
        <f>VLOOKUP($G2728,Products!$A$1:$C$11,COLUMNS(Products!$A$2:B2728),0)</f>
        <v>Electronics</v>
      </c>
      <c r="I2728" s="5">
        <f>VLOOKUP($G2728,Products!$A$1:$C$11,COLUMNS(Products!$A$2:C2728),0)</f>
        <v>71.97</v>
      </c>
      <c r="J2728" s="5">
        <v>708.13</v>
      </c>
      <c r="K2728" s="5" t="s">
        <v>81</v>
      </c>
      <c r="L2728" s="6">
        <v>45324</v>
      </c>
      <c r="M2728" s="5">
        <f t="shared" si="42"/>
        <v>1</v>
      </c>
      <c r="N2728" s="5" t="str">
        <f>TEXT(Table1[[#This Row],[Date]],"mmm")</f>
        <v>Feb</v>
      </c>
      <c r="O2728" s="5">
        <f>YEAR(Table1[[#This Row],[Date]])</f>
        <v>2024</v>
      </c>
    </row>
    <row r="2729" spans="1:15" x14ac:dyDescent="0.25">
      <c r="A2729" s="5">
        <v>2728</v>
      </c>
      <c r="B2729" s="6">
        <v>45086</v>
      </c>
      <c r="C2729" s="5" t="s">
        <v>52</v>
      </c>
      <c r="D2729" s="5" t="str">
        <f>VLOOKUP($C2729,'Sales Person'!$A$1:$C$21,2,0)</f>
        <v>Nick Patrick</v>
      </c>
      <c r="E2729" s="5" t="s">
        <v>15</v>
      </c>
      <c r="F2729" s="5" t="str">
        <f>VLOOKUP($E2729,Country!$A$1:$B$11,2,0)</f>
        <v>Oceania</v>
      </c>
      <c r="G2729" s="5" t="s">
        <v>20</v>
      </c>
      <c r="H2729" s="5" t="str">
        <f>VLOOKUP($G2729,Products!$A$1:$C$11,COLUMNS(Products!$A$2:B2729),0)</f>
        <v>Office Equipment</v>
      </c>
      <c r="I2729" s="5">
        <f>VLOOKUP($G2729,Products!$A$1:$C$11,COLUMNS(Products!$A$2:C2729),0)</f>
        <v>350.59</v>
      </c>
      <c r="J2729" s="5">
        <v>699.31</v>
      </c>
      <c r="K2729" s="5" t="s">
        <v>81</v>
      </c>
      <c r="L2729" s="6">
        <v>45106</v>
      </c>
      <c r="M2729" s="5">
        <f t="shared" si="42"/>
        <v>20</v>
      </c>
      <c r="N2729" s="5" t="str">
        <f>TEXT(Table1[[#This Row],[Date]],"mmm")</f>
        <v>Jun</v>
      </c>
      <c r="O2729" s="5">
        <f>YEAR(Table1[[#This Row],[Date]])</f>
        <v>2023</v>
      </c>
    </row>
    <row r="2730" spans="1:15" x14ac:dyDescent="0.25">
      <c r="A2730" s="5">
        <v>2729</v>
      </c>
      <c r="B2730" s="6">
        <v>45393</v>
      </c>
      <c r="C2730" s="5" t="s">
        <v>56</v>
      </c>
      <c r="D2730" s="5" t="str">
        <f>VLOOKUP($C2730,'Sales Person'!$A$1:$C$21,2,0)</f>
        <v>Nick Patrick</v>
      </c>
      <c r="E2730" s="5" t="s">
        <v>13</v>
      </c>
      <c r="F2730" s="5" t="str">
        <f>VLOOKUP($E2730,Country!$A$1:$B$11,2,0)</f>
        <v>Asia</v>
      </c>
      <c r="G2730" s="5" t="s">
        <v>30</v>
      </c>
      <c r="H2730" s="5" t="str">
        <f>VLOOKUP($G2730,Products!$A$1:$C$11,COLUMNS(Products!$A$2:B2730),0)</f>
        <v>Audio</v>
      </c>
      <c r="I2730" s="5">
        <f>VLOOKUP($G2730,Products!$A$1:$C$11,COLUMNS(Products!$A$2:C2730),0)</f>
        <v>199.57</v>
      </c>
      <c r="J2730" s="5">
        <v>277.31</v>
      </c>
      <c r="K2730" s="5" t="s">
        <v>81</v>
      </c>
      <c r="L2730" s="6">
        <v>45408</v>
      </c>
      <c r="M2730" s="5">
        <f t="shared" si="42"/>
        <v>15</v>
      </c>
      <c r="N2730" s="5" t="str">
        <f>TEXT(Table1[[#This Row],[Date]],"mmm")</f>
        <v>Apr</v>
      </c>
      <c r="O2730" s="5">
        <f>YEAR(Table1[[#This Row],[Date]])</f>
        <v>2024</v>
      </c>
    </row>
    <row r="2731" spans="1:15" x14ac:dyDescent="0.25">
      <c r="A2731" s="5">
        <v>2730</v>
      </c>
      <c r="B2731" s="6">
        <v>45322</v>
      </c>
      <c r="C2731" s="5" t="s">
        <v>56</v>
      </c>
      <c r="D2731" s="5" t="str">
        <f>VLOOKUP($C2731,'Sales Person'!$A$1:$C$21,2,0)</f>
        <v>Nick Patrick</v>
      </c>
      <c r="E2731" s="5" t="s">
        <v>10</v>
      </c>
      <c r="F2731" s="5" t="str">
        <f>VLOOKUP($E2731,Country!$A$1:$B$11,2,0)</f>
        <v>Europe</v>
      </c>
      <c r="G2731" s="5" t="s">
        <v>20</v>
      </c>
      <c r="H2731" s="5" t="str">
        <f>VLOOKUP($G2731,Products!$A$1:$C$11,COLUMNS(Products!$A$2:B2731),0)</f>
        <v>Office Equipment</v>
      </c>
      <c r="I2731" s="5">
        <f>VLOOKUP($G2731,Products!$A$1:$C$11,COLUMNS(Products!$A$2:C2731),0)</f>
        <v>350.59</v>
      </c>
      <c r="J2731" s="5">
        <v>171.03</v>
      </c>
      <c r="K2731" s="5" t="s">
        <v>82</v>
      </c>
      <c r="L2731" s="5" t="s">
        <v>83</v>
      </c>
      <c r="M2731" s="5" t="str">
        <f t="shared" si="42"/>
        <v>0</v>
      </c>
      <c r="N2731" s="5" t="str">
        <f>TEXT(Table1[[#This Row],[Date]],"mmm")</f>
        <v>Jan</v>
      </c>
      <c r="O2731" s="5">
        <f>YEAR(Table1[[#This Row],[Date]])</f>
        <v>2024</v>
      </c>
    </row>
    <row r="2732" spans="1:15" x14ac:dyDescent="0.25">
      <c r="A2732" s="5">
        <v>2731</v>
      </c>
      <c r="B2732" s="6">
        <v>44983</v>
      </c>
      <c r="C2732" s="5" t="s">
        <v>68</v>
      </c>
      <c r="D2732" s="5" t="str">
        <f>VLOOKUP($C2732,'Sales Person'!$A$1:$C$21,2,0)</f>
        <v>Samantha Irvin</v>
      </c>
      <c r="E2732" s="5" t="s">
        <v>9</v>
      </c>
      <c r="F2732" s="5" t="str">
        <f>VLOOKUP($E2732,Country!$A$1:$B$11,2,0)</f>
        <v>Europe</v>
      </c>
      <c r="G2732" s="5" t="s">
        <v>32</v>
      </c>
      <c r="H2732" s="5" t="str">
        <f>VLOOKUP($G2732,Products!$A$1:$C$11,COLUMNS(Products!$A$2:B2732),0)</f>
        <v>Audio</v>
      </c>
      <c r="I2732" s="5">
        <f>VLOOKUP($G2732,Products!$A$1:$C$11,COLUMNS(Products!$A$2:C2732),0)</f>
        <v>143.09</v>
      </c>
      <c r="J2732" s="5">
        <v>879.59</v>
      </c>
      <c r="K2732" s="5" t="s">
        <v>81</v>
      </c>
      <c r="L2732" s="6">
        <v>44993</v>
      </c>
      <c r="M2732" s="5">
        <f t="shared" si="42"/>
        <v>10</v>
      </c>
      <c r="N2732" s="5" t="str">
        <f>TEXT(Table1[[#This Row],[Date]],"mmm")</f>
        <v>Feb</v>
      </c>
      <c r="O2732" s="5">
        <f>YEAR(Table1[[#This Row],[Date]])</f>
        <v>2023</v>
      </c>
    </row>
    <row r="2733" spans="1:15" x14ac:dyDescent="0.25">
      <c r="A2733" s="5">
        <v>2732</v>
      </c>
      <c r="B2733" s="6">
        <v>45379</v>
      </c>
      <c r="C2733" s="5" t="s">
        <v>70</v>
      </c>
      <c r="D2733" s="5" t="str">
        <f>VLOOKUP($C2733,'Sales Person'!$A$1:$C$21,2,0)</f>
        <v>Cathy Kelley</v>
      </c>
      <c r="E2733" s="5" t="s">
        <v>13</v>
      </c>
      <c r="F2733" s="5" t="str">
        <f>VLOOKUP($E2733,Country!$A$1:$B$11,2,0)</f>
        <v>Asia</v>
      </c>
      <c r="G2733" s="5" t="s">
        <v>31</v>
      </c>
      <c r="H2733" s="5" t="str">
        <f>VLOOKUP($G2733,Products!$A$1:$C$11,COLUMNS(Products!$A$2:B2733),0)</f>
        <v>Electronics</v>
      </c>
      <c r="I2733" s="5">
        <f>VLOOKUP($G2733,Products!$A$1:$C$11,COLUMNS(Products!$A$2:C2733),0)</f>
        <v>71.97</v>
      </c>
      <c r="J2733" s="5">
        <v>789.89</v>
      </c>
      <c r="K2733" s="5" t="s">
        <v>81</v>
      </c>
      <c r="L2733" s="6">
        <v>45394</v>
      </c>
      <c r="M2733" s="5">
        <f t="shared" si="42"/>
        <v>15</v>
      </c>
      <c r="N2733" s="5" t="str">
        <f>TEXT(Table1[[#This Row],[Date]],"mmm")</f>
        <v>Mar</v>
      </c>
      <c r="O2733" s="5">
        <f>YEAR(Table1[[#This Row],[Date]])</f>
        <v>2024</v>
      </c>
    </row>
    <row r="2734" spans="1:15" x14ac:dyDescent="0.25">
      <c r="A2734" s="5">
        <v>2733</v>
      </c>
      <c r="B2734" s="6">
        <v>45599</v>
      </c>
      <c r="C2734" s="5" t="s">
        <v>48</v>
      </c>
      <c r="D2734" s="5" t="str">
        <f>VLOOKUP($C2734,'Sales Person'!$A$1:$C$21,2,0)</f>
        <v>Cathy Kelley</v>
      </c>
      <c r="E2734" s="5" t="s">
        <v>4</v>
      </c>
      <c r="F2734" s="5" t="str">
        <f>VLOOKUP($E2734,Country!$A$1:$B$11,2,0)</f>
        <v>North America</v>
      </c>
      <c r="G2734" s="5" t="s">
        <v>33</v>
      </c>
      <c r="H2734" s="5" t="str">
        <f>VLOOKUP($G2734,Products!$A$1:$C$11,COLUMNS(Products!$A$2:B2734),0)</f>
        <v>Electronics</v>
      </c>
      <c r="I2734" s="5">
        <f>VLOOKUP($G2734,Products!$A$1:$C$11,COLUMNS(Products!$A$2:C2734),0)</f>
        <v>381.62</v>
      </c>
      <c r="J2734" s="5">
        <v>936</v>
      </c>
      <c r="K2734" s="5" t="s">
        <v>81</v>
      </c>
      <c r="L2734" s="6">
        <v>45601</v>
      </c>
      <c r="M2734" s="5">
        <f t="shared" si="42"/>
        <v>2</v>
      </c>
      <c r="N2734" s="5" t="str">
        <f>TEXT(Table1[[#This Row],[Date]],"mmm")</f>
        <v>Nov</v>
      </c>
      <c r="O2734" s="5">
        <f>YEAR(Table1[[#This Row],[Date]])</f>
        <v>2024</v>
      </c>
    </row>
    <row r="2735" spans="1:15" x14ac:dyDescent="0.25">
      <c r="A2735" s="5">
        <v>2734</v>
      </c>
      <c r="B2735" s="6">
        <v>45414</v>
      </c>
      <c r="C2735" s="5" t="s">
        <v>50</v>
      </c>
      <c r="D2735" s="5" t="str">
        <f>VLOOKUP($C2735,'Sales Person'!$A$1:$C$21,2,0)</f>
        <v>Michale Cole</v>
      </c>
      <c r="E2735" s="5" t="s">
        <v>15</v>
      </c>
      <c r="F2735" s="5" t="str">
        <f>VLOOKUP($E2735,Country!$A$1:$B$11,2,0)</f>
        <v>Oceania</v>
      </c>
      <c r="G2735" s="5" t="s">
        <v>24</v>
      </c>
      <c r="H2735" s="5" t="str">
        <f>VLOOKUP($G2735,Products!$A$1:$C$11,COLUMNS(Products!$A$2:B2735),0)</f>
        <v>Audio</v>
      </c>
      <c r="I2735" s="5">
        <f>VLOOKUP($G2735,Products!$A$1:$C$11,COLUMNS(Products!$A$2:C2735),0)</f>
        <v>195.62</v>
      </c>
      <c r="J2735" s="5">
        <v>118.89</v>
      </c>
      <c r="K2735" s="5" t="s">
        <v>81</v>
      </c>
      <c r="L2735" s="6">
        <v>45434</v>
      </c>
      <c r="M2735" s="5">
        <f t="shared" si="42"/>
        <v>20</v>
      </c>
      <c r="N2735" s="5" t="str">
        <f>TEXT(Table1[[#This Row],[Date]],"mmm")</f>
        <v>May</v>
      </c>
      <c r="O2735" s="5">
        <f>YEAR(Table1[[#This Row],[Date]])</f>
        <v>2024</v>
      </c>
    </row>
    <row r="2736" spans="1:15" x14ac:dyDescent="0.25">
      <c r="A2736" s="5">
        <v>2735</v>
      </c>
      <c r="B2736" s="6">
        <v>45499</v>
      </c>
      <c r="C2736" s="5" t="s">
        <v>48</v>
      </c>
      <c r="D2736" s="5" t="str">
        <f>VLOOKUP($C2736,'Sales Person'!$A$1:$C$21,2,0)</f>
        <v>Cathy Kelley</v>
      </c>
      <c r="E2736" s="5" t="s">
        <v>11</v>
      </c>
      <c r="F2736" s="5" t="str">
        <f>VLOOKUP($E2736,Country!$A$1:$B$11,2,0)</f>
        <v>Asia</v>
      </c>
      <c r="G2736" s="5" t="s">
        <v>33</v>
      </c>
      <c r="H2736" s="5" t="str">
        <f>VLOOKUP($G2736,Products!$A$1:$C$11,COLUMNS(Products!$A$2:B2736),0)</f>
        <v>Electronics</v>
      </c>
      <c r="I2736" s="5">
        <f>VLOOKUP($G2736,Products!$A$1:$C$11,COLUMNS(Products!$A$2:C2736),0)</f>
        <v>381.62</v>
      </c>
      <c r="J2736" s="5">
        <v>795.19</v>
      </c>
      <c r="K2736" s="5" t="s">
        <v>81</v>
      </c>
      <c r="L2736" s="6">
        <v>45511</v>
      </c>
      <c r="M2736" s="5">
        <f t="shared" si="42"/>
        <v>12</v>
      </c>
      <c r="N2736" s="5" t="str">
        <f>TEXT(Table1[[#This Row],[Date]],"mmm")</f>
        <v>Jul</v>
      </c>
      <c r="O2736" s="5">
        <f>YEAR(Table1[[#This Row],[Date]])</f>
        <v>2024</v>
      </c>
    </row>
    <row r="2737" spans="1:15" x14ac:dyDescent="0.25">
      <c r="A2737" s="5">
        <v>2736</v>
      </c>
      <c r="B2737" s="6">
        <v>45314</v>
      </c>
      <c r="C2737" s="5" t="s">
        <v>66</v>
      </c>
      <c r="D2737" s="5" t="str">
        <f>VLOOKUP($C2737,'Sales Person'!$A$1:$C$21,2,0)</f>
        <v>Michale Cole</v>
      </c>
      <c r="E2737" s="5" t="s">
        <v>2</v>
      </c>
      <c r="F2737" s="5" t="str">
        <f>VLOOKUP($E2737,Country!$A$1:$B$11,2,0)</f>
        <v>North America</v>
      </c>
      <c r="G2737" s="5" t="s">
        <v>29</v>
      </c>
      <c r="H2737" s="5" t="str">
        <f>VLOOKUP($G2737,Products!$A$1:$C$11,COLUMNS(Products!$A$2:B2737),0)</f>
        <v>Computing</v>
      </c>
      <c r="I2737" s="5">
        <f>VLOOKUP($G2737,Products!$A$1:$C$11,COLUMNS(Products!$A$2:C2737),0)</f>
        <v>104.6</v>
      </c>
      <c r="J2737" s="5">
        <v>354.24</v>
      </c>
      <c r="K2737" s="5" t="s">
        <v>82</v>
      </c>
      <c r="L2737" s="5" t="s">
        <v>83</v>
      </c>
      <c r="M2737" s="5" t="str">
        <f t="shared" si="42"/>
        <v>0</v>
      </c>
      <c r="N2737" s="5" t="str">
        <f>TEXT(Table1[[#This Row],[Date]],"mmm")</f>
        <v>Jan</v>
      </c>
      <c r="O2737" s="5">
        <f>YEAR(Table1[[#This Row],[Date]])</f>
        <v>2024</v>
      </c>
    </row>
    <row r="2738" spans="1:15" x14ac:dyDescent="0.25">
      <c r="A2738" s="5">
        <v>2737</v>
      </c>
      <c r="B2738" s="6">
        <v>45343</v>
      </c>
      <c r="C2738" s="5" t="s">
        <v>60</v>
      </c>
      <c r="D2738" s="5" t="str">
        <f>VLOOKUP($C2738,'Sales Person'!$A$1:$C$21,2,0)</f>
        <v>Cathy Kelley</v>
      </c>
      <c r="E2738" s="5" t="s">
        <v>7</v>
      </c>
      <c r="F2738" s="5" t="str">
        <f>VLOOKUP($E2738,Country!$A$1:$B$11,2,0)</f>
        <v>Europe</v>
      </c>
      <c r="G2738" s="5" t="s">
        <v>22</v>
      </c>
      <c r="H2738" s="5" t="str">
        <f>VLOOKUP($G2738,Products!$A$1:$C$11,COLUMNS(Products!$A$2:B2738),0)</f>
        <v>Computing</v>
      </c>
      <c r="I2738" s="5">
        <f>VLOOKUP($G2738,Products!$A$1:$C$11,COLUMNS(Products!$A$2:C2738),0)</f>
        <v>415.78</v>
      </c>
      <c r="J2738" s="5">
        <v>472.51</v>
      </c>
      <c r="K2738" s="5" t="s">
        <v>82</v>
      </c>
      <c r="L2738" s="5" t="s">
        <v>83</v>
      </c>
      <c r="M2738" s="5" t="str">
        <f t="shared" si="42"/>
        <v>0</v>
      </c>
      <c r="N2738" s="5" t="str">
        <f>TEXT(Table1[[#This Row],[Date]],"mmm")</f>
        <v>Feb</v>
      </c>
      <c r="O2738" s="5">
        <f>YEAR(Table1[[#This Row],[Date]])</f>
        <v>2024</v>
      </c>
    </row>
    <row r="2739" spans="1:15" x14ac:dyDescent="0.25">
      <c r="A2739" s="5">
        <v>2738</v>
      </c>
      <c r="B2739" s="6">
        <v>45351</v>
      </c>
      <c r="C2739" s="5" t="s">
        <v>56</v>
      </c>
      <c r="D2739" s="5" t="str">
        <f>VLOOKUP($C2739,'Sales Person'!$A$1:$C$21,2,0)</f>
        <v>Nick Patrick</v>
      </c>
      <c r="E2739" s="5" t="s">
        <v>10</v>
      </c>
      <c r="F2739" s="5" t="str">
        <f>VLOOKUP($E2739,Country!$A$1:$B$11,2,0)</f>
        <v>Europe</v>
      </c>
      <c r="G2739" s="5" t="s">
        <v>20</v>
      </c>
      <c r="H2739" s="5" t="str">
        <f>VLOOKUP($G2739,Products!$A$1:$C$11,COLUMNS(Products!$A$2:B2739),0)</f>
        <v>Office Equipment</v>
      </c>
      <c r="I2739" s="5">
        <f>VLOOKUP($G2739,Products!$A$1:$C$11,COLUMNS(Products!$A$2:C2739),0)</f>
        <v>350.59</v>
      </c>
      <c r="J2739" s="5">
        <v>982.73</v>
      </c>
      <c r="K2739" s="5" t="s">
        <v>81</v>
      </c>
      <c r="L2739" s="6">
        <v>45357</v>
      </c>
      <c r="M2739" s="5">
        <f t="shared" si="42"/>
        <v>6</v>
      </c>
      <c r="N2739" s="5" t="str">
        <f>TEXT(Table1[[#This Row],[Date]],"mmm")</f>
        <v>Feb</v>
      </c>
      <c r="O2739" s="5">
        <f>YEAR(Table1[[#This Row],[Date]])</f>
        <v>2024</v>
      </c>
    </row>
    <row r="2740" spans="1:15" x14ac:dyDescent="0.25">
      <c r="A2740" s="5">
        <v>2739</v>
      </c>
      <c r="B2740" s="6">
        <v>44977</v>
      </c>
      <c r="C2740" s="5" t="s">
        <v>50</v>
      </c>
      <c r="D2740" s="5" t="str">
        <f>VLOOKUP($C2740,'Sales Person'!$A$1:$C$21,2,0)</f>
        <v>Michale Cole</v>
      </c>
      <c r="E2740" s="5" t="s">
        <v>10</v>
      </c>
      <c r="F2740" s="5" t="str">
        <f>VLOOKUP($E2740,Country!$A$1:$B$11,2,0)</f>
        <v>Europe</v>
      </c>
      <c r="G2740" s="5" t="s">
        <v>32</v>
      </c>
      <c r="H2740" s="5" t="str">
        <f>VLOOKUP($G2740,Products!$A$1:$C$11,COLUMNS(Products!$A$2:B2740),0)</f>
        <v>Audio</v>
      </c>
      <c r="I2740" s="5">
        <f>VLOOKUP($G2740,Products!$A$1:$C$11,COLUMNS(Products!$A$2:C2740),0)</f>
        <v>143.09</v>
      </c>
      <c r="J2740" s="5">
        <v>212.75</v>
      </c>
      <c r="K2740" s="5" t="s">
        <v>81</v>
      </c>
      <c r="L2740" s="6">
        <v>44983</v>
      </c>
      <c r="M2740" s="5">
        <f t="shared" si="42"/>
        <v>6</v>
      </c>
      <c r="N2740" s="5" t="str">
        <f>TEXT(Table1[[#This Row],[Date]],"mmm")</f>
        <v>Feb</v>
      </c>
      <c r="O2740" s="5">
        <f>YEAR(Table1[[#This Row],[Date]])</f>
        <v>2023</v>
      </c>
    </row>
    <row r="2741" spans="1:15" x14ac:dyDescent="0.25">
      <c r="A2741" s="5">
        <v>2740</v>
      </c>
      <c r="B2741" s="6">
        <v>45500</v>
      </c>
      <c r="C2741" s="5" t="s">
        <v>36</v>
      </c>
      <c r="D2741" s="5" t="str">
        <f>VLOOKUP($C2741,'Sales Person'!$A$1:$C$21,2,0)</f>
        <v>Michale Cole</v>
      </c>
      <c r="E2741" s="5" t="s">
        <v>11</v>
      </c>
      <c r="F2741" s="5" t="str">
        <f>VLOOKUP($E2741,Country!$A$1:$B$11,2,0)</f>
        <v>Asia</v>
      </c>
      <c r="G2741" s="5" t="s">
        <v>33</v>
      </c>
      <c r="H2741" s="5" t="str">
        <f>VLOOKUP($G2741,Products!$A$1:$C$11,COLUMNS(Products!$A$2:B2741),0)</f>
        <v>Electronics</v>
      </c>
      <c r="I2741" s="5">
        <f>VLOOKUP($G2741,Products!$A$1:$C$11,COLUMNS(Products!$A$2:C2741),0)</f>
        <v>381.62</v>
      </c>
      <c r="J2741" s="5">
        <v>485.24</v>
      </c>
      <c r="K2741" s="5" t="s">
        <v>81</v>
      </c>
      <c r="L2741" s="6">
        <v>45512</v>
      </c>
      <c r="M2741" s="5">
        <f t="shared" si="42"/>
        <v>12</v>
      </c>
      <c r="N2741" s="5" t="str">
        <f>TEXT(Table1[[#This Row],[Date]],"mmm")</f>
        <v>Jul</v>
      </c>
      <c r="O2741" s="5">
        <f>YEAR(Table1[[#This Row],[Date]])</f>
        <v>2024</v>
      </c>
    </row>
    <row r="2742" spans="1:15" x14ac:dyDescent="0.25">
      <c r="A2742" s="5">
        <v>2741</v>
      </c>
      <c r="B2742" s="6">
        <v>45339</v>
      </c>
      <c r="C2742" s="5" t="s">
        <v>42</v>
      </c>
      <c r="D2742" s="5" t="str">
        <f>VLOOKUP($C2742,'Sales Person'!$A$1:$C$21,2,0)</f>
        <v>Cathy Kelley</v>
      </c>
      <c r="E2742" s="5" t="s">
        <v>11</v>
      </c>
      <c r="F2742" s="5" t="str">
        <f>VLOOKUP($E2742,Country!$A$1:$B$11,2,0)</f>
        <v>Asia</v>
      </c>
      <c r="G2742" s="5" t="s">
        <v>20</v>
      </c>
      <c r="H2742" s="5" t="str">
        <f>VLOOKUP($G2742,Products!$A$1:$C$11,COLUMNS(Products!$A$2:B2742),0)</f>
        <v>Office Equipment</v>
      </c>
      <c r="I2742" s="5">
        <f>VLOOKUP($G2742,Products!$A$1:$C$11,COLUMNS(Products!$A$2:C2742),0)</f>
        <v>350.59</v>
      </c>
      <c r="J2742" s="5">
        <v>173.65</v>
      </c>
      <c r="K2742" s="5" t="s">
        <v>82</v>
      </c>
      <c r="L2742" s="5" t="s">
        <v>83</v>
      </c>
      <c r="M2742" s="5" t="str">
        <f t="shared" si="42"/>
        <v>0</v>
      </c>
      <c r="N2742" s="5" t="str">
        <f>TEXT(Table1[[#This Row],[Date]],"mmm")</f>
        <v>Feb</v>
      </c>
      <c r="O2742" s="5">
        <f>YEAR(Table1[[#This Row],[Date]])</f>
        <v>2024</v>
      </c>
    </row>
    <row r="2743" spans="1:15" x14ac:dyDescent="0.25">
      <c r="A2743" s="5">
        <v>2742</v>
      </c>
      <c r="B2743" s="6">
        <v>45625</v>
      </c>
      <c r="C2743" s="5" t="s">
        <v>58</v>
      </c>
      <c r="D2743" s="5" t="str">
        <f>VLOOKUP($C2743,'Sales Person'!$A$1:$C$21,2,0)</f>
        <v>Nick Patrick</v>
      </c>
      <c r="E2743" s="5" t="s">
        <v>10</v>
      </c>
      <c r="F2743" s="5" t="str">
        <f>VLOOKUP($E2743,Country!$A$1:$B$11,2,0)</f>
        <v>Europe</v>
      </c>
      <c r="G2743" s="5" t="s">
        <v>20</v>
      </c>
      <c r="H2743" s="5" t="str">
        <f>VLOOKUP($G2743,Products!$A$1:$C$11,COLUMNS(Products!$A$2:B2743),0)</f>
        <v>Office Equipment</v>
      </c>
      <c r="I2743" s="5">
        <f>VLOOKUP($G2743,Products!$A$1:$C$11,COLUMNS(Products!$A$2:C2743),0)</f>
        <v>350.59</v>
      </c>
      <c r="J2743" s="5">
        <v>606.12</v>
      </c>
      <c r="K2743" s="5" t="s">
        <v>82</v>
      </c>
      <c r="L2743" s="5" t="s">
        <v>83</v>
      </c>
      <c r="M2743" s="5" t="str">
        <f t="shared" si="42"/>
        <v>0</v>
      </c>
      <c r="N2743" s="5" t="str">
        <f>TEXT(Table1[[#This Row],[Date]],"mmm")</f>
        <v>Nov</v>
      </c>
      <c r="O2743" s="5">
        <f>YEAR(Table1[[#This Row],[Date]])</f>
        <v>2024</v>
      </c>
    </row>
    <row r="2744" spans="1:15" x14ac:dyDescent="0.25">
      <c r="A2744" s="5">
        <v>2743</v>
      </c>
      <c r="B2744" s="6">
        <v>45636</v>
      </c>
      <c r="C2744" s="5" t="s">
        <v>36</v>
      </c>
      <c r="D2744" s="5" t="str">
        <f>VLOOKUP($C2744,'Sales Person'!$A$1:$C$21,2,0)</f>
        <v>Michale Cole</v>
      </c>
      <c r="E2744" s="5" t="s">
        <v>5</v>
      </c>
      <c r="F2744" s="5" t="str">
        <f>VLOOKUP($E2744,Country!$A$1:$B$11,2,0)</f>
        <v>South America</v>
      </c>
      <c r="G2744" s="5" t="s">
        <v>26</v>
      </c>
      <c r="H2744" s="5" t="str">
        <f>VLOOKUP($G2744,Products!$A$1:$C$11,COLUMNS(Products!$A$2:B2744),0)</f>
        <v>Electronics</v>
      </c>
      <c r="I2744" s="5">
        <f>VLOOKUP($G2744,Products!$A$1:$C$11,COLUMNS(Products!$A$2:C2744),0)</f>
        <v>263.2</v>
      </c>
      <c r="J2744" s="5">
        <v>339.61</v>
      </c>
      <c r="K2744" s="5" t="s">
        <v>81</v>
      </c>
      <c r="L2744" s="6">
        <v>45640</v>
      </c>
      <c r="M2744" s="5">
        <f t="shared" si="42"/>
        <v>4</v>
      </c>
      <c r="N2744" s="5" t="str">
        <f>TEXT(Table1[[#This Row],[Date]],"mmm")</f>
        <v>Dec</v>
      </c>
      <c r="O2744" s="5">
        <f>YEAR(Table1[[#This Row],[Date]])</f>
        <v>2024</v>
      </c>
    </row>
    <row r="2745" spans="1:15" x14ac:dyDescent="0.25">
      <c r="A2745" s="5">
        <v>2744</v>
      </c>
      <c r="B2745" s="6">
        <v>45141</v>
      </c>
      <c r="C2745" s="5" t="s">
        <v>60</v>
      </c>
      <c r="D2745" s="5" t="str">
        <f>VLOOKUP($C2745,'Sales Person'!$A$1:$C$21,2,0)</f>
        <v>Cathy Kelley</v>
      </c>
      <c r="E2745" s="5" t="s">
        <v>10</v>
      </c>
      <c r="F2745" s="5" t="str">
        <f>VLOOKUP($E2745,Country!$A$1:$B$11,2,0)</f>
        <v>Europe</v>
      </c>
      <c r="G2745" s="5" t="s">
        <v>31</v>
      </c>
      <c r="H2745" s="5" t="str">
        <f>VLOOKUP($G2745,Products!$A$1:$C$11,COLUMNS(Products!$A$2:B2745),0)</f>
        <v>Electronics</v>
      </c>
      <c r="I2745" s="5">
        <f>VLOOKUP($G2745,Products!$A$1:$C$11,COLUMNS(Products!$A$2:C2745),0)</f>
        <v>71.97</v>
      </c>
      <c r="J2745" s="5">
        <v>204.31</v>
      </c>
      <c r="K2745" s="5" t="s">
        <v>81</v>
      </c>
      <c r="L2745" s="6">
        <v>45147</v>
      </c>
      <c r="M2745" s="5">
        <f t="shared" si="42"/>
        <v>6</v>
      </c>
      <c r="N2745" s="5" t="str">
        <f>TEXT(Table1[[#This Row],[Date]],"mmm")</f>
        <v>Aug</v>
      </c>
      <c r="O2745" s="5">
        <f>YEAR(Table1[[#This Row],[Date]])</f>
        <v>2023</v>
      </c>
    </row>
    <row r="2746" spans="1:15" x14ac:dyDescent="0.25">
      <c r="A2746" s="5">
        <v>2745</v>
      </c>
      <c r="B2746" s="6">
        <v>45212</v>
      </c>
      <c r="C2746" s="5" t="s">
        <v>52</v>
      </c>
      <c r="D2746" s="5" t="str">
        <f>VLOOKUP($C2746,'Sales Person'!$A$1:$C$21,2,0)</f>
        <v>Nick Patrick</v>
      </c>
      <c r="E2746" s="5" t="s">
        <v>5</v>
      </c>
      <c r="F2746" s="5" t="str">
        <f>VLOOKUP($E2746,Country!$A$1:$B$11,2,0)</f>
        <v>South America</v>
      </c>
      <c r="G2746" s="5" t="s">
        <v>32</v>
      </c>
      <c r="H2746" s="5" t="str">
        <f>VLOOKUP($G2746,Products!$A$1:$C$11,COLUMNS(Products!$A$2:B2746),0)</f>
        <v>Audio</v>
      </c>
      <c r="I2746" s="5">
        <f>VLOOKUP($G2746,Products!$A$1:$C$11,COLUMNS(Products!$A$2:C2746),0)</f>
        <v>143.09</v>
      </c>
      <c r="J2746" s="5">
        <v>930.35</v>
      </c>
      <c r="K2746" s="5" t="s">
        <v>81</v>
      </c>
      <c r="L2746" s="6">
        <v>45216</v>
      </c>
      <c r="M2746" s="5">
        <f t="shared" si="42"/>
        <v>4</v>
      </c>
      <c r="N2746" s="5" t="str">
        <f>TEXT(Table1[[#This Row],[Date]],"mmm")</f>
        <v>Oct</v>
      </c>
      <c r="O2746" s="5">
        <f>YEAR(Table1[[#This Row],[Date]])</f>
        <v>2023</v>
      </c>
    </row>
    <row r="2747" spans="1:15" x14ac:dyDescent="0.25">
      <c r="A2747" s="5">
        <v>2746</v>
      </c>
      <c r="B2747" s="6">
        <v>45064</v>
      </c>
      <c r="C2747" s="5" t="s">
        <v>56</v>
      </c>
      <c r="D2747" s="5" t="str">
        <f>VLOOKUP($C2747,'Sales Person'!$A$1:$C$21,2,0)</f>
        <v>Nick Patrick</v>
      </c>
      <c r="E2747" s="5" t="s">
        <v>5</v>
      </c>
      <c r="F2747" s="5" t="str">
        <f>VLOOKUP($E2747,Country!$A$1:$B$11,2,0)</f>
        <v>South America</v>
      </c>
      <c r="G2747" s="5" t="s">
        <v>31</v>
      </c>
      <c r="H2747" s="5" t="str">
        <f>VLOOKUP($G2747,Products!$A$1:$C$11,COLUMNS(Products!$A$2:B2747),0)</f>
        <v>Electronics</v>
      </c>
      <c r="I2747" s="5">
        <f>VLOOKUP($G2747,Products!$A$1:$C$11,COLUMNS(Products!$A$2:C2747),0)</f>
        <v>71.97</v>
      </c>
      <c r="J2747" s="5">
        <v>445.53</v>
      </c>
      <c r="K2747" s="5" t="s">
        <v>81</v>
      </c>
      <c r="L2747" s="6">
        <v>45068</v>
      </c>
      <c r="M2747" s="5">
        <f t="shared" si="42"/>
        <v>4</v>
      </c>
      <c r="N2747" s="5" t="str">
        <f>TEXT(Table1[[#This Row],[Date]],"mmm")</f>
        <v>May</v>
      </c>
      <c r="O2747" s="5">
        <f>YEAR(Table1[[#This Row],[Date]])</f>
        <v>2023</v>
      </c>
    </row>
    <row r="2748" spans="1:15" x14ac:dyDescent="0.25">
      <c r="A2748" s="5">
        <v>2747</v>
      </c>
      <c r="B2748" s="6">
        <v>45022</v>
      </c>
      <c r="C2748" s="5" t="s">
        <v>60</v>
      </c>
      <c r="D2748" s="5" t="str">
        <f>VLOOKUP($C2748,'Sales Person'!$A$1:$C$21,2,0)</f>
        <v>Cathy Kelley</v>
      </c>
      <c r="E2748" s="5" t="s">
        <v>11</v>
      </c>
      <c r="F2748" s="5" t="str">
        <f>VLOOKUP($E2748,Country!$A$1:$B$11,2,0)</f>
        <v>Asia</v>
      </c>
      <c r="G2748" s="5" t="s">
        <v>32</v>
      </c>
      <c r="H2748" s="5" t="str">
        <f>VLOOKUP($G2748,Products!$A$1:$C$11,COLUMNS(Products!$A$2:B2748),0)</f>
        <v>Audio</v>
      </c>
      <c r="I2748" s="5">
        <f>VLOOKUP($G2748,Products!$A$1:$C$11,COLUMNS(Products!$A$2:C2748),0)</f>
        <v>143.09</v>
      </c>
      <c r="J2748" s="5">
        <v>142.03</v>
      </c>
      <c r="K2748" s="5" t="s">
        <v>82</v>
      </c>
      <c r="L2748" s="5" t="s">
        <v>83</v>
      </c>
      <c r="M2748" s="5" t="str">
        <f t="shared" si="42"/>
        <v>0</v>
      </c>
      <c r="N2748" s="5" t="str">
        <f>TEXT(Table1[[#This Row],[Date]],"mmm")</f>
        <v>Apr</v>
      </c>
      <c r="O2748" s="5">
        <f>YEAR(Table1[[#This Row],[Date]])</f>
        <v>2023</v>
      </c>
    </row>
    <row r="2749" spans="1:15" x14ac:dyDescent="0.25">
      <c r="A2749" s="5">
        <v>2748</v>
      </c>
      <c r="B2749" s="6">
        <v>45155</v>
      </c>
      <c r="C2749" s="5" t="s">
        <v>48</v>
      </c>
      <c r="D2749" s="5" t="str">
        <f>VLOOKUP($C2749,'Sales Person'!$A$1:$C$21,2,0)</f>
        <v>Cathy Kelley</v>
      </c>
      <c r="E2749" s="5" t="s">
        <v>4</v>
      </c>
      <c r="F2749" s="5" t="str">
        <f>VLOOKUP($E2749,Country!$A$1:$B$11,2,0)</f>
        <v>North America</v>
      </c>
      <c r="G2749" s="5" t="s">
        <v>28</v>
      </c>
      <c r="H2749" s="5" t="str">
        <f>VLOOKUP($G2749,Products!$A$1:$C$11,COLUMNS(Products!$A$2:B2749),0)</f>
        <v>Electronics</v>
      </c>
      <c r="I2749" s="5">
        <f>VLOOKUP($G2749,Products!$A$1:$C$11,COLUMNS(Products!$A$2:C2749),0)</f>
        <v>282.79000000000002</v>
      </c>
      <c r="J2749" s="5">
        <v>321.38</v>
      </c>
      <c r="K2749" s="5" t="s">
        <v>81</v>
      </c>
      <c r="L2749" s="6">
        <v>45157</v>
      </c>
      <c r="M2749" s="5">
        <f t="shared" si="42"/>
        <v>2</v>
      </c>
      <c r="N2749" s="5" t="str">
        <f>TEXT(Table1[[#This Row],[Date]],"mmm")</f>
        <v>Aug</v>
      </c>
      <c r="O2749" s="5">
        <f>YEAR(Table1[[#This Row],[Date]])</f>
        <v>2023</v>
      </c>
    </row>
    <row r="2750" spans="1:15" x14ac:dyDescent="0.25">
      <c r="A2750" s="5">
        <v>2749</v>
      </c>
      <c r="B2750" s="6">
        <v>45024</v>
      </c>
      <c r="C2750" s="5" t="s">
        <v>42</v>
      </c>
      <c r="D2750" s="5" t="str">
        <f>VLOOKUP($C2750,'Sales Person'!$A$1:$C$21,2,0)</f>
        <v>Cathy Kelley</v>
      </c>
      <c r="E2750" s="5" t="s">
        <v>10</v>
      </c>
      <c r="F2750" s="5" t="str">
        <f>VLOOKUP($E2750,Country!$A$1:$B$11,2,0)</f>
        <v>Europe</v>
      </c>
      <c r="G2750" s="5" t="s">
        <v>32</v>
      </c>
      <c r="H2750" s="5" t="str">
        <f>VLOOKUP($G2750,Products!$A$1:$C$11,COLUMNS(Products!$A$2:B2750),0)</f>
        <v>Audio</v>
      </c>
      <c r="I2750" s="5">
        <f>VLOOKUP($G2750,Products!$A$1:$C$11,COLUMNS(Products!$A$2:C2750),0)</f>
        <v>143.09</v>
      </c>
      <c r="J2750" s="5">
        <v>320.61</v>
      </c>
      <c r="K2750" s="5" t="s">
        <v>82</v>
      </c>
      <c r="L2750" s="5" t="s">
        <v>83</v>
      </c>
      <c r="M2750" s="5" t="str">
        <f t="shared" si="42"/>
        <v>0</v>
      </c>
      <c r="N2750" s="5" t="str">
        <f>TEXT(Table1[[#This Row],[Date]],"mmm")</f>
        <v>Apr</v>
      </c>
      <c r="O2750" s="5">
        <f>YEAR(Table1[[#This Row],[Date]])</f>
        <v>2023</v>
      </c>
    </row>
    <row r="2751" spans="1:15" x14ac:dyDescent="0.25">
      <c r="A2751" s="5">
        <v>2750</v>
      </c>
      <c r="B2751" s="6">
        <v>45529</v>
      </c>
      <c r="C2751" s="5" t="s">
        <v>52</v>
      </c>
      <c r="D2751" s="5" t="str">
        <f>VLOOKUP($C2751,'Sales Person'!$A$1:$C$21,2,0)</f>
        <v>Nick Patrick</v>
      </c>
      <c r="E2751" s="5" t="s">
        <v>10</v>
      </c>
      <c r="F2751" s="5" t="str">
        <f>VLOOKUP($E2751,Country!$A$1:$B$11,2,0)</f>
        <v>Europe</v>
      </c>
      <c r="G2751" s="5" t="s">
        <v>33</v>
      </c>
      <c r="H2751" s="5" t="str">
        <f>VLOOKUP($G2751,Products!$A$1:$C$11,COLUMNS(Products!$A$2:B2751),0)</f>
        <v>Electronics</v>
      </c>
      <c r="I2751" s="5">
        <f>VLOOKUP($G2751,Products!$A$1:$C$11,COLUMNS(Products!$A$2:C2751),0)</f>
        <v>381.62</v>
      </c>
      <c r="J2751" s="5">
        <v>566.66999999999996</v>
      </c>
      <c r="K2751" s="5" t="s">
        <v>81</v>
      </c>
      <c r="L2751" s="6">
        <v>45535</v>
      </c>
      <c r="M2751" s="5">
        <f t="shared" si="42"/>
        <v>6</v>
      </c>
      <c r="N2751" s="5" t="str">
        <f>TEXT(Table1[[#This Row],[Date]],"mmm")</f>
        <v>Aug</v>
      </c>
      <c r="O2751" s="5">
        <f>YEAR(Table1[[#This Row],[Date]])</f>
        <v>2024</v>
      </c>
    </row>
    <row r="2752" spans="1:15" x14ac:dyDescent="0.25">
      <c r="A2752" s="5">
        <v>2751</v>
      </c>
      <c r="B2752" s="6">
        <v>45069</v>
      </c>
      <c r="C2752" s="5" t="s">
        <v>60</v>
      </c>
      <c r="D2752" s="5" t="str">
        <f>VLOOKUP($C2752,'Sales Person'!$A$1:$C$21,2,0)</f>
        <v>Cathy Kelley</v>
      </c>
      <c r="E2752" s="5" t="s">
        <v>11</v>
      </c>
      <c r="F2752" s="5" t="str">
        <f>VLOOKUP($E2752,Country!$A$1:$B$11,2,0)</f>
        <v>Asia</v>
      </c>
      <c r="G2752" s="5" t="s">
        <v>24</v>
      </c>
      <c r="H2752" s="5" t="str">
        <f>VLOOKUP($G2752,Products!$A$1:$C$11,COLUMNS(Products!$A$2:B2752),0)</f>
        <v>Audio</v>
      </c>
      <c r="I2752" s="5">
        <f>VLOOKUP($G2752,Products!$A$1:$C$11,COLUMNS(Products!$A$2:C2752),0)</f>
        <v>195.62</v>
      </c>
      <c r="J2752" s="5">
        <v>844.38</v>
      </c>
      <c r="K2752" s="5" t="s">
        <v>81</v>
      </c>
      <c r="L2752" s="6">
        <v>45081</v>
      </c>
      <c r="M2752" s="5">
        <f t="shared" si="42"/>
        <v>12</v>
      </c>
      <c r="N2752" s="5" t="str">
        <f>TEXT(Table1[[#This Row],[Date]],"mmm")</f>
        <v>May</v>
      </c>
      <c r="O2752" s="5">
        <f>YEAR(Table1[[#This Row],[Date]])</f>
        <v>2023</v>
      </c>
    </row>
    <row r="2753" spans="1:15" x14ac:dyDescent="0.25">
      <c r="A2753" s="5">
        <v>2752</v>
      </c>
      <c r="B2753" s="6">
        <v>45507</v>
      </c>
      <c r="C2753" s="5" t="s">
        <v>40</v>
      </c>
      <c r="D2753" s="5" t="str">
        <f>VLOOKUP($C2753,'Sales Person'!$A$1:$C$21,2,0)</f>
        <v>Samantha Irvin</v>
      </c>
      <c r="E2753" s="5" t="s">
        <v>14</v>
      </c>
      <c r="F2753" s="5" t="str">
        <f>VLOOKUP($E2753,Country!$A$1:$B$11,2,0)</f>
        <v>Asia</v>
      </c>
      <c r="G2753" s="5" t="s">
        <v>33</v>
      </c>
      <c r="H2753" s="5" t="str">
        <f>VLOOKUP($G2753,Products!$A$1:$C$11,COLUMNS(Products!$A$2:B2753),0)</f>
        <v>Electronics</v>
      </c>
      <c r="I2753" s="5">
        <f>VLOOKUP($G2753,Products!$A$1:$C$11,COLUMNS(Products!$A$2:C2753),0)</f>
        <v>381.62</v>
      </c>
      <c r="J2753" s="5">
        <v>833.62</v>
      </c>
      <c r="K2753" s="5" t="s">
        <v>82</v>
      </c>
      <c r="L2753" s="5" t="s">
        <v>83</v>
      </c>
      <c r="M2753" s="5" t="str">
        <f t="shared" si="42"/>
        <v>0</v>
      </c>
      <c r="N2753" s="5" t="str">
        <f>TEXT(Table1[[#This Row],[Date]],"mmm")</f>
        <v>Aug</v>
      </c>
      <c r="O2753" s="5">
        <f>YEAR(Table1[[#This Row],[Date]])</f>
        <v>2024</v>
      </c>
    </row>
    <row r="2754" spans="1:15" x14ac:dyDescent="0.25">
      <c r="A2754" s="5">
        <v>2753</v>
      </c>
      <c r="B2754" s="6">
        <v>45107</v>
      </c>
      <c r="C2754" s="5" t="s">
        <v>52</v>
      </c>
      <c r="D2754" s="5" t="str">
        <f>VLOOKUP($C2754,'Sales Person'!$A$1:$C$21,2,0)</f>
        <v>Nick Patrick</v>
      </c>
      <c r="E2754" s="5" t="s">
        <v>10</v>
      </c>
      <c r="F2754" s="5" t="str">
        <f>VLOOKUP($E2754,Country!$A$1:$B$11,2,0)</f>
        <v>Europe</v>
      </c>
      <c r="G2754" s="5" t="s">
        <v>26</v>
      </c>
      <c r="H2754" s="5" t="str">
        <f>VLOOKUP($G2754,Products!$A$1:$C$11,COLUMNS(Products!$A$2:B2754),0)</f>
        <v>Electronics</v>
      </c>
      <c r="I2754" s="5">
        <f>VLOOKUP($G2754,Products!$A$1:$C$11,COLUMNS(Products!$A$2:C2754),0)</f>
        <v>263.2</v>
      </c>
      <c r="J2754" s="5">
        <v>283.32</v>
      </c>
      <c r="K2754" s="5" t="s">
        <v>81</v>
      </c>
      <c r="L2754" s="6">
        <v>45113</v>
      </c>
      <c r="M2754" s="5">
        <f t="shared" ref="M2754:M2817" si="43">IFERROR(L2754-B2754,"0")</f>
        <v>6</v>
      </c>
      <c r="N2754" s="5" t="str">
        <f>TEXT(Table1[[#This Row],[Date]],"mmm")</f>
        <v>Jun</v>
      </c>
      <c r="O2754" s="5">
        <f>YEAR(Table1[[#This Row],[Date]])</f>
        <v>2023</v>
      </c>
    </row>
    <row r="2755" spans="1:15" x14ac:dyDescent="0.25">
      <c r="A2755" s="5">
        <v>2754</v>
      </c>
      <c r="B2755" s="6">
        <v>45548</v>
      </c>
      <c r="C2755" s="5" t="s">
        <v>68</v>
      </c>
      <c r="D2755" s="5" t="str">
        <f>VLOOKUP($C2755,'Sales Person'!$A$1:$C$21,2,0)</f>
        <v>Samantha Irvin</v>
      </c>
      <c r="E2755" s="5" t="s">
        <v>10</v>
      </c>
      <c r="F2755" s="5" t="str">
        <f>VLOOKUP($E2755,Country!$A$1:$B$11,2,0)</f>
        <v>Europe</v>
      </c>
      <c r="G2755" s="5" t="s">
        <v>30</v>
      </c>
      <c r="H2755" s="5" t="str">
        <f>VLOOKUP($G2755,Products!$A$1:$C$11,COLUMNS(Products!$A$2:B2755),0)</f>
        <v>Audio</v>
      </c>
      <c r="I2755" s="5">
        <f>VLOOKUP($G2755,Products!$A$1:$C$11,COLUMNS(Products!$A$2:C2755),0)</f>
        <v>199.57</v>
      </c>
      <c r="J2755" s="5">
        <v>429.47</v>
      </c>
      <c r="K2755" s="5" t="s">
        <v>81</v>
      </c>
      <c r="L2755" s="6">
        <v>45554</v>
      </c>
      <c r="M2755" s="5">
        <f t="shared" si="43"/>
        <v>6</v>
      </c>
      <c r="N2755" s="5" t="str">
        <f>TEXT(Table1[[#This Row],[Date]],"mmm")</f>
        <v>Sep</v>
      </c>
      <c r="O2755" s="5">
        <f>YEAR(Table1[[#This Row],[Date]])</f>
        <v>2024</v>
      </c>
    </row>
    <row r="2756" spans="1:15" x14ac:dyDescent="0.25">
      <c r="A2756" s="5">
        <v>2755</v>
      </c>
      <c r="B2756" s="6">
        <v>45058</v>
      </c>
      <c r="C2756" s="5" t="s">
        <v>52</v>
      </c>
      <c r="D2756" s="5" t="str">
        <f>VLOOKUP($C2756,'Sales Person'!$A$1:$C$21,2,0)</f>
        <v>Nick Patrick</v>
      </c>
      <c r="E2756" s="5" t="s">
        <v>13</v>
      </c>
      <c r="F2756" s="5" t="str">
        <f>VLOOKUP($E2756,Country!$A$1:$B$11,2,0)</f>
        <v>Asia</v>
      </c>
      <c r="G2756" s="5" t="s">
        <v>22</v>
      </c>
      <c r="H2756" s="5" t="str">
        <f>VLOOKUP($G2756,Products!$A$1:$C$11,COLUMNS(Products!$A$2:B2756),0)</f>
        <v>Computing</v>
      </c>
      <c r="I2756" s="5">
        <f>VLOOKUP($G2756,Products!$A$1:$C$11,COLUMNS(Products!$A$2:C2756),0)</f>
        <v>415.78</v>
      </c>
      <c r="J2756" s="5">
        <v>357.9</v>
      </c>
      <c r="K2756" s="5" t="s">
        <v>82</v>
      </c>
      <c r="L2756" s="5" t="s">
        <v>83</v>
      </c>
      <c r="M2756" s="5" t="str">
        <f t="shared" si="43"/>
        <v>0</v>
      </c>
      <c r="N2756" s="5" t="str">
        <f>TEXT(Table1[[#This Row],[Date]],"mmm")</f>
        <v>May</v>
      </c>
      <c r="O2756" s="5">
        <f>YEAR(Table1[[#This Row],[Date]])</f>
        <v>2023</v>
      </c>
    </row>
    <row r="2757" spans="1:15" x14ac:dyDescent="0.25">
      <c r="A2757" s="5">
        <v>2756</v>
      </c>
      <c r="B2757" s="6">
        <v>45403</v>
      </c>
      <c r="C2757" s="5" t="s">
        <v>60</v>
      </c>
      <c r="D2757" s="5" t="str">
        <f>VLOOKUP($C2757,'Sales Person'!$A$1:$C$21,2,0)</f>
        <v>Cathy Kelley</v>
      </c>
      <c r="E2757" s="5" t="s">
        <v>4</v>
      </c>
      <c r="F2757" s="5" t="str">
        <f>VLOOKUP($E2757,Country!$A$1:$B$11,2,0)</f>
        <v>North America</v>
      </c>
      <c r="G2757" s="5" t="s">
        <v>31</v>
      </c>
      <c r="H2757" s="5" t="str">
        <f>VLOOKUP($G2757,Products!$A$1:$C$11,COLUMNS(Products!$A$2:B2757),0)</f>
        <v>Electronics</v>
      </c>
      <c r="I2757" s="5">
        <f>VLOOKUP($G2757,Products!$A$1:$C$11,COLUMNS(Products!$A$2:C2757),0)</f>
        <v>71.97</v>
      </c>
      <c r="J2757" s="5">
        <v>754.98</v>
      </c>
      <c r="K2757" s="5" t="s">
        <v>81</v>
      </c>
      <c r="L2757" s="6">
        <v>45405</v>
      </c>
      <c r="M2757" s="5">
        <f t="shared" si="43"/>
        <v>2</v>
      </c>
      <c r="N2757" s="5" t="str">
        <f>TEXT(Table1[[#This Row],[Date]],"mmm")</f>
        <v>Apr</v>
      </c>
      <c r="O2757" s="5">
        <f>YEAR(Table1[[#This Row],[Date]])</f>
        <v>2024</v>
      </c>
    </row>
    <row r="2758" spans="1:15" x14ac:dyDescent="0.25">
      <c r="A2758" s="5">
        <v>2757</v>
      </c>
      <c r="B2758" s="6">
        <v>45078</v>
      </c>
      <c r="C2758" s="5" t="s">
        <v>44</v>
      </c>
      <c r="D2758" s="5" t="str">
        <f>VLOOKUP($C2758,'Sales Person'!$A$1:$C$21,2,0)</f>
        <v>Cathy Kelley</v>
      </c>
      <c r="E2758" s="5" t="s">
        <v>11</v>
      </c>
      <c r="F2758" s="5" t="str">
        <f>VLOOKUP($E2758,Country!$A$1:$B$11,2,0)</f>
        <v>Asia</v>
      </c>
      <c r="G2758" s="5" t="s">
        <v>32</v>
      </c>
      <c r="H2758" s="5" t="str">
        <f>VLOOKUP($G2758,Products!$A$1:$C$11,COLUMNS(Products!$A$2:B2758),0)</f>
        <v>Audio</v>
      </c>
      <c r="I2758" s="5">
        <f>VLOOKUP($G2758,Products!$A$1:$C$11,COLUMNS(Products!$A$2:C2758),0)</f>
        <v>143.09</v>
      </c>
      <c r="J2758" s="5">
        <v>351.7</v>
      </c>
      <c r="K2758" s="5" t="s">
        <v>81</v>
      </c>
      <c r="L2758" s="6">
        <v>45090</v>
      </c>
      <c r="M2758" s="5">
        <f t="shared" si="43"/>
        <v>12</v>
      </c>
      <c r="N2758" s="5" t="str">
        <f>TEXT(Table1[[#This Row],[Date]],"mmm")</f>
        <v>Jun</v>
      </c>
      <c r="O2758" s="5">
        <f>YEAR(Table1[[#This Row],[Date]])</f>
        <v>2023</v>
      </c>
    </row>
    <row r="2759" spans="1:15" x14ac:dyDescent="0.25">
      <c r="A2759" s="5">
        <v>2758</v>
      </c>
      <c r="B2759" s="6">
        <v>45049</v>
      </c>
      <c r="C2759" s="5" t="s">
        <v>72</v>
      </c>
      <c r="D2759" s="5" t="str">
        <f>VLOOKUP($C2759,'Sales Person'!$A$1:$C$21,2,0)</f>
        <v>Cathy Kelley</v>
      </c>
      <c r="E2759" s="5" t="s">
        <v>5</v>
      </c>
      <c r="F2759" s="5" t="str">
        <f>VLOOKUP($E2759,Country!$A$1:$B$11,2,0)</f>
        <v>South America</v>
      </c>
      <c r="G2759" s="5" t="s">
        <v>24</v>
      </c>
      <c r="H2759" s="5" t="str">
        <f>VLOOKUP($G2759,Products!$A$1:$C$11,COLUMNS(Products!$A$2:B2759),0)</f>
        <v>Audio</v>
      </c>
      <c r="I2759" s="5">
        <f>VLOOKUP($G2759,Products!$A$1:$C$11,COLUMNS(Products!$A$2:C2759),0)</f>
        <v>195.62</v>
      </c>
      <c r="J2759" s="5">
        <v>995.37</v>
      </c>
      <c r="K2759" s="5" t="s">
        <v>81</v>
      </c>
      <c r="L2759" s="6">
        <v>45053</v>
      </c>
      <c r="M2759" s="5">
        <f t="shared" si="43"/>
        <v>4</v>
      </c>
      <c r="N2759" s="5" t="str">
        <f>TEXT(Table1[[#This Row],[Date]],"mmm")</f>
        <v>May</v>
      </c>
      <c r="O2759" s="5">
        <f>YEAR(Table1[[#This Row],[Date]])</f>
        <v>2023</v>
      </c>
    </row>
    <row r="2760" spans="1:15" x14ac:dyDescent="0.25">
      <c r="A2760" s="5">
        <v>2759</v>
      </c>
      <c r="B2760" s="6">
        <v>45414</v>
      </c>
      <c r="C2760" s="5" t="s">
        <v>74</v>
      </c>
      <c r="D2760" s="5" t="str">
        <f>VLOOKUP($C2760,'Sales Person'!$A$1:$C$21,2,0)</f>
        <v>Michale Cole</v>
      </c>
      <c r="E2760" s="5" t="s">
        <v>5</v>
      </c>
      <c r="F2760" s="5" t="str">
        <f>VLOOKUP($E2760,Country!$A$1:$B$11,2,0)</f>
        <v>South America</v>
      </c>
      <c r="G2760" s="5" t="s">
        <v>20</v>
      </c>
      <c r="H2760" s="5" t="str">
        <f>VLOOKUP($G2760,Products!$A$1:$C$11,COLUMNS(Products!$A$2:B2760),0)</f>
        <v>Office Equipment</v>
      </c>
      <c r="I2760" s="5">
        <f>VLOOKUP($G2760,Products!$A$1:$C$11,COLUMNS(Products!$A$2:C2760),0)</f>
        <v>350.59</v>
      </c>
      <c r="J2760" s="5">
        <v>625.63</v>
      </c>
      <c r="K2760" s="5" t="s">
        <v>81</v>
      </c>
      <c r="L2760" s="6">
        <v>45418</v>
      </c>
      <c r="M2760" s="5">
        <f t="shared" si="43"/>
        <v>4</v>
      </c>
      <c r="N2760" s="5" t="str">
        <f>TEXT(Table1[[#This Row],[Date]],"mmm")</f>
        <v>May</v>
      </c>
      <c r="O2760" s="5">
        <f>YEAR(Table1[[#This Row],[Date]])</f>
        <v>2024</v>
      </c>
    </row>
    <row r="2761" spans="1:15" x14ac:dyDescent="0.25">
      <c r="A2761" s="5">
        <v>2760</v>
      </c>
      <c r="B2761" s="6">
        <v>45587</v>
      </c>
      <c r="C2761" s="5" t="s">
        <v>36</v>
      </c>
      <c r="D2761" s="5" t="str">
        <f>VLOOKUP($C2761,'Sales Person'!$A$1:$C$21,2,0)</f>
        <v>Michale Cole</v>
      </c>
      <c r="E2761" s="5" t="s">
        <v>4</v>
      </c>
      <c r="F2761" s="5" t="str">
        <f>VLOOKUP($E2761,Country!$A$1:$B$11,2,0)</f>
        <v>North America</v>
      </c>
      <c r="G2761" s="5" t="s">
        <v>31</v>
      </c>
      <c r="H2761" s="5" t="str">
        <f>VLOOKUP($G2761,Products!$A$1:$C$11,COLUMNS(Products!$A$2:B2761),0)</f>
        <v>Electronics</v>
      </c>
      <c r="I2761" s="5">
        <f>VLOOKUP($G2761,Products!$A$1:$C$11,COLUMNS(Products!$A$2:C2761),0)</f>
        <v>71.97</v>
      </c>
      <c r="J2761" s="5">
        <v>750.22</v>
      </c>
      <c r="K2761" s="5" t="s">
        <v>82</v>
      </c>
      <c r="L2761" s="5" t="s">
        <v>83</v>
      </c>
      <c r="M2761" s="5" t="str">
        <f t="shared" si="43"/>
        <v>0</v>
      </c>
      <c r="N2761" s="5" t="str">
        <f>TEXT(Table1[[#This Row],[Date]],"mmm")</f>
        <v>Oct</v>
      </c>
      <c r="O2761" s="5">
        <f>YEAR(Table1[[#This Row],[Date]])</f>
        <v>2024</v>
      </c>
    </row>
    <row r="2762" spans="1:15" x14ac:dyDescent="0.25">
      <c r="A2762" s="5">
        <v>2761</v>
      </c>
      <c r="B2762" s="6">
        <v>45647</v>
      </c>
      <c r="C2762" s="5" t="s">
        <v>54</v>
      </c>
      <c r="D2762" s="5" t="str">
        <f>VLOOKUP($C2762,'Sales Person'!$A$1:$C$21,2,0)</f>
        <v>Michale Cole</v>
      </c>
      <c r="E2762" s="5" t="s">
        <v>14</v>
      </c>
      <c r="F2762" s="5" t="str">
        <f>VLOOKUP($E2762,Country!$A$1:$B$11,2,0)</f>
        <v>Asia</v>
      </c>
      <c r="G2762" s="5" t="s">
        <v>30</v>
      </c>
      <c r="H2762" s="5" t="str">
        <f>VLOOKUP($G2762,Products!$A$1:$C$11,COLUMNS(Products!$A$2:B2762),0)</f>
        <v>Audio</v>
      </c>
      <c r="I2762" s="5">
        <f>VLOOKUP($G2762,Products!$A$1:$C$11,COLUMNS(Products!$A$2:C2762),0)</f>
        <v>199.57</v>
      </c>
      <c r="J2762" s="5">
        <v>710.4</v>
      </c>
      <c r="K2762" s="5" t="s">
        <v>82</v>
      </c>
      <c r="L2762" s="5" t="s">
        <v>83</v>
      </c>
      <c r="M2762" s="5" t="str">
        <f t="shared" si="43"/>
        <v>0</v>
      </c>
      <c r="N2762" s="5" t="str">
        <f>TEXT(Table1[[#This Row],[Date]],"mmm")</f>
        <v>Dec</v>
      </c>
      <c r="O2762" s="5">
        <f>YEAR(Table1[[#This Row],[Date]])</f>
        <v>2024</v>
      </c>
    </row>
    <row r="2763" spans="1:15" x14ac:dyDescent="0.25">
      <c r="A2763" s="5">
        <v>2762</v>
      </c>
      <c r="B2763" s="6">
        <v>45452</v>
      </c>
      <c r="C2763" s="5" t="s">
        <v>44</v>
      </c>
      <c r="D2763" s="5" t="str">
        <f>VLOOKUP($C2763,'Sales Person'!$A$1:$C$21,2,0)</f>
        <v>Cathy Kelley</v>
      </c>
      <c r="E2763" s="5" t="s">
        <v>11</v>
      </c>
      <c r="F2763" s="5" t="str">
        <f>VLOOKUP($E2763,Country!$A$1:$B$11,2,0)</f>
        <v>Asia</v>
      </c>
      <c r="G2763" s="5" t="s">
        <v>20</v>
      </c>
      <c r="H2763" s="5" t="str">
        <f>VLOOKUP($G2763,Products!$A$1:$C$11,COLUMNS(Products!$A$2:B2763),0)</f>
        <v>Office Equipment</v>
      </c>
      <c r="I2763" s="5">
        <f>VLOOKUP($G2763,Products!$A$1:$C$11,COLUMNS(Products!$A$2:C2763),0)</f>
        <v>350.59</v>
      </c>
      <c r="J2763" s="5">
        <v>723.92</v>
      </c>
      <c r="K2763" s="5" t="s">
        <v>82</v>
      </c>
      <c r="L2763" s="5" t="s">
        <v>83</v>
      </c>
      <c r="M2763" s="5" t="str">
        <f t="shared" si="43"/>
        <v>0</v>
      </c>
      <c r="N2763" s="5" t="str">
        <f>TEXT(Table1[[#This Row],[Date]],"mmm")</f>
        <v>Jun</v>
      </c>
      <c r="O2763" s="5">
        <f>YEAR(Table1[[#This Row],[Date]])</f>
        <v>2024</v>
      </c>
    </row>
    <row r="2764" spans="1:15" x14ac:dyDescent="0.25">
      <c r="A2764" s="5">
        <v>2763</v>
      </c>
      <c r="B2764" s="6">
        <v>45550</v>
      </c>
      <c r="C2764" s="5" t="s">
        <v>56</v>
      </c>
      <c r="D2764" s="5" t="str">
        <f>VLOOKUP($C2764,'Sales Person'!$A$1:$C$21,2,0)</f>
        <v>Nick Patrick</v>
      </c>
      <c r="E2764" s="5" t="s">
        <v>10</v>
      </c>
      <c r="F2764" s="5" t="str">
        <f>VLOOKUP($E2764,Country!$A$1:$B$11,2,0)</f>
        <v>Europe</v>
      </c>
      <c r="G2764" s="5" t="s">
        <v>24</v>
      </c>
      <c r="H2764" s="5" t="str">
        <f>VLOOKUP($G2764,Products!$A$1:$C$11,COLUMNS(Products!$A$2:B2764),0)</f>
        <v>Audio</v>
      </c>
      <c r="I2764" s="5">
        <f>VLOOKUP($G2764,Products!$A$1:$C$11,COLUMNS(Products!$A$2:C2764),0)</f>
        <v>195.62</v>
      </c>
      <c r="J2764" s="5">
        <v>354.93</v>
      </c>
      <c r="K2764" s="5" t="s">
        <v>81</v>
      </c>
      <c r="L2764" s="6">
        <v>45556</v>
      </c>
      <c r="M2764" s="5">
        <f t="shared" si="43"/>
        <v>6</v>
      </c>
      <c r="N2764" s="5" t="str">
        <f>TEXT(Table1[[#This Row],[Date]],"mmm")</f>
        <v>Sep</v>
      </c>
      <c r="O2764" s="5">
        <f>YEAR(Table1[[#This Row],[Date]])</f>
        <v>2024</v>
      </c>
    </row>
    <row r="2765" spans="1:15" x14ac:dyDescent="0.25">
      <c r="A2765" s="5">
        <v>2764</v>
      </c>
      <c r="B2765" s="6">
        <v>45519</v>
      </c>
      <c r="C2765" s="5" t="s">
        <v>70</v>
      </c>
      <c r="D2765" s="5" t="str">
        <f>VLOOKUP($C2765,'Sales Person'!$A$1:$C$21,2,0)</f>
        <v>Cathy Kelley</v>
      </c>
      <c r="E2765" s="5" t="s">
        <v>10</v>
      </c>
      <c r="F2765" s="5" t="str">
        <f>VLOOKUP($E2765,Country!$A$1:$B$11,2,0)</f>
        <v>Europe</v>
      </c>
      <c r="G2765" s="5" t="s">
        <v>24</v>
      </c>
      <c r="H2765" s="5" t="str">
        <f>VLOOKUP($G2765,Products!$A$1:$C$11,COLUMNS(Products!$A$2:B2765),0)</f>
        <v>Audio</v>
      </c>
      <c r="I2765" s="5">
        <f>VLOOKUP($G2765,Products!$A$1:$C$11,COLUMNS(Products!$A$2:C2765),0)</f>
        <v>195.62</v>
      </c>
      <c r="J2765" s="5">
        <v>893.2</v>
      </c>
      <c r="K2765" s="5" t="s">
        <v>81</v>
      </c>
      <c r="L2765" s="6">
        <v>45525</v>
      </c>
      <c r="M2765" s="5">
        <f t="shared" si="43"/>
        <v>6</v>
      </c>
      <c r="N2765" s="5" t="str">
        <f>TEXT(Table1[[#This Row],[Date]],"mmm")</f>
        <v>Aug</v>
      </c>
      <c r="O2765" s="5">
        <f>YEAR(Table1[[#This Row],[Date]])</f>
        <v>2024</v>
      </c>
    </row>
    <row r="2766" spans="1:15" x14ac:dyDescent="0.25">
      <c r="A2766" s="5">
        <v>2765</v>
      </c>
      <c r="B2766" s="6">
        <v>45420</v>
      </c>
      <c r="C2766" s="5" t="s">
        <v>48</v>
      </c>
      <c r="D2766" s="5" t="str">
        <f>VLOOKUP($C2766,'Sales Person'!$A$1:$C$21,2,0)</f>
        <v>Cathy Kelley</v>
      </c>
      <c r="E2766" s="5" t="s">
        <v>7</v>
      </c>
      <c r="F2766" s="5" t="str">
        <f>VLOOKUP($E2766,Country!$A$1:$B$11,2,0)</f>
        <v>Europe</v>
      </c>
      <c r="G2766" s="5" t="s">
        <v>28</v>
      </c>
      <c r="H2766" s="5" t="str">
        <f>VLOOKUP($G2766,Products!$A$1:$C$11,COLUMNS(Products!$A$2:B2766),0)</f>
        <v>Electronics</v>
      </c>
      <c r="I2766" s="5">
        <f>VLOOKUP($G2766,Products!$A$1:$C$11,COLUMNS(Products!$A$2:C2766),0)</f>
        <v>282.79000000000002</v>
      </c>
      <c r="J2766" s="5">
        <v>428.08</v>
      </c>
      <c r="K2766" s="5" t="s">
        <v>81</v>
      </c>
      <c r="L2766" s="6">
        <v>45428</v>
      </c>
      <c r="M2766" s="5">
        <f t="shared" si="43"/>
        <v>8</v>
      </c>
      <c r="N2766" s="5" t="str">
        <f>TEXT(Table1[[#This Row],[Date]],"mmm")</f>
        <v>May</v>
      </c>
      <c r="O2766" s="5">
        <f>YEAR(Table1[[#This Row],[Date]])</f>
        <v>2024</v>
      </c>
    </row>
    <row r="2767" spans="1:15" x14ac:dyDescent="0.25">
      <c r="A2767" s="5">
        <v>2766</v>
      </c>
      <c r="B2767" s="6">
        <v>44971</v>
      </c>
      <c r="C2767" s="5" t="s">
        <v>44</v>
      </c>
      <c r="D2767" s="5" t="str">
        <f>VLOOKUP($C2767,'Sales Person'!$A$1:$C$21,2,0)</f>
        <v>Cathy Kelley</v>
      </c>
      <c r="E2767" s="5" t="s">
        <v>13</v>
      </c>
      <c r="F2767" s="5" t="str">
        <f>VLOOKUP($E2767,Country!$A$1:$B$11,2,0)</f>
        <v>Asia</v>
      </c>
      <c r="G2767" s="5" t="s">
        <v>28</v>
      </c>
      <c r="H2767" s="5" t="str">
        <f>VLOOKUP($G2767,Products!$A$1:$C$11,COLUMNS(Products!$A$2:B2767),0)</f>
        <v>Electronics</v>
      </c>
      <c r="I2767" s="5">
        <f>VLOOKUP($G2767,Products!$A$1:$C$11,COLUMNS(Products!$A$2:C2767),0)</f>
        <v>282.79000000000002</v>
      </c>
      <c r="J2767" s="5">
        <v>857.83</v>
      </c>
      <c r="K2767" s="5" t="s">
        <v>81</v>
      </c>
      <c r="L2767" s="6">
        <v>44986</v>
      </c>
      <c r="M2767" s="5">
        <f t="shared" si="43"/>
        <v>15</v>
      </c>
      <c r="N2767" s="5" t="str">
        <f>TEXT(Table1[[#This Row],[Date]],"mmm")</f>
        <v>Feb</v>
      </c>
      <c r="O2767" s="5">
        <f>YEAR(Table1[[#This Row],[Date]])</f>
        <v>2023</v>
      </c>
    </row>
    <row r="2768" spans="1:15" x14ac:dyDescent="0.25">
      <c r="A2768" s="5">
        <v>2767</v>
      </c>
      <c r="B2768" s="6">
        <v>45239</v>
      </c>
      <c r="C2768" s="5" t="s">
        <v>68</v>
      </c>
      <c r="D2768" s="5" t="str">
        <f>VLOOKUP($C2768,'Sales Person'!$A$1:$C$21,2,0)</f>
        <v>Samantha Irvin</v>
      </c>
      <c r="E2768" s="5" t="s">
        <v>10</v>
      </c>
      <c r="F2768" s="5" t="str">
        <f>VLOOKUP($E2768,Country!$A$1:$B$11,2,0)</f>
        <v>Europe</v>
      </c>
      <c r="G2768" s="5" t="s">
        <v>26</v>
      </c>
      <c r="H2768" s="5" t="str">
        <f>VLOOKUP($G2768,Products!$A$1:$C$11,COLUMNS(Products!$A$2:B2768),0)</f>
        <v>Electronics</v>
      </c>
      <c r="I2768" s="5">
        <f>VLOOKUP($G2768,Products!$A$1:$C$11,COLUMNS(Products!$A$2:C2768),0)</f>
        <v>263.2</v>
      </c>
      <c r="J2768" s="5">
        <v>125.3</v>
      </c>
      <c r="K2768" s="5" t="s">
        <v>81</v>
      </c>
      <c r="L2768" s="6">
        <v>45245</v>
      </c>
      <c r="M2768" s="5">
        <f t="shared" si="43"/>
        <v>6</v>
      </c>
      <c r="N2768" s="5" t="str">
        <f>TEXT(Table1[[#This Row],[Date]],"mmm")</f>
        <v>Nov</v>
      </c>
      <c r="O2768" s="5">
        <f>YEAR(Table1[[#This Row],[Date]])</f>
        <v>2023</v>
      </c>
    </row>
    <row r="2769" spans="1:15" x14ac:dyDescent="0.25">
      <c r="A2769" s="5">
        <v>2768</v>
      </c>
      <c r="B2769" s="6">
        <v>45152</v>
      </c>
      <c r="C2769" s="5" t="s">
        <v>44</v>
      </c>
      <c r="D2769" s="5" t="str">
        <f>VLOOKUP($C2769,'Sales Person'!$A$1:$C$21,2,0)</f>
        <v>Cathy Kelley</v>
      </c>
      <c r="E2769" s="5" t="s">
        <v>10</v>
      </c>
      <c r="F2769" s="5" t="str">
        <f>VLOOKUP($E2769,Country!$A$1:$B$11,2,0)</f>
        <v>Europe</v>
      </c>
      <c r="G2769" s="5" t="s">
        <v>33</v>
      </c>
      <c r="H2769" s="5" t="str">
        <f>VLOOKUP($G2769,Products!$A$1:$C$11,COLUMNS(Products!$A$2:B2769),0)</f>
        <v>Electronics</v>
      </c>
      <c r="I2769" s="5">
        <f>VLOOKUP($G2769,Products!$A$1:$C$11,COLUMNS(Products!$A$2:C2769),0)</f>
        <v>381.62</v>
      </c>
      <c r="J2769" s="5">
        <v>710.11</v>
      </c>
      <c r="K2769" s="5" t="s">
        <v>82</v>
      </c>
      <c r="L2769" s="5" t="s">
        <v>83</v>
      </c>
      <c r="M2769" s="5" t="str">
        <f t="shared" si="43"/>
        <v>0</v>
      </c>
      <c r="N2769" s="5" t="str">
        <f>TEXT(Table1[[#This Row],[Date]],"mmm")</f>
        <v>Aug</v>
      </c>
      <c r="O2769" s="5">
        <f>YEAR(Table1[[#This Row],[Date]])</f>
        <v>2023</v>
      </c>
    </row>
    <row r="2770" spans="1:15" x14ac:dyDescent="0.25">
      <c r="A2770" s="5">
        <v>2769</v>
      </c>
      <c r="B2770" s="6">
        <v>45190</v>
      </c>
      <c r="C2770" s="5" t="s">
        <v>36</v>
      </c>
      <c r="D2770" s="5" t="str">
        <f>VLOOKUP($C2770,'Sales Person'!$A$1:$C$21,2,0)</f>
        <v>Michale Cole</v>
      </c>
      <c r="E2770" s="5" t="s">
        <v>9</v>
      </c>
      <c r="F2770" s="5" t="str">
        <f>VLOOKUP($E2770,Country!$A$1:$B$11,2,0)</f>
        <v>Europe</v>
      </c>
      <c r="G2770" s="5" t="s">
        <v>20</v>
      </c>
      <c r="H2770" s="5" t="str">
        <f>VLOOKUP($G2770,Products!$A$1:$C$11,COLUMNS(Products!$A$2:B2770),0)</f>
        <v>Office Equipment</v>
      </c>
      <c r="I2770" s="5">
        <f>VLOOKUP($G2770,Products!$A$1:$C$11,COLUMNS(Products!$A$2:C2770),0)</f>
        <v>350.59</v>
      </c>
      <c r="J2770" s="5">
        <v>576.16</v>
      </c>
      <c r="K2770" s="5" t="s">
        <v>82</v>
      </c>
      <c r="L2770" s="5" t="s">
        <v>83</v>
      </c>
      <c r="M2770" s="5" t="str">
        <f t="shared" si="43"/>
        <v>0</v>
      </c>
      <c r="N2770" s="5" t="str">
        <f>TEXT(Table1[[#This Row],[Date]],"mmm")</f>
        <v>Sep</v>
      </c>
      <c r="O2770" s="5">
        <f>YEAR(Table1[[#This Row],[Date]])</f>
        <v>2023</v>
      </c>
    </row>
    <row r="2771" spans="1:15" x14ac:dyDescent="0.25">
      <c r="A2771" s="5">
        <v>2770</v>
      </c>
      <c r="B2771" s="6">
        <v>45334</v>
      </c>
      <c r="C2771" s="5" t="s">
        <v>38</v>
      </c>
      <c r="D2771" s="5" t="str">
        <f>VLOOKUP($C2771,'Sales Person'!$A$1:$C$21,2,0)</f>
        <v>Samantha Irvin</v>
      </c>
      <c r="E2771" s="5" t="s">
        <v>7</v>
      </c>
      <c r="F2771" s="5" t="str">
        <f>VLOOKUP($E2771,Country!$A$1:$B$11,2,0)</f>
        <v>Europe</v>
      </c>
      <c r="G2771" s="5" t="s">
        <v>30</v>
      </c>
      <c r="H2771" s="5" t="str">
        <f>VLOOKUP($G2771,Products!$A$1:$C$11,COLUMNS(Products!$A$2:B2771),0)</f>
        <v>Audio</v>
      </c>
      <c r="I2771" s="5">
        <f>VLOOKUP($G2771,Products!$A$1:$C$11,COLUMNS(Products!$A$2:C2771),0)</f>
        <v>199.57</v>
      </c>
      <c r="J2771" s="5">
        <v>244.54</v>
      </c>
      <c r="K2771" s="5" t="s">
        <v>81</v>
      </c>
      <c r="L2771" s="6">
        <v>45342</v>
      </c>
      <c r="M2771" s="5">
        <f t="shared" si="43"/>
        <v>8</v>
      </c>
      <c r="N2771" s="5" t="str">
        <f>TEXT(Table1[[#This Row],[Date]],"mmm")</f>
        <v>Feb</v>
      </c>
      <c r="O2771" s="5">
        <f>YEAR(Table1[[#This Row],[Date]])</f>
        <v>2024</v>
      </c>
    </row>
    <row r="2772" spans="1:15" x14ac:dyDescent="0.25">
      <c r="A2772" s="5">
        <v>2771</v>
      </c>
      <c r="B2772" s="6">
        <v>45489</v>
      </c>
      <c r="C2772" s="5" t="s">
        <v>62</v>
      </c>
      <c r="D2772" s="5" t="str">
        <f>VLOOKUP($C2772,'Sales Person'!$A$1:$C$21,2,0)</f>
        <v>Cathy Kelley</v>
      </c>
      <c r="E2772" s="5" t="s">
        <v>5</v>
      </c>
      <c r="F2772" s="5" t="str">
        <f>VLOOKUP($E2772,Country!$A$1:$B$11,2,0)</f>
        <v>South America</v>
      </c>
      <c r="G2772" s="5" t="s">
        <v>20</v>
      </c>
      <c r="H2772" s="5" t="str">
        <f>VLOOKUP($G2772,Products!$A$1:$C$11,COLUMNS(Products!$A$2:B2772),0)</f>
        <v>Office Equipment</v>
      </c>
      <c r="I2772" s="5">
        <f>VLOOKUP($G2772,Products!$A$1:$C$11,COLUMNS(Products!$A$2:C2772),0)</f>
        <v>350.59</v>
      </c>
      <c r="J2772" s="5">
        <v>737.19</v>
      </c>
      <c r="K2772" s="5" t="s">
        <v>82</v>
      </c>
      <c r="L2772" s="5" t="s">
        <v>83</v>
      </c>
      <c r="M2772" s="5" t="str">
        <f t="shared" si="43"/>
        <v>0</v>
      </c>
      <c r="N2772" s="5" t="str">
        <f>TEXT(Table1[[#This Row],[Date]],"mmm")</f>
        <v>Jul</v>
      </c>
      <c r="O2772" s="5">
        <f>YEAR(Table1[[#This Row],[Date]])</f>
        <v>2024</v>
      </c>
    </row>
    <row r="2773" spans="1:15" x14ac:dyDescent="0.25">
      <c r="A2773" s="5">
        <v>2772</v>
      </c>
      <c r="B2773" s="6">
        <v>45448</v>
      </c>
      <c r="C2773" s="5" t="s">
        <v>66</v>
      </c>
      <c r="D2773" s="5" t="str">
        <f>VLOOKUP($C2773,'Sales Person'!$A$1:$C$21,2,0)</f>
        <v>Michale Cole</v>
      </c>
      <c r="E2773" s="5" t="s">
        <v>11</v>
      </c>
      <c r="F2773" s="5" t="str">
        <f>VLOOKUP($E2773,Country!$A$1:$B$11,2,0)</f>
        <v>Asia</v>
      </c>
      <c r="G2773" s="5" t="s">
        <v>24</v>
      </c>
      <c r="H2773" s="5" t="str">
        <f>VLOOKUP($G2773,Products!$A$1:$C$11,COLUMNS(Products!$A$2:B2773),0)</f>
        <v>Audio</v>
      </c>
      <c r="I2773" s="5">
        <f>VLOOKUP($G2773,Products!$A$1:$C$11,COLUMNS(Products!$A$2:C2773),0)</f>
        <v>195.62</v>
      </c>
      <c r="J2773" s="5">
        <v>886.15</v>
      </c>
      <c r="K2773" s="5" t="s">
        <v>81</v>
      </c>
      <c r="L2773" s="6">
        <v>45460</v>
      </c>
      <c r="M2773" s="5">
        <f t="shared" si="43"/>
        <v>12</v>
      </c>
      <c r="N2773" s="5" t="str">
        <f>TEXT(Table1[[#This Row],[Date]],"mmm")</f>
        <v>Jun</v>
      </c>
      <c r="O2773" s="5">
        <f>YEAR(Table1[[#This Row],[Date]])</f>
        <v>2024</v>
      </c>
    </row>
    <row r="2774" spans="1:15" x14ac:dyDescent="0.25">
      <c r="A2774" s="5">
        <v>2773</v>
      </c>
      <c r="B2774" s="6">
        <v>45032</v>
      </c>
      <c r="C2774" s="5" t="s">
        <v>44</v>
      </c>
      <c r="D2774" s="5" t="str">
        <f>VLOOKUP($C2774,'Sales Person'!$A$1:$C$21,2,0)</f>
        <v>Cathy Kelley</v>
      </c>
      <c r="E2774" s="5" t="s">
        <v>11</v>
      </c>
      <c r="F2774" s="5" t="str">
        <f>VLOOKUP($E2774,Country!$A$1:$B$11,2,0)</f>
        <v>Asia</v>
      </c>
      <c r="G2774" s="5" t="s">
        <v>33</v>
      </c>
      <c r="H2774" s="5" t="str">
        <f>VLOOKUP($G2774,Products!$A$1:$C$11,COLUMNS(Products!$A$2:B2774),0)</f>
        <v>Electronics</v>
      </c>
      <c r="I2774" s="5">
        <f>VLOOKUP($G2774,Products!$A$1:$C$11,COLUMNS(Products!$A$2:C2774),0)</f>
        <v>381.62</v>
      </c>
      <c r="J2774" s="5">
        <v>316.70999999999998</v>
      </c>
      <c r="K2774" s="5" t="s">
        <v>82</v>
      </c>
      <c r="L2774" s="5" t="s">
        <v>83</v>
      </c>
      <c r="M2774" s="5" t="str">
        <f t="shared" si="43"/>
        <v>0</v>
      </c>
      <c r="N2774" s="5" t="str">
        <f>TEXT(Table1[[#This Row],[Date]],"mmm")</f>
        <v>Apr</v>
      </c>
      <c r="O2774" s="5">
        <f>YEAR(Table1[[#This Row],[Date]])</f>
        <v>2023</v>
      </c>
    </row>
    <row r="2775" spans="1:15" x14ac:dyDescent="0.25">
      <c r="A2775" s="5">
        <v>2774</v>
      </c>
      <c r="B2775" s="6">
        <v>45448</v>
      </c>
      <c r="C2775" s="5" t="s">
        <v>40</v>
      </c>
      <c r="D2775" s="5" t="str">
        <f>VLOOKUP($C2775,'Sales Person'!$A$1:$C$21,2,0)</f>
        <v>Samantha Irvin</v>
      </c>
      <c r="E2775" s="5" t="s">
        <v>15</v>
      </c>
      <c r="F2775" s="5" t="str">
        <f>VLOOKUP($E2775,Country!$A$1:$B$11,2,0)</f>
        <v>Oceania</v>
      </c>
      <c r="G2775" s="5" t="s">
        <v>24</v>
      </c>
      <c r="H2775" s="5" t="str">
        <f>VLOOKUP($G2775,Products!$A$1:$C$11,COLUMNS(Products!$A$2:B2775),0)</f>
        <v>Audio</v>
      </c>
      <c r="I2775" s="5">
        <f>VLOOKUP($G2775,Products!$A$1:$C$11,COLUMNS(Products!$A$2:C2775),0)</f>
        <v>195.62</v>
      </c>
      <c r="J2775" s="5">
        <v>654.79999999999995</v>
      </c>
      <c r="K2775" s="5" t="s">
        <v>82</v>
      </c>
      <c r="L2775" s="5" t="s">
        <v>83</v>
      </c>
      <c r="M2775" s="5" t="str">
        <f t="shared" si="43"/>
        <v>0</v>
      </c>
      <c r="N2775" s="5" t="str">
        <f>TEXT(Table1[[#This Row],[Date]],"mmm")</f>
        <v>Jun</v>
      </c>
      <c r="O2775" s="5">
        <f>YEAR(Table1[[#This Row],[Date]])</f>
        <v>2024</v>
      </c>
    </row>
    <row r="2776" spans="1:15" x14ac:dyDescent="0.25">
      <c r="A2776" s="5">
        <v>2775</v>
      </c>
      <c r="B2776" s="6">
        <v>45178</v>
      </c>
      <c r="C2776" s="5" t="s">
        <v>58</v>
      </c>
      <c r="D2776" s="5" t="str">
        <f>VLOOKUP($C2776,'Sales Person'!$A$1:$C$21,2,0)</f>
        <v>Nick Patrick</v>
      </c>
      <c r="E2776" s="5" t="s">
        <v>2</v>
      </c>
      <c r="F2776" s="5" t="str">
        <f>VLOOKUP($E2776,Country!$A$1:$B$11,2,0)</f>
        <v>North America</v>
      </c>
      <c r="G2776" s="5" t="s">
        <v>24</v>
      </c>
      <c r="H2776" s="5" t="str">
        <f>VLOOKUP($G2776,Products!$A$1:$C$11,COLUMNS(Products!$A$2:B2776),0)</f>
        <v>Audio</v>
      </c>
      <c r="I2776" s="5">
        <f>VLOOKUP($G2776,Products!$A$1:$C$11,COLUMNS(Products!$A$2:C2776),0)</f>
        <v>195.62</v>
      </c>
      <c r="J2776" s="5">
        <v>309.39</v>
      </c>
      <c r="K2776" s="5" t="s">
        <v>81</v>
      </c>
      <c r="L2776" s="6">
        <v>45179</v>
      </c>
      <c r="M2776" s="5">
        <f t="shared" si="43"/>
        <v>1</v>
      </c>
      <c r="N2776" s="5" t="str">
        <f>TEXT(Table1[[#This Row],[Date]],"mmm")</f>
        <v>Sep</v>
      </c>
      <c r="O2776" s="5">
        <f>YEAR(Table1[[#This Row],[Date]])</f>
        <v>2023</v>
      </c>
    </row>
    <row r="2777" spans="1:15" x14ac:dyDescent="0.25">
      <c r="A2777" s="5">
        <v>2776</v>
      </c>
      <c r="B2777" s="6">
        <v>45225</v>
      </c>
      <c r="C2777" s="5" t="s">
        <v>52</v>
      </c>
      <c r="D2777" s="5" t="str">
        <f>VLOOKUP($C2777,'Sales Person'!$A$1:$C$21,2,0)</f>
        <v>Nick Patrick</v>
      </c>
      <c r="E2777" s="5" t="s">
        <v>11</v>
      </c>
      <c r="F2777" s="5" t="str">
        <f>VLOOKUP($E2777,Country!$A$1:$B$11,2,0)</f>
        <v>Asia</v>
      </c>
      <c r="G2777" s="5" t="s">
        <v>24</v>
      </c>
      <c r="H2777" s="5" t="str">
        <f>VLOOKUP($G2777,Products!$A$1:$C$11,COLUMNS(Products!$A$2:B2777),0)</f>
        <v>Audio</v>
      </c>
      <c r="I2777" s="5">
        <f>VLOOKUP($G2777,Products!$A$1:$C$11,COLUMNS(Products!$A$2:C2777),0)</f>
        <v>195.62</v>
      </c>
      <c r="J2777" s="5">
        <v>535.19000000000005</v>
      </c>
      <c r="K2777" s="5" t="s">
        <v>81</v>
      </c>
      <c r="L2777" s="6">
        <v>45237</v>
      </c>
      <c r="M2777" s="5">
        <f t="shared" si="43"/>
        <v>12</v>
      </c>
      <c r="N2777" s="5" t="str">
        <f>TEXT(Table1[[#This Row],[Date]],"mmm")</f>
        <v>Oct</v>
      </c>
      <c r="O2777" s="5">
        <f>YEAR(Table1[[#This Row],[Date]])</f>
        <v>2023</v>
      </c>
    </row>
    <row r="2778" spans="1:15" x14ac:dyDescent="0.25">
      <c r="A2778" s="5">
        <v>2777</v>
      </c>
      <c r="B2778" s="6">
        <v>45460</v>
      </c>
      <c r="C2778" s="5" t="s">
        <v>50</v>
      </c>
      <c r="D2778" s="5" t="str">
        <f>VLOOKUP($C2778,'Sales Person'!$A$1:$C$21,2,0)</f>
        <v>Michale Cole</v>
      </c>
      <c r="E2778" s="5" t="s">
        <v>2</v>
      </c>
      <c r="F2778" s="5" t="str">
        <f>VLOOKUP($E2778,Country!$A$1:$B$11,2,0)</f>
        <v>North America</v>
      </c>
      <c r="G2778" s="5" t="s">
        <v>24</v>
      </c>
      <c r="H2778" s="5" t="str">
        <f>VLOOKUP($G2778,Products!$A$1:$C$11,COLUMNS(Products!$A$2:B2778),0)</f>
        <v>Audio</v>
      </c>
      <c r="I2778" s="5">
        <f>VLOOKUP($G2778,Products!$A$1:$C$11,COLUMNS(Products!$A$2:C2778),0)</f>
        <v>195.62</v>
      </c>
      <c r="J2778" s="5">
        <v>963.43</v>
      </c>
      <c r="K2778" s="5" t="s">
        <v>82</v>
      </c>
      <c r="L2778" s="5" t="s">
        <v>83</v>
      </c>
      <c r="M2778" s="5" t="str">
        <f t="shared" si="43"/>
        <v>0</v>
      </c>
      <c r="N2778" s="5" t="str">
        <f>TEXT(Table1[[#This Row],[Date]],"mmm")</f>
        <v>Jun</v>
      </c>
      <c r="O2778" s="5">
        <f>YEAR(Table1[[#This Row],[Date]])</f>
        <v>2024</v>
      </c>
    </row>
    <row r="2779" spans="1:15" x14ac:dyDescent="0.25">
      <c r="A2779" s="5">
        <v>2778</v>
      </c>
      <c r="B2779" s="6">
        <v>45360</v>
      </c>
      <c r="C2779" s="5" t="s">
        <v>54</v>
      </c>
      <c r="D2779" s="5" t="str">
        <f>VLOOKUP($C2779,'Sales Person'!$A$1:$C$21,2,0)</f>
        <v>Michale Cole</v>
      </c>
      <c r="E2779" s="5" t="s">
        <v>15</v>
      </c>
      <c r="F2779" s="5" t="str">
        <f>VLOOKUP($E2779,Country!$A$1:$B$11,2,0)</f>
        <v>Oceania</v>
      </c>
      <c r="G2779" s="5" t="s">
        <v>20</v>
      </c>
      <c r="H2779" s="5" t="str">
        <f>VLOOKUP($G2779,Products!$A$1:$C$11,COLUMNS(Products!$A$2:B2779),0)</f>
        <v>Office Equipment</v>
      </c>
      <c r="I2779" s="5">
        <f>VLOOKUP($G2779,Products!$A$1:$C$11,COLUMNS(Products!$A$2:C2779),0)</f>
        <v>350.59</v>
      </c>
      <c r="J2779" s="5">
        <v>997.3</v>
      </c>
      <c r="K2779" s="5" t="s">
        <v>82</v>
      </c>
      <c r="L2779" s="5" t="s">
        <v>83</v>
      </c>
      <c r="M2779" s="5" t="str">
        <f t="shared" si="43"/>
        <v>0</v>
      </c>
      <c r="N2779" s="5" t="str">
        <f>TEXT(Table1[[#This Row],[Date]],"mmm")</f>
        <v>Mar</v>
      </c>
      <c r="O2779" s="5">
        <f>YEAR(Table1[[#This Row],[Date]])</f>
        <v>2024</v>
      </c>
    </row>
    <row r="2780" spans="1:15" x14ac:dyDescent="0.25">
      <c r="A2780" s="5">
        <v>2779</v>
      </c>
      <c r="B2780" s="6">
        <v>45617</v>
      </c>
      <c r="C2780" s="5" t="s">
        <v>50</v>
      </c>
      <c r="D2780" s="5" t="str">
        <f>VLOOKUP($C2780,'Sales Person'!$A$1:$C$21,2,0)</f>
        <v>Michale Cole</v>
      </c>
      <c r="E2780" s="5" t="s">
        <v>14</v>
      </c>
      <c r="F2780" s="5" t="str">
        <f>VLOOKUP($E2780,Country!$A$1:$B$11,2,0)</f>
        <v>Asia</v>
      </c>
      <c r="G2780" s="5" t="s">
        <v>28</v>
      </c>
      <c r="H2780" s="5" t="str">
        <f>VLOOKUP($G2780,Products!$A$1:$C$11,COLUMNS(Products!$A$2:B2780),0)</f>
        <v>Electronics</v>
      </c>
      <c r="I2780" s="5">
        <f>VLOOKUP($G2780,Products!$A$1:$C$11,COLUMNS(Products!$A$2:C2780),0)</f>
        <v>282.79000000000002</v>
      </c>
      <c r="J2780" s="5">
        <v>539.1</v>
      </c>
      <c r="K2780" s="5" t="s">
        <v>81</v>
      </c>
      <c r="L2780" s="6">
        <v>45635</v>
      </c>
      <c r="M2780" s="5">
        <f t="shared" si="43"/>
        <v>18</v>
      </c>
      <c r="N2780" s="5" t="str">
        <f>TEXT(Table1[[#This Row],[Date]],"mmm")</f>
        <v>Nov</v>
      </c>
      <c r="O2780" s="5">
        <f>YEAR(Table1[[#This Row],[Date]])</f>
        <v>2024</v>
      </c>
    </row>
    <row r="2781" spans="1:15" x14ac:dyDescent="0.25">
      <c r="A2781" s="5">
        <v>2780</v>
      </c>
      <c r="B2781" s="6">
        <v>45315</v>
      </c>
      <c r="C2781" s="5" t="s">
        <v>50</v>
      </c>
      <c r="D2781" s="5" t="str">
        <f>VLOOKUP($C2781,'Sales Person'!$A$1:$C$21,2,0)</f>
        <v>Michale Cole</v>
      </c>
      <c r="E2781" s="5" t="s">
        <v>14</v>
      </c>
      <c r="F2781" s="5" t="str">
        <f>VLOOKUP($E2781,Country!$A$1:$B$11,2,0)</f>
        <v>Asia</v>
      </c>
      <c r="G2781" s="5" t="s">
        <v>20</v>
      </c>
      <c r="H2781" s="5" t="str">
        <f>VLOOKUP($G2781,Products!$A$1:$C$11,COLUMNS(Products!$A$2:B2781),0)</f>
        <v>Office Equipment</v>
      </c>
      <c r="I2781" s="5">
        <f>VLOOKUP($G2781,Products!$A$1:$C$11,COLUMNS(Products!$A$2:C2781),0)</f>
        <v>350.59</v>
      </c>
      <c r="J2781" s="5">
        <v>486.89</v>
      </c>
      <c r="K2781" s="5" t="s">
        <v>81</v>
      </c>
      <c r="L2781" s="6">
        <v>45333</v>
      </c>
      <c r="M2781" s="5">
        <f t="shared" si="43"/>
        <v>18</v>
      </c>
      <c r="N2781" s="5" t="str">
        <f>TEXT(Table1[[#This Row],[Date]],"mmm")</f>
        <v>Jan</v>
      </c>
      <c r="O2781" s="5">
        <f>YEAR(Table1[[#This Row],[Date]])</f>
        <v>2024</v>
      </c>
    </row>
    <row r="2782" spans="1:15" x14ac:dyDescent="0.25">
      <c r="A2782" s="5">
        <v>2781</v>
      </c>
      <c r="B2782" s="6">
        <v>45548</v>
      </c>
      <c r="C2782" s="5" t="s">
        <v>72</v>
      </c>
      <c r="D2782" s="5" t="str">
        <f>VLOOKUP($C2782,'Sales Person'!$A$1:$C$21,2,0)</f>
        <v>Cathy Kelley</v>
      </c>
      <c r="E2782" s="5" t="s">
        <v>10</v>
      </c>
      <c r="F2782" s="5" t="str">
        <f>VLOOKUP($E2782,Country!$A$1:$B$11,2,0)</f>
        <v>Europe</v>
      </c>
      <c r="G2782" s="5" t="s">
        <v>32</v>
      </c>
      <c r="H2782" s="5" t="str">
        <f>VLOOKUP($G2782,Products!$A$1:$C$11,COLUMNS(Products!$A$2:B2782),0)</f>
        <v>Audio</v>
      </c>
      <c r="I2782" s="5">
        <f>VLOOKUP($G2782,Products!$A$1:$C$11,COLUMNS(Products!$A$2:C2782),0)</f>
        <v>143.09</v>
      </c>
      <c r="J2782" s="5">
        <v>844.34</v>
      </c>
      <c r="K2782" s="5" t="s">
        <v>82</v>
      </c>
      <c r="L2782" s="5" t="s">
        <v>83</v>
      </c>
      <c r="M2782" s="5" t="str">
        <f t="shared" si="43"/>
        <v>0</v>
      </c>
      <c r="N2782" s="5" t="str">
        <f>TEXT(Table1[[#This Row],[Date]],"mmm")</f>
        <v>Sep</v>
      </c>
      <c r="O2782" s="5">
        <f>YEAR(Table1[[#This Row],[Date]])</f>
        <v>2024</v>
      </c>
    </row>
    <row r="2783" spans="1:15" x14ac:dyDescent="0.25">
      <c r="A2783" s="5">
        <v>2782</v>
      </c>
      <c r="B2783" s="6">
        <v>45299</v>
      </c>
      <c r="C2783" s="5" t="s">
        <v>48</v>
      </c>
      <c r="D2783" s="5" t="str">
        <f>VLOOKUP($C2783,'Sales Person'!$A$1:$C$21,2,0)</f>
        <v>Cathy Kelley</v>
      </c>
      <c r="E2783" s="5" t="s">
        <v>4</v>
      </c>
      <c r="F2783" s="5" t="str">
        <f>VLOOKUP($E2783,Country!$A$1:$B$11,2,0)</f>
        <v>North America</v>
      </c>
      <c r="G2783" s="5" t="s">
        <v>26</v>
      </c>
      <c r="H2783" s="5" t="str">
        <f>VLOOKUP($G2783,Products!$A$1:$C$11,COLUMNS(Products!$A$2:B2783),0)</f>
        <v>Electronics</v>
      </c>
      <c r="I2783" s="5">
        <f>VLOOKUP($G2783,Products!$A$1:$C$11,COLUMNS(Products!$A$2:C2783),0)</f>
        <v>263.2</v>
      </c>
      <c r="J2783" s="5">
        <v>790.35</v>
      </c>
      <c r="K2783" s="5" t="s">
        <v>81</v>
      </c>
      <c r="L2783" s="6">
        <v>45301</v>
      </c>
      <c r="M2783" s="5">
        <f t="shared" si="43"/>
        <v>2</v>
      </c>
      <c r="N2783" s="5" t="str">
        <f>TEXT(Table1[[#This Row],[Date]],"mmm")</f>
        <v>Jan</v>
      </c>
      <c r="O2783" s="5">
        <f>YEAR(Table1[[#This Row],[Date]])</f>
        <v>2024</v>
      </c>
    </row>
    <row r="2784" spans="1:15" x14ac:dyDescent="0.25">
      <c r="A2784" s="5">
        <v>2783</v>
      </c>
      <c r="B2784" s="6">
        <v>45381</v>
      </c>
      <c r="C2784" s="5" t="s">
        <v>52</v>
      </c>
      <c r="D2784" s="5" t="str">
        <f>VLOOKUP($C2784,'Sales Person'!$A$1:$C$21,2,0)</f>
        <v>Nick Patrick</v>
      </c>
      <c r="E2784" s="5" t="s">
        <v>7</v>
      </c>
      <c r="F2784" s="5" t="str">
        <f>VLOOKUP($E2784,Country!$A$1:$B$11,2,0)</f>
        <v>Europe</v>
      </c>
      <c r="G2784" s="5" t="s">
        <v>31</v>
      </c>
      <c r="H2784" s="5" t="str">
        <f>VLOOKUP($G2784,Products!$A$1:$C$11,COLUMNS(Products!$A$2:B2784),0)</f>
        <v>Electronics</v>
      </c>
      <c r="I2784" s="5">
        <f>VLOOKUP($G2784,Products!$A$1:$C$11,COLUMNS(Products!$A$2:C2784),0)</f>
        <v>71.97</v>
      </c>
      <c r="J2784" s="5">
        <v>442.36</v>
      </c>
      <c r="K2784" s="5" t="s">
        <v>81</v>
      </c>
      <c r="L2784" s="6">
        <v>45389</v>
      </c>
      <c r="M2784" s="5">
        <f t="shared" si="43"/>
        <v>8</v>
      </c>
      <c r="N2784" s="5" t="str">
        <f>TEXT(Table1[[#This Row],[Date]],"mmm")</f>
        <v>Mar</v>
      </c>
      <c r="O2784" s="5">
        <f>YEAR(Table1[[#This Row],[Date]])</f>
        <v>2024</v>
      </c>
    </row>
    <row r="2785" spans="1:15" x14ac:dyDescent="0.25">
      <c r="A2785" s="5">
        <v>2784</v>
      </c>
      <c r="B2785" s="6">
        <v>45183</v>
      </c>
      <c r="C2785" s="5" t="s">
        <v>52</v>
      </c>
      <c r="D2785" s="5" t="str">
        <f>VLOOKUP($C2785,'Sales Person'!$A$1:$C$21,2,0)</f>
        <v>Nick Patrick</v>
      </c>
      <c r="E2785" s="5" t="s">
        <v>4</v>
      </c>
      <c r="F2785" s="5" t="str">
        <f>VLOOKUP($E2785,Country!$A$1:$B$11,2,0)</f>
        <v>North America</v>
      </c>
      <c r="G2785" s="5" t="s">
        <v>22</v>
      </c>
      <c r="H2785" s="5" t="str">
        <f>VLOOKUP($G2785,Products!$A$1:$C$11,COLUMNS(Products!$A$2:B2785),0)</f>
        <v>Computing</v>
      </c>
      <c r="I2785" s="5">
        <f>VLOOKUP($G2785,Products!$A$1:$C$11,COLUMNS(Products!$A$2:C2785),0)</f>
        <v>415.78</v>
      </c>
      <c r="J2785" s="5">
        <v>397.03</v>
      </c>
      <c r="K2785" s="5" t="s">
        <v>81</v>
      </c>
      <c r="L2785" s="6">
        <v>45185</v>
      </c>
      <c r="M2785" s="5">
        <f t="shared" si="43"/>
        <v>2</v>
      </c>
      <c r="N2785" s="5" t="str">
        <f>TEXT(Table1[[#This Row],[Date]],"mmm")</f>
        <v>Sep</v>
      </c>
      <c r="O2785" s="5">
        <f>YEAR(Table1[[#This Row],[Date]])</f>
        <v>2023</v>
      </c>
    </row>
    <row r="2786" spans="1:15" x14ac:dyDescent="0.25">
      <c r="A2786" s="5">
        <v>2785</v>
      </c>
      <c r="B2786" s="6">
        <v>45460</v>
      </c>
      <c r="C2786" s="5" t="s">
        <v>74</v>
      </c>
      <c r="D2786" s="5" t="str">
        <f>VLOOKUP($C2786,'Sales Person'!$A$1:$C$21,2,0)</f>
        <v>Michale Cole</v>
      </c>
      <c r="E2786" s="5" t="s">
        <v>5</v>
      </c>
      <c r="F2786" s="5" t="str">
        <f>VLOOKUP($E2786,Country!$A$1:$B$11,2,0)</f>
        <v>South America</v>
      </c>
      <c r="G2786" s="5" t="s">
        <v>20</v>
      </c>
      <c r="H2786" s="5" t="str">
        <f>VLOOKUP($G2786,Products!$A$1:$C$11,COLUMNS(Products!$A$2:B2786),0)</f>
        <v>Office Equipment</v>
      </c>
      <c r="I2786" s="5">
        <f>VLOOKUP($G2786,Products!$A$1:$C$11,COLUMNS(Products!$A$2:C2786),0)</f>
        <v>350.59</v>
      </c>
      <c r="J2786" s="5">
        <v>437.39</v>
      </c>
      <c r="K2786" s="5" t="s">
        <v>81</v>
      </c>
      <c r="L2786" s="6">
        <v>45464</v>
      </c>
      <c r="M2786" s="5">
        <f t="shared" si="43"/>
        <v>4</v>
      </c>
      <c r="N2786" s="5" t="str">
        <f>TEXT(Table1[[#This Row],[Date]],"mmm")</f>
        <v>Jun</v>
      </c>
      <c r="O2786" s="5">
        <f>YEAR(Table1[[#This Row],[Date]])</f>
        <v>2024</v>
      </c>
    </row>
    <row r="2787" spans="1:15" x14ac:dyDescent="0.25">
      <c r="A2787" s="5">
        <v>2786</v>
      </c>
      <c r="B2787" s="6">
        <v>45607</v>
      </c>
      <c r="C2787" s="5" t="s">
        <v>62</v>
      </c>
      <c r="D2787" s="5" t="str">
        <f>VLOOKUP($C2787,'Sales Person'!$A$1:$C$21,2,0)</f>
        <v>Cathy Kelley</v>
      </c>
      <c r="E2787" s="5" t="s">
        <v>11</v>
      </c>
      <c r="F2787" s="5" t="str">
        <f>VLOOKUP($E2787,Country!$A$1:$B$11,2,0)</f>
        <v>Asia</v>
      </c>
      <c r="G2787" s="5" t="s">
        <v>33</v>
      </c>
      <c r="H2787" s="5" t="str">
        <f>VLOOKUP($G2787,Products!$A$1:$C$11,COLUMNS(Products!$A$2:B2787),0)</f>
        <v>Electronics</v>
      </c>
      <c r="I2787" s="5">
        <f>VLOOKUP($G2787,Products!$A$1:$C$11,COLUMNS(Products!$A$2:C2787),0)</f>
        <v>381.62</v>
      </c>
      <c r="J2787" s="5">
        <v>800.49</v>
      </c>
      <c r="K2787" s="5" t="s">
        <v>81</v>
      </c>
      <c r="L2787" s="6">
        <v>45619</v>
      </c>
      <c r="M2787" s="5">
        <f t="shared" si="43"/>
        <v>12</v>
      </c>
      <c r="N2787" s="5" t="str">
        <f>TEXT(Table1[[#This Row],[Date]],"mmm")</f>
        <v>Nov</v>
      </c>
      <c r="O2787" s="5">
        <f>YEAR(Table1[[#This Row],[Date]])</f>
        <v>2024</v>
      </c>
    </row>
    <row r="2788" spans="1:15" x14ac:dyDescent="0.25">
      <c r="A2788" s="5">
        <v>2787</v>
      </c>
      <c r="B2788" s="6">
        <v>45563</v>
      </c>
      <c r="C2788" s="5" t="s">
        <v>66</v>
      </c>
      <c r="D2788" s="5" t="str">
        <f>VLOOKUP($C2788,'Sales Person'!$A$1:$C$21,2,0)</f>
        <v>Michale Cole</v>
      </c>
      <c r="E2788" s="5" t="s">
        <v>7</v>
      </c>
      <c r="F2788" s="5" t="str">
        <f>VLOOKUP($E2788,Country!$A$1:$B$11,2,0)</f>
        <v>Europe</v>
      </c>
      <c r="G2788" s="5" t="s">
        <v>29</v>
      </c>
      <c r="H2788" s="5" t="str">
        <f>VLOOKUP($G2788,Products!$A$1:$C$11,COLUMNS(Products!$A$2:B2788),0)</f>
        <v>Computing</v>
      </c>
      <c r="I2788" s="5">
        <f>VLOOKUP($G2788,Products!$A$1:$C$11,COLUMNS(Products!$A$2:C2788),0)</f>
        <v>104.6</v>
      </c>
      <c r="J2788" s="5">
        <v>274.08</v>
      </c>
      <c r="K2788" s="5" t="s">
        <v>81</v>
      </c>
      <c r="L2788" s="6">
        <v>45571</v>
      </c>
      <c r="M2788" s="5">
        <f t="shared" si="43"/>
        <v>8</v>
      </c>
      <c r="N2788" s="5" t="str">
        <f>TEXT(Table1[[#This Row],[Date]],"mmm")</f>
        <v>Sep</v>
      </c>
      <c r="O2788" s="5">
        <f>YEAR(Table1[[#This Row],[Date]])</f>
        <v>2024</v>
      </c>
    </row>
    <row r="2789" spans="1:15" x14ac:dyDescent="0.25">
      <c r="A2789" s="5">
        <v>2788</v>
      </c>
      <c r="B2789" s="6">
        <v>45294</v>
      </c>
      <c r="C2789" s="5" t="s">
        <v>74</v>
      </c>
      <c r="D2789" s="5" t="str">
        <f>VLOOKUP($C2789,'Sales Person'!$A$1:$C$21,2,0)</f>
        <v>Michale Cole</v>
      </c>
      <c r="E2789" s="5" t="s">
        <v>2</v>
      </c>
      <c r="F2789" s="5" t="str">
        <f>VLOOKUP($E2789,Country!$A$1:$B$11,2,0)</f>
        <v>North America</v>
      </c>
      <c r="G2789" s="5" t="s">
        <v>29</v>
      </c>
      <c r="H2789" s="5" t="str">
        <f>VLOOKUP($G2789,Products!$A$1:$C$11,COLUMNS(Products!$A$2:B2789),0)</f>
        <v>Computing</v>
      </c>
      <c r="I2789" s="5">
        <f>VLOOKUP($G2789,Products!$A$1:$C$11,COLUMNS(Products!$A$2:C2789),0)</f>
        <v>104.6</v>
      </c>
      <c r="J2789" s="5">
        <v>233.81</v>
      </c>
      <c r="K2789" s="5" t="s">
        <v>81</v>
      </c>
      <c r="L2789" s="6">
        <v>45295</v>
      </c>
      <c r="M2789" s="5">
        <f t="shared" si="43"/>
        <v>1</v>
      </c>
      <c r="N2789" s="5" t="str">
        <f>TEXT(Table1[[#This Row],[Date]],"mmm")</f>
        <v>Jan</v>
      </c>
      <c r="O2789" s="5">
        <f>YEAR(Table1[[#This Row],[Date]])</f>
        <v>2024</v>
      </c>
    </row>
    <row r="2790" spans="1:15" x14ac:dyDescent="0.25">
      <c r="A2790" s="5">
        <v>2789</v>
      </c>
      <c r="B2790" s="6">
        <v>45331</v>
      </c>
      <c r="C2790" s="5" t="s">
        <v>44</v>
      </c>
      <c r="D2790" s="5" t="str">
        <f>VLOOKUP($C2790,'Sales Person'!$A$1:$C$21,2,0)</f>
        <v>Cathy Kelley</v>
      </c>
      <c r="E2790" s="5" t="s">
        <v>9</v>
      </c>
      <c r="F2790" s="5" t="str">
        <f>VLOOKUP($E2790,Country!$A$1:$B$11,2,0)</f>
        <v>Europe</v>
      </c>
      <c r="G2790" s="5" t="s">
        <v>32</v>
      </c>
      <c r="H2790" s="5" t="str">
        <f>VLOOKUP($G2790,Products!$A$1:$C$11,COLUMNS(Products!$A$2:B2790),0)</f>
        <v>Audio</v>
      </c>
      <c r="I2790" s="5">
        <f>VLOOKUP($G2790,Products!$A$1:$C$11,COLUMNS(Products!$A$2:C2790),0)</f>
        <v>143.09</v>
      </c>
      <c r="J2790" s="5">
        <v>232.33</v>
      </c>
      <c r="K2790" s="5" t="s">
        <v>82</v>
      </c>
      <c r="L2790" s="5" t="s">
        <v>83</v>
      </c>
      <c r="M2790" s="5" t="str">
        <f t="shared" si="43"/>
        <v>0</v>
      </c>
      <c r="N2790" s="5" t="str">
        <f>TEXT(Table1[[#This Row],[Date]],"mmm")</f>
        <v>Feb</v>
      </c>
      <c r="O2790" s="5">
        <f>YEAR(Table1[[#This Row],[Date]])</f>
        <v>2024</v>
      </c>
    </row>
    <row r="2791" spans="1:15" x14ac:dyDescent="0.25">
      <c r="A2791" s="5">
        <v>2790</v>
      </c>
      <c r="B2791" s="6">
        <v>45145</v>
      </c>
      <c r="C2791" s="5" t="s">
        <v>72</v>
      </c>
      <c r="D2791" s="5" t="str">
        <f>VLOOKUP($C2791,'Sales Person'!$A$1:$C$21,2,0)</f>
        <v>Cathy Kelley</v>
      </c>
      <c r="E2791" s="5" t="s">
        <v>9</v>
      </c>
      <c r="F2791" s="5" t="str">
        <f>VLOOKUP($E2791,Country!$A$1:$B$11,2,0)</f>
        <v>Europe</v>
      </c>
      <c r="G2791" s="5" t="s">
        <v>30</v>
      </c>
      <c r="H2791" s="5" t="str">
        <f>VLOOKUP($G2791,Products!$A$1:$C$11,COLUMNS(Products!$A$2:B2791),0)</f>
        <v>Audio</v>
      </c>
      <c r="I2791" s="5">
        <f>VLOOKUP($G2791,Products!$A$1:$C$11,COLUMNS(Products!$A$2:C2791),0)</f>
        <v>199.57</v>
      </c>
      <c r="J2791" s="5">
        <v>323.83</v>
      </c>
      <c r="K2791" s="5" t="s">
        <v>81</v>
      </c>
      <c r="L2791" s="6">
        <v>45155</v>
      </c>
      <c r="M2791" s="5">
        <f t="shared" si="43"/>
        <v>10</v>
      </c>
      <c r="N2791" s="5" t="str">
        <f>TEXT(Table1[[#This Row],[Date]],"mmm")</f>
        <v>Aug</v>
      </c>
      <c r="O2791" s="5">
        <f>YEAR(Table1[[#This Row],[Date]])</f>
        <v>2023</v>
      </c>
    </row>
    <row r="2792" spans="1:15" x14ac:dyDescent="0.25">
      <c r="A2792" s="5">
        <v>2791</v>
      </c>
      <c r="B2792" s="6">
        <v>45329</v>
      </c>
      <c r="C2792" s="5" t="s">
        <v>54</v>
      </c>
      <c r="D2792" s="5" t="str">
        <f>VLOOKUP($C2792,'Sales Person'!$A$1:$C$21,2,0)</f>
        <v>Michale Cole</v>
      </c>
      <c r="E2792" s="5" t="s">
        <v>11</v>
      </c>
      <c r="F2792" s="5" t="str">
        <f>VLOOKUP($E2792,Country!$A$1:$B$11,2,0)</f>
        <v>Asia</v>
      </c>
      <c r="G2792" s="5" t="s">
        <v>33</v>
      </c>
      <c r="H2792" s="5" t="str">
        <f>VLOOKUP($G2792,Products!$A$1:$C$11,COLUMNS(Products!$A$2:B2792),0)</f>
        <v>Electronics</v>
      </c>
      <c r="I2792" s="5">
        <f>VLOOKUP($G2792,Products!$A$1:$C$11,COLUMNS(Products!$A$2:C2792),0)</f>
        <v>381.62</v>
      </c>
      <c r="J2792" s="5">
        <v>534.16</v>
      </c>
      <c r="K2792" s="5" t="s">
        <v>82</v>
      </c>
      <c r="L2792" s="5" t="s">
        <v>83</v>
      </c>
      <c r="M2792" s="5" t="str">
        <f t="shared" si="43"/>
        <v>0</v>
      </c>
      <c r="N2792" s="5" t="str">
        <f>TEXT(Table1[[#This Row],[Date]],"mmm")</f>
        <v>Feb</v>
      </c>
      <c r="O2792" s="5">
        <f>YEAR(Table1[[#This Row],[Date]])</f>
        <v>2024</v>
      </c>
    </row>
    <row r="2793" spans="1:15" x14ac:dyDescent="0.25">
      <c r="A2793" s="5">
        <v>2792</v>
      </c>
      <c r="B2793" s="6">
        <v>45255</v>
      </c>
      <c r="C2793" s="5" t="s">
        <v>50</v>
      </c>
      <c r="D2793" s="5" t="str">
        <f>VLOOKUP($C2793,'Sales Person'!$A$1:$C$21,2,0)</f>
        <v>Michale Cole</v>
      </c>
      <c r="E2793" s="5" t="s">
        <v>7</v>
      </c>
      <c r="F2793" s="5" t="str">
        <f>VLOOKUP($E2793,Country!$A$1:$B$11,2,0)</f>
        <v>Europe</v>
      </c>
      <c r="G2793" s="5" t="s">
        <v>20</v>
      </c>
      <c r="H2793" s="5" t="str">
        <f>VLOOKUP($G2793,Products!$A$1:$C$11,COLUMNS(Products!$A$2:B2793),0)</f>
        <v>Office Equipment</v>
      </c>
      <c r="I2793" s="5">
        <f>VLOOKUP($G2793,Products!$A$1:$C$11,COLUMNS(Products!$A$2:C2793),0)</f>
        <v>350.59</v>
      </c>
      <c r="J2793" s="5">
        <v>211.09</v>
      </c>
      <c r="K2793" s="5" t="s">
        <v>82</v>
      </c>
      <c r="L2793" s="5" t="s">
        <v>83</v>
      </c>
      <c r="M2793" s="5" t="str">
        <f t="shared" si="43"/>
        <v>0</v>
      </c>
      <c r="N2793" s="5" t="str">
        <f>TEXT(Table1[[#This Row],[Date]],"mmm")</f>
        <v>Nov</v>
      </c>
      <c r="O2793" s="5">
        <f>YEAR(Table1[[#This Row],[Date]])</f>
        <v>2023</v>
      </c>
    </row>
    <row r="2794" spans="1:15" x14ac:dyDescent="0.25">
      <c r="A2794" s="5">
        <v>2793</v>
      </c>
      <c r="B2794" s="6">
        <v>45028</v>
      </c>
      <c r="C2794" s="5" t="s">
        <v>54</v>
      </c>
      <c r="D2794" s="5" t="str">
        <f>VLOOKUP($C2794,'Sales Person'!$A$1:$C$21,2,0)</f>
        <v>Michale Cole</v>
      </c>
      <c r="E2794" s="5" t="s">
        <v>2</v>
      </c>
      <c r="F2794" s="5" t="str">
        <f>VLOOKUP($E2794,Country!$A$1:$B$11,2,0)</f>
        <v>North America</v>
      </c>
      <c r="G2794" s="5" t="s">
        <v>20</v>
      </c>
      <c r="H2794" s="5" t="str">
        <f>VLOOKUP($G2794,Products!$A$1:$C$11,COLUMNS(Products!$A$2:B2794),0)</f>
        <v>Office Equipment</v>
      </c>
      <c r="I2794" s="5">
        <f>VLOOKUP($G2794,Products!$A$1:$C$11,COLUMNS(Products!$A$2:C2794),0)</f>
        <v>350.59</v>
      </c>
      <c r="J2794" s="5">
        <v>431.58</v>
      </c>
      <c r="K2794" s="5" t="s">
        <v>81</v>
      </c>
      <c r="L2794" s="6">
        <v>45029</v>
      </c>
      <c r="M2794" s="5">
        <f t="shared" si="43"/>
        <v>1</v>
      </c>
      <c r="N2794" s="5" t="str">
        <f>TEXT(Table1[[#This Row],[Date]],"mmm")</f>
        <v>Apr</v>
      </c>
      <c r="O2794" s="5">
        <f>YEAR(Table1[[#This Row],[Date]])</f>
        <v>2023</v>
      </c>
    </row>
    <row r="2795" spans="1:15" x14ac:dyDescent="0.25">
      <c r="A2795" s="5">
        <v>2794</v>
      </c>
      <c r="B2795" s="6">
        <v>45452</v>
      </c>
      <c r="C2795" s="5" t="s">
        <v>48</v>
      </c>
      <c r="D2795" s="5" t="str">
        <f>VLOOKUP($C2795,'Sales Person'!$A$1:$C$21,2,0)</f>
        <v>Cathy Kelley</v>
      </c>
      <c r="E2795" s="5" t="s">
        <v>13</v>
      </c>
      <c r="F2795" s="5" t="str">
        <f>VLOOKUP($E2795,Country!$A$1:$B$11,2,0)</f>
        <v>Asia</v>
      </c>
      <c r="G2795" s="5" t="s">
        <v>26</v>
      </c>
      <c r="H2795" s="5" t="str">
        <f>VLOOKUP($G2795,Products!$A$1:$C$11,COLUMNS(Products!$A$2:B2795),0)</f>
        <v>Electronics</v>
      </c>
      <c r="I2795" s="5">
        <f>VLOOKUP($G2795,Products!$A$1:$C$11,COLUMNS(Products!$A$2:C2795),0)</f>
        <v>263.2</v>
      </c>
      <c r="J2795" s="5">
        <v>324.13</v>
      </c>
      <c r="K2795" s="5" t="s">
        <v>81</v>
      </c>
      <c r="L2795" s="6">
        <v>45467</v>
      </c>
      <c r="M2795" s="5">
        <f t="shared" si="43"/>
        <v>15</v>
      </c>
      <c r="N2795" s="5" t="str">
        <f>TEXT(Table1[[#This Row],[Date]],"mmm")</f>
        <v>Jun</v>
      </c>
      <c r="O2795" s="5">
        <f>YEAR(Table1[[#This Row],[Date]])</f>
        <v>2024</v>
      </c>
    </row>
    <row r="2796" spans="1:15" x14ac:dyDescent="0.25">
      <c r="A2796" s="5">
        <v>2795</v>
      </c>
      <c r="B2796" s="6">
        <v>45361</v>
      </c>
      <c r="C2796" s="5" t="s">
        <v>68</v>
      </c>
      <c r="D2796" s="5" t="str">
        <f>VLOOKUP($C2796,'Sales Person'!$A$1:$C$21,2,0)</f>
        <v>Samantha Irvin</v>
      </c>
      <c r="E2796" s="5" t="s">
        <v>4</v>
      </c>
      <c r="F2796" s="5" t="str">
        <f>VLOOKUP($E2796,Country!$A$1:$B$11,2,0)</f>
        <v>North America</v>
      </c>
      <c r="G2796" s="5" t="s">
        <v>33</v>
      </c>
      <c r="H2796" s="5" t="str">
        <f>VLOOKUP($G2796,Products!$A$1:$C$11,COLUMNS(Products!$A$2:B2796),0)</f>
        <v>Electronics</v>
      </c>
      <c r="I2796" s="5">
        <f>VLOOKUP($G2796,Products!$A$1:$C$11,COLUMNS(Products!$A$2:C2796),0)</f>
        <v>381.62</v>
      </c>
      <c r="J2796" s="5">
        <v>464.34</v>
      </c>
      <c r="K2796" s="5" t="s">
        <v>81</v>
      </c>
      <c r="L2796" s="6">
        <v>45363</v>
      </c>
      <c r="M2796" s="5">
        <f t="shared" si="43"/>
        <v>2</v>
      </c>
      <c r="N2796" s="5" t="str">
        <f>TEXT(Table1[[#This Row],[Date]],"mmm")</f>
        <v>Mar</v>
      </c>
      <c r="O2796" s="5">
        <f>YEAR(Table1[[#This Row],[Date]])</f>
        <v>2024</v>
      </c>
    </row>
    <row r="2797" spans="1:15" x14ac:dyDescent="0.25">
      <c r="A2797" s="5">
        <v>2796</v>
      </c>
      <c r="B2797" s="6">
        <v>45512</v>
      </c>
      <c r="C2797" s="5" t="s">
        <v>52</v>
      </c>
      <c r="D2797" s="5" t="str">
        <f>VLOOKUP($C2797,'Sales Person'!$A$1:$C$21,2,0)</f>
        <v>Nick Patrick</v>
      </c>
      <c r="E2797" s="5" t="s">
        <v>14</v>
      </c>
      <c r="F2797" s="5" t="str">
        <f>VLOOKUP($E2797,Country!$A$1:$B$11,2,0)</f>
        <v>Asia</v>
      </c>
      <c r="G2797" s="5" t="s">
        <v>30</v>
      </c>
      <c r="H2797" s="5" t="str">
        <f>VLOOKUP($G2797,Products!$A$1:$C$11,COLUMNS(Products!$A$2:B2797),0)</f>
        <v>Audio</v>
      </c>
      <c r="I2797" s="5">
        <f>VLOOKUP($G2797,Products!$A$1:$C$11,COLUMNS(Products!$A$2:C2797),0)</f>
        <v>199.57</v>
      </c>
      <c r="J2797" s="5">
        <v>914.31</v>
      </c>
      <c r="K2797" s="5" t="s">
        <v>81</v>
      </c>
      <c r="L2797" s="6">
        <v>45530</v>
      </c>
      <c r="M2797" s="5">
        <f t="shared" si="43"/>
        <v>18</v>
      </c>
      <c r="N2797" s="5" t="str">
        <f>TEXT(Table1[[#This Row],[Date]],"mmm")</f>
        <v>Aug</v>
      </c>
      <c r="O2797" s="5">
        <f>YEAR(Table1[[#This Row],[Date]])</f>
        <v>2024</v>
      </c>
    </row>
    <row r="2798" spans="1:15" x14ac:dyDescent="0.25">
      <c r="A2798" s="5">
        <v>2797</v>
      </c>
      <c r="B2798" s="6">
        <v>45028</v>
      </c>
      <c r="C2798" s="5" t="s">
        <v>50</v>
      </c>
      <c r="D2798" s="5" t="str">
        <f>VLOOKUP($C2798,'Sales Person'!$A$1:$C$21,2,0)</f>
        <v>Michale Cole</v>
      </c>
      <c r="E2798" s="5" t="s">
        <v>5</v>
      </c>
      <c r="F2798" s="5" t="str">
        <f>VLOOKUP($E2798,Country!$A$1:$B$11,2,0)</f>
        <v>South America</v>
      </c>
      <c r="G2798" s="5" t="s">
        <v>28</v>
      </c>
      <c r="H2798" s="5" t="str">
        <f>VLOOKUP($G2798,Products!$A$1:$C$11,COLUMNS(Products!$A$2:B2798),0)</f>
        <v>Electronics</v>
      </c>
      <c r="I2798" s="5">
        <f>VLOOKUP($G2798,Products!$A$1:$C$11,COLUMNS(Products!$A$2:C2798),0)</f>
        <v>282.79000000000002</v>
      </c>
      <c r="J2798" s="5">
        <v>580.71</v>
      </c>
      <c r="K2798" s="5" t="s">
        <v>81</v>
      </c>
      <c r="L2798" s="6">
        <v>45032</v>
      </c>
      <c r="M2798" s="5">
        <f t="shared" si="43"/>
        <v>4</v>
      </c>
      <c r="N2798" s="5" t="str">
        <f>TEXT(Table1[[#This Row],[Date]],"mmm")</f>
        <v>Apr</v>
      </c>
      <c r="O2798" s="5">
        <f>YEAR(Table1[[#This Row],[Date]])</f>
        <v>2023</v>
      </c>
    </row>
    <row r="2799" spans="1:15" x14ac:dyDescent="0.25">
      <c r="A2799" s="5">
        <v>2798</v>
      </c>
      <c r="B2799" s="6">
        <v>45063</v>
      </c>
      <c r="C2799" s="5" t="s">
        <v>60</v>
      </c>
      <c r="D2799" s="5" t="str">
        <f>VLOOKUP($C2799,'Sales Person'!$A$1:$C$21,2,0)</f>
        <v>Cathy Kelley</v>
      </c>
      <c r="E2799" s="5" t="s">
        <v>10</v>
      </c>
      <c r="F2799" s="5" t="str">
        <f>VLOOKUP($E2799,Country!$A$1:$B$11,2,0)</f>
        <v>Europe</v>
      </c>
      <c r="G2799" s="5" t="s">
        <v>22</v>
      </c>
      <c r="H2799" s="5" t="str">
        <f>VLOOKUP($G2799,Products!$A$1:$C$11,COLUMNS(Products!$A$2:B2799),0)</f>
        <v>Computing</v>
      </c>
      <c r="I2799" s="5">
        <f>VLOOKUP($G2799,Products!$A$1:$C$11,COLUMNS(Products!$A$2:C2799),0)</f>
        <v>415.78</v>
      </c>
      <c r="J2799" s="5">
        <v>516.33000000000004</v>
      </c>
      <c r="K2799" s="5" t="s">
        <v>81</v>
      </c>
      <c r="L2799" s="6">
        <v>45069</v>
      </c>
      <c r="M2799" s="5">
        <f t="shared" si="43"/>
        <v>6</v>
      </c>
      <c r="N2799" s="5" t="str">
        <f>TEXT(Table1[[#This Row],[Date]],"mmm")</f>
        <v>May</v>
      </c>
      <c r="O2799" s="5">
        <f>YEAR(Table1[[#This Row],[Date]])</f>
        <v>2023</v>
      </c>
    </row>
    <row r="2800" spans="1:15" x14ac:dyDescent="0.25">
      <c r="A2800" s="5">
        <v>2799</v>
      </c>
      <c r="B2800" s="6">
        <v>45519</v>
      </c>
      <c r="C2800" s="5" t="s">
        <v>44</v>
      </c>
      <c r="D2800" s="5" t="str">
        <f>VLOOKUP($C2800,'Sales Person'!$A$1:$C$21,2,0)</f>
        <v>Cathy Kelley</v>
      </c>
      <c r="E2800" s="5" t="s">
        <v>11</v>
      </c>
      <c r="F2800" s="5" t="str">
        <f>VLOOKUP($E2800,Country!$A$1:$B$11,2,0)</f>
        <v>Asia</v>
      </c>
      <c r="G2800" s="5" t="s">
        <v>22</v>
      </c>
      <c r="H2800" s="5" t="str">
        <f>VLOOKUP($G2800,Products!$A$1:$C$11,COLUMNS(Products!$A$2:B2800),0)</f>
        <v>Computing</v>
      </c>
      <c r="I2800" s="5">
        <f>VLOOKUP($G2800,Products!$A$1:$C$11,COLUMNS(Products!$A$2:C2800),0)</f>
        <v>415.78</v>
      </c>
      <c r="J2800" s="5">
        <v>420.92</v>
      </c>
      <c r="K2800" s="5" t="s">
        <v>82</v>
      </c>
      <c r="L2800" s="5" t="s">
        <v>83</v>
      </c>
      <c r="M2800" s="5" t="str">
        <f t="shared" si="43"/>
        <v>0</v>
      </c>
      <c r="N2800" s="5" t="str">
        <f>TEXT(Table1[[#This Row],[Date]],"mmm")</f>
        <v>Aug</v>
      </c>
      <c r="O2800" s="5">
        <f>YEAR(Table1[[#This Row],[Date]])</f>
        <v>2024</v>
      </c>
    </row>
    <row r="2801" spans="1:15" x14ac:dyDescent="0.25">
      <c r="A2801" s="5">
        <v>2800</v>
      </c>
      <c r="B2801" s="6">
        <v>45452</v>
      </c>
      <c r="C2801" s="5" t="s">
        <v>60</v>
      </c>
      <c r="D2801" s="5" t="str">
        <f>VLOOKUP($C2801,'Sales Person'!$A$1:$C$21,2,0)</f>
        <v>Cathy Kelley</v>
      </c>
      <c r="E2801" s="5" t="s">
        <v>9</v>
      </c>
      <c r="F2801" s="5" t="str">
        <f>VLOOKUP($E2801,Country!$A$1:$B$11,2,0)</f>
        <v>Europe</v>
      </c>
      <c r="G2801" s="5" t="s">
        <v>22</v>
      </c>
      <c r="H2801" s="5" t="str">
        <f>VLOOKUP($G2801,Products!$A$1:$C$11,COLUMNS(Products!$A$2:B2801),0)</f>
        <v>Computing</v>
      </c>
      <c r="I2801" s="5">
        <f>VLOOKUP($G2801,Products!$A$1:$C$11,COLUMNS(Products!$A$2:C2801),0)</f>
        <v>415.78</v>
      </c>
      <c r="J2801" s="5">
        <v>531.70000000000005</v>
      </c>
      <c r="K2801" s="5" t="s">
        <v>81</v>
      </c>
      <c r="L2801" s="6">
        <v>45462</v>
      </c>
      <c r="M2801" s="5">
        <f t="shared" si="43"/>
        <v>10</v>
      </c>
      <c r="N2801" s="5" t="str">
        <f>TEXT(Table1[[#This Row],[Date]],"mmm")</f>
        <v>Jun</v>
      </c>
      <c r="O2801" s="5">
        <f>YEAR(Table1[[#This Row],[Date]])</f>
        <v>2024</v>
      </c>
    </row>
    <row r="2802" spans="1:15" x14ac:dyDescent="0.25">
      <c r="A2802" s="5">
        <v>2801</v>
      </c>
      <c r="B2802" s="6">
        <v>45295</v>
      </c>
      <c r="C2802" s="5" t="s">
        <v>70</v>
      </c>
      <c r="D2802" s="5" t="str">
        <f>VLOOKUP($C2802,'Sales Person'!$A$1:$C$21,2,0)</f>
        <v>Cathy Kelley</v>
      </c>
      <c r="E2802" s="5" t="s">
        <v>2</v>
      </c>
      <c r="F2802" s="5" t="str">
        <f>VLOOKUP($E2802,Country!$A$1:$B$11,2,0)</f>
        <v>North America</v>
      </c>
      <c r="G2802" s="5" t="s">
        <v>22</v>
      </c>
      <c r="H2802" s="5" t="str">
        <f>VLOOKUP($G2802,Products!$A$1:$C$11,COLUMNS(Products!$A$2:B2802),0)</f>
        <v>Computing</v>
      </c>
      <c r="I2802" s="5">
        <f>VLOOKUP($G2802,Products!$A$1:$C$11,COLUMNS(Products!$A$2:C2802),0)</f>
        <v>415.78</v>
      </c>
      <c r="J2802" s="5">
        <v>445.26</v>
      </c>
      <c r="K2802" s="5" t="s">
        <v>82</v>
      </c>
      <c r="L2802" s="5" t="s">
        <v>83</v>
      </c>
      <c r="M2802" s="5" t="str">
        <f t="shared" si="43"/>
        <v>0</v>
      </c>
      <c r="N2802" s="5" t="str">
        <f>TEXT(Table1[[#This Row],[Date]],"mmm")</f>
        <v>Jan</v>
      </c>
      <c r="O2802" s="5">
        <f>YEAR(Table1[[#This Row],[Date]])</f>
        <v>2024</v>
      </c>
    </row>
    <row r="2803" spans="1:15" x14ac:dyDescent="0.25">
      <c r="A2803" s="5">
        <v>2802</v>
      </c>
      <c r="B2803" s="6">
        <v>45293</v>
      </c>
      <c r="C2803" s="5" t="s">
        <v>74</v>
      </c>
      <c r="D2803" s="5" t="str">
        <f>VLOOKUP($C2803,'Sales Person'!$A$1:$C$21,2,0)</f>
        <v>Michale Cole</v>
      </c>
      <c r="E2803" s="5" t="s">
        <v>10</v>
      </c>
      <c r="F2803" s="5" t="str">
        <f>VLOOKUP($E2803,Country!$A$1:$B$11,2,0)</f>
        <v>Europe</v>
      </c>
      <c r="G2803" s="5" t="s">
        <v>22</v>
      </c>
      <c r="H2803" s="5" t="str">
        <f>VLOOKUP($G2803,Products!$A$1:$C$11,COLUMNS(Products!$A$2:B2803),0)</f>
        <v>Computing</v>
      </c>
      <c r="I2803" s="5">
        <f>VLOOKUP($G2803,Products!$A$1:$C$11,COLUMNS(Products!$A$2:C2803),0)</f>
        <v>415.78</v>
      </c>
      <c r="J2803" s="5">
        <v>965.71</v>
      </c>
      <c r="K2803" s="5" t="s">
        <v>82</v>
      </c>
      <c r="L2803" s="5" t="s">
        <v>83</v>
      </c>
      <c r="M2803" s="5" t="str">
        <f t="shared" si="43"/>
        <v>0</v>
      </c>
      <c r="N2803" s="5" t="str">
        <f>TEXT(Table1[[#This Row],[Date]],"mmm")</f>
        <v>Jan</v>
      </c>
      <c r="O2803" s="5">
        <f>YEAR(Table1[[#This Row],[Date]])</f>
        <v>2024</v>
      </c>
    </row>
    <row r="2804" spans="1:15" x14ac:dyDescent="0.25">
      <c r="A2804" s="5">
        <v>2803</v>
      </c>
      <c r="B2804" s="6">
        <v>45641</v>
      </c>
      <c r="C2804" s="5" t="s">
        <v>62</v>
      </c>
      <c r="D2804" s="5" t="str">
        <f>VLOOKUP($C2804,'Sales Person'!$A$1:$C$21,2,0)</f>
        <v>Cathy Kelley</v>
      </c>
      <c r="E2804" s="5" t="s">
        <v>2</v>
      </c>
      <c r="F2804" s="5" t="str">
        <f>VLOOKUP($E2804,Country!$A$1:$B$11,2,0)</f>
        <v>North America</v>
      </c>
      <c r="G2804" s="5" t="s">
        <v>32</v>
      </c>
      <c r="H2804" s="5" t="str">
        <f>VLOOKUP($G2804,Products!$A$1:$C$11,COLUMNS(Products!$A$2:B2804),0)</f>
        <v>Audio</v>
      </c>
      <c r="I2804" s="5">
        <f>VLOOKUP($G2804,Products!$A$1:$C$11,COLUMNS(Products!$A$2:C2804),0)</f>
        <v>143.09</v>
      </c>
      <c r="J2804" s="5">
        <v>781.84</v>
      </c>
      <c r="K2804" s="5" t="s">
        <v>82</v>
      </c>
      <c r="L2804" s="5" t="s">
        <v>83</v>
      </c>
      <c r="M2804" s="5" t="str">
        <f t="shared" si="43"/>
        <v>0</v>
      </c>
      <c r="N2804" s="5" t="str">
        <f>TEXT(Table1[[#This Row],[Date]],"mmm")</f>
        <v>Dec</v>
      </c>
      <c r="O2804" s="5">
        <f>YEAR(Table1[[#This Row],[Date]])</f>
        <v>2024</v>
      </c>
    </row>
    <row r="2805" spans="1:15" x14ac:dyDescent="0.25">
      <c r="A2805" s="5">
        <v>2804</v>
      </c>
      <c r="B2805" s="6">
        <v>45410</v>
      </c>
      <c r="C2805" s="5" t="s">
        <v>58</v>
      </c>
      <c r="D2805" s="5" t="str">
        <f>VLOOKUP($C2805,'Sales Person'!$A$1:$C$21,2,0)</f>
        <v>Nick Patrick</v>
      </c>
      <c r="E2805" s="5" t="s">
        <v>10</v>
      </c>
      <c r="F2805" s="5" t="str">
        <f>VLOOKUP($E2805,Country!$A$1:$B$11,2,0)</f>
        <v>Europe</v>
      </c>
      <c r="G2805" s="5" t="s">
        <v>33</v>
      </c>
      <c r="H2805" s="5" t="str">
        <f>VLOOKUP($G2805,Products!$A$1:$C$11,COLUMNS(Products!$A$2:B2805),0)</f>
        <v>Electronics</v>
      </c>
      <c r="I2805" s="5">
        <f>VLOOKUP($G2805,Products!$A$1:$C$11,COLUMNS(Products!$A$2:C2805),0)</f>
        <v>381.62</v>
      </c>
      <c r="J2805" s="5">
        <v>185.2</v>
      </c>
      <c r="K2805" s="5" t="s">
        <v>81</v>
      </c>
      <c r="L2805" s="6">
        <v>45416</v>
      </c>
      <c r="M2805" s="5">
        <f t="shared" si="43"/>
        <v>6</v>
      </c>
      <c r="N2805" s="5" t="str">
        <f>TEXT(Table1[[#This Row],[Date]],"mmm")</f>
        <v>Apr</v>
      </c>
      <c r="O2805" s="5">
        <f>YEAR(Table1[[#This Row],[Date]])</f>
        <v>2024</v>
      </c>
    </row>
    <row r="2806" spans="1:15" x14ac:dyDescent="0.25">
      <c r="A2806" s="5">
        <v>2805</v>
      </c>
      <c r="B2806" s="6">
        <v>45579</v>
      </c>
      <c r="C2806" s="5" t="s">
        <v>44</v>
      </c>
      <c r="D2806" s="5" t="str">
        <f>VLOOKUP($C2806,'Sales Person'!$A$1:$C$21,2,0)</f>
        <v>Cathy Kelley</v>
      </c>
      <c r="E2806" s="5" t="s">
        <v>7</v>
      </c>
      <c r="F2806" s="5" t="str">
        <f>VLOOKUP($E2806,Country!$A$1:$B$11,2,0)</f>
        <v>Europe</v>
      </c>
      <c r="G2806" s="5" t="s">
        <v>26</v>
      </c>
      <c r="H2806" s="5" t="str">
        <f>VLOOKUP($G2806,Products!$A$1:$C$11,COLUMNS(Products!$A$2:B2806),0)</f>
        <v>Electronics</v>
      </c>
      <c r="I2806" s="5">
        <f>VLOOKUP($G2806,Products!$A$1:$C$11,COLUMNS(Products!$A$2:C2806),0)</f>
        <v>263.2</v>
      </c>
      <c r="J2806" s="5">
        <v>192.25</v>
      </c>
      <c r="K2806" s="5" t="s">
        <v>81</v>
      </c>
      <c r="L2806" s="6">
        <v>45587</v>
      </c>
      <c r="M2806" s="5">
        <f t="shared" si="43"/>
        <v>8</v>
      </c>
      <c r="N2806" s="5" t="str">
        <f>TEXT(Table1[[#This Row],[Date]],"mmm")</f>
        <v>Oct</v>
      </c>
      <c r="O2806" s="5">
        <f>YEAR(Table1[[#This Row],[Date]])</f>
        <v>2024</v>
      </c>
    </row>
    <row r="2807" spans="1:15" x14ac:dyDescent="0.25">
      <c r="A2807" s="5">
        <v>2806</v>
      </c>
      <c r="B2807" s="6">
        <v>45476</v>
      </c>
      <c r="C2807" s="5" t="s">
        <v>68</v>
      </c>
      <c r="D2807" s="5" t="str">
        <f>VLOOKUP($C2807,'Sales Person'!$A$1:$C$21,2,0)</f>
        <v>Samantha Irvin</v>
      </c>
      <c r="E2807" s="5" t="s">
        <v>9</v>
      </c>
      <c r="F2807" s="5" t="str">
        <f>VLOOKUP($E2807,Country!$A$1:$B$11,2,0)</f>
        <v>Europe</v>
      </c>
      <c r="G2807" s="5" t="s">
        <v>31</v>
      </c>
      <c r="H2807" s="5" t="str">
        <f>VLOOKUP($G2807,Products!$A$1:$C$11,COLUMNS(Products!$A$2:B2807),0)</f>
        <v>Electronics</v>
      </c>
      <c r="I2807" s="5">
        <f>VLOOKUP($G2807,Products!$A$1:$C$11,COLUMNS(Products!$A$2:C2807),0)</f>
        <v>71.97</v>
      </c>
      <c r="J2807" s="5">
        <v>494.94</v>
      </c>
      <c r="K2807" s="5" t="s">
        <v>81</v>
      </c>
      <c r="L2807" s="6">
        <v>45486</v>
      </c>
      <c r="M2807" s="5">
        <f t="shared" si="43"/>
        <v>10</v>
      </c>
      <c r="N2807" s="5" t="str">
        <f>TEXT(Table1[[#This Row],[Date]],"mmm")</f>
        <v>Jul</v>
      </c>
      <c r="O2807" s="5">
        <f>YEAR(Table1[[#This Row],[Date]])</f>
        <v>2024</v>
      </c>
    </row>
    <row r="2808" spans="1:15" x14ac:dyDescent="0.25">
      <c r="A2808" s="5">
        <v>2807</v>
      </c>
      <c r="B2808" s="6">
        <v>45304</v>
      </c>
      <c r="C2808" s="5" t="s">
        <v>70</v>
      </c>
      <c r="D2808" s="5" t="str">
        <f>VLOOKUP($C2808,'Sales Person'!$A$1:$C$21,2,0)</f>
        <v>Cathy Kelley</v>
      </c>
      <c r="E2808" s="5" t="s">
        <v>5</v>
      </c>
      <c r="F2808" s="5" t="str">
        <f>VLOOKUP($E2808,Country!$A$1:$B$11,2,0)</f>
        <v>South America</v>
      </c>
      <c r="G2808" s="5" t="s">
        <v>33</v>
      </c>
      <c r="H2808" s="5" t="str">
        <f>VLOOKUP($G2808,Products!$A$1:$C$11,COLUMNS(Products!$A$2:B2808),0)</f>
        <v>Electronics</v>
      </c>
      <c r="I2808" s="5">
        <f>VLOOKUP($G2808,Products!$A$1:$C$11,COLUMNS(Products!$A$2:C2808),0)</f>
        <v>381.62</v>
      </c>
      <c r="J2808" s="5">
        <v>565.12</v>
      </c>
      <c r="K2808" s="5" t="s">
        <v>82</v>
      </c>
      <c r="L2808" s="5" t="s">
        <v>83</v>
      </c>
      <c r="M2808" s="5" t="str">
        <f t="shared" si="43"/>
        <v>0</v>
      </c>
      <c r="N2808" s="5" t="str">
        <f>TEXT(Table1[[#This Row],[Date]],"mmm")</f>
        <v>Jan</v>
      </c>
      <c r="O2808" s="5">
        <f>YEAR(Table1[[#This Row],[Date]])</f>
        <v>2024</v>
      </c>
    </row>
    <row r="2809" spans="1:15" x14ac:dyDescent="0.25">
      <c r="A2809" s="5">
        <v>2808</v>
      </c>
      <c r="B2809" s="6">
        <v>45565</v>
      </c>
      <c r="C2809" s="5" t="s">
        <v>48</v>
      </c>
      <c r="D2809" s="5" t="str">
        <f>VLOOKUP($C2809,'Sales Person'!$A$1:$C$21,2,0)</f>
        <v>Cathy Kelley</v>
      </c>
      <c r="E2809" s="5" t="s">
        <v>5</v>
      </c>
      <c r="F2809" s="5" t="str">
        <f>VLOOKUP($E2809,Country!$A$1:$B$11,2,0)</f>
        <v>South America</v>
      </c>
      <c r="G2809" s="5" t="s">
        <v>22</v>
      </c>
      <c r="H2809" s="5" t="str">
        <f>VLOOKUP($G2809,Products!$A$1:$C$11,COLUMNS(Products!$A$2:B2809),0)</f>
        <v>Computing</v>
      </c>
      <c r="I2809" s="5">
        <f>VLOOKUP($G2809,Products!$A$1:$C$11,COLUMNS(Products!$A$2:C2809),0)</f>
        <v>415.78</v>
      </c>
      <c r="J2809" s="5">
        <v>103.18</v>
      </c>
      <c r="K2809" s="5" t="s">
        <v>81</v>
      </c>
      <c r="L2809" s="6">
        <v>45569</v>
      </c>
      <c r="M2809" s="5">
        <f t="shared" si="43"/>
        <v>4</v>
      </c>
      <c r="N2809" s="5" t="str">
        <f>TEXT(Table1[[#This Row],[Date]],"mmm")</f>
        <v>Sep</v>
      </c>
      <c r="O2809" s="5">
        <f>YEAR(Table1[[#This Row],[Date]])</f>
        <v>2024</v>
      </c>
    </row>
    <row r="2810" spans="1:15" x14ac:dyDescent="0.25">
      <c r="A2810" s="5">
        <v>2809</v>
      </c>
      <c r="B2810" s="6">
        <v>45634</v>
      </c>
      <c r="C2810" s="5" t="s">
        <v>40</v>
      </c>
      <c r="D2810" s="5" t="str">
        <f>VLOOKUP($C2810,'Sales Person'!$A$1:$C$21,2,0)</f>
        <v>Samantha Irvin</v>
      </c>
      <c r="E2810" s="5" t="s">
        <v>11</v>
      </c>
      <c r="F2810" s="5" t="str">
        <f>VLOOKUP($E2810,Country!$A$1:$B$11,2,0)</f>
        <v>Asia</v>
      </c>
      <c r="G2810" s="5" t="s">
        <v>31</v>
      </c>
      <c r="H2810" s="5" t="str">
        <f>VLOOKUP($G2810,Products!$A$1:$C$11,COLUMNS(Products!$A$2:B2810),0)</f>
        <v>Electronics</v>
      </c>
      <c r="I2810" s="5">
        <f>VLOOKUP($G2810,Products!$A$1:$C$11,COLUMNS(Products!$A$2:C2810),0)</f>
        <v>71.97</v>
      </c>
      <c r="J2810" s="5">
        <v>779.88</v>
      </c>
      <c r="K2810" s="5" t="s">
        <v>82</v>
      </c>
      <c r="L2810" s="5" t="s">
        <v>83</v>
      </c>
      <c r="M2810" s="5" t="str">
        <f t="shared" si="43"/>
        <v>0</v>
      </c>
      <c r="N2810" s="5" t="str">
        <f>TEXT(Table1[[#This Row],[Date]],"mmm")</f>
        <v>Dec</v>
      </c>
      <c r="O2810" s="5">
        <f>YEAR(Table1[[#This Row],[Date]])</f>
        <v>2024</v>
      </c>
    </row>
    <row r="2811" spans="1:15" x14ac:dyDescent="0.25">
      <c r="A2811" s="5">
        <v>2810</v>
      </c>
      <c r="B2811" s="6">
        <v>45551</v>
      </c>
      <c r="C2811" s="5" t="s">
        <v>44</v>
      </c>
      <c r="D2811" s="5" t="str">
        <f>VLOOKUP($C2811,'Sales Person'!$A$1:$C$21,2,0)</f>
        <v>Cathy Kelley</v>
      </c>
      <c r="E2811" s="5" t="s">
        <v>2</v>
      </c>
      <c r="F2811" s="5" t="str">
        <f>VLOOKUP($E2811,Country!$A$1:$B$11,2,0)</f>
        <v>North America</v>
      </c>
      <c r="G2811" s="5" t="s">
        <v>32</v>
      </c>
      <c r="H2811" s="5" t="str">
        <f>VLOOKUP($G2811,Products!$A$1:$C$11,COLUMNS(Products!$A$2:B2811),0)</f>
        <v>Audio</v>
      </c>
      <c r="I2811" s="5">
        <f>VLOOKUP($G2811,Products!$A$1:$C$11,COLUMNS(Products!$A$2:C2811),0)</f>
        <v>143.09</v>
      </c>
      <c r="J2811" s="5">
        <v>528.6</v>
      </c>
      <c r="K2811" s="5" t="s">
        <v>81</v>
      </c>
      <c r="L2811" s="6">
        <v>45552</v>
      </c>
      <c r="M2811" s="5">
        <f t="shared" si="43"/>
        <v>1</v>
      </c>
      <c r="N2811" s="5" t="str">
        <f>TEXT(Table1[[#This Row],[Date]],"mmm")</f>
        <v>Sep</v>
      </c>
      <c r="O2811" s="5">
        <f>YEAR(Table1[[#This Row],[Date]])</f>
        <v>2024</v>
      </c>
    </row>
    <row r="2812" spans="1:15" x14ac:dyDescent="0.25">
      <c r="A2812" s="5">
        <v>2811</v>
      </c>
      <c r="B2812" s="6">
        <v>45051</v>
      </c>
      <c r="C2812" s="5" t="s">
        <v>44</v>
      </c>
      <c r="D2812" s="5" t="str">
        <f>VLOOKUP($C2812,'Sales Person'!$A$1:$C$21,2,0)</f>
        <v>Cathy Kelley</v>
      </c>
      <c r="E2812" s="5" t="s">
        <v>4</v>
      </c>
      <c r="F2812" s="5" t="str">
        <f>VLOOKUP($E2812,Country!$A$1:$B$11,2,0)</f>
        <v>North America</v>
      </c>
      <c r="G2812" s="5" t="s">
        <v>22</v>
      </c>
      <c r="H2812" s="5" t="str">
        <f>VLOOKUP($G2812,Products!$A$1:$C$11,COLUMNS(Products!$A$2:B2812),0)</f>
        <v>Computing</v>
      </c>
      <c r="I2812" s="5">
        <f>VLOOKUP($G2812,Products!$A$1:$C$11,COLUMNS(Products!$A$2:C2812),0)</f>
        <v>415.78</v>
      </c>
      <c r="J2812" s="5">
        <v>899.33</v>
      </c>
      <c r="K2812" s="5" t="s">
        <v>81</v>
      </c>
      <c r="L2812" s="6">
        <v>45053</v>
      </c>
      <c r="M2812" s="5">
        <f t="shared" si="43"/>
        <v>2</v>
      </c>
      <c r="N2812" s="5" t="str">
        <f>TEXT(Table1[[#This Row],[Date]],"mmm")</f>
        <v>May</v>
      </c>
      <c r="O2812" s="5">
        <f>YEAR(Table1[[#This Row],[Date]])</f>
        <v>2023</v>
      </c>
    </row>
    <row r="2813" spans="1:15" x14ac:dyDescent="0.25">
      <c r="A2813" s="5">
        <v>2812</v>
      </c>
      <c r="B2813" s="6">
        <v>45251</v>
      </c>
      <c r="C2813" s="5" t="s">
        <v>68</v>
      </c>
      <c r="D2813" s="5" t="str">
        <f>VLOOKUP($C2813,'Sales Person'!$A$1:$C$21,2,0)</f>
        <v>Samantha Irvin</v>
      </c>
      <c r="E2813" s="5" t="s">
        <v>11</v>
      </c>
      <c r="F2813" s="5" t="str">
        <f>VLOOKUP($E2813,Country!$A$1:$B$11,2,0)</f>
        <v>Asia</v>
      </c>
      <c r="G2813" s="5" t="s">
        <v>32</v>
      </c>
      <c r="H2813" s="5" t="str">
        <f>VLOOKUP($G2813,Products!$A$1:$C$11,COLUMNS(Products!$A$2:B2813),0)</f>
        <v>Audio</v>
      </c>
      <c r="I2813" s="5">
        <f>VLOOKUP($G2813,Products!$A$1:$C$11,COLUMNS(Products!$A$2:C2813),0)</f>
        <v>143.09</v>
      </c>
      <c r="J2813" s="5">
        <v>157.12</v>
      </c>
      <c r="K2813" s="5" t="s">
        <v>81</v>
      </c>
      <c r="L2813" s="6">
        <v>45263</v>
      </c>
      <c r="M2813" s="5">
        <f t="shared" si="43"/>
        <v>12</v>
      </c>
      <c r="N2813" s="5" t="str">
        <f>TEXT(Table1[[#This Row],[Date]],"mmm")</f>
        <v>Nov</v>
      </c>
      <c r="O2813" s="5">
        <f>YEAR(Table1[[#This Row],[Date]])</f>
        <v>2023</v>
      </c>
    </row>
    <row r="2814" spans="1:15" x14ac:dyDescent="0.25">
      <c r="A2814" s="5">
        <v>2813</v>
      </c>
      <c r="B2814" s="6">
        <v>45426</v>
      </c>
      <c r="C2814" s="5" t="s">
        <v>68</v>
      </c>
      <c r="D2814" s="5" t="str">
        <f>VLOOKUP($C2814,'Sales Person'!$A$1:$C$21,2,0)</f>
        <v>Samantha Irvin</v>
      </c>
      <c r="E2814" s="5" t="s">
        <v>14</v>
      </c>
      <c r="F2814" s="5" t="str">
        <f>VLOOKUP($E2814,Country!$A$1:$B$11,2,0)</f>
        <v>Asia</v>
      </c>
      <c r="G2814" s="5" t="s">
        <v>20</v>
      </c>
      <c r="H2814" s="5" t="str">
        <f>VLOOKUP($G2814,Products!$A$1:$C$11,COLUMNS(Products!$A$2:B2814),0)</f>
        <v>Office Equipment</v>
      </c>
      <c r="I2814" s="5">
        <f>VLOOKUP($G2814,Products!$A$1:$C$11,COLUMNS(Products!$A$2:C2814),0)</f>
        <v>350.59</v>
      </c>
      <c r="J2814" s="5">
        <v>959.45</v>
      </c>
      <c r="K2814" s="5" t="s">
        <v>81</v>
      </c>
      <c r="L2814" s="6">
        <v>45444</v>
      </c>
      <c r="M2814" s="5">
        <f t="shared" si="43"/>
        <v>18</v>
      </c>
      <c r="N2814" s="5" t="str">
        <f>TEXT(Table1[[#This Row],[Date]],"mmm")</f>
        <v>May</v>
      </c>
      <c r="O2814" s="5">
        <f>YEAR(Table1[[#This Row],[Date]])</f>
        <v>2024</v>
      </c>
    </row>
    <row r="2815" spans="1:15" x14ac:dyDescent="0.25">
      <c r="A2815" s="5">
        <v>2814</v>
      </c>
      <c r="B2815" s="6">
        <v>45061</v>
      </c>
      <c r="C2815" s="5" t="s">
        <v>52</v>
      </c>
      <c r="D2815" s="5" t="str">
        <f>VLOOKUP($C2815,'Sales Person'!$A$1:$C$21,2,0)</f>
        <v>Nick Patrick</v>
      </c>
      <c r="E2815" s="5" t="s">
        <v>9</v>
      </c>
      <c r="F2815" s="5" t="str">
        <f>VLOOKUP($E2815,Country!$A$1:$B$11,2,0)</f>
        <v>Europe</v>
      </c>
      <c r="G2815" s="5" t="s">
        <v>22</v>
      </c>
      <c r="H2815" s="5" t="str">
        <f>VLOOKUP($G2815,Products!$A$1:$C$11,COLUMNS(Products!$A$2:B2815),0)</f>
        <v>Computing</v>
      </c>
      <c r="I2815" s="5">
        <f>VLOOKUP($G2815,Products!$A$1:$C$11,COLUMNS(Products!$A$2:C2815),0)</f>
        <v>415.78</v>
      </c>
      <c r="J2815" s="5">
        <v>657.05</v>
      </c>
      <c r="K2815" s="5" t="s">
        <v>81</v>
      </c>
      <c r="L2815" s="6">
        <v>45071</v>
      </c>
      <c r="M2815" s="5">
        <f t="shared" si="43"/>
        <v>10</v>
      </c>
      <c r="N2815" s="5" t="str">
        <f>TEXT(Table1[[#This Row],[Date]],"mmm")</f>
        <v>May</v>
      </c>
      <c r="O2815" s="5">
        <f>YEAR(Table1[[#This Row],[Date]])</f>
        <v>2023</v>
      </c>
    </row>
    <row r="2816" spans="1:15" x14ac:dyDescent="0.25">
      <c r="A2816" s="5">
        <v>2815</v>
      </c>
      <c r="B2816" s="6">
        <v>45271</v>
      </c>
      <c r="C2816" s="5" t="s">
        <v>40</v>
      </c>
      <c r="D2816" s="5" t="str">
        <f>VLOOKUP($C2816,'Sales Person'!$A$1:$C$21,2,0)</f>
        <v>Samantha Irvin</v>
      </c>
      <c r="E2816" s="5" t="s">
        <v>13</v>
      </c>
      <c r="F2816" s="5" t="str">
        <f>VLOOKUP($E2816,Country!$A$1:$B$11,2,0)</f>
        <v>Asia</v>
      </c>
      <c r="G2816" s="5" t="s">
        <v>32</v>
      </c>
      <c r="H2816" s="5" t="str">
        <f>VLOOKUP($G2816,Products!$A$1:$C$11,COLUMNS(Products!$A$2:B2816),0)</f>
        <v>Audio</v>
      </c>
      <c r="I2816" s="5">
        <f>VLOOKUP($G2816,Products!$A$1:$C$11,COLUMNS(Products!$A$2:C2816),0)</f>
        <v>143.09</v>
      </c>
      <c r="J2816" s="5">
        <v>546.37</v>
      </c>
      <c r="K2816" s="5" t="s">
        <v>81</v>
      </c>
      <c r="L2816" s="6">
        <v>45286</v>
      </c>
      <c r="M2816" s="5">
        <f t="shared" si="43"/>
        <v>15</v>
      </c>
      <c r="N2816" s="5" t="str">
        <f>TEXT(Table1[[#This Row],[Date]],"mmm")</f>
        <v>Dec</v>
      </c>
      <c r="O2816" s="5">
        <f>YEAR(Table1[[#This Row],[Date]])</f>
        <v>2023</v>
      </c>
    </row>
    <row r="2817" spans="1:15" x14ac:dyDescent="0.25">
      <c r="A2817" s="5">
        <v>2816</v>
      </c>
      <c r="B2817" s="6">
        <v>45401</v>
      </c>
      <c r="C2817" s="5" t="s">
        <v>74</v>
      </c>
      <c r="D2817" s="5" t="str">
        <f>VLOOKUP($C2817,'Sales Person'!$A$1:$C$21,2,0)</f>
        <v>Michale Cole</v>
      </c>
      <c r="E2817" s="5" t="s">
        <v>11</v>
      </c>
      <c r="F2817" s="5" t="str">
        <f>VLOOKUP($E2817,Country!$A$1:$B$11,2,0)</f>
        <v>Asia</v>
      </c>
      <c r="G2817" s="5" t="s">
        <v>28</v>
      </c>
      <c r="H2817" s="5" t="str">
        <f>VLOOKUP($G2817,Products!$A$1:$C$11,COLUMNS(Products!$A$2:B2817),0)</f>
        <v>Electronics</v>
      </c>
      <c r="I2817" s="5">
        <f>VLOOKUP($G2817,Products!$A$1:$C$11,COLUMNS(Products!$A$2:C2817),0)</f>
        <v>282.79000000000002</v>
      </c>
      <c r="J2817" s="5">
        <v>161.63</v>
      </c>
      <c r="K2817" s="5" t="s">
        <v>81</v>
      </c>
      <c r="L2817" s="6">
        <v>45413</v>
      </c>
      <c r="M2817" s="5">
        <f t="shared" si="43"/>
        <v>12</v>
      </c>
      <c r="N2817" s="5" t="str">
        <f>TEXT(Table1[[#This Row],[Date]],"mmm")</f>
        <v>Apr</v>
      </c>
      <c r="O2817" s="5">
        <f>YEAR(Table1[[#This Row],[Date]])</f>
        <v>2024</v>
      </c>
    </row>
    <row r="2818" spans="1:15" x14ac:dyDescent="0.25">
      <c r="A2818" s="5">
        <v>2817</v>
      </c>
      <c r="B2818" s="6">
        <v>45626</v>
      </c>
      <c r="C2818" s="5" t="s">
        <v>66</v>
      </c>
      <c r="D2818" s="5" t="str">
        <f>VLOOKUP($C2818,'Sales Person'!$A$1:$C$21,2,0)</f>
        <v>Michale Cole</v>
      </c>
      <c r="E2818" s="5" t="s">
        <v>15</v>
      </c>
      <c r="F2818" s="5" t="str">
        <f>VLOOKUP($E2818,Country!$A$1:$B$11,2,0)</f>
        <v>Oceania</v>
      </c>
      <c r="G2818" s="5" t="s">
        <v>31</v>
      </c>
      <c r="H2818" s="5" t="str">
        <f>VLOOKUP($G2818,Products!$A$1:$C$11,COLUMNS(Products!$A$2:B2818),0)</f>
        <v>Electronics</v>
      </c>
      <c r="I2818" s="5">
        <f>VLOOKUP($G2818,Products!$A$1:$C$11,COLUMNS(Products!$A$2:C2818),0)</f>
        <v>71.97</v>
      </c>
      <c r="J2818" s="5">
        <v>654.47</v>
      </c>
      <c r="K2818" s="5" t="s">
        <v>81</v>
      </c>
      <c r="L2818" s="6">
        <v>45646</v>
      </c>
      <c r="M2818" s="5">
        <f t="shared" ref="M2818:M2881" si="44">IFERROR(L2818-B2818,"0")</f>
        <v>20</v>
      </c>
      <c r="N2818" s="5" t="str">
        <f>TEXT(Table1[[#This Row],[Date]],"mmm")</f>
        <v>Nov</v>
      </c>
      <c r="O2818" s="5">
        <f>YEAR(Table1[[#This Row],[Date]])</f>
        <v>2024</v>
      </c>
    </row>
    <row r="2819" spans="1:15" x14ac:dyDescent="0.25">
      <c r="A2819" s="5">
        <v>2818</v>
      </c>
      <c r="B2819" s="6">
        <v>45547</v>
      </c>
      <c r="C2819" s="5" t="s">
        <v>54</v>
      </c>
      <c r="D2819" s="5" t="str">
        <f>VLOOKUP($C2819,'Sales Person'!$A$1:$C$21,2,0)</f>
        <v>Michale Cole</v>
      </c>
      <c r="E2819" s="5" t="s">
        <v>7</v>
      </c>
      <c r="F2819" s="5" t="str">
        <f>VLOOKUP($E2819,Country!$A$1:$B$11,2,0)</f>
        <v>Europe</v>
      </c>
      <c r="G2819" s="5" t="s">
        <v>32</v>
      </c>
      <c r="H2819" s="5" t="str">
        <f>VLOOKUP($G2819,Products!$A$1:$C$11,COLUMNS(Products!$A$2:B2819),0)</f>
        <v>Audio</v>
      </c>
      <c r="I2819" s="5">
        <f>VLOOKUP($G2819,Products!$A$1:$C$11,COLUMNS(Products!$A$2:C2819),0)</f>
        <v>143.09</v>
      </c>
      <c r="J2819" s="5">
        <v>939.1</v>
      </c>
      <c r="K2819" s="5" t="s">
        <v>81</v>
      </c>
      <c r="L2819" s="6">
        <v>45555</v>
      </c>
      <c r="M2819" s="5">
        <f t="shared" si="44"/>
        <v>8</v>
      </c>
      <c r="N2819" s="5" t="str">
        <f>TEXT(Table1[[#This Row],[Date]],"mmm")</f>
        <v>Sep</v>
      </c>
      <c r="O2819" s="5">
        <f>YEAR(Table1[[#This Row],[Date]])</f>
        <v>2024</v>
      </c>
    </row>
    <row r="2820" spans="1:15" x14ac:dyDescent="0.25">
      <c r="A2820" s="5">
        <v>2819</v>
      </c>
      <c r="B2820" s="6">
        <v>45003</v>
      </c>
      <c r="C2820" s="5" t="s">
        <v>38</v>
      </c>
      <c r="D2820" s="5" t="str">
        <f>VLOOKUP($C2820,'Sales Person'!$A$1:$C$21,2,0)</f>
        <v>Samantha Irvin</v>
      </c>
      <c r="E2820" s="5" t="s">
        <v>9</v>
      </c>
      <c r="F2820" s="5" t="str">
        <f>VLOOKUP($E2820,Country!$A$1:$B$11,2,0)</f>
        <v>Europe</v>
      </c>
      <c r="G2820" s="5" t="s">
        <v>20</v>
      </c>
      <c r="H2820" s="5" t="str">
        <f>VLOOKUP($G2820,Products!$A$1:$C$11,COLUMNS(Products!$A$2:B2820),0)</f>
        <v>Office Equipment</v>
      </c>
      <c r="I2820" s="5">
        <f>VLOOKUP($G2820,Products!$A$1:$C$11,COLUMNS(Products!$A$2:C2820),0)</f>
        <v>350.59</v>
      </c>
      <c r="J2820" s="5">
        <v>310.61</v>
      </c>
      <c r="K2820" s="5" t="s">
        <v>82</v>
      </c>
      <c r="L2820" s="5" t="s">
        <v>83</v>
      </c>
      <c r="M2820" s="5" t="str">
        <f t="shared" si="44"/>
        <v>0</v>
      </c>
      <c r="N2820" s="5" t="str">
        <f>TEXT(Table1[[#This Row],[Date]],"mmm")</f>
        <v>Mar</v>
      </c>
      <c r="O2820" s="5">
        <f>YEAR(Table1[[#This Row],[Date]])</f>
        <v>2023</v>
      </c>
    </row>
    <row r="2821" spans="1:15" x14ac:dyDescent="0.25">
      <c r="A2821" s="5">
        <v>2820</v>
      </c>
      <c r="B2821" s="6">
        <v>45634</v>
      </c>
      <c r="C2821" s="5" t="s">
        <v>58</v>
      </c>
      <c r="D2821" s="5" t="str">
        <f>VLOOKUP($C2821,'Sales Person'!$A$1:$C$21,2,0)</f>
        <v>Nick Patrick</v>
      </c>
      <c r="E2821" s="5" t="s">
        <v>14</v>
      </c>
      <c r="F2821" s="5" t="str">
        <f>VLOOKUP($E2821,Country!$A$1:$B$11,2,0)</f>
        <v>Asia</v>
      </c>
      <c r="G2821" s="5" t="s">
        <v>31</v>
      </c>
      <c r="H2821" s="5" t="str">
        <f>VLOOKUP($G2821,Products!$A$1:$C$11,COLUMNS(Products!$A$2:B2821),0)</f>
        <v>Electronics</v>
      </c>
      <c r="I2821" s="5">
        <f>VLOOKUP($G2821,Products!$A$1:$C$11,COLUMNS(Products!$A$2:C2821),0)</f>
        <v>71.97</v>
      </c>
      <c r="J2821" s="5">
        <v>960.68</v>
      </c>
      <c r="K2821" s="5" t="s">
        <v>81</v>
      </c>
      <c r="L2821" s="6">
        <v>45652</v>
      </c>
      <c r="M2821" s="5">
        <f t="shared" si="44"/>
        <v>18</v>
      </c>
      <c r="N2821" s="5" t="str">
        <f>TEXT(Table1[[#This Row],[Date]],"mmm")</f>
        <v>Dec</v>
      </c>
      <c r="O2821" s="5">
        <f>YEAR(Table1[[#This Row],[Date]])</f>
        <v>2024</v>
      </c>
    </row>
    <row r="2822" spans="1:15" x14ac:dyDescent="0.25">
      <c r="A2822" s="5">
        <v>2821</v>
      </c>
      <c r="B2822" s="6">
        <v>45583</v>
      </c>
      <c r="C2822" s="5" t="s">
        <v>54</v>
      </c>
      <c r="D2822" s="5" t="str">
        <f>VLOOKUP($C2822,'Sales Person'!$A$1:$C$21,2,0)</f>
        <v>Michale Cole</v>
      </c>
      <c r="E2822" s="5" t="s">
        <v>2</v>
      </c>
      <c r="F2822" s="5" t="str">
        <f>VLOOKUP($E2822,Country!$A$1:$B$11,2,0)</f>
        <v>North America</v>
      </c>
      <c r="G2822" s="5" t="s">
        <v>26</v>
      </c>
      <c r="H2822" s="5" t="str">
        <f>VLOOKUP($G2822,Products!$A$1:$C$11,COLUMNS(Products!$A$2:B2822),0)</f>
        <v>Electronics</v>
      </c>
      <c r="I2822" s="5">
        <f>VLOOKUP($G2822,Products!$A$1:$C$11,COLUMNS(Products!$A$2:C2822),0)</f>
        <v>263.2</v>
      </c>
      <c r="J2822" s="5">
        <v>265.27</v>
      </c>
      <c r="K2822" s="5" t="s">
        <v>82</v>
      </c>
      <c r="L2822" s="5" t="s">
        <v>83</v>
      </c>
      <c r="M2822" s="5" t="str">
        <f t="shared" si="44"/>
        <v>0</v>
      </c>
      <c r="N2822" s="5" t="str">
        <f>TEXT(Table1[[#This Row],[Date]],"mmm")</f>
        <v>Oct</v>
      </c>
      <c r="O2822" s="5">
        <f>YEAR(Table1[[#This Row],[Date]])</f>
        <v>2024</v>
      </c>
    </row>
    <row r="2823" spans="1:15" x14ac:dyDescent="0.25">
      <c r="A2823" s="5">
        <v>2822</v>
      </c>
      <c r="B2823" s="6">
        <v>44995</v>
      </c>
      <c r="C2823" s="5" t="s">
        <v>66</v>
      </c>
      <c r="D2823" s="5" t="str">
        <f>VLOOKUP($C2823,'Sales Person'!$A$1:$C$21,2,0)</f>
        <v>Michale Cole</v>
      </c>
      <c r="E2823" s="5" t="s">
        <v>11</v>
      </c>
      <c r="F2823" s="5" t="str">
        <f>VLOOKUP($E2823,Country!$A$1:$B$11,2,0)</f>
        <v>Asia</v>
      </c>
      <c r="G2823" s="5" t="s">
        <v>32</v>
      </c>
      <c r="H2823" s="5" t="str">
        <f>VLOOKUP($G2823,Products!$A$1:$C$11,COLUMNS(Products!$A$2:B2823),0)</f>
        <v>Audio</v>
      </c>
      <c r="I2823" s="5">
        <f>VLOOKUP($G2823,Products!$A$1:$C$11,COLUMNS(Products!$A$2:C2823),0)</f>
        <v>143.09</v>
      </c>
      <c r="J2823" s="5">
        <v>793.86</v>
      </c>
      <c r="K2823" s="5" t="s">
        <v>81</v>
      </c>
      <c r="L2823" s="6">
        <v>45007</v>
      </c>
      <c r="M2823" s="5">
        <f t="shared" si="44"/>
        <v>12</v>
      </c>
      <c r="N2823" s="5" t="str">
        <f>TEXT(Table1[[#This Row],[Date]],"mmm")</f>
        <v>Mar</v>
      </c>
      <c r="O2823" s="5">
        <f>YEAR(Table1[[#This Row],[Date]])</f>
        <v>2023</v>
      </c>
    </row>
    <row r="2824" spans="1:15" x14ac:dyDescent="0.25">
      <c r="A2824" s="5">
        <v>2823</v>
      </c>
      <c r="B2824" s="6">
        <v>45266</v>
      </c>
      <c r="C2824" s="5" t="s">
        <v>66</v>
      </c>
      <c r="D2824" s="5" t="str">
        <f>VLOOKUP($C2824,'Sales Person'!$A$1:$C$21,2,0)</f>
        <v>Michale Cole</v>
      </c>
      <c r="E2824" s="5" t="s">
        <v>2</v>
      </c>
      <c r="F2824" s="5" t="str">
        <f>VLOOKUP($E2824,Country!$A$1:$B$11,2,0)</f>
        <v>North America</v>
      </c>
      <c r="G2824" s="5" t="s">
        <v>20</v>
      </c>
      <c r="H2824" s="5" t="str">
        <f>VLOOKUP($G2824,Products!$A$1:$C$11,COLUMNS(Products!$A$2:B2824),0)</f>
        <v>Office Equipment</v>
      </c>
      <c r="I2824" s="5">
        <f>VLOOKUP($G2824,Products!$A$1:$C$11,COLUMNS(Products!$A$2:C2824),0)</f>
        <v>350.59</v>
      </c>
      <c r="J2824" s="5">
        <v>448.75</v>
      </c>
      <c r="K2824" s="5" t="s">
        <v>81</v>
      </c>
      <c r="L2824" s="6">
        <v>45267</v>
      </c>
      <c r="M2824" s="5">
        <f t="shared" si="44"/>
        <v>1</v>
      </c>
      <c r="N2824" s="5" t="str">
        <f>TEXT(Table1[[#This Row],[Date]],"mmm")</f>
        <v>Dec</v>
      </c>
      <c r="O2824" s="5">
        <f>YEAR(Table1[[#This Row],[Date]])</f>
        <v>2023</v>
      </c>
    </row>
    <row r="2825" spans="1:15" x14ac:dyDescent="0.25">
      <c r="A2825" s="5">
        <v>2824</v>
      </c>
      <c r="B2825" s="6">
        <v>45354</v>
      </c>
      <c r="C2825" s="5" t="s">
        <v>46</v>
      </c>
      <c r="D2825" s="5" t="str">
        <f>VLOOKUP($C2825,'Sales Person'!$A$1:$C$21,2,0)</f>
        <v>Nick Patrick</v>
      </c>
      <c r="E2825" s="5" t="s">
        <v>2</v>
      </c>
      <c r="F2825" s="5" t="str">
        <f>VLOOKUP($E2825,Country!$A$1:$B$11,2,0)</f>
        <v>North America</v>
      </c>
      <c r="G2825" s="5" t="s">
        <v>32</v>
      </c>
      <c r="H2825" s="5" t="str">
        <f>VLOOKUP($G2825,Products!$A$1:$C$11,COLUMNS(Products!$A$2:B2825),0)</f>
        <v>Audio</v>
      </c>
      <c r="I2825" s="5">
        <f>VLOOKUP($G2825,Products!$A$1:$C$11,COLUMNS(Products!$A$2:C2825),0)</f>
        <v>143.09</v>
      </c>
      <c r="J2825" s="5">
        <v>165.86</v>
      </c>
      <c r="K2825" s="5" t="s">
        <v>82</v>
      </c>
      <c r="L2825" s="5" t="s">
        <v>83</v>
      </c>
      <c r="M2825" s="5" t="str">
        <f t="shared" si="44"/>
        <v>0</v>
      </c>
      <c r="N2825" s="5" t="str">
        <f>TEXT(Table1[[#This Row],[Date]],"mmm")</f>
        <v>Mar</v>
      </c>
      <c r="O2825" s="5">
        <f>YEAR(Table1[[#This Row],[Date]])</f>
        <v>2024</v>
      </c>
    </row>
    <row r="2826" spans="1:15" x14ac:dyDescent="0.25">
      <c r="A2826" s="5">
        <v>2825</v>
      </c>
      <c r="B2826" s="6">
        <v>44957</v>
      </c>
      <c r="C2826" s="5" t="s">
        <v>58</v>
      </c>
      <c r="D2826" s="5" t="str">
        <f>VLOOKUP($C2826,'Sales Person'!$A$1:$C$21,2,0)</f>
        <v>Nick Patrick</v>
      </c>
      <c r="E2826" s="5" t="s">
        <v>10</v>
      </c>
      <c r="F2826" s="5" t="str">
        <f>VLOOKUP($E2826,Country!$A$1:$B$11,2,0)</f>
        <v>Europe</v>
      </c>
      <c r="G2826" s="5" t="s">
        <v>24</v>
      </c>
      <c r="H2826" s="5" t="str">
        <f>VLOOKUP($G2826,Products!$A$1:$C$11,COLUMNS(Products!$A$2:B2826),0)</f>
        <v>Audio</v>
      </c>
      <c r="I2826" s="5">
        <f>VLOOKUP($G2826,Products!$A$1:$C$11,COLUMNS(Products!$A$2:C2826),0)</f>
        <v>195.62</v>
      </c>
      <c r="J2826" s="5">
        <v>262.29000000000002</v>
      </c>
      <c r="K2826" s="5" t="s">
        <v>81</v>
      </c>
      <c r="L2826" s="6">
        <v>44963</v>
      </c>
      <c r="M2826" s="5">
        <f t="shared" si="44"/>
        <v>6</v>
      </c>
      <c r="N2826" s="5" t="str">
        <f>TEXT(Table1[[#This Row],[Date]],"mmm")</f>
        <v>Jan</v>
      </c>
      <c r="O2826" s="5">
        <f>YEAR(Table1[[#This Row],[Date]])</f>
        <v>2023</v>
      </c>
    </row>
    <row r="2827" spans="1:15" x14ac:dyDescent="0.25">
      <c r="A2827" s="5">
        <v>2826</v>
      </c>
      <c r="B2827" s="6">
        <v>44937</v>
      </c>
      <c r="C2827" s="5" t="s">
        <v>72</v>
      </c>
      <c r="D2827" s="5" t="str">
        <f>VLOOKUP($C2827,'Sales Person'!$A$1:$C$21,2,0)</f>
        <v>Cathy Kelley</v>
      </c>
      <c r="E2827" s="5" t="s">
        <v>2</v>
      </c>
      <c r="F2827" s="5" t="str">
        <f>VLOOKUP($E2827,Country!$A$1:$B$11,2,0)</f>
        <v>North America</v>
      </c>
      <c r="G2827" s="5" t="s">
        <v>26</v>
      </c>
      <c r="H2827" s="5" t="str">
        <f>VLOOKUP($G2827,Products!$A$1:$C$11,COLUMNS(Products!$A$2:B2827),0)</f>
        <v>Electronics</v>
      </c>
      <c r="I2827" s="5">
        <f>VLOOKUP($G2827,Products!$A$1:$C$11,COLUMNS(Products!$A$2:C2827),0)</f>
        <v>263.2</v>
      </c>
      <c r="J2827" s="5">
        <v>374.57</v>
      </c>
      <c r="K2827" s="5" t="s">
        <v>81</v>
      </c>
      <c r="L2827" s="6">
        <v>44938</v>
      </c>
      <c r="M2827" s="5">
        <f t="shared" si="44"/>
        <v>1</v>
      </c>
      <c r="N2827" s="5" t="str">
        <f>TEXT(Table1[[#This Row],[Date]],"mmm")</f>
        <v>Jan</v>
      </c>
      <c r="O2827" s="5">
        <f>YEAR(Table1[[#This Row],[Date]])</f>
        <v>2023</v>
      </c>
    </row>
    <row r="2828" spans="1:15" x14ac:dyDescent="0.25">
      <c r="A2828" s="5">
        <v>2827</v>
      </c>
      <c r="B2828" s="6">
        <v>45585</v>
      </c>
      <c r="C2828" s="5" t="s">
        <v>46</v>
      </c>
      <c r="D2828" s="5" t="str">
        <f>VLOOKUP($C2828,'Sales Person'!$A$1:$C$21,2,0)</f>
        <v>Nick Patrick</v>
      </c>
      <c r="E2828" s="5" t="s">
        <v>15</v>
      </c>
      <c r="F2828" s="5" t="str">
        <f>VLOOKUP($E2828,Country!$A$1:$B$11,2,0)</f>
        <v>Oceania</v>
      </c>
      <c r="G2828" s="5" t="s">
        <v>26</v>
      </c>
      <c r="H2828" s="5" t="str">
        <f>VLOOKUP($G2828,Products!$A$1:$C$11,COLUMNS(Products!$A$2:B2828),0)</f>
        <v>Electronics</v>
      </c>
      <c r="I2828" s="5">
        <f>VLOOKUP($G2828,Products!$A$1:$C$11,COLUMNS(Products!$A$2:C2828),0)</f>
        <v>263.2</v>
      </c>
      <c r="J2828" s="5">
        <v>591.91</v>
      </c>
      <c r="K2828" s="5" t="s">
        <v>81</v>
      </c>
      <c r="L2828" s="6">
        <v>45605</v>
      </c>
      <c r="M2828" s="5">
        <f t="shared" si="44"/>
        <v>20</v>
      </c>
      <c r="N2828" s="5" t="str">
        <f>TEXT(Table1[[#This Row],[Date]],"mmm")</f>
        <v>Oct</v>
      </c>
      <c r="O2828" s="5">
        <f>YEAR(Table1[[#This Row],[Date]])</f>
        <v>2024</v>
      </c>
    </row>
    <row r="2829" spans="1:15" x14ac:dyDescent="0.25">
      <c r="A2829" s="5">
        <v>2828</v>
      </c>
      <c r="B2829" s="6">
        <v>45145</v>
      </c>
      <c r="C2829" s="5" t="s">
        <v>42</v>
      </c>
      <c r="D2829" s="5" t="str">
        <f>VLOOKUP($C2829,'Sales Person'!$A$1:$C$21,2,0)</f>
        <v>Cathy Kelley</v>
      </c>
      <c r="E2829" s="5" t="s">
        <v>11</v>
      </c>
      <c r="F2829" s="5" t="str">
        <f>VLOOKUP($E2829,Country!$A$1:$B$11,2,0)</f>
        <v>Asia</v>
      </c>
      <c r="G2829" s="5" t="s">
        <v>30</v>
      </c>
      <c r="H2829" s="5" t="str">
        <f>VLOOKUP($G2829,Products!$A$1:$C$11,COLUMNS(Products!$A$2:B2829),0)</f>
        <v>Audio</v>
      </c>
      <c r="I2829" s="5">
        <f>VLOOKUP($G2829,Products!$A$1:$C$11,COLUMNS(Products!$A$2:C2829),0)</f>
        <v>199.57</v>
      </c>
      <c r="J2829" s="5">
        <v>973.09</v>
      </c>
      <c r="K2829" s="5" t="s">
        <v>81</v>
      </c>
      <c r="L2829" s="6">
        <v>45157</v>
      </c>
      <c r="M2829" s="5">
        <f t="shared" si="44"/>
        <v>12</v>
      </c>
      <c r="N2829" s="5" t="str">
        <f>TEXT(Table1[[#This Row],[Date]],"mmm")</f>
        <v>Aug</v>
      </c>
      <c r="O2829" s="5">
        <f>YEAR(Table1[[#This Row],[Date]])</f>
        <v>2023</v>
      </c>
    </row>
    <row r="2830" spans="1:15" x14ac:dyDescent="0.25">
      <c r="A2830" s="5">
        <v>2829</v>
      </c>
      <c r="B2830" s="6">
        <v>45636</v>
      </c>
      <c r="C2830" s="5" t="s">
        <v>42</v>
      </c>
      <c r="D2830" s="5" t="str">
        <f>VLOOKUP($C2830,'Sales Person'!$A$1:$C$21,2,0)</f>
        <v>Cathy Kelley</v>
      </c>
      <c r="E2830" s="5" t="s">
        <v>11</v>
      </c>
      <c r="F2830" s="5" t="str">
        <f>VLOOKUP($E2830,Country!$A$1:$B$11,2,0)</f>
        <v>Asia</v>
      </c>
      <c r="G2830" s="5" t="s">
        <v>30</v>
      </c>
      <c r="H2830" s="5" t="str">
        <f>VLOOKUP($G2830,Products!$A$1:$C$11,COLUMNS(Products!$A$2:B2830),0)</f>
        <v>Audio</v>
      </c>
      <c r="I2830" s="5">
        <f>VLOOKUP($G2830,Products!$A$1:$C$11,COLUMNS(Products!$A$2:C2830),0)</f>
        <v>199.57</v>
      </c>
      <c r="J2830" s="5">
        <v>221.56</v>
      </c>
      <c r="K2830" s="5" t="s">
        <v>81</v>
      </c>
      <c r="L2830" s="6">
        <v>45648</v>
      </c>
      <c r="M2830" s="5">
        <f t="shared" si="44"/>
        <v>12</v>
      </c>
      <c r="N2830" s="5" t="str">
        <f>TEXT(Table1[[#This Row],[Date]],"mmm")</f>
        <v>Dec</v>
      </c>
      <c r="O2830" s="5">
        <f>YEAR(Table1[[#This Row],[Date]])</f>
        <v>2024</v>
      </c>
    </row>
    <row r="2831" spans="1:15" x14ac:dyDescent="0.25">
      <c r="A2831" s="5">
        <v>2830</v>
      </c>
      <c r="B2831" s="6">
        <v>45578</v>
      </c>
      <c r="C2831" s="5" t="s">
        <v>40</v>
      </c>
      <c r="D2831" s="5" t="str">
        <f>VLOOKUP($C2831,'Sales Person'!$A$1:$C$21,2,0)</f>
        <v>Samantha Irvin</v>
      </c>
      <c r="E2831" s="5" t="s">
        <v>7</v>
      </c>
      <c r="F2831" s="5" t="str">
        <f>VLOOKUP($E2831,Country!$A$1:$B$11,2,0)</f>
        <v>Europe</v>
      </c>
      <c r="G2831" s="5" t="s">
        <v>33</v>
      </c>
      <c r="H2831" s="5" t="str">
        <f>VLOOKUP($G2831,Products!$A$1:$C$11,COLUMNS(Products!$A$2:B2831),0)</f>
        <v>Electronics</v>
      </c>
      <c r="I2831" s="5">
        <f>VLOOKUP($G2831,Products!$A$1:$C$11,COLUMNS(Products!$A$2:C2831),0)</f>
        <v>381.62</v>
      </c>
      <c r="J2831" s="5">
        <v>640.52</v>
      </c>
      <c r="K2831" s="5" t="s">
        <v>82</v>
      </c>
      <c r="L2831" s="5" t="s">
        <v>83</v>
      </c>
      <c r="M2831" s="5" t="str">
        <f t="shared" si="44"/>
        <v>0</v>
      </c>
      <c r="N2831" s="5" t="str">
        <f>TEXT(Table1[[#This Row],[Date]],"mmm")</f>
        <v>Oct</v>
      </c>
      <c r="O2831" s="5">
        <f>YEAR(Table1[[#This Row],[Date]])</f>
        <v>2024</v>
      </c>
    </row>
    <row r="2832" spans="1:15" x14ac:dyDescent="0.25">
      <c r="A2832" s="5">
        <v>2831</v>
      </c>
      <c r="B2832" s="6">
        <v>45405</v>
      </c>
      <c r="C2832" s="5" t="s">
        <v>70</v>
      </c>
      <c r="D2832" s="5" t="str">
        <f>VLOOKUP($C2832,'Sales Person'!$A$1:$C$21,2,0)</f>
        <v>Cathy Kelley</v>
      </c>
      <c r="E2832" s="5" t="s">
        <v>14</v>
      </c>
      <c r="F2832" s="5" t="str">
        <f>VLOOKUP($E2832,Country!$A$1:$B$11,2,0)</f>
        <v>Asia</v>
      </c>
      <c r="G2832" s="5" t="s">
        <v>31</v>
      </c>
      <c r="H2832" s="5" t="str">
        <f>VLOOKUP($G2832,Products!$A$1:$C$11,COLUMNS(Products!$A$2:B2832),0)</f>
        <v>Electronics</v>
      </c>
      <c r="I2832" s="5">
        <f>VLOOKUP($G2832,Products!$A$1:$C$11,COLUMNS(Products!$A$2:C2832),0)</f>
        <v>71.97</v>
      </c>
      <c r="J2832" s="5">
        <v>868.98</v>
      </c>
      <c r="K2832" s="5" t="s">
        <v>81</v>
      </c>
      <c r="L2832" s="6">
        <v>45423</v>
      </c>
      <c r="M2832" s="5">
        <f t="shared" si="44"/>
        <v>18</v>
      </c>
      <c r="N2832" s="5" t="str">
        <f>TEXT(Table1[[#This Row],[Date]],"mmm")</f>
        <v>Apr</v>
      </c>
      <c r="O2832" s="5">
        <f>YEAR(Table1[[#This Row],[Date]])</f>
        <v>2024</v>
      </c>
    </row>
    <row r="2833" spans="1:15" x14ac:dyDescent="0.25">
      <c r="A2833" s="5">
        <v>2832</v>
      </c>
      <c r="B2833" s="6">
        <v>45205</v>
      </c>
      <c r="C2833" s="5" t="s">
        <v>64</v>
      </c>
      <c r="D2833" s="5" t="str">
        <f>VLOOKUP($C2833,'Sales Person'!$A$1:$C$21,2,0)</f>
        <v>Michale Cole</v>
      </c>
      <c r="E2833" s="5" t="s">
        <v>2</v>
      </c>
      <c r="F2833" s="5" t="str">
        <f>VLOOKUP($E2833,Country!$A$1:$B$11,2,0)</f>
        <v>North America</v>
      </c>
      <c r="G2833" s="5" t="s">
        <v>24</v>
      </c>
      <c r="H2833" s="5" t="str">
        <f>VLOOKUP($G2833,Products!$A$1:$C$11,COLUMNS(Products!$A$2:B2833),0)</f>
        <v>Audio</v>
      </c>
      <c r="I2833" s="5">
        <f>VLOOKUP($G2833,Products!$A$1:$C$11,COLUMNS(Products!$A$2:C2833),0)</f>
        <v>195.62</v>
      </c>
      <c r="J2833" s="5">
        <v>564.64</v>
      </c>
      <c r="K2833" s="5" t="s">
        <v>81</v>
      </c>
      <c r="L2833" s="6">
        <v>45206</v>
      </c>
      <c r="M2833" s="5">
        <f t="shared" si="44"/>
        <v>1</v>
      </c>
      <c r="N2833" s="5" t="str">
        <f>TEXT(Table1[[#This Row],[Date]],"mmm")</f>
        <v>Oct</v>
      </c>
      <c r="O2833" s="5">
        <f>YEAR(Table1[[#This Row],[Date]])</f>
        <v>2023</v>
      </c>
    </row>
    <row r="2834" spans="1:15" x14ac:dyDescent="0.25">
      <c r="A2834" s="5">
        <v>2833</v>
      </c>
      <c r="B2834" s="6">
        <v>45643</v>
      </c>
      <c r="C2834" s="5" t="s">
        <v>54</v>
      </c>
      <c r="D2834" s="5" t="str">
        <f>VLOOKUP($C2834,'Sales Person'!$A$1:$C$21,2,0)</f>
        <v>Michale Cole</v>
      </c>
      <c r="E2834" s="5" t="s">
        <v>4</v>
      </c>
      <c r="F2834" s="5" t="str">
        <f>VLOOKUP($E2834,Country!$A$1:$B$11,2,0)</f>
        <v>North America</v>
      </c>
      <c r="G2834" s="5" t="s">
        <v>24</v>
      </c>
      <c r="H2834" s="5" t="str">
        <f>VLOOKUP($G2834,Products!$A$1:$C$11,COLUMNS(Products!$A$2:B2834),0)</f>
        <v>Audio</v>
      </c>
      <c r="I2834" s="5">
        <f>VLOOKUP($G2834,Products!$A$1:$C$11,COLUMNS(Products!$A$2:C2834),0)</f>
        <v>195.62</v>
      </c>
      <c r="J2834" s="5">
        <v>189.04</v>
      </c>
      <c r="K2834" s="5" t="s">
        <v>81</v>
      </c>
      <c r="L2834" s="6">
        <v>45645</v>
      </c>
      <c r="M2834" s="5">
        <f t="shared" si="44"/>
        <v>2</v>
      </c>
      <c r="N2834" s="5" t="str">
        <f>TEXT(Table1[[#This Row],[Date]],"mmm")</f>
        <v>Dec</v>
      </c>
      <c r="O2834" s="5">
        <f>YEAR(Table1[[#This Row],[Date]])</f>
        <v>2024</v>
      </c>
    </row>
    <row r="2835" spans="1:15" x14ac:dyDescent="0.25">
      <c r="A2835" s="5">
        <v>2834</v>
      </c>
      <c r="B2835" s="6">
        <v>45553</v>
      </c>
      <c r="C2835" s="5" t="s">
        <v>70</v>
      </c>
      <c r="D2835" s="5" t="str">
        <f>VLOOKUP($C2835,'Sales Person'!$A$1:$C$21,2,0)</f>
        <v>Cathy Kelley</v>
      </c>
      <c r="E2835" s="5" t="s">
        <v>11</v>
      </c>
      <c r="F2835" s="5" t="str">
        <f>VLOOKUP($E2835,Country!$A$1:$B$11,2,0)</f>
        <v>Asia</v>
      </c>
      <c r="G2835" s="5" t="s">
        <v>22</v>
      </c>
      <c r="H2835" s="5" t="str">
        <f>VLOOKUP($G2835,Products!$A$1:$C$11,COLUMNS(Products!$A$2:B2835),0)</f>
        <v>Computing</v>
      </c>
      <c r="I2835" s="5">
        <f>VLOOKUP($G2835,Products!$A$1:$C$11,COLUMNS(Products!$A$2:C2835),0)</f>
        <v>415.78</v>
      </c>
      <c r="J2835" s="5">
        <v>654.65</v>
      </c>
      <c r="K2835" s="5" t="s">
        <v>81</v>
      </c>
      <c r="L2835" s="6">
        <v>45565</v>
      </c>
      <c r="M2835" s="5">
        <f t="shared" si="44"/>
        <v>12</v>
      </c>
      <c r="N2835" s="5" t="str">
        <f>TEXT(Table1[[#This Row],[Date]],"mmm")</f>
        <v>Sep</v>
      </c>
      <c r="O2835" s="5">
        <f>YEAR(Table1[[#This Row],[Date]])</f>
        <v>2024</v>
      </c>
    </row>
    <row r="2836" spans="1:15" x14ac:dyDescent="0.25">
      <c r="A2836" s="5">
        <v>2835</v>
      </c>
      <c r="B2836" s="6">
        <v>45650</v>
      </c>
      <c r="C2836" s="5" t="s">
        <v>56</v>
      </c>
      <c r="D2836" s="5" t="str">
        <f>VLOOKUP($C2836,'Sales Person'!$A$1:$C$21,2,0)</f>
        <v>Nick Patrick</v>
      </c>
      <c r="E2836" s="5" t="s">
        <v>9</v>
      </c>
      <c r="F2836" s="5" t="str">
        <f>VLOOKUP($E2836,Country!$A$1:$B$11,2,0)</f>
        <v>Europe</v>
      </c>
      <c r="G2836" s="5" t="s">
        <v>20</v>
      </c>
      <c r="H2836" s="5" t="str">
        <f>VLOOKUP($G2836,Products!$A$1:$C$11,COLUMNS(Products!$A$2:B2836),0)</f>
        <v>Office Equipment</v>
      </c>
      <c r="I2836" s="5">
        <f>VLOOKUP($G2836,Products!$A$1:$C$11,COLUMNS(Products!$A$2:C2836),0)</f>
        <v>350.59</v>
      </c>
      <c r="J2836" s="5">
        <v>739.03</v>
      </c>
      <c r="K2836" s="5" t="s">
        <v>81</v>
      </c>
      <c r="L2836" s="6">
        <v>44929</v>
      </c>
      <c r="M2836" s="5">
        <f t="shared" si="44"/>
        <v>-721</v>
      </c>
      <c r="N2836" s="5" t="str">
        <f>TEXT(Table1[[#This Row],[Date]],"mmm")</f>
        <v>Dec</v>
      </c>
      <c r="O2836" s="5">
        <f>YEAR(Table1[[#This Row],[Date]])</f>
        <v>2024</v>
      </c>
    </row>
    <row r="2837" spans="1:15" x14ac:dyDescent="0.25">
      <c r="A2837" s="5">
        <v>2836</v>
      </c>
      <c r="B2837" s="6">
        <v>45380</v>
      </c>
      <c r="C2837" s="5" t="s">
        <v>38</v>
      </c>
      <c r="D2837" s="5" t="str">
        <f>VLOOKUP($C2837,'Sales Person'!$A$1:$C$21,2,0)</f>
        <v>Samantha Irvin</v>
      </c>
      <c r="E2837" s="5" t="s">
        <v>7</v>
      </c>
      <c r="F2837" s="5" t="str">
        <f>VLOOKUP($E2837,Country!$A$1:$B$11,2,0)</f>
        <v>Europe</v>
      </c>
      <c r="G2837" s="5" t="s">
        <v>32</v>
      </c>
      <c r="H2837" s="5" t="str">
        <f>VLOOKUP($G2837,Products!$A$1:$C$11,COLUMNS(Products!$A$2:B2837),0)</f>
        <v>Audio</v>
      </c>
      <c r="I2837" s="5">
        <f>VLOOKUP($G2837,Products!$A$1:$C$11,COLUMNS(Products!$A$2:C2837),0)</f>
        <v>143.09</v>
      </c>
      <c r="J2837" s="5">
        <v>469.43</v>
      </c>
      <c r="K2837" s="5" t="s">
        <v>81</v>
      </c>
      <c r="L2837" s="6">
        <v>45388</v>
      </c>
      <c r="M2837" s="5">
        <f t="shared" si="44"/>
        <v>8</v>
      </c>
      <c r="N2837" s="5" t="str">
        <f>TEXT(Table1[[#This Row],[Date]],"mmm")</f>
        <v>Mar</v>
      </c>
      <c r="O2837" s="5">
        <f>YEAR(Table1[[#This Row],[Date]])</f>
        <v>2024</v>
      </c>
    </row>
    <row r="2838" spans="1:15" x14ac:dyDescent="0.25">
      <c r="A2838" s="5">
        <v>2837</v>
      </c>
      <c r="B2838" s="6">
        <v>45165</v>
      </c>
      <c r="C2838" s="5" t="s">
        <v>68</v>
      </c>
      <c r="D2838" s="5" t="str">
        <f>VLOOKUP($C2838,'Sales Person'!$A$1:$C$21,2,0)</f>
        <v>Samantha Irvin</v>
      </c>
      <c r="E2838" s="5" t="s">
        <v>13</v>
      </c>
      <c r="F2838" s="5" t="str">
        <f>VLOOKUP($E2838,Country!$A$1:$B$11,2,0)</f>
        <v>Asia</v>
      </c>
      <c r="G2838" s="5" t="s">
        <v>32</v>
      </c>
      <c r="H2838" s="5" t="str">
        <f>VLOOKUP($G2838,Products!$A$1:$C$11,COLUMNS(Products!$A$2:B2838),0)</f>
        <v>Audio</v>
      </c>
      <c r="I2838" s="5">
        <f>VLOOKUP($G2838,Products!$A$1:$C$11,COLUMNS(Products!$A$2:C2838),0)</f>
        <v>143.09</v>
      </c>
      <c r="J2838" s="5">
        <v>140.80000000000001</v>
      </c>
      <c r="K2838" s="5" t="s">
        <v>82</v>
      </c>
      <c r="L2838" s="5" t="s">
        <v>83</v>
      </c>
      <c r="M2838" s="5" t="str">
        <f t="shared" si="44"/>
        <v>0</v>
      </c>
      <c r="N2838" s="5" t="str">
        <f>TEXT(Table1[[#This Row],[Date]],"mmm")</f>
        <v>Aug</v>
      </c>
      <c r="O2838" s="5">
        <f>YEAR(Table1[[#This Row],[Date]])</f>
        <v>2023</v>
      </c>
    </row>
    <row r="2839" spans="1:15" x14ac:dyDescent="0.25">
      <c r="A2839" s="5">
        <v>2838</v>
      </c>
      <c r="B2839" s="6">
        <v>45243</v>
      </c>
      <c r="C2839" s="5" t="s">
        <v>46</v>
      </c>
      <c r="D2839" s="5" t="str">
        <f>VLOOKUP($C2839,'Sales Person'!$A$1:$C$21,2,0)</f>
        <v>Nick Patrick</v>
      </c>
      <c r="E2839" s="5" t="s">
        <v>15</v>
      </c>
      <c r="F2839" s="5" t="str">
        <f>VLOOKUP($E2839,Country!$A$1:$B$11,2,0)</f>
        <v>Oceania</v>
      </c>
      <c r="G2839" s="5" t="s">
        <v>20</v>
      </c>
      <c r="H2839" s="5" t="str">
        <f>VLOOKUP($G2839,Products!$A$1:$C$11,COLUMNS(Products!$A$2:B2839),0)</f>
        <v>Office Equipment</v>
      </c>
      <c r="I2839" s="5">
        <f>VLOOKUP($G2839,Products!$A$1:$C$11,COLUMNS(Products!$A$2:C2839),0)</f>
        <v>350.59</v>
      </c>
      <c r="J2839" s="5">
        <v>669.5</v>
      </c>
      <c r="K2839" s="5" t="s">
        <v>82</v>
      </c>
      <c r="L2839" s="5" t="s">
        <v>83</v>
      </c>
      <c r="M2839" s="5" t="str">
        <f t="shared" si="44"/>
        <v>0</v>
      </c>
      <c r="N2839" s="5" t="str">
        <f>TEXT(Table1[[#This Row],[Date]],"mmm")</f>
        <v>Nov</v>
      </c>
      <c r="O2839" s="5">
        <f>YEAR(Table1[[#This Row],[Date]])</f>
        <v>2023</v>
      </c>
    </row>
    <row r="2840" spans="1:15" x14ac:dyDescent="0.25">
      <c r="A2840" s="5">
        <v>2839</v>
      </c>
      <c r="B2840" s="6">
        <v>45007</v>
      </c>
      <c r="C2840" s="5" t="s">
        <v>58</v>
      </c>
      <c r="D2840" s="5" t="str">
        <f>VLOOKUP($C2840,'Sales Person'!$A$1:$C$21,2,0)</f>
        <v>Nick Patrick</v>
      </c>
      <c r="E2840" s="5" t="s">
        <v>11</v>
      </c>
      <c r="F2840" s="5" t="str">
        <f>VLOOKUP($E2840,Country!$A$1:$B$11,2,0)</f>
        <v>Asia</v>
      </c>
      <c r="G2840" s="5" t="s">
        <v>28</v>
      </c>
      <c r="H2840" s="5" t="str">
        <f>VLOOKUP($G2840,Products!$A$1:$C$11,COLUMNS(Products!$A$2:B2840),0)</f>
        <v>Electronics</v>
      </c>
      <c r="I2840" s="5">
        <f>VLOOKUP($G2840,Products!$A$1:$C$11,COLUMNS(Products!$A$2:C2840),0)</f>
        <v>282.79000000000002</v>
      </c>
      <c r="J2840" s="5">
        <v>836.42</v>
      </c>
      <c r="K2840" s="5" t="s">
        <v>81</v>
      </c>
      <c r="L2840" s="6">
        <v>45019</v>
      </c>
      <c r="M2840" s="5">
        <f t="shared" si="44"/>
        <v>12</v>
      </c>
      <c r="N2840" s="5" t="str">
        <f>TEXT(Table1[[#This Row],[Date]],"mmm")</f>
        <v>Mar</v>
      </c>
      <c r="O2840" s="5">
        <f>YEAR(Table1[[#This Row],[Date]])</f>
        <v>2023</v>
      </c>
    </row>
    <row r="2841" spans="1:15" x14ac:dyDescent="0.25">
      <c r="A2841" s="5">
        <v>2840</v>
      </c>
      <c r="B2841" s="6">
        <v>45549</v>
      </c>
      <c r="C2841" s="5" t="s">
        <v>36</v>
      </c>
      <c r="D2841" s="5" t="str">
        <f>VLOOKUP($C2841,'Sales Person'!$A$1:$C$21,2,0)</f>
        <v>Michale Cole</v>
      </c>
      <c r="E2841" s="5" t="s">
        <v>4</v>
      </c>
      <c r="F2841" s="5" t="str">
        <f>VLOOKUP($E2841,Country!$A$1:$B$11,2,0)</f>
        <v>North America</v>
      </c>
      <c r="G2841" s="5" t="s">
        <v>31</v>
      </c>
      <c r="H2841" s="5" t="str">
        <f>VLOOKUP($G2841,Products!$A$1:$C$11,COLUMNS(Products!$A$2:B2841),0)</f>
        <v>Electronics</v>
      </c>
      <c r="I2841" s="5">
        <f>VLOOKUP($G2841,Products!$A$1:$C$11,COLUMNS(Products!$A$2:C2841),0)</f>
        <v>71.97</v>
      </c>
      <c r="J2841" s="5">
        <v>148.74</v>
      </c>
      <c r="K2841" s="5" t="s">
        <v>81</v>
      </c>
      <c r="L2841" s="6">
        <v>45551</v>
      </c>
      <c r="M2841" s="5">
        <f t="shared" si="44"/>
        <v>2</v>
      </c>
      <c r="N2841" s="5" t="str">
        <f>TEXT(Table1[[#This Row],[Date]],"mmm")</f>
        <v>Sep</v>
      </c>
      <c r="O2841" s="5">
        <f>YEAR(Table1[[#This Row],[Date]])</f>
        <v>2024</v>
      </c>
    </row>
    <row r="2842" spans="1:15" x14ac:dyDescent="0.25">
      <c r="A2842" s="5">
        <v>2841</v>
      </c>
      <c r="B2842" s="6">
        <v>45096</v>
      </c>
      <c r="C2842" s="5" t="s">
        <v>44</v>
      </c>
      <c r="D2842" s="5" t="str">
        <f>VLOOKUP($C2842,'Sales Person'!$A$1:$C$21,2,0)</f>
        <v>Cathy Kelley</v>
      </c>
      <c r="E2842" s="5" t="s">
        <v>15</v>
      </c>
      <c r="F2842" s="5" t="str">
        <f>VLOOKUP($E2842,Country!$A$1:$B$11,2,0)</f>
        <v>Oceania</v>
      </c>
      <c r="G2842" s="5" t="s">
        <v>30</v>
      </c>
      <c r="H2842" s="5" t="str">
        <f>VLOOKUP($G2842,Products!$A$1:$C$11,COLUMNS(Products!$A$2:B2842),0)</f>
        <v>Audio</v>
      </c>
      <c r="I2842" s="5">
        <f>VLOOKUP($G2842,Products!$A$1:$C$11,COLUMNS(Products!$A$2:C2842),0)</f>
        <v>199.57</v>
      </c>
      <c r="J2842" s="5">
        <v>348.53</v>
      </c>
      <c r="K2842" s="5" t="s">
        <v>82</v>
      </c>
      <c r="L2842" s="5" t="s">
        <v>83</v>
      </c>
      <c r="M2842" s="5" t="str">
        <f t="shared" si="44"/>
        <v>0</v>
      </c>
      <c r="N2842" s="5" t="str">
        <f>TEXT(Table1[[#This Row],[Date]],"mmm")</f>
        <v>Jun</v>
      </c>
      <c r="O2842" s="5">
        <f>YEAR(Table1[[#This Row],[Date]])</f>
        <v>2023</v>
      </c>
    </row>
    <row r="2843" spans="1:15" x14ac:dyDescent="0.25">
      <c r="A2843" s="5">
        <v>2842</v>
      </c>
      <c r="B2843" s="6">
        <v>45507</v>
      </c>
      <c r="C2843" s="5" t="s">
        <v>56</v>
      </c>
      <c r="D2843" s="5" t="str">
        <f>VLOOKUP($C2843,'Sales Person'!$A$1:$C$21,2,0)</f>
        <v>Nick Patrick</v>
      </c>
      <c r="E2843" s="5" t="s">
        <v>13</v>
      </c>
      <c r="F2843" s="5" t="str">
        <f>VLOOKUP($E2843,Country!$A$1:$B$11,2,0)</f>
        <v>Asia</v>
      </c>
      <c r="G2843" s="5" t="s">
        <v>29</v>
      </c>
      <c r="H2843" s="5" t="str">
        <f>VLOOKUP($G2843,Products!$A$1:$C$11,COLUMNS(Products!$A$2:B2843),0)</f>
        <v>Computing</v>
      </c>
      <c r="I2843" s="5">
        <f>VLOOKUP($G2843,Products!$A$1:$C$11,COLUMNS(Products!$A$2:C2843),0)</f>
        <v>104.6</v>
      </c>
      <c r="J2843" s="5">
        <v>703.23</v>
      </c>
      <c r="K2843" s="5" t="s">
        <v>81</v>
      </c>
      <c r="L2843" s="6">
        <v>45522</v>
      </c>
      <c r="M2843" s="5">
        <f t="shared" si="44"/>
        <v>15</v>
      </c>
      <c r="N2843" s="5" t="str">
        <f>TEXT(Table1[[#This Row],[Date]],"mmm")</f>
        <v>Aug</v>
      </c>
      <c r="O2843" s="5">
        <f>YEAR(Table1[[#This Row],[Date]])</f>
        <v>2024</v>
      </c>
    </row>
    <row r="2844" spans="1:15" x14ac:dyDescent="0.25">
      <c r="A2844" s="5">
        <v>2843</v>
      </c>
      <c r="B2844" s="6">
        <v>44931</v>
      </c>
      <c r="C2844" s="5" t="s">
        <v>36</v>
      </c>
      <c r="D2844" s="5" t="str">
        <f>VLOOKUP($C2844,'Sales Person'!$A$1:$C$21,2,0)</f>
        <v>Michale Cole</v>
      </c>
      <c r="E2844" s="5" t="s">
        <v>2</v>
      </c>
      <c r="F2844" s="5" t="str">
        <f>VLOOKUP($E2844,Country!$A$1:$B$11,2,0)</f>
        <v>North America</v>
      </c>
      <c r="G2844" s="5" t="s">
        <v>32</v>
      </c>
      <c r="H2844" s="5" t="str">
        <f>VLOOKUP($G2844,Products!$A$1:$C$11,COLUMNS(Products!$A$2:B2844),0)</f>
        <v>Audio</v>
      </c>
      <c r="I2844" s="5">
        <f>VLOOKUP($G2844,Products!$A$1:$C$11,COLUMNS(Products!$A$2:C2844),0)</f>
        <v>143.09</v>
      </c>
      <c r="J2844" s="5">
        <v>720.5</v>
      </c>
      <c r="K2844" s="5" t="s">
        <v>81</v>
      </c>
      <c r="L2844" s="6">
        <v>44932</v>
      </c>
      <c r="M2844" s="5">
        <f t="shared" si="44"/>
        <v>1</v>
      </c>
      <c r="N2844" s="5" t="str">
        <f>TEXT(Table1[[#This Row],[Date]],"mmm")</f>
        <v>Jan</v>
      </c>
      <c r="O2844" s="5">
        <f>YEAR(Table1[[#This Row],[Date]])</f>
        <v>2023</v>
      </c>
    </row>
    <row r="2845" spans="1:15" x14ac:dyDescent="0.25">
      <c r="A2845" s="5">
        <v>2844</v>
      </c>
      <c r="B2845" s="6">
        <v>45537</v>
      </c>
      <c r="C2845" s="5" t="s">
        <v>42</v>
      </c>
      <c r="D2845" s="5" t="str">
        <f>VLOOKUP($C2845,'Sales Person'!$A$1:$C$21,2,0)</f>
        <v>Cathy Kelley</v>
      </c>
      <c r="E2845" s="5" t="s">
        <v>14</v>
      </c>
      <c r="F2845" s="5" t="str">
        <f>VLOOKUP($E2845,Country!$A$1:$B$11,2,0)</f>
        <v>Asia</v>
      </c>
      <c r="G2845" s="5" t="s">
        <v>33</v>
      </c>
      <c r="H2845" s="5" t="str">
        <f>VLOOKUP($G2845,Products!$A$1:$C$11,COLUMNS(Products!$A$2:B2845),0)</f>
        <v>Electronics</v>
      </c>
      <c r="I2845" s="5">
        <f>VLOOKUP($G2845,Products!$A$1:$C$11,COLUMNS(Products!$A$2:C2845),0)</f>
        <v>381.62</v>
      </c>
      <c r="J2845" s="5">
        <v>220.07</v>
      </c>
      <c r="K2845" s="5" t="s">
        <v>82</v>
      </c>
      <c r="L2845" s="5" t="s">
        <v>83</v>
      </c>
      <c r="M2845" s="5" t="str">
        <f t="shared" si="44"/>
        <v>0</v>
      </c>
      <c r="N2845" s="5" t="str">
        <f>TEXT(Table1[[#This Row],[Date]],"mmm")</f>
        <v>Sep</v>
      </c>
      <c r="O2845" s="5">
        <f>YEAR(Table1[[#This Row],[Date]])</f>
        <v>2024</v>
      </c>
    </row>
    <row r="2846" spans="1:15" x14ac:dyDescent="0.25">
      <c r="A2846" s="5">
        <v>2845</v>
      </c>
      <c r="B2846" s="6">
        <v>45252</v>
      </c>
      <c r="C2846" s="5" t="s">
        <v>74</v>
      </c>
      <c r="D2846" s="5" t="str">
        <f>VLOOKUP($C2846,'Sales Person'!$A$1:$C$21,2,0)</f>
        <v>Michale Cole</v>
      </c>
      <c r="E2846" s="5" t="s">
        <v>2</v>
      </c>
      <c r="F2846" s="5" t="str">
        <f>VLOOKUP($E2846,Country!$A$1:$B$11,2,0)</f>
        <v>North America</v>
      </c>
      <c r="G2846" s="5" t="s">
        <v>26</v>
      </c>
      <c r="H2846" s="5" t="str">
        <f>VLOOKUP($G2846,Products!$A$1:$C$11,COLUMNS(Products!$A$2:B2846),0)</f>
        <v>Electronics</v>
      </c>
      <c r="I2846" s="5">
        <f>VLOOKUP($G2846,Products!$A$1:$C$11,COLUMNS(Products!$A$2:C2846),0)</f>
        <v>263.2</v>
      </c>
      <c r="J2846" s="5">
        <v>596.33000000000004</v>
      </c>
      <c r="K2846" s="5" t="s">
        <v>81</v>
      </c>
      <c r="L2846" s="6">
        <v>45253</v>
      </c>
      <c r="M2846" s="5">
        <f t="shared" si="44"/>
        <v>1</v>
      </c>
      <c r="N2846" s="5" t="str">
        <f>TEXT(Table1[[#This Row],[Date]],"mmm")</f>
        <v>Nov</v>
      </c>
      <c r="O2846" s="5">
        <f>YEAR(Table1[[#This Row],[Date]])</f>
        <v>2023</v>
      </c>
    </row>
    <row r="2847" spans="1:15" x14ac:dyDescent="0.25">
      <c r="A2847" s="5">
        <v>2846</v>
      </c>
      <c r="B2847" s="6">
        <v>45259</v>
      </c>
      <c r="C2847" s="5" t="s">
        <v>60</v>
      </c>
      <c r="D2847" s="5" t="str">
        <f>VLOOKUP($C2847,'Sales Person'!$A$1:$C$21,2,0)</f>
        <v>Cathy Kelley</v>
      </c>
      <c r="E2847" s="5" t="s">
        <v>14</v>
      </c>
      <c r="F2847" s="5" t="str">
        <f>VLOOKUP($E2847,Country!$A$1:$B$11,2,0)</f>
        <v>Asia</v>
      </c>
      <c r="G2847" s="5" t="s">
        <v>26</v>
      </c>
      <c r="H2847" s="5" t="str">
        <f>VLOOKUP($G2847,Products!$A$1:$C$11,COLUMNS(Products!$A$2:B2847),0)</f>
        <v>Electronics</v>
      </c>
      <c r="I2847" s="5">
        <f>VLOOKUP($G2847,Products!$A$1:$C$11,COLUMNS(Products!$A$2:C2847),0)</f>
        <v>263.2</v>
      </c>
      <c r="J2847" s="5">
        <v>374.99</v>
      </c>
      <c r="K2847" s="5" t="s">
        <v>81</v>
      </c>
      <c r="L2847" s="6">
        <v>45277</v>
      </c>
      <c r="M2847" s="5">
        <f t="shared" si="44"/>
        <v>18</v>
      </c>
      <c r="N2847" s="5" t="str">
        <f>TEXT(Table1[[#This Row],[Date]],"mmm")</f>
        <v>Nov</v>
      </c>
      <c r="O2847" s="5">
        <f>YEAR(Table1[[#This Row],[Date]])</f>
        <v>2023</v>
      </c>
    </row>
    <row r="2848" spans="1:15" x14ac:dyDescent="0.25">
      <c r="A2848" s="5">
        <v>2847</v>
      </c>
      <c r="B2848" s="6">
        <v>45580</v>
      </c>
      <c r="C2848" s="5" t="s">
        <v>62</v>
      </c>
      <c r="D2848" s="5" t="str">
        <f>VLOOKUP($C2848,'Sales Person'!$A$1:$C$21,2,0)</f>
        <v>Cathy Kelley</v>
      </c>
      <c r="E2848" s="5" t="s">
        <v>5</v>
      </c>
      <c r="F2848" s="5" t="str">
        <f>VLOOKUP($E2848,Country!$A$1:$B$11,2,0)</f>
        <v>South America</v>
      </c>
      <c r="G2848" s="5" t="s">
        <v>30</v>
      </c>
      <c r="H2848" s="5" t="str">
        <f>VLOOKUP($G2848,Products!$A$1:$C$11,COLUMNS(Products!$A$2:B2848),0)</f>
        <v>Audio</v>
      </c>
      <c r="I2848" s="5">
        <f>VLOOKUP($G2848,Products!$A$1:$C$11,COLUMNS(Products!$A$2:C2848),0)</f>
        <v>199.57</v>
      </c>
      <c r="J2848" s="5">
        <v>638.36</v>
      </c>
      <c r="K2848" s="5" t="s">
        <v>81</v>
      </c>
      <c r="L2848" s="6">
        <v>45584</v>
      </c>
      <c r="M2848" s="5">
        <f t="shared" si="44"/>
        <v>4</v>
      </c>
      <c r="N2848" s="5" t="str">
        <f>TEXT(Table1[[#This Row],[Date]],"mmm")</f>
        <v>Oct</v>
      </c>
      <c r="O2848" s="5">
        <f>YEAR(Table1[[#This Row],[Date]])</f>
        <v>2024</v>
      </c>
    </row>
    <row r="2849" spans="1:15" x14ac:dyDescent="0.25">
      <c r="A2849" s="5">
        <v>2848</v>
      </c>
      <c r="B2849" s="6">
        <v>45320</v>
      </c>
      <c r="C2849" s="5" t="s">
        <v>70</v>
      </c>
      <c r="D2849" s="5" t="str">
        <f>VLOOKUP($C2849,'Sales Person'!$A$1:$C$21,2,0)</f>
        <v>Cathy Kelley</v>
      </c>
      <c r="E2849" s="5" t="s">
        <v>10</v>
      </c>
      <c r="F2849" s="5" t="str">
        <f>VLOOKUP($E2849,Country!$A$1:$B$11,2,0)</f>
        <v>Europe</v>
      </c>
      <c r="G2849" s="5" t="s">
        <v>28</v>
      </c>
      <c r="H2849" s="5" t="str">
        <f>VLOOKUP($G2849,Products!$A$1:$C$11,COLUMNS(Products!$A$2:B2849),0)</f>
        <v>Electronics</v>
      </c>
      <c r="I2849" s="5">
        <f>VLOOKUP($G2849,Products!$A$1:$C$11,COLUMNS(Products!$A$2:C2849),0)</f>
        <v>282.79000000000002</v>
      </c>
      <c r="J2849" s="5">
        <v>752.61</v>
      </c>
      <c r="K2849" s="5" t="s">
        <v>82</v>
      </c>
      <c r="L2849" s="5" t="s">
        <v>83</v>
      </c>
      <c r="M2849" s="5" t="str">
        <f t="shared" si="44"/>
        <v>0</v>
      </c>
      <c r="N2849" s="5" t="str">
        <f>TEXT(Table1[[#This Row],[Date]],"mmm")</f>
        <v>Jan</v>
      </c>
      <c r="O2849" s="5">
        <f>YEAR(Table1[[#This Row],[Date]])</f>
        <v>2024</v>
      </c>
    </row>
    <row r="2850" spans="1:15" x14ac:dyDescent="0.25">
      <c r="A2850" s="5">
        <v>2849</v>
      </c>
      <c r="B2850" s="6">
        <v>45538</v>
      </c>
      <c r="C2850" s="5" t="s">
        <v>68</v>
      </c>
      <c r="D2850" s="5" t="str">
        <f>VLOOKUP($C2850,'Sales Person'!$A$1:$C$21,2,0)</f>
        <v>Samantha Irvin</v>
      </c>
      <c r="E2850" s="5" t="s">
        <v>5</v>
      </c>
      <c r="F2850" s="5" t="str">
        <f>VLOOKUP($E2850,Country!$A$1:$B$11,2,0)</f>
        <v>South America</v>
      </c>
      <c r="G2850" s="5" t="s">
        <v>26</v>
      </c>
      <c r="H2850" s="5" t="str">
        <f>VLOOKUP($G2850,Products!$A$1:$C$11,COLUMNS(Products!$A$2:B2850),0)</f>
        <v>Electronics</v>
      </c>
      <c r="I2850" s="5">
        <f>VLOOKUP($G2850,Products!$A$1:$C$11,COLUMNS(Products!$A$2:C2850),0)</f>
        <v>263.2</v>
      </c>
      <c r="J2850" s="5">
        <v>806.13</v>
      </c>
      <c r="K2850" s="5" t="s">
        <v>81</v>
      </c>
      <c r="L2850" s="6">
        <v>45542</v>
      </c>
      <c r="M2850" s="5">
        <f t="shared" si="44"/>
        <v>4</v>
      </c>
      <c r="N2850" s="5" t="str">
        <f>TEXT(Table1[[#This Row],[Date]],"mmm")</f>
        <v>Sep</v>
      </c>
      <c r="O2850" s="5">
        <f>YEAR(Table1[[#This Row],[Date]])</f>
        <v>2024</v>
      </c>
    </row>
    <row r="2851" spans="1:15" x14ac:dyDescent="0.25">
      <c r="A2851" s="5">
        <v>2850</v>
      </c>
      <c r="B2851" s="6">
        <v>45385</v>
      </c>
      <c r="C2851" s="5" t="s">
        <v>40</v>
      </c>
      <c r="D2851" s="5" t="str">
        <f>VLOOKUP($C2851,'Sales Person'!$A$1:$C$21,2,0)</f>
        <v>Samantha Irvin</v>
      </c>
      <c r="E2851" s="5" t="s">
        <v>9</v>
      </c>
      <c r="F2851" s="5" t="str">
        <f>VLOOKUP($E2851,Country!$A$1:$B$11,2,0)</f>
        <v>Europe</v>
      </c>
      <c r="G2851" s="5" t="s">
        <v>33</v>
      </c>
      <c r="H2851" s="5" t="str">
        <f>VLOOKUP($G2851,Products!$A$1:$C$11,COLUMNS(Products!$A$2:B2851),0)</f>
        <v>Electronics</v>
      </c>
      <c r="I2851" s="5">
        <f>VLOOKUP($G2851,Products!$A$1:$C$11,COLUMNS(Products!$A$2:C2851),0)</f>
        <v>381.62</v>
      </c>
      <c r="J2851" s="5">
        <v>178.45</v>
      </c>
      <c r="K2851" s="5" t="s">
        <v>82</v>
      </c>
      <c r="L2851" s="5" t="s">
        <v>83</v>
      </c>
      <c r="M2851" s="5" t="str">
        <f t="shared" si="44"/>
        <v>0</v>
      </c>
      <c r="N2851" s="5" t="str">
        <f>TEXT(Table1[[#This Row],[Date]],"mmm")</f>
        <v>Apr</v>
      </c>
      <c r="O2851" s="5">
        <f>YEAR(Table1[[#This Row],[Date]])</f>
        <v>2024</v>
      </c>
    </row>
    <row r="2852" spans="1:15" x14ac:dyDescent="0.25">
      <c r="A2852" s="5">
        <v>2851</v>
      </c>
      <c r="B2852" s="6">
        <v>45624</v>
      </c>
      <c r="C2852" s="5" t="s">
        <v>58</v>
      </c>
      <c r="D2852" s="5" t="str">
        <f>VLOOKUP($C2852,'Sales Person'!$A$1:$C$21,2,0)</f>
        <v>Nick Patrick</v>
      </c>
      <c r="E2852" s="5" t="s">
        <v>7</v>
      </c>
      <c r="F2852" s="5" t="str">
        <f>VLOOKUP($E2852,Country!$A$1:$B$11,2,0)</f>
        <v>Europe</v>
      </c>
      <c r="G2852" s="5" t="s">
        <v>20</v>
      </c>
      <c r="H2852" s="5" t="str">
        <f>VLOOKUP($G2852,Products!$A$1:$C$11,COLUMNS(Products!$A$2:B2852),0)</f>
        <v>Office Equipment</v>
      </c>
      <c r="I2852" s="5">
        <f>VLOOKUP($G2852,Products!$A$1:$C$11,COLUMNS(Products!$A$2:C2852),0)</f>
        <v>350.59</v>
      </c>
      <c r="J2852" s="5">
        <v>835.63</v>
      </c>
      <c r="K2852" s="5" t="s">
        <v>82</v>
      </c>
      <c r="L2852" s="5" t="s">
        <v>83</v>
      </c>
      <c r="M2852" s="5" t="str">
        <f t="shared" si="44"/>
        <v>0</v>
      </c>
      <c r="N2852" s="5" t="str">
        <f>TEXT(Table1[[#This Row],[Date]],"mmm")</f>
        <v>Nov</v>
      </c>
      <c r="O2852" s="5">
        <f>YEAR(Table1[[#This Row],[Date]])</f>
        <v>2024</v>
      </c>
    </row>
    <row r="2853" spans="1:15" x14ac:dyDescent="0.25">
      <c r="A2853" s="5">
        <v>2852</v>
      </c>
      <c r="B2853" s="6">
        <v>44973</v>
      </c>
      <c r="C2853" s="5" t="s">
        <v>42</v>
      </c>
      <c r="D2853" s="5" t="str">
        <f>VLOOKUP($C2853,'Sales Person'!$A$1:$C$21,2,0)</f>
        <v>Cathy Kelley</v>
      </c>
      <c r="E2853" s="5" t="s">
        <v>9</v>
      </c>
      <c r="F2853" s="5" t="str">
        <f>VLOOKUP($E2853,Country!$A$1:$B$11,2,0)</f>
        <v>Europe</v>
      </c>
      <c r="G2853" s="5" t="s">
        <v>22</v>
      </c>
      <c r="H2853" s="5" t="str">
        <f>VLOOKUP($G2853,Products!$A$1:$C$11,COLUMNS(Products!$A$2:B2853),0)</f>
        <v>Computing</v>
      </c>
      <c r="I2853" s="5">
        <f>VLOOKUP($G2853,Products!$A$1:$C$11,COLUMNS(Products!$A$2:C2853),0)</f>
        <v>415.78</v>
      </c>
      <c r="J2853" s="5">
        <v>744.1</v>
      </c>
      <c r="K2853" s="5" t="s">
        <v>81</v>
      </c>
      <c r="L2853" s="6">
        <v>44983</v>
      </c>
      <c r="M2853" s="5">
        <f t="shared" si="44"/>
        <v>10</v>
      </c>
      <c r="N2853" s="5" t="str">
        <f>TEXT(Table1[[#This Row],[Date]],"mmm")</f>
        <v>Feb</v>
      </c>
      <c r="O2853" s="5">
        <f>YEAR(Table1[[#This Row],[Date]])</f>
        <v>2023</v>
      </c>
    </row>
    <row r="2854" spans="1:15" x14ac:dyDescent="0.25">
      <c r="A2854" s="5">
        <v>2853</v>
      </c>
      <c r="B2854" s="6">
        <v>45482</v>
      </c>
      <c r="C2854" s="5" t="s">
        <v>40</v>
      </c>
      <c r="D2854" s="5" t="str">
        <f>VLOOKUP($C2854,'Sales Person'!$A$1:$C$21,2,0)</f>
        <v>Samantha Irvin</v>
      </c>
      <c r="E2854" s="5" t="s">
        <v>14</v>
      </c>
      <c r="F2854" s="5" t="str">
        <f>VLOOKUP($E2854,Country!$A$1:$B$11,2,0)</f>
        <v>Asia</v>
      </c>
      <c r="G2854" s="5" t="s">
        <v>28</v>
      </c>
      <c r="H2854" s="5" t="str">
        <f>VLOOKUP($G2854,Products!$A$1:$C$11,COLUMNS(Products!$A$2:B2854),0)</f>
        <v>Electronics</v>
      </c>
      <c r="I2854" s="5">
        <f>VLOOKUP($G2854,Products!$A$1:$C$11,COLUMNS(Products!$A$2:C2854),0)</f>
        <v>282.79000000000002</v>
      </c>
      <c r="J2854" s="5">
        <v>834.22</v>
      </c>
      <c r="K2854" s="5" t="s">
        <v>81</v>
      </c>
      <c r="L2854" s="6">
        <v>45500</v>
      </c>
      <c r="M2854" s="5">
        <f t="shared" si="44"/>
        <v>18</v>
      </c>
      <c r="N2854" s="5" t="str">
        <f>TEXT(Table1[[#This Row],[Date]],"mmm")</f>
        <v>Jul</v>
      </c>
      <c r="O2854" s="5">
        <f>YEAR(Table1[[#This Row],[Date]])</f>
        <v>2024</v>
      </c>
    </row>
    <row r="2855" spans="1:15" x14ac:dyDescent="0.25">
      <c r="A2855" s="5">
        <v>2854</v>
      </c>
      <c r="B2855" s="6">
        <v>45638</v>
      </c>
      <c r="C2855" s="5" t="s">
        <v>66</v>
      </c>
      <c r="D2855" s="5" t="str">
        <f>VLOOKUP($C2855,'Sales Person'!$A$1:$C$21,2,0)</f>
        <v>Michale Cole</v>
      </c>
      <c r="E2855" s="5" t="s">
        <v>5</v>
      </c>
      <c r="F2855" s="5" t="str">
        <f>VLOOKUP($E2855,Country!$A$1:$B$11,2,0)</f>
        <v>South America</v>
      </c>
      <c r="G2855" s="5" t="s">
        <v>29</v>
      </c>
      <c r="H2855" s="5" t="str">
        <f>VLOOKUP($G2855,Products!$A$1:$C$11,COLUMNS(Products!$A$2:B2855),0)</f>
        <v>Computing</v>
      </c>
      <c r="I2855" s="5">
        <f>VLOOKUP($G2855,Products!$A$1:$C$11,COLUMNS(Products!$A$2:C2855),0)</f>
        <v>104.6</v>
      </c>
      <c r="J2855" s="5">
        <v>829.02</v>
      </c>
      <c r="K2855" s="5" t="s">
        <v>81</v>
      </c>
      <c r="L2855" s="6">
        <v>45642</v>
      </c>
      <c r="M2855" s="5">
        <f t="shared" si="44"/>
        <v>4</v>
      </c>
      <c r="N2855" s="5" t="str">
        <f>TEXT(Table1[[#This Row],[Date]],"mmm")</f>
        <v>Dec</v>
      </c>
      <c r="O2855" s="5">
        <f>YEAR(Table1[[#This Row],[Date]])</f>
        <v>2024</v>
      </c>
    </row>
    <row r="2856" spans="1:15" x14ac:dyDescent="0.25">
      <c r="A2856" s="5">
        <v>2855</v>
      </c>
      <c r="B2856" s="6">
        <v>45559</v>
      </c>
      <c r="C2856" s="5" t="s">
        <v>52</v>
      </c>
      <c r="D2856" s="5" t="str">
        <f>VLOOKUP($C2856,'Sales Person'!$A$1:$C$21,2,0)</f>
        <v>Nick Patrick</v>
      </c>
      <c r="E2856" s="5" t="s">
        <v>14</v>
      </c>
      <c r="F2856" s="5" t="str">
        <f>VLOOKUP($E2856,Country!$A$1:$B$11,2,0)</f>
        <v>Asia</v>
      </c>
      <c r="G2856" s="5" t="s">
        <v>20</v>
      </c>
      <c r="H2856" s="5" t="str">
        <f>VLOOKUP($G2856,Products!$A$1:$C$11,COLUMNS(Products!$A$2:B2856),0)</f>
        <v>Office Equipment</v>
      </c>
      <c r="I2856" s="5">
        <f>VLOOKUP($G2856,Products!$A$1:$C$11,COLUMNS(Products!$A$2:C2856),0)</f>
        <v>350.59</v>
      </c>
      <c r="J2856" s="5">
        <v>534.25</v>
      </c>
      <c r="K2856" s="5" t="s">
        <v>82</v>
      </c>
      <c r="L2856" s="5" t="s">
        <v>83</v>
      </c>
      <c r="M2856" s="5" t="str">
        <f t="shared" si="44"/>
        <v>0</v>
      </c>
      <c r="N2856" s="5" t="str">
        <f>TEXT(Table1[[#This Row],[Date]],"mmm")</f>
        <v>Sep</v>
      </c>
      <c r="O2856" s="5">
        <f>YEAR(Table1[[#This Row],[Date]])</f>
        <v>2024</v>
      </c>
    </row>
    <row r="2857" spans="1:15" x14ac:dyDescent="0.25">
      <c r="A2857" s="5">
        <v>2856</v>
      </c>
      <c r="B2857" s="6">
        <v>45067</v>
      </c>
      <c r="C2857" s="5" t="s">
        <v>64</v>
      </c>
      <c r="D2857" s="5" t="str">
        <f>VLOOKUP($C2857,'Sales Person'!$A$1:$C$21,2,0)</f>
        <v>Michale Cole</v>
      </c>
      <c r="E2857" s="5" t="s">
        <v>7</v>
      </c>
      <c r="F2857" s="5" t="str">
        <f>VLOOKUP($E2857,Country!$A$1:$B$11,2,0)</f>
        <v>Europe</v>
      </c>
      <c r="G2857" s="5" t="s">
        <v>31</v>
      </c>
      <c r="H2857" s="5" t="str">
        <f>VLOOKUP($G2857,Products!$A$1:$C$11,COLUMNS(Products!$A$2:B2857),0)</f>
        <v>Electronics</v>
      </c>
      <c r="I2857" s="5">
        <f>VLOOKUP($G2857,Products!$A$1:$C$11,COLUMNS(Products!$A$2:C2857),0)</f>
        <v>71.97</v>
      </c>
      <c r="J2857" s="5">
        <v>833.81</v>
      </c>
      <c r="K2857" s="5" t="s">
        <v>81</v>
      </c>
      <c r="L2857" s="6">
        <v>45075</v>
      </c>
      <c r="M2857" s="5">
        <f t="shared" si="44"/>
        <v>8</v>
      </c>
      <c r="N2857" s="5" t="str">
        <f>TEXT(Table1[[#This Row],[Date]],"mmm")</f>
        <v>May</v>
      </c>
      <c r="O2857" s="5">
        <f>YEAR(Table1[[#This Row],[Date]])</f>
        <v>2023</v>
      </c>
    </row>
    <row r="2858" spans="1:15" x14ac:dyDescent="0.25">
      <c r="A2858" s="5">
        <v>2857</v>
      </c>
      <c r="B2858" s="6">
        <v>45047</v>
      </c>
      <c r="C2858" s="5" t="s">
        <v>42</v>
      </c>
      <c r="D2858" s="5" t="str">
        <f>VLOOKUP($C2858,'Sales Person'!$A$1:$C$21,2,0)</f>
        <v>Cathy Kelley</v>
      </c>
      <c r="E2858" s="5" t="s">
        <v>11</v>
      </c>
      <c r="F2858" s="5" t="str">
        <f>VLOOKUP($E2858,Country!$A$1:$B$11,2,0)</f>
        <v>Asia</v>
      </c>
      <c r="G2858" s="5" t="s">
        <v>32</v>
      </c>
      <c r="H2858" s="5" t="str">
        <f>VLOOKUP($G2858,Products!$A$1:$C$11,COLUMNS(Products!$A$2:B2858),0)</f>
        <v>Audio</v>
      </c>
      <c r="I2858" s="5">
        <f>VLOOKUP($G2858,Products!$A$1:$C$11,COLUMNS(Products!$A$2:C2858),0)</f>
        <v>143.09</v>
      </c>
      <c r="J2858" s="5">
        <v>394.95</v>
      </c>
      <c r="K2858" s="5" t="s">
        <v>81</v>
      </c>
      <c r="L2858" s="6">
        <v>45059</v>
      </c>
      <c r="M2858" s="5">
        <f t="shared" si="44"/>
        <v>12</v>
      </c>
      <c r="N2858" s="5" t="str">
        <f>TEXT(Table1[[#This Row],[Date]],"mmm")</f>
        <v>May</v>
      </c>
      <c r="O2858" s="5">
        <f>YEAR(Table1[[#This Row],[Date]])</f>
        <v>2023</v>
      </c>
    </row>
    <row r="2859" spans="1:15" x14ac:dyDescent="0.25">
      <c r="A2859" s="5">
        <v>2858</v>
      </c>
      <c r="B2859" s="6">
        <v>45519</v>
      </c>
      <c r="C2859" s="5" t="s">
        <v>52</v>
      </c>
      <c r="D2859" s="5" t="str">
        <f>VLOOKUP($C2859,'Sales Person'!$A$1:$C$21,2,0)</f>
        <v>Nick Patrick</v>
      </c>
      <c r="E2859" s="5" t="s">
        <v>13</v>
      </c>
      <c r="F2859" s="5" t="str">
        <f>VLOOKUP($E2859,Country!$A$1:$B$11,2,0)</f>
        <v>Asia</v>
      </c>
      <c r="G2859" s="5" t="s">
        <v>28</v>
      </c>
      <c r="H2859" s="5" t="str">
        <f>VLOOKUP($G2859,Products!$A$1:$C$11,COLUMNS(Products!$A$2:B2859),0)</f>
        <v>Electronics</v>
      </c>
      <c r="I2859" s="5">
        <f>VLOOKUP($G2859,Products!$A$1:$C$11,COLUMNS(Products!$A$2:C2859),0)</f>
        <v>282.79000000000002</v>
      </c>
      <c r="J2859" s="5">
        <v>210.21</v>
      </c>
      <c r="K2859" s="5" t="s">
        <v>82</v>
      </c>
      <c r="L2859" s="5" t="s">
        <v>83</v>
      </c>
      <c r="M2859" s="5" t="str">
        <f t="shared" si="44"/>
        <v>0</v>
      </c>
      <c r="N2859" s="5" t="str">
        <f>TEXT(Table1[[#This Row],[Date]],"mmm")</f>
        <v>Aug</v>
      </c>
      <c r="O2859" s="5">
        <f>YEAR(Table1[[#This Row],[Date]])</f>
        <v>2024</v>
      </c>
    </row>
    <row r="2860" spans="1:15" x14ac:dyDescent="0.25">
      <c r="A2860" s="5">
        <v>2859</v>
      </c>
      <c r="B2860" s="6">
        <v>45340</v>
      </c>
      <c r="C2860" s="5" t="s">
        <v>44</v>
      </c>
      <c r="D2860" s="5" t="str">
        <f>VLOOKUP($C2860,'Sales Person'!$A$1:$C$21,2,0)</f>
        <v>Cathy Kelley</v>
      </c>
      <c r="E2860" s="5" t="s">
        <v>10</v>
      </c>
      <c r="F2860" s="5" t="str">
        <f>VLOOKUP($E2860,Country!$A$1:$B$11,2,0)</f>
        <v>Europe</v>
      </c>
      <c r="G2860" s="5" t="s">
        <v>31</v>
      </c>
      <c r="H2860" s="5" t="str">
        <f>VLOOKUP($G2860,Products!$A$1:$C$11,COLUMNS(Products!$A$2:B2860),0)</f>
        <v>Electronics</v>
      </c>
      <c r="I2860" s="5">
        <f>VLOOKUP($G2860,Products!$A$1:$C$11,COLUMNS(Products!$A$2:C2860),0)</f>
        <v>71.97</v>
      </c>
      <c r="J2860" s="5">
        <v>256.63</v>
      </c>
      <c r="K2860" s="5" t="s">
        <v>82</v>
      </c>
      <c r="L2860" s="5" t="s">
        <v>83</v>
      </c>
      <c r="M2860" s="5" t="str">
        <f t="shared" si="44"/>
        <v>0</v>
      </c>
      <c r="N2860" s="5" t="str">
        <f>TEXT(Table1[[#This Row],[Date]],"mmm")</f>
        <v>Feb</v>
      </c>
      <c r="O2860" s="5">
        <f>YEAR(Table1[[#This Row],[Date]])</f>
        <v>2024</v>
      </c>
    </row>
    <row r="2861" spans="1:15" x14ac:dyDescent="0.25">
      <c r="A2861" s="5">
        <v>2860</v>
      </c>
      <c r="B2861" s="6">
        <v>45421</v>
      </c>
      <c r="C2861" s="5" t="s">
        <v>46</v>
      </c>
      <c r="D2861" s="5" t="str">
        <f>VLOOKUP($C2861,'Sales Person'!$A$1:$C$21,2,0)</f>
        <v>Nick Patrick</v>
      </c>
      <c r="E2861" s="5" t="s">
        <v>15</v>
      </c>
      <c r="F2861" s="5" t="str">
        <f>VLOOKUP($E2861,Country!$A$1:$B$11,2,0)</f>
        <v>Oceania</v>
      </c>
      <c r="G2861" s="5" t="s">
        <v>22</v>
      </c>
      <c r="H2861" s="5" t="str">
        <f>VLOOKUP($G2861,Products!$A$1:$C$11,COLUMNS(Products!$A$2:B2861),0)</f>
        <v>Computing</v>
      </c>
      <c r="I2861" s="5">
        <f>VLOOKUP($G2861,Products!$A$1:$C$11,COLUMNS(Products!$A$2:C2861),0)</f>
        <v>415.78</v>
      </c>
      <c r="J2861" s="5">
        <v>758.11</v>
      </c>
      <c r="K2861" s="5" t="s">
        <v>82</v>
      </c>
      <c r="L2861" s="5" t="s">
        <v>83</v>
      </c>
      <c r="M2861" s="5" t="str">
        <f t="shared" si="44"/>
        <v>0</v>
      </c>
      <c r="N2861" s="5" t="str">
        <f>TEXT(Table1[[#This Row],[Date]],"mmm")</f>
        <v>May</v>
      </c>
      <c r="O2861" s="5">
        <f>YEAR(Table1[[#This Row],[Date]])</f>
        <v>2024</v>
      </c>
    </row>
    <row r="2862" spans="1:15" x14ac:dyDescent="0.25">
      <c r="A2862" s="5">
        <v>2861</v>
      </c>
      <c r="B2862" s="6">
        <v>44941</v>
      </c>
      <c r="C2862" s="5" t="s">
        <v>56</v>
      </c>
      <c r="D2862" s="5" t="str">
        <f>VLOOKUP($C2862,'Sales Person'!$A$1:$C$21,2,0)</f>
        <v>Nick Patrick</v>
      </c>
      <c r="E2862" s="5" t="s">
        <v>4</v>
      </c>
      <c r="F2862" s="5" t="str">
        <f>VLOOKUP($E2862,Country!$A$1:$B$11,2,0)</f>
        <v>North America</v>
      </c>
      <c r="G2862" s="5" t="s">
        <v>22</v>
      </c>
      <c r="H2862" s="5" t="str">
        <f>VLOOKUP($G2862,Products!$A$1:$C$11,COLUMNS(Products!$A$2:B2862),0)</f>
        <v>Computing</v>
      </c>
      <c r="I2862" s="5">
        <f>VLOOKUP($G2862,Products!$A$1:$C$11,COLUMNS(Products!$A$2:C2862),0)</f>
        <v>415.78</v>
      </c>
      <c r="J2862" s="5">
        <v>993.76</v>
      </c>
      <c r="K2862" s="5" t="s">
        <v>81</v>
      </c>
      <c r="L2862" s="6">
        <v>44943</v>
      </c>
      <c r="M2862" s="5">
        <f t="shared" si="44"/>
        <v>2</v>
      </c>
      <c r="N2862" s="5" t="str">
        <f>TEXT(Table1[[#This Row],[Date]],"mmm")</f>
        <v>Jan</v>
      </c>
      <c r="O2862" s="5">
        <f>YEAR(Table1[[#This Row],[Date]])</f>
        <v>2023</v>
      </c>
    </row>
    <row r="2863" spans="1:15" x14ac:dyDescent="0.25">
      <c r="A2863" s="5">
        <v>2862</v>
      </c>
      <c r="B2863" s="6">
        <v>44999</v>
      </c>
      <c r="C2863" s="5" t="s">
        <v>70</v>
      </c>
      <c r="D2863" s="5" t="str">
        <f>VLOOKUP($C2863,'Sales Person'!$A$1:$C$21,2,0)</f>
        <v>Cathy Kelley</v>
      </c>
      <c r="E2863" s="5" t="s">
        <v>4</v>
      </c>
      <c r="F2863" s="5" t="str">
        <f>VLOOKUP($E2863,Country!$A$1:$B$11,2,0)</f>
        <v>North America</v>
      </c>
      <c r="G2863" s="5" t="s">
        <v>22</v>
      </c>
      <c r="H2863" s="5" t="str">
        <f>VLOOKUP($G2863,Products!$A$1:$C$11,COLUMNS(Products!$A$2:B2863),0)</f>
        <v>Computing</v>
      </c>
      <c r="I2863" s="5">
        <f>VLOOKUP($G2863,Products!$A$1:$C$11,COLUMNS(Products!$A$2:C2863),0)</f>
        <v>415.78</v>
      </c>
      <c r="J2863" s="5">
        <v>849.58</v>
      </c>
      <c r="K2863" s="5" t="s">
        <v>81</v>
      </c>
      <c r="L2863" s="6">
        <v>45001</v>
      </c>
      <c r="M2863" s="5">
        <f t="shared" si="44"/>
        <v>2</v>
      </c>
      <c r="N2863" s="5" t="str">
        <f>TEXT(Table1[[#This Row],[Date]],"mmm")</f>
        <v>Mar</v>
      </c>
      <c r="O2863" s="5">
        <f>YEAR(Table1[[#This Row],[Date]])</f>
        <v>2023</v>
      </c>
    </row>
    <row r="2864" spans="1:15" x14ac:dyDescent="0.25">
      <c r="A2864" s="5">
        <v>2863</v>
      </c>
      <c r="B2864" s="6">
        <v>45198</v>
      </c>
      <c r="C2864" s="5" t="s">
        <v>56</v>
      </c>
      <c r="D2864" s="5" t="str">
        <f>VLOOKUP($C2864,'Sales Person'!$A$1:$C$21,2,0)</f>
        <v>Nick Patrick</v>
      </c>
      <c r="E2864" s="5" t="s">
        <v>2</v>
      </c>
      <c r="F2864" s="5" t="str">
        <f>VLOOKUP($E2864,Country!$A$1:$B$11,2,0)</f>
        <v>North America</v>
      </c>
      <c r="G2864" s="5" t="s">
        <v>31</v>
      </c>
      <c r="H2864" s="5" t="str">
        <f>VLOOKUP($G2864,Products!$A$1:$C$11,COLUMNS(Products!$A$2:B2864),0)</f>
        <v>Electronics</v>
      </c>
      <c r="I2864" s="5">
        <f>VLOOKUP($G2864,Products!$A$1:$C$11,COLUMNS(Products!$A$2:C2864),0)</f>
        <v>71.97</v>
      </c>
      <c r="J2864" s="5">
        <v>858.49</v>
      </c>
      <c r="K2864" s="5" t="s">
        <v>81</v>
      </c>
      <c r="L2864" s="6">
        <v>45199</v>
      </c>
      <c r="M2864" s="5">
        <f t="shared" si="44"/>
        <v>1</v>
      </c>
      <c r="N2864" s="5" t="str">
        <f>TEXT(Table1[[#This Row],[Date]],"mmm")</f>
        <v>Sep</v>
      </c>
      <c r="O2864" s="5">
        <f>YEAR(Table1[[#This Row],[Date]])</f>
        <v>2023</v>
      </c>
    </row>
    <row r="2865" spans="1:15" x14ac:dyDescent="0.25">
      <c r="A2865" s="5">
        <v>2864</v>
      </c>
      <c r="B2865" s="6">
        <v>44941</v>
      </c>
      <c r="C2865" s="5" t="s">
        <v>72</v>
      </c>
      <c r="D2865" s="5" t="str">
        <f>VLOOKUP($C2865,'Sales Person'!$A$1:$C$21,2,0)</f>
        <v>Cathy Kelley</v>
      </c>
      <c r="E2865" s="5" t="s">
        <v>5</v>
      </c>
      <c r="F2865" s="5" t="str">
        <f>VLOOKUP($E2865,Country!$A$1:$B$11,2,0)</f>
        <v>South America</v>
      </c>
      <c r="G2865" s="5" t="s">
        <v>29</v>
      </c>
      <c r="H2865" s="5" t="str">
        <f>VLOOKUP($G2865,Products!$A$1:$C$11,COLUMNS(Products!$A$2:B2865),0)</f>
        <v>Computing</v>
      </c>
      <c r="I2865" s="5">
        <f>VLOOKUP($G2865,Products!$A$1:$C$11,COLUMNS(Products!$A$2:C2865),0)</f>
        <v>104.6</v>
      </c>
      <c r="J2865" s="5">
        <v>514.6</v>
      </c>
      <c r="K2865" s="5" t="s">
        <v>81</v>
      </c>
      <c r="L2865" s="6">
        <v>44945</v>
      </c>
      <c r="M2865" s="5">
        <f t="shared" si="44"/>
        <v>4</v>
      </c>
      <c r="N2865" s="5" t="str">
        <f>TEXT(Table1[[#This Row],[Date]],"mmm")</f>
        <v>Jan</v>
      </c>
      <c r="O2865" s="5">
        <f>YEAR(Table1[[#This Row],[Date]])</f>
        <v>2023</v>
      </c>
    </row>
    <row r="2866" spans="1:15" x14ac:dyDescent="0.25">
      <c r="A2866" s="5">
        <v>2865</v>
      </c>
      <c r="B2866" s="6">
        <v>45365</v>
      </c>
      <c r="C2866" s="5" t="s">
        <v>38</v>
      </c>
      <c r="D2866" s="5" t="str">
        <f>VLOOKUP($C2866,'Sales Person'!$A$1:$C$21,2,0)</f>
        <v>Samantha Irvin</v>
      </c>
      <c r="E2866" s="5" t="s">
        <v>7</v>
      </c>
      <c r="F2866" s="5" t="str">
        <f>VLOOKUP($E2866,Country!$A$1:$B$11,2,0)</f>
        <v>Europe</v>
      </c>
      <c r="G2866" s="5" t="s">
        <v>24</v>
      </c>
      <c r="H2866" s="5" t="str">
        <f>VLOOKUP($G2866,Products!$A$1:$C$11,COLUMNS(Products!$A$2:B2866),0)</f>
        <v>Audio</v>
      </c>
      <c r="I2866" s="5">
        <f>VLOOKUP($G2866,Products!$A$1:$C$11,COLUMNS(Products!$A$2:C2866),0)</f>
        <v>195.62</v>
      </c>
      <c r="J2866" s="5">
        <v>614.13</v>
      </c>
      <c r="K2866" s="5" t="s">
        <v>82</v>
      </c>
      <c r="L2866" s="5" t="s">
        <v>83</v>
      </c>
      <c r="M2866" s="5" t="str">
        <f t="shared" si="44"/>
        <v>0</v>
      </c>
      <c r="N2866" s="5" t="str">
        <f>TEXT(Table1[[#This Row],[Date]],"mmm")</f>
        <v>Mar</v>
      </c>
      <c r="O2866" s="5">
        <f>YEAR(Table1[[#This Row],[Date]])</f>
        <v>2024</v>
      </c>
    </row>
    <row r="2867" spans="1:15" x14ac:dyDescent="0.25">
      <c r="A2867" s="5">
        <v>2866</v>
      </c>
      <c r="B2867" s="6">
        <v>44961</v>
      </c>
      <c r="C2867" s="5" t="s">
        <v>56</v>
      </c>
      <c r="D2867" s="5" t="str">
        <f>VLOOKUP($C2867,'Sales Person'!$A$1:$C$21,2,0)</f>
        <v>Nick Patrick</v>
      </c>
      <c r="E2867" s="5" t="s">
        <v>10</v>
      </c>
      <c r="F2867" s="5" t="str">
        <f>VLOOKUP($E2867,Country!$A$1:$B$11,2,0)</f>
        <v>Europe</v>
      </c>
      <c r="G2867" s="5" t="s">
        <v>20</v>
      </c>
      <c r="H2867" s="5" t="str">
        <f>VLOOKUP($G2867,Products!$A$1:$C$11,COLUMNS(Products!$A$2:B2867),0)</f>
        <v>Office Equipment</v>
      </c>
      <c r="I2867" s="5">
        <f>VLOOKUP($G2867,Products!$A$1:$C$11,COLUMNS(Products!$A$2:C2867),0)</f>
        <v>350.59</v>
      </c>
      <c r="J2867" s="5">
        <v>904.9</v>
      </c>
      <c r="K2867" s="5" t="s">
        <v>81</v>
      </c>
      <c r="L2867" s="6">
        <v>44967</v>
      </c>
      <c r="M2867" s="5">
        <f t="shared" si="44"/>
        <v>6</v>
      </c>
      <c r="N2867" s="5" t="str">
        <f>TEXT(Table1[[#This Row],[Date]],"mmm")</f>
        <v>Feb</v>
      </c>
      <c r="O2867" s="5">
        <f>YEAR(Table1[[#This Row],[Date]])</f>
        <v>2023</v>
      </c>
    </row>
    <row r="2868" spans="1:15" x14ac:dyDescent="0.25">
      <c r="A2868" s="5">
        <v>2867</v>
      </c>
      <c r="B2868" s="6">
        <v>45258</v>
      </c>
      <c r="C2868" s="5" t="s">
        <v>60</v>
      </c>
      <c r="D2868" s="5" t="str">
        <f>VLOOKUP($C2868,'Sales Person'!$A$1:$C$21,2,0)</f>
        <v>Cathy Kelley</v>
      </c>
      <c r="E2868" s="5" t="s">
        <v>14</v>
      </c>
      <c r="F2868" s="5" t="str">
        <f>VLOOKUP($E2868,Country!$A$1:$B$11,2,0)</f>
        <v>Asia</v>
      </c>
      <c r="G2868" s="5" t="s">
        <v>24</v>
      </c>
      <c r="H2868" s="5" t="str">
        <f>VLOOKUP($G2868,Products!$A$1:$C$11,COLUMNS(Products!$A$2:B2868),0)</f>
        <v>Audio</v>
      </c>
      <c r="I2868" s="5">
        <f>VLOOKUP($G2868,Products!$A$1:$C$11,COLUMNS(Products!$A$2:C2868),0)</f>
        <v>195.62</v>
      </c>
      <c r="J2868" s="5">
        <v>633.25</v>
      </c>
      <c r="K2868" s="5" t="s">
        <v>82</v>
      </c>
      <c r="L2868" s="5" t="s">
        <v>83</v>
      </c>
      <c r="M2868" s="5" t="str">
        <f t="shared" si="44"/>
        <v>0</v>
      </c>
      <c r="N2868" s="5" t="str">
        <f>TEXT(Table1[[#This Row],[Date]],"mmm")</f>
        <v>Nov</v>
      </c>
      <c r="O2868" s="5">
        <f>YEAR(Table1[[#This Row],[Date]])</f>
        <v>2023</v>
      </c>
    </row>
    <row r="2869" spans="1:15" x14ac:dyDescent="0.25">
      <c r="A2869" s="5">
        <v>2868</v>
      </c>
      <c r="B2869" s="6">
        <v>45038</v>
      </c>
      <c r="C2869" s="5" t="s">
        <v>52</v>
      </c>
      <c r="D2869" s="5" t="str">
        <f>VLOOKUP($C2869,'Sales Person'!$A$1:$C$21,2,0)</f>
        <v>Nick Patrick</v>
      </c>
      <c r="E2869" s="5" t="s">
        <v>15</v>
      </c>
      <c r="F2869" s="5" t="str">
        <f>VLOOKUP($E2869,Country!$A$1:$B$11,2,0)</f>
        <v>Oceania</v>
      </c>
      <c r="G2869" s="5" t="s">
        <v>32</v>
      </c>
      <c r="H2869" s="5" t="str">
        <f>VLOOKUP($G2869,Products!$A$1:$C$11,COLUMNS(Products!$A$2:B2869),0)</f>
        <v>Audio</v>
      </c>
      <c r="I2869" s="5">
        <f>VLOOKUP($G2869,Products!$A$1:$C$11,COLUMNS(Products!$A$2:C2869),0)</f>
        <v>143.09</v>
      </c>
      <c r="J2869" s="5">
        <v>661.44</v>
      </c>
      <c r="K2869" s="5" t="s">
        <v>81</v>
      </c>
      <c r="L2869" s="6">
        <v>45058</v>
      </c>
      <c r="M2869" s="5">
        <f t="shared" si="44"/>
        <v>20</v>
      </c>
      <c r="N2869" s="5" t="str">
        <f>TEXT(Table1[[#This Row],[Date]],"mmm")</f>
        <v>Apr</v>
      </c>
      <c r="O2869" s="5">
        <f>YEAR(Table1[[#This Row],[Date]])</f>
        <v>2023</v>
      </c>
    </row>
    <row r="2870" spans="1:15" x14ac:dyDescent="0.25">
      <c r="A2870" s="5">
        <v>2869</v>
      </c>
      <c r="B2870" s="6">
        <v>45012</v>
      </c>
      <c r="C2870" s="5" t="s">
        <v>40</v>
      </c>
      <c r="D2870" s="5" t="str">
        <f>VLOOKUP($C2870,'Sales Person'!$A$1:$C$21,2,0)</f>
        <v>Samantha Irvin</v>
      </c>
      <c r="E2870" s="5" t="s">
        <v>2</v>
      </c>
      <c r="F2870" s="5" t="str">
        <f>VLOOKUP($E2870,Country!$A$1:$B$11,2,0)</f>
        <v>North America</v>
      </c>
      <c r="G2870" s="5" t="s">
        <v>28</v>
      </c>
      <c r="H2870" s="5" t="str">
        <f>VLOOKUP($G2870,Products!$A$1:$C$11,COLUMNS(Products!$A$2:B2870),0)</f>
        <v>Electronics</v>
      </c>
      <c r="I2870" s="5">
        <f>VLOOKUP($G2870,Products!$A$1:$C$11,COLUMNS(Products!$A$2:C2870),0)</f>
        <v>282.79000000000002</v>
      </c>
      <c r="J2870" s="5">
        <v>125.95</v>
      </c>
      <c r="K2870" s="5" t="s">
        <v>82</v>
      </c>
      <c r="L2870" s="5" t="s">
        <v>83</v>
      </c>
      <c r="M2870" s="5" t="str">
        <f t="shared" si="44"/>
        <v>0</v>
      </c>
      <c r="N2870" s="5" t="str">
        <f>TEXT(Table1[[#This Row],[Date]],"mmm")</f>
        <v>Mar</v>
      </c>
      <c r="O2870" s="5">
        <f>YEAR(Table1[[#This Row],[Date]])</f>
        <v>2023</v>
      </c>
    </row>
    <row r="2871" spans="1:15" x14ac:dyDescent="0.25">
      <c r="A2871" s="5">
        <v>2870</v>
      </c>
      <c r="B2871" s="6">
        <v>45060</v>
      </c>
      <c r="C2871" s="5" t="s">
        <v>74</v>
      </c>
      <c r="D2871" s="5" t="str">
        <f>VLOOKUP($C2871,'Sales Person'!$A$1:$C$21,2,0)</f>
        <v>Michale Cole</v>
      </c>
      <c r="E2871" s="5" t="s">
        <v>5</v>
      </c>
      <c r="F2871" s="5" t="str">
        <f>VLOOKUP($E2871,Country!$A$1:$B$11,2,0)</f>
        <v>South America</v>
      </c>
      <c r="G2871" s="5" t="s">
        <v>30</v>
      </c>
      <c r="H2871" s="5" t="str">
        <f>VLOOKUP($G2871,Products!$A$1:$C$11,COLUMNS(Products!$A$2:B2871),0)</f>
        <v>Audio</v>
      </c>
      <c r="I2871" s="5">
        <f>VLOOKUP($G2871,Products!$A$1:$C$11,COLUMNS(Products!$A$2:C2871),0)</f>
        <v>199.57</v>
      </c>
      <c r="J2871" s="5">
        <v>577.27</v>
      </c>
      <c r="K2871" s="5" t="s">
        <v>82</v>
      </c>
      <c r="L2871" s="5" t="s">
        <v>83</v>
      </c>
      <c r="M2871" s="5" t="str">
        <f t="shared" si="44"/>
        <v>0</v>
      </c>
      <c r="N2871" s="5" t="str">
        <f>TEXT(Table1[[#This Row],[Date]],"mmm")</f>
        <v>May</v>
      </c>
      <c r="O2871" s="5">
        <f>YEAR(Table1[[#This Row],[Date]])</f>
        <v>2023</v>
      </c>
    </row>
    <row r="2872" spans="1:15" x14ac:dyDescent="0.25">
      <c r="A2872" s="5">
        <v>2871</v>
      </c>
      <c r="B2872" s="6">
        <v>45481</v>
      </c>
      <c r="C2872" s="5" t="s">
        <v>44</v>
      </c>
      <c r="D2872" s="5" t="str">
        <f>VLOOKUP($C2872,'Sales Person'!$A$1:$C$21,2,0)</f>
        <v>Cathy Kelley</v>
      </c>
      <c r="E2872" s="5" t="s">
        <v>7</v>
      </c>
      <c r="F2872" s="5" t="str">
        <f>VLOOKUP($E2872,Country!$A$1:$B$11,2,0)</f>
        <v>Europe</v>
      </c>
      <c r="G2872" s="5" t="s">
        <v>24</v>
      </c>
      <c r="H2872" s="5" t="str">
        <f>VLOOKUP($G2872,Products!$A$1:$C$11,COLUMNS(Products!$A$2:B2872),0)</f>
        <v>Audio</v>
      </c>
      <c r="I2872" s="5">
        <f>VLOOKUP($G2872,Products!$A$1:$C$11,COLUMNS(Products!$A$2:C2872),0)</f>
        <v>195.62</v>
      </c>
      <c r="J2872" s="5">
        <v>757.83</v>
      </c>
      <c r="K2872" s="5" t="s">
        <v>81</v>
      </c>
      <c r="L2872" s="6">
        <v>45489</v>
      </c>
      <c r="M2872" s="5">
        <f t="shared" si="44"/>
        <v>8</v>
      </c>
      <c r="N2872" s="5" t="str">
        <f>TEXT(Table1[[#This Row],[Date]],"mmm")</f>
        <v>Jul</v>
      </c>
      <c r="O2872" s="5">
        <f>YEAR(Table1[[#This Row],[Date]])</f>
        <v>2024</v>
      </c>
    </row>
    <row r="2873" spans="1:15" x14ac:dyDescent="0.25">
      <c r="A2873" s="5">
        <v>2872</v>
      </c>
      <c r="B2873" s="6">
        <v>45364</v>
      </c>
      <c r="C2873" s="5" t="s">
        <v>42</v>
      </c>
      <c r="D2873" s="5" t="str">
        <f>VLOOKUP($C2873,'Sales Person'!$A$1:$C$21,2,0)</f>
        <v>Cathy Kelley</v>
      </c>
      <c r="E2873" s="5" t="s">
        <v>10</v>
      </c>
      <c r="F2873" s="5" t="str">
        <f>VLOOKUP($E2873,Country!$A$1:$B$11,2,0)</f>
        <v>Europe</v>
      </c>
      <c r="G2873" s="5" t="s">
        <v>24</v>
      </c>
      <c r="H2873" s="5" t="str">
        <f>VLOOKUP($G2873,Products!$A$1:$C$11,COLUMNS(Products!$A$2:B2873),0)</f>
        <v>Audio</v>
      </c>
      <c r="I2873" s="5">
        <f>VLOOKUP($G2873,Products!$A$1:$C$11,COLUMNS(Products!$A$2:C2873),0)</f>
        <v>195.62</v>
      </c>
      <c r="J2873" s="5">
        <v>772.57</v>
      </c>
      <c r="K2873" s="5" t="s">
        <v>81</v>
      </c>
      <c r="L2873" s="6">
        <v>45370</v>
      </c>
      <c r="M2873" s="5">
        <f t="shared" si="44"/>
        <v>6</v>
      </c>
      <c r="N2873" s="5" t="str">
        <f>TEXT(Table1[[#This Row],[Date]],"mmm")</f>
        <v>Mar</v>
      </c>
      <c r="O2873" s="5">
        <f>YEAR(Table1[[#This Row],[Date]])</f>
        <v>2024</v>
      </c>
    </row>
    <row r="2874" spans="1:15" x14ac:dyDescent="0.25">
      <c r="A2874" s="5">
        <v>2873</v>
      </c>
      <c r="B2874" s="6">
        <v>45270</v>
      </c>
      <c r="C2874" s="5" t="s">
        <v>40</v>
      </c>
      <c r="D2874" s="5" t="str">
        <f>VLOOKUP($C2874,'Sales Person'!$A$1:$C$21,2,0)</f>
        <v>Samantha Irvin</v>
      </c>
      <c r="E2874" s="5" t="s">
        <v>15</v>
      </c>
      <c r="F2874" s="5" t="str">
        <f>VLOOKUP($E2874,Country!$A$1:$B$11,2,0)</f>
        <v>Oceania</v>
      </c>
      <c r="G2874" s="5" t="s">
        <v>31</v>
      </c>
      <c r="H2874" s="5" t="str">
        <f>VLOOKUP($G2874,Products!$A$1:$C$11,COLUMNS(Products!$A$2:B2874),0)</f>
        <v>Electronics</v>
      </c>
      <c r="I2874" s="5">
        <f>VLOOKUP($G2874,Products!$A$1:$C$11,COLUMNS(Products!$A$2:C2874),0)</f>
        <v>71.97</v>
      </c>
      <c r="J2874" s="5">
        <v>192.16</v>
      </c>
      <c r="K2874" s="5" t="s">
        <v>81</v>
      </c>
      <c r="L2874" s="6">
        <v>45290</v>
      </c>
      <c r="M2874" s="5">
        <f t="shared" si="44"/>
        <v>20</v>
      </c>
      <c r="N2874" s="5" t="str">
        <f>TEXT(Table1[[#This Row],[Date]],"mmm")</f>
        <v>Dec</v>
      </c>
      <c r="O2874" s="5">
        <f>YEAR(Table1[[#This Row],[Date]])</f>
        <v>2023</v>
      </c>
    </row>
    <row r="2875" spans="1:15" x14ac:dyDescent="0.25">
      <c r="A2875" s="5">
        <v>2874</v>
      </c>
      <c r="B2875" s="6">
        <v>45121</v>
      </c>
      <c r="C2875" s="5" t="s">
        <v>60</v>
      </c>
      <c r="D2875" s="5" t="str">
        <f>VLOOKUP($C2875,'Sales Person'!$A$1:$C$21,2,0)</f>
        <v>Cathy Kelley</v>
      </c>
      <c r="E2875" s="5" t="s">
        <v>2</v>
      </c>
      <c r="F2875" s="5" t="str">
        <f>VLOOKUP($E2875,Country!$A$1:$B$11,2,0)</f>
        <v>North America</v>
      </c>
      <c r="G2875" s="5" t="s">
        <v>29</v>
      </c>
      <c r="H2875" s="5" t="str">
        <f>VLOOKUP($G2875,Products!$A$1:$C$11,COLUMNS(Products!$A$2:B2875),0)</f>
        <v>Computing</v>
      </c>
      <c r="I2875" s="5">
        <f>VLOOKUP($G2875,Products!$A$1:$C$11,COLUMNS(Products!$A$2:C2875),0)</f>
        <v>104.6</v>
      </c>
      <c r="J2875" s="5">
        <v>752.29</v>
      </c>
      <c r="K2875" s="5" t="s">
        <v>82</v>
      </c>
      <c r="L2875" s="5" t="s">
        <v>83</v>
      </c>
      <c r="M2875" s="5" t="str">
        <f t="shared" si="44"/>
        <v>0</v>
      </c>
      <c r="N2875" s="5" t="str">
        <f>TEXT(Table1[[#This Row],[Date]],"mmm")</f>
        <v>Jul</v>
      </c>
      <c r="O2875" s="5">
        <f>YEAR(Table1[[#This Row],[Date]])</f>
        <v>2023</v>
      </c>
    </row>
    <row r="2876" spans="1:15" x14ac:dyDescent="0.25">
      <c r="A2876" s="5">
        <v>2875</v>
      </c>
      <c r="B2876" s="6">
        <v>44959</v>
      </c>
      <c r="C2876" s="5" t="s">
        <v>72</v>
      </c>
      <c r="D2876" s="5" t="str">
        <f>VLOOKUP($C2876,'Sales Person'!$A$1:$C$21,2,0)</f>
        <v>Cathy Kelley</v>
      </c>
      <c r="E2876" s="5" t="s">
        <v>4</v>
      </c>
      <c r="F2876" s="5" t="str">
        <f>VLOOKUP($E2876,Country!$A$1:$B$11,2,0)</f>
        <v>North America</v>
      </c>
      <c r="G2876" s="5" t="s">
        <v>20</v>
      </c>
      <c r="H2876" s="5" t="str">
        <f>VLOOKUP($G2876,Products!$A$1:$C$11,COLUMNS(Products!$A$2:B2876),0)</f>
        <v>Office Equipment</v>
      </c>
      <c r="I2876" s="5">
        <f>VLOOKUP($G2876,Products!$A$1:$C$11,COLUMNS(Products!$A$2:C2876),0)</f>
        <v>350.59</v>
      </c>
      <c r="J2876" s="5">
        <v>280.33999999999997</v>
      </c>
      <c r="K2876" s="5" t="s">
        <v>81</v>
      </c>
      <c r="L2876" s="6">
        <v>44961</v>
      </c>
      <c r="M2876" s="5">
        <f t="shared" si="44"/>
        <v>2</v>
      </c>
      <c r="N2876" s="5" t="str">
        <f>TEXT(Table1[[#This Row],[Date]],"mmm")</f>
        <v>Feb</v>
      </c>
      <c r="O2876" s="5">
        <f>YEAR(Table1[[#This Row],[Date]])</f>
        <v>2023</v>
      </c>
    </row>
    <row r="2877" spans="1:15" x14ac:dyDescent="0.25">
      <c r="A2877" s="5">
        <v>2876</v>
      </c>
      <c r="B2877" s="6">
        <v>45452</v>
      </c>
      <c r="C2877" s="5" t="s">
        <v>38</v>
      </c>
      <c r="D2877" s="5" t="str">
        <f>VLOOKUP($C2877,'Sales Person'!$A$1:$C$21,2,0)</f>
        <v>Samantha Irvin</v>
      </c>
      <c r="E2877" s="5" t="s">
        <v>4</v>
      </c>
      <c r="F2877" s="5" t="str">
        <f>VLOOKUP($E2877,Country!$A$1:$B$11,2,0)</f>
        <v>North America</v>
      </c>
      <c r="G2877" s="5" t="s">
        <v>32</v>
      </c>
      <c r="H2877" s="5" t="str">
        <f>VLOOKUP($G2877,Products!$A$1:$C$11,COLUMNS(Products!$A$2:B2877),0)</f>
        <v>Audio</v>
      </c>
      <c r="I2877" s="5">
        <f>VLOOKUP($G2877,Products!$A$1:$C$11,COLUMNS(Products!$A$2:C2877),0)</f>
        <v>143.09</v>
      </c>
      <c r="J2877" s="5">
        <v>364.8</v>
      </c>
      <c r="K2877" s="5" t="s">
        <v>81</v>
      </c>
      <c r="L2877" s="6">
        <v>45454</v>
      </c>
      <c r="M2877" s="5">
        <f t="shared" si="44"/>
        <v>2</v>
      </c>
      <c r="N2877" s="5" t="str">
        <f>TEXT(Table1[[#This Row],[Date]],"mmm")</f>
        <v>Jun</v>
      </c>
      <c r="O2877" s="5">
        <f>YEAR(Table1[[#This Row],[Date]])</f>
        <v>2024</v>
      </c>
    </row>
    <row r="2878" spans="1:15" x14ac:dyDescent="0.25">
      <c r="A2878" s="5">
        <v>2877</v>
      </c>
      <c r="B2878" s="6">
        <v>45153</v>
      </c>
      <c r="C2878" s="5" t="s">
        <v>52</v>
      </c>
      <c r="D2878" s="5" t="str">
        <f>VLOOKUP($C2878,'Sales Person'!$A$1:$C$21,2,0)</f>
        <v>Nick Patrick</v>
      </c>
      <c r="E2878" s="5" t="s">
        <v>15</v>
      </c>
      <c r="F2878" s="5" t="str">
        <f>VLOOKUP($E2878,Country!$A$1:$B$11,2,0)</f>
        <v>Oceania</v>
      </c>
      <c r="G2878" s="5" t="s">
        <v>28</v>
      </c>
      <c r="H2878" s="5" t="str">
        <f>VLOOKUP($G2878,Products!$A$1:$C$11,COLUMNS(Products!$A$2:B2878),0)</f>
        <v>Electronics</v>
      </c>
      <c r="I2878" s="5">
        <f>VLOOKUP($G2878,Products!$A$1:$C$11,COLUMNS(Products!$A$2:C2878),0)</f>
        <v>282.79000000000002</v>
      </c>
      <c r="J2878" s="5">
        <v>250.76</v>
      </c>
      <c r="K2878" s="5" t="s">
        <v>82</v>
      </c>
      <c r="L2878" s="5" t="s">
        <v>83</v>
      </c>
      <c r="M2878" s="5" t="str">
        <f t="shared" si="44"/>
        <v>0</v>
      </c>
      <c r="N2878" s="5" t="str">
        <f>TEXT(Table1[[#This Row],[Date]],"mmm")</f>
        <v>Aug</v>
      </c>
      <c r="O2878" s="5">
        <f>YEAR(Table1[[#This Row],[Date]])</f>
        <v>2023</v>
      </c>
    </row>
    <row r="2879" spans="1:15" x14ac:dyDescent="0.25">
      <c r="A2879" s="5">
        <v>2878</v>
      </c>
      <c r="B2879" s="6">
        <v>45364</v>
      </c>
      <c r="C2879" s="5" t="s">
        <v>72</v>
      </c>
      <c r="D2879" s="5" t="str">
        <f>VLOOKUP($C2879,'Sales Person'!$A$1:$C$21,2,0)</f>
        <v>Cathy Kelley</v>
      </c>
      <c r="E2879" s="5" t="s">
        <v>2</v>
      </c>
      <c r="F2879" s="5" t="str">
        <f>VLOOKUP($E2879,Country!$A$1:$B$11,2,0)</f>
        <v>North America</v>
      </c>
      <c r="G2879" s="5" t="s">
        <v>24</v>
      </c>
      <c r="H2879" s="5" t="str">
        <f>VLOOKUP($G2879,Products!$A$1:$C$11,COLUMNS(Products!$A$2:B2879),0)</f>
        <v>Audio</v>
      </c>
      <c r="I2879" s="5">
        <f>VLOOKUP($G2879,Products!$A$1:$C$11,COLUMNS(Products!$A$2:C2879),0)</f>
        <v>195.62</v>
      </c>
      <c r="J2879" s="5">
        <v>308.81</v>
      </c>
      <c r="K2879" s="5" t="s">
        <v>81</v>
      </c>
      <c r="L2879" s="6">
        <v>45365</v>
      </c>
      <c r="M2879" s="5">
        <f t="shared" si="44"/>
        <v>1</v>
      </c>
      <c r="N2879" s="5" t="str">
        <f>TEXT(Table1[[#This Row],[Date]],"mmm")</f>
        <v>Mar</v>
      </c>
      <c r="O2879" s="5">
        <f>YEAR(Table1[[#This Row],[Date]])</f>
        <v>2024</v>
      </c>
    </row>
    <row r="2880" spans="1:15" x14ac:dyDescent="0.25">
      <c r="A2880" s="5">
        <v>2879</v>
      </c>
      <c r="B2880" s="6">
        <v>45208</v>
      </c>
      <c r="C2880" s="5" t="s">
        <v>36</v>
      </c>
      <c r="D2880" s="5" t="str">
        <f>VLOOKUP($C2880,'Sales Person'!$A$1:$C$21,2,0)</f>
        <v>Michale Cole</v>
      </c>
      <c r="E2880" s="5" t="s">
        <v>15</v>
      </c>
      <c r="F2880" s="5" t="str">
        <f>VLOOKUP($E2880,Country!$A$1:$B$11,2,0)</f>
        <v>Oceania</v>
      </c>
      <c r="G2880" s="5" t="s">
        <v>29</v>
      </c>
      <c r="H2880" s="5" t="str">
        <f>VLOOKUP($G2880,Products!$A$1:$C$11,COLUMNS(Products!$A$2:B2880),0)</f>
        <v>Computing</v>
      </c>
      <c r="I2880" s="5">
        <f>VLOOKUP($G2880,Products!$A$1:$C$11,COLUMNS(Products!$A$2:C2880),0)</f>
        <v>104.6</v>
      </c>
      <c r="J2880" s="5">
        <v>924.24</v>
      </c>
      <c r="K2880" s="5" t="s">
        <v>81</v>
      </c>
      <c r="L2880" s="6">
        <v>45228</v>
      </c>
      <c r="M2880" s="5">
        <f t="shared" si="44"/>
        <v>20</v>
      </c>
      <c r="N2880" s="5" t="str">
        <f>TEXT(Table1[[#This Row],[Date]],"mmm")</f>
        <v>Oct</v>
      </c>
      <c r="O2880" s="5">
        <f>YEAR(Table1[[#This Row],[Date]])</f>
        <v>2023</v>
      </c>
    </row>
    <row r="2881" spans="1:15" x14ac:dyDescent="0.25">
      <c r="A2881" s="5">
        <v>2880</v>
      </c>
      <c r="B2881" s="6">
        <v>45373</v>
      </c>
      <c r="C2881" s="5" t="s">
        <v>46</v>
      </c>
      <c r="D2881" s="5" t="str">
        <f>VLOOKUP($C2881,'Sales Person'!$A$1:$C$21,2,0)</f>
        <v>Nick Patrick</v>
      </c>
      <c r="E2881" s="5" t="s">
        <v>15</v>
      </c>
      <c r="F2881" s="5" t="str">
        <f>VLOOKUP($E2881,Country!$A$1:$B$11,2,0)</f>
        <v>Oceania</v>
      </c>
      <c r="G2881" s="5" t="s">
        <v>30</v>
      </c>
      <c r="H2881" s="5" t="str">
        <f>VLOOKUP($G2881,Products!$A$1:$C$11,COLUMNS(Products!$A$2:B2881),0)</f>
        <v>Audio</v>
      </c>
      <c r="I2881" s="5">
        <f>VLOOKUP($G2881,Products!$A$1:$C$11,COLUMNS(Products!$A$2:C2881),0)</f>
        <v>199.57</v>
      </c>
      <c r="J2881" s="5">
        <v>110.56</v>
      </c>
      <c r="K2881" s="5" t="s">
        <v>81</v>
      </c>
      <c r="L2881" s="6">
        <v>45393</v>
      </c>
      <c r="M2881" s="5">
        <f t="shared" si="44"/>
        <v>20</v>
      </c>
      <c r="N2881" s="5" t="str">
        <f>TEXT(Table1[[#This Row],[Date]],"mmm")</f>
        <v>Mar</v>
      </c>
      <c r="O2881" s="5">
        <f>YEAR(Table1[[#This Row],[Date]])</f>
        <v>2024</v>
      </c>
    </row>
    <row r="2882" spans="1:15" x14ac:dyDescent="0.25">
      <c r="A2882" s="5">
        <v>2881</v>
      </c>
      <c r="B2882" s="6">
        <v>45064</v>
      </c>
      <c r="C2882" s="5" t="s">
        <v>56</v>
      </c>
      <c r="D2882" s="5" t="str">
        <f>VLOOKUP($C2882,'Sales Person'!$A$1:$C$21,2,0)</f>
        <v>Nick Patrick</v>
      </c>
      <c r="E2882" s="5" t="s">
        <v>4</v>
      </c>
      <c r="F2882" s="5" t="str">
        <f>VLOOKUP($E2882,Country!$A$1:$B$11,2,0)</f>
        <v>North America</v>
      </c>
      <c r="G2882" s="5" t="s">
        <v>30</v>
      </c>
      <c r="H2882" s="5" t="str">
        <f>VLOOKUP($G2882,Products!$A$1:$C$11,COLUMNS(Products!$A$2:B2882),0)</f>
        <v>Audio</v>
      </c>
      <c r="I2882" s="5">
        <f>VLOOKUP($G2882,Products!$A$1:$C$11,COLUMNS(Products!$A$2:C2882),0)</f>
        <v>199.57</v>
      </c>
      <c r="J2882" s="5">
        <v>767.03</v>
      </c>
      <c r="K2882" s="5" t="s">
        <v>81</v>
      </c>
      <c r="L2882" s="6">
        <v>45066</v>
      </c>
      <c r="M2882" s="5">
        <f t="shared" ref="M2882:M2945" si="45">IFERROR(L2882-B2882,"0")</f>
        <v>2</v>
      </c>
      <c r="N2882" s="5" t="str">
        <f>TEXT(Table1[[#This Row],[Date]],"mmm")</f>
        <v>May</v>
      </c>
      <c r="O2882" s="5">
        <f>YEAR(Table1[[#This Row],[Date]])</f>
        <v>2023</v>
      </c>
    </row>
    <row r="2883" spans="1:15" x14ac:dyDescent="0.25">
      <c r="A2883" s="5">
        <v>2882</v>
      </c>
      <c r="B2883" s="6">
        <v>45598</v>
      </c>
      <c r="C2883" s="5" t="s">
        <v>66</v>
      </c>
      <c r="D2883" s="5" t="str">
        <f>VLOOKUP($C2883,'Sales Person'!$A$1:$C$21,2,0)</f>
        <v>Michale Cole</v>
      </c>
      <c r="E2883" s="5" t="s">
        <v>15</v>
      </c>
      <c r="F2883" s="5" t="str">
        <f>VLOOKUP($E2883,Country!$A$1:$B$11,2,0)</f>
        <v>Oceania</v>
      </c>
      <c r="G2883" s="5" t="s">
        <v>31</v>
      </c>
      <c r="H2883" s="5" t="str">
        <f>VLOOKUP($G2883,Products!$A$1:$C$11,COLUMNS(Products!$A$2:B2883),0)</f>
        <v>Electronics</v>
      </c>
      <c r="I2883" s="5">
        <f>VLOOKUP($G2883,Products!$A$1:$C$11,COLUMNS(Products!$A$2:C2883),0)</f>
        <v>71.97</v>
      </c>
      <c r="J2883" s="5">
        <v>756.17</v>
      </c>
      <c r="K2883" s="5" t="s">
        <v>81</v>
      </c>
      <c r="L2883" s="6">
        <v>45618</v>
      </c>
      <c r="M2883" s="5">
        <f t="shared" si="45"/>
        <v>20</v>
      </c>
      <c r="N2883" s="5" t="str">
        <f>TEXT(Table1[[#This Row],[Date]],"mmm")</f>
        <v>Nov</v>
      </c>
      <c r="O2883" s="5">
        <f>YEAR(Table1[[#This Row],[Date]])</f>
        <v>2024</v>
      </c>
    </row>
    <row r="2884" spans="1:15" x14ac:dyDescent="0.25">
      <c r="A2884" s="5">
        <v>2883</v>
      </c>
      <c r="B2884" s="6">
        <v>45082</v>
      </c>
      <c r="C2884" s="5" t="s">
        <v>50</v>
      </c>
      <c r="D2884" s="5" t="str">
        <f>VLOOKUP($C2884,'Sales Person'!$A$1:$C$21,2,0)</f>
        <v>Michale Cole</v>
      </c>
      <c r="E2884" s="5" t="s">
        <v>13</v>
      </c>
      <c r="F2884" s="5" t="str">
        <f>VLOOKUP($E2884,Country!$A$1:$B$11,2,0)</f>
        <v>Asia</v>
      </c>
      <c r="G2884" s="5" t="s">
        <v>30</v>
      </c>
      <c r="H2884" s="5" t="str">
        <f>VLOOKUP($G2884,Products!$A$1:$C$11,COLUMNS(Products!$A$2:B2884),0)</f>
        <v>Audio</v>
      </c>
      <c r="I2884" s="5">
        <f>VLOOKUP($G2884,Products!$A$1:$C$11,COLUMNS(Products!$A$2:C2884),0)</f>
        <v>199.57</v>
      </c>
      <c r="J2884" s="5">
        <v>968.82</v>
      </c>
      <c r="K2884" s="5" t="s">
        <v>81</v>
      </c>
      <c r="L2884" s="6">
        <v>45097</v>
      </c>
      <c r="M2884" s="5">
        <f t="shared" si="45"/>
        <v>15</v>
      </c>
      <c r="N2884" s="5" t="str">
        <f>TEXT(Table1[[#This Row],[Date]],"mmm")</f>
        <v>Jun</v>
      </c>
      <c r="O2884" s="5">
        <f>YEAR(Table1[[#This Row],[Date]])</f>
        <v>2023</v>
      </c>
    </row>
    <row r="2885" spans="1:15" x14ac:dyDescent="0.25">
      <c r="A2885" s="5">
        <v>2884</v>
      </c>
      <c r="B2885" s="6">
        <v>45435</v>
      </c>
      <c r="C2885" s="5" t="s">
        <v>68</v>
      </c>
      <c r="D2885" s="5" t="str">
        <f>VLOOKUP($C2885,'Sales Person'!$A$1:$C$21,2,0)</f>
        <v>Samantha Irvin</v>
      </c>
      <c r="E2885" s="5" t="s">
        <v>10</v>
      </c>
      <c r="F2885" s="5" t="str">
        <f>VLOOKUP($E2885,Country!$A$1:$B$11,2,0)</f>
        <v>Europe</v>
      </c>
      <c r="G2885" s="5" t="s">
        <v>26</v>
      </c>
      <c r="H2885" s="5" t="str">
        <f>VLOOKUP($G2885,Products!$A$1:$C$11,COLUMNS(Products!$A$2:B2885),0)</f>
        <v>Electronics</v>
      </c>
      <c r="I2885" s="5">
        <f>VLOOKUP($G2885,Products!$A$1:$C$11,COLUMNS(Products!$A$2:C2885),0)</f>
        <v>263.2</v>
      </c>
      <c r="J2885" s="5">
        <v>643.45000000000005</v>
      </c>
      <c r="K2885" s="5" t="s">
        <v>81</v>
      </c>
      <c r="L2885" s="6">
        <v>45441</v>
      </c>
      <c r="M2885" s="5">
        <f t="shared" si="45"/>
        <v>6</v>
      </c>
      <c r="N2885" s="5" t="str">
        <f>TEXT(Table1[[#This Row],[Date]],"mmm")</f>
        <v>May</v>
      </c>
      <c r="O2885" s="5">
        <f>YEAR(Table1[[#This Row],[Date]])</f>
        <v>2024</v>
      </c>
    </row>
    <row r="2886" spans="1:15" x14ac:dyDescent="0.25">
      <c r="A2886" s="5">
        <v>2885</v>
      </c>
      <c r="B2886" s="6">
        <v>45031</v>
      </c>
      <c r="C2886" s="5" t="s">
        <v>60</v>
      </c>
      <c r="D2886" s="5" t="str">
        <f>VLOOKUP($C2886,'Sales Person'!$A$1:$C$21,2,0)</f>
        <v>Cathy Kelley</v>
      </c>
      <c r="E2886" s="5" t="s">
        <v>11</v>
      </c>
      <c r="F2886" s="5" t="str">
        <f>VLOOKUP($E2886,Country!$A$1:$B$11,2,0)</f>
        <v>Asia</v>
      </c>
      <c r="G2886" s="5" t="s">
        <v>33</v>
      </c>
      <c r="H2886" s="5" t="str">
        <f>VLOOKUP($G2886,Products!$A$1:$C$11,COLUMNS(Products!$A$2:B2886),0)</f>
        <v>Electronics</v>
      </c>
      <c r="I2886" s="5">
        <f>VLOOKUP($G2886,Products!$A$1:$C$11,COLUMNS(Products!$A$2:C2886),0)</f>
        <v>381.62</v>
      </c>
      <c r="J2886" s="5">
        <v>194.75</v>
      </c>
      <c r="K2886" s="5" t="s">
        <v>81</v>
      </c>
      <c r="L2886" s="6">
        <v>45043</v>
      </c>
      <c r="M2886" s="5">
        <f t="shared" si="45"/>
        <v>12</v>
      </c>
      <c r="N2886" s="5" t="str">
        <f>TEXT(Table1[[#This Row],[Date]],"mmm")</f>
        <v>Apr</v>
      </c>
      <c r="O2886" s="5">
        <f>YEAR(Table1[[#This Row],[Date]])</f>
        <v>2023</v>
      </c>
    </row>
    <row r="2887" spans="1:15" x14ac:dyDescent="0.25">
      <c r="A2887" s="5">
        <v>2886</v>
      </c>
      <c r="B2887" s="6">
        <v>45558</v>
      </c>
      <c r="C2887" s="5" t="s">
        <v>56</v>
      </c>
      <c r="D2887" s="5" t="str">
        <f>VLOOKUP($C2887,'Sales Person'!$A$1:$C$21,2,0)</f>
        <v>Nick Patrick</v>
      </c>
      <c r="E2887" s="5" t="s">
        <v>7</v>
      </c>
      <c r="F2887" s="5" t="str">
        <f>VLOOKUP($E2887,Country!$A$1:$B$11,2,0)</f>
        <v>Europe</v>
      </c>
      <c r="G2887" s="5" t="s">
        <v>26</v>
      </c>
      <c r="H2887" s="5" t="str">
        <f>VLOOKUP($G2887,Products!$A$1:$C$11,COLUMNS(Products!$A$2:B2887),0)</f>
        <v>Electronics</v>
      </c>
      <c r="I2887" s="5">
        <f>VLOOKUP($G2887,Products!$A$1:$C$11,COLUMNS(Products!$A$2:C2887),0)</f>
        <v>263.2</v>
      </c>
      <c r="J2887" s="5">
        <v>532.99</v>
      </c>
      <c r="K2887" s="5" t="s">
        <v>81</v>
      </c>
      <c r="L2887" s="6">
        <v>45566</v>
      </c>
      <c r="M2887" s="5">
        <f t="shared" si="45"/>
        <v>8</v>
      </c>
      <c r="N2887" s="5" t="str">
        <f>TEXT(Table1[[#This Row],[Date]],"mmm")</f>
        <v>Sep</v>
      </c>
      <c r="O2887" s="5">
        <f>YEAR(Table1[[#This Row],[Date]])</f>
        <v>2024</v>
      </c>
    </row>
    <row r="2888" spans="1:15" x14ac:dyDescent="0.25">
      <c r="A2888" s="5">
        <v>2887</v>
      </c>
      <c r="B2888" s="6">
        <v>45528</v>
      </c>
      <c r="C2888" s="5" t="s">
        <v>36</v>
      </c>
      <c r="D2888" s="5" t="str">
        <f>VLOOKUP($C2888,'Sales Person'!$A$1:$C$21,2,0)</f>
        <v>Michale Cole</v>
      </c>
      <c r="E2888" s="5" t="s">
        <v>7</v>
      </c>
      <c r="F2888" s="5" t="str">
        <f>VLOOKUP($E2888,Country!$A$1:$B$11,2,0)</f>
        <v>Europe</v>
      </c>
      <c r="G2888" s="5" t="s">
        <v>29</v>
      </c>
      <c r="H2888" s="5" t="str">
        <f>VLOOKUP($G2888,Products!$A$1:$C$11,COLUMNS(Products!$A$2:B2888),0)</f>
        <v>Computing</v>
      </c>
      <c r="I2888" s="5">
        <f>VLOOKUP($G2888,Products!$A$1:$C$11,COLUMNS(Products!$A$2:C2888),0)</f>
        <v>104.6</v>
      </c>
      <c r="J2888" s="5">
        <v>101.1</v>
      </c>
      <c r="K2888" s="5" t="s">
        <v>81</v>
      </c>
      <c r="L2888" s="6">
        <v>45536</v>
      </c>
      <c r="M2888" s="5">
        <f t="shared" si="45"/>
        <v>8</v>
      </c>
      <c r="N2888" s="5" t="str">
        <f>TEXT(Table1[[#This Row],[Date]],"mmm")</f>
        <v>Aug</v>
      </c>
      <c r="O2888" s="5">
        <f>YEAR(Table1[[#This Row],[Date]])</f>
        <v>2024</v>
      </c>
    </row>
    <row r="2889" spans="1:15" x14ac:dyDescent="0.25">
      <c r="A2889" s="5">
        <v>2888</v>
      </c>
      <c r="B2889" s="6">
        <v>44989</v>
      </c>
      <c r="C2889" s="5" t="s">
        <v>66</v>
      </c>
      <c r="D2889" s="5" t="str">
        <f>VLOOKUP($C2889,'Sales Person'!$A$1:$C$21,2,0)</f>
        <v>Michale Cole</v>
      </c>
      <c r="E2889" s="5" t="s">
        <v>5</v>
      </c>
      <c r="F2889" s="5" t="str">
        <f>VLOOKUP($E2889,Country!$A$1:$B$11,2,0)</f>
        <v>South America</v>
      </c>
      <c r="G2889" s="5" t="s">
        <v>26</v>
      </c>
      <c r="H2889" s="5" t="str">
        <f>VLOOKUP($G2889,Products!$A$1:$C$11,COLUMNS(Products!$A$2:B2889),0)</f>
        <v>Electronics</v>
      </c>
      <c r="I2889" s="5">
        <f>VLOOKUP($G2889,Products!$A$1:$C$11,COLUMNS(Products!$A$2:C2889),0)</f>
        <v>263.2</v>
      </c>
      <c r="J2889" s="5">
        <v>633.83000000000004</v>
      </c>
      <c r="K2889" s="5" t="s">
        <v>82</v>
      </c>
      <c r="L2889" s="5" t="s">
        <v>83</v>
      </c>
      <c r="M2889" s="5" t="str">
        <f t="shared" si="45"/>
        <v>0</v>
      </c>
      <c r="N2889" s="5" t="str">
        <f>TEXT(Table1[[#This Row],[Date]],"mmm")</f>
        <v>Mar</v>
      </c>
      <c r="O2889" s="5">
        <f>YEAR(Table1[[#This Row],[Date]])</f>
        <v>2023</v>
      </c>
    </row>
    <row r="2890" spans="1:15" x14ac:dyDescent="0.25">
      <c r="A2890" s="5">
        <v>2889</v>
      </c>
      <c r="B2890" s="6">
        <v>45489</v>
      </c>
      <c r="C2890" s="5" t="s">
        <v>40</v>
      </c>
      <c r="D2890" s="5" t="str">
        <f>VLOOKUP($C2890,'Sales Person'!$A$1:$C$21,2,0)</f>
        <v>Samantha Irvin</v>
      </c>
      <c r="E2890" s="5" t="s">
        <v>15</v>
      </c>
      <c r="F2890" s="5" t="str">
        <f>VLOOKUP($E2890,Country!$A$1:$B$11,2,0)</f>
        <v>Oceania</v>
      </c>
      <c r="G2890" s="5" t="s">
        <v>20</v>
      </c>
      <c r="H2890" s="5" t="str">
        <f>VLOOKUP($G2890,Products!$A$1:$C$11,COLUMNS(Products!$A$2:B2890),0)</f>
        <v>Office Equipment</v>
      </c>
      <c r="I2890" s="5">
        <f>VLOOKUP($G2890,Products!$A$1:$C$11,COLUMNS(Products!$A$2:C2890),0)</f>
        <v>350.59</v>
      </c>
      <c r="J2890" s="5">
        <v>112.4</v>
      </c>
      <c r="K2890" s="5" t="s">
        <v>81</v>
      </c>
      <c r="L2890" s="6">
        <v>45509</v>
      </c>
      <c r="M2890" s="5">
        <f t="shared" si="45"/>
        <v>20</v>
      </c>
      <c r="N2890" s="5" t="str">
        <f>TEXT(Table1[[#This Row],[Date]],"mmm")</f>
        <v>Jul</v>
      </c>
      <c r="O2890" s="5">
        <f>YEAR(Table1[[#This Row],[Date]])</f>
        <v>2024</v>
      </c>
    </row>
    <row r="2891" spans="1:15" x14ac:dyDescent="0.25">
      <c r="A2891" s="5">
        <v>2890</v>
      </c>
      <c r="B2891" s="6">
        <v>45246</v>
      </c>
      <c r="C2891" s="5" t="s">
        <v>60</v>
      </c>
      <c r="D2891" s="5" t="str">
        <f>VLOOKUP($C2891,'Sales Person'!$A$1:$C$21,2,0)</f>
        <v>Cathy Kelley</v>
      </c>
      <c r="E2891" s="5" t="s">
        <v>13</v>
      </c>
      <c r="F2891" s="5" t="str">
        <f>VLOOKUP($E2891,Country!$A$1:$B$11,2,0)</f>
        <v>Asia</v>
      </c>
      <c r="G2891" s="5" t="s">
        <v>20</v>
      </c>
      <c r="H2891" s="5" t="str">
        <f>VLOOKUP($G2891,Products!$A$1:$C$11,COLUMNS(Products!$A$2:B2891),0)</f>
        <v>Office Equipment</v>
      </c>
      <c r="I2891" s="5">
        <f>VLOOKUP($G2891,Products!$A$1:$C$11,COLUMNS(Products!$A$2:C2891),0)</f>
        <v>350.59</v>
      </c>
      <c r="J2891" s="5">
        <v>910.31</v>
      </c>
      <c r="K2891" s="5" t="s">
        <v>81</v>
      </c>
      <c r="L2891" s="6">
        <v>45261</v>
      </c>
      <c r="M2891" s="5">
        <f t="shared" si="45"/>
        <v>15</v>
      </c>
      <c r="N2891" s="5" t="str">
        <f>TEXT(Table1[[#This Row],[Date]],"mmm")</f>
        <v>Nov</v>
      </c>
      <c r="O2891" s="5">
        <f>YEAR(Table1[[#This Row],[Date]])</f>
        <v>2023</v>
      </c>
    </row>
    <row r="2892" spans="1:15" x14ac:dyDescent="0.25">
      <c r="A2892" s="5">
        <v>2891</v>
      </c>
      <c r="B2892" s="6">
        <v>45245</v>
      </c>
      <c r="C2892" s="5" t="s">
        <v>46</v>
      </c>
      <c r="D2892" s="5" t="str">
        <f>VLOOKUP($C2892,'Sales Person'!$A$1:$C$21,2,0)</f>
        <v>Nick Patrick</v>
      </c>
      <c r="E2892" s="5" t="s">
        <v>11</v>
      </c>
      <c r="F2892" s="5" t="str">
        <f>VLOOKUP($E2892,Country!$A$1:$B$11,2,0)</f>
        <v>Asia</v>
      </c>
      <c r="G2892" s="5" t="s">
        <v>31</v>
      </c>
      <c r="H2892" s="5" t="str">
        <f>VLOOKUP($G2892,Products!$A$1:$C$11,COLUMNS(Products!$A$2:B2892),0)</f>
        <v>Electronics</v>
      </c>
      <c r="I2892" s="5">
        <f>VLOOKUP($G2892,Products!$A$1:$C$11,COLUMNS(Products!$A$2:C2892),0)</f>
        <v>71.97</v>
      </c>
      <c r="J2892" s="5">
        <v>999.65</v>
      </c>
      <c r="K2892" s="5" t="s">
        <v>81</v>
      </c>
      <c r="L2892" s="6">
        <v>45257</v>
      </c>
      <c r="M2892" s="5">
        <f t="shared" si="45"/>
        <v>12</v>
      </c>
      <c r="N2892" s="5" t="str">
        <f>TEXT(Table1[[#This Row],[Date]],"mmm")</f>
        <v>Nov</v>
      </c>
      <c r="O2892" s="5">
        <f>YEAR(Table1[[#This Row],[Date]])</f>
        <v>2023</v>
      </c>
    </row>
    <row r="2893" spans="1:15" x14ac:dyDescent="0.25">
      <c r="A2893" s="5">
        <v>2892</v>
      </c>
      <c r="B2893" s="6">
        <v>44980</v>
      </c>
      <c r="C2893" s="5" t="s">
        <v>64</v>
      </c>
      <c r="D2893" s="5" t="str">
        <f>VLOOKUP($C2893,'Sales Person'!$A$1:$C$21,2,0)</f>
        <v>Michale Cole</v>
      </c>
      <c r="E2893" s="5" t="s">
        <v>4</v>
      </c>
      <c r="F2893" s="5" t="str">
        <f>VLOOKUP($E2893,Country!$A$1:$B$11,2,0)</f>
        <v>North America</v>
      </c>
      <c r="G2893" s="5" t="s">
        <v>31</v>
      </c>
      <c r="H2893" s="5" t="str">
        <f>VLOOKUP($G2893,Products!$A$1:$C$11,COLUMNS(Products!$A$2:B2893),0)</f>
        <v>Electronics</v>
      </c>
      <c r="I2893" s="5">
        <f>VLOOKUP($G2893,Products!$A$1:$C$11,COLUMNS(Products!$A$2:C2893),0)</f>
        <v>71.97</v>
      </c>
      <c r="J2893" s="5">
        <v>905.62</v>
      </c>
      <c r="K2893" s="5" t="s">
        <v>81</v>
      </c>
      <c r="L2893" s="6">
        <v>44982</v>
      </c>
      <c r="M2893" s="5">
        <f t="shared" si="45"/>
        <v>2</v>
      </c>
      <c r="N2893" s="5" t="str">
        <f>TEXT(Table1[[#This Row],[Date]],"mmm")</f>
        <v>Feb</v>
      </c>
      <c r="O2893" s="5">
        <f>YEAR(Table1[[#This Row],[Date]])</f>
        <v>2023</v>
      </c>
    </row>
    <row r="2894" spans="1:15" x14ac:dyDescent="0.25">
      <c r="A2894" s="5">
        <v>2893</v>
      </c>
      <c r="B2894" s="6">
        <v>45587</v>
      </c>
      <c r="C2894" s="5" t="s">
        <v>60</v>
      </c>
      <c r="D2894" s="5" t="str">
        <f>VLOOKUP($C2894,'Sales Person'!$A$1:$C$21,2,0)</f>
        <v>Cathy Kelley</v>
      </c>
      <c r="E2894" s="5" t="s">
        <v>15</v>
      </c>
      <c r="F2894" s="5" t="str">
        <f>VLOOKUP($E2894,Country!$A$1:$B$11,2,0)</f>
        <v>Oceania</v>
      </c>
      <c r="G2894" s="5" t="s">
        <v>22</v>
      </c>
      <c r="H2894" s="5" t="str">
        <f>VLOOKUP($G2894,Products!$A$1:$C$11,COLUMNS(Products!$A$2:B2894),0)</f>
        <v>Computing</v>
      </c>
      <c r="I2894" s="5">
        <f>VLOOKUP($G2894,Products!$A$1:$C$11,COLUMNS(Products!$A$2:C2894),0)</f>
        <v>415.78</v>
      </c>
      <c r="J2894" s="5">
        <v>650.77</v>
      </c>
      <c r="K2894" s="5" t="s">
        <v>81</v>
      </c>
      <c r="L2894" s="6">
        <v>45607</v>
      </c>
      <c r="M2894" s="5">
        <f t="shared" si="45"/>
        <v>20</v>
      </c>
      <c r="N2894" s="5" t="str">
        <f>TEXT(Table1[[#This Row],[Date]],"mmm")</f>
        <v>Oct</v>
      </c>
      <c r="O2894" s="5">
        <f>YEAR(Table1[[#This Row],[Date]])</f>
        <v>2024</v>
      </c>
    </row>
    <row r="2895" spans="1:15" x14ac:dyDescent="0.25">
      <c r="A2895" s="5">
        <v>2894</v>
      </c>
      <c r="B2895" s="6">
        <v>45657</v>
      </c>
      <c r="C2895" s="5" t="s">
        <v>52</v>
      </c>
      <c r="D2895" s="5" t="str">
        <f>VLOOKUP($C2895,'Sales Person'!$A$1:$C$21,2,0)</f>
        <v>Nick Patrick</v>
      </c>
      <c r="E2895" s="5" t="s">
        <v>14</v>
      </c>
      <c r="F2895" s="5" t="str">
        <f>VLOOKUP($E2895,Country!$A$1:$B$11,2,0)</f>
        <v>Asia</v>
      </c>
      <c r="G2895" s="5" t="s">
        <v>22</v>
      </c>
      <c r="H2895" s="5" t="str">
        <f>VLOOKUP($G2895,Products!$A$1:$C$11,COLUMNS(Products!$A$2:B2895),0)</f>
        <v>Computing</v>
      </c>
      <c r="I2895" s="5">
        <f>VLOOKUP($G2895,Products!$A$1:$C$11,COLUMNS(Products!$A$2:C2895),0)</f>
        <v>415.78</v>
      </c>
      <c r="J2895" s="5">
        <v>945.37</v>
      </c>
      <c r="K2895" s="5" t="s">
        <v>81</v>
      </c>
      <c r="L2895" s="6">
        <v>44944</v>
      </c>
      <c r="M2895" s="5">
        <f t="shared" si="45"/>
        <v>-713</v>
      </c>
      <c r="N2895" s="5" t="str">
        <f>TEXT(Table1[[#This Row],[Date]],"mmm")</f>
        <v>Dec</v>
      </c>
      <c r="O2895" s="5">
        <f>YEAR(Table1[[#This Row],[Date]])</f>
        <v>2024</v>
      </c>
    </row>
    <row r="2896" spans="1:15" x14ac:dyDescent="0.25">
      <c r="A2896" s="5">
        <v>2895</v>
      </c>
      <c r="B2896" s="6">
        <v>45362</v>
      </c>
      <c r="C2896" s="5" t="s">
        <v>42</v>
      </c>
      <c r="D2896" s="5" t="str">
        <f>VLOOKUP($C2896,'Sales Person'!$A$1:$C$21,2,0)</f>
        <v>Cathy Kelley</v>
      </c>
      <c r="E2896" s="5" t="s">
        <v>2</v>
      </c>
      <c r="F2896" s="5" t="str">
        <f>VLOOKUP($E2896,Country!$A$1:$B$11,2,0)</f>
        <v>North America</v>
      </c>
      <c r="G2896" s="5" t="s">
        <v>29</v>
      </c>
      <c r="H2896" s="5" t="str">
        <f>VLOOKUP($G2896,Products!$A$1:$C$11,COLUMNS(Products!$A$2:B2896),0)</f>
        <v>Computing</v>
      </c>
      <c r="I2896" s="5">
        <f>VLOOKUP($G2896,Products!$A$1:$C$11,COLUMNS(Products!$A$2:C2896),0)</f>
        <v>104.6</v>
      </c>
      <c r="J2896" s="5">
        <v>489.58</v>
      </c>
      <c r="K2896" s="5" t="s">
        <v>81</v>
      </c>
      <c r="L2896" s="6">
        <v>45363</v>
      </c>
      <c r="M2896" s="5">
        <f t="shared" si="45"/>
        <v>1</v>
      </c>
      <c r="N2896" s="5" t="str">
        <f>TEXT(Table1[[#This Row],[Date]],"mmm")</f>
        <v>Mar</v>
      </c>
      <c r="O2896" s="5">
        <f>YEAR(Table1[[#This Row],[Date]])</f>
        <v>2024</v>
      </c>
    </row>
    <row r="2897" spans="1:15" x14ac:dyDescent="0.25">
      <c r="A2897" s="5">
        <v>2896</v>
      </c>
      <c r="B2897" s="6">
        <v>45378</v>
      </c>
      <c r="C2897" s="5" t="s">
        <v>68</v>
      </c>
      <c r="D2897" s="5" t="str">
        <f>VLOOKUP($C2897,'Sales Person'!$A$1:$C$21,2,0)</f>
        <v>Samantha Irvin</v>
      </c>
      <c r="E2897" s="5" t="s">
        <v>15</v>
      </c>
      <c r="F2897" s="5" t="str">
        <f>VLOOKUP($E2897,Country!$A$1:$B$11,2,0)</f>
        <v>Oceania</v>
      </c>
      <c r="G2897" s="5" t="s">
        <v>30</v>
      </c>
      <c r="H2897" s="5" t="str">
        <f>VLOOKUP($G2897,Products!$A$1:$C$11,COLUMNS(Products!$A$2:B2897),0)</f>
        <v>Audio</v>
      </c>
      <c r="I2897" s="5">
        <f>VLOOKUP($G2897,Products!$A$1:$C$11,COLUMNS(Products!$A$2:C2897),0)</f>
        <v>199.57</v>
      </c>
      <c r="J2897" s="5">
        <v>394.93</v>
      </c>
      <c r="K2897" s="5" t="s">
        <v>81</v>
      </c>
      <c r="L2897" s="6">
        <v>45398</v>
      </c>
      <c r="M2897" s="5">
        <f t="shared" si="45"/>
        <v>20</v>
      </c>
      <c r="N2897" s="5" t="str">
        <f>TEXT(Table1[[#This Row],[Date]],"mmm")</f>
        <v>Mar</v>
      </c>
      <c r="O2897" s="5">
        <f>YEAR(Table1[[#This Row],[Date]])</f>
        <v>2024</v>
      </c>
    </row>
    <row r="2898" spans="1:15" x14ac:dyDescent="0.25">
      <c r="A2898" s="5">
        <v>2897</v>
      </c>
      <c r="B2898" s="6">
        <v>45626</v>
      </c>
      <c r="C2898" s="5" t="s">
        <v>62</v>
      </c>
      <c r="D2898" s="5" t="str">
        <f>VLOOKUP($C2898,'Sales Person'!$A$1:$C$21,2,0)</f>
        <v>Cathy Kelley</v>
      </c>
      <c r="E2898" s="5" t="s">
        <v>4</v>
      </c>
      <c r="F2898" s="5" t="str">
        <f>VLOOKUP($E2898,Country!$A$1:$B$11,2,0)</f>
        <v>North America</v>
      </c>
      <c r="G2898" s="5" t="s">
        <v>31</v>
      </c>
      <c r="H2898" s="5" t="str">
        <f>VLOOKUP($G2898,Products!$A$1:$C$11,COLUMNS(Products!$A$2:B2898),0)</f>
        <v>Electronics</v>
      </c>
      <c r="I2898" s="5">
        <f>VLOOKUP($G2898,Products!$A$1:$C$11,COLUMNS(Products!$A$2:C2898),0)</f>
        <v>71.97</v>
      </c>
      <c r="J2898" s="5">
        <v>792.13</v>
      </c>
      <c r="K2898" s="5" t="s">
        <v>81</v>
      </c>
      <c r="L2898" s="6">
        <v>45628</v>
      </c>
      <c r="M2898" s="5">
        <f t="shared" si="45"/>
        <v>2</v>
      </c>
      <c r="N2898" s="5" t="str">
        <f>TEXT(Table1[[#This Row],[Date]],"mmm")</f>
        <v>Nov</v>
      </c>
      <c r="O2898" s="5">
        <f>YEAR(Table1[[#This Row],[Date]])</f>
        <v>2024</v>
      </c>
    </row>
    <row r="2899" spans="1:15" x14ac:dyDescent="0.25">
      <c r="A2899" s="5">
        <v>2898</v>
      </c>
      <c r="B2899" s="6">
        <v>45633</v>
      </c>
      <c r="C2899" s="5" t="s">
        <v>54</v>
      </c>
      <c r="D2899" s="5" t="str">
        <f>VLOOKUP($C2899,'Sales Person'!$A$1:$C$21,2,0)</f>
        <v>Michale Cole</v>
      </c>
      <c r="E2899" s="5" t="s">
        <v>9</v>
      </c>
      <c r="F2899" s="5" t="str">
        <f>VLOOKUP($E2899,Country!$A$1:$B$11,2,0)</f>
        <v>Europe</v>
      </c>
      <c r="G2899" s="5" t="s">
        <v>29</v>
      </c>
      <c r="H2899" s="5" t="str">
        <f>VLOOKUP($G2899,Products!$A$1:$C$11,COLUMNS(Products!$A$2:B2899),0)</f>
        <v>Computing</v>
      </c>
      <c r="I2899" s="5">
        <f>VLOOKUP($G2899,Products!$A$1:$C$11,COLUMNS(Products!$A$2:C2899),0)</f>
        <v>104.6</v>
      </c>
      <c r="J2899" s="5">
        <v>190.48</v>
      </c>
      <c r="K2899" s="5" t="s">
        <v>81</v>
      </c>
      <c r="L2899" s="6">
        <v>45643</v>
      </c>
      <c r="M2899" s="5">
        <f t="shared" si="45"/>
        <v>10</v>
      </c>
      <c r="N2899" s="5" t="str">
        <f>TEXT(Table1[[#This Row],[Date]],"mmm")</f>
        <v>Dec</v>
      </c>
      <c r="O2899" s="5">
        <f>YEAR(Table1[[#This Row],[Date]])</f>
        <v>2024</v>
      </c>
    </row>
    <row r="2900" spans="1:15" x14ac:dyDescent="0.25">
      <c r="A2900" s="5">
        <v>2899</v>
      </c>
      <c r="B2900" s="6">
        <v>45632</v>
      </c>
      <c r="C2900" s="5" t="s">
        <v>72</v>
      </c>
      <c r="D2900" s="5" t="str">
        <f>VLOOKUP($C2900,'Sales Person'!$A$1:$C$21,2,0)</f>
        <v>Cathy Kelley</v>
      </c>
      <c r="E2900" s="5" t="s">
        <v>10</v>
      </c>
      <c r="F2900" s="5" t="str">
        <f>VLOOKUP($E2900,Country!$A$1:$B$11,2,0)</f>
        <v>Europe</v>
      </c>
      <c r="G2900" s="5" t="s">
        <v>22</v>
      </c>
      <c r="H2900" s="5" t="str">
        <f>VLOOKUP($G2900,Products!$A$1:$C$11,COLUMNS(Products!$A$2:B2900),0)</f>
        <v>Computing</v>
      </c>
      <c r="I2900" s="5">
        <f>VLOOKUP($G2900,Products!$A$1:$C$11,COLUMNS(Products!$A$2:C2900),0)</f>
        <v>415.78</v>
      </c>
      <c r="J2900" s="5">
        <v>899.93</v>
      </c>
      <c r="K2900" s="5" t="s">
        <v>81</v>
      </c>
      <c r="L2900" s="6">
        <v>45638</v>
      </c>
      <c r="M2900" s="5">
        <f t="shared" si="45"/>
        <v>6</v>
      </c>
      <c r="N2900" s="5" t="str">
        <f>TEXT(Table1[[#This Row],[Date]],"mmm")</f>
        <v>Dec</v>
      </c>
      <c r="O2900" s="5">
        <f>YEAR(Table1[[#This Row],[Date]])</f>
        <v>2024</v>
      </c>
    </row>
    <row r="2901" spans="1:15" x14ac:dyDescent="0.25">
      <c r="A2901" s="5">
        <v>2900</v>
      </c>
      <c r="B2901" s="6">
        <v>45345</v>
      </c>
      <c r="C2901" s="5" t="s">
        <v>72</v>
      </c>
      <c r="D2901" s="5" t="str">
        <f>VLOOKUP($C2901,'Sales Person'!$A$1:$C$21,2,0)</f>
        <v>Cathy Kelley</v>
      </c>
      <c r="E2901" s="5" t="s">
        <v>11</v>
      </c>
      <c r="F2901" s="5" t="str">
        <f>VLOOKUP($E2901,Country!$A$1:$B$11,2,0)</f>
        <v>Asia</v>
      </c>
      <c r="G2901" s="5" t="s">
        <v>31</v>
      </c>
      <c r="H2901" s="5" t="str">
        <f>VLOOKUP($G2901,Products!$A$1:$C$11,COLUMNS(Products!$A$2:B2901),0)</f>
        <v>Electronics</v>
      </c>
      <c r="I2901" s="5">
        <f>VLOOKUP($G2901,Products!$A$1:$C$11,COLUMNS(Products!$A$2:C2901),0)</f>
        <v>71.97</v>
      </c>
      <c r="J2901" s="5">
        <v>676.23</v>
      </c>
      <c r="K2901" s="5" t="s">
        <v>82</v>
      </c>
      <c r="L2901" s="5" t="s">
        <v>83</v>
      </c>
      <c r="M2901" s="5" t="str">
        <f t="shared" si="45"/>
        <v>0</v>
      </c>
      <c r="N2901" s="5" t="str">
        <f>TEXT(Table1[[#This Row],[Date]],"mmm")</f>
        <v>Feb</v>
      </c>
      <c r="O2901" s="5">
        <f>YEAR(Table1[[#This Row],[Date]])</f>
        <v>2024</v>
      </c>
    </row>
    <row r="2902" spans="1:15" x14ac:dyDescent="0.25">
      <c r="A2902" s="5">
        <v>2901</v>
      </c>
      <c r="B2902" s="6">
        <v>45429</v>
      </c>
      <c r="C2902" s="5" t="s">
        <v>46</v>
      </c>
      <c r="D2902" s="5" t="str">
        <f>VLOOKUP($C2902,'Sales Person'!$A$1:$C$21,2,0)</f>
        <v>Nick Patrick</v>
      </c>
      <c r="E2902" s="5" t="s">
        <v>10</v>
      </c>
      <c r="F2902" s="5" t="str">
        <f>VLOOKUP($E2902,Country!$A$1:$B$11,2,0)</f>
        <v>Europe</v>
      </c>
      <c r="G2902" s="5" t="s">
        <v>22</v>
      </c>
      <c r="H2902" s="5" t="str">
        <f>VLOOKUP($G2902,Products!$A$1:$C$11,COLUMNS(Products!$A$2:B2902),0)</f>
        <v>Computing</v>
      </c>
      <c r="I2902" s="5">
        <f>VLOOKUP($G2902,Products!$A$1:$C$11,COLUMNS(Products!$A$2:C2902),0)</f>
        <v>415.78</v>
      </c>
      <c r="J2902" s="5">
        <v>972.14</v>
      </c>
      <c r="K2902" s="5" t="s">
        <v>81</v>
      </c>
      <c r="L2902" s="6">
        <v>45435</v>
      </c>
      <c r="M2902" s="5">
        <f t="shared" si="45"/>
        <v>6</v>
      </c>
      <c r="N2902" s="5" t="str">
        <f>TEXT(Table1[[#This Row],[Date]],"mmm")</f>
        <v>May</v>
      </c>
      <c r="O2902" s="5">
        <f>YEAR(Table1[[#This Row],[Date]])</f>
        <v>2024</v>
      </c>
    </row>
    <row r="2903" spans="1:15" x14ac:dyDescent="0.25">
      <c r="A2903" s="5">
        <v>2902</v>
      </c>
      <c r="B2903" s="6">
        <v>45570</v>
      </c>
      <c r="C2903" s="5" t="s">
        <v>68</v>
      </c>
      <c r="D2903" s="5" t="str">
        <f>VLOOKUP($C2903,'Sales Person'!$A$1:$C$21,2,0)</f>
        <v>Samantha Irvin</v>
      </c>
      <c r="E2903" s="5" t="s">
        <v>13</v>
      </c>
      <c r="F2903" s="5" t="str">
        <f>VLOOKUP($E2903,Country!$A$1:$B$11,2,0)</f>
        <v>Asia</v>
      </c>
      <c r="G2903" s="5" t="s">
        <v>28</v>
      </c>
      <c r="H2903" s="5" t="str">
        <f>VLOOKUP($G2903,Products!$A$1:$C$11,COLUMNS(Products!$A$2:B2903),0)</f>
        <v>Electronics</v>
      </c>
      <c r="I2903" s="5">
        <f>VLOOKUP($G2903,Products!$A$1:$C$11,COLUMNS(Products!$A$2:C2903),0)</f>
        <v>282.79000000000002</v>
      </c>
      <c r="J2903" s="5">
        <v>704.85</v>
      </c>
      <c r="K2903" s="5" t="s">
        <v>81</v>
      </c>
      <c r="L2903" s="6">
        <v>45585</v>
      </c>
      <c r="M2903" s="5">
        <f t="shared" si="45"/>
        <v>15</v>
      </c>
      <c r="N2903" s="5" t="str">
        <f>TEXT(Table1[[#This Row],[Date]],"mmm")</f>
        <v>Oct</v>
      </c>
      <c r="O2903" s="5">
        <f>YEAR(Table1[[#This Row],[Date]])</f>
        <v>2024</v>
      </c>
    </row>
    <row r="2904" spans="1:15" x14ac:dyDescent="0.25">
      <c r="A2904" s="5">
        <v>2903</v>
      </c>
      <c r="B2904" s="6">
        <v>45615</v>
      </c>
      <c r="C2904" s="5" t="s">
        <v>54</v>
      </c>
      <c r="D2904" s="5" t="str">
        <f>VLOOKUP($C2904,'Sales Person'!$A$1:$C$21,2,0)</f>
        <v>Michale Cole</v>
      </c>
      <c r="E2904" s="5" t="s">
        <v>13</v>
      </c>
      <c r="F2904" s="5" t="str">
        <f>VLOOKUP($E2904,Country!$A$1:$B$11,2,0)</f>
        <v>Asia</v>
      </c>
      <c r="G2904" s="5" t="s">
        <v>22</v>
      </c>
      <c r="H2904" s="5" t="str">
        <f>VLOOKUP($G2904,Products!$A$1:$C$11,COLUMNS(Products!$A$2:B2904),0)</f>
        <v>Computing</v>
      </c>
      <c r="I2904" s="5">
        <f>VLOOKUP($G2904,Products!$A$1:$C$11,COLUMNS(Products!$A$2:C2904),0)</f>
        <v>415.78</v>
      </c>
      <c r="J2904" s="5">
        <v>154.72999999999999</v>
      </c>
      <c r="K2904" s="5" t="s">
        <v>81</v>
      </c>
      <c r="L2904" s="6">
        <v>45630</v>
      </c>
      <c r="M2904" s="5">
        <f t="shared" si="45"/>
        <v>15</v>
      </c>
      <c r="N2904" s="5" t="str">
        <f>TEXT(Table1[[#This Row],[Date]],"mmm")</f>
        <v>Nov</v>
      </c>
      <c r="O2904" s="5">
        <f>YEAR(Table1[[#This Row],[Date]])</f>
        <v>2024</v>
      </c>
    </row>
    <row r="2905" spans="1:15" x14ac:dyDescent="0.25">
      <c r="A2905" s="5">
        <v>2904</v>
      </c>
      <c r="B2905" s="6">
        <v>45326</v>
      </c>
      <c r="C2905" s="5" t="s">
        <v>70</v>
      </c>
      <c r="D2905" s="5" t="str">
        <f>VLOOKUP($C2905,'Sales Person'!$A$1:$C$21,2,0)</f>
        <v>Cathy Kelley</v>
      </c>
      <c r="E2905" s="5" t="s">
        <v>15</v>
      </c>
      <c r="F2905" s="5" t="str">
        <f>VLOOKUP($E2905,Country!$A$1:$B$11,2,0)</f>
        <v>Oceania</v>
      </c>
      <c r="G2905" s="5" t="s">
        <v>33</v>
      </c>
      <c r="H2905" s="5" t="str">
        <f>VLOOKUP($G2905,Products!$A$1:$C$11,COLUMNS(Products!$A$2:B2905),0)</f>
        <v>Electronics</v>
      </c>
      <c r="I2905" s="5">
        <f>VLOOKUP($G2905,Products!$A$1:$C$11,COLUMNS(Products!$A$2:C2905),0)</f>
        <v>381.62</v>
      </c>
      <c r="J2905" s="5">
        <v>512.48</v>
      </c>
      <c r="K2905" s="5" t="s">
        <v>81</v>
      </c>
      <c r="L2905" s="6">
        <v>45346</v>
      </c>
      <c r="M2905" s="5">
        <f t="shared" si="45"/>
        <v>20</v>
      </c>
      <c r="N2905" s="5" t="str">
        <f>TEXT(Table1[[#This Row],[Date]],"mmm")</f>
        <v>Feb</v>
      </c>
      <c r="O2905" s="5">
        <f>YEAR(Table1[[#This Row],[Date]])</f>
        <v>2024</v>
      </c>
    </row>
    <row r="2906" spans="1:15" x14ac:dyDescent="0.25">
      <c r="A2906" s="5">
        <v>2905</v>
      </c>
      <c r="B2906" s="6">
        <v>45338</v>
      </c>
      <c r="C2906" s="5" t="s">
        <v>42</v>
      </c>
      <c r="D2906" s="5" t="str">
        <f>VLOOKUP($C2906,'Sales Person'!$A$1:$C$21,2,0)</f>
        <v>Cathy Kelley</v>
      </c>
      <c r="E2906" s="5" t="s">
        <v>9</v>
      </c>
      <c r="F2906" s="5" t="str">
        <f>VLOOKUP($E2906,Country!$A$1:$B$11,2,0)</f>
        <v>Europe</v>
      </c>
      <c r="G2906" s="5" t="s">
        <v>20</v>
      </c>
      <c r="H2906" s="5" t="str">
        <f>VLOOKUP($G2906,Products!$A$1:$C$11,COLUMNS(Products!$A$2:B2906),0)</f>
        <v>Office Equipment</v>
      </c>
      <c r="I2906" s="5">
        <f>VLOOKUP($G2906,Products!$A$1:$C$11,COLUMNS(Products!$A$2:C2906),0)</f>
        <v>350.59</v>
      </c>
      <c r="J2906" s="5">
        <v>864.21</v>
      </c>
      <c r="K2906" s="5" t="s">
        <v>82</v>
      </c>
      <c r="L2906" s="5" t="s">
        <v>83</v>
      </c>
      <c r="M2906" s="5" t="str">
        <f t="shared" si="45"/>
        <v>0</v>
      </c>
      <c r="N2906" s="5" t="str">
        <f>TEXT(Table1[[#This Row],[Date]],"mmm")</f>
        <v>Feb</v>
      </c>
      <c r="O2906" s="5">
        <f>YEAR(Table1[[#This Row],[Date]])</f>
        <v>2024</v>
      </c>
    </row>
    <row r="2907" spans="1:15" x14ac:dyDescent="0.25">
      <c r="A2907" s="5">
        <v>2906</v>
      </c>
      <c r="B2907" s="6">
        <v>45393</v>
      </c>
      <c r="C2907" s="5" t="s">
        <v>62</v>
      </c>
      <c r="D2907" s="5" t="str">
        <f>VLOOKUP($C2907,'Sales Person'!$A$1:$C$21,2,0)</f>
        <v>Cathy Kelley</v>
      </c>
      <c r="E2907" s="5" t="s">
        <v>11</v>
      </c>
      <c r="F2907" s="5" t="str">
        <f>VLOOKUP($E2907,Country!$A$1:$B$11,2,0)</f>
        <v>Asia</v>
      </c>
      <c r="G2907" s="5" t="s">
        <v>24</v>
      </c>
      <c r="H2907" s="5" t="str">
        <f>VLOOKUP($G2907,Products!$A$1:$C$11,COLUMNS(Products!$A$2:B2907),0)</f>
        <v>Audio</v>
      </c>
      <c r="I2907" s="5">
        <f>VLOOKUP($G2907,Products!$A$1:$C$11,COLUMNS(Products!$A$2:C2907),0)</f>
        <v>195.62</v>
      </c>
      <c r="J2907" s="5">
        <v>846.82</v>
      </c>
      <c r="K2907" s="5" t="s">
        <v>81</v>
      </c>
      <c r="L2907" s="6">
        <v>45405</v>
      </c>
      <c r="M2907" s="5">
        <f t="shared" si="45"/>
        <v>12</v>
      </c>
      <c r="N2907" s="5" t="str">
        <f>TEXT(Table1[[#This Row],[Date]],"mmm")</f>
        <v>Apr</v>
      </c>
      <c r="O2907" s="5">
        <f>YEAR(Table1[[#This Row],[Date]])</f>
        <v>2024</v>
      </c>
    </row>
    <row r="2908" spans="1:15" x14ac:dyDescent="0.25">
      <c r="A2908" s="5">
        <v>2907</v>
      </c>
      <c r="B2908" s="6">
        <v>44993</v>
      </c>
      <c r="C2908" s="5" t="s">
        <v>46</v>
      </c>
      <c r="D2908" s="5" t="str">
        <f>VLOOKUP($C2908,'Sales Person'!$A$1:$C$21,2,0)</f>
        <v>Nick Patrick</v>
      </c>
      <c r="E2908" s="5" t="s">
        <v>15</v>
      </c>
      <c r="F2908" s="5" t="str">
        <f>VLOOKUP($E2908,Country!$A$1:$B$11,2,0)</f>
        <v>Oceania</v>
      </c>
      <c r="G2908" s="5" t="s">
        <v>29</v>
      </c>
      <c r="H2908" s="5" t="str">
        <f>VLOOKUP($G2908,Products!$A$1:$C$11,COLUMNS(Products!$A$2:B2908),0)</f>
        <v>Computing</v>
      </c>
      <c r="I2908" s="5">
        <f>VLOOKUP($G2908,Products!$A$1:$C$11,COLUMNS(Products!$A$2:C2908),0)</f>
        <v>104.6</v>
      </c>
      <c r="J2908" s="5">
        <v>602.4</v>
      </c>
      <c r="K2908" s="5" t="s">
        <v>81</v>
      </c>
      <c r="L2908" s="6">
        <v>45013</v>
      </c>
      <c r="M2908" s="5">
        <f t="shared" si="45"/>
        <v>20</v>
      </c>
      <c r="N2908" s="5" t="str">
        <f>TEXT(Table1[[#This Row],[Date]],"mmm")</f>
        <v>Mar</v>
      </c>
      <c r="O2908" s="5">
        <f>YEAR(Table1[[#This Row],[Date]])</f>
        <v>2023</v>
      </c>
    </row>
    <row r="2909" spans="1:15" x14ac:dyDescent="0.25">
      <c r="A2909" s="5">
        <v>2908</v>
      </c>
      <c r="B2909" s="6">
        <v>45300</v>
      </c>
      <c r="C2909" s="5" t="s">
        <v>72</v>
      </c>
      <c r="D2909" s="5" t="str">
        <f>VLOOKUP($C2909,'Sales Person'!$A$1:$C$21,2,0)</f>
        <v>Cathy Kelley</v>
      </c>
      <c r="E2909" s="5" t="s">
        <v>2</v>
      </c>
      <c r="F2909" s="5" t="str">
        <f>VLOOKUP($E2909,Country!$A$1:$B$11,2,0)</f>
        <v>North America</v>
      </c>
      <c r="G2909" s="5" t="s">
        <v>22</v>
      </c>
      <c r="H2909" s="5" t="str">
        <f>VLOOKUP($G2909,Products!$A$1:$C$11,COLUMNS(Products!$A$2:B2909),0)</f>
        <v>Computing</v>
      </c>
      <c r="I2909" s="5">
        <f>VLOOKUP($G2909,Products!$A$1:$C$11,COLUMNS(Products!$A$2:C2909),0)</f>
        <v>415.78</v>
      </c>
      <c r="J2909" s="5">
        <v>192.13</v>
      </c>
      <c r="K2909" s="5" t="s">
        <v>81</v>
      </c>
      <c r="L2909" s="6">
        <v>45301</v>
      </c>
      <c r="M2909" s="5">
        <f t="shared" si="45"/>
        <v>1</v>
      </c>
      <c r="N2909" s="5" t="str">
        <f>TEXT(Table1[[#This Row],[Date]],"mmm")</f>
        <v>Jan</v>
      </c>
      <c r="O2909" s="5">
        <f>YEAR(Table1[[#This Row],[Date]])</f>
        <v>2024</v>
      </c>
    </row>
    <row r="2910" spans="1:15" x14ac:dyDescent="0.25">
      <c r="A2910" s="5">
        <v>2909</v>
      </c>
      <c r="B2910" s="6">
        <v>45405</v>
      </c>
      <c r="C2910" s="5" t="s">
        <v>36</v>
      </c>
      <c r="D2910" s="5" t="str">
        <f>VLOOKUP($C2910,'Sales Person'!$A$1:$C$21,2,0)</f>
        <v>Michale Cole</v>
      </c>
      <c r="E2910" s="5" t="s">
        <v>14</v>
      </c>
      <c r="F2910" s="5" t="str">
        <f>VLOOKUP($E2910,Country!$A$1:$B$11,2,0)</f>
        <v>Asia</v>
      </c>
      <c r="G2910" s="5" t="s">
        <v>24</v>
      </c>
      <c r="H2910" s="5" t="str">
        <f>VLOOKUP($G2910,Products!$A$1:$C$11,COLUMNS(Products!$A$2:B2910),0)</f>
        <v>Audio</v>
      </c>
      <c r="I2910" s="5">
        <f>VLOOKUP($G2910,Products!$A$1:$C$11,COLUMNS(Products!$A$2:C2910),0)</f>
        <v>195.62</v>
      </c>
      <c r="J2910" s="5">
        <v>437.17</v>
      </c>
      <c r="K2910" s="5" t="s">
        <v>81</v>
      </c>
      <c r="L2910" s="6">
        <v>45423</v>
      </c>
      <c r="M2910" s="5">
        <f t="shared" si="45"/>
        <v>18</v>
      </c>
      <c r="N2910" s="5" t="str">
        <f>TEXT(Table1[[#This Row],[Date]],"mmm")</f>
        <v>Apr</v>
      </c>
      <c r="O2910" s="5">
        <f>YEAR(Table1[[#This Row],[Date]])</f>
        <v>2024</v>
      </c>
    </row>
    <row r="2911" spans="1:15" x14ac:dyDescent="0.25">
      <c r="A2911" s="5">
        <v>2910</v>
      </c>
      <c r="B2911" s="6">
        <v>45193</v>
      </c>
      <c r="C2911" s="5" t="s">
        <v>60</v>
      </c>
      <c r="D2911" s="5" t="str">
        <f>VLOOKUP($C2911,'Sales Person'!$A$1:$C$21,2,0)</f>
        <v>Cathy Kelley</v>
      </c>
      <c r="E2911" s="5" t="s">
        <v>14</v>
      </c>
      <c r="F2911" s="5" t="str">
        <f>VLOOKUP($E2911,Country!$A$1:$B$11,2,0)</f>
        <v>Asia</v>
      </c>
      <c r="G2911" s="5" t="s">
        <v>20</v>
      </c>
      <c r="H2911" s="5" t="str">
        <f>VLOOKUP($G2911,Products!$A$1:$C$11,COLUMNS(Products!$A$2:B2911),0)</f>
        <v>Office Equipment</v>
      </c>
      <c r="I2911" s="5">
        <f>VLOOKUP($G2911,Products!$A$1:$C$11,COLUMNS(Products!$A$2:C2911),0)</f>
        <v>350.59</v>
      </c>
      <c r="J2911" s="5">
        <v>312.45999999999998</v>
      </c>
      <c r="K2911" s="5" t="s">
        <v>82</v>
      </c>
      <c r="L2911" s="5" t="s">
        <v>83</v>
      </c>
      <c r="M2911" s="5" t="str">
        <f t="shared" si="45"/>
        <v>0</v>
      </c>
      <c r="N2911" s="5" t="str">
        <f>TEXT(Table1[[#This Row],[Date]],"mmm")</f>
        <v>Sep</v>
      </c>
      <c r="O2911" s="5">
        <f>YEAR(Table1[[#This Row],[Date]])</f>
        <v>2023</v>
      </c>
    </row>
    <row r="2912" spans="1:15" x14ac:dyDescent="0.25">
      <c r="A2912" s="5">
        <v>2911</v>
      </c>
      <c r="B2912" s="6">
        <v>45651</v>
      </c>
      <c r="C2912" s="5" t="s">
        <v>62</v>
      </c>
      <c r="D2912" s="5" t="str">
        <f>VLOOKUP($C2912,'Sales Person'!$A$1:$C$21,2,0)</f>
        <v>Cathy Kelley</v>
      </c>
      <c r="E2912" s="5" t="s">
        <v>11</v>
      </c>
      <c r="F2912" s="5" t="str">
        <f>VLOOKUP($E2912,Country!$A$1:$B$11,2,0)</f>
        <v>Asia</v>
      </c>
      <c r="G2912" s="5" t="s">
        <v>29</v>
      </c>
      <c r="H2912" s="5" t="str">
        <f>VLOOKUP($G2912,Products!$A$1:$C$11,COLUMNS(Products!$A$2:B2912),0)</f>
        <v>Computing</v>
      </c>
      <c r="I2912" s="5">
        <f>VLOOKUP($G2912,Products!$A$1:$C$11,COLUMNS(Products!$A$2:C2912),0)</f>
        <v>104.6</v>
      </c>
      <c r="J2912" s="5">
        <v>415.86</v>
      </c>
      <c r="K2912" s="5" t="s">
        <v>82</v>
      </c>
      <c r="L2912" s="5" t="s">
        <v>83</v>
      </c>
      <c r="M2912" s="5" t="str">
        <f t="shared" si="45"/>
        <v>0</v>
      </c>
      <c r="N2912" s="5" t="str">
        <f>TEXT(Table1[[#This Row],[Date]],"mmm")</f>
        <v>Dec</v>
      </c>
      <c r="O2912" s="5">
        <f>YEAR(Table1[[#This Row],[Date]])</f>
        <v>2024</v>
      </c>
    </row>
    <row r="2913" spans="1:15" x14ac:dyDescent="0.25">
      <c r="A2913" s="5">
        <v>2912</v>
      </c>
      <c r="B2913" s="6">
        <v>44973</v>
      </c>
      <c r="C2913" s="5" t="s">
        <v>60</v>
      </c>
      <c r="D2913" s="5" t="str">
        <f>VLOOKUP($C2913,'Sales Person'!$A$1:$C$21,2,0)</f>
        <v>Cathy Kelley</v>
      </c>
      <c r="E2913" s="5" t="s">
        <v>11</v>
      </c>
      <c r="F2913" s="5" t="str">
        <f>VLOOKUP($E2913,Country!$A$1:$B$11,2,0)</f>
        <v>Asia</v>
      </c>
      <c r="G2913" s="5" t="s">
        <v>22</v>
      </c>
      <c r="H2913" s="5" t="str">
        <f>VLOOKUP($G2913,Products!$A$1:$C$11,COLUMNS(Products!$A$2:B2913),0)</f>
        <v>Computing</v>
      </c>
      <c r="I2913" s="5">
        <f>VLOOKUP($G2913,Products!$A$1:$C$11,COLUMNS(Products!$A$2:C2913),0)</f>
        <v>415.78</v>
      </c>
      <c r="J2913" s="5">
        <v>864.79</v>
      </c>
      <c r="K2913" s="5" t="s">
        <v>81</v>
      </c>
      <c r="L2913" s="6">
        <v>44985</v>
      </c>
      <c r="M2913" s="5">
        <f t="shared" si="45"/>
        <v>12</v>
      </c>
      <c r="N2913" s="5" t="str">
        <f>TEXT(Table1[[#This Row],[Date]],"mmm")</f>
        <v>Feb</v>
      </c>
      <c r="O2913" s="5">
        <f>YEAR(Table1[[#This Row],[Date]])</f>
        <v>2023</v>
      </c>
    </row>
    <row r="2914" spans="1:15" x14ac:dyDescent="0.25">
      <c r="A2914" s="5">
        <v>2913</v>
      </c>
      <c r="B2914" s="6">
        <v>45648</v>
      </c>
      <c r="C2914" s="5" t="s">
        <v>68</v>
      </c>
      <c r="D2914" s="5" t="str">
        <f>VLOOKUP($C2914,'Sales Person'!$A$1:$C$21,2,0)</f>
        <v>Samantha Irvin</v>
      </c>
      <c r="E2914" s="5" t="s">
        <v>7</v>
      </c>
      <c r="F2914" s="5" t="str">
        <f>VLOOKUP($E2914,Country!$A$1:$B$11,2,0)</f>
        <v>Europe</v>
      </c>
      <c r="G2914" s="5" t="s">
        <v>24</v>
      </c>
      <c r="H2914" s="5" t="str">
        <f>VLOOKUP($G2914,Products!$A$1:$C$11,COLUMNS(Products!$A$2:B2914),0)</f>
        <v>Audio</v>
      </c>
      <c r="I2914" s="5">
        <f>VLOOKUP($G2914,Products!$A$1:$C$11,COLUMNS(Products!$A$2:C2914),0)</f>
        <v>195.62</v>
      </c>
      <c r="J2914" s="5">
        <v>499.08</v>
      </c>
      <c r="K2914" s="5" t="s">
        <v>82</v>
      </c>
      <c r="L2914" s="5" t="s">
        <v>83</v>
      </c>
      <c r="M2914" s="5" t="str">
        <f t="shared" si="45"/>
        <v>0</v>
      </c>
      <c r="N2914" s="5" t="str">
        <f>TEXT(Table1[[#This Row],[Date]],"mmm")</f>
        <v>Dec</v>
      </c>
      <c r="O2914" s="5">
        <f>YEAR(Table1[[#This Row],[Date]])</f>
        <v>2024</v>
      </c>
    </row>
    <row r="2915" spans="1:15" x14ac:dyDescent="0.25">
      <c r="A2915" s="5">
        <v>2914</v>
      </c>
      <c r="B2915" s="6">
        <v>45402</v>
      </c>
      <c r="C2915" s="5" t="s">
        <v>52</v>
      </c>
      <c r="D2915" s="5" t="str">
        <f>VLOOKUP($C2915,'Sales Person'!$A$1:$C$21,2,0)</f>
        <v>Nick Patrick</v>
      </c>
      <c r="E2915" s="5" t="s">
        <v>7</v>
      </c>
      <c r="F2915" s="5" t="str">
        <f>VLOOKUP($E2915,Country!$A$1:$B$11,2,0)</f>
        <v>Europe</v>
      </c>
      <c r="G2915" s="5" t="s">
        <v>26</v>
      </c>
      <c r="H2915" s="5" t="str">
        <f>VLOOKUP($G2915,Products!$A$1:$C$11,COLUMNS(Products!$A$2:B2915),0)</f>
        <v>Electronics</v>
      </c>
      <c r="I2915" s="5">
        <f>VLOOKUP($G2915,Products!$A$1:$C$11,COLUMNS(Products!$A$2:C2915),0)</f>
        <v>263.2</v>
      </c>
      <c r="J2915" s="5">
        <v>814.63</v>
      </c>
      <c r="K2915" s="5" t="s">
        <v>82</v>
      </c>
      <c r="L2915" s="5" t="s">
        <v>83</v>
      </c>
      <c r="M2915" s="5" t="str">
        <f t="shared" si="45"/>
        <v>0</v>
      </c>
      <c r="N2915" s="5" t="str">
        <f>TEXT(Table1[[#This Row],[Date]],"mmm")</f>
        <v>Apr</v>
      </c>
      <c r="O2915" s="5">
        <f>YEAR(Table1[[#This Row],[Date]])</f>
        <v>2024</v>
      </c>
    </row>
    <row r="2916" spans="1:15" x14ac:dyDescent="0.25">
      <c r="A2916" s="5">
        <v>2915</v>
      </c>
      <c r="B2916" s="6">
        <v>45202</v>
      </c>
      <c r="C2916" s="5" t="s">
        <v>50</v>
      </c>
      <c r="D2916" s="5" t="str">
        <f>VLOOKUP($C2916,'Sales Person'!$A$1:$C$21,2,0)</f>
        <v>Michale Cole</v>
      </c>
      <c r="E2916" s="5" t="s">
        <v>13</v>
      </c>
      <c r="F2916" s="5" t="str">
        <f>VLOOKUP($E2916,Country!$A$1:$B$11,2,0)</f>
        <v>Asia</v>
      </c>
      <c r="G2916" s="5" t="s">
        <v>30</v>
      </c>
      <c r="H2916" s="5" t="str">
        <f>VLOOKUP($G2916,Products!$A$1:$C$11,COLUMNS(Products!$A$2:B2916),0)</f>
        <v>Audio</v>
      </c>
      <c r="I2916" s="5">
        <f>VLOOKUP($G2916,Products!$A$1:$C$11,COLUMNS(Products!$A$2:C2916),0)</f>
        <v>199.57</v>
      </c>
      <c r="J2916" s="5">
        <v>800.54</v>
      </c>
      <c r="K2916" s="5" t="s">
        <v>81</v>
      </c>
      <c r="L2916" s="6">
        <v>45217</v>
      </c>
      <c r="M2916" s="5">
        <f t="shared" si="45"/>
        <v>15</v>
      </c>
      <c r="N2916" s="5" t="str">
        <f>TEXT(Table1[[#This Row],[Date]],"mmm")</f>
        <v>Oct</v>
      </c>
      <c r="O2916" s="5">
        <f>YEAR(Table1[[#This Row],[Date]])</f>
        <v>2023</v>
      </c>
    </row>
    <row r="2917" spans="1:15" x14ac:dyDescent="0.25">
      <c r="A2917" s="5">
        <v>2916</v>
      </c>
      <c r="B2917" s="6">
        <v>45324</v>
      </c>
      <c r="C2917" s="5" t="s">
        <v>44</v>
      </c>
      <c r="D2917" s="5" t="str">
        <f>VLOOKUP($C2917,'Sales Person'!$A$1:$C$21,2,0)</f>
        <v>Cathy Kelley</v>
      </c>
      <c r="E2917" s="5" t="s">
        <v>5</v>
      </c>
      <c r="F2917" s="5" t="str">
        <f>VLOOKUP($E2917,Country!$A$1:$B$11,2,0)</f>
        <v>South America</v>
      </c>
      <c r="G2917" s="5" t="s">
        <v>33</v>
      </c>
      <c r="H2917" s="5" t="str">
        <f>VLOOKUP($G2917,Products!$A$1:$C$11,COLUMNS(Products!$A$2:B2917),0)</f>
        <v>Electronics</v>
      </c>
      <c r="I2917" s="5">
        <f>VLOOKUP($G2917,Products!$A$1:$C$11,COLUMNS(Products!$A$2:C2917),0)</f>
        <v>381.62</v>
      </c>
      <c r="J2917" s="5">
        <v>757.69</v>
      </c>
      <c r="K2917" s="5" t="s">
        <v>82</v>
      </c>
      <c r="L2917" s="5" t="s">
        <v>83</v>
      </c>
      <c r="M2917" s="5" t="str">
        <f t="shared" si="45"/>
        <v>0</v>
      </c>
      <c r="N2917" s="5" t="str">
        <f>TEXT(Table1[[#This Row],[Date]],"mmm")</f>
        <v>Feb</v>
      </c>
      <c r="O2917" s="5">
        <f>YEAR(Table1[[#This Row],[Date]])</f>
        <v>2024</v>
      </c>
    </row>
    <row r="2918" spans="1:15" x14ac:dyDescent="0.25">
      <c r="A2918" s="5">
        <v>2917</v>
      </c>
      <c r="B2918" s="6">
        <v>44992</v>
      </c>
      <c r="C2918" s="5" t="s">
        <v>56</v>
      </c>
      <c r="D2918" s="5" t="str">
        <f>VLOOKUP($C2918,'Sales Person'!$A$1:$C$21,2,0)</f>
        <v>Nick Patrick</v>
      </c>
      <c r="E2918" s="5" t="s">
        <v>4</v>
      </c>
      <c r="F2918" s="5" t="str">
        <f>VLOOKUP($E2918,Country!$A$1:$B$11,2,0)</f>
        <v>North America</v>
      </c>
      <c r="G2918" s="5" t="s">
        <v>32</v>
      </c>
      <c r="H2918" s="5" t="str">
        <f>VLOOKUP($G2918,Products!$A$1:$C$11,COLUMNS(Products!$A$2:B2918),0)</f>
        <v>Audio</v>
      </c>
      <c r="I2918" s="5">
        <f>VLOOKUP($G2918,Products!$A$1:$C$11,COLUMNS(Products!$A$2:C2918),0)</f>
        <v>143.09</v>
      </c>
      <c r="J2918" s="5">
        <v>353.13</v>
      </c>
      <c r="K2918" s="5" t="s">
        <v>81</v>
      </c>
      <c r="L2918" s="6">
        <v>44994</v>
      </c>
      <c r="M2918" s="5">
        <f t="shared" si="45"/>
        <v>2</v>
      </c>
      <c r="N2918" s="5" t="str">
        <f>TEXT(Table1[[#This Row],[Date]],"mmm")</f>
        <v>Mar</v>
      </c>
      <c r="O2918" s="5">
        <f>YEAR(Table1[[#This Row],[Date]])</f>
        <v>2023</v>
      </c>
    </row>
    <row r="2919" spans="1:15" x14ac:dyDescent="0.25">
      <c r="A2919" s="5">
        <v>2918</v>
      </c>
      <c r="B2919" s="6">
        <v>45060</v>
      </c>
      <c r="C2919" s="5" t="s">
        <v>54</v>
      </c>
      <c r="D2919" s="5" t="str">
        <f>VLOOKUP($C2919,'Sales Person'!$A$1:$C$21,2,0)</f>
        <v>Michale Cole</v>
      </c>
      <c r="E2919" s="5" t="s">
        <v>11</v>
      </c>
      <c r="F2919" s="5" t="str">
        <f>VLOOKUP($E2919,Country!$A$1:$B$11,2,0)</f>
        <v>Asia</v>
      </c>
      <c r="G2919" s="5" t="s">
        <v>22</v>
      </c>
      <c r="H2919" s="5" t="str">
        <f>VLOOKUP($G2919,Products!$A$1:$C$11,COLUMNS(Products!$A$2:B2919),0)</f>
        <v>Computing</v>
      </c>
      <c r="I2919" s="5">
        <f>VLOOKUP($G2919,Products!$A$1:$C$11,COLUMNS(Products!$A$2:C2919),0)</f>
        <v>415.78</v>
      </c>
      <c r="J2919" s="5">
        <v>667.96</v>
      </c>
      <c r="K2919" s="5" t="s">
        <v>81</v>
      </c>
      <c r="L2919" s="6">
        <v>45072</v>
      </c>
      <c r="M2919" s="5">
        <f t="shared" si="45"/>
        <v>12</v>
      </c>
      <c r="N2919" s="5" t="str">
        <f>TEXT(Table1[[#This Row],[Date]],"mmm")</f>
        <v>May</v>
      </c>
      <c r="O2919" s="5">
        <f>YEAR(Table1[[#This Row],[Date]])</f>
        <v>2023</v>
      </c>
    </row>
    <row r="2920" spans="1:15" x14ac:dyDescent="0.25">
      <c r="A2920" s="5">
        <v>2919</v>
      </c>
      <c r="B2920" s="6">
        <v>45537</v>
      </c>
      <c r="C2920" s="5" t="s">
        <v>44</v>
      </c>
      <c r="D2920" s="5" t="str">
        <f>VLOOKUP($C2920,'Sales Person'!$A$1:$C$21,2,0)</f>
        <v>Cathy Kelley</v>
      </c>
      <c r="E2920" s="5" t="s">
        <v>9</v>
      </c>
      <c r="F2920" s="5" t="str">
        <f>VLOOKUP($E2920,Country!$A$1:$B$11,2,0)</f>
        <v>Europe</v>
      </c>
      <c r="G2920" s="5" t="s">
        <v>29</v>
      </c>
      <c r="H2920" s="5" t="str">
        <f>VLOOKUP($G2920,Products!$A$1:$C$11,COLUMNS(Products!$A$2:B2920),0)</f>
        <v>Computing</v>
      </c>
      <c r="I2920" s="5">
        <f>VLOOKUP($G2920,Products!$A$1:$C$11,COLUMNS(Products!$A$2:C2920),0)</f>
        <v>104.6</v>
      </c>
      <c r="J2920" s="5">
        <v>580.98</v>
      </c>
      <c r="K2920" s="5" t="s">
        <v>82</v>
      </c>
      <c r="L2920" s="5" t="s">
        <v>83</v>
      </c>
      <c r="M2920" s="5" t="str">
        <f t="shared" si="45"/>
        <v>0</v>
      </c>
      <c r="N2920" s="5" t="str">
        <f>TEXT(Table1[[#This Row],[Date]],"mmm")</f>
        <v>Sep</v>
      </c>
      <c r="O2920" s="5">
        <f>YEAR(Table1[[#This Row],[Date]])</f>
        <v>2024</v>
      </c>
    </row>
    <row r="2921" spans="1:15" x14ac:dyDescent="0.25">
      <c r="A2921" s="5">
        <v>2920</v>
      </c>
      <c r="B2921" s="6">
        <v>45066</v>
      </c>
      <c r="C2921" s="5" t="s">
        <v>52</v>
      </c>
      <c r="D2921" s="5" t="str">
        <f>VLOOKUP($C2921,'Sales Person'!$A$1:$C$21,2,0)</f>
        <v>Nick Patrick</v>
      </c>
      <c r="E2921" s="5" t="s">
        <v>14</v>
      </c>
      <c r="F2921" s="5" t="str">
        <f>VLOOKUP($E2921,Country!$A$1:$B$11,2,0)</f>
        <v>Asia</v>
      </c>
      <c r="G2921" s="5" t="s">
        <v>26</v>
      </c>
      <c r="H2921" s="5" t="str">
        <f>VLOOKUP($G2921,Products!$A$1:$C$11,COLUMNS(Products!$A$2:B2921),0)</f>
        <v>Electronics</v>
      </c>
      <c r="I2921" s="5">
        <f>VLOOKUP($G2921,Products!$A$1:$C$11,COLUMNS(Products!$A$2:C2921),0)</f>
        <v>263.2</v>
      </c>
      <c r="J2921" s="5">
        <v>906.3</v>
      </c>
      <c r="K2921" s="5" t="s">
        <v>82</v>
      </c>
      <c r="L2921" s="5" t="s">
        <v>83</v>
      </c>
      <c r="M2921" s="5" t="str">
        <f t="shared" si="45"/>
        <v>0</v>
      </c>
      <c r="N2921" s="5" t="str">
        <f>TEXT(Table1[[#This Row],[Date]],"mmm")</f>
        <v>May</v>
      </c>
      <c r="O2921" s="5">
        <f>YEAR(Table1[[#This Row],[Date]])</f>
        <v>2023</v>
      </c>
    </row>
    <row r="2922" spans="1:15" x14ac:dyDescent="0.25">
      <c r="A2922" s="5">
        <v>2921</v>
      </c>
      <c r="B2922" s="6">
        <v>45202</v>
      </c>
      <c r="C2922" s="5" t="s">
        <v>74</v>
      </c>
      <c r="D2922" s="5" t="str">
        <f>VLOOKUP($C2922,'Sales Person'!$A$1:$C$21,2,0)</f>
        <v>Michale Cole</v>
      </c>
      <c r="E2922" s="5" t="s">
        <v>7</v>
      </c>
      <c r="F2922" s="5" t="str">
        <f>VLOOKUP($E2922,Country!$A$1:$B$11,2,0)</f>
        <v>Europe</v>
      </c>
      <c r="G2922" s="5" t="s">
        <v>33</v>
      </c>
      <c r="H2922" s="5" t="str">
        <f>VLOOKUP($G2922,Products!$A$1:$C$11,COLUMNS(Products!$A$2:B2922),0)</f>
        <v>Electronics</v>
      </c>
      <c r="I2922" s="5">
        <f>VLOOKUP($G2922,Products!$A$1:$C$11,COLUMNS(Products!$A$2:C2922),0)</f>
        <v>381.62</v>
      </c>
      <c r="J2922" s="5">
        <v>241.4</v>
      </c>
      <c r="K2922" s="5" t="s">
        <v>81</v>
      </c>
      <c r="L2922" s="6">
        <v>45210</v>
      </c>
      <c r="M2922" s="5">
        <f t="shared" si="45"/>
        <v>8</v>
      </c>
      <c r="N2922" s="5" t="str">
        <f>TEXT(Table1[[#This Row],[Date]],"mmm")</f>
        <v>Oct</v>
      </c>
      <c r="O2922" s="5">
        <f>YEAR(Table1[[#This Row],[Date]])</f>
        <v>2023</v>
      </c>
    </row>
    <row r="2923" spans="1:15" x14ac:dyDescent="0.25">
      <c r="A2923" s="5">
        <v>2922</v>
      </c>
      <c r="B2923" s="6">
        <v>45544</v>
      </c>
      <c r="C2923" s="5" t="s">
        <v>44</v>
      </c>
      <c r="D2923" s="5" t="str">
        <f>VLOOKUP($C2923,'Sales Person'!$A$1:$C$21,2,0)</f>
        <v>Cathy Kelley</v>
      </c>
      <c r="E2923" s="5" t="s">
        <v>14</v>
      </c>
      <c r="F2923" s="5" t="str">
        <f>VLOOKUP($E2923,Country!$A$1:$B$11,2,0)</f>
        <v>Asia</v>
      </c>
      <c r="G2923" s="5" t="s">
        <v>32</v>
      </c>
      <c r="H2923" s="5" t="str">
        <f>VLOOKUP($G2923,Products!$A$1:$C$11,COLUMNS(Products!$A$2:B2923),0)</f>
        <v>Audio</v>
      </c>
      <c r="I2923" s="5">
        <f>VLOOKUP($G2923,Products!$A$1:$C$11,COLUMNS(Products!$A$2:C2923),0)</f>
        <v>143.09</v>
      </c>
      <c r="J2923" s="5">
        <v>445.76</v>
      </c>
      <c r="K2923" s="5" t="s">
        <v>81</v>
      </c>
      <c r="L2923" s="6">
        <v>45562</v>
      </c>
      <c r="M2923" s="5">
        <f t="shared" si="45"/>
        <v>18</v>
      </c>
      <c r="N2923" s="5" t="str">
        <f>TEXT(Table1[[#This Row],[Date]],"mmm")</f>
        <v>Sep</v>
      </c>
      <c r="O2923" s="5">
        <f>YEAR(Table1[[#This Row],[Date]])</f>
        <v>2024</v>
      </c>
    </row>
    <row r="2924" spans="1:15" x14ac:dyDescent="0.25">
      <c r="A2924" s="5">
        <v>2923</v>
      </c>
      <c r="B2924" s="6">
        <v>45585</v>
      </c>
      <c r="C2924" s="5" t="s">
        <v>48</v>
      </c>
      <c r="D2924" s="5" t="str">
        <f>VLOOKUP($C2924,'Sales Person'!$A$1:$C$21,2,0)</f>
        <v>Cathy Kelley</v>
      </c>
      <c r="E2924" s="5" t="s">
        <v>4</v>
      </c>
      <c r="F2924" s="5" t="str">
        <f>VLOOKUP($E2924,Country!$A$1:$B$11,2,0)</f>
        <v>North America</v>
      </c>
      <c r="G2924" s="5" t="s">
        <v>33</v>
      </c>
      <c r="H2924" s="5" t="str">
        <f>VLOOKUP($G2924,Products!$A$1:$C$11,COLUMNS(Products!$A$2:B2924),0)</f>
        <v>Electronics</v>
      </c>
      <c r="I2924" s="5">
        <f>VLOOKUP($G2924,Products!$A$1:$C$11,COLUMNS(Products!$A$2:C2924),0)</f>
        <v>381.62</v>
      </c>
      <c r="J2924" s="5">
        <v>377.68</v>
      </c>
      <c r="K2924" s="5" t="s">
        <v>81</v>
      </c>
      <c r="L2924" s="6">
        <v>45587</v>
      </c>
      <c r="M2924" s="5">
        <f t="shared" si="45"/>
        <v>2</v>
      </c>
      <c r="N2924" s="5" t="str">
        <f>TEXT(Table1[[#This Row],[Date]],"mmm")</f>
        <v>Oct</v>
      </c>
      <c r="O2924" s="5">
        <f>YEAR(Table1[[#This Row],[Date]])</f>
        <v>2024</v>
      </c>
    </row>
    <row r="2925" spans="1:15" x14ac:dyDescent="0.25">
      <c r="A2925" s="5">
        <v>2924</v>
      </c>
      <c r="B2925" s="6">
        <v>45609</v>
      </c>
      <c r="C2925" s="5" t="s">
        <v>52</v>
      </c>
      <c r="D2925" s="5" t="str">
        <f>VLOOKUP($C2925,'Sales Person'!$A$1:$C$21,2,0)</f>
        <v>Nick Patrick</v>
      </c>
      <c r="E2925" s="5" t="s">
        <v>4</v>
      </c>
      <c r="F2925" s="5" t="str">
        <f>VLOOKUP($E2925,Country!$A$1:$B$11,2,0)</f>
        <v>North America</v>
      </c>
      <c r="G2925" s="5" t="s">
        <v>22</v>
      </c>
      <c r="H2925" s="5" t="str">
        <f>VLOOKUP($G2925,Products!$A$1:$C$11,COLUMNS(Products!$A$2:B2925),0)</f>
        <v>Computing</v>
      </c>
      <c r="I2925" s="5">
        <f>VLOOKUP($G2925,Products!$A$1:$C$11,COLUMNS(Products!$A$2:C2925),0)</f>
        <v>415.78</v>
      </c>
      <c r="J2925" s="5">
        <v>454.38</v>
      </c>
      <c r="K2925" s="5" t="s">
        <v>81</v>
      </c>
      <c r="L2925" s="6">
        <v>45611</v>
      </c>
      <c r="M2925" s="5">
        <f t="shared" si="45"/>
        <v>2</v>
      </c>
      <c r="N2925" s="5" t="str">
        <f>TEXT(Table1[[#This Row],[Date]],"mmm")</f>
        <v>Nov</v>
      </c>
      <c r="O2925" s="5">
        <f>YEAR(Table1[[#This Row],[Date]])</f>
        <v>2024</v>
      </c>
    </row>
    <row r="2926" spans="1:15" x14ac:dyDescent="0.25">
      <c r="A2926" s="5">
        <v>2925</v>
      </c>
      <c r="B2926" s="6">
        <v>45168</v>
      </c>
      <c r="C2926" s="5" t="s">
        <v>42</v>
      </c>
      <c r="D2926" s="5" t="str">
        <f>VLOOKUP($C2926,'Sales Person'!$A$1:$C$21,2,0)</f>
        <v>Cathy Kelley</v>
      </c>
      <c r="E2926" s="5" t="s">
        <v>11</v>
      </c>
      <c r="F2926" s="5" t="str">
        <f>VLOOKUP($E2926,Country!$A$1:$B$11,2,0)</f>
        <v>Asia</v>
      </c>
      <c r="G2926" s="5" t="s">
        <v>31</v>
      </c>
      <c r="H2926" s="5" t="str">
        <f>VLOOKUP($G2926,Products!$A$1:$C$11,COLUMNS(Products!$A$2:B2926),0)</f>
        <v>Electronics</v>
      </c>
      <c r="I2926" s="5">
        <f>VLOOKUP($G2926,Products!$A$1:$C$11,COLUMNS(Products!$A$2:C2926),0)</f>
        <v>71.97</v>
      </c>
      <c r="J2926" s="5">
        <v>339.19</v>
      </c>
      <c r="K2926" s="5" t="s">
        <v>82</v>
      </c>
      <c r="L2926" s="5" t="s">
        <v>83</v>
      </c>
      <c r="M2926" s="5" t="str">
        <f t="shared" si="45"/>
        <v>0</v>
      </c>
      <c r="N2926" s="5" t="str">
        <f>TEXT(Table1[[#This Row],[Date]],"mmm")</f>
        <v>Aug</v>
      </c>
      <c r="O2926" s="5">
        <f>YEAR(Table1[[#This Row],[Date]])</f>
        <v>2023</v>
      </c>
    </row>
    <row r="2927" spans="1:15" x14ac:dyDescent="0.25">
      <c r="A2927" s="5">
        <v>2926</v>
      </c>
      <c r="B2927" s="6">
        <v>45503</v>
      </c>
      <c r="C2927" s="5" t="s">
        <v>42</v>
      </c>
      <c r="D2927" s="5" t="str">
        <f>VLOOKUP($C2927,'Sales Person'!$A$1:$C$21,2,0)</f>
        <v>Cathy Kelley</v>
      </c>
      <c r="E2927" s="5" t="s">
        <v>2</v>
      </c>
      <c r="F2927" s="5" t="str">
        <f>VLOOKUP($E2927,Country!$A$1:$B$11,2,0)</f>
        <v>North America</v>
      </c>
      <c r="G2927" s="5" t="s">
        <v>22</v>
      </c>
      <c r="H2927" s="5" t="str">
        <f>VLOOKUP($G2927,Products!$A$1:$C$11,COLUMNS(Products!$A$2:B2927),0)</f>
        <v>Computing</v>
      </c>
      <c r="I2927" s="5">
        <f>VLOOKUP($G2927,Products!$A$1:$C$11,COLUMNS(Products!$A$2:C2927),0)</f>
        <v>415.78</v>
      </c>
      <c r="J2927" s="5">
        <v>536.9</v>
      </c>
      <c r="K2927" s="5" t="s">
        <v>82</v>
      </c>
      <c r="L2927" s="5" t="s">
        <v>83</v>
      </c>
      <c r="M2927" s="5" t="str">
        <f t="shared" si="45"/>
        <v>0</v>
      </c>
      <c r="N2927" s="5" t="str">
        <f>TEXT(Table1[[#This Row],[Date]],"mmm")</f>
        <v>Jul</v>
      </c>
      <c r="O2927" s="5">
        <f>YEAR(Table1[[#This Row],[Date]])</f>
        <v>2024</v>
      </c>
    </row>
    <row r="2928" spans="1:15" x14ac:dyDescent="0.25">
      <c r="A2928" s="5">
        <v>2927</v>
      </c>
      <c r="B2928" s="6">
        <v>44933</v>
      </c>
      <c r="C2928" s="5" t="s">
        <v>70</v>
      </c>
      <c r="D2928" s="5" t="str">
        <f>VLOOKUP($C2928,'Sales Person'!$A$1:$C$21,2,0)</f>
        <v>Cathy Kelley</v>
      </c>
      <c r="E2928" s="5" t="s">
        <v>7</v>
      </c>
      <c r="F2928" s="5" t="str">
        <f>VLOOKUP($E2928,Country!$A$1:$B$11,2,0)</f>
        <v>Europe</v>
      </c>
      <c r="G2928" s="5" t="s">
        <v>28</v>
      </c>
      <c r="H2928" s="5" t="str">
        <f>VLOOKUP($G2928,Products!$A$1:$C$11,COLUMNS(Products!$A$2:B2928),0)</f>
        <v>Electronics</v>
      </c>
      <c r="I2928" s="5">
        <f>VLOOKUP($G2928,Products!$A$1:$C$11,COLUMNS(Products!$A$2:C2928),0)</f>
        <v>282.79000000000002</v>
      </c>
      <c r="J2928" s="5">
        <v>287.72000000000003</v>
      </c>
      <c r="K2928" s="5" t="s">
        <v>81</v>
      </c>
      <c r="L2928" s="6">
        <v>44941</v>
      </c>
      <c r="M2928" s="5">
        <f t="shared" si="45"/>
        <v>8</v>
      </c>
      <c r="N2928" s="5" t="str">
        <f>TEXT(Table1[[#This Row],[Date]],"mmm")</f>
        <v>Jan</v>
      </c>
      <c r="O2928" s="5">
        <f>YEAR(Table1[[#This Row],[Date]])</f>
        <v>2023</v>
      </c>
    </row>
    <row r="2929" spans="1:15" x14ac:dyDescent="0.25">
      <c r="A2929" s="5">
        <v>2928</v>
      </c>
      <c r="B2929" s="6">
        <v>45229</v>
      </c>
      <c r="C2929" s="5" t="s">
        <v>48</v>
      </c>
      <c r="D2929" s="5" t="str">
        <f>VLOOKUP($C2929,'Sales Person'!$A$1:$C$21,2,0)</f>
        <v>Cathy Kelley</v>
      </c>
      <c r="E2929" s="5" t="s">
        <v>4</v>
      </c>
      <c r="F2929" s="5" t="str">
        <f>VLOOKUP($E2929,Country!$A$1:$B$11,2,0)</f>
        <v>North America</v>
      </c>
      <c r="G2929" s="5" t="s">
        <v>33</v>
      </c>
      <c r="H2929" s="5" t="str">
        <f>VLOOKUP($G2929,Products!$A$1:$C$11,COLUMNS(Products!$A$2:B2929),0)</f>
        <v>Electronics</v>
      </c>
      <c r="I2929" s="5">
        <f>VLOOKUP($G2929,Products!$A$1:$C$11,COLUMNS(Products!$A$2:C2929),0)</f>
        <v>381.62</v>
      </c>
      <c r="J2929" s="5">
        <v>924.69</v>
      </c>
      <c r="K2929" s="5" t="s">
        <v>81</v>
      </c>
      <c r="L2929" s="6">
        <v>45231</v>
      </c>
      <c r="M2929" s="5">
        <f t="shared" si="45"/>
        <v>2</v>
      </c>
      <c r="N2929" s="5" t="str">
        <f>TEXT(Table1[[#This Row],[Date]],"mmm")</f>
        <v>Oct</v>
      </c>
      <c r="O2929" s="5">
        <f>YEAR(Table1[[#This Row],[Date]])</f>
        <v>2023</v>
      </c>
    </row>
    <row r="2930" spans="1:15" x14ac:dyDescent="0.25">
      <c r="A2930" s="5">
        <v>2929</v>
      </c>
      <c r="B2930" s="6">
        <v>45261</v>
      </c>
      <c r="C2930" s="5" t="s">
        <v>68</v>
      </c>
      <c r="D2930" s="5" t="str">
        <f>VLOOKUP($C2930,'Sales Person'!$A$1:$C$21,2,0)</f>
        <v>Samantha Irvin</v>
      </c>
      <c r="E2930" s="5" t="s">
        <v>5</v>
      </c>
      <c r="F2930" s="5" t="str">
        <f>VLOOKUP($E2930,Country!$A$1:$B$11,2,0)</f>
        <v>South America</v>
      </c>
      <c r="G2930" s="5" t="s">
        <v>30</v>
      </c>
      <c r="H2930" s="5" t="str">
        <f>VLOOKUP($G2930,Products!$A$1:$C$11,COLUMNS(Products!$A$2:B2930),0)</f>
        <v>Audio</v>
      </c>
      <c r="I2930" s="5">
        <f>VLOOKUP($G2930,Products!$A$1:$C$11,COLUMNS(Products!$A$2:C2930),0)</f>
        <v>199.57</v>
      </c>
      <c r="J2930" s="5">
        <v>450.62</v>
      </c>
      <c r="K2930" s="5" t="s">
        <v>82</v>
      </c>
      <c r="L2930" s="5" t="s">
        <v>83</v>
      </c>
      <c r="M2930" s="5" t="str">
        <f t="shared" si="45"/>
        <v>0</v>
      </c>
      <c r="N2930" s="5" t="str">
        <f>TEXT(Table1[[#This Row],[Date]],"mmm")</f>
        <v>Dec</v>
      </c>
      <c r="O2930" s="5">
        <f>YEAR(Table1[[#This Row],[Date]])</f>
        <v>2023</v>
      </c>
    </row>
    <row r="2931" spans="1:15" x14ac:dyDescent="0.25">
      <c r="A2931" s="5">
        <v>2930</v>
      </c>
      <c r="B2931" s="6">
        <v>45285</v>
      </c>
      <c r="C2931" s="5" t="s">
        <v>74</v>
      </c>
      <c r="D2931" s="5" t="str">
        <f>VLOOKUP($C2931,'Sales Person'!$A$1:$C$21,2,0)</f>
        <v>Michale Cole</v>
      </c>
      <c r="E2931" s="5" t="s">
        <v>7</v>
      </c>
      <c r="F2931" s="5" t="str">
        <f>VLOOKUP($E2931,Country!$A$1:$B$11,2,0)</f>
        <v>Europe</v>
      </c>
      <c r="G2931" s="5" t="s">
        <v>31</v>
      </c>
      <c r="H2931" s="5" t="str">
        <f>VLOOKUP($G2931,Products!$A$1:$C$11,COLUMNS(Products!$A$2:B2931),0)</f>
        <v>Electronics</v>
      </c>
      <c r="I2931" s="5">
        <f>VLOOKUP($G2931,Products!$A$1:$C$11,COLUMNS(Products!$A$2:C2931),0)</f>
        <v>71.97</v>
      </c>
      <c r="J2931" s="5">
        <v>568.73</v>
      </c>
      <c r="K2931" s="5" t="s">
        <v>81</v>
      </c>
      <c r="L2931" s="6">
        <v>45293</v>
      </c>
      <c r="M2931" s="5">
        <f t="shared" si="45"/>
        <v>8</v>
      </c>
      <c r="N2931" s="5" t="str">
        <f>TEXT(Table1[[#This Row],[Date]],"mmm")</f>
        <v>Dec</v>
      </c>
      <c r="O2931" s="5">
        <f>YEAR(Table1[[#This Row],[Date]])</f>
        <v>2023</v>
      </c>
    </row>
    <row r="2932" spans="1:15" x14ac:dyDescent="0.25">
      <c r="A2932" s="5">
        <v>2931</v>
      </c>
      <c r="B2932" s="6">
        <v>45058</v>
      </c>
      <c r="C2932" s="5" t="s">
        <v>42</v>
      </c>
      <c r="D2932" s="5" t="str">
        <f>VLOOKUP($C2932,'Sales Person'!$A$1:$C$21,2,0)</f>
        <v>Cathy Kelley</v>
      </c>
      <c r="E2932" s="5" t="s">
        <v>15</v>
      </c>
      <c r="F2932" s="5" t="str">
        <f>VLOOKUP($E2932,Country!$A$1:$B$11,2,0)</f>
        <v>Oceania</v>
      </c>
      <c r="G2932" s="5" t="s">
        <v>20</v>
      </c>
      <c r="H2932" s="5" t="str">
        <f>VLOOKUP($G2932,Products!$A$1:$C$11,COLUMNS(Products!$A$2:B2932),0)</f>
        <v>Office Equipment</v>
      </c>
      <c r="I2932" s="5">
        <f>VLOOKUP($G2932,Products!$A$1:$C$11,COLUMNS(Products!$A$2:C2932),0)</f>
        <v>350.59</v>
      </c>
      <c r="J2932" s="5">
        <v>684.26</v>
      </c>
      <c r="K2932" s="5" t="s">
        <v>81</v>
      </c>
      <c r="L2932" s="6">
        <v>45078</v>
      </c>
      <c r="M2932" s="5">
        <f t="shared" si="45"/>
        <v>20</v>
      </c>
      <c r="N2932" s="5" t="str">
        <f>TEXT(Table1[[#This Row],[Date]],"mmm")</f>
        <v>May</v>
      </c>
      <c r="O2932" s="5">
        <f>YEAR(Table1[[#This Row],[Date]])</f>
        <v>2023</v>
      </c>
    </row>
    <row r="2933" spans="1:15" x14ac:dyDescent="0.25">
      <c r="A2933" s="5">
        <v>2932</v>
      </c>
      <c r="B2933" s="6">
        <v>45286</v>
      </c>
      <c r="C2933" s="5" t="s">
        <v>46</v>
      </c>
      <c r="D2933" s="5" t="str">
        <f>VLOOKUP($C2933,'Sales Person'!$A$1:$C$21,2,0)</f>
        <v>Nick Patrick</v>
      </c>
      <c r="E2933" s="5" t="s">
        <v>13</v>
      </c>
      <c r="F2933" s="5" t="str">
        <f>VLOOKUP($E2933,Country!$A$1:$B$11,2,0)</f>
        <v>Asia</v>
      </c>
      <c r="G2933" s="5" t="s">
        <v>33</v>
      </c>
      <c r="H2933" s="5" t="str">
        <f>VLOOKUP($G2933,Products!$A$1:$C$11,COLUMNS(Products!$A$2:B2933),0)</f>
        <v>Electronics</v>
      </c>
      <c r="I2933" s="5">
        <f>VLOOKUP($G2933,Products!$A$1:$C$11,COLUMNS(Products!$A$2:C2933),0)</f>
        <v>381.62</v>
      </c>
      <c r="J2933" s="5">
        <v>171</v>
      </c>
      <c r="K2933" s="5" t="s">
        <v>82</v>
      </c>
      <c r="L2933" s="5" t="s">
        <v>83</v>
      </c>
      <c r="M2933" s="5" t="str">
        <f t="shared" si="45"/>
        <v>0</v>
      </c>
      <c r="N2933" s="5" t="str">
        <f>TEXT(Table1[[#This Row],[Date]],"mmm")</f>
        <v>Dec</v>
      </c>
      <c r="O2933" s="5">
        <f>YEAR(Table1[[#This Row],[Date]])</f>
        <v>2023</v>
      </c>
    </row>
    <row r="2934" spans="1:15" x14ac:dyDescent="0.25">
      <c r="A2934" s="5">
        <v>2933</v>
      </c>
      <c r="B2934" s="6">
        <v>45363</v>
      </c>
      <c r="C2934" s="5" t="s">
        <v>56</v>
      </c>
      <c r="D2934" s="5" t="str">
        <f>VLOOKUP($C2934,'Sales Person'!$A$1:$C$21,2,0)</f>
        <v>Nick Patrick</v>
      </c>
      <c r="E2934" s="5" t="s">
        <v>9</v>
      </c>
      <c r="F2934" s="5" t="str">
        <f>VLOOKUP($E2934,Country!$A$1:$B$11,2,0)</f>
        <v>Europe</v>
      </c>
      <c r="G2934" s="5" t="s">
        <v>20</v>
      </c>
      <c r="H2934" s="5" t="str">
        <f>VLOOKUP($G2934,Products!$A$1:$C$11,COLUMNS(Products!$A$2:B2934),0)</f>
        <v>Office Equipment</v>
      </c>
      <c r="I2934" s="5">
        <f>VLOOKUP($G2934,Products!$A$1:$C$11,COLUMNS(Products!$A$2:C2934),0)</f>
        <v>350.59</v>
      </c>
      <c r="J2934" s="5">
        <v>695.1</v>
      </c>
      <c r="K2934" s="5" t="s">
        <v>81</v>
      </c>
      <c r="L2934" s="6">
        <v>45373</v>
      </c>
      <c r="M2934" s="5">
        <f t="shared" si="45"/>
        <v>10</v>
      </c>
      <c r="N2934" s="5" t="str">
        <f>TEXT(Table1[[#This Row],[Date]],"mmm")</f>
        <v>Mar</v>
      </c>
      <c r="O2934" s="5">
        <f>YEAR(Table1[[#This Row],[Date]])</f>
        <v>2024</v>
      </c>
    </row>
    <row r="2935" spans="1:15" x14ac:dyDescent="0.25">
      <c r="A2935" s="5">
        <v>2934</v>
      </c>
      <c r="B2935" s="6">
        <v>45376</v>
      </c>
      <c r="C2935" s="5" t="s">
        <v>42</v>
      </c>
      <c r="D2935" s="5" t="str">
        <f>VLOOKUP($C2935,'Sales Person'!$A$1:$C$21,2,0)</f>
        <v>Cathy Kelley</v>
      </c>
      <c r="E2935" s="5" t="s">
        <v>9</v>
      </c>
      <c r="F2935" s="5" t="str">
        <f>VLOOKUP($E2935,Country!$A$1:$B$11,2,0)</f>
        <v>Europe</v>
      </c>
      <c r="G2935" s="5" t="s">
        <v>31</v>
      </c>
      <c r="H2935" s="5" t="str">
        <f>VLOOKUP($G2935,Products!$A$1:$C$11,COLUMNS(Products!$A$2:B2935),0)</f>
        <v>Electronics</v>
      </c>
      <c r="I2935" s="5">
        <f>VLOOKUP($G2935,Products!$A$1:$C$11,COLUMNS(Products!$A$2:C2935),0)</f>
        <v>71.97</v>
      </c>
      <c r="J2935" s="5">
        <v>351.96</v>
      </c>
      <c r="K2935" s="5" t="s">
        <v>82</v>
      </c>
      <c r="L2935" s="5" t="s">
        <v>83</v>
      </c>
      <c r="M2935" s="5" t="str">
        <f t="shared" si="45"/>
        <v>0</v>
      </c>
      <c r="N2935" s="5" t="str">
        <f>TEXT(Table1[[#This Row],[Date]],"mmm")</f>
        <v>Mar</v>
      </c>
      <c r="O2935" s="5">
        <f>YEAR(Table1[[#This Row],[Date]])</f>
        <v>2024</v>
      </c>
    </row>
    <row r="2936" spans="1:15" x14ac:dyDescent="0.25">
      <c r="A2936" s="5">
        <v>2935</v>
      </c>
      <c r="B2936" s="6">
        <v>45482</v>
      </c>
      <c r="C2936" s="5" t="s">
        <v>54</v>
      </c>
      <c r="D2936" s="5" t="str">
        <f>VLOOKUP($C2936,'Sales Person'!$A$1:$C$21,2,0)</f>
        <v>Michale Cole</v>
      </c>
      <c r="E2936" s="5" t="s">
        <v>13</v>
      </c>
      <c r="F2936" s="5" t="str">
        <f>VLOOKUP($E2936,Country!$A$1:$B$11,2,0)</f>
        <v>Asia</v>
      </c>
      <c r="G2936" s="5" t="s">
        <v>29</v>
      </c>
      <c r="H2936" s="5" t="str">
        <f>VLOOKUP($G2936,Products!$A$1:$C$11,COLUMNS(Products!$A$2:B2936),0)</f>
        <v>Computing</v>
      </c>
      <c r="I2936" s="5">
        <f>VLOOKUP($G2936,Products!$A$1:$C$11,COLUMNS(Products!$A$2:C2936),0)</f>
        <v>104.6</v>
      </c>
      <c r="J2936" s="5">
        <v>726.27</v>
      </c>
      <c r="K2936" s="5" t="s">
        <v>82</v>
      </c>
      <c r="L2936" s="5" t="s">
        <v>83</v>
      </c>
      <c r="M2936" s="5" t="str">
        <f t="shared" si="45"/>
        <v>0</v>
      </c>
      <c r="N2936" s="5" t="str">
        <f>TEXT(Table1[[#This Row],[Date]],"mmm")</f>
        <v>Jul</v>
      </c>
      <c r="O2936" s="5">
        <f>YEAR(Table1[[#This Row],[Date]])</f>
        <v>2024</v>
      </c>
    </row>
    <row r="2937" spans="1:15" x14ac:dyDescent="0.25">
      <c r="A2937" s="5">
        <v>2936</v>
      </c>
      <c r="B2937" s="6">
        <v>45266</v>
      </c>
      <c r="C2937" s="5" t="s">
        <v>56</v>
      </c>
      <c r="D2937" s="5" t="str">
        <f>VLOOKUP($C2937,'Sales Person'!$A$1:$C$21,2,0)</f>
        <v>Nick Patrick</v>
      </c>
      <c r="E2937" s="5" t="s">
        <v>7</v>
      </c>
      <c r="F2937" s="5" t="str">
        <f>VLOOKUP($E2937,Country!$A$1:$B$11,2,0)</f>
        <v>Europe</v>
      </c>
      <c r="G2937" s="5" t="s">
        <v>33</v>
      </c>
      <c r="H2937" s="5" t="str">
        <f>VLOOKUP($G2937,Products!$A$1:$C$11,COLUMNS(Products!$A$2:B2937),0)</f>
        <v>Electronics</v>
      </c>
      <c r="I2937" s="5">
        <f>VLOOKUP($G2937,Products!$A$1:$C$11,COLUMNS(Products!$A$2:C2937),0)</f>
        <v>381.62</v>
      </c>
      <c r="J2937" s="5">
        <v>109.67</v>
      </c>
      <c r="K2937" s="5" t="s">
        <v>81</v>
      </c>
      <c r="L2937" s="6">
        <v>45274</v>
      </c>
      <c r="M2937" s="5">
        <f t="shared" si="45"/>
        <v>8</v>
      </c>
      <c r="N2937" s="5" t="str">
        <f>TEXT(Table1[[#This Row],[Date]],"mmm")</f>
        <v>Dec</v>
      </c>
      <c r="O2937" s="5">
        <f>YEAR(Table1[[#This Row],[Date]])</f>
        <v>2023</v>
      </c>
    </row>
    <row r="2938" spans="1:15" x14ac:dyDescent="0.25">
      <c r="A2938" s="5">
        <v>2937</v>
      </c>
      <c r="B2938" s="6">
        <v>45501</v>
      </c>
      <c r="C2938" s="5" t="s">
        <v>68</v>
      </c>
      <c r="D2938" s="5" t="str">
        <f>VLOOKUP($C2938,'Sales Person'!$A$1:$C$21,2,0)</f>
        <v>Samantha Irvin</v>
      </c>
      <c r="E2938" s="5" t="s">
        <v>15</v>
      </c>
      <c r="F2938" s="5" t="str">
        <f>VLOOKUP($E2938,Country!$A$1:$B$11,2,0)</f>
        <v>Oceania</v>
      </c>
      <c r="G2938" s="5" t="s">
        <v>31</v>
      </c>
      <c r="H2938" s="5" t="str">
        <f>VLOOKUP($G2938,Products!$A$1:$C$11,COLUMNS(Products!$A$2:B2938),0)</f>
        <v>Electronics</v>
      </c>
      <c r="I2938" s="5">
        <f>VLOOKUP($G2938,Products!$A$1:$C$11,COLUMNS(Products!$A$2:C2938),0)</f>
        <v>71.97</v>
      </c>
      <c r="J2938" s="5">
        <v>724.84</v>
      </c>
      <c r="K2938" s="5" t="s">
        <v>81</v>
      </c>
      <c r="L2938" s="6">
        <v>45521</v>
      </c>
      <c r="M2938" s="5">
        <f t="shared" si="45"/>
        <v>20</v>
      </c>
      <c r="N2938" s="5" t="str">
        <f>TEXT(Table1[[#This Row],[Date]],"mmm")</f>
        <v>Jul</v>
      </c>
      <c r="O2938" s="5">
        <f>YEAR(Table1[[#This Row],[Date]])</f>
        <v>2024</v>
      </c>
    </row>
    <row r="2939" spans="1:15" x14ac:dyDescent="0.25">
      <c r="A2939" s="5">
        <v>2938</v>
      </c>
      <c r="B2939" s="6">
        <v>45605</v>
      </c>
      <c r="C2939" s="5" t="s">
        <v>68</v>
      </c>
      <c r="D2939" s="5" t="str">
        <f>VLOOKUP($C2939,'Sales Person'!$A$1:$C$21,2,0)</f>
        <v>Samantha Irvin</v>
      </c>
      <c r="E2939" s="5" t="s">
        <v>2</v>
      </c>
      <c r="F2939" s="5" t="str">
        <f>VLOOKUP($E2939,Country!$A$1:$B$11,2,0)</f>
        <v>North America</v>
      </c>
      <c r="G2939" s="5" t="s">
        <v>33</v>
      </c>
      <c r="H2939" s="5" t="str">
        <f>VLOOKUP($G2939,Products!$A$1:$C$11,COLUMNS(Products!$A$2:B2939),0)</f>
        <v>Electronics</v>
      </c>
      <c r="I2939" s="5">
        <f>VLOOKUP($G2939,Products!$A$1:$C$11,COLUMNS(Products!$A$2:C2939),0)</f>
        <v>381.62</v>
      </c>
      <c r="J2939" s="5">
        <v>550.20000000000005</v>
      </c>
      <c r="K2939" s="5" t="s">
        <v>82</v>
      </c>
      <c r="L2939" s="5" t="s">
        <v>83</v>
      </c>
      <c r="M2939" s="5" t="str">
        <f t="shared" si="45"/>
        <v>0</v>
      </c>
      <c r="N2939" s="5" t="str">
        <f>TEXT(Table1[[#This Row],[Date]],"mmm")</f>
        <v>Nov</v>
      </c>
      <c r="O2939" s="5">
        <f>YEAR(Table1[[#This Row],[Date]])</f>
        <v>2024</v>
      </c>
    </row>
    <row r="2940" spans="1:15" x14ac:dyDescent="0.25">
      <c r="A2940" s="5">
        <v>2939</v>
      </c>
      <c r="B2940" s="6">
        <v>45257</v>
      </c>
      <c r="C2940" s="5" t="s">
        <v>42</v>
      </c>
      <c r="D2940" s="5" t="str">
        <f>VLOOKUP($C2940,'Sales Person'!$A$1:$C$21,2,0)</f>
        <v>Cathy Kelley</v>
      </c>
      <c r="E2940" s="5" t="s">
        <v>7</v>
      </c>
      <c r="F2940" s="5" t="str">
        <f>VLOOKUP($E2940,Country!$A$1:$B$11,2,0)</f>
        <v>Europe</v>
      </c>
      <c r="G2940" s="5" t="s">
        <v>28</v>
      </c>
      <c r="H2940" s="5" t="str">
        <f>VLOOKUP($G2940,Products!$A$1:$C$11,COLUMNS(Products!$A$2:B2940),0)</f>
        <v>Electronics</v>
      </c>
      <c r="I2940" s="5">
        <f>VLOOKUP($G2940,Products!$A$1:$C$11,COLUMNS(Products!$A$2:C2940),0)</f>
        <v>282.79000000000002</v>
      </c>
      <c r="J2940" s="5">
        <v>841.48</v>
      </c>
      <c r="K2940" s="5" t="s">
        <v>81</v>
      </c>
      <c r="L2940" s="6">
        <v>45265</v>
      </c>
      <c r="M2940" s="5">
        <f t="shared" si="45"/>
        <v>8</v>
      </c>
      <c r="N2940" s="5" t="str">
        <f>TEXT(Table1[[#This Row],[Date]],"mmm")</f>
        <v>Nov</v>
      </c>
      <c r="O2940" s="5">
        <f>YEAR(Table1[[#This Row],[Date]])</f>
        <v>2023</v>
      </c>
    </row>
    <row r="2941" spans="1:15" x14ac:dyDescent="0.25">
      <c r="A2941" s="5">
        <v>2940</v>
      </c>
      <c r="B2941" s="6">
        <v>45414</v>
      </c>
      <c r="C2941" s="5" t="s">
        <v>50</v>
      </c>
      <c r="D2941" s="5" t="str">
        <f>VLOOKUP($C2941,'Sales Person'!$A$1:$C$21,2,0)</f>
        <v>Michale Cole</v>
      </c>
      <c r="E2941" s="5" t="s">
        <v>15</v>
      </c>
      <c r="F2941" s="5" t="str">
        <f>VLOOKUP($E2941,Country!$A$1:$B$11,2,0)</f>
        <v>Oceania</v>
      </c>
      <c r="G2941" s="5" t="s">
        <v>29</v>
      </c>
      <c r="H2941" s="5" t="str">
        <f>VLOOKUP($G2941,Products!$A$1:$C$11,COLUMNS(Products!$A$2:B2941),0)</f>
        <v>Computing</v>
      </c>
      <c r="I2941" s="5">
        <f>VLOOKUP($G2941,Products!$A$1:$C$11,COLUMNS(Products!$A$2:C2941),0)</f>
        <v>104.6</v>
      </c>
      <c r="J2941" s="5">
        <v>765.1</v>
      </c>
      <c r="K2941" s="5" t="s">
        <v>82</v>
      </c>
      <c r="L2941" s="5" t="s">
        <v>83</v>
      </c>
      <c r="M2941" s="5" t="str">
        <f t="shared" si="45"/>
        <v>0</v>
      </c>
      <c r="N2941" s="5" t="str">
        <f>TEXT(Table1[[#This Row],[Date]],"mmm")</f>
        <v>May</v>
      </c>
      <c r="O2941" s="5">
        <f>YEAR(Table1[[#This Row],[Date]])</f>
        <v>2024</v>
      </c>
    </row>
    <row r="2942" spans="1:15" x14ac:dyDescent="0.25">
      <c r="A2942" s="5">
        <v>2941</v>
      </c>
      <c r="B2942" s="6">
        <v>45041</v>
      </c>
      <c r="C2942" s="5" t="s">
        <v>54</v>
      </c>
      <c r="D2942" s="5" t="str">
        <f>VLOOKUP($C2942,'Sales Person'!$A$1:$C$21,2,0)</f>
        <v>Michale Cole</v>
      </c>
      <c r="E2942" s="5" t="s">
        <v>2</v>
      </c>
      <c r="F2942" s="5" t="str">
        <f>VLOOKUP($E2942,Country!$A$1:$B$11,2,0)</f>
        <v>North America</v>
      </c>
      <c r="G2942" s="5" t="s">
        <v>22</v>
      </c>
      <c r="H2942" s="5" t="str">
        <f>VLOOKUP($G2942,Products!$A$1:$C$11,COLUMNS(Products!$A$2:B2942),0)</f>
        <v>Computing</v>
      </c>
      <c r="I2942" s="5">
        <f>VLOOKUP($G2942,Products!$A$1:$C$11,COLUMNS(Products!$A$2:C2942),0)</f>
        <v>415.78</v>
      </c>
      <c r="J2942" s="5">
        <v>340.3</v>
      </c>
      <c r="K2942" s="5" t="s">
        <v>81</v>
      </c>
      <c r="L2942" s="6">
        <v>45042</v>
      </c>
      <c r="M2942" s="5">
        <f t="shared" si="45"/>
        <v>1</v>
      </c>
      <c r="N2942" s="5" t="str">
        <f>TEXT(Table1[[#This Row],[Date]],"mmm")</f>
        <v>Apr</v>
      </c>
      <c r="O2942" s="5">
        <f>YEAR(Table1[[#This Row],[Date]])</f>
        <v>2023</v>
      </c>
    </row>
    <row r="2943" spans="1:15" x14ac:dyDescent="0.25">
      <c r="A2943" s="5">
        <v>2942</v>
      </c>
      <c r="B2943" s="6">
        <v>45575</v>
      </c>
      <c r="C2943" s="5" t="s">
        <v>72</v>
      </c>
      <c r="D2943" s="5" t="str">
        <f>VLOOKUP($C2943,'Sales Person'!$A$1:$C$21,2,0)</f>
        <v>Cathy Kelley</v>
      </c>
      <c r="E2943" s="5" t="s">
        <v>11</v>
      </c>
      <c r="F2943" s="5" t="str">
        <f>VLOOKUP($E2943,Country!$A$1:$B$11,2,0)</f>
        <v>Asia</v>
      </c>
      <c r="G2943" s="5" t="s">
        <v>22</v>
      </c>
      <c r="H2943" s="5" t="str">
        <f>VLOOKUP($G2943,Products!$A$1:$C$11,COLUMNS(Products!$A$2:B2943),0)</f>
        <v>Computing</v>
      </c>
      <c r="I2943" s="5">
        <f>VLOOKUP($G2943,Products!$A$1:$C$11,COLUMNS(Products!$A$2:C2943),0)</f>
        <v>415.78</v>
      </c>
      <c r="J2943" s="5">
        <v>919.64</v>
      </c>
      <c r="K2943" s="5" t="s">
        <v>82</v>
      </c>
      <c r="L2943" s="5" t="s">
        <v>83</v>
      </c>
      <c r="M2943" s="5" t="str">
        <f t="shared" si="45"/>
        <v>0</v>
      </c>
      <c r="N2943" s="5" t="str">
        <f>TEXT(Table1[[#This Row],[Date]],"mmm")</f>
        <v>Oct</v>
      </c>
      <c r="O2943" s="5">
        <f>YEAR(Table1[[#This Row],[Date]])</f>
        <v>2024</v>
      </c>
    </row>
    <row r="2944" spans="1:15" x14ac:dyDescent="0.25">
      <c r="A2944" s="5">
        <v>2943</v>
      </c>
      <c r="B2944" s="6">
        <v>45211</v>
      </c>
      <c r="C2944" s="5" t="s">
        <v>54</v>
      </c>
      <c r="D2944" s="5" t="str">
        <f>VLOOKUP($C2944,'Sales Person'!$A$1:$C$21,2,0)</f>
        <v>Michale Cole</v>
      </c>
      <c r="E2944" s="5" t="s">
        <v>9</v>
      </c>
      <c r="F2944" s="5" t="str">
        <f>VLOOKUP($E2944,Country!$A$1:$B$11,2,0)</f>
        <v>Europe</v>
      </c>
      <c r="G2944" s="5" t="s">
        <v>30</v>
      </c>
      <c r="H2944" s="5" t="str">
        <f>VLOOKUP($G2944,Products!$A$1:$C$11,COLUMNS(Products!$A$2:B2944),0)</f>
        <v>Audio</v>
      </c>
      <c r="I2944" s="5">
        <f>VLOOKUP($G2944,Products!$A$1:$C$11,COLUMNS(Products!$A$2:C2944),0)</f>
        <v>199.57</v>
      </c>
      <c r="J2944" s="5">
        <v>958.18</v>
      </c>
      <c r="K2944" s="5" t="s">
        <v>81</v>
      </c>
      <c r="L2944" s="6">
        <v>45221</v>
      </c>
      <c r="M2944" s="5">
        <f t="shared" si="45"/>
        <v>10</v>
      </c>
      <c r="N2944" s="5" t="str">
        <f>TEXT(Table1[[#This Row],[Date]],"mmm")</f>
        <v>Oct</v>
      </c>
      <c r="O2944" s="5">
        <f>YEAR(Table1[[#This Row],[Date]])</f>
        <v>2023</v>
      </c>
    </row>
    <row r="2945" spans="1:15" x14ac:dyDescent="0.25">
      <c r="A2945" s="5">
        <v>2944</v>
      </c>
      <c r="B2945" s="6">
        <v>45340</v>
      </c>
      <c r="C2945" s="5" t="s">
        <v>60</v>
      </c>
      <c r="D2945" s="5" t="str">
        <f>VLOOKUP($C2945,'Sales Person'!$A$1:$C$21,2,0)</f>
        <v>Cathy Kelley</v>
      </c>
      <c r="E2945" s="5" t="s">
        <v>15</v>
      </c>
      <c r="F2945" s="5" t="str">
        <f>VLOOKUP($E2945,Country!$A$1:$B$11,2,0)</f>
        <v>Oceania</v>
      </c>
      <c r="G2945" s="5" t="s">
        <v>28</v>
      </c>
      <c r="H2945" s="5" t="str">
        <f>VLOOKUP($G2945,Products!$A$1:$C$11,COLUMNS(Products!$A$2:B2945),0)</f>
        <v>Electronics</v>
      </c>
      <c r="I2945" s="5">
        <f>VLOOKUP($G2945,Products!$A$1:$C$11,COLUMNS(Products!$A$2:C2945),0)</f>
        <v>282.79000000000002</v>
      </c>
      <c r="J2945" s="5">
        <v>193.74</v>
      </c>
      <c r="K2945" s="5" t="s">
        <v>82</v>
      </c>
      <c r="L2945" s="5" t="s">
        <v>83</v>
      </c>
      <c r="M2945" s="5" t="str">
        <f t="shared" si="45"/>
        <v>0</v>
      </c>
      <c r="N2945" s="5" t="str">
        <f>TEXT(Table1[[#This Row],[Date]],"mmm")</f>
        <v>Feb</v>
      </c>
      <c r="O2945" s="5">
        <f>YEAR(Table1[[#This Row],[Date]])</f>
        <v>2024</v>
      </c>
    </row>
    <row r="2946" spans="1:15" x14ac:dyDescent="0.25">
      <c r="A2946" s="5">
        <v>2945</v>
      </c>
      <c r="B2946" s="6">
        <v>45153</v>
      </c>
      <c r="C2946" s="5" t="s">
        <v>58</v>
      </c>
      <c r="D2946" s="5" t="str">
        <f>VLOOKUP($C2946,'Sales Person'!$A$1:$C$21,2,0)</f>
        <v>Nick Patrick</v>
      </c>
      <c r="E2946" s="5" t="s">
        <v>9</v>
      </c>
      <c r="F2946" s="5" t="str">
        <f>VLOOKUP($E2946,Country!$A$1:$B$11,2,0)</f>
        <v>Europe</v>
      </c>
      <c r="G2946" s="5" t="s">
        <v>24</v>
      </c>
      <c r="H2946" s="5" t="str">
        <f>VLOOKUP($G2946,Products!$A$1:$C$11,COLUMNS(Products!$A$2:B2946),0)</f>
        <v>Audio</v>
      </c>
      <c r="I2946" s="5">
        <f>VLOOKUP($G2946,Products!$A$1:$C$11,COLUMNS(Products!$A$2:C2946),0)</f>
        <v>195.62</v>
      </c>
      <c r="J2946" s="5">
        <v>143.51</v>
      </c>
      <c r="K2946" s="5" t="s">
        <v>82</v>
      </c>
      <c r="L2946" s="5" t="s">
        <v>83</v>
      </c>
      <c r="M2946" s="5" t="str">
        <f t="shared" ref="M2946:M3009" si="46">IFERROR(L2946-B2946,"0")</f>
        <v>0</v>
      </c>
      <c r="N2946" s="5" t="str">
        <f>TEXT(Table1[[#This Row],[Date]],"mmm")</f>
        <v>Aug</v>
      </c>
      <c r="O2946" s="5">
        <f>YEAR(Table1[[#This Row],[Date]])</f>
        <v>2023</v>
      </c>
    </row>
    <row r="2947" spans="1:15" x14ac:dyDescent="0.25">
      <c r="A2947" s="5">
        <v>2946</v>
      </c>
      <c r="B2947" s="6">
        <v>44927</v>
      </c>
      <c r="C2947" s="5" t="s">
        <v>68</v>
      </c>
      <c r="D2947" s="5" t="str">
        <f>VLOOKUP($C2947,'Sales Person'!$A$1:$C$21,2,0)</f>
        <v>Samantha Irvin</v>
      </c>
      <c r="E2947" s="5" t="s">
        <v>9</v>
      </c>
      <c r="F2947" s="5" t="str">
        <f>VLOOKUP($E2947,Country!$A$1:$B$11,2,0)</f>
        <v>Europe</v>
      </c>
      <c r="G2947" s="5" t="s">
        <v>24</v>
      </c>
      <c r="H2947" s="5" t="str">
        <f>VLOOKUP($G2947,Products!$A$1:$C$11,COLUMNS(Products!$A$2:B2947),0)</f>
        <v>Audio</v>
      </c>
      <c r="I2947" s="5">
        <f>VLOOKUP($G2947,Products!$A$1:$C$11,COLUMNS(Products!$A$2:C2947),0)</f>
        <v>195.62</v>
      </c>
      <c r="J2947" s="5">
        <v>744.62</v>
      </c>
      <c r="K2947" s="5" t="s">
        <v>82</v>
      </c>
      <c r="L2947" s="5" t="s">
        <v>83</v>
      </c>
      <c r="M2947" s="5" t="str">
        <f t="shared" si="46"/>
        <v>0</v>
      </c>
      <c r="N2947" s="5" t="str">
        <f>TEXT(Table1[[#This Row],[Date]],"mmm")</f>
        <v>Jan</v>
      </c>
      <c r="O2947" s="5">
        <f>YEAR(Table1[[#This Row],[Date]])</f>
        <v>2023</v>
      </c>
    </row>
    <row r="2948" spans="1:15" x14ac:dyDescent="0.25">
      <c r="A2948" s="5">
        <v>2947</v>
      </c>
      <c r="B2948" s="6">
        <v>45336</v>
      </c>
      <c r="C2948" s="5" t="s">
        <v>70</v>
      </c>
      <c r="D2948" s="5" t="str">
        <f>VLOOKUP($C2948,'Sales Person'!$A$1:$C$21,2,0)</f>
        <v>Cathy Kelley</v>
      </c>
      <c r="E2948" s="5" t="s">
        <v>11</v>
      </c>
      <c r="F2948" s="5" t="str">
        <f>VLOOKUP($E2948,Country!$A$1:$B$11,2,0)</f>
        <v>Asia</v>
      </c>
      <c r="G2948" s="5" t="s">
        <v>26</v>
      </c>
      <c r="H2948" s="5" t="str">
        <f>VLOOKUP($G2948,Products!$A$1:$C$11,COLUMNS(Products!$A$2:B2948),0)</f>
        <v>Electronics</v>
      </c>
      <c r="I2948" s="5">
        <f>VLOOKUP($G2948,Products!$A$1:$C$11,COLUMNS(Products!$A$2:C2948),0)</f>
        <v>263.2</v>
      </c>
      <c r="J2948" s="5">
        <v>291.8</v>
      </c>
      <c r="K2948" s="5" t="s">
        <v>81</v>
      </c>
      <c r="L2948" s="6">
        <v>45348</v>
      </c>
      <c r="M2948" s="5">
        <f t="shared" si="46"/>
        <v>12</v>
      </c>
      <c r="N2948" s="5" t="str">
        <f>TEXT(Table1[[#This Row],[Date]],"mmm")</f>
        <v>Feb</v>
      </c>
      <c r="O2948" s="5">
        <f>YEAR(Table1[[#This Row],[Date]])</f>
        <v>2024</v>
      </c>
    </row>
    <row r="2949" spans="1:15" x14ac:dyDescent="0.25">
      <c r="A2949" s="5">
        <v>2948</v>
      </c>
      <c r="B2949" s="6">
        <v>45072</v>
      </c>
      <c r="C2949" s="5" t="s">
        <v>46</v>
      </c>
      <c r="D2949" s="5" t="str">
        <f>VLOOKUP($C2949,'Sales Person'!$A$1:$C$21,2,0)</f>
        <v>Nick Patrick</v>
      </c>
      <c r="E2949" s="5" t="s">
        <v>4</v>
      </c>
      <c r="F2949" s="5" t="str">
        <f>VLOOKUP($E2949,Country!$A$1:$B$11,2,0)</f>
        <v>North America</v>
      </c>
      <c r="G2949" s="5" t="s">
        <v>26</v>
      </c>
      <c r="H2949" s="5" t="str">
        <f>VLOOKUP($G2949,Products!$A$1:$C$11,COLUMNS(Products!$A$2:B2949),0)</f>
        <v>Electronics</v>
      </c>
      <c r="I2949" s="5">
        <f>VLOOKUP($G2949,Products!$A$1:$C$11,COLUMNS(Products!$A$2:C2949),0)</f>
        <v>263.2</v>
      </c>
      <c r="J2949" s="5">
        <v>410.44</v>
      </c>
      <c r="K2949" s="5" t="s">
        <v>82</v>
      </c>
      <c r="L2949" s="5" t="s">
        <v>83</v>
      </c>
      <c r="M2949" s="5" t="str">
        <f t="shared" si="46"/>
        <v>0</v>
      </c>
      <c r="N2949" s="5" t="str">
        <f>TEXT(Table1[[#This Row],[Date]],"mmm")</f>
        <v>May</v>
      </c>
      <c r="O2949" s="5">
        <f>YEAR(Table1[[#This Row],[Date]])</f>
        <v>2023</v>
      </c>
    </row>
    <row r="2950" spans="1:15" x14ac:dyDescent="0.25">
      <c r="A2950" s="5">
        <v>2949</v>
      </c>
      <c r="B2950" s="6">
        <v>45054</v>
      </c>
      <c r="C2950" s="5" t="s">
        <v>64</v>
      </c>
      <c r="D2950" s="5" t="str">
        <f>VLOOKUP($C2950,'Sales Person'!$A$1:$C$21,2,0)</f>
        <v>Michale Cole</v>
      </c>
      <c r="E2950" s="5" t="s">
        <v>9</v>
      </c>
      <c r="F2950" s="5" t="str">
        <f>VLOOKUP($E2950,Country!$A$1:$B$11,2,0)</f>
        <v>Europe</v>
      </c>
      <c r="G2950" s="5" t="s">
        <v>32</v>
      </c>
      <c r="H2950" s="5" t="str">
        <f>VLOOKUP($G2950,Products!$A$1:$C$11,COLUMNS(Products!$A$2:B2950),0)</f>
        <v>Audio</v>
      </c>
      <c r="I2950" s="5">
        <f>VLOOKUP($G2950,Products!$A$1:$C$11,COLUMNS(Products!$A$2:C2950),0)</f>
        <v>143.09</v>
      </c>
      <c r="J2950" s="5">
        <v>267.68</v>
      </c>
      <c r="K2950" s="5" t="s">
        <v>81</v>
      </c>
      <c r="L2950" s="6">
        <v>45064</v>
      </c>
      <c r="M2950" s="5">
        <f t="shared" si="46"/>
        <v>10</v>
      </c>
      <c r="N2950" s="5" t="str">
        <f>TEXT(Table1[[#This Row],[Date]],"mmm")</f>
        <v>May</v>
      </c>
      <c r="O2950" s="5">
        <f>YEAR(Table1[[#This Row],[Date]])</f>
        <v>2023</v>
      </c>
    </row>
    <row r="2951" spans="1:15" x14ac:dyDescent="0.25">
      <c r="A2951" s="5">
        <v>2950</v>
      </c>
      <c r="B2951" s="6">
        <v>45183</v>
      </c>
      <c r="C2951" s="5" t="s">
        <v>68</v>
      </c>
      <c r="D2951" s="5" t="str">
        <f>VLOOKUP($C2951,'Sales Person'!$A$1:$C$21,2,0)</f>
        <v>Samantha Irvin</v>
      </c>
      <c r="E2951" s="5" t="s">
        <v>13</v>
      </c>
      <c r="F2951" s="5" t="str">
        <f>VLOOKUP($E2951,Country!$A$1:$B$11,2,0)</f>
        <v>Asia</v>
      </c>
      <c r="G2951" s="5" t="s">
        <v>28</v>
      </c>
      <c r="H2951" s="5" t="str">
        <f>VLOOKUP($G2951,Products!$A$1:$C$11,COLUMNS(Products!$A$2:B2951),0)</f>
        <v>Electronics</v>
      </c>
      <c r="I2951" s="5">
        <f>VLOOKUP($G2951,Products!$A$1:$C$11,COLUMNS(Products!$A$2:C2951),0)</f>
        <v>282.79000000000002</v>
      </c>
      <c r="J2951" s="5">
        <v>583.07000000000005</v>
      </c>
      <c r="K2951" s="5" t="s">
        <v>81</v>
      </c>
      <c r="L2951" s="6">
        <v>45198</v>
      </c>
      <c r="M2951" s="5">
        <f t="shared" si="46"/>
        <v>15</v>
      </c>
      <c r="N2951" s="5" t="str">
        <f>TEXT(Table1[[#This Row],[Date]],"mmm")</f>
        <v>Sep</v>
      </c>
      <c r="O2951" s="5">
        <f>YEAR(Table1[[#This Row],[Date]])</f>
        <v>2023</v>
      </c>
    </row>
    <row r="2952" spans="1:15" x14ac:dyDescent="0.25">
      <c r="A2952" s="5">
        <v>2951</v>
      </c>
      <c r="B2952" s="6">
        <v>45615</v>
      </c>
      <c r="C2952" s="5" t="s">
        <v>36</v>
      </c>
      <c r="D2952" s="5" t="str">
        <f>VLOOKUP($C2952,'Sales Person'!$A$1:$C$21,2,0)</f>
        <v>Michale Cole</v>
      </c>
      <c r="E2952" s="5" t="s">
        <v>14</v>
      </c>
      <c r="F2952" s="5" t="str">
        <f>VLOOKUP($E2952,Country!$A$1:$B$11,2,0)</f>
        <v>Asia</v>
      </c>
      <c r="G2952" s="5" t="s">
        <v>30</v>
      </c>
      <c r="H2952" s="5" t="str">
        <f>VLOOKUP($G2952,Products!$A$1:$C$11,COLUMNS(Products!$A$2:B2952),0)</f>
        <v>Audio</v>
      </c>
      <c r="I2952" s="5">
        <f>VLOOKUP($G2952,Products!$A$1:$C$11,COLUMNS(Products!$A$2:C2952),0)</f>
        <v>199.57</v>
      </c>
      <c r="J2952" s="5">
        <v>472.9</v>
      </c>
      <c r="K2952" s="5" t="s">
        <v>81</v>
      </c>
      <c r="L2952" s="6">
        <v>45633</v>
      </c>
      <c r="M2952" s="5">
        <f t="shared" si="46"/>
        <v>18</v>
      </c>
      <c r="N2952" s="5" t="str">
        <f>TEXT(Table1[[#This Row],[Date]],"mmm")</f>
        <v>Nov</v>
      </c>
      <c r="O2952" s="5">
        <f>YEAR(Table1[[#This Row],[Date]])</f>
        <v>2024</v>
      </c>
    </row>
    <row r="2953" spans="1:15" x14ac:dyDescent="0.25">
      <c r="A2953" s="5">
        <v>2952</v>
      </c>
      <c r="B2953" s="6">
        <v>44947</v>
      </c>
      <c r="C2953" s="5" t="s">
        <v>38</v>
      </c>
      <c r="D2953" s="5" t="str">
        <f>VLOOKUP($C2953,'Sales Person'!$A$1:$C$21,2,0)</f>
        <v>Samantha Irvin</v>
      </c>
      <c r="E2953" s="5" t="s">
        <v>11</v>
      </c>
      <c r="F2953" s="5" t="str">
        <f>VLOOKUP($E2953,Country!$A$1:$B$11,2,0)</f>
        <v>Asia</v>
      </c>
      <c r="G2953" s="5" t="s">
        <v>20</v>
      </c>
      <c r="H2953" s="5" t="str">
        <f>VLOOKUP($G2953,Products!$A$1:$C$11,COLUMNS(Products!$A$2:B2953),0)</f>
        <v>Office Equipment</v>
      </c>
      <c r="I2953" s="5">
        <f>VLOOKUP($G2953,Products!$A$1:$C$11,COLUMNS(Products!$A$2:C2953),0)</f>
        <v>350.59</v>
      </c>
      <c r="J2953" s="5">
        <v>750.82</v>
      </c>
      <c r="K2953" s="5" t="s">
        <v>82</v>
      </c>
      <c r="L2953" s="5" t="s">
        <v>83</v>
      </c>
      <c r="M2953" s="5" t="str">
        <f t="shared" si="46"/>
        <v>0</v>
      </c>
      <c r="N2953" s="5" t="str">
        <f>TEXT(Table1[[#This Row],[Date]],"mmm")</f>
        <v>Jan</v>
      </c>
      <c r="O2953" s="5">
        <f>YEAR(Table1[[#This Row],[Date]])</f>
        <v>2023</v>
      </c>
    </row>
    <row r="2954" spans="1:15" x14ac:dyDescent="0.25">
      <c r="A2954" s="5">
        <v>2953</v>
      </c>
      <c r="B2954" s="6">
        <v>45002</v>
      </c>
      <c r="C2954" s="5" t="s">
        <v>58</v>
      </c>
      <c r="D2954" s="5" t="str">
        <f>VLOOKUP($C2954,'Sales Person'!$A$1:$C$21,2,0)</f>
        <v>Nick Patrick</v>
      </c>
      <c r="E2954" s="5" t="s">
        <v>9</v>
      </c>
      <c r="F2954" s="5" t="str">
        <f>VLOOKUP($E2954,Country!$A$1:$B$11,2,0)</f>
        <v>Europe</v>
      </c>
      <c r="G2954" s="5" t="s">
        <v>20</v>
      </c>
      <c r="H2954" s="5" t="str">
        <f>VLOOKUP($G2954,Products!$A$1:$C$11,COLUMNS(Products!$A$2:B2954),0)</f>
        <v>Office Equipment</v>
      </c>
      <c r="I2954" s="5">
        <f>VLOOKUP($G2954,Products!$A$1:$C$11,COLUMNS(Products!$A$2:C2954),0)</f>
        <v>350.59</v>
      </c>
      <c r="J2954" s="5">
        <v>894.56</v>
      </c>
      <c r="K2954" s="5" t="s">
        <v>82</v>
      </c>
      <c r="L2954" s="5" t="s">
        <v>83</v>
      </c>
      <c r="M2954" s="5" t="str">
        <f t="shared" si="46"/>
        <v>0</v>
      </c>
      <c r="N2954" s="5" t="str">
        <f>TEXT(Table1[[#This Row],[Date]],"mmm")</f>
        <v>Mar</v>
      </c>
      <c r="O2954" s="5">
        <f>YEAR(Table1[[#This Row],[Date]])</f>
        <v>2023</v>
      </c>
    </row>
    <row r="2955" spans="1:15" x14ac:dyDescent="0.25">
      <c r="A2955" s="5">
        <v>2954</v>
      </c>
      <c r="B2955" s="6">
        <v>45623</v>
      </c>
      <c r="C2955" s="5" t="s">
        <v>60</v>
      </c>
      <c r="D2955" s="5" t="str">
        <f>VLOOKUP($C2955,'Sales Person'!$A$1:$C$21,2,0)</f>
        <v>Cathy Kelley</v>
      </c>
      <c r="E2955" s="5" t="s">
        <v>9</v>
      </c>
      <c r="F2955" s="5" t="str">
        <f>VLOOKUP($E2955,Country!$A$1:$B$11,2,0)</f>
        <v>Europe</v>
      </c>
      <c r="G2955" s="5" t="s">
        <v>28</v>
      </c>
      <c r="H2955" s="5" t="str">
        <f>VLOOKUP($G2955,Products!$A$1:$C$11,COLUMNS(Products!$A$2:B2955),0)</f>
        <v>Electronics</v>
      </c>
      <c r="I2955" s="5">
        <f>VLOOKUP($G2955,Products!$A$1:$C$11,COLUMNS(Products!$A$2:C2955),0)</f>
        <v>282.79000000000002</v>
      </c>
      <c r="J2955" s="5">
        <v>686.69</v>
      </c>
      <c r="K2955" s="5" t="s">
        <v>81</v>
      </c>
      <c r="L2955" s="6">
        <v>45633</v>
      </c>
      <c r="M2955" s="5">
        <f t="shared" si="46"/>
        <v>10</v>
      </c>
      <c r="N2955" s="5" t="str">
        <f>TEXT(Table1[[#This Row],[Date]],"mmm")</f>
        <v>Nov</v>
      </c>
      <c r="O2955" s="5">
        <f>YEAR(Table1[[#This Row],[Date]])</f>
        <v>2024</v>
      </c>
    </row>
    <row r="2956" spans="1:15" x14ac:dyDescent="0.25">
      <c r="A2956" s="5">
        <v>2955</v>
      </c>
      <c r="B2956" s="6">
        <v>45364</v>
      </c>
      <c r="C2956" s="5" t="s">
        <v>40</v>
      </c>
      <c r="D2956" s="5" t="str">
        <f>VLOOKUP($C2956,'Sales Person'!$A$1:$C$21,2,0)</f>
        <v>Samantha Irvin</v>
      </c>
      <c r="E2956" s="5" t="s">
        <v>4</v>
      </c>
      <c r="F2956" s="5" t="str">
        <f>VLOOKUP($E2956,Country!$A$1:$B$11,2,0)</f>
        <v>North America</v>
      </c>
      <c r="G2956" s="5" t="s">
        <v>33</v>
      </c>
      <c r="H2956" s="5" t="str">
        <f>VLOOKUP($G2956,Products!$A$1:$C$11,COLUMNS(Products!$A$2:B2956),0)</f>
        <v>Electronics</v>
      </c>
      <c r="I2956" s="5">
        <f>VLOOKUP($G2956,Products!$A$1:$C$11,COLUMNS(Products!$A$2:C2956),0)</f>
        <v>381.62</v>
      </c>
      <c r="J2956" s="5">
        <v>546.51</v>
      </c>
      <c r="K2956" s="5" t="s">
        <v>81</v>
      </c>
      <c r="L2956" s="6">
        <v>45366</v>
      </c>
      <c r="M2956" s="5">
        <f t="shared" si="46"/>
        <v>2</v>
      </c>
      <c r="N2956" s="5" t="str">
        <f>TEXT(Table1[[#This Row],[Date]],"mmm")</f>
        <v>Mar</v>
      </c>
      <c r="O2956" s="5">
        <f>YEAR(Table1[[#This Row],[Date]])</f>
        <v>2024</v>
      </c>
    </row>
    <row r="2957" spans="1:15" x14ac:dyDescent="0.25">
      <c r="A2957" s="5">
        <v>2956</v>
      </c>
      <c r="B2957" s="6">
        <v>45620</v>
      </c>
      <c r="C2957" s="5" t="s">
        <v>44</v>
      </c>
      <c r="D2957" s="5" t="str">
        <f>VLOOKUP($C2957,'Sales Person'!$A$1:$C$21,2,0)</f>
        <v>Cathy Kelley</v>
      </c>
      <c r="E2957" s="5" t="s">
        <v>15</v>
      </c>
      <c r="F2957" s="5" t="str">
        <f>VLOOKUP($E2957,Country!$A$1:$B$11,2,0)</f>
        <v>Oceania</v>
      </c>
      <c r="G2957" s="5" t="s">
        <v>28</v>
      </c>
      <c r="H2957" s="5" t="str">
        <f>VLOOKUP($G2957,Products!$A$1:$C$11,COLUMNS(Products!$A$2:B2957),0)</f>
        <v>Electronics</v>
      </c>
      <c r="I2957" s="5">
        <f>VLOOKUP($G2957,Products!$A$1:$C$11,COLUMNS(Products!$A$2:C2957),0)</f>
        <v>282.79000000000002</v>
      </c>
      <c r="J2957" s="5">
        <v>390.67</v>
      </c>
      <c r="K2957" s="5" t="s">
        <v>81</v>
      </c>
      <c r="L2957" s="6">
        <v>45640</v>
      </c>
      <c r="M2957" s="5">
        <f t="shared" si="46"/>
        <v>20</v>
      </c>
      <c r="N2957" s="5" t="str">
        <f>TEXT(Table1[[#This Row],[Date]],"mmm")</f>
        <v>Nov</v>
      </c>
      <c r="O2957" s="5">
        <f>YEAR(Table1[[#This Row],[Date]])</f>
        <v>2024</v>
      </c>
    </row>
    <row r="2958" spans="1:15" x14ac:dyDescent="0.25">
      <c r="A2958" s="5">
        <v>2957</v>
      </c>
      <c r="B2958" s="6">
        <v>45194</v>
      </c>
      <c r="C2958" s="5" t="s">
        <v>40</v>
      </c>
      <c r="D2958" s="5" t="str">
        <f>VLOOKUP($C2958,'Sales Person'!$A$1:$C$21,2,0)</f>
        <v>Samantha Irvin</v>
      </c>
      <c r="E2958" s="5" t="s">
        <v>13</v>
      </c>
      <c r="F2958" s="5" t="str">
        <f>VLOOKUP($E2958,Country!$A$1:$B$11,2,0)</f>
        <v>Asia</v>
      </c>
      <c r="G2958" s="5" t="s">
        <v>29</v>
      </c>
      <c r="H2958" s="5" t="str">
        <f>VLOOKUP($G2958,Products!$A$1:$C$11,COLUMNS(Products!$A$2:B2958),0)</f>
        <v>Computing</v>
      </c>
      <c r="I2958" s="5">
        <f>VLOOKUP($G2958,Products!$A$1:$C$11,COLUMNS(Products!$A$2:C2958),0)</f>
        <v>104.6</v>
      </c>
      <c r="J2958" s="5">
        <v>785.22</v>
      </c>
      <c r="K2958" s="5" t="s">
        <v>81</v>
      </c>
      <c r="L2958" s="6">
        <v>45209</v>
      </c>
      <c r="M2958" s="5">
        <f t="shared" si="46"/>
        <v>15</v>
      </c>
      <c r="N2958" s="5" t="str">
        <f>TEXT(Table1[[#This Row],[Date]],"mmm")</f>
        <v>Sep</v>
      </c>
      <c r="O2958" s="5">
        <f>YEAR(Table1[[#This Row],[Date]])</f>
        <v>2023</v>
      </c>
    </row>
    <row r="2959" spans="1:15" x14ac:dyDescent="0.25">
      <c r="A2959" s="5">
        <v>2958</v>
      </c>
      <c r="B2959" s="6">
        <v>45267</v>
      </c>
      <c r="C2959" s="5" t="s">
        <v>62</v>
      </c>
      <c r="D2959" s="5" t="str">
        <f>VLOOKUP($C2959,'Sales Person'!$A$1:$C$21,2,0)</f>
        <v>Cathy Kelley</v>
      </c>
      <c r="E2959" s="5" t="s">
        <v>11</v>
      </c>
      <c r="F2959" s="5" t="str">
        <f>VLOOKUP($E2959,Country!$A$1:$B$11,2,0)</f>
        <v>Asia</v>
      </c>
      <c r="G2959" s="5" t="s">
        <v>24</v>
      </c>
      <c r="H2959" s="5" t="str">
        <f>VLOOKUP($G2959,Products!$A$1:$C$11,COLUMNS(Products!$A$2:B2959),0)</f>
        <v>Audio</v>
      </c>
      <c r="I2959" s="5">
        <f>VLOOKUP($G2959,Products!$A$1:$C$11,COLUMNS(Products!$A$2:C2959),0)</f>
        <v>195.62</v>
      </c>
      <c r="J2959" s="5">
        <v>956.12</v>
      </c>
      <c r="K2959" s="5" t="s">
        <v>81</v>
      </c>
      <c r="L2959" s="6">
        <v>45279</v>
      </c>
      <c r="M2959" s="5">
        <f t="shared" si="46"/>
        <v>12</v>
      </c>
      <c r="N2959" s="5" t="str">
        <f>TEXT(Table1[[#This Row],[Date]],"mmm")</f>
        <v>Dec</v>
      </c>
      <c r="O2959" s="5">
        <f>YEAR(Table1[[#This Row],[Date]])</f>
        <v>2023</v>
      </c>
    </row>
    <row r="2960" spans="1:15" x14ac:dyDescent="0.25">
      <c r="A2960" s="5">
        <v>2959</v>
      </c>
      <c r="B2960" s="6">
        <v>45241</v>
      </c>
      <c r="C2960" s="5" t="s">
        <v>38</v>
      </c>
      <c r="D2960" s="5" t="str">
        <f>VLOOKUP($C2960,'Sales Person'!$A$1:$C$21,2,0)</f>
        <v>Samantha Irvin</v>
      </c>
      <c r="E2960" s="5" t="s">
        <v>13</v>
      </c>
      <c r="F2960" s="5" t="str">
        <f>VLOOKUP($E2960,Country!$A$1:$B$11,2,0)</f>
        <v>Asia</v>
      </c>
      <c r="G2960" s="5" t="s">
        <v>20</v>
      </c>
      <c r="H2960" s="5" t="str">
        <f>VLOOKUP($G2960,Products!$A$1:$C$11,COLUMNS(Products!$A$2:B2960),0)</f>
        <v>Office Equipment</v>
      </c>
      <c r="I2960" s="5">
        <f>VLOOKUP($G2960,Products!$A$1:$C$11,COLUMNS(Products!$A$2:C2960),0)</f>
        <v>350.59</v>
      </c>
      <c r="J2960" s="5">
        <v>501.48</v>
      </c>
      <c r="K2960" s="5" t="s">
        <v>81</v>
      </c>
      <c r="L2960" s="6">
        <v>45256</v>
      </c>
      <c r="M2960" s="5">
        <f t="shared" si="46"/>
        <v>15</v>
      </c>
      <c r="N2960" s="5" t="str">
        <f>TEXT(Table1[[#This Row],[Date]],"mmm")</f>
        <v>Nov</v>
      </c>
      <c r="O2960" s="5">
        <f>YEAR(Table1[[#This Row],[Date]])</f>
        <v>2023</v>
      </c>
    </row>
    <row r="2961" spans="1:15" x14ac:dyDescent="0.25">
      <c r="A2961" s="5">
        <v>2960</v>
      </c>
      <c r="B2961" s="6">
        <v>45547</v>
      </c>
      <c r="C2961" s="5" t="s">
        <v>58</v>
      </c>
      <c r="D2961" s="5" t="str">
        <f>VLOOKUP($C2961,'Sales Person'!$A$1:$C$21,2,0)</f>
        <v>Nick Patrick</v>
      </c>
      <c r="E2961" s="5" t="s">
        <v>14</v>
      </c>
      <c r="F2961" s="5" t="str">
        <f>VLOOKUP($E2961,Country!$A$1:$B$11,2,0)</f>
        <v>Asia</v>
      </c>
      <c r="G2961" s="5" t="s">
        <v>22</v>
      </c>
      <c r="H2961" s="5" t="str">
        <f>VLOOKUP($G2961,Products!$A$1:$C$11,COLUMNS(Products!$A$2:B2961),0)</f>
        <v>Computing</v>
      </c>
      <c r="I2961" s="5">
        <f>VLOOKUP($G2961,Products!$A$1:$C$11,COLUMNS(Products!$A$2:C2961),0)</f>
        <v>415.78</v>
      </c>
      <c r="J2961" s="5">
        <v>965.32</v>
      </c>
      <c r="K2961" s="5" t="s">
        <v>81</v>
      </c>
      <c r="L2961" s="6">
        <v>45565</v>
      </c>
      <c r="M2961" s="5">
        <f t="shared" si="46"/>
        <v>18</v>
      </c>
      <c r="N2961" s="5" t="str">
        <f>TEXT(Table1[[#This Row],[Date]],"mmm")</f>
        <v>Sep</v>
      </c>
      <c r="O2961" s="5">
        <f>YEAR(Table1[[#This Row],[Date]])</f>
        <v>2024</v>
      </c>
    </row>
    <row r="2962" spans="1:15" x14ac:dyDescent="0.25">
      <c r="A2962" s="5">
        <v>2961</v>
      </c>
      <c r="B2962" s="6">
        <v>45373</v>
      </c>
      <c r="C2962" s="5" t="s">
        <v>54</v>
      </c>
      <c r="D2962" s="5" t="str">
        <f>VLOOKUP($C2962,'Sales Person'!$A$1:$C$21,2,0)</f>
        <v>Michale Cole</v>
      </c>
      <c r="E2962" s="5" t="s">
        <v>4</v>
      </c>
      <c r="F2962" s="5" t="str">
        <f>VLOOKUP($E2962,Country!$A$1:$B$11,2,0)</f>
        <v>North America</v>
      </c>
      <c r="G2962" s="5" t="s">
        <v>28</v>
      </c>
      <c r="H2962" s="5" t="str">
        <f>VLOOKUP($G2962,Products!$A$1:$C$11,COLUMNS(Products!$A$2:B2962),0)</f>
        <v>Electronics</v>
      </c>
      <c r="I2962" s="5">
        <f>VLOOKUP($G2962,Products!$A$1:$C$11,COLUMNS(Products!$A$2:C2962),0)</f>
        <v>282.79000000000002</v>
      </c>
      <c r="J2962" s="5">
        <v>250.22</v>
      </c>
      <c r="K2962" s="5" t="s">
        <v>82</v>
      </c>
      <c r="L2962" s="5" t="s">
        <v>83</v>
      </c>
      <c r="M2962" s="5" t="str">
        <f t="shared" si="46"/>
        <v>0</v>
      </c>
      <c r="N2962" s="5" t="str">
        <f>TEXT(Table1[[#This Row],[Date]],"mmm")</f>
        <v>Mar</v>
      </c>
      <c r="O2962" s="5">
        <f>YEAR(Table1[[#This Row],[Date]])</f>
        <v>2024</v>
      </c>
    </row>
    <row r="2963" spans="1:15" x14ac:dyDescent="0.25">
      <c r="A2963" s="5">
        <v>2962</v>
      </c>
      <c r="B2963" s="6">
        <v>45107</v>
      </c>
      <c r="C2963" s="5" t="s">
        <v>70</v>
      </c>
      <c r="D2963" s="5" t="str">
        <f>VLOOKUP($C2963,'Sales Person'!$A$1:$C$21,2,0)</f>
        <v>Cathy Kelley</v>
      </c>
      <c r="E2963" s="5" t="s">
        <v>13</v>
      </c>
      <c r="F2963" s="5" t="str">
        <f>VLOOKUP($E2963,Country!$A$1:$B$11,2,0)</f>
        <v>Asia</v>
      </c>
      <c r="G2963" s="5" t="s">
        <v>20</v>
      </c>
      <c r="H2963" s="5" t="str">
        <f>VLOOKUP($G2963,Products!$A$1:$C$11,COLUMNS(Products!$A$2:B2963),0)</f>
        <v>Office Equipment</v>
      </c>
      <c r="I2963" s="5">
        <f>VLOOKUP($G2963,Products!$A$1:$C$11,COLUMNS(Products!$A$2:C2963),0)</f>
        <v>350.59</v>
      </c>
      <c r="J2963" s="5">
        <v>177.45</v>
      </c>
      <c r="K2963" s="5" t="s">
        <v>82</v>
      </c>
      <c r="L2963" s="5" t="s">
        <v>83</v>
      </c>
      <c r="M2963" s="5" t="str">
        <f t="shared" si="46"/>
        <v>0</v>
      </c>
      <c r="N2963" s="5" t="str">
        <f>TEXT(Table1[[#This Row],[Date]],"mmm")</f>
        <v>Jun</v>
      </c>
      <c r="O2963" s="5">
        <f>YEAR(Table1[[#This Row],[Date]])</f>
        <v>2023</v>
      </c>
    </row>
    <row r="2964" spans="1:15" x14ac:dyDescent="0.25">
      <c r="A2964" s="5">
        <v>2963</v>
      </c>
      <c r="B2964" s="6">
        <v>45433</v>
      </c>
      <c r="C2964" s="5" t="s">
        <v>36</v>
      </c>
      <c r="D2964" s="5" t="str">
        <f>VLOOKUP($C2964,'Sales Person'!$A$1:$C$21,2,0)</f>
        <v>Michale Cole</v>
      </c>
      <c r="E2964" s="5" t="s">
        <v>14</v>
      </c>
      <c r="F2964" s="5" t="str">
        <f>VLOOKUP($E2964,Country!$A$1:$B$11,2,0)</f>
        <v>Asia</v>
      </c>
      <c r="G2964" s="5" t="s">
        <v>22</v>
      </c>
      <c r="H2964" s="5" t="str">
        <f>VLOOKUP($G2964,Products!$A$1:$C$11,COLUMNS(Products!$A$2:B2964),0)</f>
        <v>Computing</v>
      </c>
      <c r="I2964" s="5">
        <f>VLOOKUP($G2964,Products!$A$1:$C$11,COLUMNS(Products!$A$2:C2964),0)</f>
        <v>415.78</v>
      </c>
      <c r="J2964" s="5">
        <v>943.51</v>
      </c>
      <c r="K2964" s="5" t="s">
        <v>82</v>
      </c>
      <c r="L2964" s="5" t="s">
        <v>83</v>
      </c>
      <c r="M2964" s="5" t="str">
        <f t="shared" si="46"/>
        <v>0</v>
      </c>
      <c r="N2964" s="5" t="str">
        <f>TEXT(Table1[[#This Row],[Date]],"mmm")</f>
        <v>May</v>
      </c>
      <c r="O2964" s="5">
        <f>YEAR(Table1[[#This Row],[Date]])</f>
        <v>2024</v>
      </c>
    </row>
    <row r="2965" spans="1:15" x14ac:dyDescent="0.25">
      <c r="A2965" s="5">
        <v>2964</v>
      </c>
      <c r="B2965" s="6">
        <v>45445</v>
      </c>
      <c r="C2965" s="5" t="s">
        <v>36</v>
      </c>
      <c r="D2965" s="5" t="str">
        <f>VLOOKUP($C2965,'Sales Person'!$A$1:$C$21,2,0)</f>
        <v>Michale Cole</v>
      </c>
      <c r="E2965" s="5" t="s">
        <v>10</v>
      </c>
      <c r="F2965" s="5" t="str">
        <f>VLOOKUP($E2965,Country!$A$1:$B$11,2,0)</f>
        <v>Europe</v>
      </c>
      <c r="G2965" s="5" t="s">
        <v>29</v>
      </c>
      <c r="H2965" s="5" t="str">
        <f>VLOOKUP($G2965,Products!$A$1:$C$11,COLUMNS(Products!$A$2:B2965),0)</f>
        <v>Computing</v>
      </c>
      <c r="I2965" s="5">
        <f>VLOOKUP($G2965,Products!$A$1:$C$11,COLUMNS(Products!$A$2:C2965),0)</f>
        <v>104.6</v>
      </c>
      <c r="J2965" s="5">
        <v>101.97</v>
      </c>
      <c r="K2965" s="5" t="s">
        <v>81</v>
      </c>
      <c r="L2965" s="6">
        <v>45451</v>
      </c>
      <c r="M2965" s="5">
        <f t="shared" si="46"/>
        <v>6</v>
      </c>
      <c r="N2965" s="5" t="str">
        <f>TEXT(Table1[[#This Row],[Date]],"mmm")</f>
        <v>Jun</v>
      </c>
      <c r="O2965" s="5">
        <f>YEAR(Table1[[#This Row],[Date]])</f>
        <v>2024</v>
      </c>
    </row>
    <row r="2966" spans="1:15" x14ac:dyDescent="0.25">
      <c r="A2966" s="5">
        <v>2965</v>
      </c>
      <c r="B2966" s="6">
        <v>45222</v>
      </c>
      <c r="C2966" s="5" t="s">
        <v>38</v>
      </c>
      <c r="D2966" s="5" t="str">
        <f>VLOOKUP($C2966,'Sales Person'!$A$1:$C$21,2,0)</f>
        <v>Samantha Irvin</v>
      </c>
      <c r="E2966" s="5" t="s">
        <v>11</v>
      </c>
      <c r="F2966" s="5" t="str">
        <f>VLOOKUP($E2966,Country!$A$1:$B$11,2,0)</f>
        <v>Asia</v>
      </c>
      <c r="G2966" s="5" t="s">
        <v>33</v>
      </c>
      <c r="H2966" s="5" t="str">
        <f>VLOOKUP($G2966,Products!$A$1:$C$11,COLUMNS(Products!$A$2:B2966),0)</f>
        <v>Electronics</v>
      </c>
      <c r="I2966" s="5">
        <f>VLOOKUP($G2966,Products!$A$1:$C$11,COLUMNS(Products!$A$2:C2966),0)</f>
        <v>381.62</v>
      </c>
      <c r="J2966" s="5">
        <v>209.63</v>
      </c>
      <c r="K2966" s="5" t="s">
        <v>82</v>
      </c>
      <c r="L2966" s="5" t="s">
        <v>83</v>
      </c>
      <c r="M2966" s="5" t="str">
        <f t="shared" si="46"/>
        <v>0</v>
      </c>
      <c r="N2966" s="5" t="str">
        <f>TEXT(Table1[[#This Row],[Date]],"mmm")</f>
        <v>Oct</v>
      </c>
      <c r="O2966" s="5">
        <f>YEAR(Table1[[#This Row],[Date]])</f>
        <v>2023</v>
      </c>
    </row>
    <row r="2967" spans="1:15" x14ac:dyDescent="0.25">
      <c r="A2967" s="5">
        <v>2966</v>
      </c>
      <c r="B2967" s="6">
        <v>44980</v>
      </c>
      <c r="C2967" s="5" t="s">
        <v>62</v>
      </c>
      <c r="D2967" s="5" t="str">
        <f>VLOOKUP($C2967,'Sales Person'!$A$1:$C$21,2,0)</f>
        <v>Cathy Kelley</v>
      </c>
      <c r="E2967" s="5" t="s">
        <v>13</v>
      </c>
      <c r="F2967" s="5" t="str">
        <f>VLOOKUP($E2967,Country!$A$1:$B$11,2,0)</f>
        <v>Asia</v>
      </c>
      <c r="G2967" s="5" t="s">
        <v>28</v>
      </c>
      <c r="H2967" s="5" t="str">
        <f>VLOOKUP($G2967,Products!$A$1:$C$11,COLUMNS(Products!$A$2:B2967),0)</f>
        <v>Electronics</v>
      </c>
      <c r="I2967" s="5">
        <f>VLOOKUP($G2967,Products!$A$1:$C$11,COLUMNS(Products!$A$2:C2967),0)</f>
        <v>282.79000000000002</v>
      </c>
      <c r="J2967" s="5">
        <v>531.27</v>
      </c>
      <c r="K2967" s="5" t="s">
        <v>82</v>
      </c>
      <c r="L2967" s="5" t="s">
        <v>83</v>
      </c>
      <c r="M2967" s="5" t="str">
        <f t="shared" si="46"/>
        <v>0</v>
      </c>
      <c r="N2967" s="5" t="str">
        <f>TEXT(Table1[[#This Row],[Date]],"mmm")</f>
        <v>Feb</v>
      </c>
      <c r="O2967" s="5">
        <f>YEAR(Table1[[#This Row],[Date]])</f>
        <v>2023</v>
      </c>
    </row>
    <row r="2968" spans="1:15" x14ac:dyDescent="0.25">
      <c r="A2968" s="5">
        <v>2967</v>
      </c>
      <c r="B2968" s="6">
        <v>45556</v>
      </c>
      <c r="C2968" s="5" t="s">
        <v>66</v>
      </c>
      <c r="D2968" s="5" t="str">
        <f>VLOOKUP($C2968,'Sales Person'!$A$1:$C$21,2,0)</f>
        <v>Michale Cole</v>
      </c>
      <c r="E2968" s="5" t="s">
        <v>9</v>
      </c>
      <c r="F2968" s="5" t="str">
        <f>VLOOKUP($E2968,Country!$A$1:$B$11,2,0)</f>
        <v>Europe</v>
      </c>
      <c r="G2968" s="5" t="s">
        <v>33</v>
      </c>
      <c r="H2968" s="5" t="str">
        <f>VLOOKUP($G2968,Products!$A$1:$C$11,COLUMNS(Products!$A$2:B2968),0)</f>
        <v>Electronics</v>
      </c>
      <c r="I2968" s="5">
        <f>VLOOKUP($G2968,Products!$A$1:$C$11,COLUMNS(Products!$A$2:C2968),0)</f>
        <v>381.62</v>
      </c>
      <c r="J2968" s="5">
        <v>151.29</v>
      </c>
      <c r="K2968" s="5" t="s">
        <v>82</v>
      </c>
      <c r="L2968" s="5" t="s">
        <v>83</v>
      </c>
      <c r="M2968" s="5" t="str">
        <f t="shared" si="46"/>
        <v>0</v>
      </c>
      <c r="N2968" s="5" t="str">
        <f>TEXT(Table1[[#This Row],[Date]],"mmm")</f>
        <v>Sep</v>
      </c>
      <c r="O2968" s="5">
        <f>YEAR(Table1[[#This Row],[Date]])</f>
        <v>2024</v>
      </c>
    </row>
    <row r="2969" spans="1:15" x14ac:dyDescent="0.25">
      <c r="A2969" s="5">
        <v>2968</v>
      </c>
      <c r="B2969" s="6">
        <v>45132</v>
      </c>
      <c r="C2969" s="5" t="s">
        <v>72</v>
      </c>
      <c r="D2969" s="5" t="str">
        <f>VLOOKUP($C2969,'Sales Person'!$A$1:$C$21,2,0)</f>
        <v>Cathy Kelley</v>
      </c>
      <c r="E2969" s="5" t="s">
        <v>4</v>
      </c>
      <c r="F2969" s="5" t="str">
        <f>VLOOKUP($E2969,Country!$A$1:$B$11,2,0)</f>
        <v>North America</v>
      </c>
      <c r="G2969" s="5" t="s">
        <v>26</v>
      </c>
      <c r="H2969" s="5" t="str">
        <f>VLOOKUP($G2969,Products!$A$1:$C$11,COLUMNS(Products!$A$2:B2969),0)</f>
        <v>Electronics</v>
      </c>
      <c r="I2969" s="5">
        <f>VLOOKUP($G2969,Products!$A$1:$C$11,COLUMNS(Products!$A$2:C2969),0)</f>
        <v>263.2</v>
      </c>
      <c r="J2969" s="5">
        <v>957.19</v>
      </c>
      <c r="K2969" s="5" t="s">
        <v>81</v>
      </c>
      <c r="L2969" s="6">
        <v>45134</v>
      </c>
      <c r="M2969" s="5">
        <f t="shared" si="46"/>
        <v>2</v>
      </c>
      <c r="N2969" s="5" t="str">
        <f>TEXT(Table1[[#This Row],[Date]],"mmm")</f>
        <v>Jul</v>
      </c>
      <c r="O2969" s="5">
        <f>YEAR(Table1[[#This Row],[Date]])</f>
        <v>2023</v>
      </c>
    </row>
    <row r="2970" spans="1:15" x14ac:dyDescent="0.25">
      <c r="A2970" s="5">
        <v>2969</v>
      </c>
      <c r="B2970" s="6">
        <v>45444</v>
      </c>
      <c r="C2970" s="5" t="s">
        <v>52</v>
      </c>
      <c r="D2970" s="5" t="str">
        <f>VLOOKUP($C2970,'Sales Person'!$A$1:$C$21,2,0)</f>
        <v>Nick Patrick</v>
      </c>
      <c r="E2970" s="5" t="s">
        <v>2</v>
      </c>
      <c r="F2970" s="5" t="str">
        <f>VLOOKUP($E2970,Country!$A$1:$B$11,2,0)</f>
        <v>North America</v>
      </c>
      <c r="G2970" s="5" t="s">
        <v>20</v>
      </c>
      <c r="H2970" s="5" t="str">
        <f>VLOOKUP($G2970,Products!$A$1:$C$11,COLUMNS(Products!$A$2:B2970),0)</f>
        <v>Office Equipment</v>
      </c>
      <c r="I2970" s="5">
        <f>VLOOKUP($G2970,Products!$A$1:$C$11,COLUMNS(Products!$A$2:C2970),0)</f>
        <v>350.59</v>
      </c>
      <c r="J2970" s="5">
        <v>110.82</v>
      </c>
      <c r="K2970" s="5" t="s">
        <v>82</v>
      </c>
      <c r="L2970" s="5" t="s">
        <v>83</v>
      </c>
      <c r="M2970" s="5" t="str">
        <f t="shared" si="46"/>
        <v>0</v>
      </c>
      <c r="N2970" s="5" t="str">
        <f>TEXT(Table1[[#This Row],[Date]],"mmm")</f>
        <v>Jun</v>
      </c>
      <c r="O2970" s="5">
        <f>YEAR(Table1[[#This Row],[Date]])</f>
        <v>2024</v>
      </c>
    </row>
    <row r="2971" spans="1:15" x14ac:dyDescent="0.25">
      <c r="A2971" s="5">
        <v>2970</v>
      </c>
      <c r="B2971" s="6">
        <v>45222</v>
      </c>
      <c r="C2971" s="5" t="s">
        <v>56</v>
      </c>
      <c r="D2971" s="5" t="str">
        <f>VLOOKUP($C2971,'Sales Person'!$A$1:$C$21,2,0)</f>
        <v>Nick Patrick</v>
      </c>
      <c r="E2971" s="5" t="s">
        <v>10</v>
      </c>
      <c r="F2971" s="5" t="str">
        <f>VLOOKUP($E2971,Country!$A$1:$B$11,2,0)</f>
        <v>Europe</v>
      </c>
      <c r="G2971" s="5" t="s">
        <v>26</v>
      </c>
      <c r="H2971" s="5" t="str">
        <f>VLOOKUP($G2971,Products!$A$1:$C$11,COLUMNS(Products!$A$2:B2971),0)</f>
        <v>Electronics</v>
      </c>
      <c r="I2971" s="5">
        <f>VLOOKUP($G2971,Products!$A$1:$C$11,COLUMNS(Products!$A$2:C2971),0)</f>
        <v>263.2</v>
      </c>
      <c r="J2971" s="5">
        <v>723.98</v>
      </c>
      <c r="K2971" s="5" t="s">
        <v>81</v>
      </c>
      <c r="L2971" s="6">
        <v>45228</v>
      </c>
      <c r="M2971" s="5">
        <f t="shared" si="46"/>
        <v>6</v>
      </c>
      <c r="N2971" s="5" t="str">
        <f>TEXT(Table1[[#This Row],[Date]],"mmm")</f>
        <v>Oct</v>
      </c>
      <c r="O2971" s="5">
        <f>YEAR(Table1[[#This Row],[Date]])</f>
        <v>2023</v>
      </c>
    </row>
    <row r="2972" spans="1:15" x14ac:dyDescent="0.25">
      <c r="A2972" s="5">
        <v>2971</v>
      </c>
      <c r="B2972" s="6">
        <v>44987</v>
      </c>
      <c r="C2972" s="5" t="s">
        <v>70</v>
      </c>
      <c r="D2972" s="5" t="str">
        <f>VLOOKUP($C2972,'Sales Person'!$A$1:$C$21,2,0)</f>
        <v>Cathy Kelley</v>
      </c>
      <c r="E2972" s="5" t="s">
        <v>9</v>
      </c>
      <c r="F2972" s="5" t="str">
        <f>VLOOKUP($E2972,Country!$A$1:$B$11,2,0)</f>
        <v>Europe</v>
      </c>
      <c r="G2972" s="5" t="s">
        <v>32</v>
      </c>
      <c r="H2972" s="5" t="str">
        <f>VLOOKUP($G2972,Products!$A$1:$C$11,COLUMNS(Products!$A$2:B2972),0)</f>
        <v>Audio</v>
      </c>
      <c r="I2972" s="5">
        <f>VLOOKUP($G2972,Products!$A$1:$C$11,COLUMNS(Products!$A$2:C2972),0)</f>
        <v>143.09</v>
      </c>
      <c r="J2972" s="5">
        <v>766.66</v>
      </c>
      <c r="K2972" s="5" t="s">
        <v>82</v>
      </c>
      <c r="L2972" s="5" t="s">
        <v>83</v>
      </c>
      <c r="M2972" s="5" t="str">
        <f t="shared" si="46"/>
        <v>0</v>
      </c>
      <c r="N2972" s="5" t="str">
        <f>TEXT(Table1[[#This Row],[Date]],"mmm")</f>
        <v>Mar</v>
      </c>
      <c r="O2972" s="5">
        <f>YEAR(Table1[[#This Row],[Date]])</f>
        <v>2023</v>
      </c>
    </row>
    <row r="2973" spans="1:15" x14ac:dyDescent="0.25">
      <c r="A2973" s="5">
        <v>2972</v>
      </c>
      <c r="B2973" s="6">
        <v>45378</v>
      </c>
      <c r="C2973" s="5" t="s">
        <v>50</v>
      </c>
      <c r="D2973" s="5" t="str">
        <f>VLOOKUP($C2973,'Sales Person'!$A$1:$C$21,2,0)</f>
        <v>Michale Cole</v>
      </c>
      <c r="E2973" s="5" t="s">
        <v>9</v>
      </c>
      <c r="F2973" s="5" t="str">
        <f>VLOOKUP($E2973,Country!$A$1:$B$11,2,0)</f>
        <v>Europe</v>
      </c>
      <c r="G2973" s="5" t="s">
        <v>28</v>
      </c>
      <c r="H2973" s="5" t="str">
        <f>VLOOKUP($G2973,Products!$A$1:$C$11,COLUMNS(Products!$A$2:B2973),0)</f>
        <v>Electronics</v>
      </c>
      <c r="I2973" s="5">
        <f>VLOOKUP($G2973,Products!$A$1:$C$11,COLUMNS(Products!$A$2:C2973),0)</f>
        <v>282.79000000000002</v>
      </c>
      <c r="J2973" s="5">
        <v>670.61</v>
      </c>
      <c r="K2973" s="5" t="s">
        <v>81</v>
      </c>
      <c r="L2973" s="6">
        <v>45388</v>
      </c>
      <c r="M2973" s="5">
        <f t="shared" si="46"/>
        <v>10</v>
      </c>
      <c r="N2973" s="5" t="str">
        <f>TEXT(Table1[[#This Row],[Date]],"mmm")</f>
        <v>Mar</v>
      </c>
      <c r="O2973" s="5">
        <f>YEAR(Table1[[#This Row],[Date]])</f>
        <v>2024</v>
      </c>
    </row>
    <row r="2974" spans="1:15" x14ac:dyDescent="0.25">
      <c r="A2974" s="5">
        <v>2973</v>
      </c>
      <c r="B2974" s="6">
        <v>45501</v>
      </c>
      <c r="C2974" s="5" t="s">
        <v>74</v>
      </c>
      <c r="D2974" s="5" t="str">
        <f>VLOOKUP($C2974,'Sales Person'!$A$1:$C$21,2,0)</f>
        <v>Michale Cole</v>
      </c>
      <c r="E2974" s="5" t="s">
        <v>11</v>
      </c>
      <c r="F2974" s="5" t="str">
        <f>VLOOKUP($E2974,Country!$A$1:$B$11,2,0)</f>
        <v>Asia</v>
      </c>
      <c r="G2974" s="5" t="s">
        <v>28</v>
      </c>
      <c r="H2974" s="5" t="str">
        <f>VLOOKUP($G2974,Products!$A$1:$C$11,COLUMNS(Products!$A$2:B2974),0)</f>
        <v>Electronics</v>
      </c>
      <c r="I2974" s="5">
        <f>VLOOKUP($G2974,Products!$A$1:$C$11,COLUMNS(Products!$A$2:C2974),0)</f>
        <v>282.79000000000002</v>
      </c>
      <c r="J2974" s="5">
        <v>937.01</v>
      </c>
      <c r="K2974" s="5" t="s">
        <v>82</v>
      </c>
      <c r="L2974" s="5" t="s">
        <v>83</v>
      </c>
      <c r="M2974" s="5" t="str">
        <f t="shared" si="46"/>
        <v>0</v>
      </c>
      <c r="N2974" s="5" t="str">
        <f>TEXT(Table1[[#This Row],[Date]],"mmm")</f>
        <v>Jul</v>
      </c>
      <c r="O2974" s="5">
        <f>YEAR(Table1[[#This Row],[Date]])</f>
        <v>2024</v>
      </c>
    </row>
    <row r="2975" spans="1:15" x14ac:dyDescent="0.25">
      <c r="A2975" s="5">
        <v>2974</v>
      </c>
      <c r="B2975" s="6">
        <v>45479</v>
      </c>
      <c r="C2975" s="5" t="s">
        <v>62</v>
      </c>
      <c r="D2975" s="5" t="str">
        <f>VLOOKUP($C2975,'Sales Person'!$A$1:$C$21,2,0)</f>
        <v>Cathy Kelley</v>
      </c>
      <c r="E2975" s="5" t="s">
        <v>14</v>
      </c>
      <c r="F2975" s="5" t="str">
        <f>VLOOKUP($E2975,Country!$A$1:$B$11,2,0)</f>
        <v>Asia</v>
      </c>
      <c r="G2975" s="5" t="s">
        <v>20</v>
      </c>
      <c r="H2975" s="5" t="str">
        <f>VLOOKUP($G2975,Products!$A$1:$C$11,COLUMNS(Products!$A$2:B2975),0)</f>
        <v>Office Equipment</v>
      </c>
      <c r="I2975" s="5">
        <f>VLOOKUP($G2975,Products!$A$1:$C$11,COLUMNS(Products!$A$2:C2975),0)</f>
        <v>350.59</v>
      </c>
      <c r="J2975" s="5">
        <v>147.6</v>
      </c>
      <c r="K2975" s="5" t="s">
        <v>81</v>
      </c>
      <c r="L2975" s="6">
        <v>45497</v>
      </c>
      <c r="M2975" s="5">
        <f t="shared" si="46"/>
        <v>18</v>
      </c>
      <c r="N2975" s="5" t="str">
        <f>TEXT(Table1[[#This Row],[Date]],"mmm")</f>
        <v>Jul</v>
      </c>
      <c r="O2975" s="5">
        <f>YEAR(Table1[[#This Row],[Date]])</f>
        <v>2024</v>
      </c>
    </row>
    <row r="2976" spans="1:15" x14ac:dyDescent="0.25">
      <c r="A2976" s="5">
        <v>2975</v>
      </c>
      <c r="B2976" s="6">
        <v>45656</v>
      </c>
      <c r="C2976" s="5" t="s">
        <v>74</v>
      </c>
      <c r="D2976" s="5" t="str">
        <f>VLOOKUP($C2976,'Sales Person'!$A$1:$C$21,2,0)</f>
        <v>Michale Cole</v>
      </c>
      <c r="E2976" s="5" t="s">
        <v>10</v>
      </c>
      <c r="F2976" s="5" t="str">
        <f>VLOOKUP($E2976,Country!$A$1:$B$11,2,0)</f>
        <v>Europe</v>
      </c>
      <c r="G2976" s="5" t="s">
        <v>20</v>
      </c>
      <c r="H2976" s="5" t="str">
        <f>VLOOKUP($G2976,Products!$A$1:$C$11,COLUMNS(Products!$A$2:B2976),0)</f>
        <v>Office Equipment</v>
      </c>
      <c r="I2976" s="5">
        <f>VLOOKUP($G2976,Products!$A$1:$C$11,COLUMNS(Products!$A$2:C2976),0)</f>
        <v>350.59</v>
      </c>
      <c r="J2976" s="5">
        <v>517.91</v>
      </c>
      <c r="K2976" s="5" t="s">
        <v>82</v>
      </c>
      <c r="L2976" s="5" t="s">
        <v>83</v>
      </c>
      <c r="M2976" s="5" t="str">
        <f t="shared" si="46"/>
        <v>0</v>
      </c>
      <c r="N2976" s="5" t="str">
        <f>TEXT(Table1[[#This Row],[Date]],"mmm")</f>
        <v>Dec</v>
      </c>
      <c r="O2976" s="5">
        <f>YEAR(Table1[[#This Row],[Date]])</f>
        <v>2024</v>
      </c>
    </row>
    <row r="2977" spans="1:15" x14ac:dyDescent="0.25">
      <c r="A2977" s="5">
        <v>2976</v>
      </c>
      <c r="B2977" s="6">
        <v>44951</v>
      </c>
      <c r="C2977" s="5" t="s">
        <v>46</v>
      </c>
      <c r="D2977" s="5" t="str">
        <f>VLOOKUP($C2977,'Sales Person'!$A$1:$C$21,2,0)</f>
        <v>Nick Patrick</v>
      </c>
      <c r="E2977" s="5" t="s">
        <v>10</v>
      </c>
      <c r="F2977" s="5" t="str">
        <f>VLOOKUP($E2977,Country!$A$1:$B$11,2,0)</f>
        <v>Europe</v>
      </c>
      <c r="G2977" s="5" t="s">
        <v>33</v>
      </c>
      <c r="H2977" s="5" t="str">
        <f>VLOOKUP($G2977,Products!$A$1:$C$11,COLUMNS(Products!$A$2:B2977),0)</f>
        <v>Electronics</v>
      </c>
      <c r="I2977" s="5">
        <f>VLOOKUP($G2977,Products!$A$1:$C$11,COLUMNS(Products!$A$2:C2977),0)</f>
        <v>381.62</v>
      </c>
      <c r="J2977" s="5">
        <v>495.63</v>
      </c>
      <c r="K2977" s="5" t="s">
        <v>82</v>
      </c>
      <c r="L2977" s="5" t="s">
        <v>83</v>
      </c>
      <c r="M2977" s="5" t="str">
        <f t="shared" si="46"/>
        <v>0</v>
      </c>
      <c r="N2977" s="5" t="str">
        <f>TEXT(Table1[[#This Row],[Date]],"mmm")</f>
        <v>Jan</v>
      </c>
      <c r="O2977" s="5">
        <f>YEAR(Table1[[#This Row],[Date]])</f>
        <v>2023</v>
      </c>
    </row>
    <row r="2978" spans="1:15" x14ac:dyDescent="0.25">
      <c r="A2978" s="5">
        <v>2977</v>
      </c>
      <c r="B2978" s="6">
        <v>45618</v>
      </c>
      <c r="C2978" s="5" t="s">
        <v>36</v>
      </c>
      <c r="D2978" s="5" t="str">
        <f>VLOOKUP($C2978,'Sales Person'!$A$1:$C$21,2,0)</f>
        <v>Michale Cole</v>
      </c>
      <c r="E2978" s="5" t="s">
        <v>14</v>
      </c>
      <c r="F2978" s="5" t="str">
        <f>VLOOKUP($E2978,Country!$A$1:$B$11,2,0)</f>
        <v>Asia</v>
      </c>
      <c r="G2978" s="5" t="s">
        <v>31</v>
      </c>
      <c r="H2978" s="5" t="str">
        <f>VLOOKUP($G2978,Products!$A$1:$C$11,COLUMNS(Products!$A$2:B2978),0)</f>
        <v>Electronics</v>
      </c>
      <c r="I2978" s="5">
        <f>VLOOKUP($G2978,Products!$A$1:$C$11,COLUMNS(Products!$A$2:C2978),0)</f>
        <v>71.97</v>
      </c>
      <c r="J2978" s="5">
        <v>188.71</v>
      </c>
      <c r="K2978" s="5" t="s">
        <v>82</v>
      </c>
      <c r="L2978" s="5" t="s">
        <v>83</v>
      </c>
      <c r="M2978" s="5" t="str">
        <f t="shared" si="46"/>
        <v>0</v>
      </c>
      <c r="N2978" s="5" t="str">
        <f>TEXT(Table1[[#This Row],[Date]],"mmm")</f>
        <v>Nov</v>
      </c>
      <c r="O2978" s="5">
        <f>YEAR(Table1[[#This Row],[Date]])</f>
        <v>2024</v>
      </c>
    </row>
    <row r="2979" spans="1:15" x14ac:dyDescent="0.25">
      <c r="A2979" s="5">
        <v>2978</v>
      </c>
      <c r="B2979" s="6">
        <v>45303</v>
      </c>
      <c r="C2979" s="5" t="s">
        <v>42</v>
      </c>
      <c r="D2979" s="5" t="str">
        <f>VLOOKUP($C2979,'Sales Person'!$A$1:$C$21,2,0)</f>
        <v>Cathy Kelley</v>
      </c>
      <c r="E2979" s="5" t="s">
        <v>7</v>
      </c>
      <c r="F2979" s="5" t="str">
        <f>VLOOKUP($E2979,Country!$A$1:$B$11,2,0)</f>
        <v>Europe</v>
      </c>
      <c r="G2979" s="5" t="s">
        <v>30</v>
      </c>
      <c r="H2979" s="5" t="str">
        <f>VLOOKUP($G2979,Products!$A$1:$C$11,COLUMNS(Products!$A$2:B2979),0)</f>
        <v>Audio</v>
      </c>
      <c r="I2979" s="5">
        <f>VLOOKUP($G2979,Products!$A$1:$C$11,COLUMNS(Products!$A$2:C2979),0)</f>
        <v>199.57</v>
      </c>
      <c r="J2979" s="5">
        <v>455.49</v>
      </c>
      <c r="K2979" s="5" t="s">
        <v>81</v>
      </c>
      <c r="L2979" s="6">
        <v>45311</v>
      </c>
      <c r="M2979" s="5">
        <f t="shared" si="46"/>
        <v>8</v>
      </c>
      <c r="N2979" s="5" t="str">
        <f>TEXT(Table1[[#This Row],[Date]],"mmm")</f>
        <v>Jan</v>
      </c>
      <c r="O2979" s="5">
        <f>YEAR(Table1[[#This Row],[Date]])</f>
        <v>2024</v>
      </c>
    </row>
    <row r="2980" spans="1:15" x14ac:dyDescent="0.25">
      <c r="A2980" s="5">
        <v>2979</v>
      </c>
      <c r="B2980" s="6">
        <v>45160</v>
      </c>
      <c r="C2980" s="5" t="s">
        <v>36</v>
      </c>
      <c r="D2980" s="5" t="str">
        <f>VLOOKUP($C2980,'Sales Person'!$A$1:$C$21,2,0)</f>
        <v>Michale Cole</v>
      </c>
      <c r="E2980" s="5" t="s">
        <v>2</v>
      </c>
      <c r="F2980" s="5" t="str">
        <f>VLOOKUP($E2980,Country!$A$1:$B$11,2,0)</f>
        <v>North America</v>
      </c>
      <c r="G2980" s="5" t="s">
        <v>22</v>
      </c>
      <c r="H2980" s="5" t="str">
        <f>VLOOKUP($G2980,Products!$A$1:$C$11,COLUMNS(Products!$A$2:B2980),0)</f>
        <v>Computing</v>
      </c>
      <c r="I2980" s="5">
        <f>VLOOKUP($G2980,Products!$A$1:$C$11,COLUMNS(Products!$A$2:C2980),0)</f>
        <v>415.78</v>
      </c>
      <c r="J2980" s="5">
        <v>486.8</v>
      </c>
      <c r="K2980" s="5" t="s">
        <v>81</v>
      </c>
      <c r="L2980" s="6">
        <v>45161</v>
      </c>
      <c r="M2980" s="5">
        <f t="shared" si="46"/>
        <v>1</v>
      </c>
      <c r="N2980" s="5" t="str">
        <f>TEXT(Table1[[#This Row],[Date]],"mmm")</f>
        <v>Aug</v>
      </c>
      <c r="O2980" s="5">
        <f>YEAR(Table1[[#This Row],[Date]])</f>
        <v>2023</v>
      </c>
    </row>
    <row r="2981" spans="1:15" x14ac:dyDescent="0.25">
      <c r="A2981" s="5">
        <v>2980</v>
      </c>
      <c r="B2981" s="6">
        <v>45654</v>
      </c>
      <c r="C2981" s="5" t="s">
        <v>54</v>
      </c>
      <c r="D2981" s="5" t="str">
        <f>VLOOKUP($C2981,'Sales Person'!$A$1:$C$21,2,0)</f>
        <v>Michale Cole</v>
      </c>
      <c r="E2981" s="5" t="s">
        <v>10</v>
      </c>
      <c r="F2981" s="5" t="str">
        <f>VLOOKUP($E2981,Country!$A$1:$B$11,2,0)</f>
        <v>Europe</v>
      </c>
      <c r="G2981" s="5" t="s">
        <v>26</v>
      </c>
      <c r="H2981" s="5" t="str">
        <f>VLOOKUP($G2981,Products!$A$1:$C$11,COLUMNS(Products!$A$2:B2981),0)</f>
        <v>Electronics</v>
      </c>
      <c r="I2981" s="5">
        <f>VLOOKUP($G2981,Products!$A$1:$C$11,COLUMNS(Products!$A$2:C2981),0)</f>
        <v>263.2</v>
      </c>
      <c r="J2981" s="5">
        <v>423.02</v>
      </c>
      <c r="K2981" s="5" t="s">
        <v>81</v>
      </c>
      <c r="L2981" s="6">
        <v>44929</v>
      </c>
      <c r="M2981" s="5">
        <f t="shared" si="46"/>
        <v>-725</v>
      </c>
      <c r="N2981" s="5" t="str">
        <f>TEXT(Table1[[#This Row],[Date]],"mmm")</f>
        <v>Dec</v>
      </c>
      <c r="O2981" s="5">
        <f>YEAR(Table1[[#This Row],[Date]])</f>
        <v>2024</v>
      </c>
    </row>
    <row r="2982" spans="1:15" x14ac:dyDescent="0.25">
      <c r="A2982" s="5">
        <v>2981</v>
      </c>
      <c r="B2982" s="6">
        <v>45517</v>
      </c>
      <c r="C2982" s="5" t="s">
        <v>64</v>
      </c>
      <c r="D2982" s="5" t="str">
        <f>VLOOKUP($C2982,'Sales Person'!$A$1:$C$21,2,0)</f>
        <v>Michale Cole</v>
      </c>
      <c r="E2982" s="5" t="s">
        <v>5</v>
      </c>
      <c r="F2982" s="5" t="str">
        <f>VLOOKUP($E2982,Country!$A$1:$B$11,2,0)</f>
        <v>South America</v>
      </c>
      <c r="G2982" s="5" t="s">
        <v>24</v>
      </c>
      <c r="H2982" s="5" t="str">
        <f>VLOOKUP($G2982,Products!$A$1:$C$11,COLUMNS(Products!$A$2:B2982),0)</f>
        <v>Audio</v>
      </c>
      <c r="I2982" s="5">
        <f>VLOOKUP($G2982,Products!$A$1:$C$11,COLUMNS(Products!$A$2:C2982),0)</f>
        <v>195.62</v>
      </c>
      <c r="J2982" s="5">
        <v>841.64</v>
      </c>
      <c r="K2982" s="5" t="s">
        <v>81</v>
      </c>
      <c r="L2982" s="6">
        <v>45521</v>
      </c>
      <c r="M2982" s="5">
        <f t="shared" si="46"/>
        <v>4</v>
      </c>
      <c r="N2982" s="5" t="str">
        <f>TEXT(Table1[[#This Row],[Date]],"mmm")</f>
        <v>Aug</v>
      </c>
      <c r="O2982" s="5">
        <f>YEAR(Table1[[#This Row],[Date]])</f>
        <v>2024</v>
      </c>
    </row>
    <row r="2983" spans="1:15" x14ac:dyDescent="0.25">
      <c r="A2983" s="5">
        <v>2982</v>
      </c>
      <c r="B2983" s="6">
        <v>45654</v>
      </c>
      <c r="C2983" s="5" t="s">
        <v>54</v>
      </c>
      <c r="D2983" s="5" t="str">
        <f>VLOOKUP($C2983,'Sales Person'!$A$1:$C$21,2,0)</f>
        <v>Michale Cole</v>
      </c>
      <c r="E2983" s="5" t="s">
        <v>14</v>
      </c>
      <c r="F2983" s="5" t="str">
        <f>VLOOKUP($E2983,Country!$A$1:$B$11,2,0)</f>
        <v>Asia</v>
      </c>
      <c r="G2983" s="5" t="s">
        <v>22</v>
      </c>
      <c r="H2983" s="5" t="str">
        <f>VLOOKUP($G2983,Products!$A$1:$C$11,COLUMNS(Products!$A$2:B2983),0)</f>
        <v>Computing</v>
      </c>
      <c r="I2983" s="5">
        <f>VLOOKUP($G2983,Products!$A$1:$C$11,COLUMNS(Products!$A$2:C2983),0)</f>
        <v>415.78</v>
      </c>
      <c r="J2983" s="5">
        <v>917.16</v>
      </c>
      <c r="K2983" s="5" t="s">
        <v>81</v>
      </c>
      <c r="L2983" s="6">
        <v>44941</v>
      </c>
      <c r="M2983" s="5">
        <f t="shared" si="46"/>
        <v>-713</v>
      </c>
      <c r="N2983" s="5" t="str">
        <f>TEXT(Table1[[#This Row],[Date]],"mmm")</f>
        <v>Dec</v>
      </c>
      <c r="O2983" s="5">
        <f>YEAR(Table1[[#This Row],[Date]])</f>
        <v>2024</v>
      </c>
    </row>
    <row r="2984" spans="1:15" x14ac:dyDescent="0.25">
      <c r="A2984" s="5">
        <v>2983</v>
      </c>
      <c r="B2984" s="6">
        <v>45267</v>
      </c>
      <c r="C2984" s="5" t="s">
        <v>52</v>
      </c>
      <c r="D2984" s="5" t="str">
        <f>VLOOKUP($C2984,'Sales Person'!$A$1:$C$21,2,0)</f>
        <v>Nick Patrick</v>
      </c>
      <c r="E2984" s="5" t="s">
        <v>4</v>
      </c>
      <c r="F2984" s="5" t="str">
        <f>VLOOKUP($E2984,Country!$A$1:$B$11,2,0)</f>
        <v>North America</v>
      </c>
      <c r="G2984" s="5" t="s">
        <v>22</v>
      </c>
      <c r="H2984" s="5" t="str">
        <f>VLOOKUP($G2984,Products!$A$1:$C$11,COLUMNS(Products!$A$2:B2984),0)</f>
        <v>Computing</v>
      </c>
      <c r="I2984" s="5">
        <f>VLOOKUP($G2984,Products!$A$1:$C$11,COLUMNS(Products!$A$2:C2984),0)</f>
        <v>415.78</v>
      </c>
      <c r="J2984" s="5">
        <v>978.37</v>
      </c>
      <c r="K2984" s="5" t="s">
        <v>81</v>
      </c>
      <c r="L2984" s="6">
        <v>45269</v>
      </c>
      <c r="M2984" s="5">
        <f t="shared" si="46"/>
        <v>2</v>
      </c>
      <c r="N2984" s="5" t="str">
        <f>TEXT(Table1[[#This Row],[Date]],"mmm")</f>
        <v>Dec</v>
      </c>
      <c r="O2984" s="5">
        <f>YEAR(Table1[[#This Row],[Date]])</f>
        <v>2023</v>
      </c>
    </row>
    <row r="2985" spans="1:15" x14ac:dyDescent="0.25">
      <c r="A2985" s="5">
        <v>2984</v>
      </c>
      <c r="B2985" s="6">
        <v>45122</v>
      </c>
      <c r="C2985" s="5" t="s">
        <v>42</v>
      </c>
      <c r="D2985" s="5" t="str">
        <f>VLOOKUP($C2985,'Sales Person'!$A$1:$C$21,2,0)</f>
        <v>Cathy Kelley</v>
      </c>
      <c r="E2985" s="5" t="s">
        <v>10</v>
      </c>
      <c r="F2985" s="5" t="str">
        <f>VLOOKUP($E2985,Country!$A$1:$B$11,2,0)</f>
        <v>Europe</v>
      </c>
      <c r="G2985" s="5" t="s">
        <v>29</v>
      </c>
      <c r="H2985" s="5" t="str">
        <f>VLOOKUP($G2985,Products!$A$1:$C$11,COLUMNS(Products!$A$2:B2985),0)</f>
        <v>Computing</v>
      </c>
      <c r="I2985" s="5">
        <f>VLOOKUP($G2985,Products!$A$1:$C$11,COLUMNS(Products!$A$2:C2985),0)</f>
        <v>104.6</v>
      </c>
      <c r="J2985" s="5">
        <v>199.34</v>
      </c>
      <c r="K2985" s="5" t="s">
        <v>82</v>
      </c>
      <c r="L2985" s="5" t="s">
        <v>83</v>
      </c>
      <c r="M2985" s="5" t="str">
        <f t="shared" si="46"/>
        <v>0</v>
      </c>
      <c r="N2985" s="5" t="str">
        <f>TEXT(Table1[[#This Row],[Date]],"mmm")</f>
        <v>Jul</v>
      </c>
      <c r="O2985" s="5">
        <f>YEAR(Table1[[#This Row],[Date]])</f>
        <v>2023</v>
      </c>
    </row>
    <row r="2986" spans="1:15" x14ac:dyDescent="0.25">
      <c r="A2986" s="5">
        <v>2985</v>
      </c>
      <c r="B2986" s="6">
        <v>45307</v>
      </c>
      <c r="C2986" s="5" t="s">
        <v>68</v>
      </c>
      <c r="D2986" s="5" t="str">
        <f>VLOOKUP($C2986,'Sales Person'!$A$1:$C$21,2,0)</f>
        <v>Samantha Irvin</v>
      </c>
      <c r="E2986" s="5" t="s">
        <v>7</v>
      </c>
      <c r="F2986" s="5" t="str">
        <f>VLOOKUP($E2986,Country!$A$1:$B$11,2,0)</f>
        <v>Europe</v>
      </c>
      <c r="G2986" s="5" t="s">
        <v>29</v>
      </c>
      <c r="H2986" s="5" t="str">
        <f>VLOOKUP($G2986,Products!$A$1:$C$11,COLUMNS(Products!$A$2:B2986),0)</f>
        <v>Computing</v>
      </c>
      <c r="I2986" s="5">
        <f>VLOOKUP($G2986,Products!$A$1:$C$11,COLUMNS(Products!$A$2:C2986),0)</f>
        <v>104.6</v>
      </c>
      <c r="J2986" s="5">
        <v>127.38</v>
      </c>
      <c r="K2986" s="5" t="s">
        <v>81</v>
      </c>
      <c r="L2986" s="6">
        <v>45315</v>
      </c>
      <c r="M2986" s="5">
        <f t="shared" si="46"/>
        <v>8</v>
      </c>
      <c r="N2986" s="5" t="str">
        <f>TEXT(Table1[[#This Row],[Date]],"mmm")</f>
        <v>Jan</v>
      </c>
      <c r="O2986" s="5">
        <f>YEAR(Table1[[#This Row],[Date]])</f>
        <v>2024</v>
      </c>
    </row>
    <row r="2987" spans="1:15" x14ac:dyDescent="0.25">
      <c r="A2987" s="5">
        <v>2986</v>
      </c>
      <c r="B2987" s="6">
        <v>45606</v>
      </c>
      <c r="C2987" s="5" t="s">
        <v>52</v>
      </c>
      <c r="D2987" s="5" t="str">
        <f>VLOOKUP($C2987,'Sales Person'!$A$1:$C$21,2,0)</f>
        <v>Nick Patrick</v>
      </c>
      <c r="E2987" s="5" t="s">
        <v>5</v>
      </c>
      <c r="F2987" s="5" t="str">
        <f>VLOOKUP($E2987,Country!$A$1:$B$11,2,0)</f>
        <v>South America</v>
      </c>
      <c r="G2987" s="5" t="s">
        <v>26</v>
      </c>
      <c r="H2987" s="5" t="str">
        <f>VLOOKUP($G2987,Products!$A$1:$C$11,COLUMNS(Products!$A$2:B2987),0)</f>
        <v>Electronics</v>
      </c>
      <c r="I2987" s="5">
        <f>VLOOKUP($G2987,Products!$A$1:$C$11,COLUMNS(Products!$A$2:C2987),0)</f>
        <v>263.2</v>
      </c>
      <c r="J2987" s="5">
        <v>766.34</v>
      </c>
      <c r="K2987" s="5" t="s">
        <v>82</v>
      </c>
      <c r="L2987" s="5" t="s">
        <v>83</v>
      </c>
      <c r="M2987" s="5" t="str">
        <f t="shared" si="46"/>
        <v>0</v>
      </c>
      <c r="N2987" s="5" t="str">
        <f>TEXT(Table1[[#This Row],[Date]],"mmm")</f>
        <v>Nov</v>
      </c>
      <c r="O2987" s="5">
        <f>YEAR(Table1[[#This Row],[Date]])</f>
        <v>2024</v>
      </c>
    </row>
    <row r="2988" spans="1:15" x14ac:dyDescent="0.25">
      <c r="A2988" s="5">
        <v>2987</v>
      </c>
      <c r="B2988" s="6">
        <v>45026</v>
      </c>
      <c r="C2988" s="5" t="s">
        <v>50</v>
      </c>
      <c r="D2988" s="5" t="str">
        <f>VLOOKUP($C2988,'Sales Person'!$A$1:$C$21,2,0)</f>
        <v>Michale Cole</v>
      </c>
      <c r="E2988" s="5" t="s">
        <v>10</v>
      </c>
      <c r="F2988" s="5" t="str">
        <f>VLOOKUP($E2988,Country!$A$1:$B$11,2,0)</f>
        <v>Europe</v>
      </c>
      <c r="G2988" s="5" t="s">
        <v>22</v>
      </c>
      <c r="H2988" s="5" t="str">
        <f>VLOOKUP($G2988,Products!$A$1:$C$11,COLUMNS(Products!$A$2:B2988),0)</f>
        <v>Computing</v>
      </c>
      <c r="I2988" s="5">
        <f>VLOOKUP($G2988,Products!$A$1:$C$11,COLUMNS(Products!$A$2:C2988),0)</f>
        <v>415.78</v>
      </c>
      <c r="J2988" s="5">
        <v>595.08000000000004</v>
      </c>
      <c r="K2988" s="5" t="s">
        <v>82</v>
      </c>
      <c r="L2988" s="5" t="s">
        <v>83</v>
      </c>
      <c r="M2988" s="5" t="str">
        <f t="shared" si="46"/>
        <v>0</v>
      </c>
      <c r="N2988" s="5" t="str">
        <f>TEXT(Table1[[#This Row],[Date]],"mmm")</f>
        <v>Apr</v>
      </c>
      <c r="O2988" s="5">
        <f>YEAR(Table1[[#This Row],[Date]])</f>
        <v>2023</v>
      </c>
    </row>
    <row r="2989" spans="1:15" x14ac:dyDescent="0.25">
      <c r="A2989" s="5">
        <v>2988</v>
      </c>
      <c r="B2989" s="6">
        <v>45130</v>
      </c>
      <c r="C2989" s="5" t="s">
        <v>62</v>
      </c>
      <c r="D2989" s="5" t="str">
        <f>VLOOKUP($C2989,'Sales Person'!$A$1:$C$21,2,0)</f>
        <v>Cathy Kelley</v>
      </c>
      <c r="E2989" s="5" t="s">
        <v>13</v>
      </c>
      <c r="F2989" s="5" t="str">
        <f>VLOOKUP($E2989,Country!$A$1:$B$11,2,0)</f>
        <v>Asia</v>
      </c>
      <c r="G2989" s="5" t="s">
        <v>30</v>
      </c>
      <c r="H2989" s="5" t="str">
        <f>VLOOKUP($G2989,Products!$A$1:$C$11,COLUMNS(Products!$A$2:B2989),0)</f>
        <v>Audio</v>
      </c>
      <c r="I2989" s="5">
        <f>VLOOKUP($G2989,Products!$A$1:$C$11,COLUMNS(Products!$A$2:C2989),0)</f>
        <v>199.57</v>
      </c>
      <c r="J2989" s="5">
        <v>492.99</v>
      </c>
      <c r="K2989" s="5" t="s">
        <v>81</v>
      </c>
      <c r="L2989" s="6">
        <v>45145</v>
      </c>
      <c r="M2989" s="5">
        <f t="shared" si="46"/>
        <v>15</v>
      </c>
      <c r="N2989" s="5" t="str">
        <f>TEXT(Table1[[#This Row],[Date]],"mmm")</f>
        <v>Jul</v>
      </c>
      <c r="O2989" s="5">
        <f>YEAR(Table1[[#This Row],[Date]])</f>
        <v>2023</v>
      </c>
    </row>
    <row r="2990" spans="1:15" x14ac:dyDescent="0.25">
      <c r="A2990" s="5">
        <v>2989</v>
      </c>
      <c r="B2990" s="6">
        <v>45058</v>
      </c>
      <c r="C2990" s="5" t="s">
        <v>44</v>
      </c>
      <c r="D2990" s="5" t="str">
        <f>VLOOKUP($C2990,'Sales Person'!$A$1:$C$21,2,0)</f>
        <v>Cathy Kelley</v>
      </c>
      <c r="E2990" s="5" t="s">
        <v>5</v>
      </c>
      <c r="F2990" s="5" t="str">
        <f>VLOOKUP($E2990,Country!$A$1:$B$11,2,0)</f>
        <v>South America</v>
      </c>
      <c r="G2990" s="5" t="s">
        <v>31</v>
      </c>
      <c r="H2990" s="5" t="str">
        <f>VLOOKUP($G2990,Products!$A$1:$C$11,COLUMNS(Products!$A$2:B2990),0)</f>
        <v>Electronics</v>
      </c>
      <c r="I2990" s="5">
        <f>VLOOKUP($G2990,Products!$A$1:$C$11,COLUMNS(Products!$A$2:C2990),0)</f>
        <v>71.97</v>
      </c>
      <c r="J2990" s="5">
        <v>492.58</v>
      </c>
      <c r="K2990" s="5" t="s">
        <v>81</v>
      </c>
      <c r="L2990" s="6">
        <v>45062</v>
      </c>
      <c r="M2990" s="5">
        <f t="shared" si="46"/>
        <v>4</v>
      </c>
      <c r="N2990" s="5" t="str">
        <f>TEXT(Table1[[#This Row],[Date]],"mmm")</f>
        <v>May</v>
      </c>
      <c r="O2990" s="5">
        <f>YEAR(Table1[[#This Row],[Date]])</f>
        <v>2023</v>
      </c>
    </row>
    <row r="2991" spans="1:15" x14ac:dyDescent="0.25">
      <c r="A2991" s="5">
        <v>2990</v>
      </c>
      <c r="B2991" s="6">
        <v>45032</v>
      </c>
      <c r="C2991" s="5" t="s">
        <v>64</v>
      </c>
      <c r="D2991" s="5" t="str">
        <f>VLOOKUP($C2991,'Sales Person'!$A$1:$C$21,2,0)</f>
        <v>Michale Cole</v>
      </c>
      <c r="E2991" s="5" t="s">
        <v>2</v>
      </c>
      <c r="F2991" s="5" t="str">
        <f>VLOOKUP($E2991,Country!$A$1:$B$11,2,0)</f>
        <v>North America</v>
      </c>
      <c r="G2991" s="5" t="s">
        <v>30</v>
      </c>
      <c r="H2991" s="5" t="str">
        <f>VLOOKUP($G2991,Products!$A$1:$C$11,COLUMNS(Products!$A$2:B2991),0)</f>
        <v>Audio</v>
      </c>
      <c r="I2991" s="5">
        <f>VLOOKUP($G2991,Products!$A$1:$C$11,COLUMNS(Products!$A$2:C2991),0)</f>
        <v>199.57</v>
      </c>
      <c r="J2991" s="5">
        <v>285.26</v>
      </c>
      <c r="K2991" s="5" t="s">
        <v>82</v>
      </c>
      <c r="L2991" s="5" t="s">
        <v>83</v>
      </c>
      <c r="M2991" s="5" t="str">
        <f t="shared" si="46"/>
        <v>0</v>
      </c>
      <c r="N2991" s="5" t="str">
        <f>TEXT(Table1[[#This Row],[Date]],"mmm")</f>
        <v>Apr</v>
      </c>
      <c r="O2991" s="5">
        <f>YEAR(Table1[[#This Row],[Date]])</f>
        <v>2023</v>
      </c>
    </row>
    <row r="2992" spans="1:15" x14ac:dyDescent="0.25">
      <c r="A2992" s="5">
        <v>2991</v>
      </c>
      <c r="B2992" s="6">
        <v>45475</v>
      </c>
      <c r="C2992" s="5" t="s">
        <v>72</v>
      </c>
      <c r="D2992" s="5" t="str">
        <f>VLOOKUP($C2992,'Sales Person'!$A$1:$C$21,2,0)</f>
        <v>Cathy Kelley</v>
      </c>
      <c r="E2992" s="5" t="s">
        <v>9</v>
      </c>
      <c r="F2992" s="5" t="str">
        <f>VLOOKUP($E2992,Country!$A$1:$B$11,2,0)</f>
        <v>Europe</v>
      </c>
      <c r="G2992" s="5" t="s">
        <v>30</v>
      </c>
      <c r="H2992" s="5" t="str">
        <f>VLOOKUP($G2992,Products!$A$1:$C$11,COLUMNS(Products!$A$2:B2992),0)</f>
        <v>Audio</v>
      </c>
      <c r="I2992" s="5">
        <f>VLOOKUP($G2992,Products!$A$1:$C$11,COLUMNS(Products!$A$2:C2992),0)</f>
        <v>199.57</v>
      </c>
      <c r="J2992" s="5">
        <v>661.99</v>
      </c>
      <c r="K2992" s="5" t="s">
        <v>81</v>
      </c>
      <c r="L2992" s="6">
        <v>45485</v>
      </c>
      <c r="M2992" s="5">
        <f t="shared" si="46"/>
        <v>10</v>
      </c>
      <c r="N2992" s="5" t="str">
        <f>TEXT(Table1[[#This Row],[Date]],"mmm")</f>
        <v>Jul</v>
      </c>
      <c r="O2992" s="5">
        <f>YEAR(Table1[[#This Row],[Date]])</f>
        <v>2024</v>
      </c>
    </row>
    <row r="2993" spans="1:15" x14ac:dyDescent="0.25">
      <c r="A2993" s="5">
        <v>2992</v>
      </c>
      <c r="B2993" s="6">
        <v>45113</v>
      </c>
      <c r="C2993" s="5" t="s">
        <v>52</v>
      </c>
      <c r="D2993" s="5" t="str">
        <f>VLOOKUP($C2993,'Sales Person'!$A$1:$C$21,2,0)</f>
        <v>Nick Patrick</v>
      </c>
      <c r="E2993" s="5" t="s">
        <v>5</v>
      </c>
      <c r="F2993" s="5" t="str">
        <f>VLOOKUP($E2993,Country!$A$1:$B$11,2,0)</f>
        <v>South America</v>
      </c>
      <c r="G2993" s="5" t="s">
        <v>24</v>
      </c>
      <c r="H2993" s="5" t="str">
        <f>VLOOKUP($G2993,Products!$A$1:$C$11,COLUMNS(Products!$A$2:B2993),0)</f>
        <v>Audio</v>
      </c>
      <c r="I2993" s="5">
        <f>VLOOKUP($G2993,Products!$A$1:$C$11,COLUMNS(Products!$A$2:C2993),0)</f>
        <v>195.62</v>
      </c>
      <c r="J2993" s="5">
        <v>879.88</v>
      </c>
      <c r="K2993" s="5" t="s">
        <v>82</v>
      </c>
      <c r="L2993" s="5" t="s">
        <v>83</v>
      </c>
      <c r="M2993" s="5" t="str">
        <f t="shared" si="46"/>
        <v>0</v>
      </c>
      <c r="N2993" s="5" t="str">
        <f>TEXT(Table1[[#This Row],[Date]],"mmm")</f>
        <v>Jul</v>
      </c>
      <c r="O2993" s="5">
        <f>YEAR(Table1[[#This Row],[Date]])</f>
        <v>2023</v>
      </c>
    </row>
    <row r="2994" spans="1:15" x14ac:dyDescent="0.25">
      <c r="A2994" s="5">
        <v>2993</v>
      </c>
      <c r="B2994" s="6">
        <v>44976</v>
      </c>
      <c r="C2994" s="5" t="s">
        <v>72</v>
      </c>
      <c r="D2994" s="5" t="str">
        <f>VLOOKUP($C2994,'Sales Person'!$A$1:$C$21,2,0)</f>
        <v>Cathy Kelley</v>
      </c>
      <c r="E2994" s="5" t="s">
        <v>7</v>
      </c>
      <c r="F2994" s="5" t="str">
        <f>VLOOKUP($E2994,Country!$A$1:$B$11,2,0)</f>
        <v>Europe</v>
      </c>
      <c r="G2994" s="5" t="s">
        <v>20</v>
      </c>
      <c r="H2994" s="5" t="str">
        <f>VLOOKUP($G2994,Products!$A$1:$C$11,COLUMNS(Products!$A$2:B2994),0)</f>
        <v>Office Equipment</v>
      </c>
      <c r="I2994" s="5">
        <f>VLOOKUP($G2994,Products!$A$1:$C$11,COLUMNS(Products!$A$2:C2994),0)</f>
        <v>350.59</v>
      </c>
      <c r="J2994" s="5">
        <v>600.33000000000004</v>
      </c>
      <c r="K2994" s="5" t="s">
        <v>81</v>
      </c>
      <c r="L2994" s="6">
        <v>44984</v>
      </c>
      <c r="M2994" s="5">
        <f t="shared" si="46"/>
        <v>8</v>
      </c>
      <c r="N2994" s="5" t="str">
        <f>TEXT(Table1[[#This Row],[Date]],"mmm")</f>
        <v>Feb</v>
      </c>
      <c r="O2994" s="5">
        <f>YEAR(Table1[[#This Row],[Date]])</f>
        <v>2023</v>
      </c>
    </row>
    <row r="2995" spans="1:15" x14ac:dyDescent="0.25">
      <c r="A2995" s="5">
        <v>2994</v>
      </c>
      <c r="B2995" s="6">
        <v>45180</v>
      </c>
      <c r="C2995" s="5" t="s">
        <v>58</v>
      </c>
      <c r="D2995" s="5" t="str">
        <f>VLOOKUP($C2995,'Sales Person'!$A$1:$C$21,2,0)</f>
        <v>Nick Patrick</v>
      </c>
      <c r="E2995" s="5" t="s">
        <v>11</v>
      </c>
      <c r="F2995" s="5" t="str">
        <f>VLOOKUP($E2995,Country!$A$1:$B$11,2,0)</f>
        <v>Asia</v>
      </c>
      <c r="G2995" s="5" t="s">
        <v>20</v>
      </c>
      <c r="H2995" s="5" t="str">
        <f>VLOOKUP($G2995,Products!$A$1:$C$11,COLUMNS(Products!$A$2:B2995),0)</f>
        <v>Office Equipment</v>
      </c>
      <c r="I2995" s="5">
        <f>VLOOKUP($G2995,Products!$A$1:$C$11,COLUMNS(Products!$A$2:C2995),0)</f>
        <v>350.59</v>
      </c>
      <c r="J2995" s="5">
        <v>704.35</v>
      </c>
      <c r="K2995" s="5" t="s">
        <v>81</v>
      </c>
      <c r="L2995" s="6">
        <v>45192</v>
      </c>
      <c r="M2995" s="5">
        <f t="shared" si="46"/>
        <v>12</v>
      </c>
      <c r="N2995" s="5" t="str">
        <f>TEXT(Table1[[#This Row],[Date]],"mmm")</f>
        <v>Sep</v>
      </c>
      <c r="O2995" s="5">
        <f>YEAR(Table1[[#This Row],[Date]])</f>
        <v>2023</v>
      </c>
    </row>
    <row r="2996" spans="1:15" x14ac:dyDescent="0.25">
      <c r="A2996" s="5">
        <v>2995</v>
      </c>
      <c r="B2996" s="6">
        <v>45079</v>
      </c>
      <c r="C2996" s="5" t="s">
        <v>54</v>
      </c>
      <c r="D2996" s="5" t="str">
        <f>VLOOKUP($C2996,'Sales Person'!$A$1:$C$21,2,0)</f>
        <v>Michale Cole</v>
      </c>
      <c r="E2996" s="5" t="s">
        <v>10</v>
      </c>
      <c r="F2996" s="5" t="str">
        <f>VLOOKUP($E2996,Country!$A$1:$B$11,2,0)</f>
        <v>Europe</v>
      </c>
      <c r="G2996" s="5" t="s">
        <v>20</v>
      </c>
      <c r="H2996" s="5" t="str">
        <f>VLOOKUP($G2996,Products!$A$1:$C$11,COLUMNS(Products!$A$2:B2996),0)</f>
        <v>Office Equipment</v>
      </c>
      <c r="I2996" s="5">
        <f>VLOOKUP($G2996,Products!$A$1:$C$11,COLUMNS(Products!$A$2:C2996),0)</f>
        <v>350.59</v>
      </c>
      <c r="J2996" s="5">
        <v>782.91</v>
      </c>
      <c r="K2996" s="5" t="s">
        <v>81</v>
      </c>
      <c r="L2996" s="6">
        <v>45085</v>
      </c>
      <c r="M2996" s="5">
        <f t="shared" si="46"/>
        <v>6</v>
      </c>
      <c r="N2996" s="5" t="str">
        <f>TEXT(Table1[[#This Row],[Date]],"mmm")</f>
        <v>Jun</v>
      </c>
      <c r="O2996" s="5">
        <f>YEAR(Table1[[#This Row],[Date]])</f>
        <v>2023</v>
      </c>
    </row>
    <row r="2997" spans="1:15" x14ac:dyDescent="0.25">
      <c r="A2997" s="5">
        <v>2996</v>
      </c>
      <c r="B2997" s="6">
        <v>45471</v>
      </c>
      <c r="C2997" s="5" t="s">
        <v>50</v>
      </c>
      <c r="D2997" s="5" t="str">
        <f>VLOOKUP($C2997,'Sales Person'!$A$1:$C$21,2,0)</f>
        <v>Michale Cole</v>
      </c>
      <c r="E2997" s="5" t="s">
        <v>9</v>
      </c>
      <c r="F2997" s="5" t="str">
        <f>VLOOKUP($E2997,Country!$A$1:$B$11,2,0)</f>
        <v>Europe</v>
      </c>
      <c r="G2997" s="5" t="s">
        <v>28</v>
      </c>
      <c r="H2997" s="5" t="str">
        <f>VLOOKUP($G2997,Products!$A$1:$C$11,COLUMNS(Products!$A$2:B2997),0)</f>
        <v>Electronics</v>
      </c>
      <c r="I2997" s="5">
        <f>VLOOKUP($G2997,Products!$A$1:$C$11,COLUMNS(Products!$A$2:C2997),0)</f>
        <v>282.79000000000002</v>
      </c>
      <c r="J2997" s="5">
        <v>163.74</v>
      </c>
      <c r="K2997" s="5" t="s">
        <v>82</v>
      </c>
      <c r="L2997" s="5" t="s">
        <v>83</v>
      </c>
      <c r="M2997" s="5" t="str">
        <f t="shared" si="46"/>
        <v>0</v>
      </c>
      <c r="N2997" s="5" t="str">
        <f>TEXT(Table1[[#This Row],[Date]],"mmm")</f>
        <v>Jun</v>
      </c>
      <c r="O2997" s="5">
        <f>YEAR(Table1[[#This Row],[Date]])</f>
        <v>2024</v>
      </c>
    </row>
    <row r="2998" spans="1:15" x14ac:dyDescent="0.25">
      <c r="A2998" s="5">
        <v>2997</v>
      </c>
      <c r="B2998" s="6">
        <v>45070</v>
      </c>
      <c r="C2998" s="5" t="s">
        <v>66</v>
      </c>
      <c r="D2998" s="5" t="str">
        <f>VLOOKUP($C2998,'Sales Person'!$A$1:$C$21,2,0)</f>
        <v>Michale Cole</v>
      </c>
      <c r="E2998" s="5" t="s">
        <v>5</v>
      </c>
      <c r="F2998" s="5" t="str">
        <f>VLOOKUP($E2998,Country!$A$1:$B$11,2,0)</f>
        <v>South America</v>
      </c>
      <c r="G2998" s="5" t="s">
        <v>29</v>
      </c>
      <c r="H2998" s="5" t="str">
        <f>VLOOKUP($G2998,Products!$A$1:$C$11,COLUMNS(Products!$A$2:B2998),0)</f>
        <v>Computing</v>
      </c>
      <c r="I2998" s="5">
        <f>VLOOKUP($G2998,Products!$A$1:$C$11,COLUMNS(Products!$A$2:C2998),0)</f>
        <v>104.6</v>
      </c>
      <c r="J2998" s="5">
        <v>771.95</v>
      </c>
      <c r="K2998" s="5" t="s">
        <v>82</v>
      </c>
      <c r="L2998" s="5" t="s">
        <v>83</v>
      </c>
      <c r="M2998" s="5" t="str">
        <f t="shared" si="46"/>
        <v>0</v>
      </c>
      <c r="N2998" s="5" t="str">
        <f>TEXT(Table1[[#This Row],[Date]],"mmm")</f>
        <v>May</v>
      </c>
      <c r="O2998" s="5">
        <f>YEAR(Table1[[#This Row],[Date]])</f>
        <v>2023</v>
      </c>
    </row>
    <row r="2999" spans="1:15" x14ac:dyDescent="0.25">
      <c r="A2999" s="5">
        <v>2998</v>
      </c>
      <c r="B2999" s="6">
        <v>45091</v>
      </c>
      <c r="C2999" s="5" t="s">
        <v>52</v>
      </c>
      <c r="D2999" s="5" t="str">
        <f>VLOOKUP($C2999,'Sales Person'!$A$1:$C$21,2,0)</f>
        <v>Nick Patrick</v>
      </c>
      <c r="E2999" s="5" t="s">
        <v>10</v>
      </c>
      <c r="F2999" s="5" t="str">
        <f>VLOOKUP($E2999,Country!$A$1:$B$11,2,0)</f>
        <v>Europe</v>
      </c>
      <c r="G2999" s="5" t="s">
        <v>26</v>
      </c>
      <c r="H2999" s="5" t="str">
        <f>VLOOKUP($G2999,Products!$A$1:$C$11,COLUMNS(Products!$A$2:B2999),0)</f>
        <v>Electronics</v>
      </c>
      <c r="I2999" s="5">
        <f>VLOOKUP($G2999,Products!$A$1:$C$11,COLUMNS(Products!$A$2:C2999),0)</f>
        <v>263.2</v>
      </c>
      <c r="J2999" s="5">
        <v>643.52</v>
      </c>
      <c r="K2999" s="5" t="s">
        <v>81</v>
      </c>
      <c r="L2999" s="6">
        <v>45097</v>
      </c>
      <c r="M2999" s="5">
        <f t="shared" si="46"/>
        <v>6</v>
      </c>
      <c r="N2999" s="5" t="str">
        <f>TEXT(Table1[[#This Row],[Date]],"mmm")</f>
        <v>Jun</v>
      </c>
      <c r="O2999" s="5">
        <f>YEAR(Table1[[#This Row],[Date]])</f>
        <v>2023</v>
      </c>
    </row>
    <row r="3000" spans="1:15" x14ac:dyDescent="0.25">
      <c r="A3000" s="5">
        <v>2999</v>
      </c>
      <c r="B3000" s="6">
        <v>45452</v>
      </c>
      <c r="C3000" s="5" t="s">
        <v>44</v>
      </c>
      <c r="D3000" s="5" t="str">
        <f>VLOOKUP($C3000,'Sales Person'!$A$1:$C$21,2,0)</f>
        <v>Cathy Kelley</v>
      </c>
      <c r="E3000" s="5" t="s">
        <v>14</v>
      </c>
      <c r="F3000" s="5" t="str">
        <f>VLOOKUP($E3000,Country!$A$1:$B$11,2,0)</f>
        <v>Asia</v>
      </c>
      <c r="G3000" s="5" t="s">
        <v>22</v>
      </c>
      <c r="H3000" s="5" t="str">
        <f>VLOOKUP($G3000,Products!$A$1:$C$11,COLUMNS(Products!$A$2:B3000),0)</f>
        <v>Computing</v>
      </c>
      <c r="I3000" s="5">
        <f>VLOOKUP($G3000,Products!$A$1:$C$11,COLUMNS(Products!$A$2:C3000),0)</f>
        <v>415.78</v>
      </c>
      <c r="J3000" s="5">
        <v>618.23</v>
      </c>
      <c r="K3000" s="5" t="s">
        <v>81</v>
      </c>
      <c r="L3000" s="6">
        <v>45470</v>
      </c>
      <c r="M3000" s="5">
        <f t="shared" si="46"/>
        <v>18</v>
      </c>
      <c r="N3000" s="5" t="str">
        <f>TEXT(Table1[[#This Row],[Date]],"mmm")</f>
        <v>Jun</v>
      </c>
      <c r="O3000" s="5">
        <f>YEAR(Table1[[#This Row],[Date]])</f>
        <v>2024</v>
      </c>
    </row>
    <row r="3001" spans="1:15" x14ac:dyDescent="0.25">
      <c r="A3001" s="5">
        <v>3000</v>
      </c>
      <c r="B3001" s="6">
        <v>45145</v>
      </c>
      <c r="C3001" s="5" t="s">
        <v>70</v>
      </c>
      <c r="D3001" s="5" t="str">
        <f>VLOOKUP($C3001,'Sales Person'!$A$1:$C$21,2,0)</f>
        <v>Cathy Kelley</v>
      </c>
      <c r="E3001" s="5" t="s">
        <v>7</v>
      </c>
      <c r="F3001" s="5" t="str">
        <f>VLOOKUP($E3001,Country!$A$1:$B$11,2,0)</f>
        <v>Europe</v>
      </c>
      <c r="G3001" s="5" t="s">
        <v>24</v>
      </c>
      <c r="H3001" s="5" t="str">
        <f>VLOOKUP($G3001,Products!$A$1:$C$11,COLUMNS(Products!$A$2:B3001),0)</f>
        <v>Audio</v>
      </c>
      <c r="I3001" s="5">
        <f>VLOOKUP($G3001,Products!$A$1:$C$11,COLUMNS(Products!$A$2:C3001),0)</f>
        <v>195.62</v>
      </c>
      <c r="J3001" s="5">
        <v>576.74</v>
      </c>
      <c r="K3001" s="5" t="s">
        <v>81</v>
      </c>
      <c r="L3001" s="6">
        <v>45153</v>
      </c>
      <c r="M3001" s="5">
        <f t="shared" si="46"/>
        <v>8</v>
      </c>
      <c r="N3001" s="5" t="str">
        <f>TEXT(Table1[[#This Row],[Date]],"mmm")</f>
        <v>Aug</v>
      </c>
      <c r="O3001" s="5">
        <f>YEAR(Table1[[#This Row],[Date]])</f>
        <v>2023</v>
      </c>
    </row>
    <row r="3002" spans="1:15" x14ac:dyDescent="0.25">
      <c r="A3002" s="5">
        <v>3001</v>
      </c>
      <c r="B3002" s="6">
        <v>45102</v>
      </c>
      <c r="C3002" s="5" t="s">
        <v>54</v>
      </c>
      <c r="D3002" s="5" t="str">
        <f>VLOOKUP($C3002,'Sales Person'!$A$1:$C$21,2,0)</f>
        <v>Michale Cole</v>
      </c>
      <c r="E3002" s="5" t="s">
        <v>11</v>
      </c>
      <c r="F3002" s="5" t="str">
        <f>VLOOKUP($E3002,Country!$A$1:$B$11,2,0)</f>
        <v>Asia</v>
      </c>
      <c r="G3002" s="5" t="s">
        <v>26</v>
      </c>
      <c r="H3002" s="5" t="str">
        <f>VLOOKUP($G3002,Products!$A$1:$C$11,COLUMNS(Products!$A$2:B3002),0)</f>
        <v>Electronics</v>
      </c>
      <c r="I3002" s="5">
        <f>VLOOKUP($G3002,Products!$A$1:$C$11,COLUMNS(Products!$A$2:C3002),0)</f>
        <v>263.2</v>
      </c>
      <c r="J3002" s="5">
        <v>891.77</v>
      </c>
      <c r="K3002" s="5" t="s">
        <v>81</v>
      </c>
      <c r="L3002" s="6">
        <v>45114</v>
      </c>
      <c r="M3002" s="5">
        <f t="shared" si="46"/>
        <v>12</v>
      </c>
      <c r="N3002" s="5" t="str">
        <f>TEXT(Table1[[#This Row],[Date]],"mmm")</f>
        <v>Jun</v>
      </c>
      <c r="O3002" s="5">
        <f>YEAR(Table1[[#This Row],[Date]])</f>
        <v>2023</v>
      </c>
    </row>
    <row r="3003" spans="1:15" x14ac:dyDescent="0.25">
      <c r="A3003" s="5">
        <v>3002</v>
      </c>
      <c r="B3003" s="6">
        <v>45524</v>
      </c>
      <c r="C3003" s="5" t="s">
        <v>56</v>
      </c>
      <c r="D3003" s="5" t="str">
        <f>VLOOKUP($C3003,'Sales Person'!$A$1:$C$21,2,0)</f>
        <v>Nick Patrick</v>
      </c>
      <c r="E3003" s="5" t="s">
        <v>11</v>
      </c>
      <c r="F3003" s="5" t="str">
        <f>VLOOKUP($E3003,Country!$A$1:$B$11,2,0)</f>
        <v>Asia</v>
      </c>
      <c r="G3003" s="5" t="s">
        <v>20</v>
      </c>
      <c r="H3003" s="5" t="str">
        <f>VLOOKUP($G3003,Products!$A$1:$C$11,COLUMNS(Products!$A$2:B3003),0)</f>
        <v>Office Equipment</v>
      </c>
      <c r="I3003" s="5">
        <f>VLOOKUP($G3003,Products!$A$1:$C$11,COLUMNS(Products!$A$2:C3003),0)</f>
        <v>350.59</v>
      </c>
      <c r="J3003" s="5">
        <v>670.04</v>
      </c>
      <c r="K3003" s="5" t="s">
        <v>82</v>
      </c>
      <c r="L3003" s="5" t="s">
        <v>83</v>
      </c>
      <c r="M3003" s="5" t="str">
        <f t="shared" si="46"/>
        <v>0</v>
      </c>
      <c r="N3003" s="5" t="str">
        <f>TEXT(Table1[[#This Row],[Date]],"mmm")</f>
        <v>Aug</v>
      </c>
      <c r="O3003" s="5">
        <f>YEAR(Table1[[#This Row],[Date]])</f>
        <v>2024</v>
      </c>
    </row>
    <row r="3004" spans="1:15" x14ac:dyDescent="0.25">
      <c r="A3004" s="5">
        <v>3003</v>
      </c>
      <c r="B3004" s="6">
        <v>45177</v>
      </c>
      <c r="C3004" s="5" t="s">
        <v>48</v>
      </c>
      <c r="D3004" s="5" t="str">
        <f>VLOOKUP($C3004,'Sales Person'!$A$1:$C$21,2,0)</f>
        <v>Cathy Kelley</v>
      </c>
      <c r="E3004" s="5" t="s">
        <v>10</v>
      </c>
      <c r="F3004" s="5" t="str">
        <f>VLOOKUP($E3004,Country!$A$1:$B$11,2,0)</f>
        <v>Europe</v>
      </c>
      <c r="G3004" s="5" t="s">
        <v>30</v>
      </c>
      <c r="H3004" s="5" t="str">
        <f>VLOOKUP($G3004,Products!$A$1:$C$11,COLUMNS(Products!$A$2:B3004),0)</f>
        <v>Audio</v>
      </c>
      <c r="I3004" s="5">
        <f>VLOOKUP($G3004,Products!$A$1:$C$11,COLUMNS(Products!$A$2:C3004),0)</f>
        <v>199.57</v>
      </c>
      <c r="J3004" s="5">
        <v>682.07</v>
      </c>
      <c r="K3004" s="5" t="s">
        <v>81</v>
      </c>
      <c r="L3004" s="6">
        <v>45183</v>
      </c>
      <c r="M3004" s="5">
        <f t="shared" si="46"/>
        <v>6</v>
      </c>
      <c r="N3004" s="5" t="str">
        <f>TEXT(Table1[[#This Row],[Date]],"mmm")</f>
        <v>Sep</v>
      </c>
      <c r="O3004" s="5">
        <f>YEAR(Table1[[#This Row],[Date]])</f>
        <v>2023</v>
      </c>
    </row>
    <row r="3005" spans="1:15" x14ac:dyDescent="0.25">
      <c r="A3005" s="5">
        <v>3004</v>
      </c>
      <c r="B3005" s="6">
        <v>45641</v>
      </c>
      <c r="C3005" s="5" t="s">
        <v>64</v>
      </c>
      <c r="D3005" s="5" t="str">
        <f>VLOOKUP($C3005,'Sales Person'!$A$1:$C$21,2,0)</f>
        <v>Michale Cole</v>
      </c>
      <c r="E3005" s="5" t="s">
        <v>2</v>
      </c>
      <c r="F3005" s="5" t="str">
        <f>VLOOKUP($E3005,Country!$A$1:$B$11,2,0)</f>
        <v>North America</v>
      </c>
      <c r="G3005" s="5" t="s">
        <v>20</v>
      </c>
      <c r="H3005" s="5" t="str">
        <f>VLOOKUP($G3005,Products!$A$1:$C$11,COLUMNS(Products!$A$2:B3005),0)</f>
        <v>Office Equipment</v>
      </c>
      <c r="I3005" s="5">
        <f>VLOOKUP($G3005,Products!$A$1:$C$11,COLUMNS(Products!$A$2:C3005),0)</f>
        <v>350.59</v>
      </c>
      <c r="J3005" s="5">
        <v>412.22</v>
      </c>
      <c r="K3005" s="5" t="s">
        <v>81</v>
      </c>
      <c r="L3005" s="6">
        <v>45642</v>
      </c>
      <c r="M3005" s="5">
        <f t="shared" si="46"/>
        <v>1</v>
      </c>
      <c r="N3005" s="5" t="str">
        <f>TEXT(Table1[[#This Row],[Date]],"mmm")</f>
        <v>Dec</v>
      </c>
      <c r="O3005" s="5">
        <f>YEAR(Table1[[#This Row],[Date]])</f>
        <v>2024</v>
      </c>
    </row>
    <row r="3006" spans="1:15" x14ac:dyDescent="0.25">
      <c r="A3006" s="5">
        <v>3005</v>
      </c>
      <c r="B3006" s="6">
        <v>45601</v>
      </c>
      <c r="C3006" s="5" t="s">
        <v>36</v>
      </c>
      <c r="D3006" s="5" t="str">
        <f>VLOOKUP($C3006,'Sales Person'!$A$1:$C$21,2,0)</f>
        <v>Michale Cole</v>
      </c>
      <c r="E3006" s="5" t="s">
        <v>4</v>
      </c>
      <c r="F3006" s="5" t="str">
        <f>VLOOKUP($E3006,Country!$A$1:$B$11,2,0)</f>
        <v>North America</v>
      </c>
      <c r="G3006" s="5" t="s">
        <v>20</v>
      </c>
      <c r="H3006" s="5" t="str">
        <f>VLOOKUP($G3006,Products!$A$1:$C$11,COLUMNS(Products!$A$2:B3006),0)</f>
        <v>Office Equipment</v>
      </c>
      <c r="I3006" s="5">
        <f>VLOOKUP($G3006,Products!$A$1:$C$11,COLUMNS(Products!$A$2:C3006),0)</f>
        <v>350.59</v>
      </c>
      <c r="J3006" s="5">
        <v>781.07</v>
      </c>
      <c r="K3006" s="5" t="s">
        <v>81</v>
      </c>
      <c r="L3006" s="6">
        <v>45603</v>
      </c>
      <c r="M3006" s="5">
        <f t="shared" si="46"/>
        <v>2</v>
      </c>
      <c r="N3006" s="5" t="str">
        <f>TEXT(Table1[[#This Row],[Date]],"mmm")</f>
        <v>Nov</v>
      </c>
      <c r="O3006" s="5">
        <f>YEAR(Table1[[#This Row],[Date]])</f>
        <v>2024</v>
      </c>
    </row>
    <row r="3007" spans="1:15" x14ac:dyDescent="0.25">
      <c r="A3007" s="5">
        <v>3006</v>
      </c>
      <c r="B3007" s="6">
        <v>45631</v>
      </c>
      <c r="C3007" s="5" t="s">
        <v>58</v>
      </c>
      <c r="D3007" s="5" t="str">
        <f>VLOOKUP($C3007,'Sales Person'!$A$1:$C$21,2,0)</f>
        <v>Nick Patrick</v>
      </c>
      <c r="E3007" s="5" t="s">
        <v>5</v>
      </c>
      <c r="F3007" s="5" t="str">
        <f>VLOOKUP($E3007,Country!$A$1:$B$11,2,0)</f>
        <v>South America</v>
      </c>
      <c r="G3007" s="5" t="s">
        <v>28</v>
      </c>
      <c r="H3007" s="5" t="str">
        <f>VLOOKUP($G3007,Products!$A$1:$C$11,COLUMNS(Products!$A$2:B3007),0)</f>
        <v>Electronics</v>
      </c>
      <c r="I3007" s="5">
        <f>VLOOKUP($G3007,Products!$A$1:$C$11,COLUMNS(Products!$A$2:C3007),0)</f>
        <v>282.79000000000002</v>
      </c>
      <c r="J3007" s="5">
        <v>614.32000000000005</v>
      </c>
      <c r="K3007" s="5" t="s">
        <v>81</v>
      </c>
      <c r="L3007" s="6">
        <v>45635</v>
      </c>
      <c r="M3007" s="5">
        <f t="shared" si="46"/>
        <v>4</v>
      </c>
      <c r="N3007" s="5" t="str">
        <f>TEXT(Table1[[#This Row],[Date]],"mmm")</f>
        <v>Dec</v>
      </c>
      <c r="O3007" s="5">
        <f>YEAR(Table1[[#This Row],[Date]])</f>
        <v>2024</v>
      </c>
    </row>
    <row r="3008" spans="1:15" x14ac:dyDescent="0.25">
      <c r="A3008" s="5">
        <v>3007</v>
      </c>
      <c r="B3008" s="6">
        <v>45158</v>
      </c>
      <c r="C3008" s="5" t="s">
        <v>62</v>
      </c>
      <c r="D3008" s="5" t="str">
        <f>VLOOKUP($C3008,'Sales Person'!$A$1:$C$21,2,0)</f>
        <v>Cathy Kelley</v>
      </c>
      <c r="E3008" s="5" t="s">
        <v>7</v>
      </c>
      <c r="F3008" s="5" t="str">
        <f>VLOOKUP($E3008,Country!$A$1:$B$11,2,0)</f>
        <v>Europe</v>
      </c>
      <c r="G3008" s="5" t="s">
        <v>28</v>
      </c>
      <c r="H3008" s="5" t="str">
        <f>VLOOKUP($G3008,Products!$A$1:$C$11,COLUMNS(Products!$A$2:B3008),0)</f>
        <v>Electronics</v>
      </c>
      <c r="I3008" s="5">
        <f>VLOOKUP($G3008,Products!$A$1:$C$11,COLUMNS(Products!$A$2:C3008),0)</f>
        <v>282.79000000000002</v>
      </c>
      <c r="J3008" s="5">
        <v>806.88</v>
      </c>
      <c r="K3008" s="5" t="s">
        <v>81</v>
      </c>
      <c r="L3008" s="6">
        <v>45166</v>
      </c>
      <c r="M3008" s="5">
        <f t="shared" si="46"/>
        <v>8</v>
      </c>
      <c r="N3008" s="5" t="str">
        <f>TEXT(Table1[[#This Row],[Date]],"mmm")</f>
        <v>Aug</v>
      </c>
      <c r="O3008" s="5">
        <f>YEAR(Table1[[#This Row],[Date]])</f>
        <v>2023</v>
      </c>
    </row>
    <row r="3009" spans="1:15" x14ac:dyDescent="0.25">
      <c r="A3009" s="5">
        <v>3008</v>
      </c>
      <c r="B3009" s="6">
        <v>45326</v>
      </c>
      <c r="C3009" s="5" t="s">
        <v>54</v>
      </c>
      <c r="D3009" s="5" t="str">
        <f>VLOOKUP($C3009,'Sales Person'!$A$1:$C$21,2,0)</f>
        <v>Michale Cole</v>
      </c>
      <c r="E3009" s="5" t="s">
        <v>10</v>
      </c>
      <c r="F3009" s="5" t="str">
        <f>VLOOKUP($E3009,Country!$A$1:$B$11,2,0)</f>
        <v>Europe</v>
      </c>
      <c r="G3009" s="5" t="s">
        <v>31</v>
      </c>
      <c r="H3009" s="5" t="str">
        <f>VLOOKUP($G3009,Products!$A$1:$C$11,COLUMNS(Products!$A$2:B3009),0)</f>
        <v>Electronics</v>
      </c>
      <c r="I3009" s="5">
        <f>VLOOKUP($G3009,Products!$A$1:$C$11,COLUMNS(Products!$A$2:C3009),0)</f>
        <v>71.97</v>
      </c>
      <c r="J3009" s="5">
        <v>858.46</v>
      </c>
      <c r="K3009" s="5" t="s">
        <v>82</v>
      </c>
      <c r="L3009" s="5" t="s">
        <v>83</v>
      </c>
      <c r="M3009" s="5" t="str">
        <f t="shared" si="46"/>
        <v>0</v>
      </c>
      <c r="N3009" s="5" t="str">
        <f>TEXT(Table1[[#This Row],[Date]],"mmm")</f>
        <v>Feb</v>
      </c>
      <c r="O3009" s="5">
        <f>YEAR(Table1[[#This Row],[Date]])</f>
        <v>2024</v>
      </c>
    </row>
    <row r="3010" spans="1:15" x14ac:dyDescent="0.25">
      <c r="A3010" s="5">
        <v>3009</v>
      </c>
      <c r="B3010" s="6">
        <v>45395</v>
      </c>
      <c r="C3010" s="5" t="s">
        <v>36</v>
      </c>
      <c r="D3010" s="5" t="str">
        <f>VLOOKUP($C3010,'Sales Person'!$A$1:$C$21,2,0)</f>
        <v>Michale Cole</v>
      </c>
      <c r="E3010" s="5" t="s">
        <v>9</v>
      </c>
      <c r="F3010" s="5" t="str">
        <f>VLOOKUP($E3010,Country!$A$1:$B$11,2,0)</f>
        <v>Europe</v>
      </c>
      <c r="G3010" s="5" t="s">
        <v>24</v>
      </c>
      <c r="H3010" s="5" t="str">
        <f>VLOOKUP($G3010,Products!$A$1:$C$11,COLUMNS(Products!$A$2:B3010),0)</f>
        <v>Audio</v>
      </c>
      <c r="I3010" s="5">
        <f>VLOOKUP($G3010,Products!$A$1:$C$11,COLUMNS(Products!$A$2:C3010),0)</f>
        <v>195.62</v>
      </c>
      <c r="J3010" s="5">
        <v>795.06</v>
      </c>
      <c r="K3010" s="5" t="s">
        <v>82</v>
      </c>
      <c r="L3010" s="5" t="s">
        <v>83</v>
      </c>
      <c r="M3010" s="5" t="str">
        <f t="shared" ref="M3010:M3073" si="47">IFERROR(L3010-B3010,"0")</f>
        <v>0</v>
      </c>
      <c r="N3010" s="5" t="str">
        <f>TEXT(Table1[[#This Row],[Date]],"mmm")</f>
        <v>Apr</v>
      </c>
      <c r="O3010" s="5">
        <f>YEAR(Table1[[#This Row],[Date]])</f>
        <v>2024</v>
      </c>
    </row>
    <row r="3011" spans="1:15" x14ac:dyDescent="0.25">
      <c r="A3011" s="5">
        <v>3010</v>
      </c>
      <c r="B3011" s="6">
        <v>45308</v>
      </c>
      <c r="C3011" s="5" t="s">
        <v>54</v>
      </c>
      <c r="D3011" s="5" t="str">
        <f>VLOOKUP($C3011,'Sales Person'!$A$1:$C$21,2,0)</f>
        <v>Michale Cole</v>
      </c>
      <c r="E3011" s="5" t="s">
        <v>5</v>
      </c>
      <c r="F3011" s="5" t="str">
        <f>VLOOKUP($E3011,Country!$A$1:$B$11,2,0)</f>
        <v>South America</v>
      </c>
      <c r="G3011" s="5" t="s">
        <v>20</v>
      </c>
      <c r="H3011" s="5" t="str">
        <f>VLOOKUP($G3011,Products!$A$1:$C$11,COLUMNS(Products!$A$2:B3011),0)</f>
        <v>Office Equipment</v>
      </c>
      <c r="I3011" s="5">
        <f>VLOOKUP($G3011,Products!$A$1:$C$11,COLUMNS(Products!$A$2:C3011),0)</f>
        <v>350.59</v>
      </c>
      <c r="J3011" s="5">
        <v>614.66999999999996</v>
      </c>
      <c r="K3011" s="5" t="s">
        <v>81</v>
      </c>
      <c r="L3011" s="6">
        <v>45312</v>
      </c>
      <c r="M3011" s="5">
        <f t="shared" si="47"/>
        <v>4</v>
      </c>
      <c r="N3011" s="5" t="str">
        <f>TEXT(Table1[[#This Row],[Date]],"mmm")</f>
        <v>Jan</v>
      </c>
      <c r="O3011" s="5">
        <f>YEAR(Table1[[#This Row],[Date]])</f>
        <v>2024</v>
      </c>
    </row>
    <row r="3012" spans="1:15" x14ac:dyDescent="0.25">
      <c r="A3012" s="5">
        <v>3011</v>
      </c>
      <c r="B3012" s="6">
        <v>45237</v>
      </c>
      <c r="C3012" s="5" t="s">
        <v>54</v>
      </c>
      <c r="D3012" s="5" t="str">
        <f>VLOOKUP($C3012,'Sales Person'!$A$1:$C$21,2,0)</f>
        <v>Michale Cole</v>
      </c>
      <c r="E3012" s="5" t="s">
        <v>11</v>
      </c>
      <c r="F3012" s="5" t="str">
        <f>VLOOKUP($E3012,Country!$A$1:$B$11,2,0)</f>
        <v>Asia</v>
      </c>
      <c r="G3012" s="5" t="s">
        <v>30</v>
      </c>
      <c r="H3012" s="5" t="str">
        <f>VLOOKUP($G3012,Products!$A$1:$C$11,COLUMNS(Products!$A$2:B3012),0)</f>
        <v>Audio</v>
      </c>
      <c r="I3012" s="5">
        <f>VLOOKUP($G3012,Products!$A$1:$C$11,COLUMNS(Products!$A$2:C3012),0)</f>
        <v>199.57</v>
      </c>
      <c r="J3012" s="5">
        <v>666.01</v>
      </c>
      <c r="K3012" s="5" t="s">
        <v>81</v>
      </c>
      <c r="L3012" s="6">
        <v>45249</v>
      </c>
      <c r="M3012" s="5">
        <f t="shared" si="47"/>
        <v>12</v>
      </c>
      <c r="N3012" s="5" t="str">
        <f>TEXT(Table1[[#This Row],[Date]],"mmm")</f>
        <v>Nov</v>
      </c>
      <c r="O3012" s="5">
        <f>YEAR(Table1[[#This Row],[Date]])</f>
        <v>2023</v>
      </c>
    </row>
    <row r="3013" spans="1:15" x14ac:dyDescent="0.25">
      <c r="A3013" s="5">
        <v>3012</v>
      </c>
      <c r="B3013" s="6">
        <v>44956</v>
      </c>
      <c r="C3013" s="5" t="s">
        <v>74</v>
      </c>
      <c r="D3013" s="5" t="str">
        <f>VLOOKUP($C3013,'Sales Person'!$A$1:$C$21,2,0)</f>
        <v>Michale Cole</v>
      </c>
      <c r="E3013" s="5" t="s">
        <v>9</v>
      </c>
      <c r="F3013" s="5" t="str">
        <f>VLOOKUP($E3013,Country!$A$1:$B$11,2,0)</f>
        <v>Europe</v>
      </c>
      <c r="G3013" s="5" t="s">
        <v>32</v>
      </c>
      <c r="H3013" s="5" t="str">
        <f>VLOOKUP($G3013,Products!$A$1:$C$11,COLUMNS(Products!$A$2:B3013),0)</f>
        <v>Audio</v>
      </c>
      <c r="I3013" s="5">
        <f>VLOOKUP($G3013,Products!$A$1:$C$11,COLUMNS(Products!$A$2:C3013),0)</f>
        <v>143.09</v>
      </c>
      <c r="J3013" s="5">
        <v>473.48</v>
      </c>
      <c r="K3013" s="5" t="s">
        <v>81</v>
      </c>
      <c r="L3013" s="6">
        <v>44966</v>
      </c>
      <c r="M3013" s="5">
        <f t="shared" si="47"/>
        <v>10</v>
      </c>
      <c r="N3013" s="5" t="str">
        <f>TEXT(Table1[[#This Row],[Date]],"mmm")</f>
        <v>Jan</v>
      </c>
      <c r="O3013" s="5">
        <f>YEAR(Table1[[#This Row],[Date]])</f>
        <v>2023</v>
      </c>
    </row>
    <row r="3014" spans="1:15" x14ac:dyDescent="0.25">
      <c r="A3014" s="5">
        <v>3013</v>
      </c>
      <c r="B3014" s="6">
        <v>45153</v>
      </c>
      <c r="C3014" s="5" t="s">
        <v>52</v>
      </c>
      <c r="D3014" s="5" t="str">
        <f>VLOOKUP($C3014,'Sales Person'!$A$1:$C$21,2,0)</f>
        <v>Nick Patrick</v>
      </c>
      <c r="E3014" s="5" t="s">
        <v>11</v>
      </c>
      <c r="F3014" s="5" t="str">
        <f>VLOOKUP($E3014,Country!$A$1:$B$11,2,0)</f>
        <v>Asia</v>
      </c>
      <c r="G3014" s="5" t="s">
        <v>20</v>
      </c>
      <c r="H3014" s="5" t="str">
        <f>VLOOKUP($G3014,Products!$A$1:$C$11,COLUMNS(Products!$A$2:B3014),0)</f>
        <v>Office Equipment</v>
      </c>
      <c r="I3014" s="5">
        <f>VLOOKUP($G3014,Products!$A$1:$C$11,COLUMNS(Products!$A$2:C3014),0)</f>
        <v>350.59</v>
      </c>
      <c r="J3014" s="5">
        <v>812.84</v>
      </c>
      <c r="K3014" s="5" t="s">
        <v>82</v>
      </c>
      <c r="L3014" s="5" t="s">
        <v>83</v>
      </c>
      <c r="M3014" s="5" t="str">
        <f t="shared" si="47"/>
        <v>0</v>
      </c>
      <c r="N3014" s="5" t="str">
        <f>TEXT(Table1[[#This Row],[Date]],"mmm")</f>
        <v>Aug</v>
      </c>
      <c r="O3014" s="5">
        <f>YEAR(Table1[[#This Row],[Date]])</f>
        <v>2023</v>
      </c>
    </row>
    <row r="3015" spans="1:15" x14ac:dyDescent="0.25">
      <c r="A3015" s="5">
        <v>3014</v>
      </c>
      <c r="B3015" s="6">
        <v>45058</v>
      </c>
      <c r="C3015" s="5" t="s">
        <v>40</v>
      </c>
      <c r="D3015" s="5" t="str">
        <f>VLOOKUP($C3015,'Sales Person'!$A$1:$C$21,2,0)</f>
        <v>Samantha Irvin</v>
      </c>
      <c r="E3015" s="5" t="s">
        <v>5</v>
      </c>
      <c r="F3015" s="5" t="str">
        <f>VLOOKUP($E3015,Country!$A$1:$B$11,2,0)</f>
        <v>South America</v>
      </c>
      <c r="G3015" s="5" t="s">
        <v>30</v>
      </c>
      <c r="H3015" s="5" t="str">
        <f>VLOOKUP($G3015,Products!$A$1:$C$11,COLUMNS(Products!$A$2:B3015),0)</f>
        <v>Audio</v>
      </c>
      <c r="I3015" s="5">
        <f>VLOOKUP($G3015,Products!$A$1:$C$11,COLUMNS(Products!$A$2:C3015),0)</f>
        <v>199.57</v>
      </c>
      <c r="J3015" s="5">
        <v>725.85</v>
      </c>
      <c r="K3015" s="5" t="s">
        <v>81</v>
      </c>
      <c r="L3015" s="6">
        <v>45062</v>
      </c>
      <c r="M3015" s="5">
        <f t="shared" si="47"/>
        <v>4</v>
      </c>
      <c r="N3015" s="5" t="str">
        <f>TEXT(Table1[[#This Row],[Date]],"mmm")</f>
        <v>May</v>
      </c>
      <c r="O3015" s="5">
        <f>YEAR(Table1[[#This Row],[Date]])</f>
        <v>2023</v>
      </c>
    </row>
    <row r="3016" spans="1:15" x14ac:dyDescent="0.25">
      <c r="A3016" s="5">
        <v>3015</v>
      </c>
      <c r="B3016" s="6">
        <v>45109</v>
      </c>
      <c r="C3016" s="5" t="s">
        <v>48</v>
      </c>
      <c r="D3016" s="5" t="str">
        <f>VLOOKUP($C3016,'Sales Person'!$A$1:$C$21,2,0)</f>
        <v>Cathy Kelley</v>
      </c>
      <c r="E3016" s="5" t="s">
        <v>4</v>
      </c>
      <c r="F3016" s="5" t="str">
        <f>VLOOKUP($E3016,Country!$A$1:$B$11,2,0)</f>
        <v>North America</v>
      </c>
      <c r="G3016" s="5" t="s">
        <v>26</v>
      </c>
      <c r="H3016" s="5" t="str">
        <f>VLOOKUP($G3016,Products!$A$1:$C$11,COLUMNS(Products!$A$2:B3016),0)</f>
        <v>Electronics</v>
      </c>
      <c r="I3016" s="5">
        <f>VLOOKUP($G3016,Products!$A$1:$C$11,COLUMNS(Products!$A$2:C3016),0)</f>
        <v>263.2</v>
      </c>
      <c r="J3016" s="5">
        <v>666.91</v>
      </c>
      <c r="K3016" s="5" t="s">
        <v>82</v>
      </c>
      <c r="L3016" s="5" t="s">
        <v>83</v>
      </c>
      <c r="M3016" s="5" t="str">
        <f t="shared" si="47"/>
        <v>0</v>
      </c>
      <c r="N3016" s="5" t="str">
        <f>TEXT(Table1[[#This Row],[Date]],"mmm")</f>
        <v>Jul</v>
      </c>
      <c r="O3016" s="5">
        <f>YEAR(Table1[[#This Row],[Date]])</f>
        <v>2023</v>
      </c>
    </row>
    <row r="3017" spans="1:15" x14ac:dyDescent="0.25">
      <c r="A3017" s="5">
        <v>3016</v>
      </c>
      <c r="B3017" s="6">
        <v>44952</v>
      </c>
      <c r="C3017" s="5" t="s">
        <v>58</v>
      </c>
      <c r="D3017" s="5" t="str">
        <f>VLOOKUP($C3017,'Sales Person'!$A$1:$C$21,2,0)</f>
        <v>Nick Patrick</v>
      </c>
      <c r="E3017" s="5" t="s">
        <v>9</v>
      </c>
      <c r="F3017" s="5" t="str">
        <f>VLOOKUP($E3017,Country!$A$1:$B$11,2,0)</f>
        <v>Europe</v>
      </c>
      <c r="G3017" s="5" t="s">
        <v>20</v>
      </c>
      <c r="H3017" s="5" t="str">
        <f>VLOOKUP($G3017,Products!$A$1:$C$11,COLUMNS(Products!$A$2:B3017),0)</f>
        <v>Office Equipment</v>
      </c>
      <c r="I3017" s="5">
        <f>VLOOKUP($G3017,Products!$A$1:$C$11,COLUMNS(Products!$A$2:C3017),0)</f>
        <v>350.59</v>
      </c>
      <c r="J3017" s="5">
        <v>931.86</v>
      </c>
      <c r="K3017" s="5" t="s">
        <v>81</v>
      </c>
      <c r="L3017" s="6">
        <v>44962</v>
      </c>
      <c r="M3017" s="5">
        <f t="shared" si="47"/>
        <v>10</v>
      </c>
      <c r="N3017" s="5" t="str">
        <f>TEXT(Table1[[#This Row],[Date]],"mmm")</f>
        <v>Jan</v>
      </c>
      <c r="O3017" s="5">
        <f>YEAR(Table1[[#This Row],[Date]])</f>
        <v>2023</v>
      </c>
    </row>
    <row r="3018" spans="1:15" x14ac:dyDescent="0.25">
      <c r="A3018" s="5">
        <v>3017</v>
      </c>
      <c r="B3018" s="6">
        <v>45121</v>
      </c>
      <c r="C3018" s="5" t="s">
        <v>52</v>
      </c>
      <c r="D3018" s="5" t="str">
        <f>VLOOKUP($C3018,'Sales Person'!$A$1:$C$21,2,0)</f>
        <v>Nick Patrick</v>
      </c>
      <c r="E3018" s="5" t="s">
        <v>7</v>
      </c>
      <c r="F3018" s="5" t="str">
        <f>VLOOKUP($E3018,Country!$A$1:$B$11,2,0)</f>
        <v>Europe</v>
      </c>
      <c r="G3018" s="5" t="s">
        <v>29</v>
      </c>
      <c r="H3018" s="5" t="str">
        <f>VLOOKUP($G3018,Products!$A$1:$C$11,COLUMNS(Products!$A$2:B3018),0)</f>
        <v>Computing</v>
      </c>
      <c r="I3018" s="5">
        <f>VLOOKUP($G3018,Products!$A$1:$C$11,COLUMNS(Products!$A$2:C3018),0)</f>
        <v>104.6</v>
      </c>
      <c r="J3018" s="5">
        <v>136.19999999999999</v>
      </c>
      <c r="K3018" s="5" t="s">
        <v>81</v>
      </c>
      <c r="L3018" s="6">
        <v>45129</v>
      </c>
      <c r="M3018" s="5">
        <f t="shared" si="47"/>
        <v>8</v>
      </c>
      <c r="N3018" s="5" t="str">
        <f>TEXT(Table1[[#This Row],[Date]],"mmm")</f>
        <v>Jul</v>
      </c>
      <c r="O3018" s="5">
        <f>YEAR(Table1[[#This Row],[Date]])</f>
        <v>2023</v>
      </c>
    </row>
    <row r="3019" spans="1:15" x14ac:dyDescent="0.25">
      <c r="A3019" s="5">
        <v>3018</v>
      </c>
      <c r="B3019" s="6">
        <v>45072</v>
      </c>
      <c r="C3019" s="5" t="s">
        <v>58</v>
      </c>
      <c r="D3019" s="5" t="str">
        <f>VLOOKUP($C3019,'Sales Person'!$A$1:$C$21,2,0)</f>
        <v>Nick Patrick</v>
      </c>
      <c r="E3019" s="5" t="s">
        <v>5</v>
      </c>
      <c r="F3019" s="5" t="str">
        <f>VLOOKUP($E3019,Country!$A$1:$B$11,2,0)</f>
        <v>South America</v>
      </c>
      <c r="G3019" s="5" t="s">
        <v>32</v>
      </c>
      <c r="H3019" s="5" t="str">
        <f>VLOOKUP($G3019,Products!$A$1:$C$11,COLUMNS(Products!$A$2:B3019),0)</f>
        <v>Audio</v>
      </c>
      <c r="I3019" s="5">
        <f>VLOOKUP($G3019,Products!$A$1:$C$11,COLUMNS(Products!$A$2:C3019),0)</f>
        <v>143.09</v>
      </c>
      <c r="J3019" s="5">
        <v>220.41</v>
      </c>
      <c r="K3019" s="5" t="s">
        <v>81</v>
      </c>
      <c r="L3019" s="6">
        <v>45076</v>
      </c>
      <c r="M3019" s="5">
        <f t="shared" si="47"/>
        <v>4</v>
      </c>
      <c r="N3019" s="5" t="str">
        <f>TEXT(Table1[[#This Row],[Date]],"mmm")</f>
        <v>May</v>
      </c>
      <c r="O3019" s="5">
        <f>YEAR(Table1[[#This Row],[Date]])</f>
        <v>2023</v>
      </c>
    </row>
    <row r="3020" spans="1:15" x14ac:dyDescent="0.25">
      <c r="A3020" s="5">
        <v>3019</v>
      </c>
      <c r="B3020" s="6">
        <v>45106</v>
      </c>
      <c r="C3020" s="5" t="s">
        <v>56</v>
      </c>
      <c r="D3020" s="5" t="str">
        <f>VLOOKUP($C3020,'Sales Person'!$A$1:$C$21,2,0)</f>
        <v>Nick Patrick</v>
      </c>
      <c r="E3020" s="5" t="s">
        <v>14</v>
      </c>
      <c r="F3020" s="5" t="str">
        <f>VLOOKUP($E3020,Country!$A$1:$B$11,2,0)</f>
        <v>Asia</v>
      </c>
      <c r="G3020" s="5" t="s">
        <v>30</v>
      </c>
      <c r="H3020" s="5" t="str">
        <f>VLOOKUP($G3020,Products!$A$1:$C$11,COLUMNS(Products!$A$2:B3020),0)</f>
        <v>Audio</v>
      </c>
      <c r="I3020" s="5">
        <f>VLOOKUP($G3020,Products!$A$1:$C$11,COLUMNS(Products!$A$2:C3020),0)</f>
        <v>199.57</v>
      </c>
      <c r="J3020" s="5">
        <v>532.65</v>
      </c>
      <c r="K3020" s="5" t="s">
        <v>81</v>
      </c>
      <c r="L3020" s="6">
        <v>45124</v>
      </c>
      <c r="M3020" s="5">
        <f t="shared" si="47"/>
        <v>18</v>
      </c>
      <c r="N3020" s="5" t="str">
        <f>TEXT(Table1[[#This Row],[Date]],"mmm")</f>
        <v>Jun</v>
      </c>
      <c r="O3020" s="5">
        <f>YEAR(Table1[[#This Row],[Date]])</f>
        <v>2023</v>
      </c>
    </row>
    <row r="3021" spans="1:15" x14ac:dyDescent="0.25">
      <c r="A3021" s="5">
        <v>3020</v>
      </c>
      <c r="B3021" s="6">
        <v>45648</v>
      </c>
      <c r="C3021" s="5" t="s">
        <v>60</v>
      </c>
      <c r="D3021" s="5" t="str">
        <f>VLOOKUP($C3021,'Sales Person'!$A$1:$C$21,2,0)</f>
        <v>Cathy Kelley</v>
      </c>
      <c r="E3021" s="5" t="s">
        <v>10</v>
      </c>
      <c r="F3021" s="5" t="str">
        <f>VLOOKUP($E3021,Country!$A$1:$B$11,2,0)</f>
        <v>Europe</v>
      </c>
      <c r="G3021" s="5" t="s">
        <v>28</v>
      </c>
      <c r="H3021" s="5" t="str">
        <f>VLOOKUP($G3021,Products!$A$1:$C$11,COLUMNS(Products!$A$2:B3021),0)</f>
        <v>Electronics</v>
      </c>
      <c r="I3021" s="5">
        <f>VLOOKUP($G3021,Products!$A$1:$C$11,COLUMNS(Products!$A$2:C3021),0)</f>
        <v>282.79000000000002</v>
      </c>
      <c r="J3021" s="5">
        <v>763.04</v>
      </c>
      <c r="K3021" s="5" t="s">
        <v>82</v>
      </c>
      <c r="L3021" s="5" t="s">
        <v>83</v>
      </c>
      <c r="M3021" s="5" t="str">
        <f t="shared" si="47"/>
        <v>0</v>
      </c>
      <c r="N3021" s="5" t="str">
        <f>TEXT(Table1[[#This Row],[Date]],"mmm")</f>
        <v>Dec</v>
      </c>
      <c r="O3021" s="5">
        <f>YEAR(Table1[[#This Row],[Date]])</f>
        <v>2024</v>
      </c>
    </row>
    <row r="3022" spans="1:15" x14ac:dyDescent="0.25">
      <c r="A3022" s="5">
        <v>3021</v>
      </c>
      <c r="B3022" s="6">
        <v>45629</v>
      </c>
      <c r="C3022" s="5" t="s">
        <v>42</v>
      </c>
      <c r="D3022" s="5" t="str">
        <f>VLOOKUP($C3022,'Sales Person'!$A$1:$C$21,2,0)</f>
        <v>Cathy Kelley</v>
      </c>
      <c r="E3022" s="5" t="s">
        <v>2</v>
      </c>
      <c r="F3022" s="5" t="str">
        <f>VLOOKUP($E3022,Country!$A$1:$B$11,2,0)</f>
        <v>North America</v>
      </c>
      <c r="G3022" s="5" t="s">
        <v>30</v>
      </c>
      <c r="H3022" s="5" t="str">
        <f>VLOOKUP($G3022,Products!$A$1:$C$11,COLUMNS(Products!$A$2:B3022),0)</f>
        <v>Audio</v>
      </c>
      <c r="I3022" s="5">
        <f>VLOOKUP($G3022,Products!$A$1:$C$11,COLUMNS(Products!$A$2:C3022),0)</f>
        <v>199.57</v>
      </c>
      <c r="J3022" s="5">
        <v>651.89</v>
      </c>
      <c r="K3022" s="5" t="s">
        <v>81</v>
      </c>
      <c r="L3022" s="6">
        <v>45630</v>
      </c>
      <c r="M3022" s="5">
        <f t="shared" si="47"/>
        <v>1</v>
      </c>
      <c r="N3022" s="5" t="str">
        <f>TEXT(Table1[[#This Row],[Date]],"mmm")</f>
        <v>Dec</v>
      </c>
      <c r="O3022" s="5">
        <f>YEAR(Table1[[#This Row],[Date]])</f>
        <v>2024</v>
      </c>
    </row>
    <row r="3023" spans="1:15" x14ac:dyDescent="0.25">
      <c r="A3023" s="5">
        <v>3022</v>
      </c>
      <c r="B3023" s="6">
        <v>45098</v>
      </c>
      <c r="C3023" s="5" t="s">
        <v>54</v>
      </c>
      <c r="D3023" s="5" t="str">
        <f>VLOOKUP($C3023,'Sales Person'!$A$1:$C$21,2,0)</f>
        <v>Michale Cole</v>
      </c>
      <c r="E3023" s="5" t="s">
        <v>14</v>
      </c>
      <c r="F3023" s="5" t="str">
        <f>VLOOKUP($E3023,Country!$A$1:$B$11,2,0)</f>
        <v>Asia</v>
      </c>
      <c r="G3023" s="5" t="s">
        <v>28</v>
      </c>
      <c r="H3023" s="5" t="str">
        <f>VLOOKUP($G3023,Products!$A$1:$C$11,COLUMNS(Products!$A$2:B3023),0)</f>
        <v>Electronics</v>
      </c>
      <c r="I3023" s="5">
        <f>VLOOKUP($G3023,Products!$A$1:$C$11,COLUMNS(Products!$A$2:C3023),0)</f>
        <v>282.79000000000002</v>
      </c>
      <c r="J3023" s="5">
        <v>382.53</v>
      </c>
      <c r="K3023" s="5" t="s">
        <v>82</v>
      </c>
      <c r="L3023" s="5" t="s">
        <v>83</v>
      </c>
      <c r="M3023" s="5" t="str">
        <f t="shared" si="47"/>
        <v>0</v>
      </c>
      <c r="N3023" s="5" t="str">
        <f>TEXT(Table1[[#This Row],[Date]],"mmm")</f>
        <v>Jun</v>
      </c>
      <c r="O3023" s="5">
        <f>YEAR(Table1[[#This Row],[Date]])</f>
        <v>2023</v>
      </c>
    </row>
    <row r="3024" spans="1:15" x14ac:dyDescent="0.25">
      <c r="A3024" s="5">
        <v>3023</v>
      </c>
      <c r="B3024" s="6">
        <v>44999</v>
      </c>
      <c r="C3024" s="5" t="s">
        <v>42</v>
      </c>
      <c r="D3024" s="5" t="str">
        <f>VLOOKUP($C3024,'Sales Person'!$A$1:$C$21,2,0)</f>
        <v>Cathy Kelley</v>
      </c>
      <c r="E3024" s="5" t="s">
        <v>15</v>
      </c>
      <c r="F3024" s="5" t="str">
        <f>VLOOKUP($E3024,Country!$A$1:$B$11,2,0)</f>
        <v>Oceania</v>
      </c>
      <c r="G3024" s="5" t="s">
        <v>30</v>
      </c>
      <c r="H3024" s="5" t="str">
        <f>VLOOKUP($G3024,Products!$A$1:$C$11,COLUMNS(Products!$A$2:B3024),0)</f>
        <v>Audio</v>
      </c>
      <c r="I3024" s="5">
        <f>VLOOKUP($G3024,Products!$A$1:$C$11,COLUMNS(Products!$A$2:C3024),0)</f>
        <v>199.57</v>
      </c>
      <c r="J3024" s="5">
        <v>177.5</v>
      </c>
      <c r="K3024" s="5" t="s">
        <v>82</v>
      </c>
      <c r="L3024" s="5" t="s">
        <v>83</v>
      </c>
      <c r="M3024" s="5" t="str">
        <f t="shared" si="47"/>
        <v>0</v>
      </c>
      <c r="N3024" s="5" t="str">
        <f>TEXT(Table1[[#This Row],[Date]],"mmm")</f>
        <v>Mar</v>
      </c>
      <c r="O3024" s="5">
        <f>YEAR(Table1[[#This Row],[Date]])</f>
        <v>2023</v>
      </c>
    </row>
    <row r="3025" spans="1:15" x14ac:dyDescent="0.25">
      <c r="A3025" s="5">
        <v>3024</v>
      </c>
      <c r="B3025" s="6">
        <v>44986</v>
      </c>
      <c r="C3025" s="5" t="s">
        <v>44</v>
      </c>
      <c r="D3025" s="5" t="str">
        <f>VLOOKUP($C3025,'Sales Person'!$A$1:$C$21,2,0)</f>
        <v>Cathy Kelley</v>
      </c>
      <c r="E3025" s="5" t="s">
        <v>13</v>
      </c>
      <c r="F3025" s="5" t="str">
        <f>VLOOKUP($E3025,Country!$A$1:$B$11,2,0)</f>
        <v>Asia</v>
      </c>
      <c r="G3025" s="5" t="s">
        <v>30</v>
      </c>
      <c r="H3025" s="5" t="str">
        <f>VLOOKUP($G3025,Products!$A$1:$C$11,COLUMNS(Products!$A$2:B3025),0)</f>
        <v>Audio</v>
      </c>
      <c r="I3025" s="5">
        <f>VLOOKUP($G3025,Products!$A$1:$C$11,COLUMNS(Products!$A$2:C3025),0)</f>
        <v>199.57</v>
      </c>
      <c r="J3025" s="5">
        <v>888.48</v>
      </c>
      <c r="K3025" s="5" t="s">
        <v>81</v>
      </c>
      <c r="L3025" s="6">
        <v>45001</v>
      </c>
      <c r="M3025" s="5">
        <f t="shared" si="47"/>
        <v>15</v>
      </c>
      <c r="N3025" s="5" t="str">
        <f>TEXT(Table1[[#This Row],[Date]],"mmm")</f>
        <v>Mar</v>
      </c>
      <c r="O3025" s="5">
        <f>YEAR(Table1[[#This Row],[Date]])</f>
        <v>2023</v>
      </c>
    </row>
    <row r="3026" spans="1:15" x14ac:dyDescent="0.25">
      <c r="A3026" s="5">
        <v>3025</v>
      </c>
      <c r="B3026" s="6">
        <v>45411</v>
      </c>
      <c r="C3026" s="5" t="s">
        <v>40</v>
      </c>
      <c r="D3026" s="5" t="str">
        <f>VLOOKUP($C3026,'Sales Person'!$A$1:$C$21,2,0)</f>
        <v>Samantha Irvin</v>
      </c>
      <c r="E3026" s="5" t="s">
        <v>9</v>
      </c>
      <c r="F3026" s="5" t="str">
        <f>VLOOKUP($E3026,Country!$A$1:$B$11,2,0)</f>
        <v>Europe</v>
      </c>
      <c r="G3026" s="5" t="s">
        <v>30</v>
      </c>
      <c r="H3026" s="5" t="str">
        <f>VLOOKUP($G3026,Products!$A$1:$C$11,COLUMNS(Products!$A$2:B3026),0)</f>
        <v>Audio</v>
      </c>
      <c r="I3026" s="5">
        <f>VLOOKUP($G3026,Products!$A$1:$C$11,COLUMNS(Products!$A$2:C3026),0)</f>
        <v>199.57</v>
      </c>
      <c r="J3026" s="5">
        <v>545.41</v>
      </c>
      <c r="K3026" s="5" t="s">
        <v>81</v>
      </c>
      <c r="L3026" s="6">
        <v>45421</v>
      </c>
      <c r="M3026" s="5">
        <f t="shared" si="47"/>
        <v>10</v>
      </c>
      <c r="N3026" s="5" t="str">
        <f>TEXT(Table1[[#This Row],[Date]],"mmm")</f>
        <v>Apr</v>
      </c>
      <c r="O3026" s="5">
        <f>YEAR(Table1[[#This Row],[Date]])</f>
        <v>2024</v>
      </c>
    </row>
    <row r="3027" spans="1:15" x14ac:dyDescent="0.25">
      <c r="A3027" s="5">
        <v>3026</v>
      </c>
      <c r="B3027" s="6">
        <v>45563</v>
      </c>
      <c r="C3027" s="5" t="s">
        <v>60</v>
      </c>
      <c r="D3027" s="5" t="str">
        <f>VLOOKUP($C3027,'Sales Person'!$A$1:$C$21,2,0)</f>
        <v>Cathy Kelley</v>
      </c>
      <c r="E3027" s="5" t="s">
        <v>4</v>
      </c>
      <c r="F3027" s="5" t="str">
        <f>VLOOKUP($E3027,Country!$A$1:$B$11,2,0)</f>
        <v>North America</v>
      </c>
      <c r="G3027" s="5" t="s">
        <v>22</v>
      </c>
      <c r="H3027" s="5" t="str">
        <f>VLOOKUP($G3027,Products!$A$1:$C$11,COLUMNS(Products!$A$2:B3027),0)</f>
        <v>Computing</v>
      </c>
      <c r="I3027" s="5">
        <f>VLOOKUP($G3027,Products!$A$1:$C$11,COLUMNS(Products!$A$2:C3027),0)</f>
        <v>415.78</v>
      </c>
      <c r="J3027" s="5">
        <v>975.79</v>
      </c>
      <c r="K3027" s="5" t="s">
        <v>81</v>
      </c>
      <c r="L3027" s="6">
        <v>45565</v>
      </c>
      <c r="M3027" s="5">
        <f t="shared" si="47"/>
        <v>2</v>
      </c>
      <c r="N3027" s="5" t="str">
        <f>TEXT(Table1[[#This Row],[Date]],"mmm")</f>
        <v>Sep</v>
      </c>
      <c r="O3027" s="5">
        <f>YEAR(Table1[[#This Row],[Date]])</f>
        <v>2024</v>
      </c>
    </row>
    <row r="3028" spans="1:15" x14ac:dyDescent="0.25">
      <c r="A3028" s="5">
        <v>3027</v>
      </c>
      <c r="B3028" s="6">
        <v>45037</v>
      </c>
      <c r="C3028" s="5" t="s">
        <v>42</v>
      </c>
      <c r="D3028" s="5" t="str">
        <f>VLOOKUP($C3028,'Sales Person'!$A$1:$C$21,2,0)</f>
        <v>Cathy Kelley</v>
      </c>
      <c r="E3028" s="5" t="s">
        <v>4</v>
      </c>
      <c r="F3028" s="5" t="str">
        <f>VLOOKUP($E3028,Country!$A$1:$B$11,2,0)</f>
        <v>North America</v>
      </c>
      <c r="G3028" s="5" t="s">
        <v>28</v>
      </c>
      <c r="H3028" s="5" t="str">
        <f>VLOOKUP($G3028,Products!$A$1:$C$11,COLUMNS(Products!$A$2:B3028),0)</f>
        <v>Electronics</v>
      </c>
      <c r="I3028" s="5">
        <f>VLOOKUP($G3028,Products!$A$1:$C$11,COLUMNS(Products!$A$2:C3028),0)</f>
        <v>282.79000000000002</v>
      </c>
      <c r="J3028" s="5">
        <v>495.92</v>
      </c>
      <c r="K3028" s="5" t="s">
        <v>81</v>
      </c>
      <c r="L3028" s="6">
        <v>45039</v>
      </c>
      <c r="M3028" s="5">
        <f t="shared" si="47"/>
        <v>2</v>
      </c>
      <c r="N3028" s="5" t="str">
        <f>TEXT(Table1[[#This Row],[Date]],"mmm")</f>
        <v>Apr</v>
      </c>
      <c r="O3028" s="5">
        <f>YEAR(Table1[[#This Row],[Date]])</f>
        <v>2023</v>
      </c>
    </row>
    <row r="3029" spans="1:15" x14ac:dyDescent="0.25">
      <c r="A3029" s="5">
        <v>3028</v>
      </c>
      <c r="B3029" s="6">
        <v>45442</v>
      </c>
      <c r="C3029" s="5" t="s">
        <v>46</v>
      </c>
      <c r="D3029" s="5" t="str">
        <f>VLOOKUP($C3029,'Sales Person'!$A$1:$C$21,2,0)</f>
        <v>Nick Patrick</v>
      </c>
      <c r="E3029" s="5" t="s">
        <v>11</v>
      </c>
      <c r="F3029" s="5" t="str">
        <f>VLOOKUP($E3029,Country!$A$1:$B$11,2,0)</f>
        <v>Asia</v>
      </c>
      <c r="G3029" s="5" t="s">
        <v>31</v>
      </c>
      <c r="H3029" s="5" t="str">
        <f>VLOOKUP($G3029,Products!$A$1:$C$11,COLUMNS(Products!$A$2:B3029),0)</f>
        <v>Electronics</v>
      </c>
      <c r="I3029" s="5">
        <f>VLOOKUP($G3029,Products!$A$1:$C$11,COLUMNS(Products!$A$2:C3029),0)</f>
        <v>71.97</v>
      </c>
      <c r="J3029" s="5">
        <v>557.66</v>
      </c>
      <c r="K3029" s="5" t="s">
        <v>81</v>
      </c>
      <c r="L3029" s="6">
        <v>45454</v>
      </c>
      <c r="M3029" s="5">
        <f t="shared" si="47"/>
        <v>12</v>
      </c>
      <c r="N3029" s="5" t="str">
        <f>TEXT(Table1[[#This Row],[Date]],"mmm")</f>
        <v>May</v>
      </c>
      <c r="O3029" s="5">
        <f>YEAR(Table1[[#This Row],[Date]])</f>
        <v>2024</v>
      </c>
    </row>
    <row r="3030" spans="1:15" x14ac:dyDescent="0.25">
      <c r="A3030" s="5">
        <v>3029</v>
      </c>
      <c r="B3030" s="6">
        <v>45619</v>
      </c>
      <c r="C3030" s="5" t="s">
        <v>56</v>
      </c>
      <c r="D3030" s="5" t="str">
        <f>VLOOKUP($C3030,'Sales Person'!$A$1:$C$21,2,0)</f>
        <v>Nick Patrick</v>
      </c>
      <c r="E3030" s="5" t="s">
        <v>14</v>
      </c>
      <c r="F3030" s="5" t="str">
        <f>VLOOKUP($E3030,Country!$A$1:$B$11,2,0)</f>
        <v>Asia</v>
      </c>
      <c r="G3030" s="5" t="s">
        <v>33</v>
      </c>
      <c r="H3030" s="5" t="str">
        <f>VLOOKUP($G3030,Products!$A$1:$C$11,COLUMNS(Products!$A$2:B3030),0)</f>
        <v>Electronics</v>
      </c>
      <c r="I3030" s="5">
        <f>VLOOKUP($G3030,Products!$A$1:$C$11,COLUMNS(Products!$A$2:C3030),0)</f>
        <v>381.62</v>
      </c>
      <c r="J3030" s="5">
        <v>806.53</v>
      </c>
      <c r="K3030" s="5" t="s">
        <v>81</v>
      </c>
      <c r="L3030" s="6">
        <v>45637</v>
      </c>
      <c r="M3030" s="5">
        <f t="shared" si="47"/>
        <v>18</v>
      </c>
      <c r="N3030" s="5" t="str">
        <f>TEXT(Table1[[#This Row],[Date]],"mmm")</f>
        <v>Nov</v>
      </c>
      <c r="O3030" s="5">
        <f>YEAR(Table1[[#This Row],[Date]])</f>
        <v>2024</v>
      </c>
    </row>
    <row r="3031" spans="1:15" x14ac:dyDescent="0.25">
      <c r="A3031" s="5">
        <v>3030</v>
      </c>
      <c r="B3031" s="6">
        <v>45643</v>
      </c>
      <c r="C3031" s="5" t="s">
        <v>48</v>
      </c>
      <c r="D3031" s="5" t="str">
        <f>VLOOKUP($C3031,'Sales Person'!$A$1:$C$21,2,0)</f>
        <v>Cathy Kelley</v>
      </c>
      <c r="E3031" s="5" t="s">
        <v>2</v>
      </c>
      <c r="F3031" s="5" t="str">
        <f>VLOOKUP($E3031,Country!$A$1:$B$11,2,0)</f>
        <v>North America</v>
      </c>
      <c r="G3031" s="5" t="s">
        <v>33</v>
      </c>
      <c r="H3031" s="5" t="str">
        <f>VLOOKUP($G3031,Products!$A$1:$C$11,COLUMNS(Products!$A$2:B3031),0)</f>
        <v>Electronics</v>
      </c>
      <c r="I3031" s="5">
        <f>VLOOKUP($G3031,Products!$A$1:$C$11,COLUMNS(Products!$A$2:C3031),0)</f>
        <v>381.62</v>
      </c>
      <c r="J3031" s="5">
        <v>458.05</v>
      </c>
      <c r="K3031" s="5" t="s">
        <v>81</v>
      </c>
      <c r="L3031" s="6">
        <v>45644</v>
      </c>
      <c r="M3031" s="5">
        <f t="shared" si="47"/>
        <v>1</v>
      </c>
      <c r="N3031" s="5" t="str">
        <f>TEXT(Table1[[#This Row],[Date]],"mmm")</f>
        <v>Dec</v>
      </c>
      <c r="O3031" s="5">
        <f>YEAR(Table1[[#This Row],[Date]])</f>
        <v>2024</v>
      </c>
    </row>
    <row r="3032" spans="1:15" x14ac:dyDescent="0.25">
      <c r="A3032" s="5">
        <v>3031</v>
      </c>
      <c r="B3032" s="6">
        <v>45405</v>
      </c>
      <c r="C3032" s="5" t="s">
        <v>46</v>
      </c>
      <c r="D3032" s="5" t="str">
        <f>VLOOKUP($C3032,'Sales Person'!$A$1:$C$21,2,0)</f>
        <v>Nick Patrick</v>
      </c>
      <c r="E3032" s="5" t="s">
        <v>10</v>
      </c>
      <c r="F3032" s="5" t="str">
        <f>VLOOKUP($E3032,Country!$A$1:$B$11,2,0)</f>
        <v>Europe</v>
      </c>
      <c r="G3032" s="5" t="s">
        <v>33</v>
      </c>
      <c r="H3032" s="5" t="str">
        <f>VLOOKUP($G3032,Products!$A$1:$C$11,COLUMNS(Products!$A$2:B3032),0)</f>
        <v>Electronics</v>
      </c>
      <c r="I3032" s="5">
        <f>VLOOKUP($G3032,Products!$A$1:$C$11,COLUMNS(Products!$A$2:C3032),0)</f>
        <v>381.62</v>
      </c>
      <c r="J3032" s="5">
        <v>556.41</v>
      </c>
      <c r="K3032" s="5" t="s">
        <v>81</v>
      </c>
      <c r="L3032" s="6">
        <v>45411</v>
      </c>
      <c r="M3032" s="5">
        <f t="shared" si="47"/>
        <v>6</v>
      </c>
      <c r="N3032" s="5" t="str">
        <f>TEXT(Table1[[#This Row],[Date]],"mmm")</f>
        <v>Apr</v>
      </c>
      <c r="O3032" s="5">
        <f>YEAR(Table1[[#This Row],[Date]])</f>
        <v>2024</v>
      </c>
    </row>
    <row r="3033" spans="1:15" x14ac:dyDescent="0.25">
      <c r="A3033" s="5">
        <v>3032</v>
      </c>
      <c r="B3033" s="6">
        <v>45267</v>
      </c>
      <c r="C3033" s="5" t="s">
        <v>62</v>
      </c>
      <c r="D3033" s="5" t="str">
        <f>VLOOKUP($C3033,'Sales Person'!$A$1:$C$21,2,0)</f>
        <v>Cathy Kelley</v>
      </c>
      <c r="E3033" s="5" t="s">
        <v>4</v>
      </c>
      <c r="F3033" s="5" t="str">
        <f>VLOOKUP($E3033,Country!$A$1:$B$11,2,0)</f>
        <v>North America</v>
      </c>
      <c r="G3033" s="5" t="s">
        <v>33</v>
      </c>
      <c r="H3033" s="5" t="str">
        <f>VLOOKUP($G3033,Products!$A$1:$C$11,COLUMNS(Products!$A$2:B3033),0)</f>
        <v>Electronics</v>
      </c>
      <c r="I3033" s="5">
        <f>VLOOKUP($G3033,Products!$A$1:$C$11,COLUMNS(Products!$A$2:C3033),0)</f>
        <v>381.62</v>
      </c>
      <c r="J3033" s="5">
        <v>917.35</v>
      </c>
      <c r="K3033" s="5" t="s">
        <v>82</v>
      </c>
      <c r="L3033" s="5" t="s">
        <v>83</v>
      </c>
      <c r="M3033" s="5" t="str">
        <f t="shared" si="47"/>
        <v>0</v>
      </c>
      <c r="N3033" s="5" t="str">
        <f>TEXT(Table1[[#This Row],[Date]],"mmm")</f>
        <v>Dec</v>
      </c>
      <c r="O3033" s="5">
        <f>YEAR(Table1[[#This Row],[Date]])</f>
        <v>2023</v>
      </c>
    </row>
    <row r="3034" spans="1:15" x14ac:dyDescent="0.25">
      <c r="A3034" s="5">
        <v>3033</v>
      </c>
      <c r="B3034" s="6">
        <v>45212</v>
      </c>
      <c r="C3034" s="5" t="s">
        <v>42</v>
      </c>
      <c r="D3034" s="5" t="str">
        <f>VLOOKUP($C3034,'Sales Person'!$A$1:$C$21,2,0)</f>
        <v>Cathy Kelley</v>
      </c>
      <c r="E3034" s="5" t="s">
        <v>5</v>
      </c>
      <c r="F3034" s="5" t="str">
        <f>VLOOKUP($E3034,Country!$A$1:$B$11,2,0)</f>
        <v>South America</v>
      </c>
      <c r="G3034" s="5" t="s">
        <v>31</v>
      </c>
      <c r="H3034" s="5" t="str">
        <f>VLOOKUP($G3034,Products!$A$1:$C$11,COLUMNS(Products!$A$2:B3034),0)</f>
        <v>Electronics</v>
      </c>
      <c r="I3034" s="5">
        <f>VLOOKUP($G3034,Products!$A$1:$C$11,COLUMNS(Products!$A$2:C3034),0)</f>
        <v>71.97</v>
      </c>
      <c r="J3034" s="5">
        <v>780.27</v>
      </c>
      <c r="K3034" s="5" t="s">
        <v>81</v>
      </c>
      <c r="L3034" s="6">
        <v>45216</v>
      </c>
      <c r="M3034" s="5">
        <f t="shared" si="47"/>
        <v>4</v>
      </c>
      <c r="N3034" s="5" t="str">
        <f>TEXT(Table1[[#This Row],[Date]],"mmm")</f>
        <v>Oct</v>
      </c>
      <c r="O3034" s="5">
        <f>YEAR(Table1[[#This Row],[Date]])</f>
        <v>2023</v>
      </c>
    </row>
    <row r="3035" spans="1:15" x14ac:dyDescent="0.25">
      <c r="A3035" s="5">
        <v>3034</v>
      </c>
      <c r="B3035" s="6">
        <v>45182</v>
      </c>
      <c r="C3035" s="5" t="s">
        <v>62</v>
      </c>
      <c r="D3035" s="5" t="str">
        <f>VLOOKUP($C3035,'Sales Person'!$A$1:$C$21,2,0)</f>
        <v>Cathy Kelley</v>
      </c>
      <c r="E3035" s="5" t="s">
        <v>11</v>
      </c>
      <c r="F3035" s="5" t="str">
        <f>VLOOKUP($E3035,Country!$A$1:$B$11,2,0)</f>
        <v>Asia</v>
      </c>
      <c r="G3035" s="5" t="s">
        <v>33</v>
      </c>
      <c r="H3035" s="5" t="str">
        <f>VLOOKUP($G3035,Products!$A$1:$C$11,COLUMNS(Products!$A$2:B3035),0)</f>
        <v>Electronics</v>
      </c>
      <c r="I3035" s="5">
        <f>VLOOKUP($G3035,Products!$A$1:$C$11,COLUMNS(Products!$A$2:C3035),0)</f>
        <v>381.62</v>
      </c>
      <c r="J3035" s="5">
        <v>337.09</v>
      </c>
      <c r="K3035" s="5" t="s">
        <v>81</v>
      </c>
      <c r="L3035" s="6">
        <v>45194</v>
      </c>
      <c r="M3035" s="5">
        <f t="shared" si="47"/>
        <v>12</v>
      </c>
      <c r="N3035" s="5" t="str">
        <f>TEXT(Table1[[#This Row],[Date]],"mmm")</f>
        <v>Sep</v>
      </c>
      <c r="O3035" s="5">
        <f>YEAR(Table1[[#This Row],[Date]])</f>
        <v>2023</v>
      </c>
    </row>
    <row r="3036" spans="1:15" x14ac:dyDescent="0.25">
      <c r="A3036" s="5">
        <v>3035</v>
      </c>
      <c r="B3036" s="6">
        <v>45394</v>
      </c>
      <c r="C3036" s="5" t="s">
        <v>52</v>
      </c>
      <c r="D3036" s="5" t="str">
        <f>VLOOKUP($C3036,'Sales Person'!$A$1:$C$21,2,0)</f>
        <v>Nick Patrick</v>
      </c>
      <c r="E3036" s="5" t="s">
        <v>15</v>
      </c>
      <c r="F3036" s="5" t="str">
        <f>VLOOKUP($E3036,Country!$A$1:$B$11,2,0)</f>
        <v>Oceania</v>
      </c>
      <c r="G3036" s="5" t="s">
        <v>30</v>
      </c>
      <c r="H3036" s="5" t="str">
        <f>VLOOKUP($G3036,Products!$A$1:$C$11,COLUMNS(Products!$A$2:B3036),0)</f>
        <v>Audio</v>
      </c>
      <c r="I3036" s="5">
        <f>VLOOKUP($G3036,Products!$A$1:$C$11,COLUMNS(Products!$A$2:C3036),0)</f>
        <v>199.57</v>
      </c>
      <c r="J3036" s="5">
        <v>562.54</v>
      </c>
      <c r="K3036" s="5" t="s">
        <v>82</v>
      </c>
      <c r="L3036" s="5" t="s">
        <v>83</v>
      </c>
      <c r="M3036" s="5" t="str">
        <f t="shared" si="47"/>
        <v>0</v>
      </c>
      <c r="N3036" s="5" t="str">
        <f>TEXT(Table1[[#This Row],[Date]],"mmm")</f>
        <v>Apr</v>
      </c>
      <c r="O3036" s="5">
        <f>YEAR(Table1[[#This Row],[Date]])</f>
        <v>2024</v>
      </c>
    </row>
    <row r="3037" spans="1:15" x14ac:dyDescent="0.25">
      <c r="A3037" s="5">
        <v>3036</v>
      </c>
      <c r="B3037" s="6">
        <v>45559</v>
      </c>
      <c r="C3037" s="5" t="s">
        <v>48</v>
      </c>
      <c r="D3037" s="5" t="str">
        <f>VLOOKUP($C3037,'Sales Person'!$A$1:$C$21,2,0)</f>
        <v>Cathy Kelley</v>
      </c>
      <c r="E3037" s="5" t="s">
        <v>11</v>
      </c>
      <c r="F3037" s="5" t="str">
        <f>VLOOKUP($E3037,Country!$A$1:$B$11,2,0)</f>
        <v>Asia</v>
      </c>
      <c r="G3037" s="5" t="s">
        <v>31</v>
      </c>
      <c r="H3037" s="5" t="str">
        <f>VLOOKUP($G3037,Products!$A$1:$C$11,COLUMNS(Products!$A$2:B3037),0)</f>
        <v>Electronics</v>
      </c>
      <c r="I3037" s="5">
        <f>VLOOKUP($G3037,Products!$A$1:$C$11,COLUMNS(Products!$A$2:C3037),0)</f>
        <v>71.97</v>
      </c>
      <c r="J3037" s="5">
        <v>798.05</v>
      </c>
      <c r="K3037" s="5" t="s">
        <v>82</v>
      </c>
      <c r="L3037" s="5" t="s">
        <v>83</v>
      </c>
      <c r="M3037" s="5" t="str">
        <f t="shared" si="47"/>
        <v>0</v>
      </c>
      <c r="N3037" s="5" t="str">
        <f>TEXT(Table1[[#This Row],[Date]],"mmm")</f>
        <v>Sep</v>
      </c>
      <c r="O3037" s="5">
        <f>YEAR(Table1[[#This Row],[Date]])</f>
        <v>2024</v>
      </c>
    </row>
    <row r="3038" spans="1:15" x14ac:dyDescent="0.25">
      <c r="A3038" s="5">
        <v>3037</v>
      </c>
      <c r="B3038" s="6">
        <v>45320</v>
      </c>
      <c r="C3038" s="5" t="s">
        <v>40</v>
      </c>
      <c r="D3038" s="5" t="str">
        <f>VLOOKUP($C3038,'Sales Person'!$A$1:$C$21,2,0)</f>
        <v>Samantha Irvin</v>
      </c>
      <c r="E3038" s="5" t="s">
        <v>10</v>
      </c>
      <c r="F3038" s="5" t="str">
        <f>VLOOKUP($E3038,Country!$A$1:$B$11,2,0)</f>
        <v>Europe</v>
      </c>
      <c r="G3038" s="5" t="s">
        <v>26</v>
      </c>
      <c r="H3038" s="5" t="str">
        <f>VLOOKUP($G3038,Products!$A$1:$C$11,COLUMNS(Products!$A$2:B3038),0)</f>
        <v>Electronics</v>
      </c>
      <c r="I3038" s="5">
        <f>VLOOKUP($G3038,Products!$A$1:$C$11,COLUMNS(Products!$A$2:C3038),0)</f>
        <v>263.2</v>
      </c>
      <c r="J3038" s="5">
        <v>479.7</v>
      </c>
      <c r="K3038" s="5" t="s">
        <v>81</v>
      </c>
      <c r="L3038" s="6">
        <v>45326</v>
      </c>
      <c r="M3038" s="5">
        <f t="shared" si="47"/>
        <v>6</v>
      </c>
      <c r="N3038" s="5" t="str">
        <f>TEXT(Table1[[#This Row],[Date]],"mmm")</f>
        <v>Jan</v>
      </c>
      <c r="O3038" s="5">
        <f>YEAR(Table1[[#This Row],[Date]])</f>
        <v>2024</v>
      </c>
    </row>
    <row r="3039" spans="1:15" x14ac:dyDescent="0.25">
      <c r="A3039" s="5">
        <v>3038</v>
      </c>
      <c r="B3039" s="6">
        <v>45041</v>
      </c>
      <c r="C3039" s="5" t="s">
        <v>38</v>
      </c>
      <c r="D3039" s="5" t="str">
        <f>VLOOKUP($C3039,'Sales Person'!$A$1:$C$21,2,0)</f>
        <v>Samantha Irvin</v>
      </c>
      <c r="E3039" s="5" t="s">
        <v>4</v>
      </c>
      <c r="F3039" s="5" t="str">
        <f>VLOOKUP($E3039,Country!$A$1:$B$11,2,0)</f>
        <v>North America</v>
      </c>
      <c r="G3039" s="5" t="s">
        <v>22</v>
      </c>
      <c r="H3039" s="5" t="str">
        <f>VLOOKUP($G3039,Products!$A$1:$C$11,COLUMNS(Products!$A$2:B3039),0)</f>
        <v>Computing</v>
      </c>
      <c r="I3039" s="5">
        <f>VLOOKUP($G3039,Products!$A$1:$C$11,COLUMNS(Products!$A$2:C3039),0)</f>
        <v>415.78</v>
      </c>
      <c r="J3039" s="5">
        <v>175.89</v>
      </c>
      <c r="K3039" s="5" t="s">
        <v>81</v>
      </c>
      <c r="L3039" s="6">
        <v>45043</v>
      </c>
      <c r="M3039" s="5">
        <f t="shared" si="47"/>
        <v>2</v>
      </c>
      <c r="N3039" s="5" t="str">
        <f>TEXT(Table1[[#This Row],[Date]],"mmm")</f>
        <v>Apr</v>
      </c>
      <c r="O3039" s="5">
        <f>YEAR(Table1[[#This Row],[Date]])</f>
        <v>2023</v>
      </c>
    </row>
    <row r="3040" spans="1:15" x14ac:dyDescent="0.25">
      <c r="A3040" s="5">
        <v>3039</v>
      </c>
      <c r="B3040" s="6">
        <v>45192</v>
      </c>
      <c r="C3040" s="5" t="s">
        <v>56</v>
      </c>
      <c r="D3040" s="5" t="str">
        <f>VLOOKUP($C3040,'Sales Person'!$A$1:$C$21,2,0)</f>
        <v>Nick Patrick</v>
      </c>
      <c r="E3040" s="5" t="s">
        <v>2</v>
      </c>
      <c r="F3040" s="5" t="str">
        <f>VLOOKUP($E3040,Country!$A$1:$B$11,2,0)</f>
        <v>North America</v>
      </c>
      <c r="G3040" s="5" t="s">
        <v>33</v>
      </c>
      <c r="H3040" s="5" t="str">
        <f>VLOOKUP($G3040,Products!$A$1:$C$11,COLUMNS(Products!$A$2:B3040),0)</f>
        <v>Electronics</v>
      </c>
      <c r="I3040" s="5">
        <f>VLOOKUP($G3040,Products!$A$1:$C$11,COLUMNS(Products!$A$2:C3040),0)</f>
        <v>381.62</v>
      </c>
      <c r="J3040" s="5">
        <v>994.91</v>
      </c>
      <c r="K3040" s="5" t="s">
        <v>81</v>
      </c>
      <c r="L3040" s="6">
        <v>45193</v>
      </c>
      <c r="M3040" s="5">
        <f t="shared" si="47"/>
        <v>1</v>
      </c>
      <c r="N3040" s="5" t="str">
        <f>TEXT(Table1[[#This Row],[Date]],"mmm")</f>
        <v>Sep</v>
      </c>
      <c r="O3040" s="5">
        <f>YEAR(Table1[[#This Row],[Date]])</f>
        <v>2023</v>
      </c>
    </row>
    <row r="3041" spans="1:15" x14ac:dyDescent="0.25">
      <c r="A3041" s="5">
        <v>3040</v>
      </c>
      <c r="B3041" s="6">
        <v>45018</v>
      </c>
      <c r="C3041" s="5" t="s">
        <v>40</v>
      </c>
      <c r="D3041" s="5" t="str">
        <f>VLOOKUP($C3041,'Sales Person'!$A$1:$C$21,2,0)</f>
        <v>Samantha Irvin</v>
      </c>
      <c r="E3041" s="5" t="s">
        <v>13</v>
      </c>
      <c r="F3041" s="5" t="str">
        <f>VLOOKUP($E3041,Country!$A$1:$B$11,2,0)</f>
        <v>Asia</v>
      </c>
      <c r="G3041" s="5" t="s">
        <v>30</v>
      </c>
      <c r="H3041" s="5" t="str">
        <f>VLOOKUP($G3041,Products!$A$1:$C$11,COLUMNS(Products!$A$2:B3041),0)</f>
        <v>Audio</v>
      </c>
      <c r="I3041" s="5">
        <f>VLOOKUP($G3041,Products!$A$1:$C$11,COLUMNS(Products!$A$2:C3041),0)</f>
        <v>199.57</v>
      </c>
      <c r="J3041" s="5">
        <v>102.03</v>
      </c>
      <c r="K3041" s="5" t="s">
        <v>81</v>
      </c>
      <c r="L3041" s="6">
        <v>45033</v>
      </c>
      <c r="M3041" s="5">
        <f t="shared" si="47"/>
        <v>15</v>
      </c>
      <c r="N3041" s="5" t="str">
        <f>TEXT(Table1[[#This Row],[Date]],"mmm")</f>
        <v>Apr</v>
      </c>
      <c r="O3041" s="5">
        <f>YEAR(Table1[[#This Row],[Date]])</f>
        <v>2023</v>
      </c>
    </row>
    <row r="3042" spans="1:15" x14ac:dyDescent="0.25">
      <c r="A3042" s="5">
        <v>3041</v>
      </c>
      <c r="B3042" s="6">
        <v>45294</v>
      </c>
      <c r="C3042" s="5" t="s">
        <v>52</v>
      </c>
      <c r="D3042" s="5" t="str">
        <f>VLOOKUP($C3042,'Sales Person'!$A$1:$C$21,2,0)</f>
        <v>Nick Patrick</v>
      </c>
      <c r="E3042" s="5" t="s">
        <v>13</v>
      </c>
      <c r="F3042" s="5" t="str">
        <f>VLOOKUP($E3042,Country!$A$1:$B$11,2,0)</f>
        <v>Asia</v>
      </c>
      <c r="G3042" s="5" t="s">
        <v>26</v>
      </c>
      <c r="H3042" s="5" t="str">
        <f>VLOOKUP($G3042,Products!$A$1:$C$11,COLUMNS(Products!$A$2:B3042),0)</f>
        <v>Electronics</v>
      </c>
      <c r="I3042" s="5">
        <f>VLOOKUP($G3042,Products!$A$1:$C$11,COLUMNS(Products!$A$2:C3042),0)</f>
        <v>263.2</v>
      </c>
      <c r="J3042" s="5">
        <v>267.62</v>
      </c>
      <c r="K3042" s="5" t="s">
        <v>81</v>
      </c>
      <c r="L3042" s="6">
        <v>45309</v>
      </c>
      <c r="M3042" s="5">
        <f t="shared" si="47"/>
        <v>15</v>
      </c>
      <c r="N3042" s="5" t="str">
        <f>TEXT(Table1[[#This Row],[Date]],"mmm")</f>
        <v>Jan</v>
      </c>
      <c r="O3042" s="5">
        <f>YEAR(Table1[[#This Row],[Date]])</f>
        <v>2024</v>
      </c>
    </row>
    <row r="3043" spans="1:15" x14ac:dyDescent="0.25">
      <c r="A3043" s="5">
        <v>3042</v>
      </c>
      <c r="B3043" s="6">
        <v>45502</v>
      </c>
      <c r="C3043" s="5" t="s">
        <v>54</v>
      </c>
      <c r="D3043" s="5" t="str">
        <f>VLOOKUP($C3043,'Sales Person'!$A$1:$C$21,2,0)</f>
        <v>Michale Cole</v>
      </c>
      <c r="E3043" s="5" t="s">
        <v>5</v>
      </c>
      <c r="F3043" s="5" t="str">
        <f>VLOOKUP($E3043,Country!$A$1:$B$11,2,0)</f>
        <v>South America</v>
      </c>
      <c r="G3043" s="5" t="s">
        <v>32</v>
      </c>
      <c r="H3043" s="5" t="str">
        <f>VLOOKUP($G3043,Products!$A$1:$C$11,COLUMNS(Products!$A$2:B3043),0)</f>
        <v>Audio</v>
      </c>
      <c r="I3043" s="5">
        <f>VLOOKUP($G3043,Products!$A$1:$C$11,COLUMNS(Products!$A$2:C3043),0)</f>
        <v>143.09</v>
      </c>
      <c r="J3043" s="5">
        <v>927.39</v>
      </c>
      <c r="K3043" s="5" t="s">
        <v>81</v>
      </c>
      <c r="L3043" s="6">
        <v>45506</v>
      </c>
      <c r="M3043" s="5">
        <f t="shared" si="47"/>
        <v>4</v>
      </c>
      <c r="N3043" s="5" t="str">
        <f>TEXT(Table1[[#This Row],[Date]],"mmm")</f>
        <v>Jul</v>
      </c>
      <c r="O3043" s="5">
        <f>YEAR(Table1[[#This Row],[Date]])</f>
        <v>2024</v>
      </c>
    </row>
    <row r="3044" spans="1:15" x14ac:dyDescent="0.25">
      <c r="A3044" s="5">
        <v>3043</v>
      </c>
      <c r="B3044" s="6">
        <v>45365</v>
      </c>
      <c r="C3044" s="5" t="s">
        <v>36</v>
      </c>
      <c r="D3044" s="5" t="str">
        <f>VLOOKUP($C3044,'Sales Person'!$A$1:$C$21,2,0)</f>
        <v>Michale Cole</v>
      </c>
      <c r="E3044" s="5" t="s">
        <v>15</v>
      </c>
      <c r="F3044" s="5" t="str">
        <f>VLOOKUP($E3044,Country!$A$1:$B$11,2,0)</f>
        <v>Oceania</v>
      </c>
      <c r="G3044" s="5" t="s">
        <v>22</v>
      </c>
      <c r="H3044" s="5" t="str">
        <f>VLOOKUP($G3044,Products!$A$1:$C$11,COLUMNS(Products!$A$2:B3044),0)</f>
        <v>Computing</v>
      </c>
      <c r="I3044" s="5">
        <f>VLOOKUP($G3044,Products!$A$1:$C$11,COLUMNS(Products!$A$2:C3044),0)</f>
        <v>415.78</v>
      </c>
      <c r="J3044" s="5">
        <v>178.11</v>
      </c>
      <c r="K3044" s="5" t="s">
        <v>82</v>
      </c>
      <c r="L3044" s="5" t="s">
        <v>83</v>
      </c>
      <c r="M3044" s="5" t="str">
        <f t="shared" si="47"/>
        <v>0</v>
      </c>
      <c r="N3044" s="5" t="str">
        <f>TEXT(Table1[[#This Row],[Date]],"mmm")</f>
        <v>Mar</v>
      </c>
      <c r="O3044" s="5">
        <f>YEAR(Table1[[#This Row],[Date]])</f>
        <v>2024</v>
      </c>
    </row>
    <row r="3045" spans="1:15" x14ac:dyDescent="0.25">
      <c r="A3045" s="5">
        <v>3044</v>
      </c>
      <c r="B3045" s="6">
        <v>45503</v>
      </c>
      <c r="C3045" s="5" t="s">
        <v>42</v>
      </c>
      <c r="D3045" s="5" t="str">
        <f>VLOOKUP($C3045,'Sales Person'!$A$1:$C$21,2,0)</f>
        <v>Cathy Kelley</v>
      </c>
      <c r="E3045" s="5" t="s">
        <v>5</v>
      </c>
      <c r="F3045" s="5" t="str">
        <f>VLOOKUP($E3045,Country!$A$1:$B$11,2,0)</f>
        <v>South America</v>
      </c>
      <c r="G3045" s="5" t="s">
        <v>22</v>
      </c>
      <c r="H3045" s="5" t="str">
        <f>VLOOKUP($G3045,Products!$A$1:$C$11,COLUMNS(Products!$A$2:B3045),0)</f>
        <v>Computing</v>
      </c>
      <c r="I3045" s="5">
        <f>VLOOKUP($G3045,Products!$A$1:$C$11,COLUMNS(Products!$A$2:C3045),0)</f>
        <v>415.78</v>
      </c>
      <c r="J3045" s="5">
        <v>744</v>
      </c>
      <c r="K3045" s="5" t="s">
        <v>81</v>
      </c>
      <c r="L3045" s="6">
        <v>45507</v>
      </c>
      <c r="M3045" s="5">
        <f t="shared" si="47"/>
        <v>4</v>
      </c>
      <c r="N3045" s="5" t="str">
        <f>TEXT(Table1[[#This Row],[Date]],"mmm")</f>
        <v>Jul</v>
      </c>
      <c r="O3045" s="5">
        <f>YEAR(Table1[[#This Row],[Date]])</f>
        <v>2024</v>
      </c>
    </row>
    <row r="3046" spans="1:15" x14ac:dyDescent="0.25">
      <c r="A3046" s="5">
        <v>3045</v>
      </c>
      <c r="B3046" s="6">
        <v>45315</v>
      </c>
      <c r="C3046" s="5" t="s">
        <v>54</v>
      </c>
      <c r="D3046" s="5" t="str">
        <f>VLOOKUP($C3046,'Sales Person'!$A$1:$C$21,2,0)</f>
        <v>Michale Cole</v>
      </c>
      <c r="E3046" s="5" t="s">
        <v>9</v>
      </c>
      <c r="F3046" s="5" t="str">
        <f>VLOOKUP($E3046,Country!$A$1:$B$11,2,0)</f>
        <v>Europe</v>
      </c>
      <c r="G3046" s="5" t="s">
        <v>20</v>
      </c>
      <c r="H3046" s="5" t="str">
        <f>VLOOKUP($G3046,Products!$A$1:$C$11,COLUMNS(Products!$A$2:B3046),0)</f>
        <v>Office Equipment</v>
      </c>
      <c r="I3046" s="5">
        <f>VLOOKUP($G3046,Products!$A$1:$C$11,COLUMNS(Products!$A$2:C3046),0)</f>
        <v>350.59</v>
      </c>
      <c r="J3046" s="5">
        <v>903.14</v>
      </c>
      <c r="K3046" s="5" t="s">
        <v>82</v>
      </c>
      <c r="L3046" s="5" t="s">
        <v>83</v>
      </c>
      <c r="M3046" s="5" t="str">
        <f t="shared" si="47"/>
        <v>0</v>
      </c>
      <c r="N3046" s="5" t="str">
        <f>TEXT(Table1[[#This Row],[Date]],"mmm")</f>
        <v>Jan</v>
      </c>
      <c r="O3046" s="5">
        <f>YEAR(Table1[[#This Row],[Date]])</f>
        <v>2024</v>
      </c>
    </row>
    <row r="3047" spans="1:15" x14ac:dyDescent="0.25">
      <c r="A3047" s="5">
        <v>3046</v>
      </c>
      <c r="B3047" s="6">
        <v>44969</v>
      </c>
      <c r="C3047" s="5" t="s">
        <v>68</v>
      </c>
      <c r="D3047" s="5" t="str">
        <f>VLOOKUP($C3047,'Sales Person'!$A$1:$C$21,2,0)</f>
        <v>Samantha Irvin</v>
      </c>
      <c r="E3047" s="5" t="s">
        <v>9</v>
      </c>
      <c r="F3047" s="5" t="str">
        <f>VLOOKUP($E3047,Country!$A$1:$B$11,2,0)</f>
        <v>Europe</v>
      </c>
      <c r="G3047" s="5" t="s">
        <v>28</v>
      </c>
      <c r="H3047" s="5" t="str">
        <f>VLOOKUP($G3047,Products!$A$1:$C$11,COLUMNS(Products!$A$2:B3047),0)</f>
        <v>Electronics</v>
      </c>
      <c r="I3047" s="5">
        <f>VLOOKUP($G3047,Products!$A$1:$C$11,COLUMNS(Products!$A$2:C3047),0)</f>
        <v>282.79000000000002</v>
      </c>
      <c r="J3047" s="5">
        <v>418.86</v>
      </c>
      <c r="K3047" s="5" t="s">
        <v>81</v>
      </c>
      <c r="L3047" s="6">
        <v>44979</v>
      </c>
      <c r="M3047" s="5">
        <f t="shared" si="47"/>
        <v>10</v>
      </c>
      <c r="N3047" s="5" t="str">
        <f>TEXT(Table1[[#This Row],[Date]],"mmm")</f>
        <v>Feb</v>
      </c>
      <c r="O3047" s="5">
        <f>YEAR(Table1[[#This Row],[Date]])</f>
        <v>2023</v>
      </c>
    </row>
    <row r="3048" spans="1:15" x14ac:dyDescent="0.25">
      <c r="A3048" s="5">
        <v>3047</v>
      </c>
      <c r="B3048" s="6">
        <v>45199</v>
      </c>
      <c r="C3048" s="5" t="s">
        <v>38</v>
      </c>
      <c r="D3048" s="5" t="str">
        <f>VLOOKUP($C3048,'Sales Person'!$A$1:$C$21,2,0)</f>
        <v>Samantha Irvin</v>
      </c>
      <c r="E3048" s="5" t="s">
        <v>11</v>
      </c>
      <c r="F3048" s="5" t="str">
        <f>VLOOKUP($E3048,Country!$A$1:$B$11,2,0)</f>
        <v>Asia</v>
      </c>
      <c r="G3048" s="5" t="s">
        <v>26</v>
      </c>
      <c r="H3048" s="5" t="str">
        <f>VLOOKUP($G3048,Products!$A$1:$C$11,COLUMNS(Products!$A$2:B3048),0)</f>
        <v>Electronics</v>
      </c>
      <c r="I3048" s="5">
        <f>VLOOKUP($G3048,Products!$A$1:$C$11,COLUMNS(Products!$A$2:C3048),0)</f>
        <v>263.2</v>
      </c>
      <c r="J3048" s="5">
        <v>139.78</v>
      </c>
      <c r="K3048" s="5" t="s">
        <v>81</v>
      </c>
      <c r="L3048" s="6">
        <v>45211</v>
      </c>
      <c r="M3048" s="5">
        <f t="shared" si="47"/>
        <v>12</v>
      </c>
      <c r="N3048" s="5" t="str">
        <f>TEXT(Table1[[#This Row],[Date]],"mmm")</f>
        <v>Sep</v>
      </c>
      <c r="O3048" s="5">
        <f>YEAR(Table1[[#This Row],[Date]])</f>
        <v>2023</v>
      </c>
    </row>
    <row r="3049" spans="1:15" x14ac:dyDescent="0.25">
      <c r="A3049" s="5">
        <v>3048</v>
      </c>
      <c r="B3049" s="6">
        <v>44982</v>
      </c>
      <c r="C3049" s="5" t="s">
        <v>58</v>
      </c>
      <c r="D3049" s="5" t="str">
        <f>VLOOKUP($C3049,'Sales Person'!$A$1:$C$21,2,0)</f>
        <v>Nick Patrick</v>
      </c>
      <c r="E3049" s="5" t="s">
        <v>2</v>
      </c>
      <c r="F3049" s="5" t="str">
        <f>VLOOKUP($E3049,Country!$A$1:$B$11,2,0)</f>
        <v>North America</v>
      </c>
      <c r="G3049" s="5" t="s">
        <v>20</v>
      </c>
      <c r="H3049" s="5" t="str">
        <f>VLOOKUP($G3049,Products!$A$1:$C$11,COLUMNS(Products!$A$2:B3049),0)</f>
        <v>Office Equipment</v>
      </c>
      <c r="I3049" s="5">
        <f>VLOOKUP($G3049,Products!$A$1:$C$11,COLUMNS(Products!$A$2:C3049),0)</f>
        <v>350.59</v>
      </c>
      <c r="J3049" s="5">
        <v>434.59</v>
      </c>
      <c r="K3049" s="5" t="s">
        <v>82</v>
      </c>
      <c r="L3049" s="5" t="s">
        <v>83</v>
      </c>
      <c r="M3049" s="5" t="str">
        <f t="shared" si="47"/>
        <v>0</v>
      </c>
      <c r="N3049" s="5" t="str">
        <f>TEXT(Table1[[#This Row],[Date]],"mmm")</f>
        <v>Feb</v>
      </c>
      <c r="O3049" s="5">
        <f>YEAR(Table1[[#This Row],[Date]])</f>
        <v>2023</v>
      </c>
    </row>
    <row r="3050" spans="1:15" x14ac:dyDescent="0.25">
      <c r="A3050" s="5">
        <v>3049</v>
      </c>
      <c r="B3050" s="6">
        <v>45228</v>
      </c>
      <c r="C3050" s="5" t="s">
        <v>60</v>
      </c>
      <c r="D3050" s="5" t="str">
        <f>VLOOKUP($C3050,'Sales Person'!$A$1:$C$21,2,0)</f>
        <v>Cathy Kelley</v>
      </c>
      <c r="E3050" s="5" t="s">
        <v>2</v>
      </c>
      <c r="F3050" s="5" t="str">
        <f>VLOOKUP($E3050,Country!$A$1:$B$11,2,0)</f>
        <v>North America</v>
      </c>
      <c r="G3050" s="5" t="s">
        <v>28</v>
      </c>
      <c r="H3050" s="5" t="str">
        <f>VLOOKUP($G3050,Products!$A$1:$C$11,COLUMNS(Products!$A$2:B3050),0)</f>
        <v>Electronics</v>
      </c>
      <c r="I3050" s="5">
        <f>VLOOKUP($G3050,Products!$A$1:$C$11,COLUMNS(Products!$A$2:C3050),0)</f>
        <v>282.79000000000002</v>
      </c>
      <c r="J3050" s="5">
        <v>527.98</v>
      </c>
      <c r="K3050" s="5" t="s">
        <v>81</v>
      </c>
      <c r="L3050" s="6">
        <v>45229</v>
      </c>
      <c r="M3050" s="5">
        <f t="shared" si="47"/>
        <v>1</v>
      </c>
      <c r="N3050" s="5" t="str">
        <f>TEXT(Table1[[#This Row],[Date]],"mmm")</f>
        <v>Oct</v>
      </c>
      <c r="O3050" s="5">
        <f>YEAR(Table1[[#This Row],[Date]])</f>
        <v>2023</v>
      </c>
    </row>
    <row r="3051" spans="1:15" x14ac:dyDescent="0.25">
      <c r="A3051" s="5">
        <v>3050</v>
      </c>
      <c r="B3051" s="6">
        <v>45478</v>
      </c>
      <c r="C3051" s="5" t="s">
        <v>72</v>
      </c>
      <c r="D3051" s="5" t="str">
        <f>VLOOKUP($C3051,'Sales Person'!$A$1:$C$21,2,0)</f>
        <v>Cathy Kelley</v>
      </c>
      <c r="E3051" s="5" t="s">
        <v>15</v>
      </c>
      <c r="F3051" s="5" t="str">
        <f>VLOOKUP($E3051,Country!$A$1:$B$11,2,0)</f>
        <v>Oceania</v>
      </c>
      <c r="G3051" s="5" t="s">
        <v>32</v>
      </c>
      <c r="H3051" s="5" t="str">
        <f>VLOOKUP($G3051,Products!$A$1:$C$11,COLUMNS(Products!$A$2:B3051),0)</f>
        <v>Audio</v>
      </c>
      <c r="I3051" s="5">
        <f>VLOOKUP($G3051,Products!$A$1:$C$11,COLUMNS(Products!$A$2:C3051),0)</f>
        <v>143.09</v>
      </c>
      <c r="J3051" s="5">
        <v>859.46</v>
      </c>
      <c r="K3051" s="5" t="s">
        <v>82</v>
      </c>
      <c r="L3051" s="5" t="s">
        <v>83</v>
      </c>
      <c r="M3051" s="5" t="str">
        <f t="shared" si="47"/>
        <v>0</v>
      </c>
      <c r="N3051" s="5" t="str">
        <f>TEXT(Table1[[#This Row],[Date]],"mmm")</f>
        <v>Jul</v>
      </c>
      <c r="O3051" s="5">
        <f>YEAR(Table1[[#This Row],[Date]])</f>
        <v>2024</v>
      </c>
    </row>
    <row r="3052" spans="1:15" x14ac:dyDescent="0.25">
      <c r="A3052" s="5">
        <v>3051</v>
      </c>
      <c r="B3052" s="6">
        <v>45405</v>
      </c>
      <c r="C3052" s="5" t="s">
        <v>66</v>
      </c>
      <c r="D3052" s="5" t="str">
        <f>VLOOKUP($C3052,'Sales Person'!$A$1:$C$21,2,0)</f>
        <v>Michale Cole</v>
      </c>
      <c r="E3052" s="5" t="s">
        <v>4</v>
      </c>
      <c r="F3052" s="5" t="str">
        <f>VLOOKUP($E3052,Country!$A$1:$B$11,2,0)</f>
        <v>North America</v>
      </c>
      <c r="G3052" s="5" t="s">
        <v>30</v>
      </c>
      <c r="H3052" s="5" t="str">
        <f>VLOOKUP($G3052,Products!$A$1:$C$11,COLUMNS(Products!$A$2:B3052),0)</f>
        <v>Audio</v>
      </c>
      <c r="I3052" s="5">
        <f>VLOOKUP($G3052,Products!$A$1:$C$11,COLUMNS(Products!$A$2:C3052),0)</f>
        <v>199.57</v>
      </c>
      <c r="J3052" s="5">
        <v>122.8</v>
      </c>
      <c r="K3052" s="5" t="s">
        <v>81</v>
      </c>
      <c r="L3052" s="6">
        <v>45407</v>
      </c>
      <c r="M3052" s="5">
        <f t="shared" si="47"/>
        <v>2</v>
      </c>
      <c r="N3052" s="5" t="str">
        <f>TEXT(Table1[[#This Row],[Date]],"mmm")</f>
        <v>Apr</v>
      </c>
      <c r="O3052" s="5">
        <f>YEAR(Table1[[#This Row],[Date]])</f>
        <v>2024</v>
      </c>
    </row>
    <row r="3053" spans="1:15" x14ac:dyDescent="0.25">
      <c r="A3053" s="5">
        <v>3052</v>
      </c>
      <c r="B3053" s="6">
        <v>45491</v>
      </c>
      <c r="C3053" s="5" t="s">
        <v>66</v>
      </c>
      <c r="D3053" s="5" t="str">
        <f>VLOOKUP($C3053,'Sales Person'!$A$1:$C$21,2,0)</f>
        <v>Michale Cole</v>
      </c>
      <c r="E3053" s="5" t="s">
        <v>4</v>
      </c>
      <c r="F3053" s="5" t="str">
        <f>VLOOKUP($E3053,Country!$A$1:$B$11,2,0)</f>
        <v>North America</v>
      </c>
      <c r="G3053" s="5" t="s">
        <v>32</v>
      </c>
      <c r="H3053" s="5" t="str">
        <f>VLOOKUP($G3053,Products!$A$1:$C$11,COLUMNS(Products!$A$2:B3053),0)</f>
        <v>Audio</v>
      </c>
      <c r="I3053" s="5">
        <f>VLOOKUP($G3053,Products!$A$1:$C$11,COLUMNS(Products!$A$2:C3053),0)</f>
        <v>143.09</v>
      </c>
      <c r="J3053" s="5">
        <v>868.86</v>
      </c>
      <c r="K3053" s="5" t="s">
        <v>81</v>
      </c>
      <c r="L3053" s="6">
        <v>45493</v>
      </c>
      <c r="M3053" s="5">
        <f t="shared" si="47"/>
        <v>2</v>
      </c>
      <c r="N3053" s="5" t="str">
        <f>TEXT(Table1[[#This Row],[Date]],"mmm")</f>
        <v>Jul</v>
      </c>
      <c r="O3053" s="5">
        <f>YEAR(Table1[[#This Row],[Date]])</f>
        <v>2024</v>
      </c>
    </row>
    <row r="3054" spans="1:15" x14ac:dyDescent="0.25">
      <c r="A3054" s="5">
        <v>3053</v>
      </c>
      <c r="B3054" s="6">
        <v>45578</v>
      </c>
      <c r="C3054" s="5" t="s">
        <v>44</v>
      </c>
      <c r="D3054" s="5" t="str">
        <f>VLOOKUP($C3054,'Sales Person'!$A$1:$C$21,2,0)</f>
        <v>Cathy Kelley</v>
      </c>
      <c r="E3054" s="5" t="s">
        <v>4</v>
      </c>
      <c r="F3054" s="5" t="str">
        <f>VLOOKUP($E3054,Country!$A$1:$B$11,2,0)</f>
        <v>North America</v>
      </c>
      <c r="G3054" s="5" t="s">
        <v>26</v>
      </c>
      <c r="H3054" s="5" t="str">
        <f>VLOOKUP($G3054,Products!$A$1:$C$11,COLUMNS(Products!$A$2:B3054),0)</f>
        <v>Electronics</v>
      </c>
      <c r="I3054" s="5">
        <f>VLOOKUP($G3054,Products!$A$1:$C$11,COLUMNS(Products!$A$2:C3054),0)</f>
        <v>263.2</v>
      </c>
      <c r="J3054" s="5">
        <v>399</v>
      </c>
      <c r="K3054" s="5" t="s">
        <v>81</v>
      </c>
      <c r="L3054" s="6">
        <v>45580</v>
      </c>
      <c r="M3054" s="5">
        <f t="shared" si="47"/>
        <v>2</v>
      </c>
      <c r="N3054" s="5" t="str">
        <f>TEXT(Table1[[#This Row],[Date]],"mmm")</f>
        <v>Oct</v>
      </c>
      <c r="O3054" s="5">
        <f>YEAR(Table1[[#This Row],[Date]])</f>
        <v>2024</v>
      </c>
    </row>
    <row r="3055" spans="1:15" x14ac:dyDescent="0.25">
      <c r="A3055" s="5">
        <v>3054</v>
      </c>
      <c r="B3055" s="6">
        <v>44958</v>
      </c>
      <c r="C3055" s="5" t="s">
        <v>42</v>
      </c>
      <c r="D3055" s="5" t="str">
        <f>VLOOKUP($C3055,'Sales Person'!$A$1:$C$21,2,0)</f>
        <v>Cathy Kelley</v>
      </c>
      <c r="E3055" s="5" t="s">
        <v>10</v>
      </c>
      <c r="F3055" s="5" t="str">
        <f>VLOOKUP($E3055,Country!$A$1:$B$11,2,0)</f>
        <v>Europe</v>
      </c>
      <c r="G3055" s="5" t="s">
        <v>24</v>
      </c>
      <c r="H3055" s="5" t="str">
        <f>VLOOKUP($G3055,Products!$A$1:$C$11,COLUMNS(Products!$A$2:B3055),0)</f>
        <v>Audio</v>
      </c>
      <c r="I3055" s="5">
        <f>VLOOKUP($G3055,Products!$A$1:$C$11,COLUMNS(Products!$A$2:C3055),0)</f>
        <v>195.62</v>
      </c>
      <c r="J3055" s="5">
        <v>477.36</v>
      </c>
      <c r="K3055" s="5" t="s">
        <v>81</v>
      </c>
      <c r="L3055" s="6">
        <v>44964</v>
      </c>
      <c r="M3055" s="5">
        <f t="shared" si="47"/>
        <v>6</v>
      </c>
      <c r="N3055" s="5" t="str">
        <f>TEXT(Table1[[#This Row],[Date]],"mmm")</f>
        <v>Feb</v>
      </c>
      <c r="O3055" s="5">
        <f>YEAR(Table1[[#This Row],[Date]])</f>
        <v>2023</v>
      </c>
    </row>
    <row r="3056" spans="1:15" x14ac:dyDescent="0.25">
      <c r="A3056" s="5">
        <v>3055</v>
      </c>
      <c r="B3056" s="6">
        <v>45293</v>
      </c>
      <c r="C3056" s="5" t="s">
        <v>62</v>
      </c>
      <c r="D3056" s="5" t="str">
        <f>VLOOKUP($C3056,'Sales Person'!$A$1:$C$21,2,0)</f>
        <v>Cathy Kelley</v>
      </c>
      <c r="E3056" s="5" t="s">
        <v>5</v>
      </c>
      <c r="F3056" s="5" t="str">
        <f>VLOOKUP($E3056,Country!$A$1:$B$11,2,0)</f>
        <v>South America</v>
      </c>
      <c r="G3056" s="5" t="s">
        <v>29</v>
      </c>
      <c r="H3056" s="5" t="str">
        <f>VLOOKUP($G3056,Products!$A$1:$C$11,COLUMNS(Products!$A$2:B3056),0)</f>
        <v>Computing</v>
      </c>
      <c r="I3056" s="5">
        <f>VLOOKUP($G3056,Products!$A$1:$C$11,COLUMNS(Products!$A$2:C3056),0)</f>
        <v>104.6</v>
      </c>
      <c r="J3056" s="5">
        <v>280.81</v>
      </c>
      <c r="K3056" s="5" t="s">
        <v>81</v>
      </c>
      <c r="L3056" s="6">
        <v>45297</v>
      </c>
      <c r="M3056" s="5">
        <f t="shared" si="47"/>
        <v>4</v>
      </c>
      <c r="N3056" s="5" t="str">
        <f>TEXT(Table1[[#This Row],[Date]],"mmm")</f>
        <v>Jan</v>
      </c>
      <c r="O3056" s="5">
        <f>YEAR(Table1[[#This Row],[Date]])</f>
        <v>2024</v>
      </c>
    </row>
    <row r="3057" spans="1:15" x14ac:dyDescent="0.25">
      <c r="A3057" s="5">
        <v>3056</v>
      </c>
      <c r="B3057" s="6">
        <v>45377</v>
      </c>
      <c r="C3057" s="5" t="s">
        <v>40</v>
      </c>
      <c r="D3057" s="5" t="str">
        <f>VLOOKUP($C3057,'Sales Person'!$A$1:$C$21,2,0)</f>
        <v>Samantha Irvin</v>
      </c>
      <c r="E3057" s="5" t="s">
        <v>13</v>
      </c>
      <c r="F3057" s="5" t="str">
        <f>VLOOKUP($E3057,Country!$A$1:$B$11,2,0)</f>
        <v>Asia</v>
      </c>
      <c r="G3057" s="5" t="s">
        <v>28</v>
      </c>
      <c r="H3057" s="5" t="str">
        <f>VLOOKUP($G3057,Products!$A$1:$C$11,COLUMNS(Products!$A$2:B3057),0)</f>
        <v>Electronics</v>
      </c>
      <c r="I3057" s="5">
        <f>VLOOKUP($G3057,Products!$A$1:$C$11,COLUMNS(Products!$A$2:C3057),0)</f>
        <v>282.79000000000002</v>
      </c>
      <c r="J3057" s="5">
        <v>526.29</v>
      </c>
      <c r="K3057" s="5" t="s">
        <v>82</v>
      </c>
      <c r="L3057" s="5" t="s">
        <v>83</v>
      </c>
      <c r="M3057" s="5" t="str">
        <f t="shared" si="47"/>
        <v>0</v>
      </c>
      <c r="N3057" s="5" t="str">
        <f>TEXT(Table1[[#This Row],[Date]],"mmm")</f>
        <v>Mar</v>
      </c>
      <c r="O3057" s="5">
        <f>YEAR(Table1[[#This Row],[Date]])</f>
        <v>2024</v>
      </c>
    </row>
    <row r="3058" spans="1:15" x14ac:dyDescent="0.25">
      <c r="A3058" s="5">
        <v>3057</v>
      </c>
      <c r="B3058" s="6">
        <v>44990</v>
      </c>
      <c r="C3058" s="5" t="s">
        <v>42</v>
      </c>
      <c r="D3058" s="5" t="str">
        <f>VLOOKUP($C3058,'Sales Person'!$A$1:$C$21,2,0)</f>
        <v>Cathy Kelley</v>
      </c>
      <c r="E3058" s="5" t="s">
        <v>9</v>
      </c>
      <c r="F3058" s="5" t="str">
        <f>VLOOKUP($E3058,Country!$A$1:$B$11,2,0)</f>
        <v>Europe</v>
      </c>
      <c r="G3058" s="5" t="s">
        <v>31</v>
      </c>
      <c r="H3058" s="5" t="str">
        <f>VLOOKUP($G3058,Products!$A$1:$C$11,COLUMNS(Products!$A$2:B3058),0)</f>
        <v>Electronics</v>
      </c>
      <c r="I3058" s="5">
        <f>VLOOKUP($G3058,Products!$A$1:$C$11,COLUMNS(Products!$A$2:C3058),0)</f>
        <v>71.97</v>
      </c>
      <c r="J3058" s="5">
        <v>849.26</v>
      </c>
      <c r="K3058" s="5" t="s">
        <v>81</v>
      </c>
      <c r="L3058" s="6">
        <v>45000</v>
      </c>
      <c r="M3058" s="5">
        <f t="shared" si="47"/>
        <v>10</v>
      </c>
      <c r="N3058" s="5" t="str">
        <f>TEXT(Table1[[#This Row],[Date]],"mmm")</f>
        <v>Mar</v>
      </c>
      <c r="O3058" s="5">
        <f>YEAR(Table1[[#This Row],[Date]])</f>
        <v>2023</v>
      </c>
    </row>
    <row r="3059" spans="1:15" x14ac:dyDescent="0.25">
      <c r="A3059" s="5">
        <v>3058</v>
      </c>
      <c r="B3059" s="6">
        <v>45624</v>
      </c>
      <c r="C3059" s="5" t="s">
        <v>66</v>
      </c>
      <c r="D3059" s="5" t="str">
        <f>VLOOKUP($C3059,'Sales Person'!$A$1:$C$21,2,0)</f>
        <v>Michale Cole</v>
      </c>
      <c r="E3059" s="5" t="s">
        <v>9</v>
      </c>
      <c r="F3059" s="5" t="str">
        <f>VLOOKUP($E3059,Country!$A$1:$B$11,2,0)</f>
        <v>Europe</v>
      </c>
      <c r="G3059" s="5" t="s">
        <v>29</v>
      </c>
      <c r="H3059" s="5" t="str">
        <f>VLOOKUP($G3059,Products!$A$1:$C$11,COLUMNS(Products!$A$2:B3059),0)</f>
        <v>Computing</v>
      </c>
      <c r="I3059" s="5">
        <f>VLOOKUP($G3059,Products!$A$1:$C$11,COLUMNS(Products!$A$2:C3059),0)</f>
        <v>104.6</v>
      </c>
      <c r="J3059" s="5">
        <v>978.12</v>
      </c>
      <c r="K3059" s="5" t="s">
        <v>81</v>
      </c>
      <c r="L3059" s="6">
        <v>45634</v>
      </c>
      <c r="M3059" s="5">
        <f t="shared" si="47"/>
        <v>10</v>
      </c>
      <c r="N3059" s="5" t="str">
        <f>TEXT(Table1[[#This Row],[Date]],"mmm")</f>
        <v>Nov</v>
      </c>
      <c r="O3059" s="5">
        <f>YEAR(Table1[[#This Row],[Date]])</f>
        <v>2024</v>
      </c>
    </row>
    <row r="3060" spans="1:15" x14ac:dyDescent="0.25">
      <c r="A3060" s="5">
        <v>3059</v>
      </c>
      <c r="B3060" s="6">
        <v>45547</v>
      </c>
      <c r="C3060" s="5" t="s">
        <v>56</v>
      </c>
      <c r="D3060" s="5" t="str">
        <f>VLOOKUP($C3060,'Sales Person'!$A$1:$C$21,2,0)</f>
        <v>Nick Patrick</v>
      </c>
      <c r="E3060" s="5" t="s">
        <v>15</v>
      </c>
      <c r="F3060" s="5" t="str">
        <f>VLOOKUP($E3060,Country!$A$1:$B$11,2,0)</f>
        <v>Oceania</v>
      </c>
      <c r="G3060" s="5" t="s">
        <v>30</v>
      </c>
      <c r="H3060" s="5" t="str">
        <f>VLOOKUP($G3060,Products!$A$1:$C$11,COLUMNS(Products!$A$2:B3060),0)</f>
        <v>Audio</v>
      </c>
      <c r="I3060" s="5">
        <f>VLOOKUP($G3060,Products!$A$1:$C$11,COLUMNS(Products!$A$2:C3060),0)</f>
        <v>199.57</v>
      </c>
      <c r="J3060" s="5">
        <v>205.43</v>
      </c>
      <c r="K3060" s="5" t="s">
        <v>81</v>
      </c>
      <c r="L3060" s="6">
        <v>45567</v>
      </c>
      <c r="M3060" s="5">
        <f t="shared" si="47"/>
        <v>20</v>
      </c>
      <c r="N3060" s="5" t="str">
        <f>TEXT(Table1[[#This Row],[Date]],"mmm")</f>
        <v>Sep</v>
      </c>
      <c r="O3060" s="5">
        <f>YEAR(Table1[[#This Row],[Date]])</f>
        <v>2024</v>
      </c>
    </row>
    <row r="3061" spans="1:15" x14ac:dyDescent="0.25">
      <c r="A3061" s="5">
        <v>3060</v>
      </c>
      <c r="B3061" s="6">
        <v>45140</v>
      </c>
      <c r="C3061" s="5" t="s">
        <v>36</v>
      </c>
      <c r="D3061" s="5" t="str">
        <f>VLOOKUP($C3061,'Sales Person'!$A$1:$C$21,2,0)</f>
        <v>Michale Cole</v>
      </c>
      <c r="E3061" s="5" t="s">
        <v>5</v>
      </c>
      <c r="F3061" s="5" t="str">
        <f>VLOOKUP($E3061,Country!$A$1:$B$11,2,0)</f>
        <v>South America</v>
      </c>
      <c r="G3061" s="5" t="s">
        <v>32</v>
      </c>
      <c r="H3061" s="5" t="str">
        <f>VLOOKUP($G3061,Products!$A$1:$C$11,COLUMNS(Products!$A$2:B3061),0)</f>
        <v>Audio</v>
      </c>
      <c r="I3061" s="5">
        <f>VLOOKUP($G3061,Products!$A$1:$C$11,COLUMNS(Products!$A$2:C3061),0)</f>
        <v>143.09</v>
      </c>
      <c r="J3061" s="5">
        <v>977.1</v>
      </c>
      <c r="K3061" s="5" t="s">
        <v>82</v>
      </c>
      <c r="L3061" s="5" t="s">
        <v>83</v>
      </c>
      <c r="M3061" s="5" t="str">
        <f t="shared" si="47"/>
        <v>0</v>
      </c>
      <c r="N3061" s="5" t="str">
        <f>TEXT(Table1[[#This Row],[Date]],"mmm")</f>
        <v>Aug</v>
      </c>
      <c r="O3061" s="5">
        <f>YEAR(Table1[[#This Row],[Date]])</f>
        <v>2023</v>
      </c>
    </row>
    <row r="3062" spans="1:15" x14ac:dyDescent="0.25">
      <c r="A3062" s="5">
        <v>3061</v>
      </c>
      <c r="B3062" s="6">
        <v>45647</v>
      </c>
      <c r="C3062" s="5" t="s">
        <v>66</v>
      </c>
      <c r="D3062" s="5" t="str">
        <f>VLOOKUP($C3062,'Sales Person'!$A$1:$C$21,2,0)</f>
        <v>Michale Cole</v>
      </c>
      <c r="E3062" s="5" t="s">
        <v>15</v>
      </c>
      <c r="F3062" s="5" t="str">
        <f>VLOOKUP($E3062,Country!$A$1:$B$11,2,0)</f>
        <v>Oceania</v>
      </c>
      <c r="G3062" s="5" t="s">
        <v>33</v>
      </c>
      <c r="H3062" s="5" t="str">
        <f>VLOOKUP($G3062,Products!$A$1:$C$11,COLUMNS(Products!$A$2:B3062),0)</f>
        <v>Electronics</v>
      </c>
      <c r="I3062" s="5">
        <f>VLOOKUP($G3062,Products!$A$1:$C$11,COLUMNS(Products!$A$2:C3062),0)</f>
        <v>381.62</v>
      </c>
      <c r="J3062" s="5">
        <v>827.51</v>
      </c>
      <c r="K3062" s="5" t="s">
        <v>82</v>
      </c>
      <c r="L3062" s="5" t="s">
        <v>83</v>
      </c>
      <c r="M3062" s="5" t="str">
        <f t="shared" si="47"/>
        <v>0</v>
      </c>
      <c r="N3062" s="5" t="str">
        <f>TEXT(Table1[[#This Row],[Date]],"mmm")</f>
        <v>Dec</v>
      </c>
      <c r="O3062" s="5">
        <f>YEAR(Table1[[#This Row],[Date]])</f>
        <v>2024</v>
      </c>
    </row>
    <row r="3063" spans="1:15" x14ac:dyDescent="0.25">
      <c r="A3063" s="5">
        <v>3062</v>
      </c>
      <c r="B3063" s="6">
        <v>45180</v>
      </c>
      <c r="C3063" s="5" t="s">
        <v>46</v>
      </c>
      <c r="D3063" s="5" t="str">
        <f>VLOOKUP($C3063,'Sales Person'!$A$1:$C$21,2,0)</f>
        <v>Nick Patrick</v>
      </c>
      <c r="E3063" s="5" t="s">
        <v>15</v>
      </c>
      <c r="F3063" s="5" t="str">
        <f>VLOOKUP($E3063,Country!$A$1:$B$11,2,0)</f>
        <v>Oceania</v>
      </c>
      <c r="G3063" s="5" t="s">
        <v>22</v>
      </c>
      <c r="H3063" s="5" t="str">
        <f>VLOOKUP($G3063,Products!$A$1:$C$11,COLUMNS(Products!$A$2:B3063),0)</f>
        <v>Computing</v>
      </c>
      <c r="I3063" s="5">
        <f>VLOOKUP($G3063,Products!$A$1:$C$11,COLUMNS(Products!$A$2:C3063),0)</f>
        <v>415.78</v>
      </c>
      <c r="J3063" s="5">
        <v>317.58999999999997</v>
      </c>
      <c r="K3063" s="5" t="s">
        <v>82</v>
      </c>
      <c r="L3063" s="5" t="s">
        <v>83</v>
      </c>
      <c r="M3063" s="5" t="str">
        <f t="shared" si="47"/>
        <v>0</v>
      </c>
      <c r="N3063" s="5" t="str">
        <f>TEXT(Table1[[#This Row],[Date]],"mmm")</f>
        <v>Sep</v>
      </c>
      <c r="O3063" s="5">
        <f>YEAR(Table1[[#This Row],[Date]])</f>
        <v>2023</v>
      </c>
    </row>
    <row r="3064" spans="1:15" x14ac:dyDescent="0.25">
      <c r="A3064" s="5">
        <v>3063</v>
      </c>
      <c r="B3064" s="6">
        <v>45411</v>
      </c>
      <c r="C3064" s="5" t="s">
        <v>36</v>
      </c>
      <c r="D3064" s="5" t="str">
        <f>VLOOKUP($C3064,'Sales Person'!$A$1:$C$21,2,0)</f>
        <v>Michale Cole</v>
      </c>
      <c r="E3064" s="5" t="s">
        <v>11</v>
      </c>
      <c r="F3064" s="5" t="str">
        <f>VLOOKUP($E3064,Country!$A$1:$B$11,2,0)</f>
        <v>Asia</v>
      </c>
      <c r="G3064" s="5" t="s">
        <v>20</v>
      </c>
      <c r="H3064" s="5" t="str">
        <f>VLOOKUP($G3064,Products!$A$1:$C$11,COLUMNS(Products!$A$2:B3064),0)</f>
        <v>Office Equipment</v>
      </c>
      <c r="I3064" s="5">
        <f>VLOOKUP($G3064,Products!$A$1:$C$11,COLUMNS(Products!$A$2:C3064),0)</f>
        <v>350.59</v>
      </c>
      <c r="J3064" s="5">
        <v>976.6</v>
      </c>
      <c r="K3064" s="5" t="s">
        <v>81</v>
      </c>
      <c r="L3064" s="6">
        <v>45423</v>
      </c>
      <c r="M3064" s="5">
        <f t="shared" si="47"/>
        <v>12</v>
      </c>
      <c r="N3064" s="5" t="str">
        <f>TEXT(Table1[[#This Row],[Date]],"mmm")</f>
        <v>Apr</v>
      </c>
      <c r="O3064" s="5">
        <f>YEAR(Table1[[#This Row],[Date]])</f>
        <v>2024</v>
      </c>
    </row>
    <row r="3065" spans="1:15" x14ac:dyDescent="0.25">
      <c r="A3065" s="5">
        <v>3064</v>
      </c>
      <c r="B3065" s="6">
        <v>45326</v>
      </c>
      <c r="C3065" s="5" t="s">
        <v>50</v>
      </c>
      <c r="D3065" s="5" t="str">
        <f>VLOOKUP($C3065,'Sales Person'!$A$1:$C$21,2,0)</f>
        <v>Michale Cole</v>
      </c>
      <c r="E3065" s="5" t="s">
        <v>9</v>
      </c>
      <c r="F3065" s="5" t="str">
        <f>VLOOKUP($E3065,Country!$A$1:$B$11,2,0)</f>
        <v>Europe</v>
      </c>
      <c r="G3065" s="5" t="s">
        <v>22</v>
      </c>
      <c r="H3065" s="5" t="str">
        <f>VLOOKUP($G3065,Products!$A$1:$C$11,COLUMNS(Products!$A$2:B3065),0)</f>
        <v>Computing</v>
      </c>
      <c r="I3065" s="5">
        <f>VLOOKUP($G3065,Products!$A$1:$C$11,COLUMNS(Products!$A$2:C3065),0)</f>
        <v>415.78</v>
      </c>
      <c r="J3065" s="5">
        <v>635.65</v>
      </c>
      <c r="K3065" s="5" t="s">
        <v>81</v>
      </c>
      <c r="L3065" s="6">
        <v>45336</v>
      </c>
      <c r="M3065" s="5">
        <f t="shared" si="47"/>
        <v>10</v>
      </c>
      <c r="N3065" s="5" t="str">
        <f>TEXT(Table1[[#This Row],[Date]],"mmm")</f>
        <v>Feb</v>
      </c>
      <c r="O3065" s="5">
        <f>YEAR(Table1[[#This Row],[Date]])</f>
        <v>2024</v>
      </c>
    </row>
    <row r="3066" spans="1:15" x14ac:dyDescent="0.25">
      <c r="A3066" s="5">
        <v>3065</v>
      </c>
      <c r="B3066" s="6">
        <v>45046</v>
      </c>
      <c r="C3066" s="5" t="s">
        <v>40</v>
      </c>
      <c r="D3066" s="5" t="str">
        <f>VLOOKUP($C3066,'Sales Person'!$A$1:$C$21,2,0)</f>
        <v>Samantha Irvin</v>
      </c>
      <c r="E3066" s="5" t="s">
        <v>15</v>
      </c>
      <c r="F3066" s="5" t="str">
        <f>VLOOKUP($E3066,Country!$A$1:$B$11,2,0)</f>
        <v>Oceania</v>
      </c>
      <c r="G3066" s="5" t="s">
        <v>26</v>
      </c>
      <c r="H3066" s="5" t="str">
        <f>VLOOKUP($G3066,Products!$A$1:$C$11,COLUMNS(Products!$A$2:B3066),0)</f>
        <v>Electronics</v>
      </c>
      <c r="I3066" s="5">
        <f>VLOOKUP($G3066,Products!$A$1:$C$11,COLUMNS(Products!$A$2:C3066),0)</f>
        <v>263.2</v>
      </c>
      <c r="J3066" s="5">
        <v>670.47</v>
      </c>
      <c r="K3066" s="5" t="s">
        <v>82</v>
      </c>
      <c r="L3066" s="5" t="s">
        <v>83</v>
      </c>
      <c r="M3066" s="5" t="str">
        <f t="shared" si="47"/>
        <v>0</v>
      </c>
      <c r="N3066" s="5" t="str">
        <f>TEXT(Table1[[#This Row],[Date]],"mmm")</f>
        <v>Apr</v>
      </c>
      <c r="O3066" s="5">
        <f>YEAR(Table1[[#This Row],[Date]])</f>
        <v>2023</v>
      </c>
    </row>
    <row r="3067" spans="1:15" x14ac:dyDescent="0.25">
      <c r="A3067" s="5">
        <v>3066</v>
      </c>
      <c r="B3067" s="6">
        <v>45091</v>
      </c>
      <c r="C3067" s="5" t="s">
        <v>66</v>
      </c>
      <c r="D3067" s="5" t="str">
        <f>VLOOKUP($C3067,'Sales Person'!$A$1:$C$21,2,0)</f>
        <v>Michale Cole</v>
      </c>
      <c r="E3067" s="5" t="s">
        <v>11</v>
      </c>
      <c r="F3067" s="5" t="str">
        <f>VLOOKUP($E3067,Country!$A$1:$B$11,2,0)</f>
        <v>Asia</v>
      </c>
      <c r="G3067" s="5" t="s">
        <v>26</v>
      </c>
      <c r="H3067" s="5" t="str">
        <f>VLOOKUP($G3067,Products!$A$1:$C$11,COLUMNS(Products!$A$2:B3067),0)</f>
        <v>Electronics</v>
      </c>
      <c r="I3067" s="5">
        <f>VLOOKUP($G3067,Products!$A$1:$C$11,COLUMNS(Products!$A$2:C3067),0)</f>
        <v>263.2</v>
      </c>
      <c r="J3067" s="5">
        <v>639.82000000000005</v>
      </c>
      <c r="K3067" s="5" t="s">
        <v>81</v>
      </c>
      <c r="L3067" s="6">
        <v>45103</v>
      </c>
      <c r="M3067" s="5">
        <f t="shared" si="47"/>
        <v>12</v>
      </c>
      <c r="N3067" s="5" t="str">
        <f>TEXT(Table1[[#This Row],[Date]],"mmm")</f>
        <v>Jun</v>
      </c>
      <c r="O3067" s="5">
        <f>YEAR(Table1[[#This Row],[Date]])</f>
        <v>2023</v>
      </c>
    </row>
    <row r="3068" spans="1:15" x14ac:dyDescent="0.25">
      <c r="A3068" s="5">
        <v>3067</v>
      </c>
      <c r="B3068" s="6">
        <v>45119</v>
      </c>
      <c r="C3068" s="5" t="s">
        <v>42</v>
      </c>
      <c r="D3068" s="5" t="str">
        <f>VLOOKUP($C3068,'Sales Person'!$A$1:$C$21,2,0)</f>
        <v>Cathy Kelley</v>
      </c>
      <c r="E3068" s="5" t="s">
        <v>4</v>
      </c>
      <c r="F3068" s="5" t="str">
        <f>VLOOKUP($E3068,Country!$A$1:$B$11,2,0)</f>
        <v>North America</v>
      </c>
      <c r="G3068" s="5" t="s">
        <v>33</v>
      </c>
      <c r="H3068" s="5" t="str">
        <f>VLOOKUP($G3068,Products!$A$1:$C$11,COLUMNS(Products!$A$2:B3068),0)</f>
        <v>Electronics</v>
      </c>
      <c r="I3068" s="5">
        <f>VLOOKUP($G3068,Products!$A$1:$C$11,COLUMNS(Products!$A$2:C3068),0)</f>
        <v>381.62</v>
      </c>
      <c r="J3068" s="5">
        <v>172.29</v>
      </c>
      <c r="K3068" s="5" t="s">
        <v>81</v>
      </c>
      <c r="L3068" s="6">
        <v>45121</v>
      </c>
      <c r="M3068" s="5">
        <f t="shared" si="47"/>
        <v>2</v>
      </c>
      <c r="N3068" s="5" t="str">
        <f>TEXT(Table1[[#This Row],[Date]],"mmm")</f>
        <v>Jul</v>
      </c>
      <c r="O3068" s="5">
        <f>YEAR(Table1[[#This Row],[Date]])</f>
        <v>2023</v>
      </c>
    </row>
    <row r="3069" spans="1:15" x14ac:dyDescent="0.25">
      <c r="A3069" s="5">
        <v>3068</v>
      </c>
      <c r="B3069" s="6">
        <v>45474</v>
      </c>
      <c r="C3069" s="5" t="s">
        <v>70</v>
      </c>
      <c r="D3069" s="5" t="str">
        <f>VLOOKUP($C3069,'Sales Person'!$A$1:$C$21,2,0)</f>
        <v>Cathy Kelley</v>
      </c>
      <c r="E3069" s="5" t="s">
        <v>2</v>
      </c>
      <c r="F3069" s="5" t="str">
        <f>VLOOKUP($E3069,Country!$A$1:$B$11,2,0)</f>
        <v>North America</v>
      </c>
      <c r="G3069" s="5" t="s">
        <v>30</v>
      </c>
      <c r="H3069" s="5" t="str">
        <f>VLOOKUP($G3069,Products!$A$1:$C$11,COLUMNS(Products!$A$2:B3069),0)</f>
        <v>Audio</v>
      </c>
      <c r="I3069" s="5">
        <f>VLOOKUP($G3069,Products!$A$1:$C$11,COLUMNS(Products!$A$2:C3069),0)</f>
        <v>199.57</v>
      </c>
      <c r="J3069" s="5">
        <v>498.67</v>
      </c>
      <c r="K3069" s="5" t="s">
        <v>81</v>
      </c>
      <c r="L3069" s="6">
        <v>45475</v>
      </c>
      <c r="M3069" s="5">
        <f t="shared" si="47"/>
        <v>1</v>
      </c>
      <c r="N3069" s="5" t="str">
        <f>TEXT(Table1[[#This Row],[Date]],"mmm")</f>
        <v>Jul</v>
      </c>
      <c r="O3069" s="5">
        <f>YEAR(Table1[[#This Row],[Date]])</f>
        <v>2024</v>
      </c>
    </row>
    <row r="3070" spans="1:15" x14ac:dyDescent="0.25">
      <c r="A3070" s="5">
        <v>3069</v>
      </c>
      <c r="B3070" s="6">
        <v>45607</v>
      </c>
      <c r="C3070" s="5" t="s">
        <v>36</v>
      </c>
      <c r="D3070" s="5" t="str">
        <f>VLOOKUP($C3070,'Sales Person'!$A$1:$C$21,2,0)</f>
        <v>Michale Cole</v>
      </c>
      <c r="E3070" s="5" t="s">
        <v>11</v>
      </c>
      <c r="F3070" s="5" t="str">
        <f>VLOOKUP($E3070,Country!$A$1:$B$11,2,0)</f>
        <v>Asia</v>
      </c>
      <c r="G3070" s="5" t="s">
        <v>31</v>
      </c>
      <c r="H3070" s="5" t="str">
        <f>VLOOKUP($G3070,Products!$A$1:$C$11,COLUMNS(Products!$A$2:B3070),0)</f>
        <v>Electronics</v>
      </c>
      <c r="I3070" s="5">
        <f>VLOOKUP($G3070,Products!$A$1:$C$11,COLUMNS(Products!$A$2:C3070),0)</f>
        <v>71.97</v>
      </c>
      <c r="J3070" s="5">
        <v>477.4</v>
      </c>
      <c r="K3070" s="5" t="s">
        <v>82</v>
      </c>
      <c r="L3070" s="5" t="s">
        <v>83</v>
      </c>
      <c r="M3070" s="5" t="str">
        <f t="shared" si="47"/>
        <v>0</v>
      </c>
      <c r="N3070" s="5" t="str">
        <f>TEXT(Table1[[#This Row],[Date]],"mmm")</f>
        <v>Nov</v>
      </c>
      <c r="O3070" s="5">
        <f>YEAR(Table1[[#This Row],[Date]])</f>
        <v>2024</v>
      </c>
    </row>
    <row r="3071" spans="1:15" x14ac:dyDescent="0.25">
      <c r="A3071" s="5">
        <v>3070</v>
      </c>
      <c r="B3071" s="6">
        <v>45615</v>
      </c>
      <c r="C3071" s="5" t="s">
        <v>40</v>
      </c>
      <c r="D3071" s="5" t="str">
        <f>VLOOKUP($C3071,'Sales Person'!$A$1:$C$21,2,0)</f>
        <v>Samantha Irvin</v>
      </c>
      <c r="E3071" s="5" t="s">
        <v>15</v>
      </c>
      <c r="F3071" s="5" t="str">
        <f>VLOOKUP($E3071,Country!$A$1:$B$11,2,0)</f>
        <v>Oceania</v>
      </c>
      <c r="G3071" s="5" t="s">
        <v>32</v>
      </c>
      <c r="H3071" s="5" t="str">
        <f>VLOOKUP($G3071,Products!$A$1:$C$11,COLUMNS(Products!$A$2:B3071),0)</f>
        <v>Audio</v>
      </c>
      <c r="I3071" s="5">
        <f>VLOOKUP($G3071,Products!$A$1:$C$11,COLUMNS(Products!$A$2:C3071),0)</f>
        <v>143.09</v>
      </c>
      <c r="J3071" s="5">
        <v>246.08</v>
      </c>
      <c r="K3071" s="5" t="s">
        <v>82</v>
      </c>
      <c r="L3071" s="5" t="s">
        <v>83</v>
      </c>
      <c r="M3071" s="5" t="str">
        <f t="shared" si="47"/>
        <v>0</v>
      </c>
      <c r="N3071" s="5" t="str">
        <f>TEXT(Table1[[#This Row],[Date]],"mmm")</f>
        <v>Nov</v>
      </c>
      <c r="O3071" s="5">
        <f>YEAR(Table1[[#This Row],[Date]])</f>
        <v>2024</v>
      </c>
    </row>
    <row r="3072" spans="1:15" x14ac:dyDescent="0.25">
      <c r="A3072" s="5">
        <v>3071</v>
      </c>
      <c r="B3072" s="6">
        <v>45001</v>
      </c>
      <c r="C3072" s="5" t="s">
        <v>50</v>
      </c>
      <c r="D3072" s="5" t="str">
        <f>VLOOKUP($C3072,'Sales Person'!$A$1:$C$21,2,0)</f>
        <v>Michale Cole</v>
      </c>
      <c r="E3072" s="5" t="s">
        <v>4</v>
      </c>
      <c r="F3072" s="5" t="str">
        <f>VLOOKUP($E3072,Country!$A$1:$B$11,2,0)</f>
        <v>North America</v>
      </c>
      <c r="G3072" s="5" t="s">
        <v>31</v>
      </c>
      <c r="H3072" s="5" t="str">
        <f>VLOOKUP($G3072,Products!$A$1:$C$11,COLUMNS(Products!$A$2:B3072),0)</f>
        <v>Electronics</v>
      </c>
      <c r="I3072" s="5">
        <f>VLOOKUP($G3072,Products!$A$1:$C$11,COLUMNS(Products!$A$2:C3072),0)</f>
        <v>71.97</v>
      </c>
      <c r="J3072" s="5">
        <v>750.09</v>
      </c>
      <c r="K3072" s="5" t="s">
        <v>82</v>
      </c>
      <c r="L3072" s="5" t="s">
        <v>83</v>
      </c>
      <c r="M3072" s="5" t="str">
        <f t="shared" si="47"/>
        <v>0</v>
      </c>
      <c r="N3072" s="5" t="str">
        <f>TEXT(Table1[[#This Row],[Date]],"mmm")</f>
        <v>Mar</v>
      </c>
      <c r="O3072" s="5">
        <f>YEAR(Table1[[#This Row],[Date]])</f>
        <v>2023</v>
      </c>
    </row>
    <row r="3073" spans="1:15" x14ac:dyDescent="0.25">
      <c r="A3073" s="5">
        <v>3072</v>
      </c>
      <c r="B3073" s="6">
        <v>45416</v>
      </c>
      <c r="C3073" s="5" t="s">
        <v>36</v>
      </c>
      <c r="D3073" s="5" t="str">
        <f>VLOOKUP($C3073,'Sales Person'!$A$1:$C$21,2,0)</f>
        <v>Michale Cole</v>
      </c>
      <c r="E3073" s="5" t="s">
        <v>4</v>
      </c>
      <c r="F3073" s="5" t="str">
        <f>VLOOKUP($E3073,Country!$A$1:$B$11,2,0)</f>
        <v>North America</v>
      </c>
      <c r="G3073" s="5" t="s">
        <v>26</v>
      </c>
      <c r="H3073" s="5" t="str">
        <f>VLOOKUP($G3073,Products!$A$1:$C$11,COLUMNS(Products!$A$2:B3073),0)</f>
        <v>Electronics</v>
      </c>
      <c r="I3073" s="5">
        <f>VLOOKUP($G3073,Products!$A$1:$C$11,COLUMNS(Products!$A$2:C3073),0)</f>
        <v>263.2</v>
      </c>
      <c r="J3073" s="5">
        <v>760.33</v>
      </c>
      <c r="K3073" s="5" t="s">
        <v>81</v>
      </c>
      <c r="L3073" s="6">
        <v>45418</v>
      </c>
      <c r="M3073" s="5">
        <f t="shared" si="47"/>
        <v>2</v>
      </c>
      <c r="N3073" s="5" t="str">
        <f>TEXT(Table1[[#This Row],[Date]],"mmm")</f>
        <v>May</v>
      </c>
      <c r="O3073" s="5">
        <f>YEAR(Table1[[#This Row],[Date]])</f>
        <v>2024</v>
      </c>
    </row>
    <row r="3074" spans="1:15" x14ac:dyDescent="0.25">
      <c r="A3074" s="5">
        <v>3073</v>
      </c>
      <c r="B3074" s="6">
        <v>45097</v>
      </c>
      <c r="C3074" s="5" t="s">
        <v>68</v>
      </c>
      <c r="D3074" s="5" t="str">
        <f>VLOOKUP($C3074,'Sales Person'!$A$1:$C$21,2,0)</f>
        <v>Samantha Irvin</v>
      </c>
      <c r="E3074" s="5" t="s">
        <v>15</v>
      </c>
      <c r="F3074" s="5" t="str">
        <f>VLOOKUP($E3074,Country!$A$1:$B$11,2,0)</f>
        <v>Oceania</v>
      </c>
      <c r="G3074" s="5" t="s">
        <v>33</v>
      </c>
      <c r="H3074" s="5" t="str">
        <f>VLOOKUP($G3074,Products!$A$1:$C$11,COLUMNS(Products!$A$2:B3074),0)</f>
        <v>Electronics</v>
      </c>
      <c r="I3074" s="5">
        <f>VLOOKUP($G3074,Products!$A$1:$C$11,COLUMNS(Products!$A$2:C3074),0)</f>
        <v>381.62</v>
      </c>
      <c r="J3074" s="5">
        <v>834.47</v>
      </c>
      <c r="K3074" s="5" t="s">
        <v>81</v>
      </c>
      <c r="L3074" s="6">
        <v>45117</v>
      </c>
      <c r="M3074" s="5">
        <f t="shared" ref="M3074:M3137" si="48">IFERROR(L3074-B3074,"0")</f>
        <v>20</v>
      </c>
      <c r="N3074" s="5" t="str">
        <f>TEXT(Table1[[#This Row],[Date]],"mmm")</f>
        <v>Jun</v>
      </c>
      <c r="O3074" s="5">
        <f>YEAR(Table1[[#This Row],[Date]])</f>
        <v>2023</v>
      </c>
    </row>
    <row r="3075" spans="1:15" x14ac:dyDescent="0.25">
      <c r="A3075" s="5">
        <v>3074</v>
      </c>
      <c r="B3075" s="6">
        <v>45188</v>
      </c>
      <c r="C3075" s="5" t="s">
        <v>44</v>
      </c>
      <c r="D3075" s="5" t="str">
        <f>VLOOKUP($C3075,'Sales Person'!$A$1:$C$21,2,0)</f>
        <v>Cathy Kelley</v>
      </c>
      <c r="E3075" s="5" t="s">
        <v>10</v>
      </c>
      <c r="F3075" s="5" t="str">
        <f>VLOOKUP($E3075,Country!$A$1:$B$11,2,0)</f>
        <v>Europe</v>
      </c>
      <c r="G3075" s="5" t="s">
        <v>33</v>
      </c>
      <c r="H3075" s="5" t="str">
        <f>VLOOKUP($G3075,Products!$A$1:$C$11,COLUMNS(Products!$A$2:B3075),0)</f>
        <v>Electronics</v>
      </c>
      <c r="I3075" s="5">
        <f>VLOOKUP($G3075,Products!$A$1:$C$11,COLUMNS(Products!$A$2:C3075),0)</f>
        <v>381.62</v>
      </c>
      <c r="J3075" s="5">
        <v>128.4</v>
      </c>
      <c r="K3075" s="5" t="s">
        <v>82</v>
      </c>
      <c r="L3075" s="5" t="s">
        <v>83</v>
      </c>
      <c r="M3075" s="5" t="str">
        <f t="shared" si="48"/>
        <v>0</v>
      </c>
      <c r="N3075" s="5" t="str">
        <f>TEXT(Table1[[#This Row],[Date]],"mmm")</f>
        <v>Sep</v>
      </c>
      <c r="O3075" s="5">
        <f>YEAR(Table1[[#This Row],[Date]])</f>
        <v>2023</v>
      </c>
    </row>
    <row r="3076" spans="1:15" x14ac:dyDescent="0.25">
      <c r="A3076" s="5">
        <v>3075</v>
      </c>
      <c r="B3076" s="6">
        <v>44939</v>
      </c>
      <c r="C3076" s="5" t="s">
        <v>52</v>
      </c>
      <c r="D3076" s="5" t="str">
        <f>VLOOKUP($C3076,'Sales Person'!$A$1:$C$21,2,0)</f>
        <v>Nick Patrick</v>
      </c>
      <c r="E3076" s="5" t="s">
        <v>5</v>
      </c>
      <c r="F3076" s="5" t="str">
        <f>VLOOKUP($E3076,Country!$A$1:$B$11,2,0)</f>
        <v>South America</v>
      </c>
      <c r="G3076" s="5" t="s">
        <v>28</v>
      </c>
      <c r="H3076" s="5" t="str">
        <f>VLOOKUP($G3076,Products!$A$1:$C$11,COLUMNS(Products!$A$2:B3076),0)</f>
        <v>Electronics</v>
      </c>
      <c r="I3076" s="5">
        <f>VLOOKUP($G3076,Products!$A$1:$C$11,COLUMNS(Products!$A$2:C3076),0)</f>
        <v>282.79000000000002</v>
      </c>
      <c r="J3076" s="5">
        <v>648.20000000000005</v>
      </c>
      <c r="K3076" s="5" t="s">
        <v>81</v>
      </c>
      <c r="L3076" s="6">
        <v>44943</v>
      </c>
      <c r="M3076" s="5">
        <f t="shared" si="48"/>
        <v>4</v>
      </c>
      <c r="N3076" s="5" t="str">
        <f>TEXT(Table1[[#This Row],[Date]],"mmm")</f>
        <v>Jan</v>
      </c>
      <c r="O3076" s="5">
        <f>YEAR(Table1[[#This Row],[Date]])</f>
        <v>2023</v>
      </c>
    </row>
    <row r="3077" spans="1:15" x14ac:dyDescent="0.25">
      <c r="A3077" s="5">
        <v>3076</v>
      </c>
      <c r="B3077" s="6">
        <v>45551</v>
      </c>
      <c r="C3077" s="5" t="s">
        <v>40</v>
      </c>
      <c r="D3077" s="5" t="str">
        <f>VLOOKUP($C3077,'Sales Person'!$A$1:$C$21,2,0)</f>
        <v>Samantha Irvin</v>
      </c>
      <c r="E3077" s="5" t="s">
        <v>2</v>
      </c>
      <c r="F3077" s="5" t="str">
        <f>VLOOKUP($E3077,Country!$A$1:$B$11,2,0)</f>
        <v>North America</v>
      </c>
      <c r="G3077" s="5" t="s">
        <v>28</v>
      </c>
      <c r="H3077" s="5" t="str">
        <f>VLOOKUP($G3077,Products!$A$1:$C$11,COLUMNS(Products!$A$2:B3077),0)</f>
        <v>Electronics</v>
      </c>
      <c r="I3077" s="5">
        <f>VLOOKUP($G3077,Products!$A$1:$C$11,COLUMNS(Products!$A$2:C3077),0)</f>
        <v>282.79000000000002</v>
      </c>
      <c r="J3077" s="5">
        <v>665.98</v>
      </c>
      <c r="K3077" s="5" t="s">
        <v>81</v>
      </c>
      <c r="L3077" s="6">
        <v>45552</v>
      </c>
      <c r="M3077" s="5">
        <f t="shared" si="48"/>
        <v>1</v>
      </c>
      <c r="N3077" s="5" t="str">
        <f>TEXT(Table1[[#This Row],[Date]],"mmm")</f>
        <v>Sep</v>
      </c>
      <c r="O3077" s="5">
        <f>YEAR(Table1[[#This Row],[Date]])</f>
        <v>2024</v>
      </c>
    </row>
    <row r="3078" spans="1:15" x14ac:dyDescent="0.25">
      <c r="A3078" s="5">
        <v>3077</v>
      </c>
      <c r="B3078" s="6">
        <v>45447</v>
      </c>
      <c r="C3078" s="5" t="s">
        <v>66</v>
      </c>
      <c r="D3078" s="5" t="str">
        <f>VLOOKUP($C3078,'Sales Person'!$A$1:$C$21,2,0)</f>
        <v>Michale Cole</v>
      </c>
      <c r="E3078" s="5" t="s">
        <v>11</v>
      </c>
      <c r="F3078" s="5" t="str">
        <f>VLOOKUP($E3078,Country!$A$1:$B$11,2,0)</f>
        <v>Asia</v>
      </c>
      <c r="G3078" s="5" t="s">
        <v>28</v>
      </c>
      <c r="H3078" s="5" t="str">
        <f>VLOOKUP($G3078,Products!$A$1:$C$11,COLUMNS(Products!$A$2:B3078),0)</f>
        <v>Electronics</v>
      </c>
      <c r="I3078" s="5">
        <f>VLOOKUP($G3078,Products!$A$1:$C$11,COLUMNS(Products!$A$2:C3078),0)</f>
        <v>282.79000000000002</v>
      </c>
      <c r="J3078" s="5">
        <v>585.5</v>
      </c>
      <c r="K3078" s="5" t="s">
        <v>81</v>
      </c>
      <c r="L3078" s="6">
        <v>45459</v>
      </c>
      <c r="M3078" s="5">
        <f t="shared" si="48"/>
        <v>12</v>
      </c>
      <c r="N3078" s="5" t="str">
        <f>TEXT(Table1[[#This Row],[Date]],"mmm")</f>
        <v>Jun</v>
      </c>
      <c r="O3078" s="5">
        <f>YEAR(Table1[[#This Row],[Date]])</f>
        <v>2024</v>
      </c>
    </row>
    <row r="3079" spans="1:15" x14ac:dyDescent="0.25">
      <c r="A3079" s="5">
        <v>3078</v>
      </c>
      <c r="B3079" s="6">
        <v>45397</v>
      </c>
      <c r="C3079" s="5" t="s">
        <v>46</v>
      </c>
      <c r="D3079" s="5" t="str">
        <f>VLOOKUP($C3079,'Sales Person'!$A$1:$C$21,2,0)</f>
        <v>Nick Patrick</v>
      </c>
      <c r="E3079" s="5" t="s">
        <v>11</v>
      </c>
      <c r="F3079" s="5" t="str">
        <f>VLOOKUP($E3079,Country!$A$1:$B$11,2,0)</f>
        <v>Asia</v>
      </c>
      <c r="G3079" s="5" t="s">
        <v>22</v>
      </c>
      <c r="H3079" s="5" t="str">
        <f>VLOOKUP($G3079,Products!$A$1:$C$11,COLUMNS(Products!$A$2:B3079),0)</f>
        <v>Computing</v>
      </c>
      <c r="I3079" s="5">
        <f>VLOOKUP($G3079,Products!$A$1:$C$11,COLUMNS(Products!$A$2:C3079),0)</f>
        <v>415.78</v>
      </c>
      <c r="J3079" s="5">
        <v>310.76</v>
      </c>
      <c r="K3079" s="5" t="s">
        <v>81</v>
      </c>
      <c r="L3079" s="6">
        <v>45409</v>
      </c>
      <c r="M3079" s="5">
        <f t="shared" si="48"/>
        <v>12</v>
      </c>
      <c r="N3079" s="5" t="str">
        <f>TEXT(Table1[[#This Row],[Date]],"mmm")</f>
        <v>Apr</v>
      </c>
      <c r="O3079" s="5">
        <f>YEAR(Table1[[#This Row],[Date]])</f>
        <v>2024</v>
      </c>
    </row>
    <row r="3080" spans="1:15" x14ac:dyDescent="0.25">
      <c r="A3080" s="5">
        <v>3079</v>
      </c>
      <c r="B3080" s="6">
        <v>45628</v>
      </c>
      <c r="C3080" s="5" t="s">
        <v>48</v>
      </c>
      <c r="D3080" s="5" t="str">
        <f>VLOOKUP($C3080,'Sales Person'!$A$1:$C$21,2,0)</f>
        <v>Cathy Kelley</v>
      </c>
      <c r="E3080" s="5" t="s">
        <v>11</v>
      </c>
      <c r="F3080" s="5" t="str">
        <f>VLOOKUP($E3080,Country!$A$1:$B$11,2,0)</f>
        <v>Asia</v>
      </c>
      <c r="G3080" s="5" t="s">
        <v>31</v>
      </c>
      <c r="H3080" s="5" t="str">
        <f>VLOOKUP($G3080,Products!$A$1:$C$11,COLUMNS(Products!$A$2:B3080),0)</f>
        <v>Electronics</v>
      </c>
      <c r="I3080" s="5">
        <f>VLOOKUP($G3080,Products!$A$1:$C$11,COLUMNS(Products!$A$2:C3080),0)</f>
        <v>71.97</v>
      </c>
      <c r="J3080" s="5">
        <v>463.63</v>
      </c>
      <c r="K3080" s="5" t="s">
        <v>82</v>
      </c>
      <c r="L3080" s="5" t="s">
        <v>83</v>
      </c>
      <c r="M3080" s="5" t="str">
        <f t="shared" si="48"/>
        <v>0</v>
      </c>
      <c r="N3080" s="5" t="str">
        <f>TEXT(Table1[[#This Row],[Date]],"mmm")</f>
        <v>Dec</v>
      </c>
      <c r="O3080" s="5">
        <f>YEAR(Table1[[#This Row],[Date]])</f>
        <v>2024</v>
      </c>
    </row>
    <row r="3081" spans="1:15" x14ac:dyDescent="0.25">
      <c r="A3081" s="5">
        <v>3080</v>
      </c>
      <c r="B3081" s="6">
        <v>45172</v>
      </c>
      <c r="C3081" s="5" t="s">
        <v>52</v>
      </c>
      <c r="D3081" s="5" t="str">
        <f>VLOOKUP($C3081,'Sales Person'!$A$1:$C$21,2,0)</f>
        <v>Nick Patrick</v>
      </c>
      <c r="E3081" s="5" t="s">
        <v>5</v>
      </c>
      <c r="F3081" s="5" t="str">
        <f>VLOOKUP($E3081,Country!$A$1:$B$11,2,0)</f>
        <v>South America</v>
      </c>
      <c r="G3081" s="5" t="s">
        <v>32</v>
      </c>
      <c r="H3081" s="5" t="str">
        <f>VLOOKUP($G3081,Products!$A$1:$C$11,COLUMNS(Products!$A$2:B3081),0)</f>
        <v>Audio</v>
      </c>
      <c r="I3081" s="5">
        <f>VLOOKUP($G3081,Products!$A$1:$C$11,COLUMNS(Products!$A$2:C3081),0)</f>
        <v>143.09</v>
      </c>
      <c r="J3081" s="5">
        <v>413.72</v>
      </c>
      <c r="K3081" s="5" t="s">
        <v>82</v>
      </c>
      <c r="L3081" s="5" t="s">
        <v>83</v>
      </c>
      <c r="M3081" s="5" t="str">
        <f t="shared" si="48"/>
        <v>0</v>
      </c>
      <c r="N3081" s="5" t="str">
        <f>TEXT(Table1[[#This Row],[Date]],"mmm")</f>
        <v>Sep</v>
      </c>
      <c r="O3081" s="5">
        <f>YEAR(Table1[[#This Row],[Date]])</f>
        <v>2023</v>
      </c>
    </row>
    <row r="3082" spans="1:15" x14ac:dyDescent="0.25">
      <c r="A3082" s="5">
        <v>3081</v>
      </c>
      <c r="B3082" s="6">
        <v>45339</v>
      </c>
      <c r="C3082" s="5" t="s">
        <v>74</v>
      </c>
      <c r="D3082" s="5" t="str">
        <f>VLOOKUP($C3082,'Sales Person'!$A$1:$C$21,2,0)</f>
        <v>Michale Cole</v>
      </c>
      <c r="E3082" s="5" t="s">
        <v>11</v>
      </c>
      <c r="F3082" s="5" t="str">
        <f>VLOOKUP($E3082,Country!$A$1:$B$11,2,0)</f>
        <v>Asia</v>
      </c>
      <c r="G3082" s="5" t="s">
        <v>28</v>
      </c>
      <c r="H3082" s="5" t="str">
        <f>VLOOKUP($G3082,Products!$A$1:$C$11,COLUMNS(Products!$A$2:B3082),0)</f>
        <v>Electronics</v>
      </c>
      <c r="I3082" s="5">
        <f>VLOOKUP($G3082,Products!$A$1:$C$11,COLUMNS(Products!$A$2:C3082),0)</f>
        <v>282.79000000000002</v>
      </c>
      <c r="J3082" s="5">
        <v>784.5</v>
      </c>
      <c r="K3082" s="5" t="s">
        <v>82</v>
      </c>
      <c r="L3082" s="5" t="s">
        <v>83</v>
      </c>
      <c r="M3082" s="5" t="str">
        <f t="shared" si="48"/>
        <v>0</v>
      </c>
      <c r="N3082" s="5" t="str">
        <f>TEXT(Table1[[#This Row],[Date]],"mmm")</f>
        <v>Feb</v>
      </c>
      <c r="O3082" s="5">
        <f>YEAR(Table1[[#This Row],[Date]])</f>
        <v>2024</v>
      </c>
    </row>
    <row r="3083" spans="1:15" x14ac:dyDescent="0.25">
      <c r="A3083" s="5">
        <v>3082</v>
      </c>
      <c r="B3083" s="6">
        <v>45373</v>
      </c>
      <c r="C3083" s="5" t="s">
        <v>50</v>
      </c>
      <c r="D3083" s="5" t="str">
        <f>VLOOKUP($C3083,'Sales Person'!$A$1:$C$21,2,0)</f>
        <v>Michale Cole</v>
      </c>
      <c r="E3083" s="5" t="s">
        <v>13</v>
      </c>
      <c r="F3083" s="5" t="str">
        <f>VLOOKUP($E3083,Country!$A$1:$B$11,2,0)</f>
        <v>Asia</v>
      </c>
      <c r="G3083" s="5" t="s">
        <v>31</v>
      </c>
      <c r="H3083" s="5" t="str">
        <f>VLOOKUP($G3083,Products!$A$1:$C$11,COLUMNS(Products!$A$2:B3083),0)</f>
        <v>Electronics</v>
      </c>
      <c r="I3083" s="5">
        <f>VLOOKUP($G3083,Products!$A$1:$C$11,COLUMNS(Products!$A$2:C3083),0)</f>
        <v>71.97</v>
      </c>
      <c r="J3083" s="5">
        <v>692.07</v>
      </c>
      <c r="K3083" s="5" t="s">
        <v>81</v>
      </c>
      <c r="L3083" s="6">
        <v>45388</v>
      </c>
      <c r="M3083" s="5">
        <f t="shared" si="48"/>
        <v>15</v>
      </c>
      <c r="N3083" s="5" t="str">
        <f>TEXT(Table1[[#This Row],[Date]],"mmm")</f>
        <v>Mar</v>
      </c>
      <c r="O3083" s="5">
        <f>YEAR(Table1[[#This Row],[Date]])</f>
        <v>2024</v>
      </c>
    </row>
    <row r="3084" spans="1:15" x14ac:dyDescent="0.25">
      <c r="A3084" s="5">
        <v>3083</v>
      </c>
      <c r="B3084" s="6">
        <v>45506</v>
      </c>
      <c r="C3084" s="5" t="s">
        <v>46</v>
      </c>
      <c r="D3084" s="5" t="str">
        <f>VLOOKUP($C3084,'Sales Person'!$A$1:$C$21,2,0)</f>
        <v>Nick Patrick</v>
      </c>
      <c r="E3084" s="5" t="s">
        <v>15</v>
      </c>
      <c r="F3084" s="5" t="str">
        <f>VLOOKUP($E3084,Country!$A$1:$B$11,2,0)</f>
        <v>Oceania</v>
      </c>
      <c r="G3084" s="5" t="s">
        <v>20</v>
      </c>
      <c r="H3084" s="5" t="str">
        <f>VLOOKUP($G3084,Products!$A$1:$C$11,COLUMNS(Products!$A$2:B3084),0)</f>
        <v>Office Equipment</v>
      </c>
      <c r="I3084" s="5">
        <f>VLOOKUP($G3084,Products!$A$1:$C$11,COLUMNS(Products!$A$2:C3084),0)</f>
        <v>350.59</v>
      </c>
      <c r="J3084" s="5">
        <v>412.32</v>
      </c>
      <c r="K3084" s="5" t="s">
        <v>81</v>
      </c>
      <c r="L3084" s="6">
        <v>45526</v>
      </c>
      <c r="M3084" s="5">
        <f t="shared" si="48"/>
        <v>20</v>
      </c>
      <c r="N3084" s="5" t="str">
        <f>TEXT(Table1[[#This Row],[Date]],"mmm")</f>
        <v>Aug</v>
      </c>
      <c r="O3084" s="5">
        <f>YEAR(Table1[[#This Row],[Date]])</f>
        <v>2024</v>
      </c>
    </row>
    <row r="3085" spans="1:15" x14ac:dyDescent="0.25">
      <c r="A3085" s="5">
        <v>3084</v>
      </c>
      <c r="B3085" s="6">
        <v>44980</v>
      </c>
      <c r="C3085" s="5" t="s">
        <v>56</v>
      </c>
      <c r="D3085" s="5" t="str">
        <f>VLOOKUP($C3085,'Sales Person'!$A$1:$C$21,2,0)</f>
        <v>Nick Patrick</v>
      </c>
      <c r="E3085" s="5" t="s">
        <v>2</v>
      </c>
      <c r="F3085" s="5" t="str">
        <f>VLOOKUP($E3085,Country!$A$1:$B$11,2,0)</f>
        <v>North America</v>
      </c>
      <c r="G3085" s="5" t="s">
        <v>33</v>
      </c>
      <c r="H3085" s="5" t="str">
        <f>VLOOKUP($G3085,Products!$A$1:$C$11,COLUMNS(Products!$A$2:B3085),0)</f>
        <v>Electronics</v>
      </c>
      <c r="I3085" s="5">
        <f>VLOOKUP($G3085,Products!$A$1:$C$11,COLUMNS(Products!$A$2:C3085),0)</f>
        <v>381.62</v>
      </c>
      <c r="J3085" s="5">
        <v>536.44000000000005</v>
      </c>
      <c r="K3085" s="5" t="s">
        <v>81</v>
      </c>
      <c r="L3085" s="6">
        <v>44981</v>
      </c>
      <c r="M3085" s="5">
        <f t="shared" si="48"/>
        <v>1</v>
      </c>
      <c r="N3085" s="5" t="str">
        <f>TEXT(Table1[[#This Row],[Date]],"mmm")</f>
        <v>Feb</v>
      </c>
      <c r="O3085" s="5">
        <f>YEAR(Table1[[#This Row],[Date]])</f>
        <v>2023</v>
      </c>
    </row>
    <row r="3086" spans="1:15" x14ac:dyDescent="0.25">
      <c r="A3086" s="5">
        <v>3085</v>
      </c>
      <c r="B3086" s="6">
        <v>45008</v>
      </c>
      <c r="C3086" s="5" t="s">
        <v>68</v>
      </c>
      <c r="D3086" s="5" t="str">
        <f>VLOOKUP($C3086,'Sales Person'!$A$1:$C$21,2,0)</f>
        <v>Samantha Irvin</v>
      </c>
      <c r="E3086" s="5" t="s">
        <v>13</v>
      </c>
      <c r="F3086" s="5" t="str">
        <f>VLOOKUP($E3086,Country!$A$1:$B$11,2,0)</f>
        <v>Asia</v>
      </c>
      <c r="G3086" s="5" t="s">
        <v>33</v>
      </c>
      <c r="H3086" s="5" t="str">
        <f>VLOOKUP($G3086,Products!$A$1:$C$11,COLUMNS(Products!$A$2:B3086),0)</f>
        <v>Electronics</v>
      </c>
      <c r="I3086" s="5">
        <f>VLOOKUP($G3086,Products!$A$1:$C$11,COLUMNS(Products!$A$2:C3086),0)</f>
        <v>381.62</v>
      </c>
      <c r="J3086" s="5">
        <v>674.92</v>
      </c>
      <c r="K3086" s="5" t="s">
        <v>81</v>
      </c>
      <c r="L3086" s="6">
        <v>45023</v>
      </c>
      <c r="M3086" s="5">
        <f t="shared" si="48"/>
        <v>15</v>
      </c>
      <c r="N3086" s="5" t="str">
        <f>TEXT(Table1[[#This Row],[Date]],"mmm")</f>
        <v>Mar</v>
      </c>
      <c r="O3086" s="5">
        <f>YEAR(Table1[[#This Row],[Date]])</f>
        <v>2023</v>
      </c>
    </row>
    <row r="3087" spans="1:15" x14ac:dyDescent="0.25">
      <c r="A3087" s="5">
        <v>3086</v>
      </c>
      <c r="B3087" s="6">
        <v>45649</v>
      </c>
      <c r="C3087" s="5" t="s">
        <v>40</v>
      </c>
      <c r="D3087" s="5" t="str">
        <f>VLOOKUP($C3087,'Sales Person'!$A$1:$C$21,2,0)</f>
        <v>Samantha Irvin</v>
      </c>
      <c r="E3087" s="5" t="s">
        <v>14</v>
      </c>
      <c r="F3087" s="5" t="str">
        <f>VLOOKUP($E3087,Country!$A$1:$B$11,2,0)</f>
        <v>Asia</v>
      </c>
      <c r="G3087" s="5" t="s">
        <v>24</v>
      </c>
      <c r="H3087" s="5" t="str">
        <f>VLOOKUP($G3087,Products!$A$1:$C$11,COLUMNS(Products!$A$2:B3087),0)</f>
        <v>Audio</v>
      </c>
      <c r="I3087" s="5">
        <f>VLOOKUP($G3087,Products!$A$1:$C$11,COLUMNS(Products!$A$2:C3087),0)</f>
        <v>195.62</v>
      </c>
      <c r="J3087" s="5">
        <v>508.85</v>
      </c>
      <c r="K3087" s="5" t="s">
        <v>82</v>
      </c>
      <c r="L3087" s="5" t="s">
        <v>83</v>
      </c>
      <c r="M3087" s="5" t="str">
        <f t="shared" si="48"/>
        <v>0</v>
      </c>
      <c r="N3087" s="5" t="str">
        <f>TEXT(Table1[[#This Row],[Date]],"mmm")</f>
        <v>Dec</v>
      </c>
      <c r="O3087" s="5">
        <f>YEAR(Table1[[#This Row],[Date]])</f>
        <v>2024</v>
      </c>
    </row>
    <row r="3088" spans="1:15" x14ac:dyDescent="0.25">
      <c r="A3088" s="5">
        <v>3087</v>
      </c>
      <c r="B3088" s="6">
        <v>45262</v>
      </c>
      <c r="C3088" s="5" t="s">
        <v>44</v>
      </c>
      <c r="D3088" s="5" t="str">
        <f>VLOOKUP($C3088,'Sales Person'!$A$1:$C$21,2,0)</f>
        <v>Cathy Kelley</v>
      </c>
      <c r="E3088" s="5" t="s">
        <v>15</v>
      </c>
      <c r="F3088" s="5" t="str">
        <f>VLOOKUP($E3088,Country!$A$1:$B$11,2,0)</f>
        <v>Oceania</v>
      </c>
      <c r="G3088" s="5" t="s">
        <v>33</v>
      </c>
      <c r="H3088" s="5" t="str">
        <f>VLOOKUP($G3088,Products!$A$1:$C$11,COLUMNS(Products!$A$2:B3088),0)</f>
        <v>Electronics</v>
      </c>
      <c r="I3088" s="5">
        <f>VLOOKUP($G3088,Products!$A$1:$C$11,COLUMNS(Products!$A$2:C3088),0)</f>
        <v>381.62</v>
      </c>
      <c r="J3088" s="5">
        <v>548.35</v>
      </c>
      <c r="K3088" s="5" t="s">
        <v>82</v>
      </c>
      <c r="L3088" s="5" t="s">
        <v>83</v>
      </c>
      <c r="M3088" s="5" t="str">
        <f t="shared" si="48"/>
        <v>0</v>
      </c>
      <c r="N3088" s="5" t="str">
        <f>TEXT(Table1[[#This Row],[Date]],"mmm")</f>
        <v>Dec</v>
      </c>
      <c r="O3088" s="5">
        <f>YEAR(Table1[[#This Row],[Date]])</f>
        <v>2023</v>
      </c>
    </row>
    <row r="3089" spans="1:15" x14ac:dyDescent="0.25">
      <c r="A3089" s="5">
        <v>3088</v>
      </c>
      <c r="B3089" s="6">
        <v>45237</v>
      </c>
      <c r="C3089" s="5" t="s">
        <v>70</v>
      </c>
      <c r="D3089" s="5" t="str">
        <f>VLOOKUP($C3089,'Sales Person'!$A$1:$C$21,2,0)</f>
        <v>Cathy Kelley</v>
      </c>
      <c r="E3089" s="5" t="s">
        <v>5</v>
      </c>
      <c r="F3089" s="5" t="str">
        <f>VLOOKUP($E3089,Country!$A$1:$B$11,2,0)</f>
        <v>South America</v>
      </c>
      <c r="G3089" s="5" t="s">
        <v>30</v>
      </c>
      <c r="H3089" s="5" t="str">
        <f>VLOOKUP($G3089,Products!$A$1:$C$11,COLUMNS(Products!$A$2:B3089),0)</f>
        <v>Audio</v>
      </c>
      <c r="I3089" s="5">
        <f>VLOOKUP($G3089,Products!$A$1:$C$11,COLUMNS(Products!$A$2:C3089),0)</f>
        <v>199.57</v>
      </c>
      <c r="J3089" s="5">
        <v>643.49</v>
      </c>
      <c r="K3089" s="5" t="s">
        <v>81</v>
      </c>
      <c r="L3089" s="6">
        <v>45241</v>
      </c>
      <c r="M3089" s="5">
        <f t="shared" si="48"/>
        <v>4</v>
      </c>
      <c r="N3089" s="5" t="str">
        <f>TEXT(Table1[[#This Row],[Date]],"mmm")</f>
        <v>Nov</v>
      </c>
      <c r="O3089" s="5">
        <f>YEAR(Table1[[#This Row],[Date]])</f>
        <v>2023</v>
      </c>
    </row>
    <row r="3090" spans="1:15" x14ac:dyDescent="0.25">
      <c r="A3090" s="5">
        <v>3089</v>
      </c>
      <c r="B3090" s="6">
        <v>45214</v>
      </c>
      <c r="C3090" s="5" t="s">
        <v>40</v>
      </c>
      <c r="D3090" s="5" t="str">
        <f>VLOOKUP($C3090,'Sales Person'!$A$1:$C$21,2,0)</f>
        <v>Samantha Irvin</v>
      </c>
      <c r="E3090" s="5" t="s">
        <v>13</v>
      </c>
      <c r="F3090" s="5" t="str">
        <f>VLOOKUP($E3090,Country!$A$1:$B$11,2,0)</f>
        <v>Asia</v>
      </c>
      <c r="G3090" s="5" t="s">
        <v>30</v>
      </c>
      <c r="H3090" s="5" t="str">
        <f>VLOOKUP($G3090,Products!$A$1:$C$11,COLUMNS(Products!$A$2:B3090),0)</f>
        <v>Audio</v>
      </c>
      <c r="I3090" s="5">
        <f>VLOOKUP($G3090,Products!$A$1:$C$11,COLUMNS(Products!$A$2:C3090),0)</f>
        <v>199.57</v>
      </c>
      <c r="J3090" s="5">
        <v>789.78</v>
      </c>
      <c r="K3090" s="5" t="s">
        <v>81</v>
      </c>
      <c r="L3090" s="6">
        <v>45229</v>
      </c>
      <c r="M3090" s="5">
        <f t="shared" si="48"/>
        <v>15</v>
      </c>
      <c r="N3090" s="5" t="str">
        <f>TEXT(Table1[[#This Row],[Date]],"mmm")</f>
        <v>Oct</v>
      </c>
      <c r="O3090" s="5">
        <f>YEAR(Table1[[#This Row],[Date]])</f>
        <v>2023</v>
      </c>
    </row>
    <row r="3091" spans="1:15" x14ac:dyDescent="0.25">
      <c r="A3091" s="5">
        <v>3090</v>
      </c>
      <c r="B3091" s="6">
        <v>45567</v>
      </c>
      <c r="C3091" s="5" t="s">
        <v>42</v>
      </c>
      <c r="D3091" s="5" t="str">
        <f>VLOOKUP($C3091,'Sales Person'!$A$1:$C$21,2,0)</f>
        <v>Cathy Kelley</v>
      </c>
      <c r="E3091" s="5" t="s">
        <v>2</v>
      </c>
      <c r="F3091" s="5" t="str">
        <f>VLOOKUP($E3091,Country!$A$1:$B$11,2,0)</f>
        <v>North America</v>
      </c>
      <c r="G3091" s="5" t="s">
        <v>33</v>
      </c>
      <c r="H3091" s="5" t="str">
        <f>VLOOKUP($G3091,Products!$A$1:$C$11,COLUMNS(Products!$A$2:B3091),0)</f>
        <v>Electronics</v>
      </c>
      <c r="I3091" s="5">
        <f>VLOOKUP($G3091,Products!$A$1:$C$11,COLUMNS(Products!$A$2:C3091),0)</f>
        <v>381.62</v>
      </c>
      <c r="J3091" s="5">
        <v>936.05</v>
      </c>
      <c r="K3091" s="5" t="s">
        <v>81</v>
      </c>
      <c r="L3091" s="6">
        <v>45568</v>
      </c>
      <c r="M3091" s="5">
        <f t="shared" si="48"/>
        <v>1</v>
      </c>
      <c r="N3091" s="5" t="str">
        <f>TEXT(Table1[[#This Row],[Date]],"mmm")</f>
        <v>Oct</v>
      </c>
      <c r="O3091" s="5">
        <f>YEAR(Table1[[#This Row],[Date]])</f>
        <v>2024</v>
      </c>
    </row>
    <row r="3092" spans="1:15" x14ac:dyDescent="0.25">
      <c r="A3092" s="5">
        <v>3091</v>
      </c>
      <c r="B3092" s="6">
        <v>44967</v>
      </c>
      <c r="C3092" s="5" t="s">
        <v>68</v>
      </c>
      <c r="D3092" s="5" t="str">
        <f>VLOOKUP($C3092,'Sales Person'!$A$1:$C$21,2,0)</f>
        <v>Samantha Irvin</v>
      </c>
      <c r="E3092" s="5" t="s">
        <v>13</v>
      </c>
      <c r="F3092" s="5" t="str">
        <f>VLOOKUP($E3092,Country!$A$1:$B$11,2,0)</f>
        <v>Asia</v>
      </c>
      <c r="G3092" s="5" t="s">
        <v>24</v>
      </c>
      <c r="H3092" s="5" t="str">
        <f>VLOOKUP($G3092,Products!$A$1:$C$11,COLUMNS(Products!$A$2:B3092),0)</f>
        <v>Audio</v>
      </c>
      <c r="I3092" s="5">
        <f>VLOOKUP($G3092,Products!$A$1:$C$11,COLUMNS(Products!$A$2:C3092),0)</f>
        <v>195.62</v>
      </c>
      <c r="J3092" s="5">
        <v>399.15</v>
      </c>
      <c r="K3092" s="5" t="s">
        <v>82</v>
      </c>
      <c r="L3092" s="5" t="s">
        <v>83</v>
      </c>
      <c r="M3092" s="5" t="str">
        <f t="shared" si="48"/>
        <v>0</v>
      </c>
      <c r="N3092" s="5" t="str">
        <f>TEXT(Table1[[#This Row],[Date]],"mmm")</f>
        <v>Feb</v>
      </c>
      <c r="O3092" s="5">
        <f>YEAR(Table1[[#This Row],[Date]])</f>
        <v>2023</v>
      </c>
    </row>
    <row r="3093" spans="1:15" x14ac:dyDescent="0.25">
      <c r="A3093" s="5">
        <v>3092</v>
      </c>
      <c r="B3093" s="6">
        <v>44952</v>
      </c>
      <c r="C3093" s="5" t="s">
        <v>36</v>
      </c>
      <c r="D3093" s="5" t="str">
        <f>VLOOKUP($C3093,'Sales Person'!$A$1:$C$21,2,0)</f>
        <v>Michale Cole</v>
      </c>
      <c r="E3093" s="5" t="s">
        <v>11</v>
      </c>
      <c r="F3093" s="5" t="str">
        <f>VLOOKUP($E3093,Country!$A$1:$B$11,2,0)</f>
        <v>Asia</v>
      </c>
      <c r="G3093" s="5" t="s">
        <v>24</v>
      </c>
      <c r="H3093" s="5" t="str">
        <f>VLOOKUP($G3093,Products!$A$1:$C$11,COLUMNS(Products!$A$2:B3093),0)</f>
        <v>Audio</v>
      </c>
      <c r="I3093" s="5">
        <f>VLOOKUP($G3093,Products!$A$1:$C$11,COLUMNS(Products!$A$2:C3093),0)</f>
        <v>195.62</v>
      </c>
      <c r="J3093" s="5">
        <v>592.42999999999995</v>
      </c>
      <c r="K3093" s="5" t="s">
        <v>81</v>
      </c>
      <c r="L3093" s="6">
        <v>44964</v>
      </c>
      <c r="M3093" s="5">
        <f t="shared" si="48"/>
        <v>12</v>
      </c>
      <c r="N3093" s="5" t="str">
        <f>TEXT(Table1[[#This Row],[Date]],"mmm")</f>
        <v>Jan</v>
      </c>
      <c r="O3093" s="5">
        <f>YEAR(Table1[[#This Row],[Date]])</f>
        <v>2023</v>
      </c>
    </row>
    <row r="3094" spans="1:15" x14ac:dyDescent="0.25">
      <c r="A3094" s="5">
        <v>3093</v>
      </c>
      <c r="B3094" s="6">
        <v>45247</v>
      </c>
      <c r="C3094" s="5" t="s">
        <v>38</v>
      </c>
      <c r="D3094" s="5" t="str">
        <f>VLOOKUP($C3094,'Sales Person'!$A$1:$C$21,2,0)</f>
        <v>Samantha Irvin</v>
      </c>
      <c r="E3094" s="5" t="s">
        <v>7</v>
      </c>
      <c r="F3094" s="5" t="str">
        <f>VLOOKUP($E3094,Country!$A$1:$B$11,2,0)</f>
        <v>Europe</v>
      </c>
      <c r="G3094" s="5" t="s">
        <v>26</v>
      </c>
      <c r="H3094" s="5" t="str">
        <f>VLOOKUP($G3094,Products!$A$1:$C$11,COLUMNS(Products!$A$2:B3094),0)</f>
        <v>Electronics</v>
      </c>
      <c r="I3094" s="5">
        <f>VLOOKUP($G3094,Products!$A$1:$C$11,COLUMNS(Products!$A$2:C3094),0)</f>
        <v>263.2</v>
      </c>
      <c r="J3094" s="5">
        <v>618.83000000000004</v>
      </c>
      <c r="K3094" s="5" t="s">
        <v>81</v>
      </c>
      <c r="L3094" s="6">
        <v>45255</v>
      </c>
      <c r="M3094" s="5">
        <f t="shared" si="48"/>
        <v>8</v>
      </c>
      <c r="N3094" s="5" t="str">
        <f>TEXT(Table1[[#This Row],[Date]],"mmm")</f>
        <v>Nov</v>
      </c>
      <c r="O3094" s="5">
        <f>YEAR(Table1[[#This Row],[Date]])</f>
        <v>2023</v>
      </c>
    </row>
    <row r="3095" spans="1:15" x14ac:dyDescent="0.25">
      <c r="A3095" s="5">
        <v>3094</v>
      </c>
      <c r="B3095" s="6">
        <v>45107</v>
      </c>
      <c r="C3095" s="5" t="s">
        <v>60</v>
      </c>
      <c r="D3095" s="5" t="str">
        <f>VLOOKUP($C3095,'Sales Person'!$A$1:$C$21,2,0)</f>
        <v>Cathy Kelley</v>
      </c>
      <c r="E3095" s="5" t="s">
        <v>13</v>
      </c>
      <c r="F3095" s="5" t="str">
        <f>VLOOKUP($E3095,Country!$A$1:$B$11,2,0)</f>
        <v>Asia</v>
      </c>
      <c r="G3095" s="5" t="s">
        <v>29</v>
      </c>
      <c r="H3095" s="5" t="str">
        <f>VLOOKUP($G3095,Products!$A$1:$C$11,COLUMNS(Products!$A$2:B3095),0)</f>
        <v>Computing</v>
      </c>
      <c r="I3095" s="5">
        <f>VLOOKUP($G3095,Products!$A$1:$C$11,COLUMNS(Products!$A$2:C3095),0)</f>
        <v>104.6</v>
      </c>
      <c r="J3095" s="5">
        <v>569.77</v>
      </c>
      <c r="K3095" s="5" t="s">
        <v>81</v>
      </c>
      <c r="L3095" s="6">
        <v>45122</v>
      </c>
      <c r="M3095" s="5">
        <f t="shared" si="48"/>
        <v>15</v>
      </c>
      <c r="N3095" s="5" t="str">
        <f>TEXT(Table1[[#This Row],[Date]],"mmm")</f>
        <v>Jun</v>
      </c>
      <c r="O3095" s="5">
        <f>YEAR(Table1[[#This Row],[Date]])</f>
        <v>2023</v>
      </c>
    </row>
    <row r="3096" spans="1:15" x14ac:dyDescent="0.25">
      <c r="A3096" s="5">
        <v>3095</v>
      </c>
      <c r="B3096" s="6">
        <v>45442</v>
      </c>
      <c r="C3096" s="5" t="s">
        <v>54</v>
      </c>
      <c r="D3096" s="5" t="str">
        <f>VLOOKUP($C3096,'Sales Person'!$A$1:$C$21,2,0)</f>
        <v>Michale Cole</v>
      </c>
      <c r="E3096" s="5" t="s">
        <v>7</v>
      </c>
      <c r="F3096" s="5" t="str">
        <f>VLOOKUP($E3096,Country!$A$1:$B$11,2,0)</f>
        <v>Europe</v>
      </c>
      <c r="G3096" s="5" t="s">
        <v>26</v>
      </c>
      <c r="H3096" s="5" t="str">
        <f>VLOOKUP($G3096,Products!$A$1:$C$11,COLUMNS(Products!$A$2:B3096),0)</f>
        <v>Electronics</v>
      </c>
      <c r="I3096" s="5">
        <f>VLOOKUP($G3096,Products!$A$1:$C$11,COLUMNS(Products!$A$2:C3096),0)</f>
        <v>263.2</v>
      </c>
      <c r="J3096" s="5">
        <v>507.49</v>
      </c>
      <c r="K3096" s="5" t="s">
        <v>82</v>
      </c>
      <c r="L3096" s="5" t="s">
        <v>83</v>
      </c>
      <c r="M3096" s="5" t="str">
        <f t="shared" si="48"/>
        <v>0</v>
      </c>
      <c r="N3096" s="5" t="str">
        <f>TEXT(Table1[[#This Row],[Date]],"mmm")</f>
        <v>May</v>
      </c>
      <c r="O3096" s="5">
        <f>YEAR(Table1[[#This Row],[Date]])</f>
        <v>2024</v>
      </c>
    </row>
    <row r="3097" spans="1:15" x14ac:dyDescent="0.25">
      <c r="A3097" s="5">
        <v>3096</v>
      </c>
      <c r="B3097" s="6">
        <v>45643</v>
      </c>
      <c r="C3097" s="5" t="s">
        <v>64</v>
      </c>
      <c r="D3097" s="5" t="str">
        <f>VLOOKUP($C3097,'Sales Person'!$A$1:$C$21,2,0)</f>
        <v>Michale Cole</v>
      </c>
      <c r="E3097" s="5" t="s">
        <v>10</v>
      </c>
      <c r="F3097" s="5" t="str">
        <f>VLOOKUP($E3097,Country!$A$1:$B$11,2,0)</f>
        <v>Europe</v>
      </c>
      <c r="G3097" s="5" t="s">
        <v>33</v>
      </c>
      <c r="H3097" s="5" t="str">
        <f>VLOOKUP($G3097,Products!$A$1:$C$11,COLUMNS(Products!$A$2:B3097),0)</f>
        <v>Electronics</v>
      </c>
      <c r="I3097" s="5">
        <f>VLOOKUP($G3097,Products!$A$1:$C$11,COLUMNS(Products!$A$2:C3097),0)</f>
        <v>381.62</v>
      </c>
      <c r="J3097" s="5">
        <v>403.93</v>
      </c>
      <c r="K3097" s="5" t="s">
        <v>82</v>
      </c>
      <c r="L3097" s="5" t="s">
        <v>83</v>
      </c>
      <c r="M3097" s="5" t="str">
        <f t="shared" si="48"/>
        <v>0</v>
      </c>
      <c r="N3097" s="5" t="str">
        <f>TEXT(Table1[[#This Row],[Date]],"mmm")</f>
        <v>Dec</v>
      </c>
      <c r="O3097" s="5">
        <f>YEAR(Table1[[#This Row],[Date]])</f>
        <v>2024</v>
      </c>
    </row>
    <row r="3098" spans="1:15" x14ac:dyDescent="0.25">
      <c r="A3098" s="5">
        <v>3097</v>
      </c>
      <c r="B3098" s="6">
        <v>45138</v>
      </c>
      <c r="C3098" s="5" t="s">
        <v>60</v>
      </c>
      <c r="D3098" s="5" t="str">
        <f>VLOOKUP($C3098,'Sales Person'!$A$1:$C$21,2,0)</f>
        <v>Cathy Kelley</v>
      </c>
      <c r="E3098" s="5" t="s">
        <v>9</v>
      </c>
      <c r="F3098" s="5" t="str">
        <f>VLOOKUP($E3098,Country!$A$1:$B$11,2,0)</f>
        <v>Europe</v>
      </c>
      <c r="G3098" s="5" t="s">
        <v>32</v>
      </c>
      <c r="H3098" s="5" t="str">
        <f>VLOOKUP($G3098,Products!$A$1:$C$11,COLUMNS(Products!$A$2:B3098),0)</f>
        <v>Audio</v>
      </c>
      <c r="I3098" s="5">
        <f>VLOOKUP($G3098,Products!$A$1:$C$11,COLUMNS(Products!$A$2:C3098),0)</f>
        <v>143.09</v>
      </c>
      <c r="J3098" s="5">
        <v>192.67</v>
      </c>
      <c r="K3098" s="5" t="s">
        <v>81</v>
      </c>
      <c r="L3098" s="6">
        <v>45148</v>
      </c>
      <c r="M3098" s="5">
        <f t="shared" si="48"/>
        <v>10</v>
      </c>
      <c r="N3098" s="5" t="str">
        <f>TEXT(Table1[[#This Row],[Date]],"mmm")</f>
        <v>Jul</v>
      </c>
      <c r="O3098" s="5">
        <f>YEAR(Table1[[#This Row],[Date]])</f>
        <v>2023</v>
      </c>
    </row>
    <row r="3099" spans="1:15" x14ac:dyDescent="0.25">
      <c r="A3099" s="5">
        <v>3098</v>
      </c>
      <c r="B3099" s="6">
        <v>45623</v>
      </c>
      <c r="C3099" s="5" t="s">
        <v>58</v>
      </c>
      <c r="D3099" s="5" t="str">
        <f>VLOOKUP($C3099,'Sales Person'!$A$1:$C$21,2,0)</f>
        <v>Nick Patrick</v>
      </c>
      <c r="E3099" s="5" t="s">
        <v>7</v>
      </c>
      <c r="F3099" s="5" t="str">
        <f>VLOOKUP($E3099,Country!$A$1:$B$11,2,0)</f>
        <v>Europe</v>
      </c>
      <c r="G3099" s="5" t="s">
        <v>22</v>
      </c>
      <c r="H3099" s="5" t="str">
        <f>VLOOKUP($G3099,Products!$A$1:$C$11,COLUMNS(Products!$A$2:B3099),0)</f>
        <v>Computing</v>
      </c>
      <c r="I3099" s="5">
        <f>VLOOKUP($G3099,Products!$A$1:$C$11,COLUMNS(Products!$A$2:C3099),0)</f>
        <v>415.78</v>
      </c>
      <c r="J3099" s="5">
        <v>455.27</v>
      </c>
      <c r="K3099" s="5" t="s">
        <v>81</v>
      </c>
      <c r="L3099" s="6">
        <v>45631</v>
      </c>
      <c r="M3099" s="5">
        <f t="shared" si="48"/>
        <v>8</v>
      </c>
      <c r="N3099" s="5" t="str">
        <f>TEXT(Table1[[#This Row],[Date]],"mmm")</f>
        <v>Nov</v>
      </c>
      <c r="O3099" s="5">
        <f>YEAR(Table1[[#This Row],[Date]])</f>
        <v>2024</v>
      </c>
    </row>
    <row r="3100" spans="1:15" x14ac:dyDescent="0.25">
      <c r="A3100" s="5">
        <v>3099</v>
      </c>
      <c r="B3100" s="6">
        <v>44993</v>
      </c>
      <c r="C3100" s="5" t="s">
        <v>56</v>
      </c>
      <c r="D3100" s="5" t="str">
        <f>VLOOKUP($C3100,'Sales Person'!$A$1:$C$21,2,0)</f>
        <v>Nick Patrick</v>
      </c>
      <c r="E3100" s="5" t="s">
        <v>10</v>
      </c>
      <c r="F3100" s="5" t="str">
        <f>VLOOKUP($E3100,Country!$A$1:$B$11,2,0)</f>
        <v>Europe</v>
      </c>
      <c r="G3100" s="5" t="s">
        <v>33</v>
      </c>
      <c r="H3100" s="5" t="str">
        <f>VLOOKUP($G3100,Products!$A$1:$C$11,COLUMNS(Products!$A$2:B3100),0)</f>
        <v>Electronics</v>
      </c>
      <c r="I3100" s="5">
        <f>VLOOKUP($G3100,Products!$A$1:$C$11,COLUMNS(Products!$A$2:C3100),0)</f>
        <v>381.62</v>
      </c>
      <c r="J3100" s="5">
        <v>103.43</v>
      </c>
      <c r="K3100" s="5" t="s">
        <v>82</v>
      </c>
      <c r="L3100" s="5" t="s">
        <v>83</v>
      </c>
      <c r="M3100" s="5" t="str">
        <f t="shared" si="48"/>
        <v>0</v>
      </c>
      <c r="N3100" s="5" t="str">
        <f>TEXT(Table1[[#This Row],[Date]],"mmm")</f>
        <v>Mar</v>
      </c>
      <c r="O3100" s="5">
        <f>YEAR(Table1[[#This Row],[Date]])</f>
        <v>2023</v>
      </c>
    </row>
    <row r="3101" spans="1:15" x14ac:dyDescent="0.25">
      <c r="A3101" s="5">
        <v>3100</v>
      </c>
      <c r="B3101" s="6">
        <v>45176</v>
      </c>
      <c r="C3101" s="5" t="s">
        <v>70</v>
      </c>
      <c r="D3101" s="5" t="str">
        <f>VLOOKUP($C3101,'Sales Person'!$A$1:$C$21,2,0)</f>
        <v>Cathy Kelley</v>
      </c>
      <c r="E3101" s="5" t="s">
        <v>15</v>
      </c>
      <c r="F3101" s="5" t="str">
        <f>VLOOKUP($E3101,Country!$A$1:$B$11,2,0)</f>
        <v>Oceania</v>
      </c>
      <c r="G3101" s="5" t="s">
        <v>22</v>
      </c>
      <c r="H3101" s="5" t="str">
        <f>VLOOKUP($G3101,Products!$A$1:$C$11,COLUMNS(Products!$A$2:B3101),0)</f>
        <v>Computing</v>
      </c>
      <c r="I3101" s="5">
        <f>VLOOKUP($G3101,Products!$A$1:$C$11,COLUMNS(Products!$A$2:C3101),0)</f>
        <v>415.78</v>
      </c>
      <c r="J3101" s="5">
        <v>899.06</v>
      </c>
      <c r="K3101" s="5" t="s">
        <v>81</v>
      </c>
      <c r="L3101" s="6">
        <v>45196</v>
      </c>
      <c r="M3101" s="5">
        <f t="shared" si="48"/>
        <v>20</v>
      </c>
      <c r="N3101" s="5" t="str">
        <f>TEXT(Table1[[#This Row],[Date]],"mmm")</f>
        <v>Sep</v>
      </c>
      <c r="O3101" s="5">
        <f>YEAR(Table1[[#This Row],[Date]])</f>
        <v>2023</v>
      </c>
    </row>
    <row r="3102" spans="1:15" x14ac:dyDescent="0.25">
      <c r="A3102" s="5">
        <v>3101</v>
      </c>
      <c r="B3102" s="6">
        <v>45604</v>
      </c>
      <c r="C3102" s="5" t="s">
        <v>50</v>
      </c>
      <c r="D3102" s="5" t="str">
        <f>VLOOKUP($C3102,'Sales Person'!$A$1:$C$21,2,0)</f>
        <v>Michale Cole</v>
      </c>
      <c r="E3102" s="5" t="s">
        <v>10</v>
      </c>
      <c r="F3102" s="5" t="str">
        <f>VLOOKUP($E3102,Country!$A$1:$B$11,2,0)</f>
        <v>Europe</v>
      </c>
      <c r="G3102" s="5" t="s">
        <v>32</v>
      </c>
      <c r="H3102" s="5" t="str">
        <f>VLOOKUP($G3102,Products!$A$1:$C$11,COLUMNS(Products!$A$2:B3102),0)</f>
        <v>Audio</v>
      </c>
      <c r="I3102" s="5">
        <f>VLOOKUP($G3102,Products!$A$1:$C$11,COLUMNS(Products!$A$2:C3102),0)</f>
        <v>143.09</v>
      </c>
      <c r="J3102" s="5">
        <v>894.29</v>
      </c>
      <c r="K3102" s="5" t="s">
        <v>81</v>
      </c>
      <c r="L3102" s="6">
        <v>45610</v>
      </c>
      <c r="M3102" s="5">
        <f t="shared" si="48"/>
        <v>6</v>
      </c>
      <c r="N3102" s="5" t="str">
        <f>TEXT(Table1[[#This Row],[Date]],"mmm")</f>
        <v>Nov</v>
      </c>
      <c r="O3102" s="5">
        <f>YEAR(Table1[[#This Row],[Date]])</f>
        <v>2024</v>
      </c>
    </row>
    <row r="3103" spans="1:15" x14ac:dyDescent="0.25">
      <c r="A3103" s="5">
        <v>3102</v>
      </c>
      <c r="B3103" s="6">
        <v>45297</v>
      </c>
      <c r="C3103" s="5" t="s">
        <v>42</v>
      </c>
      <c r="D3103" s="5" t="str">
        <f>VLOOKUP($C3103,'Sales Person'!$A$1:$C$21,2,0)</f>
        <v>Cathy Kelley</v>
      </c>
      <c r="E3103" s="5" t="s">
        <v>10</v>
      </c>
      <c r="F3103" s="5" t="str">
        <f>VLOOKUP($E3103,Country!$A$1:$B$11,2,0)</f>
        <v>Europe</v>
      </c>
      <c r="G3103" s="5" t="s">
        <v>22</v>
      </c>
      <c r="H3103" s="5" t="str">
        <f>VLOOKUP($G3103,Products!$A$1:$C$11,COLUMNS(Products!$A$2:B3103),0)</f>
        <v>Computing</v>
      </c>
      <c r="I3103" s="5">
        <f>VLOOKUP($G3103,Products!$A$1:$C$11,COLUMNS(Products!$A$2:C3103),0)</f>
        <v>415.78</v>
      </c>
      <c r="J3103" s="5">
        <v>994.69</v>
      </c>
      <c r="K3103" s="5" t="s">
        <v>81</v>
      </c>
      <c r="L3103" s="6">
        <v>45303</v>
      </c>
      <c r="M3103" s="5">
        <f t="shared" si="48"/>
        <v>6</v>
      </c>
      <c r="N3103" s="5" t="str">
        <f>TEXT(Table1[[#This Row],[Date]],"mmm")</f>
        <v>Jan</v>
      </c>
      <c r="O3103" s="5">
        <f>YEAR(Table1[[#This Row],[Date]])</f>
        <v>2024</v>
      </c>
    </row>
    <row r="3104" spans="1:15" x14ac:dyDescent="0.25">
      <c r="A3104" s="5">
        <v>3103</v>
      </c>
      <c r="B3104" s="6">
        <v>45261</v>
      </c>
      <c r="C3104" s="5" t="s">
        <v>54</v>
      </c>
      <c r="D3104" s="5" t="str">
        <f>VLOOKUP($C3104,'Sales Person'!$A$1:$C$21,2,0)</f>
        <v>Michale Cole</v>
      </c>
      <c r="E3104" s="5" t="s">
        <v>15</v>
      </c>
      <c r="F3104" s="5" t="str">
        <f>VLOOKUP($E3104,Country!$A$1:$B$11,2,0)</f>
        <v>Oceania</v>
      </c>
      <c r="G3104" s="5" t="s">
        <v>33</v>
      </c>
      <c r="H3104" s="5" t="str">
        <f>VLOOKUP($G3104,Products!$A$1:$C$11,COLUMNS(Products!$A$2:B3104),0)</f>
        <v>Electronics</v>
      </c>
      <c r="I3104" s="5">
        <f>VLOOKUP($G3104,Products!$A$1:$C$11,COLUMNS(Products!$A$2:C3104),0)</f>
        <v>381.62</v>
      </c>
      <c r="J3104" s="5">
        <v>176.18</v>
      </c>
      <c r="K3104" s="5" t="s">
        <v>81</v>
      </c>
      <c r="L3104" s="6">
        <v>45281</v>
      </c>
      <c r="M3104" s="5">
        <f t="shared" si="48"/>
        <v>20</v>
      </c>
      <c r="N3104" s="5" t="str">
        <f>TEXT(Table1[[#This Row],[Date]],"mmm")</f>
        <v>Dec</v>
      </c>
      <c r="O3104" s="5">
        <f>YEAR(Table1[[#This Row],[Date]])</f>
        <v>2023</v>
      </c>
    </row>
    <row r="3105" spans="1:15" x14ac:dyDescent="0.25">
      <c r="A3105" s="5">
        <v>3104</v>
      </c>
      <c r="B3105" s="6">
        <v>45113</v>
      </c>
      <c r="C3105" s="5" t="s">
        <v>62</v>
      </c>
      <c r="D3105" s="5" t="str">
        <f>VLOOKUP($C3105,'Sales Person'!$A$1:$C$21,2,0)</f>
        <v>Cathy Kelley</v>
      </c>
      <c r="E3105" s="5" t="s">
        <v>5</v>
      </c>
      <c r="F3105" s="5" t="str">
        <f>VLOOKUP($E3105,Country!$A$1:$B$11,2,0)</f>
        <v>South America</v>
      </c>
      <c r="G3105" s="5" t="s">
        <v>32</v>
      </c>
      <c r="H3105" s="5" t="str">
        <f>VLOOKUP($G3105,Products!$A$1:$C$11,COLUMNS(Products!$A$2:B3105),0)</f>
        <v>Audio</v>
      </c>
      <c r="I3105" s="5">
        <f>VLOOKUP($G3105,Products!$A$1:$C$11,COLUMNS(Products!$A$2:C3105),0)</f>
        <v>143.09</v>
      </c>
      <c r="J3105" s="5">
        <v>196</v>
      </c>
      <c r="K3105" s="5" t="s">
        <v>81</v>
      </c>
      <c r="L3105" s="6">
        <v>45117</v>
      </c>
      <c r="M3105" s="5">
        <f t="shared" si="48"/>
        <v>4</v>
      </c>
      <c r="N3105" s="5" t="str">
        <f>TEXT(Table1[[#This Row],[Date]],"mmm")</f>
        <v>Jul</v>
      </c>
      <c r="O3105" s="5">
        <f>YEAR(Table1[[#This Row],[Date]])</f>
        <v>2023</v>
      </c>
    </row>
    <row r="3106" spans="1:15" x14ac:dyDescent="0.25">
      <c r="A3106" s="5">
        <v>3105</v>
      </c>
      <c r="B3106" s="6">
        <v>44951</v>
      </c>
      <c r="C3106" s="5" t="s">
        <v>38</v>
      </c>
      <c r="D3106" s="5" t="str">
        <f>VLOOKUP($C3106,'Sales Person'!$A$1:$C$21,2,0)</f>
        <v>Samantha Irvin</v>
      </c>
      <c r="E3106" s="5" t="s">
        <v>9</v>
      </c>
      <c r="F3106" s="5" t="str">
        <f>VLOOKUP($E3106,Country!$A$1:$B$11,2,0)</f>
        <v>Europe</v>
      </c>
      <c r="G3106" s="5" t="s">
        <v>22</v>
      </c>
      <c r="H3106" s="5" t="str">
        <f>VLOOKUP($G3106,Products!$A$1:$C$11,COLUMNS(Products!$A$2:B3106),0)</f>
        <v>Computing</v>
      </c>
      <c r="I3106" s="5">
        <f>VLOOKUP($G3106,Products!$A$1:$C$11,COLUMNS(Products!$A$2:C3106),0)</f>
        <v>415.78</v>
      </c>
      <c r="J3106" s="5">
        <v>985.49</v>
      </c>
      <c r="K3106" s="5" t="s">
        <v>81</v>
      </c>
      <c r="L3106" s="6">
        <v>44961</v>
      </c>
      <c r="M3106" s="5">
        <f t="shared" si="48"/>
        <v>10</v>
      </c>
      <c r="N3106" s="5" t="str">
        <f>TEXT(Table1[[#This Row],[Date]],"mmm")</f>
        <v>Jan</v>
      </c>
      <c r="O3106" s="5">
        <f>YEAR(Table1[[#This Row],[Date]])</f>
        <v>2023</v>
      </c>
    </row>
    <row r="3107" spans="1:15" x14ac:dyDescent="0.25">
      <c r="A3107" s="5">
        <v>3106</v>
      </c>
      <c r="B3107" s="6">
        <v>45103</v>
      </c>
      <c r="C3107" s="5" t="s">
        <v>42</v>
      </c>
      <c r="D3107" s="5" t="str">
        <f>VLOOKUP($C3107,'Sales Person'!$A$1:$C$21,2,0)</f>
        <v>Cathy Kelley</v>
      </c>
      <c r="E3107" s="5" t="s">
        <v>5</v>
      </c>
      <c r="F3107" s="5" t="str">
        <f>VLOOKUP($E3107,Country!$A$1:$B$11,2,0)</f>
        <v>South America</v>
      </c>
      <c r="G3107" s="5" t="s">
        <v>28</v>
      </c>
      <c r="H3107" s="5" t="str">
        <f>VLOOKUP($G3107,Products!$A$1:$C$11,COLUMNS(Products!$A$2:B3107),0)</f>
        <v>Electronics</v>
      </c>
      <c r="I3107" s="5">
        <f>VLOOKUP($G3107,Products!$A$1:$C$11,COLUMNS(Products!$A$2:C3107),0)</f>
        <v>282.79000000000002</v>
      </c>
      <c r="J3107" s="5">
        <v>239.76</v>
      </c>
      <c r="K3107" s="5" t="s">
        <v>81</v>
      </c>
      <c r="L3107" s="6">
        <v>45107</v>
      </c>
      <c r="M3107" s="5">
        <f t="shared" si="48"/>
        <v>4</v>
      </c>
      <c r="N3107" s="5" t="str">
        <f>TEXT(Table1[[#This Row],[Date]],"mmm")</f>
        <v>Jun</v>
      </c>
      <c r="O3107" s="5">
        <f>YEAR(Table1[[#This Row],[Date]])</f>
        <v>2023</v>
      </c>
    </row>
    <row r="3108" spans="1:15" x14ac:dyDescent="0.25">
      <c r="A3108" s="5">
        <v>3107</v>
      </c>
      <c r="B3108" s="6">
        <v>45442</v>
      </c>
      <c r="C3108" s="5" t="s">
        <v>74</v>
      </c>
      <c r="D3108" s="5" t="str">
        <f>VLOOKUP($C3108,'Sales Person'!$A$1:$C$21,2,0)</f>
        <v>Michale Cole</v>
      </c>
      <c r="E3108" s="5" t="s">
        <v>7</v>
      </c>
      <c r="F3108" s="5" t="str">
        <f>VLOOKUP($E3108,Country!$A$1:$B$11,2,0)</f>
        <v>Europe</v>
      </c>
      <c r="G3108" s="5" t="s">
        <v>31</v>
      </c>
      <c r="H3108" s="5" t="str">
        <f>VLOOKUP($G3108,Products!$A$1:$C$11,COLUMNS(Products!$A$2:B3108),0)</f>
        <v>Electronics</v>
      </c>
      <c r="I3108" s="5">
        <f>VLOOKUP($G3108,Products!$A$1:$C$11,COLUMNS(Products!$A$2:C3108),0)</f>
        <v>71.97</v>
      </c>
      <c r="J3108" s="5">
        <v>425.92</v>
      </c>
      <c r="K3108" s="5" t="s">
        <v>82</v>
      </c>
      <c r="L3108" s="5" t="s">
        <v>83</v>
      </c>
      <c r="M3108" s="5" t="str">
        <f t="shared" si="48"/>
        <v>0</v>
      </c>
      <c r="N3108" s="5" t="str">
        <f>TEXT(Table1[[#This Row],[Date]],"mmm")</f>
        <v>May</v>
      </c>
      <c r="O3108" s="5">
        <f>YEAR(Table1[[#This Row],[Date]])</f>
        <v>2024</v>
      </c>
    </row>
    <row r="3109" spans="1:15" x14ac:dyDescent="0.25">
      <c r="A3109" s="5">
        <v>3108</v>
      </c>
      <c r="B3109" s="6">
        <v>45377</v>
      </c>
      <c r="C3109" s="5" t="s">
        <v>42</v>
      </c>
      <c r="D3109" s="5" t="str">
        <f>VLOOKUP($C3109,'Sales Person'!$A$1:$C$21,2,0)</f>
        <v>Cathy Kelley</v>
      </c>
      <c r="E3109" s="5" t="s">
        <v>14</v>
      </c>
      <c r="F3109" s="5" t="str">
        <f>VLOOKUP($E3109,Country!$A$1:$B$11,2,0)</f>
        <v>Asia</v>
      </c>
      <c r="G3109" s="5" t="s">
        <v>33</v>
      </c>
      <c r="H3109" s="5" t="str">
        <f>VLOOKUP($G3109,Products!$A$1:$C$11,COLUMNS(Products!$A$2:B3109),0)</f>
        <v>Electronics</v>
      </c>
      <c r="I3109" s="5">
        <f>VLOOKUP($G3109,Products!$A$1:$C$11,COLUMNS(Products!$A$2:C3109),0)</f>
        <v>381.62</v>
      </c>
      <c r="J3109" s="5">
        <v>918.29</v>
      </c>
      <c r="K3109" s="5" t="s">
        <v>81</v>
      </c>
      <c r="L3109" s="6">
        <v>45395</v>
      </c>
      <c r="M3109" s="5">
        <f t="shared" si="48"/>
        <v>18</v>
      </c>
      <c r="N3109" s="5" t="str">
        <f>TEXT(Table1[[#This Row],[Date]],"mmm")</f>
        <v>Mar</v>
      </c>
      <c r="O3109" s="5">
        <f>YEAR(Table1[[#This Row],[Date]])</f>
        <v>2024</v>
      </c>
    </row>
    <row r="3110" spans="1:15" x14ac:dyDescent="0.25">
      <c r="A3110" s="5">
        <v>3109</v>
      </c>
      <c r="B3110" s="6">
        <v>45447</v>
      </c>
      <c r="C3110" s="5" t="s">
        <v>38</v>
      </c>
      <c r="D3110" s="5" t="str">
        <f>VLOOKUP($C3110,'Sales Person'!$A$1:$C$21,2,0)</f>
        <v>Samantha Irvin</v>
      </c>
      <c r="E3110" s="5" t="s">
        <v>13</v>
      </c>
      <c r="F3110" s="5" t="str">
        <f>VLOOKUP($E3110,Country!$A$1:$B$11,2,0)</f>
        <v>Asia</v>
      </c>
      <c r="G3110" s="5" t="s">
        <v>29</v>
      </c>
      <c r="H3110" s="5" t="str">
        <f>VLOOKUP($G3110,Products!$A$1:$C$11,COLUMNS(Products!$A$2:B3110),0)</f>
        <v>Computing</v>
      </c>
      <c r="I3110" s="5">
        <f>VLOOKUP($G3110,Products!$A$1:$C$11,COLUMNS(Products!$A$2:C3110),0)</f>
        <v>104.6</v>
      </c>
      <c r="J3110" s="5">
        <v>492.2</v>
      </c>
      <c r="K3110" s="5" t="s">
        <v>81</v>
      </c>
      <c r="L3110" s="6">
        <v>45462</v>
      </c>
      <c r="M3110" s="5">
        <f t="shared" si="48"/>
        <v>15</v>
      </c>
      <c r="N3110" s="5" t="str">
        <f>TEXT(Table1[[#This Row],[Date]],"mmm")</f>
        <v>Jun</v>
      </c>
      <c r="O3110" s="5">
        <f>YEAR(Table1[[#This Row],[Date]])</f>
        <v>2024</v>
      </c>
    </row>
    <row r="3111" spans="1:15" x14ac:dyDescent="0.25">
      <c r="A3111" s="5">
        <v>3110</v>
      </c>
      <c r="B3111" s="6">
        <v>45514</v>
      </c>
      <c r="C3111" s="5" t="s">
        <v>56</v>
      </c>
      <c r="D3111" s="5" t="str">
        <f>VLOOKUP($C3111,'Sales Person'!$A$1:$C$21,2,0)</f>
        <v>Nick Patrick</v>
      </c>
      <c r="E3111" s="5" t="s">
        <v>5</v>
      </c>
      <c r="F3111" s="5" t="str">
        <f>VLOOKUP($E3111,Country!$A$1:$B$11,2,0)</f>
        <v>South America</v>
      </c>
      <c r="G3111" s="5" t="s">
        <v>30</v>
      </c>
      <c r="H3111" s="5" t="str">
        <f>VLOOKUP($G3111,Products!$A$1:$C$11,COLUMNS(Products!$A$2:B3111),0)</f>
        <v>Audio</v>
      </c>
      <c r="I3111" s="5">
        <f>VLOOKUP($G3111,Products!$A$1:$C$11,COLUMNS(Products!$A$2:C3111),0)</f>
        <v>199.57</v>
      </c>
      <c r="J3111" s="5">
        <v>637.37</v>
      </c>
      <c r="K3111" s="5" t="s">
        <v>82</v>
      </c>
      <c r="L3111" s="5" t="s">
        <v>83</v>
      </c>
      <c r="M3111" s="5" t="str">
        <f t="shared" si="48"/>
        <v>0</v>
      </c>
      <c r="N3111" s="5" t="str">
        <f>TEXT(Table1[[#This Row],[Date]],"mmm")</f>
        <v>Aug</v>
      </c>
      <c r="O3111" s="5">
        <f>YEAR(Table1[[#This Row],[Date]])</f>
        <v>2024</v>
      </c>
    </row>
    <row r="3112" spans="1:15" x14ac:dyDescent="0.25">
      <c r="A3112" s="5">
        <v>3111</v>
      </c>
      <c r="B3112" s="6">
        <v>45050</v>
      </c>
      <c r="C3112" s="5" t="s">
        <v>68</v>
      </c>
      <c r="D3112" s="5" t="str">
        <f>VLOOKUP($C3112,'Sales Person'!$A$1:$C$21,2,0)</f>
        <v>Samantha Irvin</v>
      </c>
      <c r="E3112" s="5" t="s">
        <v>5</v>
      </c>
      <c r="F3112" s="5" t="str">
        <f>VLOOKUP($E3112,Country!$A$1:$B$11,2,0)</f>
        <v>South America</v>
      </c>
      <c r="G3112" s="5" t="s">
        <v>33</v>
      </c>
      <c r="H3112" s="5" t="str">
        <f>VLOOKUP($G3112,Products!$A$1:$C$11,COLUMNS(Products!$A$2:B3112),0)</f>
        <v>Electronics</v>
      </c>
      <c r="I3112" s="5">
        <f>VLOOKUP($G3112,Products!$A$1:$C$11,COLUMNS(Products!$A$2:C3112),0)</f>
        <v>381.62</v>
      </c>
      <c r="J3112" s="5">
        <v>572.62</v>
      </c>
      <c r="K3112" s="5" t="s">
        <v>81</v>
      </c>
      <c r="L3112" s="6">
        <v>45054</v>
      </c>
      <c r="M3112" s="5">
        <f t="shared" si="48"/>
        <v>4</v>
      </c>
      <c r="N3112" s="5" t="str">
        <f>TEXT(Table1[[#This Row],[Date]],"mmm")</f>
        <v>May</v>
      </c>
      <c r="O3112" s="5">
        <f>YEAR(Table1[[#This Row],[Date]])</f>
        <v>2023</v>
      </c>
    </row>
    <row r="3113" spans="1:15" x14ac:dyDescent="0.25">
      <c r="A3113" s="5">
        <v>3112</v>
      </c>
      <c r="B3113" s="6">
        <v>45403</v>
      </c>
      <c r="C3113" s="5" t="s">
        <v>70</v>
      </c>
      <c r="D3113" s="5" t="str">
        <f>VLOOKUP($C3113,'Sales Person'!$A$1:$C$21,2,0)</f>
        <v>Cathy Kelley</v>
      </c>
      <c r="E3113" s="5" t="s">
        <v>9</v>
      </c>
      <c r="F3113" s="5" t="str">
        <f>VLOOKUP($E3113,Country!$A$1:$B$11,2,0)</f>
        <v>Europe</v>
      </c>
      <c r="G3113" s="5" t="s">
        <v>28</v>
      </c>
      <c r="H3113" s="5" t="str">
        <f>VLOOKUP($G3113,Products!$A$1:$C$11,COLUMNS(Products!$A$2:B3113),0)</f>
        <v>Electronics</v>
      </c>
      <c r="I3113" s="5">
        <f>VLOOKUP($G3113,Products!$A$1:$C$11,COLUMNS(Products!$A$2:C3113),0)</f>
        <v>282.79000000000002</v>
      </c>
      <c r="J3113" s="5">
        <v>336.78</v>
      </c>
      <c r="K3113" s="5" t="s">
        <v>81</v>
      </c>
      <c r="L3113" s="6">
        <v>45413</v>
      </c>
      <c r="M3113" s="5">
        <f t="shared" si="48"/>
        <v>10</v>
      </c>
      <c r="N3113" s="5" t="str">
        <f>TEXT(Table1[[#This Row],[Date]],"mmm")</f>
        <v>Apr</v>
      </c>
      <c r="O3113" s="5">
        <f>YEAR(Table1[[#This Row],[Date]])</f>
        <v>2024</v>
      </c>
    </row>
    <row r="3114" spans="1:15" x14ac:dyDescent="0.25">
      <c r="A3114" s="5">
        <v>3113</v>
      </c>
      <c r="B3114" s="6">
        <v>45280</v>
      </c>
      <c r="C3114" s="5" t="s">
        <v>72</v>
      </c>
      <c r="D3114" s="5" t="str">
        <f>VLOOKUP($C3114,'Sales Person'!$A$1:$C$21,2,0)</f>
        <v>Cathy Kelley</v>
      </c>
      <c r="E3114" s="5" t="s">
        <v>4</v>
      </c>
      <c r="F3114" s="5" t="str">
        <f>VLOOKUP($E3114,Country!$A$1:$B$11,2,0)</f>
        <v>North America</v>
      </c>
      <c r="G3114" s="5" t="s">
        <v>22</v>
      </c>
      <c r="H3114" s="5" t="str">
        <f>VLOOKUP($G3114,Products!$A$1:$C$11,COLUMNS(Products!$A$2:B3114),0)</f>
        <v>Computing</v>
      </c>
      <c r="I3114" s="5">
        <f>VLOOKUP($G3114,Products!$A$1:$C$11,COLUMNS(Products!$A$2:C3114),0)</f>
        <v>415.78</v>
      </c>
      <c r="J3114" s="5">
        <v>984.23</v>
      </c>
      <c r="K3114" s="5" t="s">
        <v>81</v>
      </c>
      <c r="L3114" s="6">
        <v>45282</v>
      </c>
      <c r="M3114" s="5">
        <f t="shared" si="48"/>
        <v>2</v>
      </c>
      <c r="N3114" s="5" t="str">
        <f>TEXT(Table1[[#This Row],[Date]],"mmm")</f>
        <v>Dec</v>
      </c>
      <c r="O3114" s="5">
        <f>YEAR(Table1[[#This Row],[Date]])</f>
        <v>2023</v>
      </c>
    </row>
    <row r="3115" spans="1:15" x14ac:dyDescent="0.25">
      <c r="A3115" s="5">
        <v>3114</v>
      </c>
      <c r="B3115" s="6">
        <v>44968</v>
      </c>
      <c r="C3115" s="5" t="s">
        <v>38</v>
      </c>
      <c r="D3115" s="5" t="str">
        <f>VLOOKUP($C3115,'Sales Person'!$A$1:$C$21,2,0)</f>
        <v>Samantha Irvin</v>
      </c>
      <c r="E3115" s="5" t="s">
        <v>14</v>
      </c>
      <c r="F3115" s="5" t="str">
        <f>VLOOKUP($E3115,Country!$A$1:$B$11,2,0)</f>
        <v>Asia</v>
      </c>
      <c r="G3115" s="5" t="s">
        <v>28</v>
      </c>
      <c r="H3115" s="5" t="str">
        <f>VLOOKUP($G3115,Products!$A$1:$C$11,COLUMNS(Products!$A$2:B3115),0)</f>
        <v>Electronics</v>
      </c>
      <c r="I3115" s="5">
        <f>VLOOKUP($G3115,Products!$A$1:$C$11,COLUMNS(Products!$A$2:C3115),0)</f>
        <v>282.79000000000002</v>
      </c>
      <c r="J3115" s="5">
        <v>962.36</v>
      </c>
      <c r="K3115" s="5" t="s">
        <v>82</v>
      </c>
      <c r="L3115" s="5" t="s">
        <v>83</v>
      </c>
      <c r="M3115" s="5" t="str">
        <f t="shared" si="48"/>
        <v>0</v>
      </c>
      <c r="N3115" s="5" t="str">
        <f>TEXT(Table1[[#This Row],[Date]],"mmm")</f>
        <v>Feb</v>
      </c>
      <c r="O3115" s="5">
        <f>YEAR(Table1[[#This Row],[Date]])</f>
        <v>2023</v>
      </c>
    </row>
    <row r="3116" spans="1:15" x14ac:dyDescent="0.25">
      <c r="A3116" s="5">
        <v>3115</v>
      </c>
      <c r="B3116" s="6">
        <v>45177</v>
      </c>
      <c r="C3116" s="5" t="s">
        <v>50</v>
      </c>
      <c r="D3116" s="5" t="str">
        <f>VLOOKUP($C3116,'Sales Person'!$A$1:$C$21,2,0)</f>
        <v>Michale Cole</v>
      </c>
      <c r="E3116" s="5" t="s">
        <v>13</v>
      </c>
      <c r="F3116" s="5" t="str">
        <f>VLOOKUP($E3116,Country!$A$1:$B$11,2,0)</f>
        <v>Asia</v>
      </c>
      <c r="G3116" s="5" t="s">
        <v>30</v>
      </c>
      <c r="H3116" s="5" t="str">
        <f>VLOOKUP($G3116,Products!$A$1:$C$11,COLUMNS(Products!$A$2:B3116),0)</f>
        <v>Audio</v>
      </c>
      <c r="I3116" s="5">
        <f>VLOOKUP($G3116,Products!$A$1:$C$11,COLUMNS(Products!$A$2:C3116),0)</f>
        <v>199.57</v>
      </c>
      <c r="J3116" s="5">
        <v>101.56</v>
      </c>
      <c r="K3116" s="5" t="s">
        <v>81</v>
      </c>
      <c r="L3116" s="6">
        <v>45192</v>
      </c>
      <c r="M3116" s="5">
        <f t="shared" si="48"/>
        <v>15</v>
      </c>
      <c r="N3116" s="5" t="str">
        <f>TEXT(Table1[[#This Row],[Date]],"mmm")</f>
        <v>Sep</v>
      </c>
      <c r="O3116" s="5">
        <f>YEAR(Table1[[#This Row],[Date]])</f>
        <v>2023</v>
      </c>
    </row>
    <row r="3117" spans="1:15" x14ac:dyDescent="0.25">
      <c r="A3117" s="5">
        <v>3116</v>
      </c>
      <c r="B3117" s="6">
        <v>45058</v>
      </c>
      <c r="C3117" s="5" t="s">
        <v>58</v>
      </c>
      <c r="D3117" s="5" t="str">
        <f>VLOOKUP($C3117,'Sales Person'!$A$1:$C$21,2,0)</f>
        <v>Nick Patrick</v>
      </c>
      <c r="E3117" s="5" t="s">
        <v>13</v>
      </c>
      <c r="F3117" s="5" t="str">
        <f>VLOOKUP($E3117,Country!$A$1:$B$11,2,0)</f>
        <v>Asia</v>
      </c>
      <c r="G3117" s="5" t="s">
        <v>33</v>
      </c>
      <c r="H3117" s="5" t="str">
        <f>VLOOKUP($G3117,Products!$A$1:$C$11,COLUMNS(Products!$A$2:B3117),0)</f>
        <v>Electronics</v>
      </c>
      <c r="I3117" s="5">
        <f>VLOOKUP($G3117,Products!$A$1:$C$11,COLUMNS(Products!$A$2:C3117),0)</f>
        <v>381.62</v>
      </c>
      <c r="J3117" s="5">
        <v>641.26</v>
      </c>
      <c r="K3117" s="5" t="s">
        <v>82</v>
      </c>
      <c r="L3117" s="5" t="s">
        <v>83</v>
      </c>
      <c r="M3117" s="5" t="str">
        <f t="shared" si="48"/>
        <v>0</v>
      </c>
      <c r="N3117" s="5" t="str">
        <f>TEXT(Table1[[#This Row],[Date]],"mmm")</f>
        <v>May</v>
      </c>
      <c r="O3117" s="5">
        <f>YEAR(Table1[[#This Row],[Date]])</f>
        <v>2023</v>
      </c>
    </row>
    <row r="3118" spans="1:15" x14ac:dyDescent="0.25">
      <c r="A3118" s="5">
        <v>3117</v>
      </c>
      <c r="B3118" s="6">
        <v>45250</v>
      </c>
      <c r="C3118" s="5" t="s">
        <v>54</v>
      </c>
      <c r="D3118" s="5" t="str">
        <f>VLOOKUP($C3118,'Sales Person'!$A$1:$C$21,2,0)</f>
        <v>Michale Cole</v>
      </c>
      <c r="E3118" s="5" t="s">
        <v>14</v>
      </c>
      <c r="F3118" s="5" t="str">
        <f>VLOOKUP($E3118,Country!$A$1:$B$11,2,0)</f>
        <v>Asia</v>
      </c>
      <c r="G3118" s="5" t="s">
        <v>20</v>
      </c>
      <c r="H3118" s="5" t="str">
        <f>VLOOKUP($G3118,Products!$A$1:$C$11,COLUMNS(Products!$A$2:B3118),0)</f>
        <v>Office Equipment</v>
      </c>
      <c r="I3118" s="5">
        <f>VLOOKUP($G3118,Products!$A$1:$C$11,COLUMNS(Products!$A$2:C3118),0)</f>
        <v>350.59</v>
      </c>
      <c r="J3118" s="5">
        <v>696.42</v>
      </c>
      <c r="K3118" s="5" t="s">
        <v>81</v>
      </c>
      <c r="L3118" s="6">
        <v>45268</v>
      </c>
      <c r="M3118" s="5">
        <f t="shared" si="48"/>
        <v>18</v>
      </c>
      <c r="N3118" s="5" t="str">
        <f>TEXT(Table1[[#This Row],[Date]],"mmm")</f>
        <v>Nov</v>
      </c>
      <c r="O3118" s="5">
        <f>YEAR(Table1[[#This Row],[Date]])</f>
        <v>2023</v>
      </c>
    </row>
    <row r="3119" spans="1:15" x14ac:dyDescent="0.25">
      <c r="A3119" s="5">
        <v>3118</v>
      </c>
      <c r="B3119" s="6">
        <v>45296</v>
      </c>
      <c r="C3119" s="5" t="s">
        <v>60</v>
      </c>
      <c r="D3119" s="5" t="str">
        <f>VLOOKUP($C3119,'Sales Person'!$A$1:$C$21,2,0)</f>
        <v>Cathy Kelley</v>
      </c>
      <c r="E3119" s="5" t="s">
        <v>2</v>
      </c>
      <c r="F3119" s="5" t="str">
        <f>VLOOKUP($E3119,Country!$A$1:$B$11,2,0)</f>
        <v>North America</v>
      </c>
      <c r="G3119" s="5" t="s">
        <v>22</v>
      </c>
      <c r="H3119" s="5" t="str">
        <f>VLOOKUP($G3119,Products!$A$1:$C$11,COLUMNS(Products!$A$2:B3119),0)</f>
        <v>Computing</v>
      </c>
      <c r="I3119" s="5">
        <f>VLOOKUP($G3119,Products!$A$1:$C$11,COLUMNS(Products!$A$2:C3119),0)</f>
        <v>415.78</v>
      </c>
      <c r="J3119" s="5">
        <v>200.24</v>
      </c>
      <c r="K3119" s="5" t="s">
        <v>82</v>
      </c>
      <c r="L3119" s="5" t="s">
        <v>83</v>
      </c>
      <c r="M3119" s="5" t="str">
        <f t="shared" si="48"/>
        <v>0</v>
      </c>
      <c r="N3119" s="5" t="str">
        <f>TEXT(Table1[[#This Row],[Date]],"mmm")</f>
        <v>Jan</v>
      </c>
      <c r="O3119" s="5">
        <f>YEAR(Table1[[#This Row],[Date]])</f>
        <v>2024</v>
      </c>
    </row>
    <row r="3120" spans="1:15" x14ac:dyDescent="0.25">
      <c r="A3120" s="5">
        <v>3119</v>
      </c>
      <c r="B3120" s="6">
        <v>45472</v>
      </c>
      <c r="C3120" s="5" t="s">
        <v>70</v>
      </c>
      <c r="D3120" s="5" t="str">
        <f>VLOOKUP($C3120,'Sales Person'!$A$1:$C$21,2,0)</f>
        <v>Cathy Kelley</v>
      </c>
      <c r="E3120" s="5" t="s">
        <v>4</v>
      </c>
      <c r="F3120" s="5" t="str">
        <f>VLOOKUP($E3120,Country!$A$1:$B$11,2,0)</f>
        <v>North America</v>
      </c>
      <c r="G3120" s="5" t="s">
        <v>30</v>
      </c>
      <c r="H3120" s="5" t="str">
        <f>VLOOKUP($G3120,Products!$A$1:$C$11,COLUMNS(Products!$A$2:B3120),0)</f>
        <v>Audio</v>
      </c>
      <c r="I3120" s="5">
        <f>VLOOKUP($G3120,Products!$A$1:$C$11,COLUMNS(Products!$A$2:C3120),0)</f>
        <v>199.57</v>
      </c>
      <c r="J3120" s="5">
        <v>882.81</v>
      </c>
      <c r="K3120" s="5" t="s">
        <v>82</v>
      </c>
      <c r="L3120" s="5" t="s">
        <v>83</v>
      </c>
      <c r="M3120" s="5" t="str">
        <f t="shared" si="48"/>
        <v>0</v>
      </c>
      <c r="N3120" s="5" t="str">
        <f>TEXT(Table1[[#This Row],[Date]],"mmm")</f>
        <v>Jun</v>
      </c>
      <c r="O3120" s="5">
        <f>YEAR(Table1[[#This Row],[Date]])</f>
        <v>2024</v>
      </c>
    </row>
    <row r="3121" spans="1:15" x14ac:dyDescent="0.25">
      <c r="A3121" s="5">
        <v>3120</v>
      </c>
      <c r="B3121" s="6">
        <v>45125</v>
      </c>
      <c r="C3121" s="5" t="s">
        <v>66</v>
      </c>
      <c r="D3121" s="5" t="str">
        <f>VLOOKUP($C3121,'Sales Person'!$A$1:$C$21,2,0)</f>
        <v>Michale Cole</v>
      </c>
      <c r="E3121" s="5" t="s">
        <v>10</v>
      </c>
      <c r="F3121" s="5" t="str">
        <f>VLOOKUP($E3121,Country!$A$1:$B$11,2,0)</f>
        <v>Europe</v>
      </c>
      <c r="G3121" s="5" t="s">
        <v>22</v>
      </c>
      <c r="H3121" s="5" t="str">
        <f>VLOOKUP($G3121,Products!$A$1:$C$11,COLUMNS(Products!$A$2:B3121),0)</f>
        <v>Computing</v>
      </c>
      <c r="I3121" s="5">
        <f>VLOOKUP($G3121,Products!$A$1:$C$11,COLUMNS(Products!$A$2:C3121),0)</f>
        <v>415.78</v>
      </c>
      <c r="J3121" s="5">
        <v>952.31</v>
      </c>
      <c r="K3121" s="5" t="s">
        <v>81</v>
      </c>
      <c r="L3121" s="6">
        <v>45131</v>
      </c>
      <c r="M3121" s="5">
        <f t="shared" si="48"/>
        <v>6</v>
      </c>
      <c r="N3121" s="5" t="str">
        <f>TEXT(Table1[[#This Row],[Date]],"mmm")</f>
        <v>Jul</v>
      </c>
      <c r="O3121" s="5">
        <f>YEAR(Table1[[#This Row],[Date]])</f>
        <v>2023</v>
      </c>
    </row>
    <row r="3122" spans="1:15" x14ac:dyDescent="0.25">
      <c r="A3122" s="5">
        <v>3121</v>
      </c>
      <c r="B3122" s="6">
        <v>45202</v>
      </c>
      <c r="C3122" s="5" t="s">
        <v>44</v>
      </c>
      <c r="D3122" s="5" t="str">
        <f>VLOOKUP($C3122,'Sales Person'!$A$1:$C$21,2,0)</f>
        <v>Cathy Kelley</v>
      </c>
      <c r="E3122" s="5" t="s">
        <v>14</v>
      </c>
      <c r="F3122" s="5" t="str">
        <f>VLOOKUP($E3122,Country!$A$1:$B$11,2,0)</f>
        <v>Asia</v>
      </c>
      <c r="G3122" s="5" t="s">
        <v>28</v>
      </c>
      <c r="H3122" s="5" t="str">
        <f>VLOOKUP($G3122,Products!$A$1:$C$11,COLUMNS(Products!$A$2:B3122),0)</f>
        <v>Electronics</v>
      </c>
      <c r="I3122" s="5">
        <f>VLOOKUP($G3122,Products!$A$1:$C$11,COLUMNS(Products!$A$2:C3122),0)</f>
        <v>282.79000000000002</v>
      </c>
      <c r="J3122" s="5">
        <v>425.76</v>
      </c>
      <c r="K3122" s="5" t="s">
        <v>82</v>
      </c>
      <c r="L3122" s="5" t="s">
        <v>83</v>
      </c>
      <c r="M3122" s="5" t="str">
        <f t="shared" si="48"/>
        <v>0</v>
      </c>
      <c r="N3122" s="5" t="str">
        <f>TEXT(Table1[[#This Row],[Date]],"mmm")</f>
        <v>Oct</v>
      </c>
      <c r="O3122" s="5">
        <f>YEAR(Table1[[#This Row],[Date]])</f>
        <v>2023</v>
      </c>
    </row>
    <row r="3123" spans="1:15" x14ac:dyDescent="0.25">
      <c r="A3123" s="5">
        <v>3122</v>
      </c>
      <c r="B3123" s="6">
        <v>45250</v>
      </c>
      <c r="C3123" s="5" t="s">
        <v>40</v>
      </c>
      <c r="D3123" s="5" t="str">
        <f>VLOOKUP($C3123,'Sales Person'!$A$1:$C$21,2,0)</f>
        <v>Samantha Irvin</v>
      </c>
      <c r="E3123" s="5" t="s">
        <v>4</v>
      </c>
      <c r="F3123" s="5" t="str">
        <f>VLOOKUP($E3123,Country!$A$1:$B$11,2,0)</f>
        <v>North America</v>
      </c>
      <c r="G3123" s="5" t="s">
        <v>22</v>
      </c>
      <c r="H3123" s="5" t="str">
        <f>VLOOKUP($G3123,Products!$A$1:$C$11,COLUMNS(Products!$A$2:B3123),0)</f>
        <v>Computing</v>
      </c>
      <c r="I3123" s="5">
        <f>VLOOKUP($G3123,Products!$A$1:$C$11,COLUMNS(Products!$A$2:C3123),0)</f>
        <v>415.78</v>
      </c>
      <c r="J3123" s="5">
        <v>757.84</v>
      </c>
      <c r="K3123" s="5" t="s">
        <v>82</v>
      </c>
      <c r="L3123" s="5" t="s">
        <v>83</v>
      </c>
      <c r="M3123" s="5" t="str">
        <f t="shared" si="48"/>
        <v>0</v>
      </c>
      <c r="N3123" s="5" t="str">
        <f>TEXT(Table1[[#This Row],[Date]],"mmm")</f>
        <v>Nov</v>
      </c>
      <c r="O3123" s="5">
        <f>YEAR(Table1[[#This Row],[Date]])</f>
        <v>2023</v>
      </c>
    </row>
    <row r="3124" spans="1:15" x14ac:dyDescent="0.25">
      <c r="A3124" s="5">
        <v>3123</v>
      </c>
      <c r="B3124" s="6">
        <v>45108</v>
      </c>
      <c r="C3124" s="5" t="s">
        <v>60</v>
      </c>
      <c r="D3124" s="5" t="str">
        <f>VLOOKUP($C3124,'Sales Person'!$A$1:$C$21,2,0)</f>
        <v>Cathy Kelley</v>
      </c>
      <c r="E3124" s="5" t="s">
        <v>15</v>
      </c>
      <c r="F3124" s="5" t="str">
        <f>VLOOKUP($E3124,Country!$A$1:$B$11,2,0)</f>
        <v>Oceania</v>
      </c>
      <c r="G3124" s="5" t="s">
        <v>22</v>
      </c>
      <c r="H3124" s="5" t="str">
        <f>VLOOKUP($G3124,Products!$A$1:$C$11,COLUMNS(Products!$A$2:B3124),0)</f>
        <v>Computing</v>
      </c>
      <c r="I3124" s="5">
        <f>VLOOKUP($G3124,Products!$A$1:$C$11,COLUMNS(Products!$A$2:C3124),0)</f>
        <v>415.78</v>
      </c>
      <c r="J3124" s="5">
        <v>953.36</v>
      </c>
      <c r="K3124" s="5" t="s">
        <v>82</v>
      </c>
      <c r="L3124" s="5" t="s">
        <v>83</v>
      </c>
      <c r="M3124" s="5" t="str">
        <f t="shared" si="48"/>
        <v>0</v>
      </c>
      <c r="N3124" s="5" t="str">
        <f>TEXT(Table1[[#This Row],[Date]],"mmm")</f>
        <v>Jul</v>
      </c>
      <c r="O3124" s="5">
        <f>YEAR(Table1[[#This Row],[Date]])</f>
        <v>2023</v>
      </c>
    </row>
    <row r="3125" spans="1:15" x14ac:dyDescent="0.25">
      <c r="A3125" s="5">
        <v>3124</v>
      </c>
      <c r="B3125" s="6">
        <v>45371</v>
      </c>
      <c r="C3125" s="5" t="s">
        <v>62</v>
      </c>
      <c r="D3125" s="5" t="str">
        <f>VLOOKUP($C3125,'Sales Person'!$A$1:$C$21,2,0)</f>
        <v>Cathy Kelley</v>
      </c>
      <c r="E3125" s="5" t="s">
        <v>9</v>
      </c>
      <c r="F3125" s="5" t="str">
        <f>VLOOKUP($E3125,Country!$A$1:$B$11,2,0)</f>
        <v>Europe</v>
      </c>
      <c r="G3125" s="5" t="s">
        <v>26</v>
      </c>
      <c r="H3125" s="5" t="str">
        <f>VLOOKUP($G3125,Products!$A$1:$C$11,COLUMNS(Products!$A$2:B3125),0)</f>
        <v>Electronics</v>
      </c>
      <c r="I3125" s="5">
        <f>VLOOKUP($G3125,Products!$A$1:$C$11,COLUMNS(Products!$A$2:C3125),0)</f>
        <v>263.2</v>
      </c>
      <c r="J3125" s="5">
        <v>349.14</v>
      </c>
      <c r="K3125" s="5" t="s">
        <v>82</v>
      </c>
      <c r="L3125" s="5" t="s">
        <v>83</v>
      </c>
      <c r="M3125" s="5" t="str">
        <f t="shared" si="48"/>
        <v>0</v>
      </c>
      <c r="N3125" s="5" t="str">
        <f>TEXT(Table1[[#This Row],[Date]],"mmm")</f>
        <v>Mar</v>
      </c>
      <c r="O3125" s="5">
        <f>YEAR(Table1[[#This Row],[Date]])</f>
        <v>2024</v>
      </c>
    </row>
    <row r="3126" spans="1:15" x14ac:dyDescent="0.25">
      <c r="A3126" s="5">
        <v>3125</v>
      </c>
      <c r="B3126" s="6">
        <v>45241</v>
      </c>
      <c r="C3126" s="5" t="s">
        <v>50</v>
      </c>
      <c r="D3126" s="5" t="str">
        <f>VLOOKUP($C3126,'Sales Person'!$A$1:$C$21,2,0)</f>
        <v>Michale Cole</v>
      </c>
      <c r="E3126" s="5" t="s">
        <v>14</v>
      </c>
      <c r="F3126" s="5" t="str">
        <f>VLOOKUP($E3126,Country!$A$1:$B$11,2,0)</f>
        <v>Asia</v>
      </c>
      <c r="G3126" s="5" t="s">
        <v>22</v>
      </c>
      <c r="H3126" s="5" t="str">
        <f>VLOOKUP($G3126,Products!$A$1:$C$11,COLUMNS(Products!$A$2:B3126),0)</f>
        <v>Computing</v>
      </c>
      <c r="I3126" s="5">
        <f>VLOOKUP($G3126,Products!$A$1:$C$11,COLUMNS(Products!$A$2:C3126),0)</f>
        <v>415.78</v>
      </c>
      <c r="J3126" s="5">
        <v>842.37</v>
      </c>
      <c r="K3126" s="5" t="s">
        <v>81</v>
      </c>
      <c r="L3126" s="6">
        <v>45259</v>
      </c>
      <c r="M3126" s="5">
        <f t="shared" si="48"/>
        <v>18</v>
      </c>
      <c r="N3126" s="5" t="str">
        <f>TEXT(Table1[[#This Row],[Date]],"mmm")</f>
        <v>Nov</v>
      </c>
      <c r="O3126" s="5">
        <f>YEAR(Table1[[#This Row],[Date]])</f>
        <v>2023</v>
      </c>
    </row>
    <row r="3127" spans="1:15" x14ac:dyDescent="0.25">
      <c r="A3127" s="5">
        <v>3126</v>
      </c>
      <c r="B3127" s="6">
        <v>45541</v>
      </c>
      <c r="C3127" s="5" t="s">
        <v>68</v>
      </c>
      <c r="D3127" s="5" t="str">
        <f>VLOOKUP($C3127,'Sales Person'!$A$1:$C$21,2,0)</f>
        <v>Samantha Irvin</v>
      </c>
      <c r="E3127" s="5" t="s">
        <v>10</v>
      </c>
      <c r="F3127" s="5" t="str">
        <f>VLOOKUP($E3127,Country!$A$1:$B$11,2,0)</f>
        <v>Europe</v>
      </c>
      <c r="G3127" s="5" t="s">
        <v>28</v>
      </c>
      <c r="H3127" s="5" t="str">
        <f>VLOOKUP($G3127,Products!$A$1:$C$11,COLUMNS(Products!$A$2:B3127),0)</f>
        <v>Electronics</v>
      </c>
      <c r="I3127" s="5">
        <f>VLOOKUP($G3127,Products!$A$1:$C$11,COLUMNS(Products!$A$2:C3127),0)</f>
        <v>282.79000000000002</v>
      </c>
      <c r="J3127" s="5">
        <v>949.99</v>
      </c>
      <c r="K3127" s="5" t="s">
        <v>82</v>
      </c>
      <c r="L3127" s="5" t="s">
        <v>83</v>
      </c>
      <c r="M3127" s="5" t="str">
        <f t="shared" si="48"/>
        <v>0</v>
      </c>
      <c r="N3127" s="5" t="str">
        <f>TEXT(Table1[[#This Row],[Date]],"mmm")</f>
        <v>Sep</v>
      </c>
      <c r="O3127" s="5">
        <f>YEAR(Table1[[#This Row],[Date]])</f>
        <v>2024</v>
      </c>
    </row>
    <row r="3128" spans="1:15" x14ac:dyDescent="0.25">
      <c r="A3128" s="5">
        <v>3127</v>
      </c>
      <c r="B3128" s="6">
        <v>45529</v>
      </c>
      <c r="C3128" s="5" t="s">
        <v>54</v>
      </c>
      <c r="D3128" s="5" t="str">
        <f>VLOOKUP($C3128,'Sales Person'!$A$1:$C$21,2,0)</f>
        <v>Michale Cole</v>
      </c>
      <c r="E3128" s="5" t="s">
        <v>10</v>
      </c>
      <c r="F3128" s="5" t="str">
        <f>VLOOKUP($E3128,Country!$A$1:$B$11,2,0)</f>
        <v>Europe</v>
      </c>
      <c r="G3128" s="5" t="s">
        <v>29</v>
      </c>
      <c r="H3128" s="5" t="str">
        <f>VLOOKUP($G3128,Products!$A$1:$C$11,COLUMNS(Products!$A$2:B3128),0)</f>
        <v>Computing</v>
      </c>
      <c r="I3128" s="5">
        <f>VLOOKUP($G3128,Products!$A$1:$C$11,COLUMNS(Products!$A$2:C3128),0)</f>
        <v>104.6</v>
      </c>
      <c r="J3128" s="5">
        <v>990.57</v>
      </c>
      <c r="K3128" s="5" t="s">
        <v>81</v>
      </c>
      <c r="L3128" s="6">
        <v>45535</v>
      </c>
      <c r="M3128" s="5">
        <f t="shared" si="48"/>
        <v>6</v>
      </c>
      <c r="N3128" s="5" t="str">
        <f>TEXT(Table1[[#This Row],[Date]],"mmm")</f>
        <v>Aug</v>
      </c>
      <c r="O3128" s="5">
        <f>YEAR(Table1[[#This Row],[Date]])</f>
        <v>2024</v>
      </c>
    </row>
    <row r="3129" spans="1:15" x14ac:dyDescent="0.25">
      <c r="A3129" s="5">
        <v>3128</v>
      </c>
      <c r="B3129" s="6">
        <v>44994</v>
      </c>
      <c r="C3129" s="5" t="s">
        <v>68</v>
      </c>
      <c r="D3129" s="5" t="str">
        <f>VLOOKUP($C3129,'Sales Person'!$A$1:$C$21,2,0)</f>
        <v>Samantha Irvin</v>
      </c>
      <c r="E3129" s="5" t="s">
        <v>2</v>
      </c>
      <c r="F3129" s="5" t="str">
        <f>VLOOKUP($E3129,Country!$A$1:$B$11,2,0)</f>
        <v>North America</v>
      </c>
      <c r="G3129" s="5" t="s">
        <v>31</v>
      </c>
      <c r="H3129" s="5" t="str">
        <f>VLOOKUP($G3129,Products!$A$1:$C$11,COLUMNS(Products!$A$2:B3129),0)</f>
        <v>Electronics</v>
      </c>
      <c r="I3129" s="5">
        <f>VLOOKUP($G3129,Products!$A$1:$C$11,COLUMNS(Products!$A$2:C3129),0)</f>
        <v>71.97</v>
      </c>
      <c r="J3129" s="5">
        <v>769.03</v>
      </c>
      <c r="K3129" s="5" t="s">
        <v>82</v>
      </c>
      <c r="L3129" s="5" t="s">
        <v>83</v>
      </c>
      <c r="M3129" s="5" t="str">
        <f t="shared" si="48"/>
        <v>0</v>
      </c>
      <c r="N3129" s="5" t="str">
        <f>TEXT(Table1[[#This Row],[Date]],"mmm")</f>
        <v>Mar</v>
      </c>
      <c r="O3129" s="5">
        <f>YEAR(Table1[[#This Row],[Date]])</f>
        <v>2023</v>
      </c>
    </row>
    <row r="3130" spans="1:15" x14ac:dyDescent="0.25">
      <c r="A3130" s="5">
        <v>3129</v>
      </c>
      <c r="B3130" s="6">
        <v>45260</v>
      </c>
      <c r="C3130" s="5" t="s">
        <v>40</v>
      </c>
      <c r="D3130" s="5" t="str">
        <f>VLOOKUP($C3130,'Sales Person'!$A$1:$C$21,2,0)</f>
        <v>Samantha Irvin</v>
      </c>
      <c r="E3130" s="5" t="s">
        <v>15</v>
      </c>
      <c r="F3130" s="5" t="str">
        <f>VLOOKUP($E3130,Country!$A$1:$B$11,2,0)</f>
        <v>Oceania</v>
      </c>
      <c r="G3130" s="5" t="s">
        <v>30</v>
      </c>
      <c r="H3130" s="5" t="str">
        <f>VLOOKUP($G3130,Products!$A$1:$C$11,COLUMNS(Products!$A$2:B3130),0)</f>
        <v>Audio</v>
      </c>
      <c r="I3130" s="5">
        <f>VLOOKUP($G3130,Products!$A$1:$C$11,COLUMNS(Products!$A$2:C3130),0)</f>
        <v>199.57</v>
      </c>
      <c r="J3130" s="5">
        <v>151.49</v>
      </c>
      <c r="K3130" s="5" t="s">
        <v>82</v>
      </c>
      <c r="L3130" s="5" t="s">
        <v>83</v>
      </c>
      <c r="M3130" s="5" t="str">
        <f t="shared" si="48"/>
        <v>0</v>
      </c>
      <c r="N3130" s="5" t="str">
        <f>TEXT(Table1[[#This Row],[Date]],"mmm")</f>
        <v>Nov</v>
      </c>
      <c r="O3130" s="5">
        <f>YEAR(Table1[[#This Row],[Date]])</f>
        <v>2023</v>
      </c>
    </row>
    <row r="3131" spans="1:15" x14ac:dyDescent="0.25">
      <c r="A3131" s="5">
        <v>3130</v>
      </c>
      <c r="B3131" s="6">
        <v>45206</v>
      </c>
      <c r="C3131" s="5" t="s">
        <v>44</v>
      </c>
      <c r="D3131" s="5" t="str">
        <f>VLOOKUP($C3131,'Sales Person'!$A$1:$C$21,2,0)</f>
        <v>Cathy Kelley</v>
      </c>
      <c r="E3131" s="5" t="s">
        <v>2</v>
      </c>
      <c r="F3131" s="5" t="str">
        <f>VLOOKUP($E3131,Country!$A$1:$B$11,2,0)</f>
        <v>North America</v>
      </c>
      <c r="G3131" s="5" t="s">
        <v>24</v>
      </c>
      <c r="H3131" s="5" t="str">
        <f>VLOOKUP($G3131,Products!$A$1:$C$11,COLUMNS(Products!$A$2:B3131),0)</f>
        <v>Audio</v>
      </c>
      <c r="I3131" s="5">
        <f>VLOOKUP($G3131,Products!$A$1:$C$11,COLUMNS(Products!$A$2:C3131),0)</f>
        <v>195.62</v>
      </c>
      <c r="J3131" s="5">
        <v>944.06</v>
      </c>
      <c r="K3131" s="5" t="s">
        <v>81</v>
      </c>
      <c r="L3131" s="6">
        <v>45207</v>
      </c>
      <c r="M3131" s="5">
        <f t="shared" si="48"/>
        <v>1</v>
      </c>
      <c r="N3131" s="5" t="str">
        <f>TEXT(Table1[[#This Row],[Date]],"mmm")</f>
        <v>Oct</v>
      </c>
      <c r="O3131" s="5">
        <f>YEAR(Table1[[#This Row],[Date]])</f>
        <v>2023</v>
      </c>
    </row>
    <row r="3132" spans="1:15" x14ac:dyDescent="0.25">
      <c r="A3132" s="5">
        <v>3131</v>
      </c>
      <c r="B3132" s="6">
        <v>45096</v>
      </c>
      <c r="C3132" s="5" t="s">
        <v>66</v>
      </c>
      <c r="D3132" s="5" t="str">
        <f>VLOOKUP($C3132,'Sales Person'!$A$1:$C$21,2,0)</f>
        <v>Michale Cole</v>
      </c>
      <c r="E3132" s="5" t="s">
        <v>11</v>
      </c>
      <c r="F3132" s="5" t="str">
        <f>VLOOKUP($E3132,Country!$A$1:$B$11,2,0)</f>
        <v>Asia</v>
      </c>
      <c r="G3132" s="5" t="s">
        <v>32</v>
      </c>
      <c r="H3132" s="5" t="str">
        <f>VLOOKUP($G3132,Products!$A$1:$C$11,COLUMNS(Products!$A$2:B3132),0)</f>
        <v>Audio</v>
      </c>
      <c r="I3132" s="5">
        <f>VLOOKUP($G3132,Products!$A$1:$C$11,COLUMNS(Products!$A$2:C3132),0)</f>
        <v>143.09</v>
      </c>
      <c r="J3132" s="5">
        <v>301.25</v>
      </c>
      <c r="K3132" s="5" t="s">
        <v>81</v>
      </c>
      <c r="L3132" s="6">
        <v>45108</v>
      </c>
      <c r="M3132" s="5">
        <f t="shared" si="48"/>
        <v>12</v>
      </c>
      <c r="N3132" s="5" t="str">
        <f>TEXT(Table1[[#This Row],[Date]],"mmm")</f>
        <v>Jun</v>
      </c>
      <c r="O3132" s="5">
        <f>YEAR(Table1[[#This Row],[Date]])</f>
        <v>2023</v>
      </c>
    </row>
    <row r="3133" spans="1:15" x14ac:dyDescent="0.25">
      <c r="A3133" s="5">
        <v>3132</v>
      </c>
      <c r="B3133" s="6">
        <v>45622</v>
      </c>
      <c r="C3133" s="5" t="s">
        <v>40</v>
      </c>
      <c r="D3133" s="5" t="str">
        <f>VLOOKUP($C3133,'Sales Person'!$A$1:$C$21,2,0)</f>
        <v>Samantha Irvin</v>
      </c>
      <c r="E3133" s="5" t="s">
        <v>11</v>
      </c>
      <c r="F3133" s="5" t="str">
        <f>VLOOKUP($E3133,Country!$A$1:$B$11,2,0)</f>
        <v>Asia</v>
      </c>
      <c r="G3133" s="5" t="s">
        <v>31</v>
      </c>
      <c r="H3133" s="5" t="str">
        <f>VLOOKUP($G3133,Products!$A$1:$C$11,COLUMNS(Products!$A$2:B3133),0)</f>
        <v>Electronics</v>
      </c>
      <c r="I3133" s="5">
        <f>VLOOKUP($G3133,Products!$A$1:$C$11,COLUMNS(Products!$A$2:C3133),0)</f>
        <v>71.97</v>
      </c>
      <c r="J3133" s="5">
        <v>614.89</v>
      </c>
      <c r="K3133" s="5" t="s">
        <v>81</v>
      </c>
      <c r="L3133" s="6">
        <v>45634</v>
      </c>
      <c r="M3133" s="5">
        <f t="shared" si="48"/>
        <v>12</v>
      </c>
      <c r="N3133" s="5" t="str">
        <f>TEXT(Table1[[#This Row],[Date]],"mmm")</f>
        <v>Nov</v>
      </c>
      <c r="O3133" s="5">
        <f>YEAR(Table1[[#This Row],[Date]])</f>
        <v>2024</v>
      </c>
    </row>
    <row r="3134" spans="1:15" x14ac:dyDescent="0.25">
      <c r="A3134" s="5">
        <v>3133</v>
      </c>
      <c r="B3134" s="6">
        <v>44981</v>
      </c>
      <c r="C3134" s="5" t="s">
        <v>52</v>
      </c>
      <c r="D3134" s="5" t="str">
        <f>VLOOKUP($C3134,'Sales Person'!$A$1:$C$21,2,0)</f>
        <v>Nick Patrick</v>
      </c>
      <c r="E3134" s="5" t="s">
        <v>5</v>
      </c>
      <c r="F3134" s="5" t="str">
        <f>VLOOKUP($E3134,Country!$A$1:$B$11,2,0)</f>
        <v>South America</v>
      </c>
      <c r="G3134" s="5" t="s">
        <v>26</v>
      </c>
      <c r="H3134" s="5" t="str">
        <f>VLOOKUP($G3134,Products!$A$1:$C$11,COLUMNS(Products!$A$2:B3134),0)</f>
        <v>Electronics</v>
      </c>
      <c r="I3134" s="5">
        <f>VLOOKUP($G3134,Products!$A$1:$C$11,COLUMNS(Products!$A$2:C3134),0)</f>
        <v>263.2</v>
      </c>
      <c r="J3134" s="5">
        <v>169.72</v>
      </c>
      <c r="K3134" s="5" t="s">
        <v>81</v>
      </c>
      <c r="L3134" s="6">
        <v>44985</v>
      </c>
      <c r="M3134" s="5">
        <f t="shared" si="48"/>
        <v>4</v>
      </c>
      <c r="N3134" s="5" t="str">
        <f>TEXT(Table1[[#This Row],[Date]],"mmm")</f>
        <v>Feb</v>
      </c>
      <c r="O3134" s="5">
        <f>YEAR(Table1[[#This Row],[Date]])</f>
        <v>2023</v>
      </c>
    </row>
    <row r="3135" spans="1:15" x14ac:dyDescent="0.25">
      <c r="A3135" s="5">
        <v>3134</v>
      </c>
      <c r="B3135" s="6">
        <v>45618</v>
      </c>
      <c r="C3135" s="5" t="s">
        <v>48</v>
      </c>
      <c r="D3135" s="5" t="str">
        <f>VLOOKUP($C3135,'Sales Person'!$A$1:$C$21,2,0)</f>
        <v>Cathy Kelley</v>
      </c>
      <c r="E3135" s="5" t="s">
        <v>11</v>
      </c>
      <c r="F3135" s="5" t="str">
        <f>VLOOKUP($E3135,Country!$A$1:$B$11,2,0)</f>
        <v>Asia</v>
      </c>
      <c r="G3135" s="5" t="s">
        <v>20</v>
      </c>
      <c r="H3135" s="5" t="str">
        <f>VLOOKUP($G3135,Products!$A$1:$C$11,COLUMNS(Products!$A$2:B3135),0)</f>
        <v>Office Equipment</v>
      </c>
      <c r="I3135" s="5">
        <f>VLOOKUP($G3135,Products!$A$1:$C$11,COLUMNS(Products!$A$2:C3135),0)</f>
        <v>350.59</v>
      </c>
      <c r="J3135" s="5">
        <v>755.73</v>
      </c>
      <c r="K3135" s="5" t="s">
        <v>81</v>
      </c>
      <c r="L3135" s="6">
        <v>45630</v>
      </c>
      <c r="M3135" s="5">
        <f t="shared" si="48"/>
        <v>12</v>
      </c>
      <c r="N3135" s="5" t="str">
        <f>TEXT(Table1[[#This Row],[Date]],"mmm")</f>
        <v>Nov</v>
      </c>
      <c r="O3135" s="5">
        <f>YEAR(Table1[[#This Row],[Date]])</f>
        <v>2024</v>
      </c>
    </row>
    <row r="3136" spans="1:15" x14ac:dyDescent="0.25">
      <c r="A3136" s="5">
        <v>3135</v>
      </c>
      <c r="B3136" s="6">
        <v>44993</v>
      </c>
      <c r="C3136" s="5" t="s">
        <v>48</v>
      </c>
      <c r="D3136" s="5" t="str">
        <f>VLOOKUP($C3136,'Sales Person'!$A$1:$C$21,2,0)</f>
        <v>Cathy Kelley</v>
      </c>
      <c r="E3136" s="5" t="s">
        <v>5</v>
      </c>
      <c r="F3136" s="5" t="str">
        <f>VLOOKUP($E3136,Country!$A$1:$B$11,2,0)</f>
        <v>South America</v>
      </c>
      <c r="G3136" s="5" t="s">
        <v>29</v>
      </c>
      <c r="H3136" s="5" t="str">
        <f>VLOOKUP($G3136,Products!$A$1:$C$11,COLUMNS(Products!$A$2:B3136),0)</f>
        <v>Computing</v>
      </c>
      <c r="I3136" s="5">
        <f>VLOOKUP($G3136,Products!$A$1:$C$11,COLUMNS(Products!$A$2:C3136),0)</f>
        <v>104.6</v>
      </c>
      <c r="J3136" s="5">
        <v>822.22</v>
      </c>
      <c r="K3136" s="5" t="s">
        <v>81</v>
      </c>
      <c r="L3136" s="6">
        <v>44997</v>
      </c>
      <c r="M3136" s="5">
        <f t="shared" si="48"/>
        <v>4</v>
      </c>
      <c r="N3136" s="5" t="str">
        <f>TEXT(Table1[[#This Row],[Date]],"mmm")</f>
        <v>Mar</v>
      </c>
      <c r="O3136" s="5">
        <f>YEAR(Table1[[#This Row],[Date]])</f>
        <v>2023</v>
      </c>
    </row>
    <row r="3137" spans="1:15" x14ac:dyDescent="0.25">
      <c r="A3137" s="5">
        <v>3136</v>
      </c>
      <c r="B3137" s="6">
        <v>45521</v>
      </c>
      <c r="C3137" s="5" t="s">
        <v>70</v>
      </c>
      <c r="D3137" s="5" t="str">
        <f>VLOOKUP($C3137,'Sales Person'!$A$1:$C$21,2,0)</f>
        <v>Cathy Kelley</v>
      </c>
      <c r="E3137" s="5" t="s">
        <v>14</v>
      </c>
      <c r="F3137" s="5" t="str">
        <f>VLOOKUP($E3137,Country!$A$1:$B$11,2,0)</f>
        <v>Asia</v>
      </c>
      <c r="G3137" s="5" t="s">
        <v>22</v>
      </c>
      <c r="H3137" s="5" t="str">
        <f>VLOOKUP($G3137,Products!$A$1:$C$11,COLUMNS(Products!$A$2:B3137),0)</f>
        <v>Computing</v>
      </c>
      <c r="I3137" s="5">
        <f>VLOOKUP($G3137,Products!$A$1:$C$11,COLUMNS(Products!$A$2:C3137),0)</f>
        <v>415.78</v>
      </c>
      <c r="J3137" s="5">
        <v>279.11</v>
      </c>
      <c r="K3137" s="5" t="s">
        <v>81</v>
      </c>
      <c r="L3137" s="6">
        <v>45539</v>
      </c>
      <c r="M3137" s="5">
        <f t="shared" si="48"/>
        <v>18</v>
      </c>
      <c r="N3137" s="5" t="str">
        <f>TEXT(Table1[[#This Row],[Date]],"mmm")</f>
        <v>Aug</v>
      </c>
      <c r="O3137" s="5">
        <f>YEAR(Table1[[#This Row],[Date]])</f>
        <v>2024</v>
      </c>
    </row>
    <row r="3138" spans="1:15" x14ac:dyDescent="0.25">
      <c r="A3138" s="5">
        <v>3137</v>
      </c>
      <c r="B3138" s="6">
        <v>45441</v>
      </c>
      <c r="C3138" s="5" t="s">
        <v>48</v>
      </c>
      <c r="D3138" s="5" t="str">
        <f>VLOOKUP($C3138,'Sales Person'!$A$1:$C$21,2,0)</f>
        <v>Cathy Kelley</v>
      </c>
      <c r="E3138" s="5" t="s">
        <v>2</v>
      </c>
      <c r="F3138" s="5" t="str">
        <f>VLOOKUP($E3138,Country!$A$1:$B$11,2,0)</f>
        <v>North America</v>
      </c>
      <c r="G3138" s="5" t="s">
        <v>28</v>
      </c>
      <c r="H3138" s="5" t="str">
        <f>VLOOKUP($G3138,Products!$A$1:$C$11,COLUMNS(Products!$A$2:B3138),0)</f>
        <v>Electronics</v>
      </c>
      <c r="I3138" s="5">
        <f>VLOOKUP($G3138,Products!$A$1:$C$11,COLUMNS(Products!$A$2:C3138),0)</f>
        <v>282.79000000000002</v>
      </c>
      <c r="J3138" s="5">
        <v>471.1</v>
      </c>
      <c r="K3138" s="5" t="s">
        <v>81</v>
      </c>
      <c r="L3138" s="6">
        <v>45442</v>
      </c>
      <c r="M3138" s="5">
        <f t="shared" ref="M3138:M3201" si="49">IFERROR(L3138-B3138,"0")</f>
        <v>1</v>
      </c>
      <c r="N3138" s="5" t="str">
        <f>TEXT(Table1[[#This Row],[Date]],"mmm")</f>
        <v>May</v>
      </c>
      <c r="O3138" s="5">
        <f>YEAR(Table1[[#This Row],[Date]])</f>
        <v>2024</v>
      </c>
    </row>
    <row r="3139" spans="1:15" x14ac:dyDescent="0.25">
      <c r="A3139" s="5">
        <v>3138</v>
      </c>
      <c r="B3139" s="6">
        <v>45032</v>
      </c>
      <c r="C3139" s="5" t="s">
        <v>44</v>
      </c>
      <c r="D3139" s="5" t="str">
        <f>VLOOKUP($C3139,'Sales Person'!$A$1:$C$21,2,0)</f>
        <v>Cathy Kelley</v>
      </c>
      <c r="E3139" s="5" t="s">
        <v>13</v>
      </c>
      <c r="F3139" s="5" t="str">
        <f>VLOOKUP($E3139,Country!$A$1:$B$11,2,0)</f>
        <v>Asia</v>
      </c>
      <c r="G3139" s="5" t="s">
        <v>32</v>
      </c>
      <c r="H3139" s="5" t="str">
        <f>VLOOKUP($G3139,Products!$A$1:$C$11,COLUMNS(Products!$A$2:B3139),0)</f>
        <v>Audio</v>
      </c>
      <c r="I3139" s="5">
        <f>VLOOKUP($G3139,Products!$A$1:$C$11,COLUMNS(Products!$A$2:C3139),0)</f>
        <v>143.09</v>
      </c>
      <c r="J3139" s="5">
        <v>447.14</v>
      </c>
      <c r="K3139" s="5" t="s">
        <v>81</v>
      </c>
      <c r="L3139" s="6">
        <v>45047</v>
      </c>
      <c r="M3139" s="5">
        <f t="shared" si="49"/>
        <v>15</v>
      </c>
      <c r="N3139" s="5" t="str">
        <f>TEXT(Table1[[#This Row],[Date]],"mmm")</f>
        <v>Apr</v>
      </c>
      <c r="O3139" s="5">
        <f>YEAR(Table1[[#This Row],[Date]])</f>
        <v>2023</v>
      </c>
    </row>
    <row r="3140" spans="1:15" x14ac:dyDescent="0.25">
      <c r="A3140" s="5">
        <v>3139</v>
      </c>
      <c r="B3140" s="6">
        <v>45578</v>
      </c>
      <c r="C3140" s="5" t="s">
        <v>72</v>
      </c>
      <c r="D3140" s="5" t="str">
        <f>VLOOKUP($C3140,'Sales Person'!$A$1:$C$21,2,0)</f>
        <v>Cathy Kelley</v>
      </c>
      <c r="E3140" s="5" t="s">
        <v>7</v>
      </c>
      <c r="F3140" s="5" t="str">
        <f>VLOOKUP($E3140,Country!$A$1:$B$11,2,0)</f>
        <v>Europe</v>
      </c>
      <c r="G3140" s="5" t="s">
        <v>20</v>
      </c>
      <c r="H3140" s="5" t="str">
        <f>VLOOKUP($G3140,Products!$A$1:$C$11,COLUMNS(Products!$A$2:B3140),0)</f>
        <v>Office Equipment</v>
      </c>
      <c r="I3140" s="5">
        <f>VLOOKUP($G3140,Products!$A$1:$C$11,COLUMNS(Products!$A$2:C3140),0)</f>
        <v>350.59</v>
      </c>
      <c r="J3140" s="5">
        <v>979.52</v>
      </c>
      <c r="K3140" s="5" t="s">
        <v>81</v>
      </c>
      <c r="L3140" s="6">
        <v>45586</v>
      </c>
      <c r="M3140" s="5">
        <f t="shared" si="49"/>
        <v>8</v>
      </c>
      <c r="N3140" s="5" t="str">
        <f>TEXT(Table1[[#This Row],[Date]],"mmm")</f>
        <v>Oct</v>
      </c>
      <c r="O3140" s="5">
        <f>YEAR(Table1[[#This Row],[Date]])</f>
        <v>2024</v>
      </c>
    </row>
    <row r="3141" spans="1:15" x14ac:dyDescent="0.25">
      <c r="A3141" s="5">
        <v>3140</v>
      </c>
      <c r="B3141" s="6">
        <v>45327</v>
      </c>
      <c r="C3141" s="5" t="s">
        <v>66</v>
      </c>
      <c r="D3141" s="5" t="str">
        <f>VLOOKUP($C3141,'Sales Person'!$A$1:$C$21,2,0)</f>
        <v>Michale Cole</v>
      </c>
      <c r="E3141" s="5" t="s">
        <v>14</v>
      </c>
      <c r="F3141" s="5" t="str">
        <f>VLOOKUP($E3141,Country!$A$1:$B$11,2,0)</f>
        <v>Asia</v>
      </c>
      <c r="G3141" s="5" t="s">
        <v>30</v>
      </c>
      <c r="H3141" s="5" t="str">
        <f>VLOOKUP($G3141,Products!$A$1:$C$11,COLUMNS(Products!$A$2:B3141),0)</f>
        <v>Audio</v>
      </c>
      <c r="I3141" s="5">
        <f>VLOOKUP($G3141,Products!$A$1:$C$11,COLUMNS(Products!$A$2:C3141),0)</f>
        <v>199.57</v>
      </c>
      <c r="J3141" s="5">
        <v>439.27</v>
      </c>
      <c r="K3141" s="5" t="s">
        <v>81</v>
      </c>
      <c r="L3141" s="6">
        <v>45345</v>
      </c>
      <c r="M3141" s="5">
        <f t="shared" si="49"/>
        <v>18</v>
      </c>
      <c r="N3141" s="5" t="str">
        <f>TEXT(Table1[[#This Row],[Date]],"mmm")</f>
        <v>Feb</v>
      </c>
      <c r="O3141" s="5">
        <f>YEAR(Table1[[#This Row],[Date]])</f>
        <v>2024</v>
      </c>
    </row>
    <row r="3142" spans="1:15" x14ac:dyDescent="0.25">
      <c r="A3142" s="5">
        <v>3141</v>
      </c>
      <c r="B3142" s="6">
        <v>45417</v>
      </c>
      <c r="C3142" s="5" t="s">
        <v>74</v>
      </c>
      <c r="D3142" s="5" t="str">
        <f>VLOOKUP($C3142,'Sales Person'!$A$1:$C$21,2,0)</f>
        <v>Michale Cole</v>
      </c>
      <c r="E3142" s="5" t="s">
        <v>2</v>
      </c>
      <c r="F3142" s="5" t="str">
        <f>VLOOKUP($E3142,Country!$A$1:$B$11,2,0)</f>
        <v>North America</v>
      </c>
      <c r="G3142" s="5" t="s">
        <v>31</v>
      </c>
      <c r="H3142" s="5" t="str">
        <f>VLOOKUP($G3142,Products!$A$1:$C$11,COLUMNS(Products!$A$2:B3142),0)</f>
        <v>Electronics</v>
      </c>
      <c r="I3142" s="5">
        <f>VLOOKUP($G3142,Products!$A$1:$C$11,COLUMNS(Products!$A$2:C3142),0)</f>
        <v>71.97</v>
      </c>
      <c r="J3142" s="5">
        <v>778.79</v>
      </c>
      <c r="K3142" s="5" t="s">
        <v>81</v>
      </c>
      <c r="L3142" s="6">
        <v>45418</v>
      </c>
      <c r="M3142" s="5">
        <f t="shared" si="49"/>
        <v>1</v>
      </c>
      <c r="N3142" s="5" t="str">
        <f>TEXT(Table1[[#This Row],[Date]],"mmm")</f>
        <v>May</v>
      </c>
      <c r="O3142" s="5">
        <f>YEAR(Table1[[#This Row],[Date]])</f>
        <v>2024</v>
      </c>
    </row>
    <row r="3143" spans="1:15" x14ac:dyDescent="0.25">
      <c r="A3143" s="5">
        <v>3142</v>
      </c>
      <c r="B3143" s="6">
        <v>45235</v>
      </c>
      <c r="C3143" s="5" t="s">
        <v>62</v>
      </c>
      <c r="D3143" s="5" t="str">
        <f>VLOOKUP($C3143,'Sales Person'!$A$1:$C$21,2,0)</f>
        <v>Cathy Kelley</v>
      </c>
      <c r="E3143" s="5" t="s">
        <v>9</v>
      </c>
      <c r="F3143" s="5" t="str">
        <f>VLOOKUP($E3143,Country!$A$1:$B$11,2,0)</f>
        <v>Europe</v>
      </c>
      <c r="G3143" s="5" t="s">
        <v>30</v>
      </c>
      <c r="H3143" s="5" t="str">
        <f>VLOOKUP($G3143,Products!$A$1:$C$11,COLUMNS(Products!$A$2:B3143),0)</f>
        <v>Audio</v>
      </c>
      <c r="I3143" s="5">
        <f>VLOOKUP($G3143,Products!$A$1:$C$11,COLUMNS(Products!$A$2:C3143),0)</f>
        <v>199.57</v>
      </c>
      <c r="J3143" s="5">
        <v>511.02</v>
      </c>
      <c r="K3143" s="5" t="s">
        <v>81</v>
      </c>
      <c r="L3143" s="6">
        <v>45245</v>
      </c>
      <c r="M3143" s="5">
        <f t="shared" si="49"/>
        <v>10</v>
      </c>
      <c r="N3143" s="5" t="str">
        <f>TEXT(Table1[[#This Row],[Date]],"mmm")</f>
        <v>Nov</v>
      </c>
      <c r="O3143" s="5">
        <f>YEAR(Table1[[#This Row],[Date]])</f>
        <v>2023</v>
      </c>
    </row>
    <row r="3144" spans="1:15" x14ac:dyDescent="0.25">
      <c r="A3144" s="5">
        <v>3143</v>
      </c>
      <c r="B3144" s="6">
        <v>45375</v>
      </c>
      <c r="C3144" s="5" t="s">
        <v>60</v>
      </c>
      <c r="D3144" s="5" t="str">
        <f>VLOOKUP($C3144,'Sales Person'!$A$1:$C$21,2,0)</f>
        <v>Cathy Kelley</v>
      </c>
      <c r="E3144" s="5" t="s">
        <v>13</v>
      </c>
      <c r="F3144" s="5" t="str">
        <f>VLOOKUP($E3144,Country!$A$1:$B$11,2,0)</f>
        <v>Asia</v>
      </c>
      <c r="G3144" s="5" t="s">
        <v>28</v>
      </c>
      <c r="H3144" s="5" t="str">
        <f>VLOOKUP($G3144,Products!$A$1:$C$11,COLUMNS(Products!$A$2:B3144),0)</f>
        <v>Electronics</v>
      </c>
      <c r="I3144" s="5">
        <f>VLOOKUP($G3144,Products!$A$1:$C$11,COLUMNS(Products!$A$2:C3144),0)</f>
        <v>282.79000000000002</v>
      </c>
      <c r="J3144" s="5">
        <v>685.21</v>
      </c>
      <c r="K3144" s="5" t="s">
        <v>81</v>
      </c>
      <c r="L3144" s="6">
        <v>45390</v>
      </c>
      <c r="M3144" s="5">
        <f t="shared" si="49"/>
        <v>15</v>
      </c>
      <c r="N3144" s="5" t="str">
        <f>TEXT(Table1[[#This Row],[Date]],"mmm")</f>
        <v>Mar</v>
      </c>
      <c r="O3144" s="5">
        <f>YEAR(Table1[[#This Row],[Date]])</f>
        <v>2024</v>
      </c>
    </row>
    <row r="3145" spans="1:15" x14ac:dyDescent="0.25">
      <c r="A3145" s="5">
        <v>3144</v>
      </c>
      <c r="B3145" s="6">
        <v>45395</v>
      </c>
      <c r="C3145" s="5" t="s">
        <v>44</v>
      </c>
      <c r="D3145" s="5" t="str">
        <f>VLOOKUP($C3145,'Sales Person'!$A$1:$C$21,2,0)</f>
        <v>Cathy Kelley</v>
      </c>
      <c r="E3145" s="5" t="s">
        <v>14</v>
      </c>
      <c r="F3145" s="5" t="str">
        <f>VLOOKUP($E3145,Country!$A$1:$B$11,2,0)</f>
        <v>Asia</v>
      </c>
      <c r="G3145" s="5" t="s">
        <v>31</v>
      </c>
      <c r="H3145" s="5" t="str">
        <f>VLOOKUP($G3145,Products!$A$1:$C$11,COLUMNS(Products!$A$2:B3145),0)</f>
        <v>Electronics</v>
      </c>
      <c r="I3145" s="5">
        <f>VLOOKUP($G3145,Products!$A$1:$C$11,COLUMNS(Products!$A$2:C3145),0)</f>
        <v>71.97</v>
      </c>
      <c r="J3145" s="5">
        <v>791.03</v>
      </c>
      <c r="K3145" s="5" t="s">
        <v>81</v>
      </c>
      <c r="L3145" s="6">
        <v>45413</v>
      </c>
      <c r="M3145" s="5">
        <f t="shared" si="49"/>
        <v>18</v>
      </c>
      <c r="N3145" s="5" t="str">
        <f>TEXT(Table1[[#This Row],[Date]],"mmm")</f>
        <v>Apr</v>
      </c>
      <c r="O3145" s="5">
        <f>YEAR(Table1[[#This Row],[Date]])</f>
        <v>2024</v>
      </c>
    </row>
    <row r="3146" spans="1:15" x14ac:dyDescent="0.25">
      <c r="A3146" s="5">
        <v>3145</v>
      </c>
      <c r="B3146" s="6">
        <v>45250</v>
      </c>
      <c r="C3146" s="5" t="s">
        <v>48</v>
      </c>
      <c r="D3146" s="5" t="str">
        <f>VLOOKUP($C3146,'Sales Person'!$A$1:$C$21,2,0)</f>
        <v>Cathy Kelley</v>
      </c>
      <c r="E3146" s="5" t="s">
        <v>5</v>
      </c>
      <c r="F3146" s="5" t="str">
        <f>VLOOKUP($E3146,Country!$A$1:$B$11,2,0)</f>
        <v>South America</v>
      </c>
      <c r="G3146" s="5" t="s">
        <v>29</v>
      </c>
      <c r="H3146" s="5" t="str">
        <f>VLOOKUP($G3146,Products!$A$1:$C$11,COLUMNS(Products!$A$2:B3146),0)</f>
        <v>Computing</v>
      </c>
      <c r="I3146" s="5">
        <f>VLOOKUP($G3146,Products!$A$1:$C$11,COLUMNS(Products!$A$2:C3146),0)</f>
        <v>104.6</v>
      </c>
      <c r="J3146" s="5">
        <v>260.04000000000002</v>
      </c>
      <c r="K3146" s="5" t="s">
        <v>82</v>
      </c>
      <c r="L3146" s="5" t="s">
        <v>83</v>
      </c>
      <c r="M3146" s="5" t="str">
        <f t="shared" si="49"/>
        <v>0</v>
      </c>
      <c r="N3146" s="5" t="str">
        <f>TEXT(Table1[[#This Row],[Date]],"mmm")</f>
        <v>Nov</v>
      </c>
      <c r="O3146" s="5">
        <f>YEAR(Table1[[#This Row],[Date]])</f>
        <v>2023</v>
      </c>
    </row>
    <row r="3147" spans="1:15" x14ac:dyDescent="0.25">
      <c r="A3147" s="5">
        <v>3146</v>
      </c>
      <c r="B3147" s="6">
        <v>45409</v>
      </c>
      <c r="C3147" s="5" t="s">
        <v>64</v>
      </c>
      <c r="D3147" s="5" t="str">
        <f>VLOOKUP($C3147,'Sales Person'!$A$1:$C$21,2,0)</f>
        <v>Michale Cole</v>
      </c>
      <c r="E3147" s="5" t="s">
        <v>11</v>
      </c>
      <c r="F3147" s="5" t="str">
        <f>VLOOKUP($E3147,Country!$A$1:$B$11,2,0)</f>
        <v>Asia</v>
      </c>
      <c r="G3147" s="5" t="s">
        <v>26</v>
      </c>
      <c r="H3147" s="5" t="str">
        <f>VLOOKUP($G3147,Products!$A$1:$C$11,COLUMNS(Products!$A$2:B3147),0)</f>
        <v>Electronics</v>
      </c>
      <c r="I3147" s="5">
        <f>VLOOKUP($G3147,Products!$A$1:$C$11,COLUMNS(Products!$A$2:C3147),0)</f>
        <v>263.2</v>
      </c>
      <c r="J3147" s="5">
        <v>419.71</v>
      </c>
      <c r="K3147" s="5" t="s">
        <v>81</v>
      </c>
      <c r="L3147" s="6">
        <v>45421</v>
      </c>
      <c r="M3147" s="5">
        <f t="shared" si="49"/>
        <v>12</v>
      </c>
      <c r="N3147" s="5" t="str">
        <f>TEXT(Table1[[#This Row],[Date]],"mmm")</f>
        <v>Apr</v>
      </c>
      <c r="O3147" s="5">
        <f>YEAR(Table1[[#This Row],[Date]])</f>
        <v>2024</v>
      </c>
    </row>
    <row r="3148" spans="1:15" x14ac:dyDescent="0.25">
      <c r="A3148" s="5">
        <v>3147</v>
      </c>
      <c r="B3148" s="6">
        <v>45423</v>
      </c>
      <c r="C3148" s="5" t="s">
        <v>38</v>
      </c>
      <c r="D3148" s="5" t="str">
        <f>VLOOKUP($C3148,'Sales Person'!$A$1:$C$21,2,0)</f>
        <v>Samantha Irvin</v>
      </c>
      <c r="E3148" s="5" t="s">
        <v>9</v>
      </c>
      <c r="F3148" s="5" t="str">
        <f>VLOOKUP($E3148,Country!$A$1:$B$11,2,0)</f>
        <v>Europe</v>
      </c>
      <c r="G3148" s="5" t="s">
        <v>20</v>
      </c>
      <c r="H3148" s="5" t="str">
        <f>VLOOKUP($G3148,Products!$A$1:$C$11,COLUMNS(Products!$A$2:B3148),0)</f>
        <v>Office Equipment</v>
      </c>
      <c r="I3148" s="5">
        <f>VLOOKUP($G3148,Products!$A$1:$C$11,COLUMNS(Products!$A$2:C3148),0)</f>
        <v>350.59</v>
      </c>
      <c r="J3148" s="5">
        <v>324.77999999999997</v>
      </c>
      <c r="K3148" s="5" t="s">
        <v>81</v>
      </c>
      <c r="L3148" s="6">
        <v>45433</v>
      </c>
      <c r="M3148" s="5">
        <f t="shared" si="49"/>
        <v>10</v>
      </c>
      <c r="N3148" s="5" t="str">
        <f>TEXT(Table1[[#This Row],[Date]],"mmm")</f>
        <v>May</v>
      </c>
      <c r="O3148" s="5">
        <f>YEAR(Table1[[#This Row],[Date]])</f>
        <v>2024</v>
      </c>
    </row>
    <row r="3149" spans="1:15" x14ac:dyDescent="0.25">
      <c r="A3149" s="5">
        <v>3148</v>
      </c>
      <c r="B3149" s="6">
        <v>45378</v>
      </c>
      <c r="C3149" s="5" t="s">
        <v>38</v>
      </c>
      <c r="D3149" s="5" t="str">
        <f>VLOOKUP($C3149,'Sales Person'!$A$1:$C$21,2,0)</f>
        <v>Samantha Irvin</v>
      </c>
      <c r="E3149" s="5" t="s">
        <v>4</v>
      </c>
      <c r="F3149" s="5" t="str">
        <f>VLOOKUP($E3149,Country!$A$1:$B$11,2,0)</f>
        <v>North America</v>
      </c>
      <c r="G3149" s="5" t="s">
        <v>24</v>
      </c>
      <c r="H3149" s="5" t="str">
        <f>VLOOKUP($G3149,Products!$A$1:$C$11,COLUMNS(Products!$A$2:B3149),0)</f>
        <v>Audio</v>
      </c>
      <c r="I3149" s="5">
        <f>VLOOKUP($G3149,Products!$A$1:$C$11,COLUMNS(Products!$A$2:C3149),0)</f>
        <v>195.62</v>
      </c>
      <c r="J3149" s="5">
        <v>662</v>
      </c>
      <c r="K3149" s="5" t="s">
        <v>82</v>
      </c>
      <c r="L3149" s="5" t="s">
        <v>83</v>
      </c>
      <c r="M3149" s="5" t="str">
        <f t="shared" si="49"/>
        <v>0</v>
      </c>
      <c r="N3149" s="5" t="str">
        <f>TEXT(Table1[[#This Row],[Date]],"mmm")</f>
        <v>Mar</v>
      </c>
      <c r="O3149" s="5">
        <f>YEAR(Table1[[#This Row],[Date]])</f>
        <v>2024</v>
      </c>
    </row>
    <row r="3150" spans="1:15" x14ac:dyDescent="0.25">
      <c r="A3150" s="5">
        <v>3149</v>
      </c>
      <c r="B3150" s="6">
        <v>45285</v>
      </c>
      <c r="C3150" s="5" t="s">
        <v>54</v>
      </c>
      <c r="D3150" s="5" t="str">
        <f>VLOOKUP($C3150,'Sales Person'!$A$1:$C$21,2,0)</f>
        <v>Michale Cole</v>
      </c>
      <c r="E3150" s="5" t="s">
        <v>2</v>
      </c>
      <c r="F3150" s="5" t="str">
        <f>VLOOKUP($E3150,Country!$A$1:$B$11,2,0)</f>
        <v>North America</v>
      </c>
      <c r="G3150" s="5" t="s">
        <v>20</v>
      </c>
      <c r="H3150" s="5" t="str">
        <f>VLOOKUP($G3150,Products!$A$1:$C$11,COLUMNS(Products!$A$2:B3150),0)</f>
        <v>Office Equipment</v>
      </c>
      <c r="I3150" s="5">
        <f>VLOOKUP($G3150,Products!$A$1:$C$11,COLUMNS(Products!$A$2:C3150),0)</f>
        <v>350.59</v>
      </c>
      <c r="J3150" s="5">
        <v>330.97</v>
      </c>
      <c r="K3150" s="5" t="s">
        <v>81</v>
      </c>
      <c r="L3150" s="6">
        <v>45286</v>
      </c>
      <c r="M3150" s="5">
        <f t="shared" si="49"/>
        <v>1</v>
      </c>
      <c r="N3150" s="5" t="str">
        <f>TEXT(Table1[[#This Row],[Date]],"mmm")</f>
        <v>Dec</v>
      </c>
      <c r="O3150" s="5">
        <f>YEAR(Table1[[#This Row],[Date]])</f>
        <v>2023</v>
      </c>
    </row>
    <row r="3151" spans="1:15" x14ac:dyDescent="0.25">
      <c r="A3151" s="5">
        <v>3150</v>
      </c>
      <c r="B3151" s="6">
        <v>44947</v>
      </c>
      <c r="C3151" s="5" t="s">
        <v>60</v>
      </c>
      <c r="D3151" s="5" t="str">
        <f>VLOOKUP($C3151,'Sales Person'!$A$1:$C$21,2,0)</f>
        <v>Cathy Kelley</v>
      </c>
      <c r="E3151" s="5" t="s">
        <v>9</v>
      </c>
      <c r="F3151" s="5" t="str">
        <f>VLOOKUP($E3151,Country!$A$1:$B$11,2,0)</f>
        <v>Europe</v>
      </c>
      <c r="G3151" s="5" t="s">
        <v>24</v>
      </c>
      <c r="H3151" s="5" t="str">
        <f>VLOOKUP($G3151,Products!$A$1:$C$11,COLUMNS(Products!$A$2:B3151),0)</f>
        <v>Audio</v>
      </c>
      <c r="I3151" s="5">
        <f>VLOOKUP($G3151,Products!$A$1:$C$11,COLUMNS(Products!$A$2:C3151),0)</f>
        <v>195.62</v>
      </c>
      <c r="J3151" s="5">
        <v>624.61</v>
      </c>
      <c r="K3151" s="5" t="s">
        <v>81</v>
      </c>
      <c r="L3151" s="6">
        <v>44957</v>
      </c>
      <c r="M3151" s="5">
        <f t="shared" si="49"/>
        <v>10</v>
      </c>
      <c r="N3151" s="5" t="str">
        <f>TEXT(Table1[[#This Row],[Date]],"mmm")</f>
        <v>Jan</v>
      </c>
      <c r="O3151" s="5">
        <f>YEAR(Table1[[#This Row],[Date]])</f>
        <v>2023</v>
      </c>
    </row>
    <row r="3152" spans="1:15" x14ac:dyDescent="0.25">
      <c r="A3152" s="5">
        <v>3151</v>
      </c>
      <c r="B3152" s="6">
        <v>45533</v>
      </c>
      <c r="C3152" s="5" t="s">
        <v>40</v>
      </c>
      <c r="D3152" s="5" t="str">
        <f>VLOOKUP($C3152,'Sales Person'!$A$1:$C$21,2,0)</f>
        <v>Samantha Irvin</v>
      </c>
      <c r="E3152" s="5" t="s">
        <v>15</v>
      </c>
      <c r="F3152" s="5" t="str">
        <f>VLOOKUP($E3152,Country!$A$1:$B$11,2,0)</f>
        <v>Oceania</v>
      </c>
      <c r="G3152" s="5" t="s">
        <v>28</v>
      </c>
      <c r="H3152" s="5" t="str">
        <f>VLOOKUP($G3152,Products!$A$1:$C$11,COLUMNS(Products!$A$2:B3152),0)</f>
        <v>Electronics</v>
      </c>
      <c r="I3152" s="5">
        <f>VLOOKUP($G3152,Products!$A$1:$C$11,COLUMNS(Products!$A$2:C3152),0)</f>
        <v>282.79000000000002</v>
      </c>
      <c r="J3152" s="5">
        <v>762.89</v>
      </c>
      <c r="K3152" s="5" t="s">
        <v>81</v>
      </c>
      <c r="L3152" s="6">
        <v>45553</v>
      </c>
      <c r="M3152" s="5">
        <f t="shared" si="49"/>
        <v>20</v>
      </c>
      <c r="N3152" s="5" t="str">
        <f>TEXT(Table1[[#This Row],[Date]],"mmm")</f>
        <v>Aug</v>
      </c>
      <c r="O3152" s="5">
        <f>YEAR(Table1[[#This Row],[Date]])</f>
        <v>2024</v>
      </c>
    </row>
    <row r="3153" spans="1:15" x14ac:dyDescent="0.25">
      <c r="A3153" s="5">
        <v>3152</v>
      </c>
      <c r="B3153" s="6">
        <v>45576</v>
      </c>
      <c r="C3153" s="5" t="s">
        <v>52</v>
      </c>
      <c r="D3153" s="5" t="str">
        <f>VLOOKUP($C3153,'Sales Person'!$A$1:$C$21,2,0)</f>
        <v>Nick Patrick</v>
      </c>
      <c r="E3153" s="5" t="s">
        <v>15</v>
      </c>
      <c r="F3153" s="5" t="str">
        <f>VLOOKUP($E3153,Country!$A$1:$B$11,2,0)</f>
        <v>Oceania</v>
      </c>
      <c r="G3153" s="5" t="s">
        <v>26</v>
      </c>
      <c r="H3153" s="5" t="str">
        <f>VLOOKUP($G3153,Products!$A$1:$C$11,COLUMNS(Products!$A$2:B3153),0)</f>
        <v>Electronics</v>
      </c>
      <c r="I3153" s="5">
        <f>VLOOKUP($G3153,Products!$A$1:$C$11,COLUMNS(Products!$A$2:C3153),0)</f>
        <v>263.2</v>
      </c>
      <c r="J3153" s="5">
        <v>136.96</v>
      </c>
      <c r="K3153" s="5" t="s">
        <v>81</v>
      </c>
      <c r="L3153" s="6">
        <v>45596</v>
      </c>
      <c r="M3153" s="5">
        <f t="shared" si="49"/>
        <v>20</v>
      </c>
      <c r="N3153" s="5" t="str">
        <f>TEXT(Table1[[#This Row],[Date]],"mmm")</f>
        <v>Oct</v>
      </c>
      <c r="O3153" s="5">
        <f>YEAR(Table1[[#This Row],[Date]])</f>
        <v>2024</v>
      </c>
    </row>
    <row r="3154" spans="1:15" x14ac:dyDescent="0.25">
      <c r="A3154" s="5">
        <v>3153</v>
      </c>
      <c r="B3154" s="6">
        <v>45549</v>
      </c>
      <c r="C3154" s="5" t="s">
        <v>72</v>
      </c>
      <c r="D3154" s="5" t="str">
        <f>VLOOKUP($C3154,'Sales Person'!$A$1:$C$21,2,0)</f>
        <v>Cathy Kelley</v>
      </c>
      <c r="E3154" s="5" t="s">
        <v>10</v>
      </c>
      <c r="F3154" s="5" t="str">
        <f>VLOOKUP($E3154,Country!$A$1:$B$11,2,0)</f>
        <v>Europe</v>
      </c>
      <c r="G3154" s="5" t="s">
        <v>22</v>
      </c>
      <c r="H3154" s="5" t="str">
        <f>VLOOKUP($G3154,Products!$A$1:$C$11,COLUMNS(Products!$A$2:B3154),0)</f>
        <v>Computing</v>
      </c>
      <c r="I3154" s="5">
        <f>VLOOKUP($G3154,Products!$A$1:$C$11,COLUMNS(Products!$A$2:C3154),0)</f>
        <v>415.78</v>
      </c>
      <c r="J3154" s="5">
        <v>337.76</v>
      </c>
      <c r="K3154" s="5" t="s">
        <v>81</v>
      </c>
      <c r="L3154" s="6">
        <v>45555</v>
      </c>
      <c r="M3154" s="5">
        <f t="shared" si="49"/>
        <v>6</v>
      </c>
      <c r="N3154" s="5" t="str">
        <f>TEXT(Table1[[#This Row],[Date]],"mmm")</f>
        <v>Sep</v>
      </c>
      <c r="O3154" s="5">
        <f>YEAR(Table1[[#This Row],[Date]])</f>
        <v>2024</v>
      </c>
    </row>
    <row r="3155" spans="1:15" x14ac:dyDescent="0.25">
      <c r="A3155" s="5">
        <v>3154</v>
      </c>
      <c r="B3155" s="6">
        <v>45150</v>
      </c>
      <c r="C3155" s="5" t="s">
        <v>62</v>
      </c>
      <c r="D3155" s="5" t="str">
        <f>VLOOKUP($C3155,'Sales Person'!$A$1:$C$21,2,0)</f>
        <v>Cathy Kelley</v>
      </c>
      <c r="E3155" s="5" t="s">
        <v>7</v>
      </c>
      <c r="F3155" s="5" t="str">
        <f>VLOOKUP($E3155,Country!$A$1:$B$11,2,0)</f>
        <v>Europe</v>
      </c>
      <c r="G3155" s="5" t="s">
        <v>24</v>
      </c>
      <c r="H3155" s="5" t="str">
        <f>VLOOKUP($G3155,Products!$A$1:$C$11,COLUMNS(Products!$A$2:B3155),0)</f>
        <v>Audio</v>
      </c>
      <c r="I3155" s="5">
        <f>VLOOKUP($G3155,Products!$A$1:$C$11,COLUMNS(Products!$A$2:C3155),0)</f>
        <v>195.62</v>
      </c>
      <c r="J3155" s="5">
        <v>213.53</v>
      </c>
      <c r="K3155" s="5" t="s">
        <v>82</v>
      </c>
      <c r="L3155" s="5" t="s">
        <v>83</v>
      </c>
      <c r="M3155" s="5" t="str">
        <f t="shared" si="49"/>
        <v>0</v>
      </c>
      <c r="N3155" s="5" t="str">
        <f>TEXT(Table1[[#This Row],[Date]],"mmm")</f>
        <v>Aug</v>
      </c>
      <c r="O3155" s="5">
        <f>YEAR(Table1[[#This Row],[Date]])</f>
        <v>2023</v>
      </c>
    </row>
    <row r="3156" spans="1:15" x14ac:dyDescent="0.25">
      <c r="A3156" s="5">
        <v>3155</v>
      </c>
      <c r="B3156" s="6">
        <v>45200</v>
      </c>
      <c r="C3156" s="5" t="s">
        <v>74</v>
      </c>
      <c r="D3156" s="5" t="str">
        <f>VLOOKUP($C3156,'Sales Person'!$A$1:$C$21,2,0)</f>
        <v>Michale Cole</v>
      </c>
      <c r="E3156" s="5" t="s">
        <v>7</v>
      </c>
      <c r="F3156" s="5" t="str">
        <f>VLOOKUP($E3156,Country!$A$1:$B$11,2,0)</f>
        <v>Europe</v>
      </c>
      <c r="G3156" s="5" t="s">
        <v>31</v>
      </c>
      <c r="H3156" s="5" t="str">
        <f>VLOOKUP($G3156,Products!$A$1:$C$11,COLUMNS(Products!$A$2:B3156),0)</f>
        <v>Electronics</v>
      </c>
      <c r="I3156" s="5">
        <f>VLOOKUP($G3156,Products!$A$1:$C$11,COLUMNS(Products!$A$2:C3156),0)</f>
        <v>71.97</v>
      </c>
      <c r="J3156" s="5">
        <v>498.38</v>
      </c>
      <c r="K3156" s="5" t="s">
        <v>81</v>
      </c>
      <c r="L3156" s="6">
        <v>45208</v>
      </c>
      <c r="M3156" s="5">
        <f t="shared" si="49"/>
        <v>8</v>
      </c>
      <c r="N3156" s="5" t="str">
        <f>TEXT(Table1[[#This Row],[Date]],"mmm")</f>
        <v>Oct</v>
      </c>
      <c r="O3156" s="5">
        <f>YEAR(Table1[[#This Row],[Date]])</f>
        <v>2023</v>
      </c>
    </row>
    <row r="3157" spans="1:15" x14ac:dyDescent="0.25">
      <c r="A3157" s="5">
        <v>3156</v>
      </c>
      <c r="B3157" s="6">
        <v>45450</v>
      </c>
      <c r="C3157" s="5" t="s">
        <v>66</v>
      </c>
      <c r="D3157" s="5" t="str">
        <f>VLOOKUP($C3157,'Sales Person'!$A$1:$C$21,2,0)</f>
        <v>Michale Cole</v>
      </c>
      <c r="E3157" s="5" t="s">
        <v>11</v>
      </c>
      <c r="F3157" s="5" t="str">
        <f>VLOOKUP($E3157,Country!$A$1:$B$11,2,0)</f>
        <v>Asia</v>
      </c>
      <c r="G3157" s="5" t="s">
        <v>31</v>
      </c>
      <c r="H3157" s="5" t="str">
        <f>VLOOKUP($G3157,Products!$A$1:$C$11,COLUMNS(Products!$A$2:B3157),0)</f>
        <v>Electronics</v>
      </c>
      <c r="I3157" s="5">
        <f>VLOOKUP($G3157,Products!$A$1:$C$11,COLUMNS(Products!$A$2:C3157),0)</f>
        <v>71.97</v>
      </c>
      <c r="J3157" s="5">
        <v>866.11</v>
      </c>
      <c r="K3157" s="5" t="s">
        <v>82</v>
      </c>
      <c r="L3157" s="5" t="s">
        <v>83</v>
      </c>
      <c r="M3157" s="5" t="str">
        <f t="shared" si="49"/>
        <v>0</v>
      </c>
      <c r="N3157" s="5" t="str">
        <f>TEXT(Table1[[#This Row],[Date]],"mmm")</f>
        <v>Jun</v>
      </c>
      <c r="O3157" s="5">
        <f>YEAR(Table1[[#This Row],[Date]])</f>
        <v>2024</v>
      </c>
    </row>
    <row r="3158" spans="1:15" x14ac:dyDescent="0.25">
      <c r="A3158" s="5">
        <v>3157</v>
      </c>
      <c r="B3158" s="6">
        <v>45434</v>
      </c>
      <c r="C3158" s="5" t="s">
        <v>68</v>
      </c>
      <c r="D3158" s="5" t="str">
        <f>VLOOKUP($C3158,'Sales Person'!$A$1:$C$21,2,0)</f>
        <v>Samantha Irvin</v>
      </c>
      <c r="E3158" s="5" t="s">
        <v>13</v>
      </c>
      <c r="F3158" s="5" t="str">
        <f>VLOOKUP($E3158,Country!$A$1:$B$11,2,0)</f>
        <v>Asia</v>
      </c>
      <c r="G3158" s="5" t="s">
        <v>33</v>
      </c>
      <c r="H3158" s="5" t="str">
        <f>VLOOKUP($G3158,Products!$A$1:$C$11,COLUMNS(Products!$A$2:B3158),0)</f>
        <v>Electronics</v>
      </c>
      <c r="I3158" s="5">
        <f>VLOOKUP($G3158,Products!$A$1:$C$11,COLUMNS(Products!$A$2:C3158),0)</f>
        <v>381.62</v>
      </c>
      <c r="J3158" s="5">
        <v>694.2</v>
      </c>
      <c r="K3158" s="5" t="s">
        <v>81</v>
      </c>
      <c r="L3158" s="6">
        <v>45449</v>
      </c>
      <c r="M3158" s="5">
        <f t="shared" si="49"/>
        <v>15</v>
      </c>
      <c r="N3158" s="5" t="str">
        <f>TEXT(Table1[[#This Row],[Date]],"mmm")</f>
        <v>May</v>
      </c>
      <c r="O3158" s="5">
        <f>YEAR(Table1[[#This Row],[Date]])</f>
        <v>2024</v>
      </c>
    </row>
    <row r="3159" spans="1:15" x14ac:dyDescent="0.25">
      <c r="A3159" s="5">
        <v>3158</v>
      </c>
      <c r="B3159" s="6">
        <v>45393</v>
      </c>
      <c r="C3159" s="5" t="s">
        <v>68</v>
      </c>
      <c r="D3159" s="5" t="str">
        <f>VLOOKUP($C3159,'Sales Person'!$A$1:$C$21,2,0)</f>
        <v>Samantha Irvin</v>
      </c>
      <c r="E3159" s="5" t="s">
        <v>15</v>
      </c>
      <c r="F3159" s="5" t="str">
        <f>VLOOKUP($E3159,Country!$A$1:$B$11,2,0)</f>
        <v>Oceania</v>
      </c>
      <c r="G3159" s="5" t="s">
        <v>26</v>
      </c>
      <c r="H3159" s="5" t="str">
        <f>VLOOKUP($G3159,Products!$A$1:$C$11,COLUMNS(Products!$A$2:B3159),0)</f>
        <v>Electronics</v>
      </c>
      <c r="I3159" s="5">
        <f>VLOOKUP($G3159,Products!$A$1:$C$11,COLUMNS(Products!$A$2:C3159),0)</f>
        <v>263.2</v>
      </c>
      <c r="J3159" s="5">
        <v>773.97</v>
      </c>
      <c r="K3159" s="5" t="s">
        <v>81</v>
      </c>
      <c r="L3159" s="6">
        <v>45413</v>
      </c>
      <c r="M3159" s="5">
        <f t="shared" si="49"/>
        <v>20</v>
      </c>
      <c r="N3159" s="5" t="str">
        <f>TEXT(Table1[[#This Row],[Date]],"mmm")</f>
        <v>Apr</v>
      </c>
      <c r="O3159" s="5">
        <f>YEAR(Table1[[#This Row],[Date]])</f>
        <v>2024</v>
      </c>
    </row>
    <row r="3160" spans="1:15" x14ac:dyDescent="0.25">
      <c r="A3160" s="5">
        <v>3159</v>
      </c>
      <c r="B3160" s="6">
        <v>45123</v>
      </c>
      <c r="C3160" s="5" t="s">
        <v>36</v>
      </c>
      <c r="D3160" s="5" t="str">
        <f>VLOOKUP($C3160,'Sales Person'!$A$1:$C$21,2,0)</f>
        <v>Michale Cole</v>
      </c>
      <c r="E3160" s="5" t="s">
        <v>13</v>
      </c>
      <c r="F3160" s="5" t="str">
        <f>VLOOKUP($E3160,Country!$A$1:$B$11,2,0)</f>
        <v>Asia</v>
      </c>
      <c r="G3160" s="5" t="s">
        <v>20</v>
      </c>
      <c r="H3160" s="5" t="str">
        <f>VLOOKUP($G3160,Products!$A$1:$C$11,COLUMNS(Products!$A$2:B3160),0)</f>
        <v>Office Equipment</v>
      </c>
      <c r="I3160" s="5">
        <f>VLOOKUP($G3160,Products!$A$1:$C$11,COLUMNS(Products!$A$2:C3160),0)</f>
        <v>350.59</v>
      </c>
      <c r="J3160" s="5">
        <v>629.35</v>
      </c>
      <c r="K3160" s="5" t="s">
        <v>82</v>
      </c>
      <c r="L3160" s="5" t="s">
        <v>83</v>
      </c>
      <c r="M3160" s="5" t="str">
        <f t="shared" si="49"/>
        <v>0</v>
      </c>
      <c r="N3160" s="5" t="str">
        <f>TEXT(Table1[[#This Row],[Date]],"mmm")</f>
        <v>Jul</v>
      </c>
      <c r="O3160" s="5">
        <f>YEAR(Table1[[#This Row],[Date]])</f>
        <v>2023</v>
      </c>
    </row>
    <row r="3161" spans="1:15" x14ac:dyDescent="0.25">
      <c r="A3161" s="5">
        <v>3160</v>
      </c>
      <c r="B3161" s="6">
        <v>45440</v>
      </c>
      <c r="C3161" s="5" t="s">
        <v>58</v>
      </c>
      <c r="D3161" s="5" t="str">
        <f>VLOOKUP($C3161,'Sales Person'!$A$1:$C$21,2,0)</f>
        <v>Nick Patrick</v>
      </c>
      <c r="E3161" s="5" t="s">
        <v>14</v>
      </c>
      <c r="F3161" s="5" t="str">
        <f>VLOOKUP($E3161,Country!$A$1:$B$11,2,0)</f>
        <v>Asia</v>
      </c>
      <c r="G3161" s="5" t="s">
        <v>30</v>
      </c>
      <c r="H3161" s="5" t="str">
        <f>VLOOKUP($G3161,Products!$A$1:$C$11,COLUMNS(Products!$A$2:B3161),0)</f>
        <v>Audio</v>
      </c>
      <c r="I3161" s="5">
        <f>VLOOKUP($G3161,Products!$A$1:$C$11,COLUMNS(Products!$A$2:C3161),0)</f>
        <v>199.57</v>
      </c>
      <c r="J3161" s="5">
        <v>189</v>
      </c>
      <c r="K3161" s="5" t="s">
        <v>81</v>
      </c>
      <c r="L3161" s="6">
        <v>45458</v>
      </c>
      <c r="M3161" s="5">
        <f t="shared" si="49"/>
        <v>18</v>
      </c>
      <c r="N3161" s="5" t="str">
        <f>TEXT(Table1[[#This Row],[Date]],"mmm")</f>
        <v>May</v>
      </c>
      <c r="O3161" s="5">
        <f>YEAR(Table1[[#This Row],[Date]])</f>
        <v>2024</v>
      </c>
    </row>
    <row r="3162" spans="1:15" x14ac:dyDescent="0.25">
      <c r="A3162" s="5">
        <v>3161</v>
      </c>
      <c r="B3162" s="6">
        <v>45307</v>
      </c>
      <c r="C3162" s="5" t="s">
        <v>48</v>
      </c>
      <c r="D3162" s="5" t="str">
        <f>VLOOKUP($C3162,'Sales Person'!$A$1:$C$21,2,0)</f>
        <v>Cathy Kelley</v>
      </c>
      <c r="E3162" s="5" t="s">
        <v>14</v>
      </c>
      <c r="F3162" s="5" t="str">
        <f>VLOOKUP($E3162,Country!$A$1:$B$11,2,0)</f>
        <v>Asia</v>
      </c>
      <c r="G3162" s="5" t="s">
        <v>20</v>
      </c>
      <c r="H3162" s="5" t="str">
        <f>VLOOKUP($G3162,Products!$A$1:$C$11,COLUMNS(Products!$A$2:B3162),0)</f>
        <v>Office Equipment</v>
      </c>
      <c r="I3162" s="5">
        <f>VLOOKUP($G3162,Products!$A$1:$C$11,COLUMNS(Products!$A$2:C3162),0)</f>
        <v>350.59</v>
      </c>
      <c r="J3162" s="5">
        <v>407.44</v>
      </c>
      <c r="K3162" s="5" t="s">
        <v>82</v>
      </c>
      <c r="L3162" s="5" t="s">
        <v>83</v>
      </c>
      <c r="M3162" s="5" t="str">
        <f t="shared" si="49"/>
        <v>0</v>
      </c>
      <c r="N3162" s="5" t="str">
        <f>TEXT(Table1[[#This Row],[Date]],"mmm")</f>
        <v>Jan</v>
      </c>
      <c r="O3162" s="5">
        <f>YEAR(Table1[[#This Row],[Date]])</f>
        <v>2024</v>
      </c>
    </row>
    <row r="3163" spans="1:15" x14ac:dyDescent="0.25">
      <c r="A3163" s="5">
        <v>3162</v>
      </c>
      <c r="B3163" s="6">
        <v>45163</v>
      </c>
      <c r="C3163" s="5" t="s">
        <v>38</v>
      </c>
      <c r="D3163" s="5" t="str">
        <f>VLOOKUP($C3163,'Sales Person'!$A$1:$C$21,2,0)</f>
        <v>Samantha Irvin</v>
      </c>
      <c r="E3163" s="5" t="s">
        <v>9</v>
      </c>
      <c r="F3163" s="5" t="str">
        <f>VLOOKUP($E3163,Country!$A$1:$B$11,2,0)</f>
        <v>Europe</v>
      </c>
      <c r="G3163" s="5" t="s">
        <v>24</v>
      </c>
      <c r="H3163" s="5" t="str">
        <f>VLOOKUP($G3163,Products!$A$1:$C$11,COLUMNS(Products!$A$2:B3163),0)</f>
        <v>Audio</v>
      </c>
      <c r="I3163" s="5">
        <f>VLOOKUP($G3163,Products!$A$1:$C$11,COLUMNS(Products!$A$2:C3163),0)</f>
        <v>195.62</v>
      </c>
      <c r="J3163" s="5">
        <v>814.24</v>
      </c>
      <c r="K3163" s="5" t="s">
        <v>81</v>
      </c>
      <c r="L3163" s="6">
        <v>45173</v>
      </c>
      <c r="M3163" s="5">
        <f t="shared" si="49"/>
        <v>10</v>
      </c>
      <c r="N3163" s="5" t="str">
        <f>TEXT(Table1[[#This Row],[Date]],"mmm")</f>
        <v>Aug</v>
      </c>
      <c r="O3163" s="5">
        <f>YEAR(Table1[[#This Row],[Date]])</f>
        <v>2023</v>
      </c>
    </row>
    <row r="3164" spans="1:15" x14ac:dyDescent="0.25">
      <c r="A3164" s="5">
        <v>3163</v>
      </c>
      <c r="B3164" s="6">
        <v>44944</v>
      </c>
      <c r="C3164" s="5" t="s">
        <v>46</v>
      </c>
      <c r="D3164" s="5" t="str">
        <f>VLOOKUP($C3164,'Sales Person'!$A$1:$C$21,2,0)</f>
        <v>Nick Patrick</v>
      </c>
      <c r="E3164" s="5" t="s">
        <v>11</v>
      </c>
      <c r="F3164" s="5" t="str">
        <f>VLOOKUP($E3164,Country!$A$1:$B$11,2,0)</f>
        <v>Asia</v>
      </c>
      <c r="G3164" s="5" t="s">
        <v>28</v>
      </c>
      <c r="H3164" s="5" t="str">
        <f>VLOOKUP($G3164,Products!$A$1:$C$11,COLUMNS(Products!$A$2:B3164),0)</f>
        <v>Electronics</v>
      </c>
      <c r="I3164" s="5">
        <f>VLOOKUP($G3164,Products!$A$1:$C$11,COLUMNS(Products!$A$2:C3164),0)</f>
        <v>282.79000000000002</v>
      </c>
      <c r="J3164" s="5">
        <v>296.18</v>
      </c>
      <c r="K3164" s="5" t="s">
        <v>81</v>
      </c>
      <c r="L3164" s="6">
        <v>44956</v>
      </c>
      <c r="M3164" s="5">
        <f t="shared" si="49"/>
        <v>12</v>
      </c>
      <c r="N3164" s="5" t="str">
        <f>TEXT(Table1[[#This Row],[Date]],"mmm")</f>
        <v>Jan</v>
      </c>
      <c r="O3164" s="5">
        <f>YEAR(Table1[[#This Row],[Date]])</f>
        <v>2023</v>
      </c>
    </row>
    <row r="3165" spans="1:15" x14ac:dyDescent="0.25">
      <c r="A3165" s="5">
        <v>3164</v>
      </c>
      <c r="B3165" s="6">
        <v>45070</v>
      </c>
      <c r="C3165" s="5" t="s">
        <v>44</v>
      </c>
      <c r="D3165" s="5" t="str">
        <f>VLOOKUP($C3165,'Sales Person'!$A$1:$C$21,2,0)</f>
        <v>Cathy Kelley</v>
      </c>
      <c r="E3165" s="5" t="s">
        <v>15</v>
      </c>
      <c r="F3165" s="5" t="str">
        <f>VLOOKUP($E3165,Country!$A$1:$B$11,2,0)</f>
        <v>Oceania</v>
      </c>
      <c r="G3165" s="5" t="s">
        <v>33</v>
      </c>
      <c r="H3165" s="5" t="str">
        <f>VLOOKUP($G3165,Products!$A$1:$C$11,COLUMNS(Products!$A$2:B3165),0)</f>
        <v>Electronics</v>
      </c>
      <c r="I3165" s="5">
        <f>VLOOKUP($G3165,Products!$A$1:$C$11,COLUMNS(Products!$A$2:C3165),0)</f>
        <v>381.62</v>
      </c>
      <c r="J3165" s="5">
        <v>179.87</v>
      </c>
      <c r="K3165" s="5" t="s">
        <v>81</v>
      </c>
      <c r="L3165" s="6">
        <v>45090</v>
      </c>
      <c r="M3165" s="5">
        <f t="shared" si="49"/>
        <v>20</v>
      </c>
      <c r="N3165" s="5" t="str">
        <f>TEXT(Table1[[#This Row],[Date]],"mmm")</f>
        <v>May</v>
      </c>
      <c r="O3165" s="5">
        <f>YEAR(Table1[[#This Row],[Date]])</f>
        <v>2023</v>
      </c>
    </row>
    <row r="3166" spans="1:15" x14ac:dyDescent="0.25">
      <c r="A3166" s="5">
        <v>3165</v>
      </c>
      <c r="B3166" s="6">
        <v>45402</v>
      </c>
      <c r="C3166" s="5" t="s">
        <v>36</v>
      </c>
      <c r="D3166" s="5" t="str">
        <f>VLOOKUP($C3166,'Sales Person'!$A$1:$C$21,2,0)</f>
        <v>Michale Cole</v>
      </c>
      <c r="E3166" s="5" t="s">
        <v>4</v>
      </c>
      <c r="F3166" s="5" t="str">
        <f>VLOOKUP($E3166,Country!$A$1:$B$11,2,0)</f>
        <v>North America</v>
      </c>
      <c r="G3166" s="5" t="s">
        <v>29</v>
      </c>
      <c r="H3166" s="5" t="str">
        <f>VLOOKUP($G3166,Products!$A$1:$C$11,COLUMNS(Products!$A$2:B3166),0)</f>
        <v>Computing</v>
      </c>
      <c r="I3166" s="5">
        <f>VLOOKUP($G3166,Products!$A$1:$C$11,COLUMNS(Products!$A$2:C3166),0)</f>
        <v>104.6</v>
      </c>
      <c r="J3166" s="5">
        <v>548.85</v>
      </c>
      <c r="K3166" s="5" t="s">
        <v>81</v>
      </c>
      <c r="L3166" s="6">
        <v>45404</v>
      </c>
      <c r="M3166" s="5">
        <f t="shared" si="49"/>
        <v>2</v>
      </c>
      <c r="N3166" s="5" t="str">
        <f>TEXT(Table1[[#This Row],[Date]],"mmm")</f>
        <v>Apr</v>
      </c>
      <c r="O3166" s="5">
        <f>YEAR(Table1[[#This Row],[Date]])</f>
        <v>2024</v>
      </c>
    </row>
    <row r="3167" spans="1:15" x14ac:dyDescent="0.25">
      <c r="A3167" s="5">
        <v>3166</v>
      </c>
      <c r="B3167" s="6">
        <v>45404</v>
      </c>
      <c r="C3167" s="5" t="s">
        <v>46</v>
      </c>
      <c r="D3167" s="5" t="str">
        <f>VLOOKUP($C3167,'Sales Person'!$A$1:$C$21,2,0)</f>
        <v>Nick Patrick</v>
      </c>
      <c r="E3167" s="5" t="s">
        <v>2</v>
      </c>
      <c r="F3167" s="5" t="str">
        <f>VLOOKUP($E3167,Country!$A$1:$B$11,2,0)</f>
        <v>North America</v>
      </c>
      <c r="G3167" s="5" t="s">
        <v>33</v>
      </c>
      <c r="H3167" s="5" t="str">
        <f>VLOOKUP($G3167,Products!$A$1:$C$11,COLUMNS(Products!$A$2:B3167),0)</f>
        <v>Electronics</v>
      </c>
      <c r="I3167" s="5">
        <f>VLOOKUP($G3167,Products!$A$1:$C$11,COLUMNS(Products!$A$2:C3167),0)</f>
        <v>381.62</v>
      </c>
      <c r="J3167" s="5">
        <v>701.46</v>
      </c>
      <c r="K3167" s="5" t="s">
        <v>81</v>
      </c>
      <c r="L3167" s="6">
        <v>45405</v>
      </c>
      <c r="M3167" s="5">
        <f t="shared" si="49"/>
        <v>1</v>
      </c>
      <c r="N3167" s="5" t="str">
        <f>TEXT(Table1[[#This Row],[Date]],"mmm")</f>
        <v>Apr</v>
      </c>
      <c r="O3167" s="5">
        <f>YEAR(Table1[[#This Row],[Date]])</f>
        <v>2024</v>
      </c>
    </row>
    <row r="3168" spans="1:15" x14ac:dyDescent="0.25">
      <c r="A3168" s="5">
        <v>3167</v>
      </c>
      <c r="B3168" s="6">
        <v>45275</v>
      </c>
      <c r="C3168" s="5" t="s">
        <v>52</v>
      </c>
      <c r="D3168" s="5" t="str">
        <f>VLOOKUP($C3168,'Sales Person'!$A$1:$C$21,2,0)</f>
        <v>Nick Patrick</v>
      </c>
      <c r="E3168" s="5" t="s">
        <v>11</v>
      </c>
      <c r="F3168" s="5" t="str">
        <f>VLOOKUP($E3168,Country!$A$1:$B$11,2,0)</f>
        <v>Asia</v>
      </c>
      <c r="G3168" s="5" t="s">
        <v>22</v>
      </c>
      <c r="H3168" s="5" t="str">
        <f>VLOOKUP($G3168,Products!$A$1:$C$11,COLUMNS(Products!$A$2:B3168),0)</f>
        <v>Computing</v>
      </c>
      <c r="I3168" s="5">
        <f>VLOOKUP($G3168,Products!$A$1:$C$11,COLUMNS(Products!$A$2:C3168),0)</f>
        <v>415.78</v>
      </c>
      <c r="J3168" s="5">
        <v>581.47</v>
      </c>
      <c r="K3168" s="5" t="s">
        <v>81</v>
      </c>
      <c r="L3168" s="6">
        <v>45287</v>
      </c>
      <c r="M3168" s="5">
        <f t="shared" si="49"/>
        <v>12</v>
      </c>
      <c r="N3168" s="5" t="str">
        <f>TEXT(Table1[[#This Row],[Date]],"mmm")</f>
        <v>Dec</v>
      </c>
      <c r="O3168" s="5">
        <f>YEAR(Table1[[#This Row],[Date]])</f>
        <v>2023</v>
      </c>
    </row>
    <row r="3169" spans="1:15" x14ac:dyDescent="0.25">
      <c r="A3169" s="5">
        <v>3168</v>
      </c>
      <c r="B3169" s="6">
        <v>45444</v>
      </c>
      <c r="C3169" s="5" t="s">
        <v>44</v>
      </c>
      <c r="D3169" s="5" t="str">
        <f>VLOOKUP($C3169,'Sales Person'!$A$1:$C$21,2,0)</f>
        <v>Cathy Kelley</v>
      </c>
      <c r="E3169" s="5" t="s">
        <v>4</v>
      </c>
      <c r="F3169" s="5" t="str">
        <f>VLOOKUP($E3169,Country!$A$1:$B$11,2,0)</f>
        <v>North America</v>
      </c>
      <c r="G3169" s="5" t="s">
        <v>24</v>
      </c>
      <c r="H3169" s="5" t="str">
        <f>VLOOKUP($G3169,Products!$A$1:$C$11,COLUMNS(Products!$A$2:B3169),0)</f>
        <v>Audio</v>
      </c>
      <c r="I3169" s="5">
        <f>VLOOKUP($G3169,Products!$A$1:$C$11,COLUMNS(Products!$A$2:C3169),0)</f>
        <v>195.62</v>
      </c>
      <c r="J3169" s="5">
        <v>144.47</v>
      </c>
      <c r="K3169" s="5" t="s">
        <v>81</v>
      </c>
      <c r="L3169" s="6">
        <v>45446</v>
      </c>
      <c r="M3169" s="5">
        <f t="shared" si="49"/>
        <v>2</v>
      </c>
      <c r="N3169" s="5" t="str">
        <f>TEXT(Table1[[#This Row],[Date]],"mmm")</f>
        <v>Jun</v>
      </c>
      <c r="O3169" s="5">
        <f>YEAR(Table1[[#This Row],[Date]])</f>
        <v>2024</v>
      </c>
    </row>
    <row r="3170" spans="1:15" x14ac:dyDescent="0.25">
      <c r="A3170" s="5">
        <v>3169</v>
      </c>
      <c r="B3170" s="6">
        <v>45007</v>
      </c>
      <c r="C3170" s="5" t="s">
        <v>66</v>
      </c>
      <c r="D3170" s="5" t="str">
        <f>VLOOKUP($C3170,'Sales Person'!$A$1:$C$21,2,0)</f>
        <v>Michale Cole</v>
      </c>
      <c r="E3170" s="5" t="s">
        <v>14</v>
      </c>
      <c r="F3170" s="5" t="str">
        <f>VLOOKUP($E3170,Country!$A$1:$B$11,2,0)</f>
        <v>Asia</v>
      </c>
      <c r="G3170" s="5" t="s">
        <v>20</v>
      </c>
      <c r="H3170" s="5" t="str">
        <f>VLOOKUP($G3170,Products!$A$1:$C$11,COLUMNS(Products!$A$2:B3170),0)</f>
        <v>Office Equipment</v>
      </c>
      <c r="I3170" s="5">
        <f>VLOOKUP($G3170,Products!$A$1:$C$11,COLUMNS(Products!$A$2:C3170),0)</f>
        <v>350.59</v>
      </c>
      <c r="J3170" s="5">
        <v>119.36</v>
      </c>
      <c r="K3170" s="5" t="s">
        <v>81</v>
      </c>
      <c r="L3170" s="6">
        <v>45025</v>
      </c>
      <c r="M3170" s="5">
        <f t="shared" si="49"/>
        <v>18</v>
      </c>
      <c r="N3170" s="5" t="str">
        <f>TEXT(Table1[[#This Row],[Date]],"mmm")</f>
        <v>Mar</v>
      </c>
      <c r="O3170" s="5">
        <f>YEAR(Table1[[#This Row],[Date]])</f>
        <v>2023</v>
      </c>
    </row>
    <row r="3171" spans="1:15" x14ac:dyDescent="0.25">
      <c r="A3171" s="5">
        <v>3170</v>
      </c>
      <c r="B3171" s="6">
        <v>45587</v>
      </c>
      <c r="C3171" s="5" t="s">
        <v>42</v>
      </c>
      <c r="D3171" s="5" t="str">
        <f>VLOOKUP($C3171,'Sales Person'!$A$1:$C$21,2,0)</f>
        <v>Cathy Kelley</v>
      </c>
      <c r="E3171" s="5" t="s">
        <v>14</v>
      </c>
      <c r="F3171" s="5" t="str">
        <f>VLOOKUP($E3171,Country!$A$1:$B$11,2,0)</f>
        <v>Asia</v>
      </c>
      <c r="G3171" s="5" t="s">
        <v>28</v>
      </c>
      <c r="H3171" s="5" t="str">
        <f>VLOOKUP($G3171,Products!$A$1:$C$11,COLUMNS(Products!$A$2:B3171),0)</f>
        <v>Electronics</v>
      </c>
      <c r="I3171" s="5">
        <f>VLOOKUP($G3171,Products!$A$1:$C$11,COLUMNS(Products!$A$2:C3171),0)</f>
        <v>282.79000000000002</v>
      </c>
      <c r="J3171" s="5">
        <v>681.37</v>
      </c>
      <c r="K3171" s="5" t="s">
        <v>81</v>
      </c>
      <c r="L3171" s="6">
        <v>45605</v>
      </c>
      <c r="M3171" s="5">
        <f t="shared" si="49"/>
        <v>18</v>
      </c>
      <c r="N3171" s="5" t="str">
        <f>TEXT(Table1[[#This Row],[Date]],"mmm")</f>
        <v>Oct</v>
      </c>
      <c r="O3171" s="5">
        <f>YEAR(Table1[[#This Row],[Date]])</f>
        <v>2024</v>
      </c>
    </row>
    <row r="3172" spans="1:15" x14ac:dyDescent="0.25">
      <c r="A3172" s="5">
        <v>3171</v>
      </c>
      <c r="B3172" s="6">
        <v>45531</v>
      </c>
      <c r="C3172" s="5" t="s">
        <v>68</v>
      </c>
      <c r="D3172" s="5" t="str">
        <f>VLOOKUP($C3172,'Sales Person'!$A$1:$C$21,2,0)</f>
        <v>Samantha Irvin</v>
      </c>
      <c r="E3172" s="5" t="s">
        <v>14</v>
      </c>
      <c r="F3172" s="5" t="str">
        <f>VLOOKUP($E3172,Country!$A$1:$B$11,2,0)</f>
        <v>Asia</v>
      </c>
      <c r="G3172" s="5" t="s">
        <v>28</v>
      </c>
      <c r="H3172" s="5" t="str">
        <f>VLOOKUP($G3172,Products!$A$1:$C$11,COLUMNS(Products!$A$2:B3172),0)</f>
        <v>Electronics</v>
      </c>
      <c r="I3172" s="5">
        <f>VLOOKUP($G3172,Products!$A$1:$C$11,COLUMNS(Products!$A$2:C3172),0)</f>
        <v>282.79000000000002</v>
      </c>
      <c r="J3172" s="5">
        <v>894.64</v>
      </c>
      <c r="K3172" s="5" t="s">
        <v>82</v>
      </c>
      <c r="L3172" s="5" t="s">
        <v>83</v>
      </c>
      <c r="M3172" s="5" t="str">
        <f t="shared" si="49"/>
        <v>0</v>
      </c>
      <c r="N3172" s="5" t="str">
        <f>TEXT(Table1[[#This Row],[Date]],"mmm")</f>
        <v>Aug</v>
      </c>
      <c r="O3172" s="5">
        <f>YEAR(Table1[[#This Row],[Date]])</f>
        <v>2024</v>
      </c>
    </row>
    <row r="3173" spans="1:15" x14ac:dyDescent="0.25">
      <c r="A3173" s="5">
        <v>3172</v>
      </c>
      <c r="B3173" s="6">
        <v>45619</v>
      </c>
      <c r="C3173" s="5" t="s">
        <v>44</v>
      </c>
      <c r="D3173" s="5" t="str">
        <f>VLOOKUP($C3173,'Sales Person'!$A$1:$C$21,2,0)</f>
        <v>Cathy Kelley</v>
      </c>
      <c r="E3173" s="5" t="s">
        <v>5</v>
      </c>
      <c r="F3173" s="5" t="str">
        <f>VLOOKUP($E3173,Country!$A$1:$B$11,2,0)</f>
        <v>South America</v>
      </c>
      <c r="G3173" s="5" t="s">
        <v>28</v>
      </c>
      <c r="H3173" s="5" t="str">
        <f>VLOOKUP($G3173,Products!$A$1:$C$11,COLUMNS(Products!$A$2:B3173),0)</f>
        <v>Electronics</v>
      </c>
      <c r="I3173" s="5">
        <f>VLOOKUP($G3173,Products!$A$1:$C$11,COLUMNS(Products!$A$2:C3173),0)</f>
        <v>282.79000000000002</v>
      </c>
      <c r="J3173" s="5">
        <v>235.77</v>
      </c>
      <c r="K3173" s="5" t="s">
        <v>82</v>
      </c>
      <c r="L3173" s="5" t="s">
        <v>83</v>
      </c>
      <c r="M3173" s="5" t="str">
        <f t="shared" si="49"/>
        <v>0</v>
      </c>
      <c r="N3173" s="5" t="str">
        <f>TEXT(Table1[[#This Row],[Date]],"mmm")</f>
        <v>Nov</v>
      </c>
      <c r="O3173" s="5">
        <f>YEAR(Table1[[#This Row],[Date]])</f>
        <v>2024</v>
      </c>
    </row>
    <row r="3174" spans="1:15" x14ac:dyDescent="0.25">
      <c r="A3174" s="5">
        <v>3173</v>
      </c>
      <c r="B3174" s="6">
        <v>45254</v>
      </c>
      <c r="C3174" s="5" t="s">
        <v>72</v>
      </c>
      <c r="D3174" s="5" t="str">
        <f>VLOOKUP($C3174,'Sales Person'!$A$1:$C$21,2,0)</f>
        <v>Cathy Kelley</v>
      </c>
      <c r="E3174" s="5" t="s">
        <v>10</v>
      </c>
      <c r="F3174" s="5" t="str">
        <f>VLOOKUP($E3174,Country!$A$1:$B$11,2,0)</f>
        <v>Europe</v>
      </c>
      <c r="G3174" s="5" t="s">
        <v>30</v>
      </c>
      <c r="H3174" s="5" t="str">
        <f>VLOOKUP($G3174,Products!$A$1:$C$11,COLUMNS(Products!$A$2:B3174),0)</f>
        <v>Audio</v>
      </c>
      <c r="I3174" s="5">
        <f>VLOOKUP($G3174,Products!$A$1:$C$11,COLUMNS(Products!$A$2:C3174),0)</f>
        <v>199.57</v>
      </c>
      <c r="J3174" s="5">
        <v>756.11</v>
      </c>
      <c r="K3174" s="5" t="s">
        <v>81</v>
      </c>
      <c r="L3174" s="6">
        <v>45260</v>
      </c>
      <c r="M3174" s="5">
        <f t="shared" si="49"/>
        <v>6</v>
      </c>
      <c r="N3174" s="5" t="str">
        <f>TEXT(Table1[[#This Row],[Date]],"mmm")</f>
        <v>Nov</v>
      </c>
      <c r="O3174" s="5">
        <f>YEAR(Table1[[#This Row],[Date]])</f>
        <v>2023</v>
      </c>
    </row>
    <row r="3175" spans="1:15" x14ac:dyDescent="0.25">
      <c r="A3175" s="5">
        <v>3174</v>
      </c>
      <c r="B3175" s="6">
        <v>45071</v>
      </c>
      <c r="C3175" s="5" t="s">
        <v>42</v>
      </c>
      <c r="D3175" s="5" t="str">
        <f>VLOOKUP($C3175,'Sales Person'!$A$1:$C$21,2,0)</f>
        <v>Cathy Kelley</v>
      </c>
      <c r="E3175" s="5" t="s">
        <v>15</v>
      </c>
      <c r="F3175" s="5" t="str">
        <f>VLOOKUP($E3175,Country!$A$1:$B$11,2,0)</f>
        <v>Oceania</v>
      </c>
      <c r="G3175" s="5" t="s">
        <v>30</v>
      </c>
      <c r="H3175" s="5" t="str">
        <f>VLOOKUP($G3175,Products!$A$1:$C$11,COLUMNS(Products!$A$2:B3175),0)</f>
        <v>Audio</v>
      </c>
      <c r="I3175" s="5">
        <f>VLOOKUP($G3175,Products!$A$1:$C$11,COLUMNS(Products!$A$2:C3175),0)</f>
        <v>199.57</v>
      </c>
      <c r="J3175" s="5">
        <v>978.16</v>
      </c>
      <c r="K3175" s="5" t="s">
        <v>81</v>
      </c>
      <c r="L3175" s="6">
        <v>45091</v>
      </c>
      <c r="M3175" s="5">
        <f t="shared" si="49"/>
        <v>20</v>
      </c>
      <c r="N3175" s="5" t="str">
        <f>TEXT(Table1[[#This Row],[Date]],"mmm")</f>
        <v>May</v>
      </c>
      <c r="O3175" s="5">
        <f>YEAR(Table1[[#This Row],[Date]])</f>
        <v>2023</v>
      </c>
    </row>
    <row r="3176" spans="1:15" x14ac:dyDescent="0.25">
      <c r="A3176" s="5">
        <v>3175</v>
      </c>
      <c r="B3176" s="6">
        <v>45415</v>
      </c>
      <c r="C3176" s="5" t="s">
        <v>74</v>
      </c>
      <c r="D3176" s="5" t="str">
        <f>VLOOKUP($C3176,'Sales Person'!$A$1:$C$21,2,0)</f>
        <v>Michale Cole</v>
      </c>
      <c r="E3176" s="5" t="s">
        <v>4</v>
      </c>
      <c r="F3176" s="5" t="str">
        <f>VLOOKUP($E3176,Country!$A$1:$B$11,2,0)</f>
        <v>North America</v>
      </c>
      <c r="G3176" s="5" t="s">
        <v>33</v>
      </c>
      <c r="H3176" s="5" t="str">
        <f>VLOOKUP($G3176,Products!$A$1:$C$11,COLUMNS(Products!$A$2:B3176),0)</f>
        <v>Electronics</v>
      </c>
      <c r="I3176" s="5">
        <f>VLOOKUP($G3176,Products!$A$1:$C$11,COLUMNS(Products!$A$2:C3176),0)</f>
        <v>381.62</v>
      </c>
      <c r="J3176" s="5">
        <v>278.52</v>
      </c>
      <c r="K3176" s="5" t="s">
        <v>81</v>
      </c>
      <c r="L3176" s="6">
        <v>45417</v>
      </c>
      <c r="M3176" s="5">
        <f t="shared" si="49"/>
        <v>2</v>
      </c>
      <c r="N3176" s="5" t="str">
        <f>TEXT(Table1[[#This Row],[Date]],"mmm")</f>
        <v>May</v>
      </c>
      <c r="O3176" s="5">
        <f>YEAR(Table1[[#This Row],[Date]])</f>
        <v>2024</v>
      </c>
    </row>
    <row r="3177" spans="1:15" x14ac:dyDescent="0.25">
      <c r="A3177" s="5">
        <v>3176</v>
      </c>
      <c r="B3177" s="6">
        <v>45134</v>
      </c>
      <c r="C3177" s="5" t="s">
        <v>52</v>
      </c>
      <c r="D3177" s="5" t="str">
        <f>VLOOKUP($C3177,'Sales Person'!$A$1:$C$21,2,0)</f>
        <v>Nick Patrick</v>
      </c>
      <c r="E3177" s="5" t="s">
        <v>2</v>
      </c>
      <c r="F3177" s="5" t="str">
        <f>VLOOKUP($E3177,Country!$A$1:$B$11,2,0)</f>
        <v>North America</v>
      </c>
      <c r="G3177" s="5" t="s">
        <v>30</v>
      </c>
      <c r="H3177" s="5" t="str">
        <f>VLOOKUP($G3177,Products!$A$1:$C$11,COLUMNS(Products!$A$2:B3177),0)</f>
        <v>Audio</v>
      </c>
      <c r="I3177" s="5">
        <f>VLOOKUP($G3177,Products!$A$1:$C$11,COLUMNS(Products!$A$2:C3177),0)</f>
        <v>199.57</v>
      </c>
      <c r="J3177" s="5">
        <v>550.47</v>
      </c>
      <c r="K3177" s="5" t="s">
        <v>81</v>
      </c>
      <c r="L3177" s="6">
        <v>45135</v>
      </c>
      <c r="M3177" s="5">
        <f t="shared" si="49"/>
        <v>1</v>
      </c>
      <c r="N3177" s="5" t="str">
        <f>TEXT(Table1[[#This Row],[Date]],"mmm")</f>
        <v>Jul</v>
      </c>
      <c r="O3177" s="5">
        <f>YEAR(Table1[[#This Row],[Date]])</f>
        <v>2023</v>
      </c>
    </row>
    <row r="3178" spans="1:15" x14ac:dyDescent="0.25">
      <c r="A3178" s="5">
        <v>3177</v>
      </c>
      <c r="B3178" s="6">
        <v>45610</v>
      </c>
      <c r="C3178" s="5" t="s">
        <v>46</v>
      </c>
      <c r="D3178" s="5" t="str">
        <f>VLOOKUP($C3178,'Sales Person'!$A$1:$C$21,2,0)</f>
        <v>Nick Patrick</v>
      </c>
      <c r="E3178" s="5" t="s">
        <v>7</v>
      </c>
      <c r="F3178" s="5" t="str">
        <f>VLOOKUP($E3178,Country!$A$1:$B$11,2,0)</f>
        <v>Europe</v>
      </c>
      <c r="G3178" s="5" t="s">
        <v>26</v>
      </c>
      <c r="H3178" s="5" t="str">
        <f>VLOOKUP($G3178,Products!$A$1:$C$11,COLUMNS(Products!$A$2:B3178),0)</f>
        <v>Electronics</v>
      </c>
      <c r="I3178" s="5">
        <f>VLOOKUP($G3178,Products!$A$1:$C$11,COLUMNS(Products!$A$2:C3178),0)</f>
        <v>263.2</v>
      </c>
      <c r="J3178" s="5">
        <v>834.33</v>
      </c>
      <c r="K3178" s="5" t="s">
        <v>81</v>
      </c>
      <c r="L3178" s="6">
        <v>45618</v>
      </c>
      <c r="M3178" s="5">
        <f t="shared" si="49"/>
        <v>8</v>
      </c>
      <c r="N3178" s="5" t="str">
        <f>TEXT(Table1[[#This Row],[Date]],"mmm")</f>
        <v>Nov</v>
      </c>
      <c r="O3178" s="5">
        <f>YEAR(Table1[[#This Row],[Date]])</f>
        <v>2024</v>
      </c>
    </row>
    <row r="3179" spans="1:15" x14ac:dyDescent="0.25">
      <c r="A3179" s="5">
        <v>3178</v>
      </c>
      <c r="B3179" s="6">
        <v>45024</v>
      </c>
      <c r="C3179" s="5" t="s">
        <v>44</v>
      </c>
      <c r="D3179" s="5" t="str">
        <f>VLOOKUP($C3179,'Sales Person'!$A$1:$C$21,2,0)</f>
        <v>Cathy Kelley</v>
      </c>
      <c r="E3179" s="5" t="s">
        <v>2</v>
      </c>
      <c r="F3179" s="5" t="str">
        <f>VLOOKUP($E3179,Country!$A$1:$B$11,2,0)</f>
        <v>North America</v>
      </c>
      <c r="G3179" s="5" t="s">
        <v>22</v>
      </c>
      <c r="H3179" s="5" t="str">
        <f>VLOOKUP($G3179,Products!$A$1:$C$11,COLUMNS(Products!$A$2:B3179),0)</f>
        <v>Computing</v>
      </c>
      <c r="I3179" s="5">
        <f>VLOOKUP($G3179,Products!$A$1:$C$11,COLUMNS(Products!$A$2:C3179),0)</f>
        <v>415.78</v>
      </c>
      <c r="J3179" s="5">
        <v>344.05</v>
      </c>
      <c r="K3179" s="5" t="s">
        <v>81</v>
      </c>
      <c r="L3179" s="6">
        <v>45025</v>
      </c>
      <c r="M3179" s="5">
        <f t="shared" si="49"/>
        <v>1</v>
      </c>
      <c r="N3179" s="5" t="str">
        <f>TEXT(Table1[[#This Row],[Date]],"mmm")</f>
        <v>Apr</v>
      </c>
      <c r="O3179" s="5">
        <f>YEAR(Table1[[#This Row],[Date]])</f>
        <v>2023</v>
      </c>
    </row>
    <row r="3180" spans="1:15" x14ac:dyDescent="0.25">
      <c r="A3180" s="5">
        <v>3179</v>
      </c>
      <c r="B3180" s="6">
        <v>45267</v>
      </c>
      <c r="C3180" s="5" t="s">
        <v>46</v>
      </c>
      <c r="D3180" s="5" t="str">
        <f>VLOOKUP($C3180,'Sales Person'!$A$1:$C$21,2,0)</f>
        <v>Nick Patrick</v>
      </c>
      <c r="E3180" s="5" t="s">
        <v>14</v>
      </c>
      <c r="F3180" s="5" t="str">
        <f>VLOOKUP($E3180,Country!$A$1:$B$11,2,0)</f>
        <v>Asia</v>
      </c>
      <c r="G3180" s="5" t="s">
        <v>28</v>
      </c>
      <c r="H3180" s="5" t="str">
        <f>VLOOKUP($G3180,Products!$A$1:$C$11,COLUMNS(Products!$A$2:B3180),0)</f>
        <v>Electronics</v>
      </c>
      <c r="I3180" s="5">
        <f>VLOOKUP($G3180,Products!$A$1:$C$11,COLUMNS(Products!$A$2:C3180),0)</f>
        <v>282.79000000000002</v>
      </c>
      <c r="J3180" s="5">
        <v>517.54</v>
      </c>
      <c r="K3180" s="5" t="s">
        <v>81</v>
      </c>
      <c r="L3180" s="6">
        <v>45285</v>
      </c>
      <c r="M3180" s="5">
        <f t="shared" si="49"/>
        <v>18</v>
      </c>
      <c r="N3180" s="5" t="str">
        <f>TEXT(Table1[[#This Row],[Date]],"mmm")</f>
        <v>Dec</v>
      </c>
      <c r="O3180" s="5">
        <f>YEAR(Table1[[#This Row],[Date]])</f>
        <v>2023</v>
      </c>
    </row>
    <row r="3181" spans="1:15" x14ac:dyDescent="0.25">
      <c r="A3181" s="5">
        <v>3180</v>
      </c>
      <c r="B3181" s="6">
        <v>45321</v>
      </c>
      <c r="C3181" s="5" t="s">
        <v>62</v>
      </c>
      <c r="D3181" s="5" t="str">
        <f>VLOOKUP($C3181,'Sales Person'!$A$1:$C$21,2,0)</f>
        <v>Cathy Kelley</v>
      </c>
      <c r="E3181" s="5" t="s">
        <v>11</v>
      </c>
      <c r="F3181" s="5" t="str">
        <f>VLOOKUP($E3181,Country!$A$1:$B$11,2,0)</f>
        <v>Asia</v>
      </c>
      <c r="G3181" s="5" t="s">
        <v>22</v>
      </c>
      <c r="H3181" s="5" t="str">
        <f>VLOOKUP($G3181,Products!$A$1:$C$11,COLUMNS(Products!$A$2:B3181),0)</f>
        <v>Computing</v>
      </c>
      <c r="I3181" s="5">
        <f>VLOOKUP($G3181,Products!$A$1:$C$11,COLUMNS(Products!$A$2:C3181),0)</f>
        <v>415.78</v>
      </c>
      <c r="J3181" s="5">
        <v>277.67</v>
      </c>
      <c r="K3181" s="5" t="s">
        <v>81</v>
      </c>
      <c r="L3181" s="6">
        <v>45333</v>
      </c>
      <c r="M3181" s="5">
        <f t="shared" si="49"/>
        <v>12</v>
      </c>
      <c r="N3181" s="5" t="str">
        <f>TEXT(Table1[[#This Row],[Date]],"mmm")</f>
        <v>Jan</v>
      </c>
      <c r="O3181" s="5">
        <f>YEAR(Table1[[#This Row],[Date]])</f>
        <v>2024</v>
      </c>
    </row>
    <row r="3182" spans="1:15" x14ac:dyDescent="0.25">
      <c r="A3182" s="5">
        <v>3181</v>
      </c>
      <c r="B3182" s="6">
        <v>45303</v>
      </c>
      <c r="C3182" s="5" t="s">
        <v>60</v>
      </c>
      <c r="D3182" s="5" t="str">
        <f>VLOOKUP($C3182,'Sales Person'!$A$1:$C$21,2,0)</f>
        <v>Cathy Kelley</v>
      </c>
      <c r="E3182" s="5" t="s">
        <v>10</v>
      </c>
      <c r="F3182" s="5" t="str">
        <f>VLOOKUP($E3182,Country!$A$1:$B$11,2,0)</f>
        <v>Europe</v>
      </c>
      <c r="G3182" s="5" t="s">
        <v>33</v>
      </c>
      <c r="H3182" s="5" t="str">
        <f>VLOOKUP($G3182,Products!$A$1:$C$11,COLUMNS(Products!$A$2:B3182),0)</f>
        <v>Electronics</v>
      </c>
      <c r="I3182" s="5">
        <f>VLOOKUP($G3182,Products!$A$1:$C$11,COLUMNS(Products!$A$2:C3182),0)</f>
        <v>381.62</v>
      </c>
      <c r="J3182" s="5">
        <v>119.23</v>
      </c>
      <c r="K3182" s="5" t="s">
        <v>81</v>
      </c>
      <c r="L3182" s="6">
        <v>45309</v>
      </c>
      <c r="M3182" s="5">
        <f t="shared" si="49"/>
        <v>6</v>
      </c>
      <c r="N3182" s="5" t="str">
        <f>TEXT(Table1[[#This Row],[Date]],"mmm")</f>
        <v>Jan</v>
      </c>
      <c r="O3182" s="5">
        <f>YEAR(Table1[[#This Row],[Date]])</f>
        <v>2024</v>
      </c>
    </row>
    <row r="3183" spans="1:15" x14ac:dyDescent="0.25">
      <c r="A3183" s="5">
        <v>3182</v>
      </c>
      <c r="B3183" s="6">
        <v>45378</v>
      </c>
      <c r="C3183" s="5" t="s">
        <v>66</v>
      </c>
      <c r="D3183" s="5" t="str">
        <f>VLOOKUP($C3183,'Sales Person'!$A$1:$C$21,2,0)</f>
        <v>Michale Cole</v>
      </c>
      <c r="E3183" s="5" t="s">
        <v>7</v>
      </c>
      <c r="F3183" s="5" t="str">
        <f>VLOOKUP($E3183,Country!$A$1:$B$11,2,0)</f>
        <v>Europe</v>
      </c>
      <c r="G3183" s="5" t="s">
        <v>24</v>
      </c>
      <c r="H3183" s="5" t="str">
        <f>VLOOKUP($G3183,Products!$A$1:$C$11,COLUMNS(Products!$A$2:B3183),0)</f>
        <v>Audio</v>
      </c>
      <c r="I3183" s="5">
        <f>VLOOKUP($G3183,Products!$A$1:$C$11,COLUMNS(Products!$A$2:C3183),0)</f>
        <v>195.62</v>
      </c>
      <c r="J3183" s="5">
        <v>370.7</v>
      </c>
      <c r="K3183" s="5" t="s">
        <v>81</v>
      </c>
      <c r="L3183" s="6">
        <v>45386</v>
      </c>
      <c r="M3183" s="5">
        <f t="shared" si="49"/>
        <v>8</v>
      </c>
      <c r="N3183" s="5" t="str">
        <f>TEXT(Table1[[#This Row],[Date]],"mmm")</f>
        <v>Mar</v>
      </c>
      <c r="O3183" s="5">
        <f>YEAR(Table1[[#This Row],[Date]])</f>
        <v>2024</v>
      </c>
    </row>
    <row r="3184" spans="1:15" x14ac:dyDescent="0.25">
      <c r="A3184" s="5">
        <v>3183</v>
      </c>
      <c r="B3184" s="6">
        <v>45150</v>
      </c>
      <c r="C3184" s="5" t="s">
        <v>44</v>
      </c>
      <c r="D3184" s="5" t="str">
        <f>VLOOKUP($C3184,'Sales Person'!$A$1:$C$21,2,0)</f>
        <v>Cathy Kelley</v>
      </c>
      <c r="E3184" s="5" t="s">
        <v>5</v>
      </c>
      <c r="F3184" s="5" t="str">
        <f>VLOOKUP($E3184,Country!$A$1:$B$11,2,0)</f>
        <v>South America</v>
      </c>
      <c r="G3184" s="5" t="s">
        <v>29</v>
      </c>
      <c r="H3184" s="5" t="str">
        <f>VLOOKUP($G3184,Products!$A$1:$C$11,COLUMNS(Products!$A$2:B3184),0)</f>
        <v>Computing</v>
      </c>
      <c r="I3184" s="5">
        <f>VLOOKUP($G3184,Products!$A$1:$C$11,COLUMNS(Products!$A$2:C3184),0)</f>
        <v>104.6</v>
      </c>
      <c r="J3184" s="5">
        <v>777.12</v>
      </c>
      <c r="K3184" s="5" t="s">
        <v>81</v>
      </c>
      <c r="L3184" s="6">
        <v>45154</v>
      </c>
      <c r="M3184" s="5">
        <f t="shared" si="49"/>
        <v>4</v>
      </c>
      <c r="N3184" s="5" t="str">
        <f>TEXT(Table1[[#This Row],[Date]],"mmm")</f>
        <v>Aug</v>
      </c>
      <c r="O3184" s="5">
        <f>YEAR(Table1[[#This Row],[Date]])</f>
        <v>2023</v>
      </c>
    </row>
    <row r="3185" spans="1:15" x14ac:dyDescent="0.25">
      <c r="A3185" s="5">
        <v>3184</v>
      </c>
      <c r="B3185" s="6">
        <v>45399</v>
      </c>
      <c r="C3185" s="5" t="s">
        <v>62</v>
      </c>
      <c r="D3185" s="5" t="str">
        <f>VLOOKUP($C3185,'Sales Person'!$A$1:$C$21,2,0)</f>
        <v>Cathy Kelley</v>
      </c>
      <c r="E3185" s="5" t="s">
        <v>10</v>
      </c>
      <c r="F3185" s="5" t="str">
        <f>VLOOKUP($E3185,Country!$A$1:$B$11,2,0)</f>
        <v>Europe</v>
      </c>
      <c r="G3185" s="5" t="s">
        <v>29</v>
      </c>
      <c r="H3185" s="5" t="str">
        <f>VLOOKUP($G3185,Products!$A$1:$C$11,COLUMNS(Products!$A$2:B3185),0)</f>
        <v>Computing</v>
      </c>
      <c r="I3185" s="5">
        <f>VLOOKUP($G3185,Products!$A$1:$C$11,COLUMNS(Products!$A$2:C3185),0)</f>
        <v>104.6</v>
      </c>
      <c r="J3185" s="5">
        <v>653.75</v>
      </c>
      <c r="K3185" s="5" t="s">
        <v>81</v>
      </c>
      <c r="L3185" s="6">
        <v>45405</v>
      </c>
      <c r="M3185" s="5">
        <f t="shared" si="49"/>
        <v>6</v>
      </c>
      <c r="N3185" s="5" t="str">
        <f>TEXT(Table1[[#This Row],[Date]],"mmm")</f>
        <v>Apr</v>
      </c>
      <c r="O3185" s="5">
        <f>YEAR(Table1[[#This Row],[Date]])</f>
        <v>2024</v>
      </c>
    </row>
    <row r="3186" spans="1:15" x14ac:dyDescent="0.25">
      <c r="A3186" s="5">
        <v>3185</v>
      </c>
      <c r="B3186" s="6">
        <v>45330</v>
      </c>
      <c r="C3186" s="5" t="s">
        <v>74</v>
      </c>
      <c r="D3186" s="5" t="str">
        <f>VLOOKUP($C3186,'Sales Person'!$A$1:$C$21,2,0)</f>
        <v>Michale Cole</v>
      </c>
      <c r="E3186" s="5" t="s">
        <v>14</v>
      </c>
      <c r="F3186" s="5" t="str">
        <f>VLOOKUP($E3186,Country!$A$1:$B$11,2,0)</f>
        <v>Asia</v>
      </c>
      <c r="G3186" s="5" t="s">
        <v>22</v>
      </c>
      <c r="H3186" s="5" t="str">
        <f>VLOOKUP($G3186,Products!$A$1:$C$11,COLUMNS(Products!$A$2:B3186),0)</f>
        <v>Computing</v>
      </c>
      <c r="I3186" s="5">
        <f>VLOOKUP($G3186,Products!$A$1:$C$11,COLUMNS(Products!$A$2:C3186),0)</f>
        <v>415.78</v>
      </c>
      <c r="J3186" s="5">
        <v>212.34</v>
      </c>
      <c r="K3186" s="5" t="s">
        <v>81</v>
      </c>
      <c r="L3186" s="6">
        <v>45348</v>
      </c>
      <c r="M3186" s="5">
        <f t="shared" si="49"/>
        <v>18</v>
      </c>
      <c r="N3186" s="5" t="str">
        <f>TEXT(Table1[[#This Row],[Date]],"mmm")</f>
        <v>Feb</v>
      </c>
      <c r="O3186" s="5">
        <f>YEAR(Table1[[#This Row],[Date]])</f>
        <v>2024</v>
      </c>
    </row>
    <row r="3187" spans="1:15" x14ac:dyDescent="0.25">
      <c r="A3187" s="5">
        <v>3186</v>
      </c>
      <c r="B3187" s="6">
        <v>45590</v>
      </c>
      <c r="C3187" s="5" t="s">
        <v>36</v>
      </c>
      <c r="D3187" s="5" t="str">
        <f>VLOOKUP($C3187,'Sales Person'!$A$1:$C$21,2,0)</f>
        <v>Michale Cole</v>
      </c>
      <c r="E3187" s="5" t="s">
        <v>13</v>
      </c>
      <c r="F3187" s="5" t="str">
        <f>VLOOKUP($E3187,Country!$A$1:$B$11,2,0)</f>
        <v>Asia</v>
      </c>
      <c r="G3187" s="5" t="s">
        <v>24</v>
      </c>
      <c r="H3187" s="5" t="str">
        <f>VLOOKUP($G3187,Products!$A$1:$C$11,COLUMNS(Products!$A$2:B3187),0)</f>
        <v>Audio</v>
      </c>
      <c r="I3187" s="5">
        <f>VLOOKUP($G3187,Products!$A$1:$C$11,COLUMNS(Products!$A$2:C3187),0)</f>
        <v>195.62</v>
      </c>
      <c r="J3187" s="5">
        <v>574.74</v>
      </c>
      <c r="K3187" s="5" t="s">
        <v>81</v>
      </c>
      <c r="L3187" s="6">
        <v>45605</v>
      </c>
      <c r="M3187" s="5">
        <f t="shared" si="49"/>
        <v>15</v>
      </c>
      <c r="N3187" s="5" t="str">
        <f>TEXT(Table1[[#This Row],[Date]],"mmm")</f>
        <v>Oct</v>
      </c>
      <c r="O3187" s="5">
        <f>YEAR(Table1[[#This Row],[Date]])</f>
        <v>2024</v>
      </c>
    </row>
    <row r="3188" spans="1:15" x14ac:dyDescent="0.25">
      <c r="A3188" s="5">
        <v>3187</v>
      </c>
      <c r="B3188" s="6">
        <v>45130</v>
      </c>
      <c r="C3188" s="5" t="s">
        <v>48</v>
      </c>
      <c r="D3188" s="5" t="str">
        <f>VLOOKUP($C3188,'Sales Person'!$A$1:$C$21,2,0)</f>
        <v>Cathy Kelley</v>
      </c>
      <c r="E3188" s="5" t="s">
        <v>14</v>
      </c>
      <c r="F3188" s="5" t="str">
        <f>VLOOKUP($E3188,Country!$A$1:$B$11,2,0)</f>
        <v>Asia</v>
      </c>
      <c r="G3188" s="5" t="s">
        <v>22</v>
      </c>
      <c r="H3188" s="5" t="str">
        <f>VLOOKUP($G3188,Products!$A$1:$C$11,COLUMNS(Products!$A$2:B3188),0)</f>
        <v>Computing</v>
      </c>
      <c r="I3188" s="5">
        <f>VLOOKUP($G3188,Products!$A$1:$C$11,COLUMNS(Products!$A$2:C3188),0)</f>
        <v>415.78</v>
      </c>
      <c r="J3188" s="5">
        <v>895.76</v>
      </c>
      <c r="K3188" s="5" t="s">
        <v>82</v>
      </c>
      <c r="L3188" s="5" t="s">
        <v>83</v>
      </c>
      <c r="M3188" s="5" t="str">
        <f t="shared" si="49"/>
        <v>0</v>
      </c>
      <c r="N3188" s="5" t="str">
        <f>TEXT(Table1[[#This Row],[Date]],"mmm")</f>
        <v>Jul</v>
      </c>
      <c r="O3188" s="5">
        <f>YEAR(Table1[[#This Row],[Date]])</f>
        <v>2023</v>
      </c>
    </row>
    <row r="3189" spans="1:15" x14ac:dyDescent="0.25">
      <c r="A3189" s="5">
        <v>3188</v>
      </c>
      <c r="B3189" s="6">
        <v>45287</v>
      </c>
      <c r="C3189" s="5" t="s">
        <v>50</v>
      </c>
      <c r="D3189" s="5" t="str">
        <f>VLOOKUP($C3189,'Sales Person'!$A$1:$C$21,2,0)</f>
        <v>Michale Cole</v>
      </c>
      <c r="E3189" s="5" t="s">
        <v>5</v>
      </c>
      <c r="F3189" s="5" t="str">
        <f>VLOOKUP($E3189,Country!$A$1:$B$11,2,0)</f>
        <v>South America</v>
      </c>
      <c r="G3189" s="5" t="s">
        <v>33</v>
      </c>
      <c r="H3189" s="5" t="str">
        <f>VLOOKUP($G3189,Products!$A$1:$C$11,COLUMNS(Products!$A$2:B3189),0)</f>
        <v>Electronics</v>
      </c>
      <c r="I3189" s="5">
        <f>VLOOKUP($G3189,Products!$A$1:$C$11,COLUMNS(Products!$A$2:C3189),0)</f>
        <v>381.62</v>
      </c>
      <c r="J3189" s="5">
        <v>929.14</v>
      </c>
      <c r="K3189" s="5" t="s">
        <v>81</v>
      </c>
      <c r="L3189" s="6">
        <v>45291</v>
      </c>
      <c r="M3189" s="5">
        <f t="shared" si="49"/>
        <v>4</v>
      </c>
      <c r="N3189" s="5" t="str">
        <f>TEXT(Table1[[#This Row],[Date]],"mmm")</f>
        <v>Dec</v>
      </c>
      <c r="O3189" s="5">
        <f>YEAR(Table1[[#This Row],[Date]])</f>
        <v>2023</v>
      </c>
    </row>
    <row r="3190" spans="1:15" x14ac:dyDescent="0.25">
      <c r="A3190" s="5">
        <v>3189</v>
      </c>
      <c r="B3190" s="6">
        <v>45286</v>
      </c>
      <c r="C3190" s="5" t="s">
        <v>56</v>
      </c>
      <c r="D3190" s="5" t="str">
        <f>VLOOKUP($C3190,'Sales Person'!$A$1:$C$21,2,0)</f>
        <v>Nick Patrick</v>
      </c>
      <c r="E3190" s="5" t="s">
        <v>9</v>
      </c>
      <c r="F3190" s="5" t="str">
        <f>VLOOKUP($E3190,Country!$A$1:$B$11,2,0)</f>
        <v>Europe</v>
      </c>
      <c r="G3190" s="5" t="s">
        <v>31</v>
      </c>
      <c r="H3190" s="5" t="str">
        <f>VLOOKUP($G3190,Products!$A$1:$C$11,COLUMNS(Products!$A$2:B3190),0)</f>
        <v>Electronics</v>
      </c>
      <c r="I3190" s="5">
        <f>VLOOKUP($G3190,Products!$A$1:$C$11,COLUMNS(Products!$A$2:C3190),0)</f>
        <v>71.97</v>
      </c>
      <c r="J3190" s="5">
        <v>128.04</v>
      </c>
      <c r="K3190" s="5" t="s">
        <v>81</v>
      </c>
      <c r="L3190" s="6">
        <v>45296</v>
      </c>
      <c r="M3190" s="5">
        <f t="shared" si="49"/>
        <v>10</v>
      </c>
      <c r="N3190" s="5" t="str">
        <f>TEXT(Table1[[#This Row],[Date]],"mmm")</f>
        <v>Dec</v>
      </c>
      <c r="O3190" s="5">
        <f>YEAR(Table1[[#This Row],[Date]])</f>
        <v>2023</v>
      </c>
    </row>
    <row r="3191" spans="1:15" x14ac:dyDescent="0.25">
      <c r="A3191" s="5">
        <v>3190</v>
      </c>
      <c r="B3191" s="6">
        <v>45574</v>
      </c>
      <c r="C3191" s="5" t="s">
        <v>60</v>
      </c>
      <c r="D3191" s="5" t="str">
        <f>VLOOKUP($C3191,'Sales Person'!$A$1:$C$21,2,0)</f>
        <v>Cathy Kelley</v>
      </c>
      <c r="E3191" s="5" t="s">
        <v>11</v>
      </c>
      <c r="F3191" s="5" t="str">
        <f>VLOOKUP($E3191,Country!$A$1:$B$11,2,0)</f>
        <v>Asia</v>
      </c>
      <c r="G3191" s="5" t="s">
        <v>30</v>
      </c>
      <c r="H3191" s="5" t="str">
        <f>VLOOKUP($G3191,Products!$A$1:$C$11,COLUMNS(Products!$A$2:B3191),0)</f>
        <v>Audio</v>
      </c>
      <c r="I3191" s="5">
        <f>VLOOKUP($G3191,Products!$A$1:$C$11,COLUMNS(Products!$A$2:C3191),0)</f>
        <v>199.57</v>
      </c>
      <c r="J3191" s="5">
        <v>464.87</v>
      </c>
      <c r="K3191" s="5" t="s">
        <v>81</v>
      </c>
      <c r="L3191" s="6">
        <v>45586</v>
      </c>
      <c r="M3191" s="5">
        <f t="shared" si="49"/>
        <v>12</v>
      </c>
      <c r="N3191" s="5" t="str">
        <f>TEXT(Table1[[#This Row],[Date]],"mmm")</f>
        <v>Oct</v>
      </c>
      <c r="O3191" s="5">
        <f>YEAR(Table1[[#This Row],[Date]])</f>
        <v>2024</v>
      </c>
    </row>
    <row r="3192" spans="1:15" x14ac:dyDescent="0.25">
      <c r="A3192" s="5">
        <v>3191</v>
      </c>
      <c r="B3192" s="6">
        <v>45288</v>
      </c>
      <c r="C3192" s="5" t="s">
        <v>50</v>
      </c>
      <c r="D3192" s="5" t="str">
        <f>VLOOKUP($C3192,'Sales Person'!$A$1:$C$21,2,0)</f>
        <v>Michale Cole</v>
      </c>
      <c r="E3192" s="5" t="s">
        <v>9</v>
      </c>
      <c r="F3192" s="5" t="str">
        <f>VLOOKUP($E3192,Country!$A$1:$B$11,2,0)</f>
        <v>Europe</v>
      </c>
      <c r="G3192" s="5" t="s">
        <v>29</v>
      </c>
      <c r="H3192" s="5" t="str">
        <f>VLOOKUP($G3192,Products!$A$1:$C$11,COLUMNS(Products!$A$2:B3192),0)</f>
        <v>Computing</v>
      </c>
      <c r="I3192" s="5">
        <f>VLOOKUP($G3192,Products!$A$1:$C$11,COLUMNS(Products!$A$2:C3192),0)</f>
        <v>104.6</v>
      </c>
      <c r="J3192" s="5">
        <v>802.47</v>
      </c>
      <c r="K3192" s="5" t="s">
        <v>81</v>
      </c>
      <c r="L3192" s="6">
        <v>45298</v>
      </c>
      <c r="M3192" s="5">
        <f t="shared" si="49"/>
        <v>10</v>
      </c>
      <c r="N3192" s="5" t="str">
        <f>TEXT(Table1[[#This Row],[Date]],"mmm")</f>
        <v>Dec</v>
      </c>
      <c r="O3192" s="5">
        <f>YEAR(Table1[[#This Row],[Date]])</f>
        <v>2023</v>
      </c>
    </row>
    <row r="3193" spans="1:15" x14ac:dyDescent="0.25">
      <c r="A3193" s="5">
        <v>3192</v>
      </c>
      <c r="B3193" s="6">
        <v>45518</v>
      </c>
      <c r="C3193" s="5" t="s">
        <v>40</v>
      </c>
      <c r="D3193" s="5" t="str">
        <f>VLOOKUP($C3193,'Sales Person'!$A$1:$C$21,2,0)</f>
        <v>Samantha Irvin</v>
      </c>
      <c r="E3193" s="5" t="s">
        <v>10</v>
      </c>
      <c r="F3193" s="5" t="str">
        <f>VLOOKUP($E3193,Country!$A$1:$B$11,2,0)</f>
        <v>Europe</v>
      </c>
      <c r="G3193" s="5" t="s">
        <v>28</v>
      </c>
      <c r="H3193" s="5" t="str">
        <f>VLOOKUP($G3193,Products!$A$1:$C$11,COLUMNS(Products!$A$2:B3193),0)</f>
        <v>Electronics</v>
      </c>
      <c r="I3193" s="5">
        <f>VLOOKUP($G3193,Products!$A$1:$C$11,COLUMNS(Products!$A$2:C3193),0)</f>
        <v>282.79000000000002</v>
      </c>
      <c r="J3193" s="5">
        <v>208.59</v>
      </c>
      <c r="K3193" s="5" t="s">
        <v>81</v>
      </c>
      <c r="L3193" s="6">
        <v>45524</v>
      </c>
      <c r="M3193" s="5">
        <f t="shared" si="49"/>
        <v>6</v>
      </c>
      <c r="N3193" s="5" t="str">
        <f>TEXT(Table1[[#This Row],[Date]],"mmm")</f>
        <v>Aug</v>
      </c>
      <c r="O3193" s="5">
        <f>YEAR(Table1[[#This Row],[Date]])</f>
        <v>2024</v>
      </c>
    </row>
    <row r="3194" spans="1:15" x14ac:dyDescent="0.25">
      <c r="A3194" s="5">
        <v>3193</v>
      </c>
      <c r="B3194" s="6">
        <v>45119</v>
      </c>
      <c r="C3194" s="5" t="s">
        <v>48</v>
      </c>
      <c r="D3194" s="5" t="str">
        <f>VLOOKUP($C3194,'Sales Person'!$A$1:$C$21,2,0)</f>
        <v>Cathy Kelley</v>
      </c>
      <c r="E3194" s="5" t="s">
        <v>2</v>
      </c>
      <c r="F3194" s="5" t="str">
        <f>VLOOKUP($E3194,Country!$A$1:$B$11,2,0)</f>
        <v>North America</v>
      </c>
      <c r="G3194" s="5" t="s">
        <v>26</v>
      </c>
      <c r="H3194" s="5" t="str">
        <f>VLOOKUP($G3194,Products!$A$1:$C$11,COLUMNS(Products!$A$2:B3194),0)</f>
        <v>Electronics</v>
      </c>
      <c r="I3194" s="5">
        <f>VLOOKUP($G3194,Products!$A$1:$C$11,COLUMNS(Products!$A$2:C3194),0)</f>
        <v>263.2</v>
      </c>
      <c r="J3194" s="5">
        <v>144.41999999999999</v>
      </c>
      <c r="K3194" s="5" t="s">
        <v>81</v>
      </c>
      <c r="L3194" s="6">
        <v>45120</v>
      </c>
      <c r="M3194" s="5">
        <f t="shared" si="49"/>
        <v>1</v>
      </c>
      <c r="N3194" s="5" t="str">
        <f>TEXT(Table1[[#This Row],[Date]],"mmm")</f>
        <v>Jul</v>
      </c>
      <c r="O3194" s="5">
        <f>YEAR(Table1[[#This Row],[Date]])</f>
        <v>2023</v>
      </c>
    </row>
    <row r="3195" spans="1:15" x14ac:dyDescent="0.25">
      <c r="A3195" s="5">
        <v>3194</v>
      </c>
      <c r="B3195" s="6">
        <v>45478</v>
      </c>
      <c r="C3195" s="5" t="s">
        <v>58</v>
      </c>
      <c r="D3195" s="5" t="str">
        <f>VLOOKUP($C3195,'Sales Person'!$A$1:$C$21,2,0)</f>
        <v>Nick Patrick</v>
      </c>
      <c r="E3195" s="5" t="s">
        <v>2</v>
      </c>
      <c r="F3195" s="5" t="str">
        <f>VLOOKUP($E3195,Country!$A$1:$B$11,2,0)</f>
        <v>North America</v>
      </c>
      <c r="G3195" s="5" t="s">
        <v>30</v>
      </c>
      <c r="H3195" s="5" t="str">
        <f>VLOOKUP($G3195,Products!$A$1:$C$11,COLUMNS(Products!$A$2:B3195),0)</f>
        <v>Audio</v>
      </c>
      <c r="I3195" s="5">
        <f>VLOOKUP($G3195,Products!$A$1:$C$11,COLUMNS(Products!$A$2:C3195),0)</f>
        <v>199.57</v>
      </c>
      <c r="J3195" s="5">
        <v>331.36</v>
      </c>
      <c r="K3195" s="5" t="s">
        <v>81</v>
      </c>
      <c r="L3195" s="6">
        <v>45479</v>
      </c>
      <c r="M3195" s="5">
        <f t="shared" si="49"/>
        <v>1</v>
      </c>
      <c r="N3195" s="5" t="str">
        <f>TEXT(Table1[[#This Row],[Date]],"mmm")</f>
        <v>Jul</v>
      </c>
      <c r="O3195" s="5">
        <f>YEAR(Table1[[#This Row],[Date]])</f>
        <v>2024</v>
      </c>
    </row>
    <row r="3196" spans="1:15" x14ac:dyDescent="0.25">
      <c r="A3196" s="5">
        <v>3195</v>
      </c>
      <c r="B3196" s="6">
        <v>45650</v>
      </c>
      <c r="C3196" s="5" t="s">
        <v>64</v>
      </c>
      <c r="D3196" s="5" t="str">
        <f>VLOOKUP($C3196,'Sales Person'!$A$1:$C$21,2,0)</f>
        <v>Michale Cole</v>
      </c>
      <c r="E3196" s="5" t="s">
        <v>7</v>
      </c>
      <c r="F3196" s="5" t="str">
        <f>VLOOKUP($E3196,Country!$A$1:$B$11,2,0)</f>
        <v>Europe</v>
      </c>
      <c r="G3196" s="5" t="s">
        <v>33</v>
      </c>
      <c r="H3196" s="5" t="str">
        <f>VLOOKUP($G3196,Products!$A$1:$C$11,COLUMNS(Products!$A$2:B3196),0)</f>
        <v>Electronics</v>
      </c>
      <c r="I3196" s="5">
        <f>VLOOKUP($G3196,Products!$A$1:$C$11,COLUMNS(Products!$A$2:C3196),0)</f>
        <v>381.62</v>
      </c>
      <c r="J3196" s="5">
        <v>462.65</v>
      </c>
      <c r="K3196" s="5" t="s">
        <v>81</v>
      </c>
      <c r="L3196" s="6">
        <v>44927</v>
      </c>
      <c r="M3196" s="5">
        <f t="shared" si="49"/>
        <v>-723</v>
      </c>
      <c r="N3196" s="5" t="str">
        <f>TEXT(Table1[[#This Row],[Date]],"mmm")</f>
        <v>Dec</v>
      </c>
      <c r="O3196" s="5">
        <f>YEAR(Table1[[#This Row],[Date]])</f>
        <v>2024</v>
      </c>
    </row>
    <row r="3197" spans="1:15" x14ac:dyDescent="0.25">
      <c r="A3197" s="5">
        <v>3196</v>
      </c>
      <c r="B3197" s="6">
        <v>45093</v>
      </c>
      <c r="C3197" s="5" t="s">
        <v>62</v>
      </c>
      <c r="D3197" s="5" t="str">
        <f>VLOOKUP($C3197,'Sales Person'!$A$1:$C$21,2,0)</f>
        <v>Cathy Kelley</v>
      </c>
      <c r="E3197" s="5" t="s">
        <v>5</v>
      </c>
      <c r="F3197" s="5" t="str">
        <f>VLOOKUP($E3197,Country!$A$1:$B$11,2,0)</f>
        <v>South America</v>
      </c>
      <c r="G3197" s="5" t="s">
        <v>26</v>
      </c>
      <c r="H3197" s="5" t="str">
        <f>VLOOKUP($G3197,Products!$A$1:$C$11,COLUMNS(Products!$A$2:B3197),0)</f>
        <v>Electronics</v>
      </c>
      <c r="I3197" s="5">
        <f>VLOOKUP($G3197,Products!$A$1:$C$11,COLUMNS(Products!$A$2:C3197),0)</f>
        <v>263.2</v>
      </c>
      <c r="J3197" s="5">
        <v>837.74</v>
      </c>
      <c r="K3197" s="5" t="s">
        <v>81</v>
      </c>
      <c r="L3197" s="6">
        <v>45097</v>
      </c>
      <c r="M3197" s="5">
        <f t="shared" si="49"/>
        <v>4</v>
      </c>
      <c r="N3197" s="5" t="str">
        <f>TEXT(Table1[[#This Row],[Date]],"mmm")</f>
        <v>Jun</v>
      </c>
      <c r="O3197" s="5">
        <f>YEAR(Table1[[#This Row],[Date]])</f>
        <v>2023</v>
      </c>
    </row>
    <row r="3198" spans="1:15" x14ac:dyDescent="0.25">
      <c r="A3198" s="5">
        <v>3197</v>
      </c>
      <c r="B3198" s="6">
        <v>45037</v>
      </c>
      <c r="C3198" s="5" t="s">
        <v>44</v>
      </c>
      <c r="D3198" s="5" t="str">
        <f>VLOOKUP($C3198,'Sales Person'!$A$1:$C$21,2,0)</f>
        <v>Cathy Kelley</v>
      </c>
      <c r="E3198" s="5" t="s">
        <v>10</v>
      </c>
      <c r="F3198" s="5" t="str">
        <f>VLOOKUP($E3198,Country!$A$1:$B$11,2,0)</f>
        <v>Europe</v>
      </c>
      <c r="G3198" s="5" t="s">
        <v>33</v>
      </c>
      <c r="H3198" s="5" t="str">
        <f>VLOOKUP($G3198,Products!$A$1:$C$11,COLUMNS(Products!$A$2:B3198),0)</f>
        <v>Electronics</v>
      </c>
      <c r="I3198" s="5">
        <f>VLOOKUP($G3198,Products!$A$1:$C$11,COLUMNS(Products!$A$2:C3198),0)</f>
        <v>381.62</v>
      </c>
      <c r="J3198" s="5">
        <v>478.38</v>
      </c>
      <c r="K3198" s="5" t="s">
        <v>81</v>
      </c>
      <c r="L3198" s="6">
        <v>45043</v>
      </c>
      <c r="M3198" s="5">
        <f t="shared" si="49"/>
        <v>6</v>
      </c>
      <c r="N3198" s="5" t="str">
        <f>TEXT(Table1[[#This Row],[Date]],"mmm")</f>
        <v>Apr</v>
      </c>
      <c r="O3198" s="5">
        <f>YEAR(Table1[[#This Row],[Date]])</f>
        <v>2023</v>
      </c>
    </row>
    <row r="3199" spans="1:15" x14ac:dyDescent="0.25">
      <c r="A3199" s="5">
        <v>3198</v>
      </c>
      <c r="B3199" s="6">
        <v>45399</v>
      </c>
      <c r="C3199" s="5" t="s">
        <v>50</v>
      </c>
      <c r="D3199" s="5" t="str">
        <f>VLOOKUP($C3199,'Sales Person'!$A$1:$C$21,2,0)</f>
        <v>Michale Cole</v>
      </c>
      <c r="E3199" s="5" t="s">
        <v>7</v>
      </c>
      <c r="F3199" s="5" t="str">
        <f>VLOOKUP($E3199,Country!$A$1:$B$11,2,0)</f>
        <v>Europe</v>
      </c>
      <c r="G3199" s="5" t="s">
        <v>24</v>
      </c>
      <c r="H3199" s="5" t="str">
        <f>VLOOKUP($G3199,Products!$A$1:$C$11,COLUMNS(Products!$A$2:B3199),0)</f>
        <v>Audio</v>
      </c>
      <c r="I3199" s="5">
        <f>VLOOKUP($G3199,Products!$A$1:$C$11,COLUMNS(Products!$A$2:C3199),0)</f>
        <v>195.62</v>
      </c>
      <c r="J3199" s="5">
        <v>481.53</v>
      </c>
      <c r="K3199" s="5" t="s">
        <v>82</v>
      </c>
      <c r="L3199" s="5" t="s">
        <v>83</v>
      </c>
      <c r="M3199" s="5" t="str">
        <f t="shared" si="49"/>
        <v>0</v>
      </c>
      <c r="N3199" s="5" t="str">
        <f>TEXT(Table1[[#This Row],[Date]],"mmm")</f>
        <v>Apr</v>
      </c>
      <c r="O3199" s="5">
        <f>YEAR(Table1[[#This Row],[Date]])</f>
        <v>2024</v>
      </c>
    </row>
    <row r="3200" spans="1:15" x14ac:dyDescent="0.25">
      <c r="A3200" s="5">
        <v>3199</v>
      </c>
      <c r="B3200" s="6">
        <v>45125</v>
      </c>
      <c r="C3200" s="5" t="s">
        <v>52</v>
      </c>
      <c r="D3200" s="5" t="str">
        <f>VLOOKUP($C3200,'Sales Person'!$A$1:$C$21,2,0)</f>
        <v>Nick Patrick</v>
      </c>
      <c r="E3200" s="5" t="s">
        <v>13</v>
      </c>
      <c r="F3200" s="5" t="str">
        <f>VLOOKUP($E3200,Country!$A$1:$B$11,2,0)</f>
        <v>Asia</v>
      </c>
      <c r="G3200" s="5" t="s">
        <v>20</v>
      </c>
      <c r="H3200" s="5" t="str">
        <f>VLOOKUP($G3200,Products!$A$1:$C$11,COLUMNS(Products!$A$2:B3200),0)</f>
        <v>Office Equipment</v>
      </c>
      <c r="I3200" s="5">
        <f>VLOOKUP($G3200,Products!$A$1:$C$11,COLUMNS(Products!$A$2:C3200),0)</f>
        <v>350.59</v>
      </c>
      <c r="J3200" s="5">
        <v>200</v>
      </c>
      <c r="K3200" s="5" t="s">
        <v>81</v>
      </c>
      <c r="L3200" s="6">
        <v>45140</v>
      </c>
      <c r="M3200" s="5">
        <f t="shared" si="49"/>
        <v>15</v>
      </c>
      <c r="N3200" s="5" t="str">
        <f>TEXT(Table1[[#This Row],[Date]],"mmm")</f>
        <v>Jul</v>
      </c>
      <c r="O3200" s="5">
        <f>YEAR(Table1[[#This Row],[Date]])</f>
        <v>2023</v>
      </c>
    </row>
    <row r="3201" spans="1:15" x14ac:dyDescent="0.25">
      <c r="A3201" s="5">
        <v>3200</v>
      </c>
      <c r="B3201" s="6">
        <v>45444</v>
      </c>
      <c r="C3201" s="5" t="s">
        <v>72</v>
      </c>
      <c r="D3201" s="5" t="str">
        <f>VLOOKUP($C3201,'Sales Person'!$A$1:$C$21,2,0)</f>
        <v>Cathy Kelley</v>
      </c>
      <c r="E3201" s="5" t="s">
        <v>10</v>
      </c>
      <c r="F3201" s="5" t="str">
        <f>VLOOKUP($E3201,Country!$A$1:$B$11,2,0)</f>
        <v>Europe</v>
      </c>
      <c r="G3201" s="5" t="s">
        <v>31</v>
      </c>
      <c r="H3201" s="5" t="str">
        <f>VLOOKUP($G3201,Products!$A$1:$C$11,COLUMNS(Products!$A$2:B3201),0)</f>
        <v>Electronics</v>
      </c>
      <c r="I3201" s="5">
        <f>VLOOKUP($G3201,Products!$A$1:$C$11,COLUMNS(Products!$A$2:C3201),0)</f>
        <v>71.97</v>
      </c>
      <c r="J3201" s="5">
        <v>342.98</v>
      </c>
      <c r="K3201" s="5" t="s">
        <v>82</v>
      </c>
      <c r="L3201" s="5" t="s">
        <v>83</v>
      </c>
      <c r="M3201" s="5" t="str">
        <f t="shared" si="49"/>
        <v>0</v>
      </c>
      <c r="N3201" s="5" t="str">
        <f>TEXT(Table1[[#This Row],[Date]],"mmm")</f>
        <v>Jun</v>
      </c>
      <c r="O3201" s="5">
        <f>YEAR(Table1[[#This Row],[Date]])</f>
        <v>2024</v>
      </c>
    </row>
    <row r="3202" spans="1:15" x14ac:dyDescent="0.25">
      <c r="A3202" s="5">
        <v>3201</v>
      </c>
      <c r="B3202" s="6">
        <v>45638</v>
      </c>
      <c r="C3202" s="5" t="s">
        <v>66</v>
      </c>
      <c r="D3202" s="5" t="str">
        <f>VLOOKUP($C3202,'Sales Person'!$A$1:$C$21,2,0)</f>
        <v>Michale Cole</v>
      </c>
      <c r="E3202" s="5" t="s">
        <v>7</v>
      </c>
      <c r="F3202" s="5" t="str">
        <f>VLOOKUP($E3202,Country!$A$1:$B$11,2,0)</f>
        <v>Europe</v>
      </c>
      <c r="G3202" s="5" t="s">
        <v>22</v>
      </c>
      <c r="H3202" s="5" t="str">
        <f>VLOOKUP($G3202,Products!$A$1:$C$11,COLUMNS(Products!$A$2:B3202),0)</f>
        <v>Computing</v>
      </c>
      <c r="I3202" s="5">
        <f>VLOOKUP($G3202,Products!$A$1:$C$11,COLUMNS(Products!$A$2:C3202),0)</f>
        <v>415.78</v>
      </c>
      <c r="J3202" s="5">
        <v>803.6</v>
      </c>
      <c r="K3202" s="5" t="s">
        <v>82</v>
      </c>
      <c r="L3202" s="5" t="s">
        <v>83</v>
      </c>
      <c r="M3202" s="5" t="str">
        <f t="shared" ref="M3202:M3265" si="50">IFERROR(L3202-B3202,"0")</f>
        <v>0</v>
      </c>
      <c r="N3202" s="5" t="str">
        <f>TEXT(Table1[[#This Row],[Date]],"mmm")</f>
        <v>Dec</v>
      </c>
      <c r="O3202" s="5">
        <f>YEAR(Table1[[#This Row],[Date]])</f>
        <v>2024</v>
      </c>
    </row>
    <row r="3203" spans="1:15" x14ac:dyDescent="0.25">
      <c r="A3203" s="5">
        <v>3202</v>
      </c>
      <c r="B3203" s="6">
        <v>45464</v>
      </c>
      <c r="C3203" s="5" t="s">
        <v>52</v>
      </c>
      <c r="D3203" s="5" t="str">
        <f>VLOOKUP($C3203,'Sales Person'!$A$1:$C$21,2,0)</f>
        <v>Nick Patrick</v>
      </c>
      <c r="E3203" s="5" t="s">
        <v>15</v>
      </c>
      <c r="F3203" s="5" t="str">
        <f>VLOOKUP($E3203,Country!$A$1:$B$11,2,0)</f>
        <v>Oceania</v>
      </c>
      <c r="G3203" s="5" t="s">
        <v>22</v>
      </c>
      <c r="H3203" s="5" t="str">
        <f>VLOOKUP($G3203,Products!$A$1:$C$11,COLUMNS(Products!$A$2:B3203),0)</f>
        <v>Computing</v>
      </c>
      <c r="I3203" s="5">
        <f>VLOOKUP($G3203,Products!$A$1:$C$11,COLUMNS(Products!$A$2:C3203),0)</f>
        <v>415.78</v>
      </c>
      <c r="J3203" s="5">
        <v>298.51</v>
      </c>
      <c r="K3203" s="5" t="s">
        <v>82</v>
      </c>
      <c r="L3203" s="5" t="s">
        <v>83</v>
      </c>
      <c r="M3203" s="5" t="str">
        <f t="shared" si="50"/>
        <v>0</v>
      </c>
      <c r="N3203" s="5" t="str">
        <f>TEXT(Table1[[#This Row],[Date]],"mmm")</f>
        <v>Jun</v>
      </c>
      <c r="O3203" s="5">
        <f>YEAR(Table1[[#This Row],[Date]])</f>
        <v>2024</v>
      </c>
    </row>
    <row r="3204" spans="1:15" x14ac:dyDescent="0.25">
      <c r="A3204" s="5">
        <v>3203</v>
      </c>
      <c r="B3204" s="6">
        <v>45010</v>
      </c>
      <c r="C3204" s="5" t="s">
        <v>74</v>
      </c>
      <c r="D3204" s="5" t="str">
        <f>VLOOKUP($C3204,'Sales Person'!$A$1:$C$21,2,0)</f>
        <v>Michale Cole</v>
      </c>
      <c r="E3204" s="5" t="s">
        <v>9</v>
      </c>
      <c r="F3204" s="5" t="str">
        <f>VLOOKUP($E3204,Country!$A$1:$B$11,2,0)</f>
        <v>Europe</v>
      </c>
      <c r="G3204" s="5" t="s">
        <v>32</v>
      </c>
      <c r="H3204" s="5" t="str">
        <f>VLOOKUP($G3204,Products!$A$1:$C$11,COLUMNS(Products!$A$2:B3204),0)</f>
        <v>Audio</v>
      </c>
      <c r="I3204" s="5">
        <f>VLOOKUP($G3204,Products!$A$1:$C$11,COLUMNS(Products!$A$2:C3204),0)</f>
        <v>143.09</v>
      </c>
      <c r="J3204" s="5">
        <v>158.96</v>
      </c>
      <c r="K3204" s="5" t="s">
        <v>81</v>
      </c>
      <c r="L3204" s="6">
        <v>45020</v>
      </c>
      <c r="M3204" s="5">
        <f t="shared" si="50"/>
        <v>10</v>
      </c>
      <c r="N3204" s="5" t="str">
        <f>TEXT(Table1[[#This Row],[Date]],"mmm")</f>
        <v>Mar</v>
      </c>
      <c r="O3204" s="5">
        <f>YEAR(Table1[[#This Row],[Date]])</f>
        <v>2023</v>
      </c>
    </row>
    <row r="3205" spans="1:15" x14ac:dyDescent="0.25">
      <c r="A3205" s="5">
        <v>3204</v>
      </c>
      <c r="B3205" s="6">
        <v>45165</v>
      </c>
      <c r="C3205" s="5" t="s">
        <v>74</v>
      </c>
      <c r="D3205" s="5" t="str">
        <f>VLOOKUP($C3205,'Sales Person'!$A$1:$C$21,2,0)</f>
        <v>Michale Cole</v>
      </c>
      <c r="E3205" s="5" t="s">
        <v>5</v>
      </c>
      <c r="F3205" s="5" t="str">
        <f>VLOOKUP($E3205,Country!$A$1:$B$11,2,0)</f>
        <v>South America</v>
      </c>
      <c r="G3205" s="5" t="s">
        <v>24</v>
      </c>
      <c r="H3205" s="5" t="str">
        <f>VLOOKUP($G3205,Products!$A$1:$C$11,COLUMNS(Products!$A$2:B3205),0)</f>
        <v>Audio</v>
      </c>
      <c r="I3205" s="5">
        <f>VLOOKUP($G3205,Products!$A$1:$C$11,COLUMNS(Products!$A$2:C3205),0)</f>
        <v>195.62</v>
      </c>
      <c r="J3205" s="5">
        <v>732.69</v>
      </c>
      <c r="K3205" s="5" t="s">
        <v>81</v>
      </c>
      <c r="L3205" s="6">
        <v>45169</v>
      </c>
      <c r="M3205" s="5">
        <f t="shared" si="50"/>
        <v>4</v>
      </c>
      <c r="N3205" s="5" t="str">
        <f>TEXT(Table1[[#This Row],[Date]],"mmm")</f>
        <v>Aug</v>
      </c>
      <c r="O3205" s="5">
        <f>YEAR(Table1[[#This Row],[Date]])</f>
        <v>2023</v>
      </c>
    </row>
    <row r="3206" spans="1:15" x14ac:dyDescent="0.25">
      <c r="A3206" s="5">
        <v>3205</v>
      </c>
      <c r="B3206" s="6">
        <v>45612</v>
      </c>
      <c r="C3206" s="5" t="s">
        <v>72</v>
      </c>
      <c r="D3206" s="5" t="str">
        <f>VLOOKUP($C3206,'Sales Person'!$A$1:$C$21,2,0)</f>
        <v>Cathy Kelley</v>
      </c>
      <c r="E3206" s="5" t="s">
        <v>4</v>
      </c>
      <c r="F3206" s="5" t="str">
        <f>VLOOKUP($E3206,Country!$A$1:$B$11,2,0)</f>
        <v>North America</v>
      </c>
      <c r="G3206" s="5" t="s">
        <v>24</v>
      </c>
      <c r="H3206" s="5" t="str">
        <f>VLOOKUP($G3206,Products!$A$1:$C$11,COLUMNS(Products!$A$2:B3206),0)</f>
        <v>Audio</v>
      </c>
      <c r="I3206" s="5">
        <f>VLOOKUP($G3206,Products!$A$1:$C$11,COLUMNS(Products!$A$2:C3206),0)</f>
        <v>195.62</v>
      </c>
      <c r="J3206" s="5">
        <v>390.51</v>
      </c>
      <c r="K3206" s="5" t="s">
        <v>81</v>
      </c>
      <c r="L3206" s="6">
        <v>45614</v>
      </c>
      <c r="M3206" s="5">
        <f t="shared" si="50"/>
        <v>2</v>
      </c>
      <c r="N3206" s="5" t="str">
        <f>TEXT(Table1[[#This Row],[Date]],"mmm")</f>
        <v>Nov</v>
      </c>
      <c r="O3206" s="5">
        <f>YEAR(Table1[[#This Row],[Date]])</f>
        <v>2024</v>
      </c>
    </row>
    <row r="3207" spans="1:15" x14ac:dyDescent="0.25">
      <c r="A3207" s="5">
        <v>3206</v>
      </c>
      <c r="B3207" s="6">
        <v>45486</v>
      </c>
      <c r="C3207" s="5" t="s">
        <v>60</v>
      </c>
      <c r="D3207" s="5" t="str">
        <f>VLOOKUP($C3207,'Sales Person'!$A$1:$C$21,2,0)</f>
        <v>Cathy Kelley</v>
      </c>
      <c r="E3207" s="5" t="s">
        <v>9</v>
      </c>
      <c r="F3207" s="5" t="str">
        <f>VLOOKUP($E3207,Country!$A$1:$B$11,2,0)</f>
        <v>Europe</v>
      </c>
      <c r="G3207" s="5" t="s">
        <v>20</v>
      </c>
      <c r="H3207" s="5" t="str">
        <f>VLOOKUP($G3207,Products!$A$1:$C$11,COLUMNS(Products!$A$2:B3207),0)</f>
        <v>Office Equipment</v>
      </c>
      <c r="I3207" s="5">
        <f>VLOOKUP($G3207,Products!$A$1:$C$11,COLUMNS(Products!$A$2:C3207),0)</f>
        <v>350.59</v>
      </c>
      <c r="J3207" s="5">
        <v>434.1</v>
      </c>
      <c r="K3207" s="5" t="s">
        <v>81</v>
      </c>
      <c r="L3207" s="6">
        <v>45496</v>
      </c>
      <c r="M3207" s="5">
        <f t="shared" si="50"/>
        <v>10</v>
      </c>
      <c r="N3207" s="5" t="str">
        <f>TEXT(Table1[[#This Row],[Date]],"mmm")</f>
        <v>Jul</v>
      </c>
      <c r="O3207" s="5">
        <f>YEAR(Table1[[#This Row],[Date]])</f>
        <v>2024</v>
      </c>
    </row>
    <row r="3208" spans="1:15" x14ac:dyDescent="0.25">
      <c r="A3208" s="5">
        <v>3207</v>
      </c>
      <c r="B3208" s="6">
        <v>45473</v>
      </c>
      <c r="C3208" s="5" t="s">
        <v>42</v>
      </c>
      <c r="D3208" s="5" t="str">
        <f>VLOOKUP($C3208,'Sales Person'!$A$1:$C$21,2,0)</f>
        <v>Cathy Kelley</v>
      </c>
      <c r="E3208" s="5" t="s">
        <v>14</v>
      </c>
      <c r="F3208" s="5" t="str">
        <f>VLOOKUP($E3208,Country!$A$1:$B$11,2,0)</f>
        <v>Asia</v>
      </c>
      <c r="G3208" s="5" t="s">
        <v>32</v>
      </c>
      <c r="H3208" s="5" t="str">
        <f>VLOOKUP($G3208,Products!$A$1:$C$11,COLUMNS(Products!$A$2:B3208),0)</f>
        <v>Audio</v>
      </c>
      <c r="I3208" s="5">
        <f>VLOOKUP($G3208,Products!$A$1:$C$11,COLUMNS(Products!$A$2:C3208),0)</f>
        <v>143.09</v>
      </c>
      <c r="J3208" s="5">
        <v>948.19</v>
      </c>
      <c r="K3208" s="5" t="s">
        <v>81</v>
      </c>
      <c r="L3208" s="6">
        <v>45491</v>
      </c>
      <c r="M3208" s="5">
        <f t="shared" si="50"/>
        <v>18</v>
      </c>
      <c r="N3208" s="5" t="str">
        <f>TEXT(Table1[[#This Row],[Date]],"mmm")</f>
        <v>Jun</v>
      </c>
      <c r="O3208" s="5">
        <f>YEAR(Table1[[#This Row],[Date]])</f>
        <v>2024</v>
      </c>
    </row>
    <row r="3209" spans="1:15" x14ac:dyDescent="0.25">
      <c r="A3209" s="5">
        <v>3208</v>
      </c>
      <c r="B3209" s="6">
        <v>45481</v>
      </c>
      <c r="C3209" s="5" t="s">
        <v>44</v>
      </c>
      <c r="D3209" s="5" t="str">
        <f>VLOOKUP($C3209,'Sales Person'!$A$1:$C$21,2,0)</f>
        <v>Cathy Kelley</v>
      </c>
      <c r="E3209" s="5" t="s">
        <v>13</v>
      </c>
      <c r="F3209" s="5" t="str">
        <f>VLOOKUP($E3209,Country!$A$1:$B$11,2,0)</f>
        <v>Asia</v>
      </c>
      <c r="G3209" s="5" t="s">
        <v>26</v>
      </c>
      <c r="H3209" s="5" t="str">
        <f>VLOOKUP($G3209,Products!$A$1:$C$11,COLUMNS(Products!$A$2:B3209),0)</f>
        <v>Electronics</v>
      </c>
      <c r="I3209" s="5">
        <f>VLOOKUP($G3209,Products!$A$1:$C$11,COLUMNS(Products!$A$2:C3209),0)</f>
        <v>263.2</v>
      </c>
      <c r="J3209" s="5">
        <v>912.05</v>
      </c>
      <c r="K3209" s="5" t="s">
        <v>82</v>
      </c>
      <c r="L3209" s="5" t="s">
        <v>83</v>
      </c>
      <c r="M3209" s="5" t="str">
        <f t="shared" si="50"/>
        <v>0</v>
      </c>
      <c r="N3209" s="5" t="str">
        <f>TEXT(Table1[[#This Row],[Date]],"mmm")</f>
        <v>Jul</v>
      </c>
      <c r="O3209" s="5">
        <f>YEAR(Table1[[#This Row],[Date]])</f>
        <v>2024</v>
      </c>
    </row>
    <row r="3210" spans="1:15" x14ac:dyDescent="0.25">
      <c r="A3210" s="5">
        <v>3209</v>
      </c>
      <c r="B3210" s="6">
        <v>45221</v>
      </c>
      <c r="C3210" s="5" t="s">
        <v>62</v>
      </c>
      <c r="D3210" s="5" t="str">
        <f>VLOOKUP($C3210,'Sales Person'!$A$1:$C$21,2,0)</f>
        <v>Cathy Kelley</v>
      </c>
      <c r="E3210" s="5" t="s">
        <v>5</v>
      </c>
      <c r="F3210" s="5" t="str">
        <f>VLOOKUP($E3210,Country!$A$1:$B$11,2,0)</f>
        <v>South America</v>
      </c>
      <c r="G3210" s="5" t="s">
        <v>29</v>
      </c>
      <c r="H3210" s="5" t="str">
        <f>VLOOKUP($G3210,Products!$A$1:$C$11,COLUMNS(Products!$A$2:B3210),0)</f>
        <v>Computing</v>
      </c>
      <c r="I3210" s="5">
        <f>VLOOKUP($G3210,Products!$A$1:$C$11,COLUMNS(Products!$A$2:C3210),0)</f>
        <v>104.6</v>
      </c>
      <c r="J3210" s="5">
        <v>737.92</v>
      </c>
      <c r="K3210" s="5" t="s">
        <v>82</v>
      </c>
      <c r="L3210" s="5" t="s">
        <v>83</v>
      </c>
      <c r="M3210" s="5" t="str">
        <f t="shared" si="50"/>
        <v>0</v>
      </c>
      <c r="N3210" s="5" t="str">
        <f>TEXT(Table1[[#This Row],[Date]],"mmm")</f>
        <v>Oct</v>
      </c>
      <c r="O3210" s="5">
        <f>YEAR(Table1[[#This Row],[Date]])</f>
        <v>2023</v>
      </c>
    </row>
    <row r="3211" spans="1:15" x14ac:dyDescent="0.25">
      <c r="A3211" s="5">
        <v>3210</v>
      </c>
      <c r="B3211" s="6">
        <v>45434</v>
      </c>
      <c r="C3211" s="5" t="s">
        <v>70</v>
      </c>
      <c r="D3211" s="5" t="str">
        <f>VLOOKUP($C3211,'Sales Person'!$A$1:$C$21,2,0)</f>
        <v>Cathy Kelley</v>
      </c>
      <c r="E3211" s="5" t="s">
        <v>7</v>
      </c>
      <c r="F3211" s="5" t="str">
        <f>VLOOKUP($E3211,Country!$A$1:$B$11,2,0)</f>
        <v>Europe</v>
      </c>
      <c r="G3211" s="5" t="s">
        <v>33</v>
      </c>
      <c r="H3211" s="5" t="str">
        <f>VLOOKUP($G3211,Products!$A$1:$C$11,COLUMNS(Products!$A$2:B3211),0)</f>
        <v>Electronics</v>
      </c>
      <c r="I3211" s="5">
        <f>VLOOKUP($G3211,Products!$A$1:$C$11,COLUMNS(Products!$A$2:C3211),0)</f>
        <v>381.62</v>
      </c>
      <c r="J3211" s="5">
        <v>834.92</v>
      </c>
      <c r="K3211" s="5" t="s">
        <v>82</v>
      </c>
      <c r="L3211" s="5" t="s">
        <v>83</v>
      </c>
      <c r="M3211" s="5" t="str">
        <f t="shared" si="50"/>
        <v>0</v>
      </c>
      <c r="N3211" s="5" t="str">
        <f>TEXT(Table1[[#This Row],[Date]],"mmm")</f>
        <v>May</v>
      </c>
      <c r="O3211" s="5">
        <f>YEAR(Table1[[#This Row],[Date]])</f>
        <v>2024</v>
      </c>
    </row>
    <row r="3212" spans="1:15" x14ac:dyDescent="0.25">
      <c r="A3212" s="5">
        <v>3211</v>
      </c>
      <c r="B3212" s="6">
        <v>45259</v>
      </c>
      <c r="C3212" s="5" t="s">
        <v>60</v>
      </c>
      <c r="D3212" s="5" t="str">
        <f>VLOOKUP($C3212,'Sales Person'!$A$1:$C$21,2,0)</f>
        <v>Cathy Kelley</v>
      </c>
      <c r="E3212" s="5" t="s">
        <v>2</v>
      </c>
      <c r="F3212" s="5" t="str">
        <f>VLOOKUP($E3212,Country!$A$1:$B$11,2,0)</f>
        <v>North America</v>
      </c>
      <c r="G3212" s="5" t="s">
        <v>20</v>
      </c>
      <c r="H3212" s="5" t="str">
        <f>VLOOKUP($G3212,Products!$A$1:$C$11,COLUMNS(Products!$A$2:B3212),0)</f>
        <v>Office Equipment</v>
      </c>
      <c r="I3212" s="5">
        <f>VLOOKUP($G3212,Products!$A$1:$C$11,COLUMNS(Products!$A$2:C3212),0)</f>
        <v>350.59</v>
      </c>
      <c r="J3212" s="5">
        <v>643.37</v>
      </c>
      <c r="K3212" s="5" t="s">
        <v>81</v>
      </c>
      <c r="L3212" s="6">
        <v>45260</v>
      </c>
      <c r="M3212" s="5">
        <f t="shared" si="50"/>
        <v>1</v>
      </c>
      <c r="N3212" s="5" t="str">
        <f>TEXT(Table1[[#This Row],[Date]],"mmm")</f>
        <v>Nov</v>
      </c>
      <c r="O3212" s="5">
        <f>YEAR(Table1[[#This Row],[Date]])</f>
        <v>2023</v>
      </c>
    </row>
    <row r="3213" spans="1:15" x14ac:dyDescent="0.25">
      <c r="A3213" s="5">
        <v>3212</v>
      </c>
      <c r="B3213" s="6">
        <v>45419</v>
      </c>
      <c r="C3213" s="5" t="s">
        <v>62</v>
      </c>
      <c r="D3213" s="5" t="str">
        <f>VLOOKUP($C3213,'Sales Person'!$A$1:$C$21,2,0)</f>
        <v>Cathy Kelley</v>
      </c>
      <c r="E3213" s="5" t="s">
        <v>7</v>
      </c>
      <c r="F3213" s="5" t="str">
        <f>VLOOKUP($E3213,Country!$A$1:$B$11,2,0)</f>
        <v>Europe</v>
      </c>
      <c r="G3213" s="5" t="s">
        <v>31</v>
      </c>
      <c r="H3213" s="5" t="str">
        <f>VLOOKUP($G3213,Products!$A$1:$C$11,COLUMNS(Products!$A$2:B3213),0)</f>
        <v>Electronics</v>
      </c>
      <c r="I3213" s="5">
        <f>VLOOKUP($G3213,Products!$A$1:$C$11,COLUMNS(Products!$A$2:C3213),0)</f>
        <v>71.97</v>
      </c>
      <c r="J3213" s="5">
        <v>970.58</v>
      </c>
      <c r="K3213" s="5" t="s">
        <v>81</v>
      </c>
      <c r="L3213" s="6">
        <v>45427</v>
      </c>
      <c r="M3213" s="5">
        <f t="shared" si="50"/>
        <v>8</v>
      </c>
      <c r="N3213" s="5" t="str">
        <f>TEXT(Table1[[#This Row],[Date]],"mmm")</f>
        <v>May</v>
      </c>
      <c r="O3213" s="5">
        <f>YEAR(Table1[[#This Row],[Date]])</f>
        <v>2024</v>
      </c>
    </row>
    <row r="3214" spans="1:15" x14ac:dyDescent="0.25">
      <c r="A3214" s="5">
        <v>3213</v>
      </c>
      <c r="B3214" s="6">
        <v>45487</v>
      </c>
      <c r="C3214" s="5" t="s">
        <v>48</v>
      </c>
      <c r="D3214" s="5" t="str">
        <f>VLOOKUP($C3214,'Sales Person'!$A$1:$C$21,2,0)</f>
        <v>Cathy Kelley</v>
      </c>
      <c r="E3214" s="5" t="s">
        <v>7</v>
      </c>
      <c r="F3214" s="5" t="str">
        <f>VLOOKUP($E3214,Country!$A$1:$B$11,2,0)</f>
        <v>Europe</v>
      </c>
      <c r="G3214" s="5" t="s">
        <v>24</v>
      </c>
      <c r="H3214" s="5" t="str">
        <f>VLOOKUP($G3214,Products!$A$1:$C$11,COLUMNS(Products!$A$2:B3214),0)</f>
        <v>Audio</v>
      </c>
      <c r="I3214" s="5">
        <f>VLOOKUP($G3214,Products!$A$1:$C$11,COLUMNS(Products!$A$2:C3214),0)</f>
        <v>195.62</v>
      </c>
      <c r="J3214" s="5">
        <v>111.29</v>
      </c>
      <c r="K3214" s="5" t="s">
        <v>81</v>
      </c>
      <c r="L3214" s="6">
        <v>45495</v>
      </c>
      <c r="M3214" s="5">
        <f t="shared" si="50"/>
        <v>8</v>
      </c>
      <c r="N3214" s="5" t="str">
        <f>TEXT(Table1[[#This Row],[Date]],"mmm")</f>
        <v>Jul</v>
      </c>
      <c r="O3214" s="5">
        <f>YEAR(Table1[[#This Row],[Date]])</f>
        <v>2024</v>
      </c>
    </row>
    <row r="3215" spans="1:15" x14ac:dyDescent="0.25">
      <c r="A3215" s="5">
        <v>3214</v>
      </c>
      <c r="B3215" s="6">
        <v>45367</v>
      </c>
      <c r="C3215" s="5" t="s">
        <v>54</v>
      </c>
      <c r="D3215" s="5" t="str">
        <f>VLOOKUP($C3215,'Sales Person'!$A$1:$C$21,2,0)</f>
        <v>Michale Cole</v>
      </c>
      <c r="E3215" s="5" t="s">
        <v>5</v>
      </c>
      <c r="F3215" s="5" t="str">
        <f>VLOOKUP($E3215,Country!$A$1:$B$11,2,0)</f>
        <v>South America</v>
      </c>
      <c r="G3215" s="5" t="s">
        <v>24</v>
      </c>
      <c r="H3215" s="5" t="str">
        <f>VLOOKUP($G3215,Products!$A$1:$C$11,COLUMNS(Products!$A$2:B3215),0)</f>
        <v>Audio</v>
      </c>
      <c r="I3215" s="5">
        <f>VLOOKUP($G3215,Products!$A$1:$C$11,COLUMNS(Products!$A$2:C3215),0)</f>
        <v>195.62</v>
      </c>
      <c r="J3215" s="5">
        <v>272.49</v>
      </c>
      <c r="K3215" s="5" t="s">
        <v>81</v>
      </c>
      <c r="L3215" s="6">
        <v>45371</v>
      </c>
      <c r="M3215" s="5">
        <f t="shared" si="50"/>
        <v>4</v>
      </c>
      <c r="N3215" s="5" t="str">
        <f>TEXT(Table1[[#This Row],[Date]],"mmm")</f>
        <v>Mar</v>
      </c>
      <c r="O3215" s="5">
        <f>YEAR(Table1[[#This Row],[Date]])</f>
        <v>2024</v>
      </c>
    </row>
    <row r="3216" spans="1:15" x14ac:dyDescent="0.25">
      <c r="A3216" s="5">
        <v>3215</v>
      </c>
      <c r="B3216" s="6">
        <v>45455</v>
      </c>
      <c r="C3216" s="5" t="s">
        <v>60</v>
      </c>
      <c r="D3216" s="5" t="str">
        <f>VLOOKUP($C3216,'Sales Person'!$A$1:$C$21,2,0)</f>
        <v>Cathy Kelley</v>
      </c>
      <c r="E3216" s="5" t="s">
        <v>5</v>
      </c>
      <c r="F3216" s="5" t="str">
        <f>VLOOKUP($E3216,Country!$A$1:$B$11,2,0)</f>
        <v>South America</v>
      </c>
      <c r="G3216" s="5" t="s">
        <v>32</v>
      </c>
      <c r="H3216" s="5" t="str">
        <f>VLOOKUP($G3216,Products!$A$1:$C$11,COLUMNS(Products!$A$2:B3216),0)</f>
        <v>Audio</v>
      </c>
      <c r="I3216" s="5">
        <f>VLOOKUP($G3216,Products!$A$1:$C$11,COLUMNS(Products!$A$2:C3216),0)</f>
        <v>143.09</v>
      </c>
      <c r="J3216" s="5">
        <v>558.71</v>
      </c>
      <c r="K3216" s="5" t="s">
        <v>82</v>
      </c>
      <c r="L3216" s="5" t="s">
        <v>83</v>
      </c>
      <c r="M3216" s="5" t="str">
        <f t="shared" si="50"/>
        <v>0</v>
      </c>
      <c r="N3216" s="5" t="str">
        <f>TEXT(Table1[[#This Row],[Date]],"mmm")</f>
        <v>Jun</v>
      </c>
      <c r="O3216" s="5">
        <f>YEAR(Table1[[#This Row],[Date]])</f>
        <v>2024</v>
      </c>
    </row>
    <row r="3217" spans="1:15" x14ac:dyDescent="0.25">
      <c r="A3217" s="5">
        <v>3216</v>
      </c>
      <c r="B3217" s="6">
        <v>45346</v>
      </c>
      <c r="C3217" s="5" t="s">
        <v>60</v>
      </c>
      <c r="D3217" s="5" t="str">
        <f>VLOOKUP($C3217,'Sales Person'!$A$1:$C$21,2,0)</f>
        <v>Cathy Kelley</v>
      </c>
      <c r="E3217" s="5" t="s">
        <v>15</v>
      </c>
      <c r="F3217" s="5" t="str">
        <f>VLOOKUP($E3217,Country!$A$1:$B$11,2,0)</f>
        <v>Oceania</v>
      </c>
      <c r="G3217" s="5" t="s">
        <v>31</v>
      </c>
      <c r="H3217" s="5" t="str">
        <f>VLOOKUP($G3217,Products!$A$1:$C$11,COLUMNS(Products!$A$2:B3217),0)</f>
        <v>Electronics</v>
      </c>
      <c r="I3217" s="5">
        <f>VLOOKUP($G3217,Products!$A$1:$C$11,COLUMNS(Products!$A$2:C3217),0)</f>
        <v>71.97</v>
      </c>
      <c r="J3217" s="5">
        <v>695.68</v>
      </c>
      <c r="K3217" s="5" t="s">
        <v>81</v>
      </c>
      <c r="L3217" s="6">
        <v>45366</v>
      </c>
      <c r="M3217" s="5">
        <f t="shared" si="50"/>
        <v>20</v>
      </c>
      <c r="N3217" s="5" t="str">
        <f>TEXT(Table1[[#This Row],[Date]],"mmm")</f>
        <v>Feb</v>
      </c>
      <c r="O3217" s="5">
        <f>YEAR(Table1[[#This Row],[Date]])</f>
        <v>2024</v>
      </c>
    </row>
    <row r="3218" spans="1:15" x14ac:dyDescent="0.25">
      <c r="A3218" s="5">
        <v>3217</v>
      </c>
      <c r="B3218" s="6">
        <v>45332</v>
      </c>
      <c r="C3218" s="5" t="s">
        <v>62</v>
      </c>
      <c r="D3218" s="5" t="str">
        <f>VLOOKUP($C3218,'Sales Person'!$A$1:$C$21,2,0)</f>
        <v>Cathy Kelley</v>
      </c>
      <c r="E3218" s="5" t="s">
        <v>15</v>
      </c>
      <c r="F3218" s="5" t="str">
        <f>VLOOKUP($E3218,Country!$A$1:$B$11,2,0)</f>
        <v>Oceania</v>
      </c>
      <c r="G3218" s="5" t="s">
        <v>29</v>
      </c>
      <c r="H3218" s="5" t="str">
        <f>VLOOKUP($G3218,Products!$A$1:$C$11,COLUMNS(Products!$A$2:B3218),0)</f>
        <v>Computing</v>
      </c>
      <c r="I3218" s="5">
        <f>VLOOKUP($G3218,Products!$A$1:$C$11,COLUMNS(Products!$A$2:C3218),0)</f>
        <v>104.6</v>
      </c>
      <c r="J3218" s="5">
        <v>514.91</v>
      </c>
      <c r="K3218" s="5" t="s">
        <v>82</v>
      </c>
      <c r="L3218" s="5" t="s">
        <v>83</v>
      </c>
      <c r="M3218" s="5" t="str">
        <f t="shared" si="50"/>
        <v>0</v>
      </c>
      <c r="N3218" s="5" t="str">
        <f>TEXT(Table1[[#This Row],[Date]],"mmm")</f>
        <v>Feb</v>
      </c>
      <c r="O3218" s="5">
        <f>YEAR(Table1[[#This Row],[Date]])</f>
        <v>2024</v>
      </c>
    </row>
    <row r="3219" spans="1:15" x14ac:dyDescent="0.25">
      <c r="A3219" s="5">
        <v>3218</v>
      </c>
      <c r="B3219" s="6">
        <v>45411</v>
      </c>
      <c r="C3219" s="5" t="s">
        <v>66</v>
      </c>
      <c r="D3219" s="5" t="str">
        <f>VLOOKUP($C3219,'Sales Person'!$A$1:$C$21,2,0)</f>
        <v>Michale Cole</v>
      </c>
      <c r="E3219" s="5" t="s">
        <v>4</v>
      </c>
      <c r="F3219" s="5" t="str">
        <f>VLOOKUP($E3219,Country!$A$1:$B$11,2,0)</f>
        <v>North America</v>
      </c>
      <c r="G3219" s="5" t="s">
        <v>31</v>
      </c>
      <c r="H3219" s="5" t="str">
        <f>VLOOKUP($G3219,Products!$A$1:$C$11,COLUMNS(Products!$A$2:B3219),0)</f>
        <v>Electronics</v>
      </c>
      <c r="I3219" s="5">
        <f>VLOOKUP($G3219,Products!$A$1:$C$11,COLUMNS(Products!$A$2:C3219),0)</f>
        <v>71.97</v>
      </c>
      <c r="J3219" s="5">
        <v>897.73</v>
      </c>
      <c r="K3219" s="5" t="s">
        <v>81</v>
      </c>
      <c r="L3219" s="6">
        <v>45413</v>
      </c>
      <c r="M3219" s="5">
        <f t="shared" si="50"/>
        <v>2</v>
      </c>
      <c r="N3219" s="5" t="str">
        <f>TEXT(Table1[[#This Row],[Date]],"mmm")</f>
        <v>Apr</v>
      </c>
      <c r="O3219" s="5">
        <f>YEAR(Table1[[#This Row],[Date]])</f>
        <v>2024</v>
      </c>
    </row>
    <row r="3220" spans="1:15" x14ac:dyDescent="0.25">
      <c r="A3220" s="5">
        <v>3219</v>
      </c>
      <c r="B3220" s="6">
        <v>45181</v>
      </c>
      <c r="C3220" s="5" t="s">
        <v>58</v>
      </c>
      <c r="D3220" s="5" t="str">
        <f>VLOOKUP($C3220,'Sales Person'!$A$1:$C$21,2,0)</f>
        <v>Nick Patrick</v>
      </c>
      <c r="E3220" s="5" t="s">
        <v>9</v>
      </c>
      <c r="F3220" s="5" t="str">
        <f>VLOOKUP($E3220,Country!$A$1:$B$11,2,0)</f>
        <v>Europe</v>
      </c>
      <c r="G3220" s="5" t="s">
        <v>26</v>
      </c>
      <c r="H3220" s="5" t="str">
        <f>VLOOKUP($G3220,Products!$A$1:$C$11,COLUMNS(Products!$A$2:B3220),0)</f>
        <v>Electronics</v>
      </c>
      <c r="I3220" s="5">
        <f>VLOOKUP($G3220,Products!$A$1:$C$11,COLUMNS(Products!$A$2:C3220),0)</f>
        <v>263.2</v>
      </c>
      <c r="J3220" s="5">
        <v>881.16</v>
      </c>
      <c r="K3220" s="5" t="s">
        <v>81</v>
      </c>
      <c r="L3220" s="6">
        <v>45191</v>
      </c>
      <c r="M3220" s="5">
        <f t="shared" si="50"/>
        <v>10</v>
      </c>
      <c r="N3220" s="5" t="str">
        <f>TEXT(Table1[[#This Row],[Date]],"mmm")</f>
        <v>Sep</v>
      </c>
      <c r="O3220" s="5">
        <f>YEAR(Table1[[#This Row],[Date]])</f>
        <v>2023</v>
      </c>
    </row>
    <row r="3221" spans="1:15" x14ac:dyDescent="0.25">
      <c r="A3221" s="5">
        <v>3220</v>
      </c>
      <c r="B3221" s="6">
        <v>45440</v>
      </c>
      <c r="C3221" s="5" t="s">
        <v>56</v>
      </c>
      <c r="D3221" s="5" t="str">
        <f>VLOOKUP($C3221,'Sales Person'!$A$1:$C$21,2,0)</f>
        <v>Nick Patrick</v>
      </c>
      <c r="E3221" s="5" t="s">
        <v>7</v>
      </c>
      <c r="F3221" s="5" t="str">
        <f>VLOOKUP($E3221,Country!$A$1:$B$11,2,0)</f>
        <v>Europe</v>
      </c>
      <c r="G3221" s="5" t="s">
        <v>32</v>
      </c>
      <c r="H3221" s="5" t="str">
        <f>VLOOKUP($G3221,Products!$A$1:$C$11,COLUMNS(Products!$A$2:B3221),0)</f>
        <v>Audio</v>
      </c>
      <c r="I3221" s="5">
        <f>VLOOKUP($G3221,Products!$A$1:$C$11,COLUMNS(Products!$A$2:C3221),0)</f>
        <v>143.09</v>
      </c>
      <c r="J3221" s="5">
        <v>272.18</v>
      </c>
      <c r="K3221" s="5" t="s">
        <v>81</v>
      </c>
      <c r="L3221" s="6">
        <v>45448</v>
      </c>
      <c r="M3221" s="5">
        <f t="shared" si="50"/>
        <v>8</v>
      </c>
      <c r="N3221" s="5" t="str">
        <f>TEXT(Table1[[#This Row],[Date]],"mmm")</f>
        <v>May</v>
      </c>
      <c r="O3221" s="5">
        <f>YEAR(Table1[[#This Row],[Date]])</f>
        <v>2024</v>
      </c>
    </row>
    <row r="3222" spans="1:15" x14ac:dyDescent="0.25">
      <c r="A3222" s="5">
        <v>3221</v>
      </c>
      <c r="B3222" s="6">
        <v>45021</v>
      </c>
      <c r="C3222" s="5" t="s">
        <v>64</v>
      </c>
      <c r="D3222" s="5" t="str">
        <f>VLOOKUP($C3222,'Sales Person'!$A$1:$C$21,2,0)</f>
        <v>Michale Cole</v>
      </c>
      <c r="E3222" s="5" t="s">
        <v>10</v>
      </c>
      <c r="F3222" s="5" t="str">
        <f>VLOOKUP($E3222,Country!$A$1:$B$11,2,0)</f>
        <v>Europe</v>
      </c>
      <c r="G3222" s="5" t="s">
        <v>26</v>
      </c>
      <c r="H3222" s="5" t="str">
        <f>VLOOKUP($G3222,Products!$A$1:$C$11,COLUMNS(Products!$A$2:B3222),0)</f>
        <v>Electronics</v>
      </c>
      <c r="I3222" s="5">
        <f>VLOOKUP($G3222,Products!$A$1:$C$11,COLUMNS(Products!$A$2:C3222),0)</f>
        <v>263.2</v>
      </c>
      <c r="J3222" s="5">
        <v>609.24</v>
      </c>
      <c r="K3222" s="5" t="s">
        <v>81</v>
      </c>
      <c r="L3222" s="6">
        <v>45027</v>
      </c>
      <c r="M3222" s="5">
        <f t="shared" si="50"/>
        <v>6</v>
      </c>
      <c r="N3222" s="5" t="str">
        <f>TEXT(Table1[[#This Row],[Date]],"mmm")</f>
        <v>Apr</v>
      </c>
      <c r="O3222" s="5">
        <f>YEAR(Table1[[#This Row],[Date]])</f>
        <v>2023</v>
      </c>
    </row>
    <row r="3223" spans="1:15" x14ac:dyDescent="0.25">
      <c r="A3223" s="5">
        <v>3222</v>
      </c>
      <c r="B3223" s="6">
        <v>45389</v>
      </c>
      <c r="C3223" s="5" t="s">
        <v>62</v>
      </c>
      <c r="D3223" s="5" t="str">
        <f>VLOOKUP($C3223,'Sales Person'!$A$1:$C$21,2,0)</f>
        <v>Cathy Kelley</v>
      </c>
      <c r="E3223" s="5" t="s">
        <v>10</v>
      </c>
      <c r="F3223" s="5" t="str">
        <f>VLOOKUP($E3223,Country!$A$1:$B$11,2,0)</f>
        <v>Europe</v>
      </c>
      <c r="G3223" s="5" t="s">
        <v>24</v>
      </c>
      <c r="H3223" s="5" t="str">
        <f>VLOOKUP($G3223,Products!$A$1:$C$11,COLUMNS(Products!$A$2:B3223),0)</f>
        <v>Audio</v>
      </c>
      <c r="I3223" s="5">
        <f>VLOOKUP($G3223,Products!$A$1:$C$11,COLUMNS(Products!$A$2:C3223),0)</f>
        <v>195.62</v>
      </c>
      <c r="J3223" s="5">
        <v>937.06</v>
      </c>
      <c r="K3223" s="5" t="s">
        <v>81</v>
      </c>
      <c r="L3223" s="6">
        <v>45395</v>
      </c>
      <c r="M3223" s="5">
        <f t="shared" si="50"/>
        <v>6</v>
      </c>
      <c r="N3223" s="5" t="str">
        <f>TEXT(Table1[[#This Row],[Date]],"mmm")</f>
        <v>Apr</v>
      </c>
      <c r="O3223" s="5">
        <f>YEAR(Table1[[#This Row],[Date]])</f>
        <v>2024</v>
      </c>
    </row>
    <row r="3224" spans="1:15" x14ac:dyDescent="0.25">
      <c r="A3224" s="5">
        <v>3223</v>
      </c>
      <c r="B3224" s="6">
        <v>44934</v>
      </c>
      <c r="C3224" s="5" t="s">
        <v>70</v>
      </c>
      <c r="D3224" s="5" t="str">
        <f>VLOOKUP($C3224,'Sales Person'!$A$1:$C$21,2,0)</f>
        <v>Cathy Kelley</v>
      </c>
      <c r="E3224" s="5" t="s">
        <v>7</v>
      </c>
      <c r="F3224" s="5" t="str">
        <f>VLOOKUP($E3224,Country!$A$1:$B$11,2,0)</f>
        <v>Europe</v>
      </c>
      <c r="G3224" s="5" t="s">
        <v>32</v>
      </c>
      <c r="H3224" s="5" t="str">
        <f>VLOOKUP($G3224,Products!$A$1:$C$11,COLUMNS(Products!$A$2:B3224),0)</f>
        <v>Audio</v>
      </c>
      <c r="I3224" s="5">
        <f>VLOOKUP($G3224,Products!$A$1:$C$11,COLUMNS(Products!$A$2:C3224),0)</f>
        <v>143.09</v>
      </c>
      <c r="J3224" s="5">
        <v>150.58000000000001</v>
      </c>
      <c r="K3224" s="5" t="s">
        <v>81</v>
      </c>
      <c r="L3224" s="6">
        <v>44942</v>
      </c>
      <c r="M3224" s="5">
        <f t="shared" si="50"/>
        <v>8</v>
      </c>
      <c r="N3224" s="5" t="str">
        <f>TEXT(Table1[[#This Row],[Date]],"mmm")</f>
        <v>Jan</v>
      </c>
      <c r="O3224" s="5">
        <f>YEAR(Table1[[#This Row],[Date]])</f>
        <v>2023</v>
      </c>
    </row>
    <row r="3225" spans="1:15" x14ac:dyDescent="0.25">
      <c r="A3225" s="5">
        <v>3224</v>
      </c>
      <c r="B3225" s="6">
        <v>45628</v>
      </c>
      <c r="C3225" s="5" t="s">
        <v>52</v>
      </c>
      <c r="D3225" s="5" t="str">
        <f>VLOOKUP($C3225,'Sales Person'!$A$1:$C$21,2,0)</f>
        <v>Nick Patrick</v>
      </c>
      <c r="E3225" s="5" t="s">
        <v>2</v>
      </c>
      <c r="F3225" s="5" t="str">
        <f>VLOOKUP($E3225,Country!$A$1:$B$11,2,0)</f>
        <v>North America</v>
      </c>
      <c r="G3225" s="5" t="s">
        <v>29</v>
      </c>
      <c r="H3225" s="5" t="str">
        <f>VLOOKUP($G3225,Products!$A$1:$C$11,COLUMNS(Products!$A$2:B3225),0)</f>
        <v>Computing</v>
      </c>
      <c r="I3225" s="5">
        <f>VLOOKUP($G3225,Products!$A$1:$C$11,COLUMNS(Products!$A$2:C3225),0)</f>
        <v>104.6</v>
      </c>
      <c r="J3225" s="5">
        <v>582.36</v>
      </c>
      <c r="K3225" s="5" t="s">
        <v>81</v>
      </c>
      <c r="L3225" s="6">
        <v>45629</v>
      </c>
      <c r="M3225" s="5">
        <f t="shared" si="50"/>
        <v>1</v>
      </c>
      <c r="N3225" s="5" t="str">
        <f>TEXT(Table1[[#This Row],[Date]],"mmm")</f>
        <v>Dec</v>
      </c>
      <c r="O3225" s="5">
        <f>YEAR(Table1[[#This Row],[Date]])</f>
        <v>2024</v>
      </c>
    </row>
    <row r="3226" spans="1:15" x14ac:dyDescent="0.25">
      <c r="A3226" s="5">
        <v>3225</v>
      </c>
      <c r="B3226" s="6">
        <v>45452</v>
      </c>
      <c r="C3226" s="5" t="s">
        <v>44</v>
      </c>
      <c r="D3226" s="5" t="str">
        <f>VLOOKUP($C3226,'Sales Person'!$A$1:$C$21,2,0)</f>
        <v>Cathy Kelley</v>
      </c>
      <c r="E3226" s="5" t="s">
        <v>15</v>
      </c>
      <c r="F3226" s="5" t="str">
        <f>VLOOKUP($E3226,Country!$A$1:$B$11,2,0)</f>
        <v>Oceania</v>
      </c>
      <c r="G3226" s="5" t="s">
        <v>28</v>
      </c>
      <c r="H3226" s="5" t="str">
        <f>VLOOKUP($G3226,Products!$A$1:$C$11,COLUMNS(Products!$A$2:B3226),0)</f>
        <v>Electronics</v>
      </c>
      <c r="I3226" s="5">
        <f>VLOOKUP($G3226,Products!$A$1:$C$11,COLUMNS(Products!$A$2:C3226),0)</f>
        <v>282.79000000000002</v>
      </c>
      <c r="J3226" s="5">
        <v>970.88</v>
      </c>
      <c r="K3226" s="5" t="s">
        <v>82</v>
      </c>
      <c r="L3226" s="5" t="s">
        <v>83</v>
      </c>
      <c r="M3226" s="5" t="str">
        <f t="shared" si="50"/>
        <v>0</v>
      </c>
      <c r="N3226" s="5" t="str">
        <f>TEXT(Table1[[#This Row],[Date]],"mmm")</f>
        <v>Jun</v>
      </c>
      <c r="O3226" s="5">
        <f>YEAR(Table1[[#This Row],[Date]])</f>
        <v>2024</v>
      </c>
    </row>
    <row r="3227" spans="1:15" x14ac:dyDescent="0.25">
      <c r="A3227" s="5">
        <v>3226</v>
      </c>
      <c r="B3227" s="6">
        <v>45153</v>
      </c>
      <c r="C3227" s="5" t="s">
        <v>54</v>
      </c>
      <c r="D3227" s="5" t="str">
        <f>VLOOKUP($C3227,'Sales Person'!$A$1:$C$21,2,0)</f>
        <v>Michale Cole</v>
      </c>
      <c r="E3227" s="5" t="s">
        <v>2</v>
      </c>
      <c r="F3227" s="5" t="str">
        <f>VLOOKUP($E3227,Country!$A$1:$B$11,2,0)</f>
        <v>North America</v>
      </c>
      <c r="G3227" s="5" t="s">
        <v>26</v>
      </c>
      <c r="H3227" s="5" t="str">
        <f>VLOOKUP($G3227,Products!$A$1:$C$11,COLUMNS(Products!$A$2:B3227),0)</f>
        <v>Electronics</v>
      </c>
      <c r="I3227" s="5">
        <f>VLOOKUP($G3227,Products!$A$1:$C$11,COLUMNS(Products!$A$2:C3227),0)</f>
        <v>263.2</v>
      </c>
      <c r="J3227" s="5">
        <v>952.29</v>
      </c>
      <c r="K3227" s="5" t="s">
        <v>81</v>
      </c>
      <c r="L3227" s="6">
        <v>45154</v>
      </c>
      <c r="M3227" s="5">
        <f t="shared" si="50"/>
        <v>1</v>
      </c>
      <c r="N3227" s="5" t="str">
        <f>TEXT(Table1[[#This Row],[Date]],"mmm")</f>
        <v>Aug</v>
      </c>
      <c r="O3227" s="5">
        <f>YEAR(Table1[[#This Row],[Date]])</f>
        <v>2023</v>
      </c>
    </row>
    <row r="3228" spans="1:15" x14ac:dyDescent="0.25">
      <c r="A3228" s="5">
        <v>3227</v>
      </c>
      <c r="B3228" s="6">
        <v>45223</v>
      </c>
      <c r="C3228" s="5" t="s">
        <v>40</v>
      </c>
      <c r="D3228" s="5" t="str">
        <f>VLOOKUP($C3228,'Sales Person'!$A$1:$C$21,2,0)</f>
        <v>Samantha Irvin</v>
      </c>
      <c r="E3228" s="5" t="s">
        <v>5</v>
      </c>
      <c r="F3228" s="5" t="str">
        <f>VLOOKUP($E3228,Country!$A$1:$B$11,2,0)</f>
        <v>South America</v>
      </c>
      <c r="G3228" s="5" t="s">
        <v>29</v>
      </c>
      <c r="H3228" s="5" t="str">
        <f>VLOOKUP($G3228,Products!$A$1:$C$11,COLUMNS(Products!$A$2:B3228),0)</f>
        <v>Computing</v>
      </c>
      <c r="I3228" s="5">
        <f>VLOOKUP($G3228,Products!$A$1:$C$11,COLUMNS(Products!$A$2:C3228),0)</f>
        <v>104.6</v>
      </c>
      <c r="J3228" s="5">
        <v>426.63</v>
      </c>
      <c r="K3228" s="5" t="s">
        <v>82</v>
      </c>
      <c r="L3228" s="5" t="s">
        <v>83</v>
      </c>
      <c r="M3228" s="5" t="str">
        <f t="shared" si="50"/>
        <v>0</v>
      </c>
      <c r="N3228" s="5" t="str">
        <f>TEXT(Table1[[#This Row],[Date]],"mmm")</f>
        <v>Oct</v>
      </c>
      <c r="O3228" s="5">
        <f>YEAR(Table1[[#This Row],[Date]])</f>
        <v>2023</v>
      </c>
    </row>
    <row r="3229" spans="1:15" x14ac:dyDescent="0.25">
      <c r="A3229" s="5">
        <v>3228</v>
      </c>
      <c r="B3229" s="6">
        <v>45446</v>
      </c>
      <c r="C3229" s="5" t="s">
        <v>42</v>
      </c>
      <c r="D3229" s="5" t="str">
        <f>VLOOKUP($C3229,'Sales Person'!$A$1:$C$21,2,0)</f>
        <v>Cathy Kelley</v>
      </c>
      <c r="E3229" s="5" t="s">
        <v>4</v>
      </c>
      <c r="F3229" s="5" t="str">
        <f>VLOOKUP($E3229,Country!$A$1:$B$11,2,0)</f>
        <v>North America</v>
      </c>
      <c r="G3229" s="5" t="s">
        <v>29</v>
      </c>
      <c r="H3229" s="5" t="str">
        <f>VLOOKUP($G3229,Products!$A$1:$C$11,COLUMNS(Products!$A$2:B3229),0)</f>
        <v>Computing</v>
      </c>
      <c r="I3229" s="5">
        <f>VLOOKUP($G3229,Products!$A$1:$C$11,COLUMNS(Products!$A$2:C3229),0)</f>
        <v>104.6</v>
      </c>
      <c r="J3229" s="5">
        <v>230.53</v>
      </c>
      <c r="K3229" s="5" t="s">
        <v>82</v>
      </c>
      <c r="L3229" s="5" t="s">
        <v>83</v>
      </c>
      <c r="M3229" s="5" t="str">
        <f t="shared" si="50"/>
        <v>0</v>
      </c>
      <c r="N3229" s="5" t="str">
        <f>TEXT(Table1[[#This Row],[Date]],"mmm")</f>
        <v>Jun</v>
      </c>
      <c r="O3229" s="5">
        <f>YEAR(Table1[[#This Row],[Date]])</f>
        <v>2024</v>
      </c>
    </row>
    <row r="3230" spans="1:15" x14ac:dyDescent="0.25">
      <c r="A3230" s="5">
        <v>3229</v>
      </c>
      <c r="B3230" s="6">
        <v>45635</v>
      </c>
      <c r="C3230" s="5" t="s">
        <v>70</v>
      </c>
      <c r="D3230" s="5" t="str">
        <f>VLOOKUP($C3230,'Sales Person'!$A$1:$C$21,2,0)</f>
        <v>Cathy Kelley</v>
      </c>
      <c r="E3230" s="5" t="s">
        <v>9</v>
      </c>
      <c r="F3230" s="5" t="str">
        <f>VLOOKUP($E3230,Country!$A$1:$B$11,2,0)</f>
        <v>Europe</v>
      </c>
      <c r="G3230" s="5" t="s">
        <v>24</v>
      </c>
      <c r="H3230" s="5" t="str">
        <f>VLOOKUP($G3230,Products!$A$1:$C$11,COLUMNS(Products!$A$2:B3230),0)</f>
        <v>Audio</v>
      </c>
      <c r="I3230" s="5">
        <f>VLOOKUP($G3230,Products!$A$1:$C$11,COLUMNS(Products!$A$2:C3230),0)</f>
        <v>195.62</v>
      </c>
      <c r="J3230" s="5">
        <v>951.17</v>
      </c>
      <c r="K3230" s="5" t="s">
        <v>81</v>
      </c>
      <c r="L3230" s="6">
        <v>45645</v>
      </c>
      <c r="M3230" s="5">
        <f t="shared" si="50"/>
        <v>10</v>
      </c>
      <c r="N3230" s="5" t="str">
        <f>TEXT(Table1[[#This Row],[Date]],"mmm")</f>
        <v>Dec</v>
      </c>
      <c r="O3230" s="5">
        <f>YEAR(Table1[[#This Row],[Date]])</f>
        <v>2024</v>
      </c>
    </row>
    <row r="3231" spans="1:15" x14ac:dyDescent="0.25">
      <c r="A3231" s="5">
        <v>3230</v>
      </c>
      <c r="B3231" s="6">
        <v>45072</v>
      </c>
      <c r="C3231" s="5" t="s">
        <v>56</v>
      </c>
      <c r="D3231" s="5" t="str">
        <f>VLOOKUP($C3231,'Sales Person'!$A$1:$C$21,2,0)</f>
        <v>Nick Patrick</v>
      </c>
      <c r="E3231" s="5" t="s">
        <v>2</v>
      </c>
      <c r="F3231" s="5" t="str">
        <f>VLOOKUP($E3231,Country!$A$1:$B$11,2,0)</f>
        <v>North America</v>
      </c>
      <c r="G3231" s="5" t="s">
        <v>28</v>
      </c>
      <c r="H3231" s="5" t="str">
        <f>VLOOKUP($G3231,Products!$A$1:$C$11,COLUMNS(Products!$A$2:B3231),0)</f>
        <v>Electronics</v>
      </c>
      <c r="I3231" s="5">
        <f>VLOOKUP($G3231,Products!$A$1:$C$11,COLUMNS(Products!$A$2:C3231),0)</f>
        <v>282.79000000000002</v>
      </c>
      <c r="J3231" s="5">
        <v>865.85</v>
      </c>
      <c r="K3231" s="5" t="s">
        <v>81</v>
      </c>
      <c r="L3231" s="6">
        <v>45073</v>
      </c>
      <c r="M3231" s="5">
        <f t="shared" si="50"/>
        <v>1</v>
      </c>
      <c r="N3231" s="5" t="str">
        <f>TEXT(Table1[[#This Row],[Date]],"mmm")</f>
        <v>May</v>
      </c>
      <c r="O3231" s="5">
        <f>YEAR(Table1[[#This Row],[Date]])</f>
        <v>2023</v>
      </c>
    </row>
    <row r="3232" spans="1:15" x14ac:dyDescent="0.25">
      <c r="A3232" s="5">
        <v>3231</v>
      </c>
      <c r="B3232" s="6">
        <v>45181</v>
      </c>
      <c r="C3232" s="5" t="s">
        <v>44</v>
      </c>
      <c r="D3232" s="5" t="str">
        <f>VLOOKUP($C3232,'Sales Person'!$A$1:$C$21,2,0)</f>
        <v>Cathy Kelley</v>
      </c>
      <c r="E3232" s="5" t="s">
        <v>11</v>
      </c>
      <c r="F3232" s="5" t="str">
        <f>VLOOKUP($E3232,Country!$A$1:$B$11,2,0)</f>
        <v>Asia</v>
      </c>
      <c r="G3232" s="5" t="s">
        <v>31</v>
      </c>
      <c r="H3232" s="5" t="str">
        <f>VLOOKUP($G3232,Products!$A$1:$C$11,COLUMNS(Products!$A$2:B3232),0)</f>
        <v>Electronics</v>
      </c>
      <c r="I3232" s="5">
        <f>VLOOKUP($G3232,Products!$A$1:$C$11,COLUMNS(Products!$A$2:C3232),0)</f>
        <v>71.97</v>
      </c>
      <c r="J3232" s="5">
        <v>399.69</v>
      </c>
      <c r="K3232" s="5" t="s">
        <v>81</v>
      </c>
      <c r="L3232" s="6">
        <v>45193</v>
      </c>
      <c r="M3232" s="5">
        <f t="shared" si="50"/>
        <v>12</v>
      </c>
      <c r="N3232" s="5" t="str">
        <f>TEXT(Table1[[#This Row],[Date]],"mmm")</f>
        <v>Sep</v>
      </c>
      <c r="O3232" s="5">
        <f>YEAR(Table1[[#This Row],[Date]])</f>
        <v>2023</v>
      </c>
    </row>
    <row r="3233" spans="1:15" x14ac:dyDescent="0.25">
      <c r="A3233" s="5">
        <v>3232</v>
      </c>
      <c r="B3233" s="6">
        <v>45655</v>
      </c>
      <c r="C3233" s="5" t="s">
        <v>66</v>
      </c>
      <c r="D3233" s="5" t="str">
        <f>VLOOKUP($C3233,'Sales Person'!$A$1:$C$21,2,0)</f>
        <v>Michale Cole</v>
      </c>
      <c r="E3233" s="5" t="s">
        <v>7</v>
      </c>
      <c r="F3233" s="5" t="str">
        <f>VLOOKUP($E3233,Country!$A$1:$B$11,2,0)</f>
        <v>Europe</v>
      </c>
      <c r="G3233" s="5" t="s">
        <v>28</v>
      </c>
      <c r="H3233" s="5" t="str">
        <f>VLOOKUP($G3233,Products!$A$1:$C$11,COLUMNS(Products!$A$2:B3233),0)</f>
        <v>Electronics</v>
      </c>
      <c r="I3233" s="5">
        <f>VLOOKUP($G3233,Products!$A$1:$C$11,COLUMNS(Products!$A$2:C3233),0)</f>
        <v>282.79000000000002</v>
      </c>
      <c r="J3233" s="5">
        <v>571.05999999999995</v>
      </c>
      <c r="K3233" s="5" t="s">
        <v>82</v>
      </c>
      <c r="L3233" s="5" t="s">
        <v>83</v>
      </c>
      <c r="M3233" s="5" t="str">
        <f t="shared" si="50"/>
        <v>0</v>
      </c>
      <c r="N3233" s="5" t="str">
        <f>TEXT(Table1[[#This Row],[Date]],"mmm")</f>
        <v>Dec</v>
      </c>
      <c r="O3233" s="5">
        <f>YEAR(Table1[[#This Row],[Date]])</f>
        <v>2024</v>
      </c>
    </row>
    <row r="3234" spans="1:15" x14ac:dyDescent="0.25">
      <c r="A3234" s="5">
        <v>3233</v>
      </c>
      <c r="B3234" s="6">
        <v>45214</v>
      </c>
      <c r="C3234" s="5" t="s">
        <v>72</v>
      </c>
      <c r="D3234" s="5" t="str">
        <f>VLOOKUP($C3234,'Sales Person'!$A$1:$C$21,2,0)</f>
        <v>Cathy Kelley</v>
      </c>
      <c r="E3234" s="5" t="s">
        <v>11</v>
      </c>
      <c r="F3234" s="5" t="str">
        <f>VLOOKUP($E3234,Country!$A$1:$B$11,2,0)</f>
        <v>Asia</v>
      </c>
      <c r="G3234" s="5" t="s">
        <v>33</v>
      </c>
      <c r="H3234" s="5" t="str">
        <f>VLOOKUP($G3234,Products!$A$1:$C$11,COLUMNS(Products!$A$2:B3234),0)</f>
        <v>Electronics</v>
      </c>
      <c r="I3234" s="5">
        <f>VLOOKUP($G3234,Products!$A$1:$C$11,COLUMNS(Products!$A$2:C3234),0)</f>
        <v>381.62</v>
      </c>
      <c r="J3234" s="5">
        <v>477.83</v>
      </c>
      <c r="K3234" s="5" t="s">
        <v>82</v>
      </c>
      <c r="L3234" s="5" t="s">
        <v>83</v>
      </c>
      <c r="M3234" s="5" t="str">
        <f t="shared" si="50"/>
        <v>0</v>
      </c>
      <c r="N3234" s="5" t="str">
        <f>TEXT(Table1[[#This Row],[Date]],"mmm")</f>
        <v>Oct</v>
      </c>
      <c r="O3234" s="5">
        <f>YEAR(Table1[[#This Row],[Date]])</f>
        <v>2023</v>
      </c>
    </row>
    <row r="3235" spans="1:15" x14ac:dyDescent="0.25">
      <c r="A3235" s="5">
        <v>3234</v>
      </c>
      <c r="B3235" s="6">
        <v>45598</v>
      </c>
      <c r="C3235" s="5" t="s">
        <v>42</v>
      </c>
      <c r="D3235" s="5" t="str">
        <f>VLOOKUP($C3235,'Sales Person'!$A$1:$C$21,2,0)</f>
        <v>Cathy Kelley</v>
      </c>
      <c r="E3235" s="5" t="s">
        <v>7</v>
      </c>
      <c r="F3235" s="5" t="str">
        <f>VLOOKUP($E3235,Country!$A$1:$B$11,2,0)</f>
        <v>Europe</v>
      </c>
      <c r="G3235" s="5" t="s">
        <v>24</v>
      </c>
      <c r="H3235" s="5" t="str">
        <f>VLOOKUP($G3235,Products!$A$1:$C$11,COLUMNS(Products!$A$2:B3235),0)</f>
        <v>Audio</v>
      </c>
      <c r="I3235" s="5">
        <f>VLOOKUP($G3235,Products!$A$1:$C$11,COLUMNS(Products!$A$2:C3235),0)</f>
        <v>195.62</v>
      </c>
      <c r="J3235" s="5">
        <v>913.85</v>
      </c>
      <c r="K3235" s="5" t="s">
        <v>82</v>
      </c>
      <c r="L3235" s="5" t="s">
        <v>83</v>
      </c>
      <c r="M3235" s="5" t="str">
        <f t="shared" si="50"/>
        <v>0</v>
      </c>
      <c r="N3235" s="5" t="str">
        <f>TEXT(Table1[[#This Row],[Date]],"mmm")</f>
        <v>Nov</v>
      </c>
      <c r="O3235" s="5">
        <f>YEAR(Table1[[#This Row],[Date]])</f>
        <v>2024</v>
      </c>
    </row>
    <row r="3236" spans="1:15" x14ac:dyDescent="0.25">
      <c r="A3236" s="5">
        <v>3235</v>
      </c>
      <c r="B3236" s="6">
        <v>45167</v>
      </c>
      <c r="C3236" s="5" t="s">
        <v>70</v>
      </c>
      <c r="D3236" s="5" t="str">
        <f>VLOOKUP($C3236,'Sales Person'!$A$1:$C$21,2,0)</f>
        <v>Cathy Kelley</v>
      </c>
      <c r="E3236" s="5" t="s">
        <v>10</v>
      </c>
      <c r="F3236" s="5" t="str">
        <f>VLOOKUP($E3236,Country!$A$1:$B$11,2,0)</f>
        <v>Europe</v>
      </c>
      <c r="G3236" s="5" t="s">
        <v>32</v>
      </c>
      <c r="H3236" s="5" t="str">
        <f>VLOOKUP($G3236,Products!$A$1:$C$11,COLUMNS(Products!$A$2:B3236),0)</f>
        <v>Audio</v>
      </c>
      <c r="I3236" s="5">
        <f>VLOOKUP($G3236,Products!$A$1:$C$11,COLUMNS(Products!$A$2:C3236),0)</f>
        <v>143.09</v>
      </c>
      <c r="J3236" s="5">
        <v>452.89</v>
      </c>
      <c r="K3236" s="5" t="s">
        <v>82</v>
      </c>
      <c r="L3236" s="5" t="s">
        <v>83</v>
      </c>
      <c r="M3236" s="5" t="str">
        <f t="shared" si="50"/>
        <v>0</v>
      </c>
      <c r="N3236" s="5" t="str">
        <f>TEXT(Table1[[#This Row],[Date]],"mmm")</f>
        <v>Aug</v>
      </c>
      <c r="O3236" s="5">
        <f>YEAR(Table1[[#This Row],[Date]])</f>
        <v>2023</v>
      </c>
    </row>
    <row r="3237" spans="1:15" x14ac:dyDescent="0.25">
      <c r="A3237" s="5">
        <v>3236</v>
      </c>
      <c r="B3237" s="6">
        <v>45420</v>
      </c>
      <c r="C3237" s="5" t="s">
        <v>42</v>
      </c>
      <c r="D3237" s="5" t="str">
        <f>VLOOKUP($C3237,'Sales Person'!$A$1:$C$21,2,0)</f>
        <v>Cathy Kelley</v>
      </c>
      <c r="E3237" s="5" t="s">
        <v>5</v>
      </c>
      <c r="F3237" s="5" t="str">
        <f>VLOOKUP($E3237,Country!$A$1:$B$11,2,0)</f>
        <v>South America</v>
      </c>
      <c r="G3237" s="5" t="s">
        <v>31</v>
      </c>
      <c r="H3237" s="5" t="str">
        <f>VLOOKUP($G3237,Products!$A$1:$C$11,COLUMNS(Products!$A$2:B3237),0)</f>
        <v>Electronics</v>
      </c>
      <c r="I3237" s="5">
        <f>VLOOKUP($G3237,Products!$A$1:$C$11,COLUMNS(Products!$A$2:C3237),0)</f>
        <v>71.97</v>
      </c>
      <c r="J3237" s="5">
        <v>811.63</v>
      </c>
      <c r="K3237" s="5" t="s">
        <v>81</v>
      </c>
      <c r="L3237" s="6">
        <v>45424</v>
      </c>
      <c r="M3237" s="5">
        <f t="shared" si="50"/>
        <v>4</v>
      </c>
      <c r="N3237" s="5" t="str">
        <f>TEXT(Table1[[#This Row],[Date]],"mmm")</f>
        <v>May</v>
      </c>
      <c r="O3237" s="5">
        <f>YEAR(Table1[[#This Row],[Date]])</f>
        <v>2024</v>
      </c>
    </row>
    <row r="3238" spans="1:15" x14ac:dyDescent="0.25">
      <c r="A3238" s="5">
        <v>3237</v>
      </c>
      <c r="B3238" s="6">
        <v>44970</v>
      </c>
      <c r="C3238" s="5" t="s">
        <v>58</v>
      </c>
      <c r="D3238" s="5" t="str">
        <f>VLOOKUP($C3238,'Sales Person'!$A$1:$C$21,2,0)</f>
        <v>Nick Patrick</v>
      </c>
      <c r="E3238" s="5" t="s">
        <v>7</v>
      </c>
      <c r="F3238" s="5" t="str">
        <f>VLOOKUP($E3238,Country!$A$1:$B$11,2,0)</f>
        <v>Europe</v>
      </c>
      <c r="G3238" s="5" t="s">
        <v>28</v>
      </c>
      <c r="H3238" s="5" t="str">
        <f>VLOOKUP($G3238,Products!$A$1:$C$11,COLUMNS(Products!$A$2:B3238),0)</f>
        <v>Electronics</v>
      </c>
      <c r="I3238" s="5">
        <f>VLOOKUP($G3238,Products!$A$1:$C$11,COLUMNS(Products!$A$2:C3238),0)</f>
        <v>282.79000000000002</v>
      </c>
      <c r="J3238" s="5">
        <v>513.78</v>
      </c>
      <c r="K3238" s="5" t="s">
        <v>81</v>
      </c>
      <c r="L3238" s="6">
        <v>44978</v>
      </c>
      <c r="M3238" s="5">
        <f t="shared" si="50"/>
        <v>8</v>
      </c>
      <c r="N3238" s="5" t="str">
        <f>TEXT(Table1[[#This Row],[Date]],"mmm")</f>
        <v>Feb</v>
      </c>
      <c r="O3238" s="5">
        <f>YEAR(Table1[[#This Row],[Date]])</f>
        <v>2023</v>
      </c>
    </row>
    <row r="3239" spans="1:15" x14ac:dyDescent="0.25">
      <c r="A3239" s="5">
        <v>3238</v>
      </c>
      <c r="B3239" s="6">
        <v>45079</v>
      </c>
      <c r="C3239" s="5" t="s">
        <v>36</v>
      </c>
      <c r="D3239" s="5" t="str">
        <f>VLOOKUP($C3239,'Sales Person'!$A$1:$C$21,2,0)</f>
        <v>Michale Cole</v>
      </c>
      <c r="E3239" s="5" t="s">
        <v>9</v>
      </c>
      <c r="F3239" s="5" t="str">
        <f>VLOOKUP($E3239,Country!$A$1:$B$11,2,0)</f>
        <v>Europe</v>
      </c>
      <c r="G3239" s="5" t="s">
        <v>32</v>
      </c>
      <c r="H3239" s="5" t="str">
        <f>VLOOKUP($G3239,Products!$A$1:$C$11,COLUMNS(Products!$A$2:B3239),0)</f>
        <v>Audio</v>
      </c>
      <c r="I3239" s="5">
        <f>VLOOKUP($G3239,Products!$A$1:$C$11,COLUMNS(Products!$A$2:C3239),0)</f>
        <v>143.09</v>
      </c>
      <c r="J3239" s="5">
        <v>344.27</v>
      </c>
      <c r="K3239" s="5" t="s">
        <v>82</v>
      </c>
      <c r="L3239" s="5" t="s">
        <v>83</v>
      </c>
      <c r="M3239" s="5" t="str">
        <f t="shared" si="50"/>
        <v>0</v>
      </c>
      <c r="N3239" s="5" t="str">
        <f>TEXT(Table1[[#This Row],[Date]],"mmm")</f>
        <v>Jun</v>
      </c>
      <c r="O3239" s="5">
        <f>YEAR(Table1[[#This Row],[Date]])</f>
        <v>2023</v>
      </c>
    </row>
    <row r="3240" spans="1:15" x14ac:dyDescent="0.25">
      <c r="A3240" s="5">
        <v>3239</v>
      </c>
      <c r="B3240" s="6">
        <v>45260</v>
      </c>
      <c r="C3240" s="5" t="s">
        <v>54</v>
      </c>
      <c r="D3240" s="5" t="str">
        <f>VLOOKUP($C3240,'Sales Person'!$A$1:$C$21,2,0)</f>
        <v>Michale Cole</v>
      </c>
      <c r="E3240" s="5" t="s">
        <v>14</v>
      </c>
      <c r="F3240" s="5" t="str">
        <f>VLOOKUP($E3240,Country!$A$1:$B$11,2,0)</f>
        <v>Asia</v>
      </c>
      <c r="G3240" s="5" t="s">
        <v>31</v>
      </c>
      <c r="H3240" s="5" t="str">
        <f>VLOOKUP($G3240,Products!$A$1:$C$11,COLUMNS(Products!$A$2:B3240),0)</f>
        <v>Electronics</v>
      </c>
      <c r="I3240" s="5">
        <f>VLOOKUP($G3240,Products!$A$1:$C$11,COLUMNS(Products!$A$2:C3240),0)</f>
        <v>71.97</v>
      </c>
      <c r="J3240" s="5">
        <v>738.38</v>
      </c>
      <c r="K3240" s="5" t="s">
        <v>81</v>
      </c>
      <c r="L3240" s="6">
        <v>45278</v>
      </c>
      <c r="M3240" s="5">
        <f t="shared" si="50"/>
        <v>18</v>
      </c>
      <c r="N3240" s="5" t="str">
        <f>TEXT(Table1[[#This Row],[Date]],"mmm")</f>
        <v>Nov</v>
      </c>
      <c r="O3240" s="5">
        <f>YEAR(Table1[[#This Row],[Date]])</f>
        <v>2023</v>
      </c>
    </row>
    <row r="3241" spans="1:15" x14ac:dyDescent="0.25">
      <c r="A3241" s="5">
        <v>3240</v>
      </c>
      <c r="B3241" s="6">
        <v>45515</v>
      </c>
      <c r="C3241" s="5" t="s">
        <v>60</v>
      </c>
      <c r="D3241" s="5" t="str">
        <f>VLOOKUP($C3241,'Sales Person'!$A$1:$C$21,2,0)</f>
        <v>Cathy Kelley</v>
      </c>
      <c r="E3241" s="5" t="s">
        <v>14</v>
      </c>
      <c r="F3241" s="5" t="str">
        <f>VLOOKUP($E3241,Country!$A$1:$B$11,2,0)</f>
        <v>Asia</v>
      </c>
      <c r="G3241" s="5" t="s">
        <v>32</v>
      </c>
      <c r="H3241" s="5" t="str">
        <f>VLOOKUP($G3241,Products!$A$1:$C$11,COLUMNS(Products!$A$2:B3241),0)</f>
        <v>Audio</v>
      </c>
      <c r="I3241" s="5">
        <f>VLOOKUP($G3241,Products!$A$1:$C$11,COLUMNS(Products!$A$2:C3241),0)</f>
        <v>143.09</v>
      </c>
      <c r="J3241" s="5">
        <v>915.48</v>
      </c>
      <c r="K3241" s="5" t="s">
        <v>82</v>
      </c>
      <c r="L3241" s="5" t="s">
        <v>83</v>
      </c>
      <c r="M3241" s="5" t="str">
        <f t="shared" si="50"/>
        <v>0</v>
      </c>
      <c r="N3241" s="5" t="str">
        <f>TEXT(Table1[[#This Row],[Date]],"mmm")</f>
        <v>Aug</v>
      </c>
      <c r="O3241" s="5">
        <f>YEAR(Table1[[#This Row],[Date]])</f>
        <v>2024</v>
      </c>
    </row>
    <row r="3242" spans="1:15" x14ac:dyDescent="0.25">
      <c r="A3242" s="5">
        <v>3241</v>
      </c>
      <c r="B3242" s="6">
        <v>45263</v>
      </c>
      <c r="C3242" s="5" t="s">
        <v>70</v>
      </c>
      <c r="D3242" s="5" t="str">
        <f>VLOOKUP($C3242,'Sales Person'!$A$1:$C$21,2,0)</f>
        <v>Cathy Kelley</v>
      </c>
      <c r="E3242" s="5" t="s">
        <v>5</v>
      </c>
      <c r="F3242" s="5" t="str">
        <f>VLOOKUP($E3242,Country!$A$1:$B$11,2,0)</f>
        <v>South America</v>
      </c>
      <c r="G3242" s="5" t="s">
        <v>20</v>
      </c>
      <c r="H3242" s="5" t="str">
        <f>VLOOKUP($G3242,Products!$A$1:$C$11,COLUMNS(Products!$A$2:B3242),0)</f>
        <v>Office Equipment</v>
      </c>
      <c r="I3242" s="5">
        <f>VLOOKUP($G3242,Products!$A$1:$C$11,COLUMNS(Products!$A$2:C3242),0)</f>
        <v>350.59</v>
      </c>
      <c r="J3242" s="5">
        <v>117.86</v>
      </c>
      <c r="K3242" s="5" t="s">
        <v>81</v>
      </c>
      <c r="L3242" s="6">
        <v>45267</v>
      </c>
      <c r="M3242" s="5">
        <f t="shared" si="50"/>
        <v>4</v>
      </c>
      <c r="N3242" s="5" t="str">
        <f>TEXT(Table1[[#This Row],[Date]],"mmm")</f>
        <v>Dec</v>
      </c>
      <c r="O3242" s="5">
        <f>YEAR(Table1[[#This Row],[Date]])</f>
        <v>2023</v>
      </c>
    </row>
    <row r="3243" spans="1:15" x14ac:dyDescent="0.25">
      <c r="A3243" s="5">
        <v>3242</v>
      </c>
      <c r="B3243" s="6">
        <v>45631</v>
      </c>
      <c r="C3243" s="5" t="s">
        <v>74</v>
      </c>
      <c r="D3243" s="5" t="str">
        <f>VLOOKUP($C3243,'Sales Person'!$A$1:$C$21,2,0)</f>
        <v>Michale Cole</v>
      </c>
      <c r="E3243" s="5" t="s">
        <v>10</v>
      </c>
      <c r="F3243" s="5" t="str">
        <f>VLOOKUP($E3243,Country!$A$1:$B$11,2,0)</f>
        <v>Europe</v>
      </c>
      <c r="G3243" s="5" t="s">
        <v>22</v>
      </c>
      <c r="H3243" s="5" t="str">
        <f>VLOOKUP($G3243,Products!$A$1:$C$11,COLUMNS(Products!$A$2:B3243),0)</f>
        <v>Computing</v>
      </c>
      <c r="I3243" s="5">
        <f>VLOOKUP($G3243,Products!$A$1:$C$11,COLUMNS(Products!$A$2:C3243),0)</f>
        <v>415.78</v>
      </c>
      <c r="J3243" s="5">
        <v>720.8</v>
      </c>
      <c r="K3243" s="5" t="s">
        <v>82</v>
      </c>
      <c r="L3243" s="5" t="s">
        <v>83</v>
      </c>
      <c r="M3243" s="5" t="str">
        <f t="shared" si="50"/>
        <v>0</v>
      </c>
      <c r="N3243" s="5" t="str">
        <f>TEXT(Table1[[#This Row],[Date]],"mmm")</f>
        <v>Dec</v>
      </c>
      <c r="O3243" s="5">
        <f>YEAR(Table1[[#This Row],[Date]])</f>
        <v>2024</v>
      </c>
    </row>
    <row r="3244" spans="1:15" x14ac:dyDescent="0.25">
      <c r="A3244" s="5">
        <v>3243</v>
      </c>
      <c r="B3244" s="6">
        <v>45145</v>
      </c>
      <c r="C3244" s="5" t="s">
        <v>52</v>
      </c>
      <c r="D3244" s="5" t="str">
        <f>VLOOKUP($C3244,'Sales Person'!$A$1:$C$21,2,0)</f>
        <v>Nick Patrick</v>
      </c>
      <c r="E3244" s="5" t="s">
        <v>15</v>
      </c>
      <c r="F3244" s="5" t="str">
        <f>VLOOKUP($E3244,Country!$A$1:$B$11,2,0)</f>
        <v>Oceania</v>
      </c>
      <c r="G3244" s="5" t="s">
        <v>31</v>
      </c>
      <c r="H3244" s="5" t="str">
        <f>VLOOKUP($G3244,Products!$A$1:$C$11,COLUMNS(Products!$A$2:B3244),0)</f>
        <v>Electronics</v>
      </c>
      <c r="I3244" s="5">
        <f>VLOOKUP($G3244,Products!$A$1:$C$11,COLUMNS(Products!$A$2:C3244),0)</f>
        <v>71.97</v>
      </c>
      <c r="J3244" s="5">
        <v>730.48</v>
      </c>
      <c r="K3244" s="5" t="s">
        <v>81</v>
      </c>
      <c r="L3244" s="6">
        <v>45165</v>
      </c>
      <c r="M3244" s="5">
        <f t="shared" si="50"/>
        <v>20</v>
      </c>
      <c r="N3244" s="5" t="str">
        <f>TEXT(Table1[[#This Row],[Date]],"mmm")</f>
        <v>Aug</v>
      </c>
      <c r="O3244" s="5">
        <f>YEAR(Table1[[#This Row],[Date]])</f>
        <v>2023</v>
      </c>
    </row>
    <row r="3245" spans="1:15" x14ac:dyDescent="0.25">
      <c r="A3245" s="5">
        <v>3244</v>
      </c>
      <c r="B3245" s="6">
        <v>45129</v>
      </c>
      <c r="C3245" s="5" t="s">
        <v>74</v>
      </c>
      <c r="D3245" s="5" t="str">
        <f>VLOOKUP($C3245,'Sales Person'!$A$1:$C$21,2,0)</f>
        <v>Michale Cole</v>
      </c>
      <c r="E3245" s="5" t="s">
        <v>13</v>
      </c>
      <c r="F3245" s="5" t="str">
        <f>VLOOKUP($E3245,Country!$A$1:$B$11,2,0)</f>
        <v>Asia</v>
      </c>
      <c r="G3245" s="5" t="s">
        <v>22</v>
      </c>
      <c r="H3245" s="5" t="str">
        <f>VLOOKUP($G3245,Products!$A$1:$C$11,COLUMNS(Products!$A$2:B3245),0)</f>
        <v>Computing</v>
      </c>
      <c r="I3245" s="5">
        <f>VLOOKUP($G3245,Products!$A$1:$C$11,COLUMNS(Products!$A$2:C3245),0)</f>
        <v>415.78</v>
      </c>
      <c r="J3245" s="5">
        <v>867.03</v>
      </c>
      <c r="K3245" s="5" t="s">
        <v>81</v>
      </c>
      <c r="L3245" s="6">
        <v>45144</v>
      </c>
      <c r="M3245" s="5">
        <f t="shared" si="50"/>
        <v>15</v>
      </c>
      <c r="N3245" s="5" t="str">
        <f>TEXT(Table1[[#This Row],[Date]],"mmm")</f>
        <v>Jul</v>
      </c>
      <c r="O3245" s="5">
        <f>YEAR(Table1[[#This Row],[Date]])</f>
        <v>2023</v>
      </c>
    </row>
    <row r="3246" spans="1:15" x14ac:dyDescent="0.25">
      <c r="A3246" s="5">
        <v>3245</v>
      </c>
      <c r="B3246" s="6">
        <v>45042</v>
      </c>
      <c r="C3246" s="5" t="s">
        <v>44</v>
      </c>
      <c r="D3246" s="5" t="str">
        <f>VLOOKUP($C3246,'Sales Person'!$A$1:$C$21,2,0)</f>
        <v>Cathy Kelley</v>
      </c>
      <c r="E3246" s="5" t="s">
        <v>9</v>
      </c>
      <c r="F3246" s="5" t="str">
        <f>VLOOKUP($E3246,Country!$A$1:$B$11,2,0)</f>
        <v>Europe</v>
      </c>
      <c r="G3246" s="5" t="s">
        <v>26</v>
      </c>
      <c r="H3246" s="5" t="str">
        <f>VLOOKUP($G3246,Products!$A$1:$C$11,COLUMNS(Products!$A$2:B3246),0)</f>
        <v>Electronics</v>
      </c>
      <c r="I3246" s="5">
        <f>VLOOKUP($G3246,Products!$A$1:$C$11,COLUMNS(Products!$A$2:C3246),0)</f>
        <v>263.2</v>
      </c>
      <c r="J3246" s="5">
        <v>491.18</v>
      </c>
      <c r="K3246" s="5" t="s">
        <v>81</v>
      </c>
      <c r="L3246" s="6">
        <v>45052</v>
      </c>
      <c r="M3246" s="5">
        <f t="shared" si="50"/>
        <v>10</v>
      </c>
      <c r="N3246" s="5" t="str">
        <f>TEXT(Table1[[#This Row],[Date]],"mmm")</f>
        <v>Apr</v>
      </c>
      <c r="O3246" s="5">
        <f>YEAR(Table1[[#This Row],[Date]])</f>
        <v>2023</v>
      </c>
    </row>
    <row r="3247" spans="1:15" x14ac:dyDescent="0.25">
      <c r="A3247" s="5">
        <v>3246</v>
      </c>
      <c r="B3247" s="6">
        <v>45347</v>
      </c>
      <c r="C3247" s="5" t="s">
        <v>74</v>
      </c>
      <c r="D3247" s="5" t="str">
        <f>VLOOKUP($C3247,'Sales Person'!$A$1:$C$21,2,0)</f>
        <v>Michale Cole</v>
      </c>
      <c r="E3247" s="5" t="s">
        <v>9</v>
      </c>
      <c r="F3247" s="5" t="str">
        <f>VLOOKUP($E3247,Country!$A$1:$B$11,2,0)</f>
        <v>Europe</v>
      </c>
      <c r="G3247" s="5" t="s">
        <v>29</v>
      </c>
      <c r="H3247" s="5" t="str">
        <f>VLOOKUP($G3247,Products!$A$1:$C$11,COLUMNS(Products!$A$2:B3247),0)</f>
        <v>Computing</v>
      </c>
      <c r="I3247" s="5">
        <f>VLOOKUP($G3247,Products!$A$1:$C$11,COLUMNS(Products!$A$2:C3247),0)</f>
        <v>104.6</v>
      </c>
      <c r="J3247" s="5">
        <v>627.87</v>
      </c>
      <c r="K3247" s="5" t="s">
        <v>82</v>
      </c>
      <c r="L3247" s="5" t="s">
        <v>83</v>
      </c>
      <c r="M3247" s="5" t="str">
        <f t="shared" si="50"/>
        <v>0</v>
      </c>
      <c r="N3247" s="5" t="str">
        <f>TEXT(Table1[[#This Row],[Date]],"mmm")</f>
        <v>Feb</v>
      </c>
      <c r="O3247" s="5">
        <f>YEAR(Table1[[#This Row],[Date]])</f>
        <v>2024</v>
      </c>
    </row>
    <row r="3248" spans="1:15" x14ac:dyDescent="0.25">
      <c r="A3248" s="5">
        <v>3247</v>
      </c>
      <c r="B3248" s="6">
        <v>45498</v>
      </c>
      <c r="C3248" s="5" t="s">
        <v>56</v>
      </c>
      <c r="D3248" s="5" t="str">
        <f>VLOOKUP($C3248,'Sales Person'!$A$1:$C$21,2,0)</f>
        <v>Nick Patrick</v>
      </c>
      <c r="E3248" s="5" t="s">
        <v>14</v>
      </c>
      <c r="F3248" s="5" t="str">
        <f>VLOOKUP($E3248,Country!$A$1:$B$11,2,0)</f>
        <v>Asia</v>
      </c>
      <c r="G3248" s="5" t="s">
        <v>31</v>
      </c>
      <c r="H3248" s="5" t="str">
        <f>VLOOKUP($G3248,Products!$A$1:$C$11,COLUMNS(Products!$A$2:B3248),0)</f>
        <v>Electronics</v>
      </c>
      <c r="I3248" s="5">
        <f>VLOOKUP($G3248,Products!$A$1:$C$11,COLUMNS(Products!$A$2:C3248),0)</f>
        <v>71.97</v>
      </c>
      <c r="J3248" s="5">
        <v>647.20000000000005</v>
      </c>
      <c r="K3248" s="5" t="s">
        <v>82</v>
      </c>
      <c r="L3248" s="5" t="s">
        <v>83</v>
      </c>
      <c r="M3248" s="5" t="str">
        <f t="shared" si="50"/>
        <v>0</v>
      </c>
      <c r="N3248" s="5" t="str">
        <f>TEXT(Table1[[#This Row],[Date]],"mmm")</f>
        <v>Jul</v>
      </c>
      <c r="O3248" s="5">
        <f>YEAR(Table1[[#This Row],[Date]])</f>
        <v>2024</v>
      </c>
    </row>
    <row r="3249" spans="1:15" x14ac:dyDescent="0.25">
      <c r="A3249" s="5">
        <v>3248</v>
      </c>
      <c r="B3249" s="6">
        <v>45629</v>
      </c>
      <c r="C3249" s="5" t="s">
        <v>68</v>
      </c>
      <c r="D3249" s="5" t="str">
        <f>VLOOKUP($C3249,'Sales Person'!$A$1:$C$21,2,0)</f>
        <v>Samantha Irvin</v>
      </c>
      <c r="E3249" s="5" t="s">
        <v>9</v>
      </c>
      <c r="F3249" s="5" t="str">
        <f>VLOOKUP($E3249,Country!$A$1:$B$11,2,0)</f>
        <v>Europe</v>
      </c>
      <c r="G3249" s="5" t="s">
        <v>31</v>
      </c>
      <c r="H3249" s="5" t="str">
        <f>VLOOKUP($G3249,Products!$A$1:$C$11,COLUMNS(Products!$A$2:B3249),0)</f>
        <v>Electronics</v>
      </c>
      <c r="I3249" s="5">
        <f>VLOOKUP($G3249,Products!$A$1:$C$11,COLUMNS(Products!$A$2:C3249),0)</f>
        <v>71.97</v>
      </c>
      <c r="J3249" s="5">
        <v>790.37</v>
      </c>
      <c r="K3249" s="5" t="s">
        <v>81</v>
      </c>
      <c r="L3249" s="6">
        <v>45639</v>
      </c>
      <c r="M3249" s="5">
        <f t="shared" si="50"/>
        <v>10</v>
      </c>
      <c r="N3249" s="5" t="str">
        <f>TEXT(Table1[[#This Row],[Date]],"mmm")</f>
        <v>Dec</v>
      </c>
      <c r="O3249" s="5">
        <f>YEAR(Table1[[#This Row],[Date]])</f>
        <v>2024</v>
      </c>
    </row>
    <row r="3250" spans="1:15" x14ac:dyDescent="0.25">
      <c r="A3250" s="5">
        <v>3249</v>
      </c>
      <c r="B3250" s="6">
        <v>45347</v>
      </c>
      <c r="C3250" s="5" t="s">
        <v>52</v>
      </c>
      <c r="D3250" s="5" t="str">
        <f>VLOOKUP($C3250,'Sales Person'!$A$1:$C$21,2,0)</f>
        <v>Nick Patrick</v>
      </c>
      <c r="E3250" s="5" t="s">
        <v>4</v>
      </c>
      <c r="F3250" s="5" t="str">
        <f>VLOOKUP($E3250,Country!$A$1:$B$11,2,0)</f>
        <v>North America</v>
      </c>
      <c r="G3250" s="5" t="s">
        <v>28</v>
      </c>
      <c r="H3250" s="5" t="str">
        <f>VLOOKUP($G3250,Products!$A$1:$C$11,COLUMNS(Products!$A$2:B3250),0)</f>
        <v>Electronics</v>
      </c>
      <c r="I3250" s="5">
        <f>VLOOKUP($G3250,Products!$A$1:$C$11,COLUMNS(Products!$A$2:C3250),0)</f>
        <v>282.79000000000002</v>
      </c>
      <c r="J3250" s="5">
        <v>120.56</v>
      </c>
      <c r="K3250" s="5" t="s">
        <v>82</v>
      </c>
      <c r="L3250" s="5" t="s">
        <v>83</v>
      </c>
      <c r="M3250" s="5" t="str">
        <f t="shared" si="50"/>
        <v>0</v>
      </c>
      <c r="N3250" s="5" t="str">
        <f>TEXT(Table1[[#This Row],[Date]],"mmm")</f>
        <v>Feb</v>
      </c>
      <c r="O3250" s="5">
        <f>YEAR(Table1[[#This Row],[Date]])</f>
        <v>2024</v>
      </c>
    </row>
    <row r="3251" spans="1:15" x14ac:dyDescent="0.25">
      <c r="A3251" s="5">
        <v>3250</v>
      </c>
      <c r="B3251" s="6">
        <v>45084</v>
      </c>
      <c r="C3251" s="5" t="s">
        <v>46</v>
      </c>
      <c r="D3251" s="5" t="str">
        <f>VLOOKUP($C3251,'Sales Person'!$A$1:$C$21,2,0)</f>
        <v>Nick Patrick</v>
      </c>
      <c r="E3251" s="5" t="s">
        <v>4</v>
      </c>
      <c r="F3251" s="5" t="str">
        <f>VLOOKUP($E3251,Country!$A$1:$B$11,2,0)</f>
        <v>North America</v>
      </c>
      <c r="G3251" s="5" t="s">
        <v>32</v>
      </c>
      <c r="H3251" s="5" t="str">
        <f>VLOOKUP($G3251,Products!$A$1:$C$11,COLUMNS(Products!$A$2:B3251),0)</f>
        <v>Audio</v>
      </c>
      <c r="I3251" s="5">
        <f>VLOOKUP($G3251,Products!$A$1:$C$11,COLUMNS(Products!$A$2:C3251),0)</f>
        <v>143.09</v>
      </c>
      <c r="J3251" s="5">
        <v>253.24</v>
      </c>
      <c r="K3251" s="5" t="s">
        <v>81</v>
      </c>
      <c r="L3251" s="6">
        <v>45086</v>
      </c>
      <c r="M3251" s="5">
        <f t="shared" si="50"/>
        <v>2</v>
      </c>
      <c r="N3251" s="5" t="str">
        <f>TEXT(Table1[[#This Row],[Date]],"mmm")</f>
        <v>Jun</v>
      </c>
      <c r="O3251" s="5">
        <f>YEAR(Table1[[#This Row],[Date]])</f>
        <v>2023</v>
      </c>
    </row>
    <row r="3252" spans="1:15" x14ac:dyDescent="0.25">
      <c r="A3252" s="5">
        <v>3251</v>
      </c>
      <c r="B3252" s="6">
        <v>44949</v>
      </c>
      <c r="C3252" s="5" t="s">
        <v>66</v>
      </c>
      <c r="D3252" s="5" t="str">
        <f>VLOOKUP($C3252,'Sales Person'!$A$1:$C$21,2,0)</f>
        <v>Michale Cole</v>
      </c>
      <c r="E3252" s="5" t="s">
        <v>15</v>
      </c>
      <c r="F3252" s="5" t="str">
        <f>VLOOKUP($E3252,Country!$A$1:$B$11,2,0)</f>
        <v>Oceania</v>
      </c>
      <c r="G3252" s="5" t="s">
        <v>20</v>
      </c>
      <c r="H3252" s="5" t="str">
        <f>VLOOKUP($G3252,Products!$A$1:$C$11,COLUMNS(Products!$A$2:B3252),0)</f>
        <v>Office Equipment</v>
      </c>
      <c r="I3252" s="5">
        <f>VLOOKUP($G3252,Products!$A$1:$C$11,COLUMNS(Products!$A$2:C3252),0)</f>
        <v>350.59</v>
      </c>
      <c r="J3252" s="5">
        <v>308.11</v>
      </c>
      <c r="K3252" s="5" t="s">
        <v>81</v>
      </c>
      <c r="L3252" s="6">
        <v>44969</v>
      </c>
      <c r="M3252" s="5">
        <f t="shared" si="50"/>
        <v>20</v>
      </c>
      <c r="N3252" s="5" t="str">
        <f>TEXT(Table1[[#This Row],[Date]],"mmm")</f>
        <v>Jan</v>
      </c>
      <c r="O3252" s="5">
        <f>YEAR(Table1[[#This Row],[Date]])</f>
        <v>2023</v>
      </c>
    </row>
    <row r="3253" spans="1:15" x14ac:dyDescent="0.25">
      <c r="A3253" s="5">
        <v>3252</v>
      </c>
      <c r="B3253" s="6">
        <v>45387</v>
      </c>
      <c r="C3253" s="5" t="s">
        <v>72</v>
      </c>
      <c r="D3253" s="5" t="str">
        <f>VLOOKUP($C3253,'Sales Person'!$A$1:$C$21,2,0)</f>
        <v>Cathy Kelley</v>
      </c>
      <c r="E3253" s="5" t="s">
        <v>13</v>
      </c>
      <c r="F3253" s="5" t="str">
        <f>VLOOKUP($E3253,Country!$A$1:$B$11,2,0)</f>
        <v>Asia</v>
      </c>
      <c r="G3253" s="5" t="s">
        <v>31</v>
      </c>
      <c r="H3253" s="5" t="str">
        <f>VLOOKUP($G3253,Products!$A$1:$C$11,COLUMNS(Products!$A$2:B3253),0)</f>
        <v>Electronics</v>
      </c>
      <c r="I3253" s="5">
        <f>VLOOKUP($G3253,Products!$A$1:$C$11,COLUMNS(Products!$A$2:C3253),0)</f>
        <v>71.97</v>
      </c>
      <c r="J3253" s="5">
        <v>804.05</v>
      </c>
      <c r="K3253" s="5" t="s">
        <v>81</v>
      </c>
      <c r="L3253" s="6">
        <v>45402</v>
      </c>
      <c r="M3253" s="5">
        <f t="shared" si="50"/>
        <v>15</v>
      </c>
      <c r="N3253" s="5" t="str">
        <f>TEXT(Table1[[#This Row],[Date]],"mmm")</f>
        <v>Apr</v>
      </c>
      <c r="O3253" s="5">
        <f>YEAR(Table1[[#This Row],[Date]])</f>
        <v>2024</v>
      </c>
    </row>
    <row r="3254" spans="1:15" x14ac:dyDescent="0.25">
      <c r="A3254" s="5">
        <v>3253</v>
      </c>
      <c r="B3254" s="6">
        <v>45607</v>
      </c>
      <c r="C3254" s="5" t="s">
        <v>36</v>
      </c>
      <c r="D3254" s="5" t="str">
        <f>VLOOKUP($C3254,'Sales Person'!$A$1:$C$21,2,0)</f>
        <v>Michale Cole</v>
      </c>
      <c r="E3254" s="5" t="s">
        <v>13</v>
      </c>
      <c r="F3254" s="5" t="str">
        <f>VLOOKUP($E3254,Country!$A$1:$B$11,2,0)</f>
        <v>Asia</v>
      </c>
      <c r="G3254" s="5" t="s">
        <v>22</v>
      </c>
      <c r="H3254" s="5" t="str">
        <f>VLOOKUP($G3254,Products!$A$1:$C$11,COLUMNS(Products!$A$2:B3254),0)</f>
        <v>Computing</v>
      </c>
      <c r="I3254" s="5">
        <f>VLOOKUP($G3254,Products!$A$1:$C$11,COLUMNS(Products!$A$2:C3254),0)</f>
        <v>415.78</v>
      </c>
      <c r="J3254" s="5">
        <v>689.98</v>
      </c>
      <c r="K3254" s="5" t="s">
        <v>81</v>
      </c>
      <c r="L3254" s="6">
        <v>45622</v>
      </c>
      <c r="M3254" s="5">
        <f t="shared" si="50"/>
        <v>15</v>
      </c>
      <c r="N3254" s="5" t="str">
        <f>TEXT(Table1[[#This Row],[Date]],"mmm")</f>
        <v>Nov</v>
      </c>
      <c r="O3254" s="5">
        <f>YEAR(Table1[[#This Row],[Date]])</f>
        <v>2024</v>
      </c>
    </row>
    <row r="3255" spans="1:15" x14ac:dyDescent="0.25">
      <c r="A3255" s="5">
        <v>3254</v>
      </c>
      <c r="B3255" s="6">
        <v>45638</v>
      </c>
      <c r="C3255" s="5" t="s">
        <v>40</v>
      </c>
      <c r="D3255" s="5" t="str">
        <f>VLOOKUP($C3255,'Sales Person'!$A$1:$C$21,2,0)</f>
        <v>Samantha Irvin</v>
      </c>
      <c r="E3255" s="5" t="s">
        <v>5</v>
      </c>
      <c r="F3255" s="5" t="str">
        <f>VLOOKUP($E3255,Country!$A$1:$B$11,2,0)</f>
        <v>South America</v>
      </c>
      <c r="G3255" s="5" t="s">
        <v>29</v>
      </c>
      <c r="H3255" s="5" t="str">
        <f>VLOOKUP($G3255,Products!$A$1:$C$11,COLUMNS(Products!$A$2:B3255),0)</f>
        <v>Computing</v>
      </c>
      <c r="I3255" s="5">
        <f>VLOOKUP($G3255,Products!$A$1:$C$11,COLUMNS(Products!$A$2:C3255),0)</f>
        <v>104.6</v>
      </c>
      <c r="J3255" s="5">
        <v>339.99</v>
      </c>
      <c r="K3255" s="5" t="s">
        <v>81</v>
      </c>
      <c r="L3255" s="6">
        <v>45642</v>
      </c>
      <c r="M3255" s="5">
        <f t="shared" si="50"/>
        <v>4</v>
      </c>
      <c r="N3255" s="5" t="str">
        <f>TEXT(Table1[[#This Row],[Date]],"mmm")</f>
        <v>Dec</v>
      </c>
      <c r="O3255" s="5">
        <f>YEAR(Table1[[#This Row],[Date]])</f>
        <v>2024</v>
      </c>
    </row>
    <row r="3256" spans="1:15" x14ac:dyDescent="0.25">
      <c r="A3256" s="5">
        <v>3255</v>
      </c>
      <c r="B3256" s="6">
        <v>44955</v>
      </c>
      <c r="C3256" s="5" t="s">
        <v>58</v>
      </c>
      <c r="D3256" s="5" t="str">
        <f>VLOOKUP($C3256,'Sales Person'!$A$1:$C$21,2,0)</f>
        <v>Nick Patrick</v>
      </c>
      <c r="E3256" s="5" t="s">
        <v>7</v>
      </c>
      <c r="F3256" s="5" t="str">
        <f>VLOOKUP($E3256,Country!$A$1:$B$11,2,0)</f>
        <v>Europe</v>
      </c>
      <c r="G3256" s="5" t="s">
        <v>32</v>
      </c>
      <c r="H3256" s="5" t="str">
        <f>VLOOKUP($G3256,Products!$A$1:$C$11,COLUMNS(Products!$A$2:B3256),0)</f>
        <v>Audio</v>
      </c>
      <c r="I3256" s="5">
        <f>VLOOKUP($G3256,Products!$A$1:$C$11,COLUMNS(Products!$A$2:C3256),0)</f>
        <v>143.09</v>
      </c>
      <c r="J3256" s="5">
        <v>872.06</v>
      </c>
      <c r="K3256" s="5" t="s">
        <v>81</v>
      </c>
      <c r="L3256" s="6">
        <v>44963</v>
      </c>
      <c r="M3256" s="5">
        <f t="shared" si="50"/>
        <v>8</v>
      </c>
      <c r="N3256" s="5" t="str">
        <f>TEXT(Table1[[#This Row],[Date]],"mmm")</f>
        <v>Jan</v>
      </c>
      <c r="O3256" s="5">
        <f>YEAR(Table1[[#This Row],[Date]])</f>
        <v>2023</v>
      </c>
    </row>
    <row r="3257" spans="1:15" x14ac:dyDescent="0.25">
      <c r="A3257" s="5">
        <v>3256</v>
      </c>
      <c r="B3257" s="6">
        <v>44976</v>
      </c>
      <c r="C3257" s="5" t="s">
        <v>68</v>
      </c>
      <c r="D3257" s="5" t="str">
        <f>VLOOKUP($C3257,'Sales Person'!$A$1:$C$21,2,0)</f>
        <v>Samantha Irvin</v>
      </c>
      <c r="E3257" s="5" t="s">
        <v>4</v>
      </c>
      <c r="F3257" s="5" t="str">
        <f>VLOOKUP($E3257,Country!$A$1:$B$11,2,0)</f>
        <v>North America</v>
      </c>
      <c r="G3257" s="5" t="s">
        <v>31</v>
      </c>
      <c r="H3257" s="5" t="str">
        <f>VLOOKUP($G3257,Products!$A$1:$C$11,COLUMNS(Products!$A$2:B3257),0)</f>
        <v>Electronics</v>
      </c>
      <c r="I3257" s="5">
        <f>VLOOKUP($G3257,Products!$A$1:$C$11,COLUMNS(Products!$A$2:C3257),0)</f>
        <v>71.97</v>
      </c>
      <c r="J3257" s="5">
        <v>295.60000000000002</v>
      </c>
      <c r="K3257" s="5" t="s">
        <v>81</v>
      </c>
      <c r="L3257" s="6">
        <v>44978</v>
      </c>
      <c r="M3257" s="5">
        <f t="shared" si="50"/>
        <v>2</v>
      </c>
      <c r="N3257" s="5" t="str">
        <f>TEXT(Table1[[#This Row],[Date]],"mmm")</f>
        <v>Feb</v>
      </c>
      <c r="O3257" s="5">
        <f>YEAR(Table1[[#This Row],[Date]])</f>
        <v>2023</v>
      </c>
    </row>
    <row r="3258" spans="1:15" x14ac:dyDescent="0.25">
      <c r="A3258" s="5">
        <v>3257</v>
      </c>
      <c r="B3258" s="6">
        <v>44958</v>
      </c>
      <c r="C3258" s="5" t="s">
        <v>74</v>
      </c>
      <c r="D3258" s="5" t="str">
        <f>VLOOKUP($C3258,'Sales Person'!$A$1:$C$21,2,0)</f>
        <v>Michale Cole</v>
      </c>
      <c r="E3258" s="5" t="s">
        <v>14</v>
      </c>
      <c r="F3258" s="5" t="str">
        <f>VLOOKUP($E3258,Country!$A$1:$B$11,2,0)</f>
        <v>Asia</v>
      </c>
      <c r="G3258" s="5" t="s">
        <v>24</v>
      </c>
      <c r="H3258" s="5" t="str">
        <f>VLOOKUP($G3258,Products!$A$1:$C$11,COLUMNS(Products!$A$2:B3258),0)</f>
        <v>Audio</v>
      </c>
      <c r="I3258" s="5">
        <f>VLOOKUP($G3258,Products!$A$1:$C$11,COLUMNS(Products!$A$2:C3258),0)</f>
        <v>195.62</v>
      </c>
      <c r="J3258" s="5">
        <v>141.47999999999999</v>
      </c>
      <c r="K3258" s="5" t="s">
        <v>82</v>
      </c>
      <c r="L3258" s="5" t="s">
        <v>83</v>
      </c>
      <c r="M3258" s="5" t="str">
        <f t="shared" si="50"/>
        <v>0</v>
      </c>
      <c r="N3258" s="5" t="str">
        <f>TEXT(Table1[[#This Row],[Date]],"mmm")</f>
        <v>Feb</v>
      </c>
      <c r="O3258" s="5">
        <f>YEAR(Table1[[#This Row],[Date]])</f>
        <v>2023</v>
      </c>
    </row>
    <row r="3259" spans="1:15" x14ac:dyDescent="0.25">
      <c r="A3259" s="5">
        <v>3258</v>
      </c>
      <c r="B3259" s="6">
        <v>45015</v>
      </c>
      <c r="C3259" s="5" t="s">
        <v>54</v>
      </c>
      <c r="D3259" s="5" t="str">
        <f>VLOOKUP($C3259,'Sales Person'!$A$1:$C$21,2,0)</f>
        <v>Michale Cole</v>
      </c>
      <c r="E3259" s="5" t="s">
        <v>5</v>
      </c>
      <c r="F3259" s="5" t="str">
        <f>VLOOKUP($E3259,Country!$A$1:$B$11,2,0)</f>
        <v>South America</v>
      </c>
      <c r="G3259" s="5" t="s">
        <v>22</v>
      </c>
      <c r="H3259" s="5" t="str">
        <f>VLOOKUP($G3259,Products!$A$1:$C$11,COLUMNS(Products!$A$2:B3259),0)</f>
        <v>Computing</v>
      </c>
      <c r="I3259" s="5">
        <f>VLOOKUP($G3259,Products!$A$1:$C$11,COLUMNS(Products!$A$2:C3259),0)</f>
        <v>415.78</v>
      </c>
      <c r="J3259" s="5">
        <v>369.75</v>
      </c>
      <c r="K3259" s="5" t="s">
        <v>81</v>
      </c>
      <c r="L3259" s="6">
        <v>45019</v>
      </c>
      <c r="M3259" s="5">
        <f t="shared" si="50"/>
        <v>4</v>
      </c>
      <c r="N3259" s="5" t="str">
        <f>TEXT(Table1[[#This Row],[Date]],"mmm")</f>
        <v>Mar</v>
      </c>
      <c r="O3259" s="5">
        <f>YEAR(Table1[[#This Row],[Date]])</f>
        <v>2023</v>
      </c>
    </row>
    <row r="3260" spans="1:15" x14ac:dyDescent="0.25">
      <c r="A3260" s="5">
        <v>3259</v>
      </c>
      <c r="B3260" s="6">
        <v>45210</v>
      </c>
      <c r="C3260" s="5" t="s">
        <v>50</v>
      </c>
      <c r="D3260" s="5" t="str">
        <f>VLOOKUP($C3260,'Sales Person'!$A$1:$C$21,2,0)</f>
        <v>Michale Cole</v>
      </c>
      <c r="E3260" s="5" t="s">
        <v>15</v>
      </c>
      <c r="F3260" s="5" t="str">
        <f>VLOOKUP($E3260,Country!$A$1:$B$11,2,0)</f>
        <v>Oceania</v>
      </c>
      <c r="G3260" s="5" t="s">
        <v>22</v>
      </c>
      <c r="H3260" s="5" t="str">
        <f>VLOOKUP($G3260,Products!$A$1:$C$11,COLUMNS(Products!$A$2:B3260),0)</f>
        <v>Computing</v>
      </c>
      <c r="I3260" s="5">
        <f>VLOOKUP($G3260,Products!$A$1:$C$11,COLUMNS(Products!$A$2:C3260),0)</f>
        <v>415.78</v>
      </c>
      <c r="J3260" s="5">
        <v>175.78</v>
      </c>
      <c r="K3260" s="5" t="s">
        <v>81</v>
      </c>
      <c r="L3260" s="6">
        <v>45230</v>
      </c>
      <c r="M3260" s="5">
        <f t="shared" si="50"/>
        <v>20</v>
      </c>
      <c r="N3260" s="5" t="str">
        <f>TEXT(Table1[[#This Row],[Date]],"mmm")</f>
        <v>Oct</v>
      </c>
      <c r="O3260" s="5">
        <f>YEAR(Table1[[#This Row],[Date]])</f>
        <v>2023</v>
      </c>
    </row>
    <row r="3261" spans="1:15" x14ac:dyDescent="0.25">
      <c r="A3261" s="5">
        <v>3260</v>
      </c>
      <c r="B3261" s="6">
        <v>45010</v>
      </c>
      <c r="C3261" s="5" t="s">
        <v>56</v>
      </c>
      <c r="D3261" s="5" t="str">
        <f>VLOOKUP($C3261,'Sales Person'!$A$1:$C$21,2,0)</f>
        <v>Nick Patrick</v>
      </c>
      <c r="E3261" s="5" t="s">
        <v>15</v>
      </c>
      <c r="F3261" s="5" t="str">
        <f>VLOOKUP($E3261,Country!$A$1:$B$11,2,0)</f>
        <v>Oceania</v>
      </c>
      <c r="G3261" s="5" t="s">
        <v>26</v>
      </c>
      <c r="H3261" s="5" t="str">
        <f>VLOOKUP($G3261,Products!$A$1:$C$11,COLUMNS(Products!$A$2:B3261),0)</f>
        <v>Electronics</v>
      </c>
      <c r="I3261" s="5">
        <f>VLOOKUP($G3261,Products!$A$1:$C$11,COLUMNS(Products!$A$2:C3261),0)</f>
        <v>263.2</v>
      </c>
      <c r="J3261" s="5">
        <v>967.31</v>
      </c>
      <c r="K3261" s="5" t="s">
        <v>81</v>
      </c>
      <c r="L3261" s="6">
        <v>45030</v>
      </c>
      <c r="M3261" s="5">
        <f t="shared" si="50"/>
        <v>20</v>
      </c>
      <c r="N3261" s="5" t="str">
        <f>TEXT(Table1[[#This Row],[Date]],"mmm")</f>
        <v>Mar</v>
      </c>
      <c r="O3261" s="5">
        <f>YEAR(Table1[[#This Row],[Date]])</f>
        <v>2023</v>
      </c>
    </row>
    <row r="3262" spans="1:15" x14ac:dyDescent="0.25">
      <c r="A3262" s="5">
        <v>3261</v>
      </c>
      <c r="B3262" s="6">
        <v>45581</v>
      </c>
      <c r="C3262" s="5" t="s">
        <v>50</v>
      </c>
      <c r="D3262" s="5" t="str">
        <f>VLOOKUP($C3262,'Sales Person'!$A$1:$C$21,2,0)</f>
        <v>Michale Cole</v>
      </c>
      <c r="E3262" s="5" t="s">
        <v>7</v>
      </c>
      <c r="F3262" s="5" t="str">
        <f>VLOOKUP($E3262,Country!$A$1:$B$11,2,0)</f>
        <v>Europe</v>
      </c>
      <c r="G3262" s="5" t="s">
        <v>32</v>
      </c>
      <c r="H3262" s="5" t="str">
        <f>VLOOKUP($G3262,Products!$A$1:$C$11,COLUMNS(Products!$A$2:B3262),0)</f>
        <v>Audio</v>
      </c>
      <c r="I3262" s="5">
        <f>VLOOKUP($G3262,Products!$A$1:$C$11,COLUMNS(Products!$A$2:C3262),0)</f>
        <v>143.09</v>
      </c>
      <c r="J3262" s="5">
        <v>446.36</v>
      </c>
      <c r="K3262" s="5" t="s">
        <v>82</v>
      </c>
      <c r="L3262" s="5" t="s">
        <v>83</v>
      </c>
      <c r="M3262" s="5" t="str">
        <f t="shared" si="50"/>
        <v>0</v>
      </c>
      <c r="N3262" s="5" t="str">
        <f>TEXT(Table1[[#This Row],[Date]],"mmm")</f>
        <v>Oct</v>
      </c>
      <c r="O3262" s="5">
        <f>YEAR(Table1[[#This Row],[Date]])</f>
        <v>2024</v>
      </c>
    </row>
    <row r="3263" spans="1:15" x14ac:dyDescent="0.25">
      <c r="A3263" s="5">
        <v>3262</v>
      </c>
      <c r="B3263" s="6">
        <v>45558</v>
      </c>
      <c r="C3263" s="5" t="s">
        <v>62</v>
      </c>
      <c r="D3263" s="5" t="str">
        <f>VLOOKUP($C3263,'Sales Person'!$A$1:$C$21,2,0)</f>
        <v>Cathy Kelley</v>
      </c>
      <c r="E3263" s="5" t="s">
        <v>2</v>
      </c>
      <c r="F3263" s="5" t="str">
        <f>VLOOKUP($E3263,Country!$A$1:$B$11,2,0)</f>
        <v>North America</v>
      </c>
      <c r="G3263" s="5" t="s">
        <v>28</v>
      </c>
      <c r="H3263" s="5" t="str">
        <f>VLOOKUP($G3263,Products!$A$1:$C$11,COLUMNS(Products!$A$2:B3263),0)</f>
        <v>Electronics</v>
      </c>
      <c r="I3263" s="5">
        <f>VLOOKUP($G3263,Products!$A$1:$C$11,COLUMNS(Products!$A$2:C3263),0)</f>
        <v>282.79000000000002</v>
      </c>
      <c r="J3263" s="5">
        <v>506.94</v>
      </c>
      <c r="K3263" s="5" t="s">
        <v>82</v>
      </c>
      <c r="L3263" s="5" t="s">
        <v>83</v>
      </c>
      <c r="M3263" s="5" t="str">
        <f t="shared" si="50"/>
        <v>0</v>
      </c>
      <c r="N3263" s="5" t="str">
        <f>TEXT(Table1[[#This Row],[Date]],"mmm")</f>
        <v>Sep</v>
      </c>
      <c r="O3263" s="5">
        <f>YEAR(Table1[[#This Row],[Date]])</f>
        <v>2024</v>
      </c>
    </row>
    <row r="3264" spans="1:15" x14ac:dyDescent="0.25">
      <c r="A3264" s="5">
        <v>3263</v>
      </c>
      <c r="B3264" s="6">
        <v>45562</v>
      </c>
      <c r="C3264" s="5" t="s">
        <v>50</v>
      </c>
      <c r="D3264" s="5" t="str">
        <f>VLOOKUP($C3264,'Sales Person'!$A$1:$C$21,2,0)</f>
        <v>Michale Cole</v>
      </c>
      <c r="E3264" s="5" t="s">
        <v>14</v>
      </c>
      <c r="F3264" s="5" t="str">
        <f>VLOOKUP($E3264,Country!$A$1:$B$11,2,0)</f>
        <v>Asia</v>
      </c>
      <c r="G3264" s="5" t="s">
        <v>33</v>
      </c>
      <c r="H3264" s="5" t="str">
        <f>VLOOKUP($G3264,Products!$A$1:$C$11,COLUMNS(Products!$A$2:B3264),0)</f>
        <v>Electronics</v>
      </c>
      <c r="I3264" s="5">
        <f>VLOOKUP($G3264,Products!$A$1:$C$11,COLUMNS(Products!$A$2:C3264),0)</f>
        <v>381.62</v>
      </c>
      <c r="J3264" s="5">
        <v>575.51</v>
      </c>
      <c r="K3264" s="5" t="s">
        <v>81</v>
      </c>
      <c r="L3264" s="6">
        <v>45580</v>
      </c>
      <c r="M3264" s="5">
        <f t="shared" si="50"/>
        <v>18</v>
      </c>
      <c r="N3264" s="5" t="str">
        <f>TEXT(Table1[[#This Row],[Date]],"mmm")</f>
        <v>Sep</v>
      </c>
      <c r="O3264" s="5">
        <f>YEAR(Table1[[#This Row],[Date]])</f>
        <v>2024</v>
      </c>
    </row>
    <row r="3265" spans="1:15" x14ac:dyDescent="0.25">
      <c r="A3265" s="5">
        <v>3264</v>
      </c>
      <c r="B3265" s="6">
        <v>45299</v>
      </c>
      <c r="C3265" s="5" t="s">
        <v>36</v>
      </c>
      <c r="D3265" s="5" t="str">
        <f>VLOOKUP($C3265,'Sales Person'!$A$1:$C$21,2,0)</f>
        <v>Michale Cole</v>
      </c>
      <c r="E3265" s="5" t="s">
        <v>2</v>
      </c>
      <c r="F3265" s="5" t="str">
        <f>VLOOKUP($E3265,Country!$A$1:$B$11,2,0)</f>
        <v>North America</v>
      </c>
      <c r="G3265" s="5" t="s">
        <v>26</v>
      </c>
      <c r="H3265" s="5" t="str">
        <f>VLOOKUP($G3265,Products!$A$1:$C$11,COLUMNS(Products!$A$2:B3265),0)</f>
        <v>Electronics</v>
      </c>
      <c r="I3265" s="5">
        <f>VLOOKUP($G3265,Products!$A$1:$C$11,COLUMNS(Products!$A$2:C3265),0)</f>
        <v>263.2</v>
      </c>
      <c r="J3265" s="5">
        <v>697.66</v>
      </c>
      <c r="K3265" s="5" t="s">
        <v>81</v>
      </c>
      <c r="L3265" s="6">
        <v>45300</v>
      </c>
      <c r="M3265" s="5">
        <f t="shared" si="50"/>
        <v>1</v>
      </c>
      <c r="N3265" s="5" t="str">
        <f>TEXT(Table1[[#This Row],[Date]],"mmm")</f>
        <v>Jan</v>
      </c>
      <c r="O3265" s="5">
        <f>YEAR(Table1[[#This Row],[Date]])</f>
        <v>2024</v>
      </c>
    </row>
    <row r="3266" spans="1:15" x14ac:dyDescent="0.25">
      <c r="A3266" s="5">
        <v>3265</v>
      </c>
      <c r="B3266" s="6">
        <v>45493</v>
      </c>
      <c r="C3266" s="5" t="s">
        <v>68</v>
      </c>
      <c r="D3266" s="5" t="str">
        <f>VLOOKUP($C3266,'Sales Person'!$A$1:$C$21,2,0)</f>
        <v>Samantha Irvin</v>
      </c>
      <c r="E3266" s="5" t="s">
        <v>11</v>
      </c>
      <c r="F3266" s="5" t="str">
        <f>VLOOKUP($E3266,Country!$A$1:$B$11,2,0)</f>
        <v>Asia</v>
      </c>
      <c r="G3266" s="5" t="s">
        <v>26</v>
      </c>
      <c r="H3266" s="5" t="str">
        <f>VLOOKUP($G3266,Products!$A$1:$C$11,COLUMNS(Products!$A$2:B3266),0)</f>
        <v>Electronics</v>
      </c>
      <c r="I3266" s="5">
        <f>VLOOKUP($G3266,Products!$A$1:$C$11,COLUMNS(Products!$A$2:C3266),0)</f>
        <v>263.2</v>
      </c>
      <c r="J3266" s="5">
        <v>185.1</v>
      </c>
      <c r="K3266" s="5" t="s">
        <v>81</v>
      </c>
      <c r="L3266" s="6">
        <v>45505</v>
      </c>
      <c r="M3266" s="5">
        <f t="shared" ref="M3266:M3329" si="51">IFERROR(L3266-B3266,"0")</f>
        <v>12</v>
      </c>
      <c r="N3266" s="5" t="str">
        <f>TEXT(Table1[[#This Row],[Date]],"mmm")</f>
        <v>Jul</v>
      </c>
      <c r="O3266" s="5">
        <f>YEAR(Table1[[#This Row],[Date]])</f>
        <v>2024</v>
      </c>
    </row>
    <row r="3267" spans="1:15" x14ac:dyDescent="0.25">
      <c r="A3267" s="5">
        <v>3266</v>
      </c>
      <c r="B3267" s="6">
        <v>45268</v>
      </c>
      <c r="C3267" s="5" t="s">
        <v>72</v>
      </c>
      <c r="D3267" s="5" t="str">
        <f>VLOOKUP($C3267,'Sales Person'!$A$1:$C$21,2,0)</f>
        <v>Cathy Kelley</v>
      </c>
      <c r="E3267" s="5" t="s">
        <v>15</v>
      </c>
      <c r="F3267" s="5" t="str">
        <f>VLOOKUP($E3267,Country!$A$1:$B$11,2,0)</f>
        <v>Oceania</v>
      </c>
      <c r="G3267" s="5" t="s">
        <v>20</v>
      </c>
      <c r="H3267" s="5" t="str">
        <f>VLOOKUP($G3267,Products!$A$1:$C$11,COLUMNS(Products!$A$2:B3267),0)</f>
        <v>Office Equipment</v>
      </c>
      <c r="I3267" s="5">
        <f>VLOOKUP($G3267,Products!$A$1:$C$11,COLUMNS(Products!$A$2:C3267),0)</f>
        <v>350.59</v>
      </c>
      <c r="J3267" s="5">
        <v>866.07</v>
      </c>
      <c r="K3267" s="5" t="s">
        <v>81</v>
      </c>
      <c r="L3267" s="6">
        <v>45288</v>
      </c>
      <c r="M3267" s="5">
        <f t="shared" si="51"/>
        <v>20</v>
      </c>
      <c r="N3267" s="5" t="str">
        <f>TEXT(Table1[[#This Row],[Date]],"mmm")</f>
        <v>Dec</v>
      </c>
      <c r="O3267" s="5">
        <f>YEAR(Table1[[#This Row],[Date]])</f>
        <v>2023</v>
      </c>
    </row>
    <row r="3268" spans="1:15" x14ac:dyDescent="0.25">
      <c r="A3268" s="5">
        <v>3267</v>
      </c>
      <c r="B3268" s="6">
        <v>45477</v>
      </c>
      <c r="C3268" s="5" t="s">
        <v>36</v>
      </c>
      <c r="D3268" s="5" t="str">
        <f>VLOOKUP($C3268,'Sales Person'!$A$1:$C$21,2,0)</f>
        <v>Michale Cole</v>
      </c>
      <c r="E3268" s="5" t="s">
        <v>4</v>
      </c>
      <c r="F3268" s="5" t="str">
        <f>VLOOKUP($E3268,Country!$A$1:$B$11,2,0)</f>
        <v>North America</v>
      </c>
      <c r="G3268" s="5" t="s">
        <v>31</v>
      </c>
      <c r="H3268" s="5" t="str">
        <f>VLOOKUP($G3268,Products!$A$1:$C$11,COLUMNS(Products!$A$2:B3268),0)</f>
        <v>Electronics</v>
      </c>
      <c r="I3268" s="5">
        <f>VLOOKUP($G3268,Products!$A$1:$C$11,COLUMNS(Products!$A$2:C3268),0)</f>
        <v>71.97</v>
      </c>
      <c r="J3268" s="5">
        <v>668.06</v>
      </c>
      <c r="K3268" s="5" t="s">
        <v>81</v>
      </c>
      <c r="L3268" s="6">
        <v>45479</v>
      </c>
      <c r="M3268" s="5">
        <f t="shared" si="51"/>
        <v>2</v>
      </c>
      <c r="N3268" s="5" t="str">
        <f>TEXT(Table1[[#This Row],[Date]],"mmm")</f>
        <v>Jul</v>
      </c>
      <c r="O3268" s="5">
        <f>YEAR(Table1[[#This Row],[Date]])</f>
        <v>2024</v>
      </c>
    </row>
    <row r="3269" spans="1:15" x14ac:dyDescent="0.25">
      <c r="A3269" s="5">
        <v>3268</v>
      </c>
      <c r="B3269" s="6">
        <v>45530</v>
      </c>
      <c r="C3269" s="5" t="s">
        <v>44</v>
      </c>
      <c r="D3269" s="5" t="str">
        <f>VLOOKUP($C3269,'Sales Person'!$A$1:$C$21,2,0)</f>
        <v>Cathy Kelley</v>
      </c>
      <c r="E3269" s="5" t="s">
        <v>5</v>
      </c>
      <c r="F3269" s="5" t="str">
        <f>VLOOKUP($E3269,Country!$A$1:$B$11,2,0)</f>
        <v>South America</v>
      </c>
      <c r="G3269" s="5" t="s">
        <v>20</v>
      </c>
      <c r="H3269" s="5" t="str">
        <f>VLOOKUP($G3269,Products!$A$1:$C$11,COLUMNS(Products!$A$2:B3269),0)</f>
        <v>Office Equipment</v>
      </c>
      <c r="I3269" s="5">
        <f>VLOOKUP($G3269,Products!$A$1:$C$11,COLUMNS(Products!$A$2:C3269),0)</f>
        <v>350.59</v>
      </c>
      <c r="J3269" s="5">
        <v>786.89</v>
      </c>
      <c r="K3269" s="5" t="s">
        <v>81</v>
      </c>
      <c r="L3269" s="6">
        <v>45534</v>
      </c>
      <c r="M3269" s="5">
        <f t="shared" si="51"/>
        <v>4</v>
      </c>
      <c r="N3269" s="5" t="str">
        <f>TEXT(Table1[[#This Row],[Date]],"mmm")</f>
        <v>Aug</v>
      </c>
      <c r="O3269" s="5">
        <f>YEAR(Table1[[#This Row],[Date]])</f>
        <v>2024</v>
      </c>
    </row>
    <row r="3270" spans="1:15" x14ac:dyDescent="0.25">
      <c r="A3270" s="5">
        <v>3269</v>
      </c>
      <c r="B3270" s="6">
        <v>45434</v>
      </c>
      <c r="C3270" s="5" t="s">
        <v>62</v>
      </c>
      <c r="D3270" s="5" t="str">
        <f>VLOOKUP($C3270,'Sales Person'!$A$1:$C$21,2,0)</f>
        <v>Cathy Kelley</v>
      </c>
      <c r="E3270" s="5" t="s">
        <v>7</v>
      </c>
      <c r="F3270" s="5" t="str">
        <f>VLOOKUP($E3270,Country!$A$1:$B$11,2,0)</f>
        <v>Europe</v>
      </c>
      <c r="G3270" s="5" t="s">
        <v>26</v>
      </c>
      <c r="H3270" s="5" t="str">
        <f>VLOOKUP($G3270,Products!$A$1:$C$11,COLUMNS(Products!$A$2:B3270),0)</f>
        <v>Electronics</v>
      </c>
      <c r="I3270" s="5">
        <f>VLOOKUP($G3270,Products!$A$1:$C$11,COLUMNS(Products!$A$2:C3270),0)</f>
        <v>263.2</v>
      </c>
      <c r="J3270" s="5">
        <v>754.32</v>
      </c>
      <c r="K3270" s="5" t="s">
        <v>82</v>
      </c>
      <c r="L3270" s="5" t="s">
        <v>83</v>
      </c>
      <c r="M3270" s="5" t="str">
        <f t="shared" si="51"/>
        <v>0</v>
      </c>
      <c r="N3270" s="5" t="str">
        <f>TEXT(Table1[[#This Row],[Date]],"mmm")</f>
        <v>May</v>
      </c>
      <c r="O3270" s="5">
        <f>YEAR(Table1[[#This Row],[Date]])</f>
        <v>2024</v>
      </c>
    </row>
    <row r="3271" spans="1:15" x14ac:dyDescent="0.25">
      <c r="A3271" s="5">
        <v>3270</v>
      </c>
      <c r="B3271" s="6">
        <v>45527</v>
      </c>
      <c r="C3271" s="5" t="s">
        <v>40</v>
      </c>
      <c r="D3271" s="5" t="str">
        <f>VLOOKUP($C3271,'Sales Person'!$A$1:$C$21,2,0)</f>
        <v>Samantha Irvin</v>
      </c>
      <c r="E3271" s="5" t="s">
        <v>15</v>
      </c>
      <c r="F3271" s="5" t="str">
        <f>VLOOKUP($E3271,Country!$A$1:$B$11,2,0)</f>
        <v>Oceania</v>
      </c>
      <c r="G3271" s="5" t="s">
        <v>30</v>
      </c>
      <c r="H3271" s="5" t="str">
        <f>VLOOKUP($G3271,Products!$A$1:$C$11,COLUMNS(Products!$A$2:B3271),0)</f>
        <v>Audio</v>
      </c>
      <c r="I3271" s="5">
        <f>VLOOKUP($G3271,Products!$A$1:$C$11,COLUMNS(Products!$A$2:C3271),0)</f>
        <v>199.57</v>
      </c>
      <c r="J3271" s="5">
        <v>162.75</v>
      </c>
      <c r="K3271" s="5" t="s">
        <v>81</v>
      </c>
      <c r="L3271" s="6">
        <v>45547</v>
      </c>
      <c r="M3271" s="5">
        <f t="shared" si="51"/>
        <v>20</v>
      </c>
      <c r="N3271" s="5" t="str">
        <f>TEXT(Table1[[#This Row],[Date]],"mmm")</f>
        <v>Aug</v>
      </c>
      <c r="O3271" s="5">
        <f>YEAR(Table1[[#This Row],[Date]])</f>
        <v>2024</v>
      </c>
    </row>
    <row r="3272" spans="1:15" x14ac:dyDescent="0.25">
      <c r="A3272" s="5">
        <v>3271</v>
      </c>
      <c r="B3272" s="6">
        <v>45607</v>
      </c>
      <c r="C3272" s="5" t="s">
        <v>64</v>
      </c>
      <c r="D3272" s="5" t="str">
        <f>VLOOKUP($C3272,'Sales Person'!$A$1:$C$21,2,0)</f>
        <v>Michale Cole</v>
      </c>
      <c r="E3272" s="5" t="s">
        <v>11</v>
      </c>
      <c r="F3272" s="5" t="str">
        <f>VLOOKUP($E3272,Country!$A$1:$B$11,2,0)</f>
        <v>Asia</v>
      </c>
      <c r="G3272" s="5" t="s">
        <v>24</v>
      </c>
      <c r="H3272" s="5" t="str">
        <f>VLOOKUP($G3272,Products!$A$1:$C$11,COLUMNS(Products!$A$2:B3272),0)</f>
        <v>Audio</v>
      </c>
      <c r="I3272" s="5">
        <f>VLOOKUP($G3272,Products!$A$1:$C$11,COLUMNS(Products!$A$2:C3272),0)</f>
        <v>195.62</v>
      </c>
      <c r="J3272" s="5">
        <v>226.63</v>
      </c>
      <c r="K3272" s="5" t="s">
        <v>81</v>
      </c>
      <c r="L3272" s="6">
        <v>45619</v>
      </c>
      <c r="M3272" s="5">
        <f t="shared" si="51"/>
        <v>12</v>
      </c>
      <c r="N3272" s="5" t="str">
        <f>TEXT(Table1[[#This Row],[Date]],"mmm")</f>
        <v>Nov</v>
      </c>
      <c r="O3272" s="5">
        <f>YEAR(Table1[[#This Row],[Date]])</f>
        <v>2024</v>
      </c>
    </row>
    <row r="3273" spans="1:15" x14ac:dyDescent="0.25">
      <c r="A3273" s="5">
        <v>3272</v>
      </c>
      <c r="B3273" s="6">
        <v>45556</v>
      </c>
      <c r="C3273" s="5" t="s">
        <v>60</v>
      </c>
      <c r="D3273" s="5" t="str">
        <f>VLOOKUP($C3273,'Sales Person'!$A$1:$C$21,2,0)</f>
        <v>Cathy Kelley</v>
      </c>
      <c r="E3273" s="5" t="s">
        <v>10</v>
      </c>
      <c r="F3273" s="5" t="str">
        <f>VLOOKUP($E3273,Country!$A$1:$B$11,2,0)</f>
        <v>Europe</v>
      </c>
      <c r="G3273" s="5" t="s">
        <v>32</v>
      </c>
      <c r="H3273" s="5" t="str">
        <f>VLOOKUP($G3273,Products!$A$1:$C$11,COLUMNS(Products!$A$2:B3273),0)</f>
        <v>Audio</v>
      </c>
      <c r="I3273" s="5">
        <f>VLOOKUP($G3273,Products!$A$1:$C$11,COLUMNS(Products!$A$2:C3273),0)</f>
        <v>143.09</v>
      </c>
      <c r="J3273" s="5">
        <v>975.85</v>
      </c>
      <c r="K3273" s="5" t="s">
        <v>81</v>
      </c>
      <c r="L3273" s="6">
        <v>45562</v>
      </c>
      <c r="M3273" s="5">
        <f t="shared" si="51"/>
        <v>6</v>
      </c>
      <c r="N3273" s="5" t="str">
        <f>TEXT(Table1[[#This Row],[Date]],"mmm")</f>
        <v>Sep</v>
      </c>
      <c r="O3273" s="5">
        <f>YEAR(Table1[[#This Row],[Date]])</f>
        <v>2024</v>
      </c>
    </row>
    <row r="3274" spans="1:15" x14ac:dyDescent="0.25">
      <c r="A3274" s="5">
        <v>3273</v>
      </c>
      <c r="B3274" s="6">
        <v>45352</v>
      </c>
      <c r="C3274" s="5" t="s">
        <v>40</v>
      </c>
      <c r="D3274" s="5" t="str">
        <f>VLOOKUP($C3274,'Sales Person'!$A$1:$C$21,2,0)</f>
        <v>Samantha Irvin</v>
      </c>
      <c r="E3274" s="5" t="s">
        <v>13</v>
      </c>
      <c r="F3274" s="5" t="str">
        <f>VLOOKUP($E3274,Country!$A$1:$B$11,2,0)</f>
        <v>Asia</v>
      </c>
      <c r="G3274" s="5" t="s">
        <v>24</v>
      </c>
      <c r="H3274" s="5" t="str">
        <f>VLOOKUP($G3274,Products!$A$1:$C$11,COLUMNS(Products!$A$2:B3274),0)</f>
        <v>Audio</v>
      </c>
      <c r="I3274" s="5">
        <f>VLOOKUP($G3274,Products!$A$1:$C$11,COLUMNS(Products!$A$2:C3274),0)</f>
        <v>195.62</v>
      </c>
      <c r="J3274" s="5">
        <v>962.28</v>
      </c>
      <c r="K3274" s="5" t="s">
        <v>81</v>
      </c>
      <c r="L3274" s="6">
        <v>45367</v>
      </c>
      <c r="M3274" s="5">
        <f t="shared" si="51"/>
        <v>15</v>
      </c>
      <c r="N3274" s="5" t="str">
        <f>TEXT(Table1[[#This Row],[Date]],"mmm")</f>
        <v>Mar</v>
      </c>
      <c r="O3274" s="5">
        <f>YEAR(Table1[[#This Row],[Date]])</f>
        <v>2024</v>
      </c>
    </row>
    <row r="3275" spans="1:15" x14ac:dyDescent="0.25">
      <c r="A3275" s="5">
        <v>3274</v>
      </c>
      <c r="B3275" s="6">
        <v>45284</v>
      </c>
      <c r="C3275" s="5" t="s">
        <v>52</v>
      </c>
      <c r="D3275" s="5" t="str">
        <f>VLOOKUP($C3275,'Sales Person'!$A$1:$C$21,2,0)</f>
        <v>Nick Patrick</v>
      </c>
      <c r="E3275" s="5" t="s">
        <v>5</v>
      </c>
      <c r="F3275" s="5" t="str">
        <f>VLOOKUP($E3275,Country!$A$1:$B$11,2,0)</f>
        <v>South America</v>
      </c>
      <c r="G3275" s="5" t="s">
        <v>33</v>
      </c>
      <c r="H3275" s="5" t="str">
        <f>VLOOKUP($G3275,Products!$A$1:$C$11,COLUMNS(Products!$A$2:B3275),0)</f>
        <v>Electronics</v>
      </c>
      <c r="I3275" s="5">
        <f>VLOOKUP($G3275,Products!$A$1:$C$11,COLUMNS(Products!$A$2:C3275),0)</f>
        <v>381.62</v>
      </c>
      <c r="J3275" s="5">
        <v>179.84</v>
      </c>
      <c r="K3275" s="5" t="s">
        <v>81</v>
      </c>
      <c r="L3275" s="6">
        <v>45288</v>
      </c>
      <c r="M3275" s="5">
        <f t="shared" si="51"/>
        <v>4</v>
      </c>
      <c r="N3275" s="5" t="str">
        <f>TEXT(Table1[[#This Row],[Date]],"mmm")</f>
        <v>Dec</v>
      </c>
      <c r="O3275" s="5">
        <f>YEAR(Table1[[#This Row],[Date]])</f>
        <v>2023</v>
      </c>
    </row>
    <row r="3276" spans="1:15" x14ac:dyDescent="0.25">
      <c r="A3276" s="5">
        <v>3275</v>
      </c>
      <c r="B3276" s="6">
        <v>45521</v>
      </c>
      <c r="C3276" s="5" t="s">
        <v>48</v>
      </c>
      <c r="D3276" s="5" t="str">
        <f>VLOOKUP($C3276,'Sales Person'!$A$1:$C$21,2,0)</f>
        <v>Cathy Kelley</v>
      </c>
      <c r="E3276" s="5" t="s">
        <v>9</v>
      </c>
      <c r="F3276" s="5" t="str">
        <f>VLOOKUP($E3276,Country!$A$1:$B$11,2,0)</f>
        <v>Europe</v>
      </c>
      <c r="G3276" s="5" t="s">
        <v>22</v>
      </c>
      <c r="H3276" s="5" t="str">
        <f>VLOOKUP($G3276,Products!$A$1:$C$11,COLUMNS(Products!$A$2:B3276),0)</f>
        <v>Computing</v>
      </c>
      <c r="I3276" s="5">
        <f>VLOOKUP($G3276,Products!$A$1:$C$11,COLUMNS(Products!$A$2:C3276),0)</f>
        <v>415.78</v>
      </c>
      <c r="J3276" s="5">
        <v>177.68</v>
      </c>
      <c r="K3276" s="5" t="s">
        <v>81</v>
      </c>
      <c r="L3276" s="6">
        <v>45531</v>
      </c>
      <c r="M3276" s="5">
        <f t="shared" si="51"/>
        <v>10</v>
      </c>
      <c r="N3276" s="5" t="str">
        <f>TEXT(Table1[[#This Row],[Date]],"mmm")</f>
        <v>Aug</v>
      </c>
      <c r="O3276" s="5">
        <f>YEAR(Table1[[#This Row],[Date]])</f>
        <v>2024</v>
      </c>
    </row>
    <row r="3277" spans="1:15" x14ac:dyDescent="0.25">
      <c r="A3277" s="5">
        <v>3276</v>
      </c>
      <c r="B3277" s="6">
        <v>45009</v>
      </c>
      <c r="C3277" s="5" t="s">
        <v>50</v>
      </c>
      <c r="D3277" s="5" t="str">
        <f>VLOOKUP($C3277,'Sales Person'!$A$1:$C$21,2,0)</f>
        <v>Michale Cole</v>
      </c>
      <c r="E3277" s="5" t="s">
        <v>4</v>
      </c>
      <c r="F3277" s="5" t="str">
        <f>VLOOKUP($E3277,Country!$A$1:$B$11,2,0)</f>
        <v>North America</v>
      </c>
      <c r="G3277" s="5" t="s">
        <v>32</v>
      </c>
      <c r="H3277" s="5" t="str">
        <f>VLOOKUP($G3277,Products!$A$1:$C$11,COLUMNS(Products!$A$2:B3277),0)</f>
        <v>Audio</v>
      </c>
      <c r="I3277" s="5">
        <f>VLOOKUP($G3277,Products!$A$1:$C$11,COLUMNS(Products!$A$2:C3277),0)</f>
        <v>143.09</v>
      </c>
      <c r="J3277" s="5">
        <v>146.76</v>
      </c>
      <c r="K3277" s="5" t="s">
        <v>82</v>
      </c>
      <c r="L3277" s="5" t="s">
        <v>83</v>
      </c>
      <c r="M3277" s="5" t="str">
        <f t="shared" si="51"/>
        <v>0</v>
      </c>
      <c r="N3277" s="5" t="str">
        <f>TEXT(Table1[[#This Row],[Date]],"mmm")</f>
        <v>Mar</v>
      </c>
      <c r="O3277" s="5">
        <f>YEAR(Table1[[#This Row],[Date]])</f>
        <v>2023</v>
      </c>
    </row>
    <row r="3278" spans="1:15" x14ac:dyDescent="0.25">
      <c r="A3278" s="5">
        <v>3277</v>
      </c>
      <c r="B3278" s="6">
        <v>44959</v>
      </c>
      <c r="C3278" s="5" t="s">
        <v>44</v>
      </c>
      <c r="D3278" s="5" t="str">
        <f>VLOOKUP($C3278,'Sales Person'!$A$1:$C$21,2,0)</f>
        <v>Cathy Kelley</v>
      </c>
      <c r="E3278" s="5" t="s">
        <v>11</v>
      </c>
      <c r="F3278" s="5" t="str">
        <f>VLOOKUP($E3278,Country!$A$1:$B$11,2,0)</f>
        <v>Asia</v>
      </c>
      <c r="G3278" s="5" t="s">
        <v>22</v>
      </c>
      <c r="H3278" s="5" t="str">
        <f>VLOOKUP($G3278,Products!$A$1:$C$11,COLUMNS(Products!$A$2:B3278),0)</f>
        <v>Computing</v>
      </c>
      <c r="I3278" s="5">
        <f>VLOOKUP($G3278,Products!$A$1:$C$11,COLUMNS(Products!$A$2:C3278),0)</f>
        <v>415.78</v>
      </c>
      <c r="J3278" s="5">
        <v>180.93</v>
      </c>
      <c r="K3278" s="5" t="s">
        <v>82</v>
      </c>
      <c r="L3278" s="5" t="s">
        <v>83</v>
      </c>
      <c r="M3278" s="5" t="str">
        <f t="shared" si="51"/>
        <v>0</v>
      </c>
      <c r="N3278" s="5" t="str">
        <f>TEXT(Table1[[#This Row],[Date]],"mmm")</f>
        <v>Feb</v>
      </c>
      <c r="O3278" s="5">
        <f>YEAR(Table1[[#This Row],[Date]])</f>
        <v>2023</v>
      </c>
    </row>
    <row r="3279" spans="1:15" x14ac:dyDescent="0.25">
      <c r="A3279" s="5">
        <v>3278</v>
      </c>
      <c r="B3279" s="6">
        <v>45068</v>
      </c>
      <c r="C3279" s="5" t="s">
        <v>66</v>
      </c>
      <c r="D3279" s="5" t="str">
        <f>VLOOKUP($C3279,'Sales Person'!$A$1:$C$21,2,0)</f>
        <v>Michale Cole</v>
      </c>
      <c r="E3279" s="5" t="s">
        <v>2</v>
      </c>
      <c r="F3279" s="5" t="str">
        <f>VLOOKUP($E3279,Country!$A$1:$B$11,2,0)</f>
        <v>North America</v>
      </c>
      <c r="G3279" s="5" t="s">
        <v>30</v>
      </c>
      <c r="H3279" s="5" t="str">
        <f>VLOOKUP($G3279,Products!$A$1:$C$11,COLUMNS(Products!$A$2:B3279),0)</f>
        <v>Audio</v>
      </c>
      <c r="I3279" s="5">
        <f>VLOOKUP($G3279,Products!$A$1:$C$11,COLUMNS(Products!$A$2:C3279),0)</f>
        <v>199.57</v>
      </c>
      <c r="J3279" s="5">
        <v>767.15</v>
      </c>
      <c r="K3279" s="5" t="s">
        <v>81</v>
      </c>
      <c r="L3279" s="6">
        <v>45069</v>
      </c>
      <c r="M3279" s="5">
        <f t="shared" si="51"/>
        <v>1</v>
      </c>
      <c r="N3279" s="5" t="str">
        <f>TEXT(Table1[[#This Row],[Date]],"mmm")</f>
        <v>May</v>
      </c>
      <c r="O3279" s="5">
        <f>YEAR(Table1[[#This Row],[Date]])</f>
        <v>2023</v>
      </c>
    </row>
    <row r="3280" spans="1:15" x14ac:dyDescent="0.25">
      <c r="A3280" s="5">
        <v>3279</v>
      </c>
      <c r="B3280" s="6">
        <v>45546</v>
      </c>
      <c r="C3280" s="5" t="s">
        <v>46</v>
      </c>
      <c r="D3280" s="5" t="str">
        <f>VLOOKUP($C3280,'Sales Person'!$A$1:$C$21,2,0)</f>
        <v>Nick Patrick</v>
      </c>
      <c r="E3280" s="5" t="s">
        <v>11</v>
      </c>
      <c r="F3280" s="5" t="str">
        <f>VLOOKUP($E3280,Country!$A$1:$B$11,2,0)</f>
        <v>Asia</v>
      </c>
      <c r="G3280" s="5" t="s">
        <v>28</v>
      </c>
      <c r="H3280" s="5" t="str">
        <f>VLOOKUP($G3280,Products!$A$1:$C$11,COLUMNS(Products!$A$2:B3280),0)</f>
        <v>Electronics</v>
      </c>
      <c r="I3280" s="5">
        <f>VLOOKUP($G3280,Products!$A$1:$C$11,COLUMNS(Products!$A$2:C3280),0)</f>
        <v>282.79000000000002</v>
      </c>
      <c r="J3280" s="5">
        <v>503.04</v>
      </c>
      <c r="K3280" s="5" t="s">
        <v>82</v>
      </c>
      <c r="L3280" s="5" t="s">
        <v>83</v>
      </c>
      <c r="M3280" s="5" t="str">
        <f t="shared" si="51"/>
        <v>0</v>
      </c>
      <c r="N3280" s="5" t="str">
        <f>TEXT(Table1[[#This Row],[Date]],"mmm")</f>
        <v>Sep</v>
      </c>
      <c r="O3280" s="5">
        <f>YEAR(Table1[[#This Row],[Date]])</f>
        <v>2024</v>
      </c>
    </row>
    <row r="3281" spans="1:15" x14ac:dyDescent="0.25">
      <c r="A3281" s="5">
        <v>3280</v>
      </c>
      <c r="B3281" s="6">
        <v>45044</v>
      </c>
      <c r="C3281" s="5" t="s">
        <v>42</v>
      </c>
      <c r="D3281" s="5" t="str">
        <f>VLOOKUP($C3281,'Sales Person'!$A$1:$C$21,2,0)</f>
        <v>Cathy Kelley</v>
      </c>
      <c r="E3281" s="5" t="s">
        <v>9</v>
      </c>
      <c r="F3281" s="5" t="str">
        <f>VLOOKUP($E3281,Country!$A$1:$B$11,2,0)</f>
        <v>Europe</v>
      </c>
      <c r="G3281" s="5" t="s">
        <v>30</v>
      </c>
      <c r="H3281" s="5" t="str">
        <f>VLOOKUP($G3281,Products!$A$1:$C$11,COLUMNS(Products!$A$2:B3281),0)</f>
        <v>Audio</v>
      </c>
      <c r="I3281" s="5">
        <f>VLOOKUP($G3281,Products!$A$1:$C$11,COLUMNS(Products!$A$2:C3281),0)</f>
        <v>199.57</v>
      </c>
      <c r="J3281" s="5">
        <v>942.17</v>
      </c>
      <c r="K3281" s="5" t="s">
        <v>82</v>
      </c>
      <c r="L3281" s="5" t="s">
        <v>83</v>
      </c>
      <c r="M3281" s="5" t="str">
        <f t="shared" si="51"/>
        <v>0</v>
      </c>
      <c r="N3281" s="5" t="str">
        <f>TEXT(Table1[[#This Row],[Date]],"mmm")</f>
        <v>Apr</v>
      </c>
      <c r="O3281" s="5">
        <f>YEAR(Table1[[#This Row],[Date]])</f>
        <v>2023</v>
      </c>
    </row>
    <row r="3282" spans="1:15" x14ac:dyDescent="0.25">
      <c r="A3282" s="5">
        <v>3281</v>
      </c>
      <c r="B3282" s="6">
        <v>45408</v>
      </c>
      <c r="C3282" s="5" t="s">
        <v>70</v>
      </c>
      <c r="D3282" s="5" t="str">
        <f>VLOOKUP($C3282,'Sales Person'!$A$1:$C$21,2,0)</f>
        <v>Cathy Kelley</v>
      </c>
      <c r="E3282" s="5" t="s">
        <v>7</v>
      </c>
      <c r="F3282" s="5" t="str">
        <f>VLOOKUP($E3282,Country!$A$1:$B$11,2,0)</f>
        <v>Europe</v>
      </c>
      <c r="G3282" s="5" t="s">
        <v>33</v>
      </c>
      <c r="H3282" s="5" t="str">
        <f>VLOOKUP($G3282,Products!$A$1:$C$11,COLUMNS(Products!$A$2:B3282),0)</f>
        <v>Electronics</v>
      </c>
      <c r="I3282" s="5">
        <f>VLOOKUP($G3282,Products!$A$1:$C$11,COLUMNS(Products!$A$2:C3282),0)</f>
        <v>381.62</v>
      </c>
      <c r="J3282" s="5">
        <v>673.39</v>
      </c>
      <c r="K3282" s="5" t="s">
        <v>81</v>
      </c>
      <c r="L3282" s="6">
        <v>45416</v>
      </c>
      <c r="M3282" s="5">
        <f t="shared" si="51"/>
        <v>8</v>
      </c>
      <c r="N3282" s="5" t="str">
        <f>TEXT(Table1[[#This Row],[Date]],"mmm")</f>
        <v>Apr</v>
      </c>
      <c r="O3282" s="5">
        <f>YEAR(Table1[[#This Row],[Date]])</f>
        <v>2024</v>
      </c>
    </row>
    <row r="3283" spans="1:15" x14ac:dyDescent="0.25">
      <c r="A3283" s="5">
        <v>3282</v>
      </c>
      <c r="B3283" s="6">
        <v>45603</v>
      </c>
      <c r="C3283" s="5" t="s">
        <v>40</v>
      </c>
      <c r="D3283" s="5" t="str">
        <f>VLOOKUP($C3283,'Sales Person'!$A$1:$C$21,2,0)</f>
        <v>Samantha Irvin</v>
      </c>
      <c r="E3283" s="5" t="s">
        <v>13</v>
      </c>
      <c r="F3283" s="5" t="str">
        <f>VLOOKUP($E3283,Country!$A$1:$B$11,2,0)</f>
        <v>Asia</v>
      </c>
      <c r="G3283" s="5" t="s">
        <v>32</v>
      </c>
      <c r="H3283" s="5" t="str">
        <f>VLOOKUP($G3283,Products!$A$1:$C$11,COLUMNS(Products!$A$2:B3283),0)</f>
        <v>Audio</v>
      </c>
      <c r="I3283" s="5">
        <f>VLOOKUP($G3283,Products!$A$1:$C$11,COLUMNS(Products!$A$2:C3283),0)</f>
        <v>143.09</v>
      </c>
      <c r="J3283" s="5">
        <v>295.83</v>
      </c>
      <c r="K3283" s="5" t="s">
        <v>81</v>
      </c>
      <c r="L3283" s="6">
        <v>45618</v>
      </c>
      <c r="M3283" s="5">
        <f t="shared" si="51"/>
        <v>15</v>
      </c>
      <c r="N3283" s="5" t="str">
        <f>TEXT(Table1[[#This Row],[Date]],"mmm")</f>
        <v>Nov</v>
      </c>
      <c r="O3283" s="5">
        <f>YEAR(Table1[[#This Row],[Date]])</f>
        <v>2024</v>
      </c>
    </row>
    <row r="3284" spans="1:15" x14ac:dyDescent="0.25">
      <c r="A3284" s="5">
        <v>3283</v>
      </c>
      <c r="B3284" s="6">
        <v>45173</v>
      </c>
      <c r="C3284" s="5" t="s">
        <v>36</v>
      </c>
      <c r="D3284" s="5" t="str">
        <f>VLOOKUP($C3284,'Sales Person'!$A$1:$C$21,2,0)</f>
        <v>Michale Cole</v>
      </c>
      <c r="E3284" s="5" t="s">
        <v>2</v>
      </c>
      <c r="F3284" s="5" t="str">
        <f>VLOOKUP($E3284,Country!$A$1:$B$11,2,0)</f>
        <v>North America</v>
      </c>
      <c r="G3284" s="5" t="s">
        <v>22</v>
      </c>
      <c r="H3284" s="5" t="str">
        <f>VLOOKUP($G3284,Products!$A$1:$C$11,COLUMNS(Products!$A$2:B3284),0)</f>
        <v>Computing</v>
      </c>
      <c r="I3284" s="5">
        <f>VLOOKUP($G3284,Products!$A$1:$C$11,COLUMNS(Products!$A$2:C3284),0)</f>
        <v>415.78</v>
      </c>
      <c r="J3284" s="5">
        <v>162.47999999999999</v>
      </c>
      <c r="K3284" s="5" t="s">
        <v>81</v>
      </c>
      <c r="L3284" s="6">
        <v>45174</v>
      </c>
      <c r="M3284" s="5">
        <f t="shared" si="51"/>
        <v>1</v>
      </c>
      <c r="N3284" s="5" t="str">
        <f>TEXT(Table1[[#This Row],[Date]],"mmm")</f>
        <v>Sep</v>
      </c>
      <c r="O3284" s="5">
        <f>YEAR(Table1[[#This Row],[Date]])</f>
        <v>2023</v>
      </c>
    </row>
    <row r="3285" spans="1:15" x14ac:dyDescent="0.25">
      <c r="A3285" s="5">
        <v>3284</v>
      </c>
      <c r="B3285" s="6">
        <v>45605</v>
      </c>
      <c r="C3285" s="5" t="s">
        <v>66</v>
      </c>
      <c r="D3285" s="5" t="str">
        <f>VLOOKUP($C3285,'Sales Person'!$A$1:$C$21,2,0)</f>
        <v>Michale Cole</v>
      </c>
      <c r="E3285" s="5" t="s">
        <v>5</v>
      </c>
      <c r="F3285" s="5" t="str">
        <f>VLOOKUP($E3285,Country!$A$1:$B$11,2,0)</f>
        <v>South America</v>
      </c>
      <c r="G3285" s="5" t="s">
        <v>22</v>
      </c>
      <c r="H3285" s="5" t="str">
        <f>VLOOKUP($G3285,Products!$A$1:$C$11,COLUMNS(Products!$A$2:B3285),0)</f>
        <v>Computing</v>
      </c>
      <c r="I3285" s="5">
        <f>VLOOKUP($G3285,Products!$A$1:$C$11,COLUMNS(Products!$A$2:C3285),0)</f>
        <v>415.78</v>
      </c>
      <c r="J3285" s="5">
        <v>933.18</v>
      </c>
      <c r="K3285" s="5" t="s">
        <v>81</v>
      </c>
      <c r="L3285" s="6">
        <v>45609</v>
      </c>
      <c r="M3285" s="5">
        <f t="shared" si="51"/>
        <v>4</v>
      </c>
      <c r="N3285" s="5" t="str">
        <f>TEXT(Table1[[#This Row],[Date]],"mmm")</f>
        <v>Nov</v>
      </c>
      <c r="O3285" s="5">
        <f>YEAR(Table1[[#This Row],[Date]])</f>
        <v>2024</v>
      </c>
    </row>
    <row r="3286" spans="1:15" x14ac:dyDescent="0.25">
      <c r="A3286" s="5">
        <v>3285</v>
      </c>
      <c r="B3286" s="6">
        <v>45406</v>
      </c>
      <c r="C3286" s="5" t="s">
        <v>72</v>
      </c>
      <c r="D3286" s="5" t="str">
        <f>VLOOKUP($C3286,'Sales Person'!$A$1:$C$21,2,0)</f>
        <v>Cathy Kelley</v>
      </c>
      <c r="E3286" s="5" t="s">
        <v>11</v>
      </c>
      <c r="F3286" s="5" t="str">
        <f>VLOOKUP($E3286,Country!$A$1:$B$11,2,0)</f>
        <v>Asia</v>
      </c>
      <c r="G3286" s="5" t="s">
        <v>22</v>
      </c>
      <c r="H3286" s="5" t="str">
        <f>VLOOKUP($G3286,Products!$A$1:$C$11,COLUMNS(Products!$A$2:B3286),0)</f>
        <v>Computing</v>
      </c>
      <c r="I3286" s="5">
        <f>VLOOKUP($G3286,Products!$A$1:$C$11,COLUMNS(Products!$A$2:C3286),0)</f>
        <v>415.78</v>
      </c>
      <c r="J3286" s="5">
        <v>264.77</v>
      </c>
      <c r="K3286" s="5" t="s">
        <v>82</v>
      </c>
      <c r="L3286" s="5" t="s">
        <v>83</v>
      </c>
      <c r="M3286" s="5" t="str">
        <f t="shared" si="51"/>
        <v>0</v>
      </c>
      <c r="N3286" s="5" t="str">
        <f>TEXT(Table1[[#This Row],[Date]],"mmm")</f>
        <v>Apr</v>
      </c>
      <c r="O3286" s="5">
        <f>YEAR(Table1[[#This Row],[Date]])</f>
        <v>2024</v>
      </c>
    </row>
    <row r="3287" spans="1:15" x14ac:dyDescent="0.25">
      <c r="A3287" s="5">
        <v>3286</v>
      </c>
      <c r="B3287" s="6">
        <v>45224</v>
      </c>
      <c r="C3287" s="5" t="s">
        <v>42</v>
      </c>
      <c r="D3287" s="5" t="str">
        <f>VLOOKUP($C3287,'Sales Person'!$A$1:$C$21,2,0)</f>
        <v>Cathy Kelley</v>
      </c>
      <c r="E3287" s="5" t="s">
        <v>14</v>
      </c>
      <c r="F3287" s="5" t="str">
        <f>VLOOKUP($E3287,Country!$A$1:$B$11,2,0)</f>
        <v>Asia</v>
      </c>
      <c r="G3287" s="5" t="s">
        <v>28</v>
      </c>
      <c r="H3287" s="5" t="str">
        <f>VLOOKUP($G3287,Products!$A$1:$C$11,COLUMNS(Products!$A$2:B3287),0)</f>
        <v>Electronics</v>
      </c>
      <c r="I3287" s="5">
        <f>VLOOKUP($G3287,Products!$A$1:$C$11,COLUMNS(Products!$A$2:C3287),0)</f>
        <v>282.79000000000002</v>
      </c>
      <c r="J3287" s="5">
        <v>540.5</v>
      </c>
      <c r="K3287" s="5" t="s">
        <v>81</v>
      </c>
      <c r="L3287" s="6">
        <v>45242</v>
      </c>
      <c r="M3287" s="5">
        <f t="shared" si="51"/>
        <v>18</v>
      </c>
      <c r="N3287" s="5" t="str">
        <f>TEXT(Table1[[#This Row],[Date]],"mmm")</f>
        <v>Oct</v>
      </c>
      <c r="O3287" s="5">
        <f>YEAR(Table1[[#This Row],[Date]])</f>
        <v>2023</v>
      </c>
    </row>
    <row r="3288" spans="1:15" x14ac:dyDescent="0.25">
      <c r="A3288" s="5">
        <v>3287</v>
      </c>
      <c r="B3288" s="6">
        <v>45155</v>
      </c>
      <c r="C3288" s="5" t="s">
        <v>42</v>
      </c>
      <c r="D3288" s="5" t="str">
        <f>VLOOKUP($C3288,'Sales Person'!$A$1:$C$21,2,0)</f>
        <v>Cathy Kelley</v>
      </c>
      <c r="E3288" s="5" t="s">
        <v>10</v>
      </c>
      <c r="F3288" s="5" t="str">
        <f>VLOOKUP($E3288,Country!$A$1:$B$11,2,0)</f>
        <v>Europe</v>
      </c>
      <c r="G3288" s="5" t="s">
        <v>30</v>
      </c>
      <c r="H3288" s="5" t="str">
        <f>VLOOKUP($G3288,Products!$A$1:$C$11,COLUMNS(Products!$A$2:B3288),0)</f>
        <v>Audio</v>
      </c>
      <c r="I3288" s="5">
        <f>VLOOKUP($G3288,Products!$A$1:$C$11,COLUMNS(Products!$A$2:C3288),0)</f>
        <v>199.57</v>
      </c>
      <c r="J3288" s="5">
        <v>826.1</v>
      </c>
      <c r="K3288" s="5" t="s">
        <v>81</v>
      </c>
      <c r="L3288" s="6">
        <v>45161</v>
      </c>
      <c r="M3288" s="5">
        <f t="shared" si="51"/>
        <v>6</v>
      </c>
      <c r="N3288" s="5" t="str">
        <f>TEXT(Table1[[#This Row],[Date]],"mmm")</f>
        <v>Aug</v>
      </c>
      <c r="O3288" s="5">
        <f>YEAR(Table1[[#This Row],[Date]])</f>
        <v>2023</v>
      </c>
    </row>
    <row r="3289" spans="1:15" x14ac:dyDescent="0.25">
      <c r="A3289" s="5">
        <v>3288</v>
      </c>
      <c r="B3289" s="6">
        <v>45157</v>
      </c>
      <c r="C3289" s="5" t="s">
        <v>40</v>
      </c>
      <c r="D3289" s="5" t="str">
        <f>VLOOKUP($C3289,'Sales Person'!$A$1:$C$21,2,0)</f>
        <v>Samantha Irvin</v>
      </c>
      <c r="E3289" s="5" t="s">
        <v>9</v>
      </c>
      <c r="F3289" s="5" t="str">
        <f>VLOOKUP($E3289,Country!$A$1:$B$11,2,0)</f>
        <v>Europe</v>
      </c>
      <c r="G3289" s="5" t="s">
        <v>20</v>
      </c>
      <c r="H3289" s="5" t="str">
        <f>VLOOKUP($G3289,Products!$A$1:$C$11,COLUMNS(Products!$A$2:B3289),0)</f>
        <v>Office Equipment</v>
      </c>
      <c r="I3289" s="5">
        <f>VLOOKUP($G3289,Products!$A$1:$C$11,COLUMNS(Products!$A$2:C3289),0)</f>
        <v>350.59</v>
      </c>
      <c r="J3289" s="5">
        <v>812.62</v>
      </c>
      <c r="K3289" s="5" t="s">
        <v>82</v>
      </c>
      <c r="L3289" s="5" t="s">
        <v>83</v>
      </c>
      <c r="M3289" s="5" t="str">
        <f t="shared" si="51"/>
        <v>0</v>
      </c>
      <c r="N3289" s="5" t="str">
        <f>TEXT(Table1[[#This Row],[Date]],"mmm")</f>
        <v>Aug</v>
      </c>
      <c r="O3289" s="5">
        <f>YEAR(Table1[[#This Row],[Date]])</f>
        <v>2023</v>
      </c>
    </row>
    <row r="3290" spans="1:15" x14ac:dyDescent="0.25">
      <c r="A3290" s="5">
        <v>3289</v>
      </c>
      <c r="B3290" s="6">
        <v>45386</v>
      </c>
      <c r="C3290" s="5" t="s">
        <v>70</v>
      </c>
      <c r="D3290" s="5" t="str">
        <f>VLOOKUP($C3290,'Sales Person'!$A$1:$C$21,2,0)</f>
        <v>Cathy Kelley</v>
      </c>
      <c r="E3290" s="5" t="s">
        <v>15</v>
      </c>
      <c r="F3290" s="5" t="str">
        <f>VLOOKUP($E3290,Country!$A$1:$B$11,2,0)</f>
        <v>Oceania</v>
      </c>
      <c r="G3290" s="5" t="s">
        <v>22</v>
      </c>
      <c r="H3290" s="5" t="str">
        <f>VLOOKUP($G3290,Products!$A$1:$C$11,COLUMNS(Products!$A$2:B3290),0)</f>
        <v>Computing</v>
      </c>
      <c r="I3290" s="5">
        <f>VLOOKUP($G3290,Products!$A$1:$C$11,COLUMNS(Products!$A$2:C3290),0)</f>
        <v>415.78</v>
      </c>
      <c r="J3290" s="5">
        <v>686.28</v>
      </c>
      <c r="K3290" s="5" t="s">
        <v>81</v>
      </c>
      <c r="L3290" s="6">
        <v>45406</v>
      </c>
      <c r="M3290" s="5">
        <f t="shared" si="51"/>
        <v>20</v>
      </c>
      <c r="N3290" s="5" t="str">
        <f>TEXT(Table1[[#This Row],[Date]],"mmm")</f>
        <v>Apr</v>
      </c>
      <c r="O3290" s="5">
        <f>YEAR(Table1[[#This Row],[Date]])</f>
        <v>2024</v>
      </c>
    </row>
    <row r="3291" spans="1:15" x14ac:dyDescent="0.25">
      <c r="A3291" s="5">
        <v>3290</v>
      </c>
      <c r="B3291" s="6">
        <v>45413</v>
      </c>
      <c r="C3291" s="5" t="s">
        <v>56</v>
      </c>
      <c r="D3291" s="5" t="str">
        <f>VLOOKUP($C3291,'Sales Person'!$A$1:$C$21,2,0)</f>
        <v>Nick Patrick</v>
      </c>
      <c r="E3291" s="5" t="s">
        <v>15</v>
      </c>
      <c r="F3291" s="5" t="str">
        <f>VLOOKUP($E3291,Country!$A$1:$B$11,2,0)</f>
        <v>Oceania</v>
      </c>
      <c r="G3291" s="5" t="s">
        <v>28</v>
      </c>
      <c r="H3291" s="5" t="str">
        <f>VLOOKUP($G3291,Products!$A$1:$C$11,COLUMNS(Products!$A$2:B3291),0)</f>
        <v>Electronics</v>
      </c>
      <c r="I3291" s="5">
        <f>VLOOKUP($G3291,Products!$A$1:$C$11,COLUMNS(Products!$A$2:C3291),0)</f>
        <v>282.79000000000002</v>
      </c>
      <c r="J3291" s="5">
        <v>861.46</v>
      </c>
      <c r="K3291" s="5" t="s">
        <v>81</v>
      </c>
      <c r="L3291" s="6">
        <v>45433</v>
      </c>
      <c r="M3291" s="5">
        <f t="shared" si="51"/>
        <v>20</v>
      </c>
      <c r="N3291" s="5" t="str">
        <f>TEXT(Table1[[#This Row],[Date]],"mmm")</f>
        <v>May</v>
      </c>
      <c r="O3291" s="5">
        <f>YEAR(Table1[[#This Row],[Date]])</f>
        <v>2024</v>
      </c>
    </row>
    <row r="3292" spans="1:15" x14ac:dyDescent="0.25">
      <c r="A3292" s="5">
        <v>3291</v>
      </c>
      <c r="B3292" s="6">
        <v>45002</v>
      </c>
      <c r="C3292" s="5" t="s">
        <v>48</v>
      </c>
      <c r="D3292" s="5" t="str">
        <f>VLOOKUP($C3292,'Sales Person'!$A$1:$C$21,2,0)</f>
        <v>Cathy Kelley</v>
      </c>
      <c r="E3292" s="5" t="s">
        <v>4</v>
      </c>
      <c r="F3292" s="5" t="str">
        <f>VLOOKUP($E3292,Country!$A$1:$B$11,2,0)</f>
        <v>North America</v>
      </c>
      <c r="G3292" s="5" t="s">
        <v>22</v>
      </c>
      <c r="H3292" s="5" t="str">
        <f>VLOOKUP($G3292,Products!$A$1:$C$11,COLUMNS(Products!$A$2:B3292),0)</f>
        <v>Computing</v>
      </c>
      <c r="I3292" s="5">
        <f>VLOOKUP($G3292,Products!$A$1:$C$11,COLUMNS(Products!$A$2:C3292),0)</f>
        <v>415.78</v>
      </c>
      <c r="J3292" s="5">
        <v>460.39</v>
      </c>
      <c r="K3292" s="5" t="s">
        <v>81</v>
      </c>
      <c r="L3292" s="6">
        <v>45004</v>
      </c>
      <c r="M3292" s="5">
        <f t="shared" si="51"/>
        <v>2</v>
      </c>
      <c r="N3292" s="5" t="str">
        <f>TEXT(Table1[[#This Row],[Date]],"mmm")</f>
        <v>Mar</v>
      </c>
      <c r="O3292" s="5">
        <f>YEAR(Table1[[#This Row],[Date]])</f>
        <v>2023</v>
      </c>
    </row>
    <row r="3293" spans="1:15" x14ac:dyDescent="0.25">
      <c r="A3293" s="5">
        <v>3292</v>
      </c>
      <c r="B3293" s="6">
        <v>45214</v>
      </c>
      <c r="C3293" s="5" t="s">
        <v>74</v>
      </c>
      <c r="D3293" s="5" t="str">
        <f>VLOOKUP($C3293,'Sales Person'!$A$1:$C$21,2,0)</f>
        <v>Michale Cole</v>
      </c>
      <c r="E3293" s="5" t="s">
        <v>10</v>
      </c>
      <c r="F3293" s="5" t="str">
        <f>VLOOKUP($E3293,Country!$A$1:$B$11,2,0)</f>
        <v>Europe</v>
      </c>
      <c r="G3293" s="5" t="s">
        <v>22</v>
      </c>
      <c r="H3293" s="5" t="str">
        <f>VLOOKUP($G3293,Products!$A$1:$C$11,COLUMNS(Products!$A$2:B3293),0)</f>
        <v>Computing</v>
      </c>
      <c r="I3293" s="5">
        <f>VLOOKUP($G3293,Products!$A$1:$C$11,COLUMNS(Products!$A$2:C3293),0)</f>
        <v>415.78</v>
      </c>
      <c r="J3293" s="5">
        <v>575.54</v>
      </c>
      <c r="K3293" s="5" t="s">
        <v>81</v>
      </c>
      <c r="L3293" s="6">
        <v>45220</v>
      </c>
      <c r="M3293" s="5">
        <f t="shared" si="51"/>
        <v>6</v>
      </c>
      <c r="N3293" s="5" t="str">
        <f>TEXT(Table1[[#This Row],[Date]],"mmm")</f>
        <v>Oct</v>
      </c>
      <c r="O3293" s="5">
        <f>YEAR(Table1[[#This Row],[Date]])</f>
        <v>2023</v>
      </c>
    </row>
    <row r="3294" spans="1:15" x14ac:dyDescent="0.25">
      <c r="A3294" s="5">
        <v>3293</v>
      </c>
      <c r="B3294" s="6">
        <v>45529</v>
      </c>
      <c r="C3294" s="5" t="s">
        <v>52</v>
      </c>
      <c r="D3294" s="5" t="str">
        <f>VLOOKUP($C3294,'Sales Person'!$A$1:$C$21,2,0)</f>
        <v>Nick Patrick</v>
      </c>
      <c r="E3294" s="5" t="s">
        <v>2</v>
      </c>
      <c r="F3294" s="5" t="str">
        <f>VLOOKUP($E3294,Country!$A$1:$B$11,2,0)</f>
        <v>North America</v>
      </c>
      <c r="G3294" s="5" t="s">
        <v>20</v>
      </c>
      <c r="H3294" s="5" t="str">
        <f>VLOOKUP($G3294,Products!$A$1:$C$11,COLUMNS(Products!$A$2:B3294),0)</f>
        <v>Office Equipment</v>
      </c>
      <c r="I3294" s="5">
        <f>VLOOKUP($G3294,Products!$A$1:$C$11,COLUMNS(Products!$A$2:C3294),0)</f>
        <v>350.59</v>
      </c>
      <c r="J3294" s="5">
        <v>795.88</v>
      </c>
      <c r="K3294" s="5" t="s">
        <v>81</v>
      </c>
      <c r="L3294" s="6">
        <v>45530</v>
      </c>
      <c r="M3294" s="5">
        <f t="shared" si="51"/>
        <v>1</v>
      </c>
      <c r="N3294" s="5" t="str">
        <f>TEXT(Table1[[#This Row],[Date]],"mmm")</f>
        <v>Aug</v>
      </c>
      <c r="O3294" s="5">
        <f>YEAR(Table1[[#This Row],[Date]])</f>
        <v>2024</v>
      </c>
    </row>
    <row r="3295" spans="1:15" x14ac:dyDescent="0.25">
      <c r="A3295" s="5">
        <v>3294</v>
      </c>
      <c r="B3295" s="6">
        <v>45174</v>
      </c>
      <c r="C3295" s="5" t="s">
        <v>44</v>
      </c>
      <c r="D3295" s="5" t="str">
        <f>VLOOKUP($C3295,'Sales Person'!$A$1:$C$21,2,0)</f>
        <v>Cathy Kelley</v>
      </c>
      <c r="E3295" s="5" t="s">
        <v>15</v>
      </c>
      <c r="F3295" s="5" t="str">
        <f>VLOOKUP($E3295,Country!$A$1:$B$11,2,0)</f>
        <v>Oceania</v>
      </c>
      <c r="G3295" s="5" t="s">
        <v>22</v>
      </c>
      <c r="H3295" s="5" t="str">
        <f>VLOOKUP($G3295,Products!$A$1:$C$11,COLUMNS(Products!$A$2:B3295),0)</f>
        <v>Computing</v>
      </c>
      <c r="I3295" s="5">
        <f>VLOOKUP($G3295,Products!$A$1:$C$11,COLUMNS(Products!$A$2:C3295),0)</f>
        <v>415.78</v>
      </c>
      <c r="J3295" s="5">
        <v>261.14</v>
      </c>
      <c r="K3295" s="5" t="s">
        <v>81</v>
      </c>
      <c r="L3295" s="6">
        <v>45194</v>
      </c>
      <c r="M3295" s="5">
        <f t="shared" si="51"/>
        <v>20</v>
      </c>
      <c r="N3295" s="5" t="str">
        <f>TEXT(Table1[[#This Row],[Date]],"mmm")</f>
        <v>Sep</v>
      </c>
      <c r="O3295" s="5">
        <f>YEAR(Table1[[#This Row],[Date]])</f>
        <v>2023</v>
      </c>
    </row>
    <row r="3296" spans="1:15" x14ac:dyDescent="0.25">
      <c r="A3296" s="5">
        <v>3295</v>
      </c>
      <c r="B3296" s="6">
        <v>45042</v>
      </c>
      <c r="C3296" s="5" t="s">
        <v>68</v>
      </c>
      <c r="D3296" s="5" t="str">
        <f>VLOOKUP($C3296,'Sales Person'!$A$1:$C$21,2,0)</f>
        <v>Samantha Irvin</v>
      </c>
      <c r="E3296" s="5" t="s">
        <v>4</v>
      </c>
      <c r="F3296" s="5" t="str">
        <f>VLOOKUP($E3296,Country!$A$1:$B$11,2,0)</f>
        <v>North America</v>
      </c>
      <c r="G3296" s="5" t="s">
        <v>33</v>
      </c>
      <c r="H3296" s="5" t="str">
        <f>VLOOKUP($G3296,Products!$A$1:$C$11,COLUMNS(Products!$A$2:B3296),0)</f>
        <v>Electronics</v>
      </c>
      <c r="I3296" s="5">
        <f>VLOOKUP($G3296,Products!$A$1:$C$11,COLUMNS(Products!$A$2:C3296),0)</f>
        <v>381.62</v>
      </c>
      <c r="J3296" s="5">
        <v>353.51</v>
      </c>
      <c r="K3296" s="5" t="s">
        <v>82</v>
      </c>
      <c r="L3296" s="5" t="s">
        <v>83</v>
      </c>
      <c r="M3296" s="5" t="str">
        <f t="shared" si="51"/>
        <v>0</v>
      </c>
      <c r="N3296" s="5" t="str">
        <f>TEXT(Table1[[#This Row],[Date]],"mmm")</f>
        <v>Apr</v>
      </c>
      <c r="O3296" s="5">
        <f>YEAR(Table1[[#This Row],[Date]])</f>
        <v>2023</v>
      </c>
    </row>
    <row r="3297" spans="1:15" x14ac:dyDescent="0.25">
      <c r="A3297" s="5">
        <v>3296</v>
      </c>
      <c r="B3297" s="6">
        <v>45202</v>
      </c>
      <c r="C3297" s="5" t="s">
        <v>74</v>
      </c>
      <c r="D3297" s="5" t="str">
        <f>VLOOKUP($C3297,'Sales Person'!$A$1:$C$21,2,0)</f>
        <v>Michale Cole</v>
      </c>
      <c r="E3297" s="5" t="s">
        <v>10</v>
      </c>
      <c r="F3297" s="5" t="str">
        <f>VLOOKUP($E3297,Country!$A$1:$B$11,2,0)</f>
        <v>Europe</v>
      </c>
      <c r="G3297" s="5" t="s">
        <v>32</v>
      </c>
      <c r="H3297" s="5" t="str">
        <f>VLOOKUP($G3297,Products!$A$1:$C$11,COLUMNS(Products!$A$2:B3297),0)</f>
        <v>Audio</v>
      </c>
      <c r="I3297" s="5">
        <f>VLOOKUP($G3297,Products!$A$1:$C$11,COLUMNS(Products!$A$2:C3297),0)</f>
        <v>143.09</v>
      </c>
      <c r="J3297" s="5">
        <v>718.54</v>
      </c>
      <c r="K3297" s="5" t="s">
        <v>82</v>
      </c>
      <c r="L3297" s="5" t="s">
        <v>83</v>
      </c>
      <c r="M3297" s="5" t="str">
        <f t="shared" si="51"/>
        <v>0</v>
      </c>
      <c r="N3297" s="5" t="str">
        <f>TEXT(Table1[[#This Row],[Date]],"mmm")</f>
        <v>Oct</v>
      </c>
      <c r="O3297" s="5">
        <f>YEAR(Table1[[#This Row],[Date]])</f>
        <v>2023</v>
      </c>
    </row>
    <row r="3298" spans="1:15" x14ac:dyDescent="0.25">
      <c r="A3298" s="5">
        <v>3297</v>
      </c>
      <c r="B3298" s="6">
        <v>45593</v>
      </c>
      <c r="C3298" s="5" t="s">
        <v>52</v>
      </c>
      <c r="D3298" s="5" t="str">
        <f>VLOOKUP($C3298,'Sales Person'!$A$1:$C$21,2,0)</f>
        <v>Nick Patrick</v>
      </c>
      <c r="E3298" s="5" t="s">
        <v>5</v>
      </c>
      <c r="F3298" s="5" t="str">
        <f>VLOOKUP($E3298,Country!$A$1:$B$11,2,0)</f>
        <v>South America</v>
      </c>
      <c r="G3298" s="5" t="s">
        <v>29</v>
      </c>
      <c r="H3298" s="5" t="str">
        <f>VLOOKUP($G3298,Products!$A$1:$C$11,COLUMNS(Products!$A$2:B3298),0)</f>
        <v>Computing</v>
      </c>
      <c r="I3298" s="5">
        <f>VLOOKUP($G3298,Products!$A$1:$C$11,COLUMNS(Products!$A$2:C3298),0)</f>
        <v>104.6</v>
      </c>
      <c r="J3298" s="5">
        <v>822.59</v>
      </c>
      <c r="K3298" s="5" t="s">
        <v>82</v>
      </c>
      <c r="L3298" s="5" t="s">
        <v>83</v>
      </c>
      <c r="M3298" s="5" t="str">
        <f t="shared" si="51"/>
        <v>0</v>
      </c>
      <c r="N3298" s="5" t="str">
        <f>TEXT(Table1[[#This Row],[Date]],"mmm")</f>
        <v>Oct</v>
      </c>
      <c r="O3298" s="5">
        <f>YEAR(Table1[[#This Row],[Date]])</f>
        <v>2024</v>
      </c>
    </row>
    <row r="3299" spans="1:15" x14ac:dyDescent="0.25">
      <c r="A3299" s="5">
        <v>3298</v>
      </c>
      <c r="B3299" s="6">
        <v>45054</v>
      </c>
      <c r="C3299" s="5" t="s">
        <v>62</v>
      </c>
      <c r="D3299" s="5" t="str">
        <f>VLOOKUP($C3299,'Sales Person'!$A$1:$C$21,2,0)</f>
        <v>Cathy Kelley</v>
      </c>
      <c r="E3299" s="5" t="s">
        <v>13</v>
      </c>
      <c r="F3299" s="5" t="str">
        <f>VLOOKUP($E3299,Country!$A$1:$B$11,2,0)</f>
        <v>Asia</v>
      </c>
      <c r="G3299" s="5" t="s">
        <v>22</v>
      </c>
      <c r="H3299" s="5" t="str">
        <f>VLOOKUP($G3299,Products!$A$1:$C$11,COLUMNS(Products!$A$2:B3299),0)</f>
        <v>Computing</v>
      </c>
      <c r="I3299" s="5">
        <f>VLOOKUP($G3299,Products!$A$1:$C$11,COLUMNS(Products!$A$2:C3299),0)</f>
        <v>415.78</v>
      </c>
      <c r="J3299" s="5">
        <v>556.54</v>
      </c>
      <c r="K3299" s="5" t="s">
        <v>81</v>
      </c>
      <c r="L3299" s="6">
        <v>45069</v>
      </c>
      <c r="M3299" s="5">
        <f t="shared" si="51"/>
        <v>15</v>
      </c>
      <c r="N3299" s="5" t="str">
        <f>TEXT(Table1[[#This Row],[Date]],"mmm")</f>
        <v>May</v>
      </c>
      <c r="O3299" s="5">
        <f>YEAR(Table1[[#This Row],[Date]])</f>
        <v>2023</v>
      </c>
    </row>
    <row r="3300" spans="1:15" x14ac:dyDescent="0.25">
      <c r="A3300" s="5">
        <v>3299</v>
      </c>
      <c r="B3300" s="6">
        <v>45617</v>
      </c>
      <c r="C3300" s="5" t="s">
        <v>62</v>
      </c>
      <c r="D3300" s="5" t="str">
        <f>VLOOKUP($C3300,'Sales Person'!$A$1:$C$21,2,0)</f>
        <v>Cathy Kelley</v>
      </c>
      <c r="E3300" s="5" t="s">
        <v>10</v>
      </c>
      <c r="F3300" s="5" t="str">
        <f>VLOOKUP($E3300,Country!$A$1:$B$11,2,0)</f>
        <v>Europe</v>
      </c>
      <c r="G3300" s="5" t="s">
        <v>24</v>
      </c>
      <c r="H3300" s="5" t="str">
        <f>VLOOKUP($G3300,Products!$A$1:$C$11,COLUMNS(Products!$A$2:B3300),0)</f>
        <v>Audio</v>
      </c>
      <c r="I3300" s="5">
        <f>VLOOKUP($G3300,Products!$A$1:$C$11,COLUMNS(Products!$A$2:C3300),0)</f>
        <v>195.62</v>
      </c>
      <c r="J3300" s="5">
        <v>251.25</v>
      </c>
      <c r="K3300" s="5" t="s">
        <v>81</v>
      </c>
      <c r="L3300" s="6">
        <v>45623</v>
      </c>
      <c r="M3300" s="5">
        <f t="shared" si="51"/>
        <v>6</v>
      </c>
      <c r="N3300" s="5" t="str">
        <f>TEXT(Table1[[#This Row],[Date]],"mmm")</f>
        <v>Nov</v>
      </c>
      <c r="O3300" s="5">
        <f>YEAR(Table1[[#This Row],[Date]])</f>
        <v>2024</v>
      </c>
    </row>
    <row r="3301" spans="1:15" x14ac:dyDescent="0.25">
      <c r="A3301" s="5">
        <v>3300</v>
      </c>
      <c r="B3301" s="6">
        <v>45625</v>
      </c>
      <c r="C3301" s="5" t="s">
        <v>62</v>
      </c>
      <c r="D3301" s="5" t="str">
        <f>VLOOKUP($C3301,'Sales Person'!$A$1:$C$21,2,0)</f>
        <v>Cathy Kelley</v>
      </c>
      <c r="E3301" s="5" t="s">
        <v>14</v>
      </c>
      <c r="F3301" s="5" t="str">
        <f>VLOOKUP($E3301,Country!$A$1:$B$11,2,0)</f>
        <v>Asia</v>
      </c>
      <c r="G3301" s="5" t="s">
        <v>32</v>
      </c>
      <c r="H3301" s="5" t="str">
        <f>VLOOKUP($G3301,Products!$A$1:$C$11,COLUMNS(Products!$A$2:B3301),0)</f>
        <v>Audio</v>
      </c>
      <c r="I3301" s="5">
        <f>VLOOKUP($G3301,Products!$A$1:$C$11,COLUMNS(Products!$A$2:C3301),0)</f>
        <v>143.09</v>
      </c>
      <c r="J3301" s="5">
        <v>837.79</v>
      </c>
      <c r="K3301" s="5" t="s">
        <v>81</v>
      </c>
      <c r="L3301" s="6">
        <v>45643</v>
      </c>
      <c r="M3301" s="5">
        <f t="shared" si="51"/>
        <v>18</v>
      </c>
      <c r="N3301" s="5" t="str">
        <f>TEXT(Table1[[#This Row],[Date]],"mmm")</f>
        <v>Nov</v>
      </c>
      <c r="O3301" s="5">
        <f>YEAR(Table1[[#This Row],[Date]])</f>
        <v>2024</v>
      </c>
    </row>
    <row r="3302" spans="1:15" x14ac:dyDescent="0.25">
      <c r="A3302" s="5">
        <v>3301</v>
      </c>
      <c r="B3302" s="6">
        <v>45109</v>
      </c>
      <c r="C3302" s="5" t="s">
        <v>40</v>
      </c>
      <c r="D3302" s="5" t="str">
        <f>VLOOKUP($C3302,'Sales Person'!$A$1:$C$21,2,0)</f>
        <v>Samantha Irvin</v>
      </c>
      <c r="E3302" s="5" t="s">
        <v>14</v>
      </c>
      <c r="F3302" s="5" t="str">
        <f>VLOOKUP($E3302,Country!$A$1:$B$11,2,0)</f>
        <v>Asia</v>
      </c>
      <c r="G3302" s="5" t="s">
        <v>24</v>
      </c>
      <c r="H3302" s="5" t="str">
        <f>VLOOKUP($G3302,Products!$A$1:$C$11,COLUMNS(Products!$A$2:B3302),0)</f>
        <v>Audio</v>
      </c>
      <c r="I3302" s="5">
        <f>VLOOKUP($G3302,Products!$A$1:$C$11,COLUMNS(Products!$A$2:C3302),0)</f>
        <v>195.62</v>
      </c>
      <c r="J3302" s="5">
        <v>229.77</v>
      </c>
      <c r="K3302" s="5" t="s">
        <v>81</v>
      </c>
      <c r="L3302" s="6">
        <v>45127</v>
      </c>
      <c r="M3302" s="5">
        <f t="shared" si="51"/>
        <v>18</v>
      </c>
      <c r="N3302" s="5" t="str">
        <f>TEXT(Table1[[#This Row],[Date]],"mmm")</f>
        <v>Jul</v>
      </c>
      <c r="O3302" s="5">
        <f>YEAR(Table1[[#This Row],[Date]])</f>
        <v>2023</v>
      </c>
    </row>
    <row r="3303" spans="1:15" x14ac:dyDescent="0.25">
      <c r="A3303" s="5">
        <v>3302</v>
      </c>
      <c r="B3303" s="6">
        <v>45574</v>
      </c>
      <c r="C3303" s="5" t="s">
        <v>58</v>
      </c>
      <c r="D3303" s="5" t="str">
        <f>VLOOKUP($C3303,'Sales Person'!$A$1:$C$21,2,0)</f>
        <v>Nick Patrick</v>
      </c>
      <c r="E3303" s="5" t="s">
        <v>13</v>
      </c>
      <c r="F3303" s="5" t="str">
        <f>VLOOKUP($E3303,Country!$A$1:$B$11,2,0)</f>
        <v>Asia</v>
      </c>
      <c r="G3303" s="5" t="s">
        <v>32</v>
      </c>
      <c r="H3303" s="5" t="str">
        <f>VLOOKUP($G3303,Products!$A$1:$C$11,COLUMNS(Products!$A$2:B3303),0)</f>
        <v>Audio</v>
      </c>
      <c r="I3303" s="5">
        <f>VLOOKUP($G3303,Products!$A$1:$C$11,COLUMNS(Products!$A$2:C3303),0)</f>
        <v>143.09</v>
      </c>
      <c r="J3303" s="5">
        <v>485.32</v>
      </c>
      <c r="K3303" s="5" t="s">
        <v>82</v>
      </c>
      <c r="L3303" s="5" t="s">
        <v>83</v>
      </c>
      <c r="M3303" s="5" t="str">
        <f t="shared" si="51"/>
        <v>0</v>
      </c>
      <c r="N3303" s="5" t="str">
        <f>TEXT(Table1[[#This Row],[Date]],"mmm")</f>
        <v>Oct</v>
      </c>
      <c r="O3303" s="5">
        <f>YEAR(Table1[[#This Row],[Date]])</f>
        <v>2024</v>
      </c>
    </row>
    <row r="3304" spans="1:15" x14ac:dyDescent="0.25">
      <c r="A3304" s="5">
        <v>3303</v>
      </c>
      <c r="B3304" s="6">
        <v>45367</v>
      </c>
      <c r="C3304" s="5" t="s">
        <v>42</v>
      </c>
      <c r="D3304" s="5" t="str">
        <f>VLOOKUP($C3304,'Sales Person'!$A$1:$C$21,2,0)</f>
        <v>Cathy Kelley</v>
      </c>
      <c r="E3304" s="5" t="s">
        <v>9</v>
      </c>
      <c r="F3304" s="5" t="str">
        <f>VLOOKUP($E3304,Country!$A$1:$B$11,2,0)</f>
        <v>Europe</v>
      </c>
      <c r="G3304" s="5" t="s">
        <v>32</v>
      </c>
      <c r="H3304" s="5" t="str">
        <f>VLOOKUP($G3304,Products!$A$1:$C$11,COLUMNS(Products!$A$2:B3304),0)</f>
        <v>Audio</v>
      </c>
      <c r="I3304" s="5">
        <f>VLOOKUP($G3304,Products!$A$1:$C$11,COLUMNS(Products!$A$2:C3304),0)</f>
        <v>143.09</v>
      </c>
      <c r="J3304" s="5">
        <v>521.77</v>
      </c>
      <c r="K3304" s="5" t="s">
        <v>82</v>
      </c>
      <c r="L3304" s="5" t="s">
        <v>83</v>
      </c>
      <c r="M3304" s="5" t="str">
        <f t="shared" si="51"/>
        <v>0</v>
      </c>
      <c r="N3304" s="5" t="str">
        <f>TEXT(Table1[[#This Row],[Date]],"mmm")</f>
        <v>Mar</v>
      </c>
      <c r="O3304" s="5">
        <f>YEAR(Table1[[#This Row],[Date]])</f>
        <v>2024</v>
      </c>
    </row>
    <row r="3305" spans="1:15" x14ac:dyDescent="0.25">
      <c r="A3305" s="5">
        <v>3304</v>
      </c>
      <c r="B3305" s="6">
        <v>45206</v>
      </c>
      <c r="C3305" s="5" t="s">
        <v>42</v>
      </c>
      <c r="D3305" s="5" t="str">
        <f>VLOOKUP($C3305,'Sales Person'!$A$1:$C$21,2,0)</f>
        <v>Cathy Kelley</v>
      </c>
      <c r="E3305" s="5" t="s">
        <v>10</v>
      </c>
      <c r="F3305" s="5" t="str">
        <f>VLOOKUP($E3305,Country!$A$1:$B$11,2,0)</f>
        <v>Europe</v>
      </c>
      <c r="G3305" s="5" t="s">
        <v>26</v>
      </c>
      <c r="H3305" s="5" t="str">
        <f>VLOOKUP($G3305,Products!$A$1:$C$11,COLUMNS(Products!$A$2:B3305),0)</f>
        <v>Electronics</v>
      </c>
      <c r="I3305" s="5">
        <f>VLOOKUP($G3305,Products!$A$1:$C$11,COLUMNS(Products!$A$2:C3305),0)</f>
        <v>263.2</v>
      </c>
      <c r="J3305" s="5">
        <v>962.41</v>
      </c>
      <c r="K3305" s="5" t="s">
        <v>81</v>
      </c>
      <c r="L3305" s="6">
        <v>45212</v>
      </c>
      <c r="M3305" s="5">
        <f t="shared" si="51"/>
        <v>6</v>
      </c>
      <c r="N3305" s="5" t="str">
        <f>TEXT(Table1[[#This Row],[Date]],"mmm")</f>
        <v>Oct</v>
      </c>
      <c r="O3305" s="5">
        <f>YEAR(Table1[[#This Row],[Date]])</f>
        <v>2023</v>
      </c>
    </row>
    <row r="3306" spans="1:15" x14ac:dyDescent="0.25">
      <c r="A3306" s="5">
        <v>3305</v>
      </c>
      <c r="B3306" s="6">
        <v>45064</v>
      </c>
      <c r="C3306" s="5" t="s">
        <v>56</v>
      </c>
      <c r="D3306" s="5" t="str">
        <f>VLOOKUP($C3306,'Sales Person'!$A$1:$C$21,2,0)</f>
        <v>Nick Patrick</v>
      </c>
      <c r="E3306" s="5" t="s">
        <v>9</v>
      </c>
      <c r="F3306" s="5" t="str">
        <f>VLOOKUP($E3306,Country!$A$1:$B$11,2,0)</f>
        <v>Europe</v>
      </c>
      <c r="G3306" s="5" t="s">
        <v>29</v>
      </c>
      <c r="H3306" s="5" t="str">
        <f>VLOOKUP($G3306,Products!$A$1:$C$11,COLUMNS(Products!$A$2:B3306),0)</f>
        <v>Computing</v>
      </c>
      <c r="I3306" s="5">
        <f>VLOOKUP($G3306,Products!$A$1:$C$11,COLUMNS(Products!$A$2:C3306),0)</f>
        <v>104.6</v>
      </c>
      <c r="J3306" s="5">
        <v>582.92999999999995</v>
      </c>
      <c r="K3306" s="5" t="s">
        <v>81</v>
      </c>
      <c r="L3306" s="6">
        <v>45074</v>
      </c>
      <c r="M3306" s="5">
        <f t="shared" si="51"/>
        <v>10</v>
      </c>
      <c r="N3306" s="5" t="str">
        <f>TEXT(Table1[[#This Row],[Date]],"mmm")</f>
        <v>May</v>
      </c>
      <c r="O3306" s="5">
        <f>YEAR(Table1[[#This Row],[Date]])</f>
        <v>2023</v>
      </c>
    </row>
    <row r="3307" spans="1:15" x14ac:dyDescent="0.25">
      <c r="A3307" s="5">
        <v>3306</v>
      </c>
      <c r="B3307" s="6">
        <v>45081</v>
      </c>
      <c r="C3307" s="5" t="s">
        <v>56</v>
      </c>
      <c r="D3307" s="5" t="str">
        <f>VLOOKUP($C3307,'Sales Person'!$A$1:$C$21,2,0)</f>
        <v>Nick Patrick</v>
      </c>
      <c r="E3307" s="5" t="s">
        <v>10</v>
      </c>
      <c r="F3307" s="5" t="str">
        <f>VLOOKUP($E3307,Country!$A$1:$B$11,2,0)</f>
        <v>Europe</v>
      </c>
      <c r="G3307" s="5" t="s">
        <v>33</v>
      </c>
      <c r="H3307" s="5" t="str">
        <f>VLOOKUP($G3307,Products!$A$1:$C$11,COLUMNS(Products!$A$2:B3307),0)</f>
        <v>Electronics</v>
      </c>
      <c r="I3307" s="5">
        <f>VLOOKUP($G3307,Products!$A$1:$C$11,COLUMNS(Products!$A$2:C3307),0)</f>
        <v>381.62</v>
      </c>
      <c r="J3307" s="5">
        <v>345.48</v>
      </c>
      <c r="K3307" s="5" t="s">
        <v>81</v>
      </c>
      <c r="L3307" s="6">
        <v>45087</v>
      </c>
      <c r="M3307" s="5">
        <f t="shared" si="51"/>
        <v>6</v>
      </c>
      <c r="N3307" s="5" t="str">
        <f>TEXT(Table1[[#This Row],[Date]],"mmm")</f>
        <v>Jun</v>
      </c>
      <c r="O3307" s="5">
        <f>YEAR(Table1[[#This Row],[Date]])</f>
        <v>2023</v>
      </c>
    </row>
    <row r="3308" spans="1:15" x14ac:dyDescent="0.25">
      <c r="A3308" s="5">
        <v>3307</v>
      </c>
      <c r="B3308" s="6">
        <v>45005</v>
      </c>
      <c r="C3308" s="5" t="s">
        <v>58</v>
      </c>
      <c r="D3308" s="5" t="str">
        <f>VLOOKUP($C3308,'Sales Person'!$A$1:$C$21,2,0)</f>
        <v>Nick Patrick</v>
      </c>
      <c r="E3308" s="5" t="s">
        <v>2</v>
      </c>
      <c r="F3308" s="5" t="str">
        <f>VLOOKUP($E3308,Country!$A$1:$B$11,2,0)</f>
        <v>North America</v>
      </c>
      <c r="G3308" s="5" t="s">
        <v>22</v>
      </c>
      <c r="H3308" s="5" t="str">
        <f>VLOOKUP($G3308,Products!$A$1:$C$11,COLUMNS(Products!$A$2:B3308),0)</f>
        <v>Computing</v>
      </c>
      <c r="I3308" s="5">
        <f>VLOOKUP($G3308,Products!$A$1:$C$11,COLUMNS(Products!$A$2:C3308),0)</f>
        <v>415.78</v>
      </c>
      <c r="J3308" s="5">
        <v>878.14</v>
      </c>
      <c r="K3308" s="5" t="s">
        <v>82</v>
      </c>
      <c r="L3308" s="5" t="s">
        <v>83</v>
      </c>
      <c r="M3308" s="5" t="str">
        <f t="shared" si="51"/>
        <v>0</v>
      </c>
      <c r="N3308" s="5" t="str">
        <f>TEXT(Table1[[#This Row],[Date]],"mmm")</f>
        <v>Mar</v>
      </c>
      <c r="O3308" s="5">
        <f>YEAR(Table1[[#This Row],[Date]])</f>
        <v>2023</v>
      </c>
    </row>
    <row r="3309" spans="1:15" x14ac:dyDescent="0.25">
      <c r="A3309" s="5">
        <v>3308</v>
      </c>
      <c r="B3309" s="6">
        <v>45254</v>
      </c>
      <c r="C3309" s="5" t="s">
        <v>42</v>
      </c>
      <c r="D3309" s="5" t="str">
        <f>VLOOKUP($C3309,'Sales Person'!$A$1:$C$21,2,0)</f>
        <v>Cathy Kelley</v>
      </c>
      <c r="E3309" s="5" t="s">
        <v>10</v>
      </c>
      <c r="F3309" s="5" t="str">
        <f>VLOOKUP($E3309,Country!$A$1:$B$11,2,0)</f>
        <v>Europe</v>
      </c>
      <c r="G3309" s="5" t="s">
        <v>20</v>
      </c>
      <c r="H3309" s="5" t="str">
        <f>VLOOKUP($G3309,Products!$A$1:$C$11,COLUMNS(Products!$A$2:B3309),0)</f>
        <v>Office Equipment</v>
      </c>
      <c r="I3309" s="5">
        <f>VLOOKUP($G3309,Products!$A$1:$C$11,COLUMNS(Products!$A$2:C3309),0)</f>
        <v>350.59</v>
      </c>
      <c r="J3309" s="5">
        <v>950.22</v>
      </c>
      <c r="K3309" s="5" t="s">
        <v>81</v>
      </c>
      <c r="L3309" s="6">
        <v>45260</v>
      </c>
      <c r="M3309" s="5">
        <f t="shared" si="51"/>
        <v>6</v>
      </c>
      <c r="N3309" s="5" t="str">
        <f>TEXT(Table1[[#This Row],[Date]],"mmm")</f>
        <v>Nov</v>
      </c>
      <c r="O3309" s="5">
        <f>YEAR(Table1[[#This Row],[Date]])</f>
        <v>2023</v>
      </c>
    </row>
    <row r="3310" spans="1:15" x14ac:dyDescent="0.25">
      <c r="A3310" s="5">
        <v>3309</v>
      </c>
      <c r="B3310" s="6">
        <v>45109</v>
      </c>
      <c r="C3310" s="5" t="s">
        <v>60</v>
      </c>
      <c r="D3310" s="5" t="str">
        <f>VLOOKUP($C3310,'Sales Person'!$A$1:$C$21,2,0)</f>
        <v>Cathy Kelley</v>
      </c>
      <c r="E3310" s="5" t="s">
        <v>9</v>
      </c>
      <c r="F3310" s="5" t="str">
        <f>VLOOKUP($E3310,Country!$A$1:$B$11,2,0)</f>
        <v>Europe</v>
      </c>
      <c r="G3310" s="5" t="s">
        <v>26</v>
      </c>
      <c r="H3310" s="5" t="str">
        <f>VLOOKUP($G3310,Products!$A$1:$C$11,COLUMNS(Products!$A$2:B3310),0)</f>
        <v>Electronics</v>
      </c>
      <c r="I3310" s="5">
        <f>VLOOKUP($G3310,Products!$A$1:$C$11,COLUMNS(Products!$A$2:C3310),0)</f>
        <v>263.2</v>
      </c>
      <c r="J3310" s="5">
        <v>398.52</v>
      </c>
      <c r="K3310" s="5" t="s">
        <v>81</v>
      </c>
      <c r="L3310" s="6">
        <v>45119</v>
      </c>
      <c r="M3310" s="5">
        <f t="shared" si="51"/>
        <v>10</v>
      </c>
      <c r="N3310" s="5" t="str">
        <f>TEXT(Table1[[#This Row],[Date]],"mmm")</f>
        <v>Jul</v>
      </c>
      <c r="O3310" s="5">
        <f>YEAR(Table1[[#This Row],[Date]])</f>
        <v>2023</v>
      </c>
    </row>
    <row r="3311" spans="1:15" x14ac:dyDescent="0.25">
      <c r="A3311" s="5">
        <v>3310</v>
      </c>
      <c r="B3311" s="6">
        <v>44943</v>
      </c>
      <c r="C3311" s="5" t="s">
        <v>42</v>
      </c>
      <c r="D3311" s="5" t="str">
        <f>VLOOKUP($C3311,'Sales Person'!$A$1:$C$21,2,0)</f>
        <v>Cathy Kelley</v>
      </c>
      <c r="E3311" s="5" t="s">
        <v>14</v>
      </c>
      <c r="F3311" s="5" t="str">
        <f>VLOOKUP($E3311,Country!$A$1:$B$11,2,0)</f>
        <v>Asia</v>
      </c>
      <c r="G3311" s="5" t="s">
        <v>30</v>
      </c>
      <c r="H3311" s="5" t="str">
        <f>VLOOKUP($G3311,Products!$A$1:$C$11,COLUMNS(Products!$A$2:B3311),0)</f>
        <v>Audio</v>
      </c>
      <c r="I3311" s="5">
        <f>VLOOKUP($G3311,Products!$A$1:$C$11,COLUMNS(Products!$A$2:C3311),0)</f>
        <v>199.57</v>
      </c>
      <c r="J3311" s="5">
        <v>345.24</v>
      </c>
      <c r="K3311" s="5" t="s">
        <v>82</v>
      </c>
      <c r="L3311" s="5" t="s">
        <v>83</v>
      </c>
      <c r="M3311" s="5" t="str">
        <f t="shared" si="51"/>
        <v>0</v>
      </c>
      <c r="N3311" s="5" t="str">
        <f>TEXT(Table1[[#This Row],[Date]],"mmm")</f>
        <v>Jan</v>
      </c>
      <c r="O3311" s="5">
        <f>YEAR(Table1[[#This Row],[Date]])</f>
        <v>2023</v>
      </c>
    </row>
    <row r="3312" spans="1:15" x14ac:dyDescent="0.25">
      <c r="A3312" s="5">
        <v>3311</v>
      </c>
      <c r="B3312" s="6">
        <v>45379</v>
      </c>
      <c r="C3312" s="5" t="s">
        <v>72</v>
      </c>
      <c r="D3312" s="5" t="str">
        <f>VLOOKUP($C3312,'Sales Person'!$A$1:$C$21,2,0)</f>
        <v>Cathy Kelley</v>
      </c>
      <c r="E3312" s="5" t="s">
        <v>11</v>
      </c>
      <c r="F3312" s="5" t="str">
        <f>VLOOKUP($E3312,Country!$A$1:$B$11,2,0)</f>
        <v>Asia</v>
      </c>
      <c r="G3312" s="5" t="s">
        <v>28</v>
      </c>
      <c r="H3312" s="5" t="str">
        <f>VLOOKUP($G3312,Products!$A$1:$C$11,COLUMNS(Products!$A$2:B3312),0)</f>
        <v>Electronics</v>
      </c>
      <c r="I3312" s="5">
        <f>VLOOKUP($G3312,Products!$A$1:$C$11,COLUMNS(Products!$A$2:C3312),0)</f>
        <v>282.79000000000002</v>
      </c>
      <c r="J3312" s="5">
        <v>352.7</v>
      </c>
      <c r="K3312" s="5" t="s">
        <v>81</v>
      </c>
      <c r="L3312" s="6">
        <v>45391</v>
      </c>
      <c r="M3312" s="5">
        <f t="shared" si="51"/>
        <v>12</v>
      </c>
      <c r="N3312" s="5" t="str">
        <f>TEXT(Table1[[#This Row],[Date]],"mmm")</f>
        <v>Mar</v>
      </c>
      <c r="O3312" s="5">
        <f>YEAR(Table1[[#This Row],[Date]])</f>
        <v>2024</v>
      </c>
    </row>
    <row r="3313" spans="1:15" x14ac:dyDescent="0.25">
      <c r="A3313" s="5">
        <v>3312</v>
      </c>
      <c r="B3313" s="6">
        <v>45097</v>
      </c>
      <c r="C3313" s="5" t="s">
        <v>68</v>
      </c>
      <c r="D3313" s="5" t="str">
        <f>VLOOKUP($C3313,'Sales Person'!$A$1:$C$21,2,0)</f>
        <v>Samantha Irvin</v>
      </c>
      <c r="E3313" s="5" t="s">
        <v>9</v>
      </c>
      <c r="F3313" s="5" t="str">
        <f>VLOOKUP($E3313,Country!$A$1:$B$11,2,0)</f>
        <v>Europe</v>
      </c>
      <c r="G3313" s="5" t="s">
        <v>30</v>
      </c>
      <c r="H3313" s="5" t="str">
        <f>VLOOKUP($G3313,Products!$A$1:$C$11,COLUMNS(Products!$A$2:B3313),0)</f>
        <v>Audio</v>
      </c>
      <c r="I3313" s="5">
        <f>VLOOKUP($G3313,Products!$A$1:$C$11,COLUMNS(Products!$A$2:C3313),0)</f>
        <v>199.57</v>
      </c>
      <c r="J3313" s="5">
        <v>113.83</v>
      </c>
      <c r="K3313" s="5" t="s">
        <v>81</v>
      </c>
      <c r="L3313" s="6">
        <v>45107</v>
      </c>
      <c r="M3313" s="5">
        <f t="shared" si="51"/>
        <v>10</v>
      </c>
      <c r="N3313" s="5" t="str">
        <f>TEXT(Table1[[#This Row],[Date]],"mmm")</f>
        <v>Jun</v>
      </c>
      <c r="O3313" s="5">
        <f>YEAR(Table1[[#This Row],[Date]])</f>
        <v>2023</v>
      </c>
    </row>
    <row r="3314" spans="1:15" x14ac:dyDescent="0.25">
      <c r="A3314" s="5">
        <v>3313</v>
      </c>
      <c r="B3314" s="6">
        <v>45607</v>
      </c>
      <c r="C3314" s="5" t="s">
        <v>54</v>
      </c>
      <c r="D3314" s="5" t="str">
        <f>VLOOKUP($C3314,'Sales Person'!$A$1:$C$21,2,0)</f>
        <v>Michale Cole</v>
      </c>
      <c r="E3314" s="5" t="s">
        <v>14</v>
      </c>
      <c r="F3314" s="5" t="str">
        <f>VLOOKUP($E3314,Country!$A$1:$B$11,2,0)</f>
        <v>Asia</v>
      </c>
      <c r="G3314" s="5" t="s">
        <v>29</v>
      </c>
      <c r="H3314" s="5" t="str">
        <f>VLOOKUP($G3314,Products!$A$1:$C$11,COLUMNS(Products!$A$2:B3314),0)</f>
        <v>Computing</v>
      </c>
      <c r="I3314" s="5">
        <f>VLOOKUP($G3314,Products!$A$1:$C$11,COLUMNS(Products!$A$2:C3314),0)</f>
        <v>104.6</v>
      </c>
      <c r="J3314" s="5">
        <v>784.96</v>
      </c>
      <c r="K3314" s="5" t="s">
        <v>81</v>
      </c>
      <c r="L3314" s="6">
        <v>45625</v>
      </c>
      <c r="M3314" s="5">
        <f t="shared" si="51"/>
        <v>18</v>
      </c>
      <c r="N3314" s="5" t="str">
        <f>TEXT(Table1[[#This Row],[Date]],"mmm")</f>
        <v>Nov</v>
      </c>
      <c r="O3314" s="5">
        <f>YEAR(Table1[[#This Row],[Date]])</f>
        <v>2024</v>
      </c>
    </row>
    <row r="3315" spans="1:15" x14ac:dyDescent="0.25">
      <c r="A3315" s="5">
        <v>3314</v>
      </c>
      <c r="B3315" s="6">
        <v>45234</v>
      </c>
      <c r="C3315" s="5" t="s">
        <v>36</v>
      </c>
      <c r="D3315" s="5" t="str">
        <f>VLOOKUP($C3315,'Sales Person'!$A$1:$C$21,2,0)</f>
        <v>Michale Cole</v>
      </c>
      <c r="E3315" s="5" t="s">
        <v>4</v>
      </c>
      <c r="F3315" s="5" t="str">
        <f>VLOOKUP($E3315,Country!$A$1:$B$11,2,0)</f>
        <v>North America</v>
      </c>
      <c r="G3315" s="5" t="s">
        <v>22</v>
      </c>
      <c r="H3315" s="5" t="str">
        <f>VLOOKUP($G3315,Products!$A$1:$C$11,COLUMNS(Products!$A$2:B3315),0)</f>
        <v>Computing</v>
      </c>
      <c r="I3315" s="5">
        <f>VLOOKUP($G3315,Products!$A$1:$C$11,COLUMNS(Products!$A$2:C3315),0)</f>
        <v>415.78</v>
      </c>
      <c r="J3315" s="5">
        <v>166.89</v>
      </c>
      <c r="K3315" s="5" t="s">
        <v>81</v>
      </c>
      <c r="L3315" s="6">
        <v>45236</v>
      </c>
      <c r="M3315" s="5">
        <f t="shared" si="51"/>
        <v>2</v>
      </c>
      <c r="N3315" s="5" t="str">
        <f>TEXT(Table1[[#This Row],[Date]],"mmm")</f>
        <v>Nov</v>
      </c>
      <c r="O3315" s="5">
        <f>YEAR(Table1[[#This Row],[Date]])</f>
        <v>2023</v>
      </c>
    </row>
    <row r="3316" spans="1:15" x14ac:dyDescent="0.25">
      <c r="A3316" s="5">
        <v>3315</v>
      </c>
      <c r="B3316" s="6">
        <v>45247</v>
      </c>
      <c r="C3316" s="5" t="s">
        <v>48</v>
      </c>
      <c r="D3316" s="5" t="str">
        <f>VLOOKUP($C3316,'Sales Person'!$A$1:$C$21,2,0)</f>
        <v>Cathy Kelley</v>
      </c>
      <c r="E3316" s="5" t="s">
        <v>13</v>
      </c>
      <c r="F3316" s="5" t="str">
        <f>VLOOKUP($E3316,Country!$A$1:$B$11,2,0)</f>
        <v>Asia</v>
      </c>
      <c r="G3316" s="5" t="s">
        <v>28</v>
      </c>
      <c r="H3316" s="5" t="str">
        <f>VLOOKUP($G3316,Products!$A$1:$C$11,COLUMNS(Products!$A$2:B3316),0)</f>
        <v>Electronics</v>
      </c>
      <c r="I3316" s="5">
        <f>VLOOKUP($G3316,Products!$A$1:$C$11,COLUMNS(Products!$A$2:C3316),0)</f>
        <v>282.79000000000002</v>
      </c>
      <c r="J3316" s="5">
        <v>838.84</v>
      </c>
      <c r="K3316" s="5" t="s">
        <v>81</v>
      </c>
      <c r="L3316" s="6">
        <v>45262</v>
      </c>
      <c r="M3316" s="5">
        <f t="shared" si="51"/>
        <v>15</v>
      </c>
      <c r="N3316" s="5" t="str">
        <f>TEXT(Table1[[#This Row],[Date]],"mmm")</f>
        <v>Nov</v>
      </c>
      <c r="O3316" s="5">
        <f>YEAR(Table1[[#This Row],[Date]])</f>
        <v>2023</v>
      </c>
    </row>
    <row r="3317" spans="1:15" x14ac:dyDescent="0.25">
      <c r="A3317" s="5">
        <v>3316</v>
      </c>
      <c r="B3317" s="6">
        <v>45384</v>
      </c>
      <c r="C3317" s="5" t="s">
        <v>56</v>
      </c>
      <c r="D3317" s="5" t="str">
        <f>VLOOKUP($C3317,'Sales Person'!$A$1:$C$21,2,0)</f>
        <v>Nick Patrick</v>
      </c>
      <c r="E3317" s="5" t="s">
        <v>9</v>
      </c>
      <c r="F3317" s="5" t="str">
        <f>VLOOKUP($E3317,Country!$A$1:$B$11,2,0)</f>
        <v>Europe</v>
      </c>
      <c r="G3317" s="5" t="s">
        <v>29</v>
      </c>
      <c r="H3317" s="5" t="str">
        <f>VLOOKUP($G3317,Products!$A$1:$C$11,COLUMNS(Products!$A$2:B3317),0)</f>
        <v>Computing</v>
      </c>
      <c r="I3317" s="5">
        <f>VLOOKUP($G3317,Products!$A$1:$C$11,COLUMNS(Products!$A$2:C3317),0)</f>
        <v>104.6</v>
      </c>
      <c r="J3317" s="5">
        <v>444.6</v>
      </c>
      <c r="K3317" s="5" t="s">
        <v>82</v>
      </c>
      <c r="L3317" s="5" t="s">
        <v>83</v>
      </c>
      <c r="M3317" s="5" t="str">
        <f t="shared" si="51"/>
        <v>0</v>
      </c>
      <c r="N3317" s="5" t="str">
        <f>TEXT(Table1[[#This Row],[Date]],"mmm")</f>
        <v>Apr</v>
      </c>
      <c r="O3317" s="5">
        <f>YEAR(Table1[[#This Row],[Date]])</f>
        <v>2024</v>
      </c>
    </row>
    <row r="3318" spans="1:15" x14ac:dyDescent="0.25">
      <c r="A3318" s="5">
        <v>3317</v>
      </c>
      <c r="B3318" s="6">
        <v>45401</v>
      </c>
      <c r="C3318" s="5" t="s">
        <v>46</v>
      </c>
      <c r="D3318" s="5" t="str">
        <f>VLOOKUP($C3318,'Sales Person'!$A$1:$C$21,2,0)</f>
        <v>Nick Patrick</v>
      </c>
      <c r="E3318" s="5" t="s">
        <v>5</v>
      </c>
      <c r="F3318" s="5" t="str">
        <f>VLOOKUP($E3318,Country!$A$1:$B$11,2,0)</f>
        <v>South America</v>
      </c>
      <c r="G3318" s="5" t="s">
        <v>32</v>
      </c>
      <c r="H3318" s="5" t="str">
        <f>VLOOKUP($G3318,Products!$A$1:$C$11,COLUMNS(Products!$A$2:B3318),0)</f>
        <v>Audio</v>
      </c>
      <c r="I3318" s="5">
        <f>VLOOKUP($G3318,Products!$A$1:$C$11,COLUMNS(Products!$A$2:C3318),0)</f>
        <v>143.09</v>
      </c>
      <c r="J3318" s="5">
        <v>439.44</v>
      </c>
      <c r="K3318" s="5" t="s">
        <v>81</v>
      </c>
      <c r="L3318" s="6">
        <v>45405</v>
      </c>
      <c r="M3318" s="5">
        <f t="shared" si="51"/>
        <v>4</v>
      </c>
      <c r="N3318" s="5" t="str">
        <f>TEXT(Table1[[#This Row],[Date]],"mmm")</f>
        <v>Apr</v>
      </c>
      <c r="O3318" s="5">
        <f>YEAR(Table1[[#This Row],[Date]])</f>
        <v>2024</v>
      </c>
    </row>
    <row r="3319" spans="1:15" x14ac:dyDescent="0.25">
      <c r="A3319" s="5">
        <v>3318</v>
      </c>
      <c r="B3319" s="6">
        <v>45140</v>
      </c>
      <c r="C3319" s="5" t="s">
        <v>72</v>
      </c>
      <c r="D3319" s="5" t="str">
        <f>VLOOKUP($C3319,'Sales Person'!$A$1:$C$21,2,0)</f>
        <v>Cathy Kelley</v>
      </c>
      <c r="E3319" s="5" t="s">
        <v>11</v>
      </c>
      <c r="F3319" s="5" t="str">
        <f>VLOOKUP($E3319,Country!$A$1:$B$11,2,0)</f>
        <v>Asia</v>
      </c>
      <c r="G3319" s="5" t="s">
        <v>26</v>
      </c>
      <c r="H3319" s="5" t="str">
        <f>VLOOKUP($G3319,Products!$A$1:$C$11,COLUMNS(Products!$A$2:B3319),0)</f>
        <v>Electronics</v>
      </c>
      <c r="I3319" s="5">
        <f>VLOOKUP($G3319,Products!$A$1:$C$11,COLUMNS(Products!$A$2:C3319),0)</f>
        <v>263.2</v>
      </c>
      <c r="J3319" s="5">
        <v>877.51</v>
      </c>
      <c r="K3319" s="5" t="s">
        <v>81</v>
      </c>
      <c r="L3319" s="6">
        <v>45152</v>
      </c>
      <c r="M3319" s="5">
        <f t="shared" si="51"/>
        <v>12</v>
      </c>
      <c r="N3319" s="5" t="str">
        <f>TEXT(Table1[[#This Row],[Date]],"mmm")</f>
        <v>Aug</v>
      </c>
      <c r="O3319" s="5">
        <f>YEAR(Table1[[#This Row],[Date]])</f>
        <v>2023</v>
      </c>
    </row>
    <row r="3320" spans="1:15" x14ac:dyDescent="0.25">
      <c r="A3320" s="5">
        <v>3319</v>
      </c>
      <c r="B3320" s="6">
        <v>45449</v>
      </c>
      <c r="C3320" s="5" t="s">
        <v>62</v>
      </c>
      <c r="D3320" s="5" t="str">
        <f>VLOOKUP($C3320,'Sales Person'!$A$1:$C$21,2,0)</f>
        <v>Cathy Kelley</v>
      </c>
      <c r="E3320" s="5" t="s">
        <v>13</v>
      </c>
      <c r="F3320" s="5" t="str">
        <f>VLOOKUP($E3320,Country!$A$1:$B$11,2,0)</f>
        <v>Asia</v>
      </c>
      <c r="G3320" s="5" t="s">
        <v>20</v>
      </c>
      <c r="H3320" s="5" t="str">
        <f>VLOOKUP($G3320,Products!$A$1:$C$11,COLUMNS(Products!$A$2:B3320),0)</f>
        <v>Office Equipment</v>
      </c>
      <c r="I3320" s="5">
        <f>VLOOKUP($G3320,Products!$A$1:$C$11,COLUMNS(Products!$A$2:C3320),0)</f>
        <v>350.59</v>
      </c>
      <c r="J3320" s="5">
        <v>939.72</v>
      </c>
      <c r="K3320" s="5" t="s">
        <v>81</v>
      </c>
      <c r="L3320" s="6">
        <v>45464</v>
      </c>
      <c r="M3320" s="5">
        <f t="shared" si="51"/>
        <v>15</v>
      </c>
      <c r="N3320" s="5" t="str">
        <f>TEXT(Table1[[#This Row],[Date]],"mmm")</f>
        <v>Jun</v>
      </c>
      <c r="O3320" s="5">
        <f>YEAR(Table1[[#This Row],[Date]])</f>
        <v>2024</v>
      </c>
    </row>
    <row r="3321" spans="1:15" x14ac:dyDescent="0.25">
      <c r="A3321" s="5">
        <v>3320</v>
      </c>
      <c r="B3321" s="6">
        <v>45033</v>
      </c>
      <c r="C3321" s="5" t="s">
        <v>58</v>
      </c>
      <c r="D3321" s="5" t="str">
        <f>VLOOKUP($C3321,'Sales Person'!$A$1:$C$21,2,0)</f>
        <v>Nick Patrick</v>
      </c>
      <c r="E3321" s="5" t="s">
        <v>11</v>
      </c>
      <c r="F3321" s="5" t="str">
        <f>VLOOKUP($E3321,Country!$A$1:$B$11,2,0)</f>
        <v>Asia</v>
      </c>
      <c r="G3321" s="5" t="s">
        <v>29</v>
      </c>
      <c r="H3321" s="5" t="str">
        <f>VLOOKUP($G3321,Products!$A$1:$C$11,COLUMNS(Products!$A$2:B3321),0)</f>
        <v>Computing</v>
      </c>
      <c r="I3321" s="5">
        <f>VLOOKUP($G3321,Products!$A$1:$C$11,COLUMNS(Products!$A$2:C3321),0)</f>
        <v>104.6</v>
      </c>
      <c r="J3321" s="5">
        <v>442.24</v>
      </c>
      <c r="K3321" s="5" t="s">
        <v>82</v>
      </c>
      <c r="L3321" s="5" t="s">
        <v>83</v>
      </c>
      <c r="M3321" s="5" t="str">
        <f t="shared" si="51"/>
        <v>0</v>
      </c>
      <c r="N3321" s="5" t="str">
        <f>TEXT(Table1[[#This Row],[Date]],"mmm")</f>
        <v>Apr</v>
      </c>
      <c r="O3321" s="5">
        <f>YEAR(Table1[[#This Row],[Date]])</f>
        <v>2023</v>
      </c>
    </row>
    <row r="3322" spans="1:15" x14ac:dyDescent="0.25">
      <c r="A3322" s="5">
        <v>3321</v>
      </c>
      <c r="B3322" s="6">
        <v>44998</v>
      </c>
      <c r="C3322" s="5" t="s">
        <v>60</v>
      </c>
      <c r="D3322" s="5" t="str">
        <f>VLOOKUP($C3322,'Sales Person'!$A$1:$C$21,2,0)</f>
        <v>Cathy Kelley</v>
      </c>
      <c r="E3322" s="5" t="s">
        <v>7</v>
      </c>
      <c r="F3322" s="5" t="str">
        <f>VLOOKUP($E3322,Country!$A$1:$B$11,2,0)</f>
        <v>Europe</v>
      </c>
      <c r="G3322" s="5" t="s">
        <v>30</v>
      </c>
      <c r="H3322" s="5" t="str">
        <f>VLOOKUP($G3322,Products!$A$1:$C$11,COLUMNS(Products!$A$2:B3322),0)</f>
        <v>Audio</v>
      </c>
      <c r="I3322" s="5">
        <f>VLOOKUP($G3322,Products!$A$1:$C$11,COLUMNS(Products!$A$2:C3322),0)</f>
        <v>199.57</v>
      </c>
      <c r="J3322" s="5">
        <v>552.39</v>
      </c>
      <c r="K3322" s="5" t="s">
        <v>81</v>
      </c>
      <c r="L3322" s="6">
        <v>45006</v>
      </c>
      <c r="M3322" s="5">
        <f t="shared" si="51"/>
        <v>8</v>
      </c>
      <c r="N3322" s="5" t="str">
        <f>TEXT(Table1[[#This Row],[Date]],"mmm")</f>
        <v>Mar</v>
      </c>
      <c r="O3322" s="5">
        <f>YEAR(Table1[[#This Row],[Date]])</f>
        <v>2023</v>
      </c>
    </row>
    <row r="3323" spans="1:15" x14ac:dyDescent="0.25">
      <c r="A3323" s="5">
        <v>3322</v>
      </c>
      <c r="B3323" s="6">
        <v>44976</v>
      </c>
      <c r="C3323" s="5" t="s">
        <v>56</v>
      </c>
      <c r="D3323" s="5" t="str">
        <f>VLOOKUP($C3323,'Sales Person'!$A$1:$C$21,2,0)</f>
        <v>Nick Patrick</v>
      </c>
      <c r="E3323" s="5" t="s">
        <v>4</v>
      </c>
      <c r="F3323" s="5" t="str">
        <f>VLOOKUP($E3323,Country!$A$1:$B$11,2,0)</f>
        <v>North America</v>
      </c>
      <c r="G3323" s="5" t="s">
        <v>32</v>
      </c>
      <c r="H3323" s="5" t="str">
        <f>VLOOKUP($G3323,Products!$A$1:$C$11,COLUMNS(Products!$A$2:B3323),0)</f>
        <v>Audio</v>
      </c>
      <c r="I3323" s="5">
        <f>VLOOKUP($G3323,Products!$A$1:$C$11,COLUMNS(Products!$A$2:C3323),0)</f>
        <v>143.09</v>
      </c>
      <c r="J3323" s="5">
        <v>118.11</v>
      </c>
      <c r="K3323" s="5" t="s">
        <v>81</v>
      </c>
      <c r="L3323" s="6">
        <v>44978</v>
      </c>
      <c r="M3323" s="5">
        <f t="shared" si="51"/>
        <v>2</v>
      </c>
      <c r="N3323" s="5" t="str">
        <f>TEXT(Table1[[#This Row],[Date]],"mmm")</f>
        <v>Feb</v>
      </c>
      <c r="O3323" s="5">
        <f>YEAR(Table1[[#This Row],[Date]])</f>
        <v>2023</v>
      </c>
    </row>
    <row r="3324" spans="1:15" x14ac:dyDescent="0.25">
      <c r="A3324" s="5">
        <v>3323</v>
      </c>
      <c r="B3324" s="6">
        <v>45093</v>
      </c>
      <c r="C3324" s="5" t="s">
        <v>66</v>
      </c>
      <c r="D3324" s="5" t="str">
        <f>VLOOKUP($C3324,'Sales Person'!$A$1:$C$21,2,0)</f>
        <v>Michale Cole</v>
      </c>
      <c r="E3324" s="5" t="s">
        <v>4</v>
      </c>
      <c r="F3324" s="5" t="str">
        <f>VLOOKUP($E3324,Country!$A$1:$B$11,2,0)</f>
        <v>North America</v>
      </c>
      <c r="G3324" s="5" t="s">
        <v>33</v>
      </c>
      <c r="H3324" s="5" t="str">
        <f>VLOOKUP($G3324,Products!$A$1:$C$11,COLUMNS(Products!$A$2:B3324),0)</f>
        <v>Electronics</v>
      </c>
      <c r="I3324" s="5">
        <f>VLOOKUP($G3324,Products!$A$1:$C$11,COLUMNS(Products!$A$2:C3324),0)</f>
        <v>381.62</v>
      </c>
      <c r="J3324" s="5">
        <v>246.39</v>
      </c>
      <c r="K3324" s="5" t="s">
        <v>81</v>
      </c>
      <c r="L3324" s="6">
        <v>45095</v>
      </c>
      <c r="M3324" s="5">
        <f t="shared" si="51"/>
        <v>2</v>
      </c>
      <c r="N3324" s="5" t="str">
        <f>TEXT(Table1[[#This Row],[Date]],"mmm")</f>
        <v>Jun</v>
      </c>
      <c r="O3324" s="5">
        <f>YEAR(Table1[[#This Row],[Date]])</f>
        <v>2023</v>
      </c>
    </row>
    <row r="3325" spans="1:15" x14ac:dyDescent="0.25">
      <c r="A3325" s="5">
        <v>3324</v>
      </c>
      <c r="B3325" s="6">
        <v>45403</v>
      </c>
      <c r="C3325" s="5" t="s">
        <v>56</v>
      </c>
      <c r="D3325" s="5" t="str">
        <f>VLOOKUP($C3325,'Sales Person'!$A$1:$C$21,2,0)</f>
        <v>Nick Patrick</v>
      </c>
      <c r="E3325" s="5" t="s">
        <v>7</v>
      </c>
      <c r="F3325" s="5" t="str">
        <f>VLOOKUP($E3325,Country!$A$1:$B$11,2,0)</f>
        <v>Europe</v>
      </c>
      <c r="G3325" s="5" t="s">
        <v>24</v>
      </c>
      <c r="H3325" s="5" t="str">
        <f>VLOOKUP($G3325,Products!$A$1:$C$11,COLUMNS(Products!$A$2:B3325),0)</f>
        <v>Audio</v>
      </c>
      <c r="I3325" s="5">
        <f>VLOOKUP($G3325,Products!$A$1:$C$11,COLUMNS(Products!$A$2:C3325),0)</f>
        <v>195.62</v>
      </c>
      <c r="J3325" s="5">
        <v>338.77</v>
      </c>
      <c r="K3325" s="5" t="s">
        <v>81</v>
      </c>
      <c r="L3325" s="6">
        <v>45411</v>
      </c>
      <c r="M3325" s="5">
        <f t="shared" si="51"/>
        <v>8</v>
      </c>
      <c r="N3325" s="5" t="str">
        <f>TEXT(Table1[[#This Row],[Date]],"mmm")</f>
        <v>Apr</v>
      </c>
      <c r="O3325" s="5">
        <f>YEAR(Table1[[#This Row],[Date]])</f>
        <v>2024</v>
      </c>
    </row>
    <row r="3326" spans="1:15" x14ac:dyDescent="0.25">
      <c r="A3326" s="5">
        <v>3325</v>
      </c>
      <c r="B3326" s="6">
        <v>45321</v>
      </c>
      <c r="C3326" s="5" t="s">
        <v>44</v>
      </c>
      <c r="D3326" s="5" t="str">
        <f>VLOOKUP($C3326,'Sales Person'!$A$1:$C$21,2,0)</f>
        <v>Cathy Kelley</v>
      </c>
      <c r="E3326" s="5" t="s">
        <v>7</v>
      </c>
      <c r="F3326" s="5" t="str">
        <f>VLOOKUP($E3326,Country!$A$1:$B$11,2,0)</f>
        <v>Europe</v>
      </c>
      <c r="G3326" s="5" t="s">
        <v>32</v>
      </c>
      <c r="H3326" s="5" t="str">
        <f>VLOOKUP($G3326,Products!$A$1:$C$11,COLUMNS(Products!$A$2:B3326),0)</f>
        <v>Audio</v>
      </c>
      <c r="I3326" s="5">
        <f>VLOOKUP($G3326,Products!$A$1:$C$11,COLUMNS(Products!$A$2:C3326),0)</f>
        <v>143.09</v>
      </c>
      <c r="J3326" s="5">
        <v>877.08</v>
      </c>
      <c r="K3326" s="5" t="s">
        <v>81</v>
      </c>
      <c r="L3326" s="6">
        <v>45329</v>
      </c>
      <c r="M3326" s="5">
        <f t="shared" si="51"/>
        <v>8</v>
      </c>
      <c r="N3326" s="5" t="str">
        <f>TEXT(Table1[[#This Row],[Date]],"mmm")</f>
        <v>Jan</v>
      </c>
      <c r="O3326" s="5">
        <f>YEAR(Table1[[#This Row],[Date]])</f>
        <v>2024</v>
      </c>
    </row>
    <row r="3327" spans="1:15" x14ac:dyDescent="0.25">
      <c r="A3327" s="5">
        <v>3326</v>
      </c>
      <c r="B3327" s="6">
        <v>45208</v>
      </c>
      <c r="C3327" s="5" t="s">
        <v>46</v>
      </c>
      <c r="D3327" s="5" t="str">
        <f>VLOOKUP($C3327,'Sales Person'!$A$1:$C$21,2,0)</f>
        <v>Nick Patrick</v>
      </c>
      <c r="E3327" s="5" t="s">
        <v>14</v>
      </c>
      <c r="F3327" s="5" t="str">
        <f>VLOOKUP($E3327,Country!$A$1:$B$11,2,0)</f>
        <v>Asia</v>
      </c>
      <c r="G3327" s="5" t="s">
        <v>29</v>
      </c>
      <c r="H3327" s="5" t="str">
        <f>VLOOKUP($G3327,Products!$A$1:$C$11,COLUMNS(Products!$A$2:B3327),0)</f>
        <v>Computing</v>
      </c>
      <c r="I3327" s="5">
        <f>VLOOKUP($G3327,Products!$A$1:$C$11,COLUMNS(Products!$A$2:C3327),0)</f>
        <v>104.6</v>
      </c>
      <c r="J3327" s="5">
        <v>894.39</v>
      </c>
      <c r="K3327" s="5" t="s">
        <v>82</v>
      </c>
      <c r="L3327" s="5" t="s">
        <v>83</v>
      </c>
      <c r="M3327" s="5" t="str">
        <f t="shared" si="51"/>
        <v>0</v>
      </c>
      <c r="N3327" s="5" t="str">
        <f>TEXT(Table1[[#This Row],[Date]],"mmm")</f>
        <v>Oct</v>
      </c>
      <c r="O3327" s="5">
        <f>YEAR(Table1[[#This Row],[Date]])</f>
        <v>2023</v>
      </c>
    </row>
    <row r="3328" spans="1:15" x14ac:dyDescent="0.25">
      <c r="A3328" s="5">
        <v>3327</v>
      </c>
      <c r="B3328" s="6">
        <v>45148</v>
      </c>
      <c r="C3328" s="5" t="s">
        <v>62</v>
      </c>
      <c r="D3328" s="5" t="str">
        <f>VLOOKUP($C3328,'Sales Person'!$A$1:$C$21,2,0)</f>
        <v>Cathy Kelley</v>
      </c>
      <c r="E3328" s="5" t="s">
        <v>7</v>
      </c>
      <c r="F3328" s="5" t="str">
        <f>VLOOKUP($E3328,Country!$A$1:$B$11,2,0)</f>
        <v>Europe</v>
      </c>
      <c r="G3328" s="5" t="s">
        <v>31</v>
      </c>
      <c r="H3328" s="5" t="str">
        <f>VLOOKUP($G3328,Products!$A$1:$C$11,COLUMNS(Products!$A$2:B3328),0)</f>
        <v>Electronics</v>
      </c>
      <c r="I3328" s="5">
        <f>VLOOKUP($G3328,Products!$A$1:$C$11,COLUMNS(Products!$A$2:C3328),0)</f>
        <v>71.97</v>
      </c>
      <c r="J3328" s="5">
        <v>675.67</v>
      </c>
      <c r="K3328" s="5" t="s">
        <v>81</v>
      </c>
      <c r="L3328" s="6">
        <v>45156</v>
      </c>
      <c r="M3328" s="5">
        <f t="shared" si="51"/>
        <v>8</v>
      </c>
      <c r="N3328" s="5" t="str">
        <f>TEXT(Table1[[#This Row],[Date]],"mmm")</f>
        <v>Aug</v>
      </c>
      <c r="O3328" s="5">
        <f>YEAR(Table1[[#This Row],[Date]])</f>
        <v>2023</v>
      </c>
    </row>
    <row r="3329" spans="1:15" x14ac:dyDescent="0.25">
      <c r="A3329" s="5">
        <v>3328</v>
      </c>
      <c r="B3329" s="6">
        <v>45412</v>
      </c>
      <c r="C3329" s="5" t="s">
        <v>70</v>
      </c>
      <c r="D3329" s="5" t="str">
        <f>VLOOKUP($C3329,'Sales Person'!$A$1:$C$21,2,0)</f>
        <v>Cathy Kelley</v>
      </c>
      <c r="E3329" s="5" t="s">
        <v>10</v>
      </c>
      <c r="F3329" s="5" t="str">
        <f>VLOOKUP($E3329,Country!$A$1:$B$11,2,0)</f>
        <v>Europe</v>
      </c>
      <c r="G3329" s="5" t="s">
        <v>24</v>
      </c>
      <c r="H3329" s="5" t="str">
        <f>VLOOKUP($G3329,Products!$A$1:$C$11,COLUMNS(Products!$A$2:B3329),0)</f>
        <v>Audio</v>
      </c>
      <c r="I3329" s="5">
        <f>VLOOKUP($G3329,Products!$A$1:$C$11,COLUMNS(Products!$A$2:C3329),0)</f>
        <v>195.62</v>
      </c>
      <c r="J3329" s="5">
        <v>420.7</v>
      </c>
      <c r="K3329" s="5" t="s">
        <v>82</v>
      </c>
      <c r="L3329" s="5" t="s">
        <v>83</v>
      </c>
      <c r="M3329" s="5" t="str">
        <f t="shared" si="51"/>
        <v>0</v>
      </c>
      <c r="N3329" s="5" t="str">
        <f>TEXT(Table1[[#This Row],[Date]],"mmm")</f>
        <v>Apr</v>
      </c>
      <c r="O3329" s="5">
        <f>YEAR(Table1[[#This Row],[Date]])</f>
        <v>2024</v>
      </c>
    </row>
    <row r="3330" spans="1:15" x14ac:dyDescent="0.25">
      <c r="A3330" s="5">
        <v>3329</v>
      </c>
      <c r="B3330" s="6">
        <v>45173</v>
      </c>
      <c r="C3330" s="5" t="s">
        <v>58</v>
      </c>
      <c r="D3330" s="5" t="str">
        <f>VLOOKUP($C3330,'Sales Person'!$A$1:$C$21,2,0)</f>
        <v>Nick Patrick</v>
      </c>
      <c r="E3330" s="5" t="s">
        <v>15</v>
      </c>
      <c r="F3330" s="5" t="str">
        <f>VLOOKUP($E3330,Country!$A$1:$B$11,2,0)</f>
        <v>Oceania</v>
      </c>
      <c r="G3330" s="5" t="s">
        <v>24</v>
      </c>
      <c r="H3330" s="5" t="str">
        <f>VLOOKUP($G3330,Products!$A$1:$C$11,COLUMNS(Products!$A$2:B3330),0)</f>
        <v>Audio</v>
      </c>
      <c r="I3330" s="5">
        <f>VLOOKUP($G3330,Products!$A$1:$C$11,COLUMNS(Products!$A$2:C3330),0)</f>
        <v>195.62</v>
      </c>
      <c r="J3330" s="5">
        <v>656.76</v>
      </c>
      <c r="K3330" s="5" t="s">
        <v>81</v>
      </c>
      <c r="L3330" s="6">
        <v>45193</v>
      </c>
      <c r="M3330" s="5">
        <f t="shared" ref="M3330:M3393" si="52">IFERROR(L3330-B3330,"0")</f>
        <v>20</v>
      </c>
      <c r="N3330" s="5" t="str">
        <f>TEXT(Table1[[#This Row],[Date]],"mmm")</f>
        <v>Sep</v>
      </c>
      <c r="O3330" s="5">
        <f>YEAR(Table1[[#This Row],[Date]])</f>
        <v>2023</v>
      </c>
    </row>
    <row r="3331" spans="1:15" x14ac:dyDescent="0.25">
      <c r="A3331" s="5">
        <v>3330</v>
      </c>
      <c r="B3331" s="6">
        <v>45311</v>
      </c>
      <c r="C3331" s="5" t="s">
        <v>66</v>
      </c>
      <c r="D3331" s="5" t="str">
        <f>VLOOKUP($C3331,'Sales Person'!$A$1:$C$21,2,0)</f>
        <v>Michale Cole</v>
      </c>
      <c r="E3331" s="5" t="s">
        <v>13</v>
      </c>
      <c r="F3331" s="5" t="str">
        <f>VLOOKUP($E3331,Country!$A$1:$B$11,2,0)</f>
        <v>Asia</v>
      </c>
      <c r="G3331" s="5" t="s">
        <v>26</v>
      </c>
      <c r="H3331" s="5" t="str">
        <f>VLOOKUP($G3331,Products!$A$1:$C$11,COLUMNS(Products!$A$2:B3331),0)</f>
        <v>Electronics</v>
      </c>
      <c r="I3331" s="5">
        <f>VLOOKUP($G3331,Products!$A$1:$C$11,COLUMNS(Products!$A$2:C3331),0)</f>
        <v>263.2</v>
      </c>
      <c r="J3331" s="5">
        <v>383.38</v>
      </c>
      <c r="K3331" s="5" t="s">
        <v>81</v>
      </c>
      <c r="L3331" s="6">
        <v>45326</v>
      </c>
      <c r="M3331" s="5">
        <f t="shared" si="52"/>
        <v>15</v>
      </c>
      <c r="N3331" s="5" t="str">
        <f>TEXT(Table1[[#This Row],[Date]],"mmm")</f>
        <v>Jan</v>
      </c>
      <c r="O3331" s="5">
        <f>YEAR(Table1[[#This Row],[Date]])</f>
        <v>2024</v>
      </c>
    </row>
    <row r="3332" spans="1:15" x14ac:dyDescent="0.25">
      <c r="A3332" s="5">
        <v>3331</v>
      </c>
      <c r="B3332" s="6">
        <v>45089</v>
      </c>
      <c r="C3332" s="5" t="s">
        <v>56</v>
      </c>
      <c r="D3332" s="5" t="str">
        <f>VLOOKUP($C3332,'Sales Person'!$A$1:$C$21,2,0)</f>
        <v>Nick Patrick</v>
      </c>
      <c r="E3332" s="5" t="s">
        <v>7</v>
      </c>
      <c r="F3332" s="5" t="str">
        <f>VLOOKUP($E3332,Country!$A$1:$B$11,2,0)</f>
        <v>Europe</v>
      </c>
      <c r="G3332" s="5" t="s">
        <v>24</v>
      </c>
      <c r="H3332" s="5" t="str">
        <f>VLOOKUP($G3332,Products!$A$1:$C$11,COLUMNS(Products!$A$2:B3332),0)</f>
        <v>Audio</v>
      </c>
      <c r="I3332" s="5">
        <f>VLOOKUP($G3332,Products!$A$1:$C$11,COLUMNS(Products!$A$2:C3332),0)</f>
        <v>195.62</v>
      </c>
      <c r="J3332" s="5">
        <v>863.29</v>
      </c>
      <c r="K3332" s="5" t="s">
        <v>82</v>
      </c>
      <c r="L3332" s="5" t="s">
        <v>83</v>
      </c>
      <c r="M3332" s="5" t="str">
        <f t="shared" si="52"/>
        <v>0</v>
      </c>
      <c r="N3332" s="5" t="str">
        <f>TEXT(Table1[[#This Row],[Date]],"mmm")</f>
        <v>Jun</v>
      </c>
      <c r="O3332" s="5">
        <f>YEAR(Table1[[#This Row],[Date]])</f>
        <v>2023</v>
      </c>
    </row>
    <row r="3333" spans="1:15" x14ac:dyDescent="0.25">
      <c r="A3333" s="5">
        <v>3332</v>
      </c>
      <c r="B3333" s="6">
        <v>44967</v>
      </c>
      <c r="C3333" s="5" t="s">
        <v>42</v>
      </c>
      <c r="D3333" s="5" t="str">
        <f>VLOOKUP($C3333,'Sales Person'!$A$1:$C$21,2,0)</f>
        <v>Cathy Kelley</v>
      </c>
      <c r="E3333" s="5" t="s">
        <v>5</v>
      </c>
      <c r="F3333" s="5" t="str">
        <f>VLOOKUP($E3333,Country!$A$1:$B$11,2,0)</f>
        <v>South America</v>
      </c>
      <c r="G3333" s="5" t="s">
        <v>31</v>
      </c>
      <c r="H3333" s="5" t="str">
        <f>VLOOKUP($G3333,Products!$A$1:$C$11,COLUMNS(Products!$A$2:B3333),0)</f>
        <v>Electronics</v>
      </c>
      <c r="I3333" s="5">
        <f>VLOOKUP($G3333,Products!$A$1:$C$11,COLUMNS(Products!$A$2:C3333),0)</f>
        <v>71.97</v>
      </c>
      <c r="J3333" s="5">
        <v>737.23</v>
      </c>
      <c r="K3333" s="5" t="s">
        <v>82</v>
      </c>
      <c r="L3333" s="5" t="s">
        <v>83</v>
      </c>
      <c r="M3333" s="5" t="str">
        <f t="shared" si="52"/>
        <v>0</v>
      </c>
      <c r="N3333" s="5" t="str">
        <f>TEXT(Table1[[#This Row],[Date]],"mmm")</f>
        <v>Feb</v>
      </c>
      <c r="O3333" s="5">
        <f>YEAR(Table1[[#This Row],[Date]])</f>
        <v>2023</v>
      </c>
    </row>
    <row r="3334" spans="1:15" x14ac:dyDescent="0.25">
      <c r="A3334" s="5">
        <v>3333</v>
      </c>
      <c r="B3334" s="6">
        <v>45454</v>
      </c>
      <c r="C3334" s="5" t="s">
        <v>50</v>
      </c>
      <c r="D3334" s="5" t="str">
        <f>VLOOKUP($C3334,'Sales Person'!$A$1:$C$21,2,0)</f>
        <v>Michale Cole</v>
      </c>
      <c r="E3334" s="5" t="s">
        <v>10</v>
      </c>
      <c r="F3334" s="5" t="str">
        <f>VLOOKUP($E3334,Country!$A$1:$B$11,2,0)</f>
        <v>Europe</v>
      </c>
      <c r="G3334" s="5" t="s">
        <v>31</v>
      </c>
      <c r="H3334" s="5" t="str">
        <f>VLOOKUP($G3334,Products!$A$1:$C$11,COLUMNS(Products!$A$2:B3334),0)</f>
        <v>Electronics</v>
      </c>
      <c r="I3334" s="5">
        <f>VLOOKUP($G3334,Products!$A$1:$C$11,COLUMNS(Products!$A$2:C3334),0)</f>
        <v>71.97</v>
      </c>
      <c r="J3334" s="5">
        <v>232.99</v>
      </c>
      <c r="K3334" s="5" t="s">
        <v>81</v>
      </c>
      <c r="L3334" s="6">
        <v>45460</v>
      </c>
      <c r="M3334" s="5">
        <f t="shared" si="52"/>
        <v>6</v>
      </c>
      <c r="N3334" s="5" t="str">
        <f>TEXT(Table1[[#This Row],[Date]],"mmm")</f>
        <v>Jun</v>
      </c>
      <c r="O3334" s="5">
        <f>YEAR(Table1[[#This Row],[Date]])</f>
        <v>2024</v>
      </c>
    </row>
    <row r="3335" spans="1:15" x14ac:dyDescent="0.25">
      <c r="A3335" s="5">
        <v>3334</v>
      </c>
      <c r="B3335" s="6">
        <v>45323</v>
      </c>
      <c r="C3335" s="5" t="s">
        <v>60</v>
      </c>
      <c r="D3335" s="5" t="str">
        <f>VLOOKUP($C3335,'Sales Person'!$A$1:$C$21,2,0)</f>
        <v>Cathy Kelley</v>
      </c>
      <c r="E3335" s="5" t="s">
        <v>9</v>
      </c>
      <c r="F3335" s="5" t="str">
        <f>VLOOKUP($E3335,Country!$A$1:$B$11,2,0)</f>
        <v>Europe</v>
      </c>
      <c r="G3335" s="5" t="s">
        <v>31</v>
      </c>
      <c r="H3335" s="5" t="str">
        <f>VLOOKUP($G3335,Products!$A$1:$C$11,COLUMNS(Products!$A$2:B3335),0)</f>
        <v>Electronics</v>
      </c>
      <c r="I3335" s="5">
        <f>VLOOKUP($G3335,Products!$A$1:$C$11,COLUMNS(Products!$A$2:C3335),0)</f>
        <v>71.97</v>
      </c>
      <c r="J3335" s="5">
        <v>495.66</v>
      </c>
      <c r="K3335" s="5" t="s">
        <v>82</v>
      </c>
      <c r="L3335" s="5" t="s">
        <v>83</v>
      </c>
      <c r="M3335" s="5" t="str">
        <f t="shared" si="52"/>
        <v>0</v>
      </c>
      <c r="N3335" s="5" t="str">
        <f>TEXT(Table1[[#This Row],[Date]],"mmm")</f>
        <v>Feb</v>
      </c>
      <c r="O3335" s="5">
        <f>YEAR(Table1[[#This Row],[Date]])</f>
        <v>2024</v>
      </c>
    </row>
    <row r="3336" spans="1:15" x14ac:dyDescent="0.25">
      <c r="A3336" s="5">
        <v>3335</v>
      </c>
      <c r="B3336" s="6">
        <v>45560</v>
      </c>
      <c r="C3336" s="5" t="s">
        <v>72</v>
      </c>
      <c r="D3336" s="5" t="str">
        <f>VLOOKUP($C3336,'Sales Person'!$A$1:$C$21,2,0)</f>
        <v>Cathy Kelley</v>
      </c>
      <c r="E3336" s="5" t="s">
        <v>15</v>
      </c>
      <c r="F3336" s="5" t="str">
        <f>VLOOKUP($E3336,Country!$A$1:$B$11,2,0)</f>
        <v>Oceania</v>
      </c>
      <c r="G3336" s="5" t="s">
        <v>20</v>
      </c>
      <c r="H3336" s="5" t="str">
        <f>VLOOKUP($G3336,Products!$A$1:$C$11,COLUMNS(Products!$A$2:B3336),0)</f>
        <v>Office Equipment</v>
      </c>
      <c r="I3336" s="5">
        <f>VLOOKUP($G3336,Products!$A$1:$C$11,COLUMNS(Products!$A$2:C3336),0)</f>
        <v>350.59</v>
      </c>
      <c r="J3336" s="5">
        <v>763.12</v>
      </c>
      <c r="K3336" s="5" t="s">
        <v>82</v>
      </c>
      <c r="L3336" s="5" t="s">
        <v>83</v>
      </c>
      <c r="M3336" s="5" t="str">
        <f t="shared" si="52"/>
        <v>0</v>
      </c>
      <c r="N3336" s="5" t="str">
        <f>TEXT(Table1[[#This Row],[Date]],"mmm")</f>
        <v>Sep</v>
      </c>
      <c r="O3336" s="5">
        <f>YEAR(Table1[[#This Row],[Date]])</f>
        <v>2024</v>
      </c>
    </row>
    <row r="3337" spans="1:15" x14ac:dyDescent="0.25">
      <c r="A3337" s="5">
        <v>3336</v>
      </c>
      <c r="B3337" s="6">
        <v>45579</v>
      </c>
      <c r="C3337" s="5" t="s">
        <v>58</v>
      </c>
      <c r="D3337" s="5" t="str">
        <f>VLOOKUP($C3337,'Sales Person'!$A$1:$C$21,2,0)</f>
        <v>Nick Patrick</v>
      </c>
      <c r="E3337" s="5" t="s">
        <v>5</v>
      </c>
      <c r="F3337" s="5" t="str">
        <f>VLOOKUP($E3337,Country!$A$1:$B$11,2,0)</f>
        <v>South America</v>
      </c>
      <c r="G3337" s="5" t="s">
        <v>31</v>
      </c>
      <c r="H3337" s="5" t="str">
        <f>VLOOKUP($G3337,Products!$A$1:$C$11,COLUMNS(Products!$A$2:B3337),0)</f>
        <v>Electronics</v>
      </c>
      <c r="I3337" s="5">
        <f>VLOOKUP($G3337,Products!$A$1:$C$11,COLUMNS(Products!$A$2:C3337),0)</f>
        <v>71.97</v>
      </c>
      <c r="J3337" s="5">
        <v>895.51</v>
      </c>
      <c r="K3337" s="5" t="s">
        <v>81</v>
      </c>
      <c r="L3337" s="6">
        <v>45583</v>
      </c>
      <c r="M3337" s="5">
        <f t="shared" si="52"/>
        <v>4</v>
      </c>
      <c r="N3337" s="5" t="str">
        <f>TEXT(Table1[[#This Row],[Date]],"mmm")</f>
        <v>Oct</v>
      </c>
      <c r="O3337" s="5">
        <f>YEAR(Table1[[#This Row],[Date]])</f>
        <v>2024</v>
      </c>
    </row>
    <row r="3338" spans="1:15" x14ac:dyDescent="0.25">
      <c r="A3338" s="5">
        <v>3337</v>
      </c>
      <c r="B3338" s="6">
        <v>44955</v>
      </c>
      <c r="C3338" s="5" t="s">
        <v>48</v>
      </c>
      <c r="D3338" s="5" t="str">
        <f>VLOOKUP($C3338,'Sales Person'!$A$1:$C$21,2,0)</f>
        <v>Cathy Kelley</v>
      </c>
      <c r="E3338" s="5" t="s">
        <v>11</v>
      </c>
      <c r="F3338" s="5" t="str">
        <f>VLOOKUP($E3338,Country!$A$1:$B$11,2,0)</f>
        <v>Asia</v>
      </c>
      <c r="G3338" s="5" t="s">
        <v>24</v>
      </c>
      <c r="H3338" s="5" t="str">
        <f>VLOOKUP($G3338,Products!$A$1:$C$11,COLUMNS(Products!$A$2:B3338),0)</f>
        <v>Audio</v>
      </c>
      <c r="I3338" s="5">
        <f>VLOOKUP($G3338,Products!$A$1:$C$11,COLUMNS(Products!$A$2:C3338),0)</f>
        <v>195.62</v>
      </c>
      <c r="J3338" s="5">
        <v>885.89</v>
      </c>
      <c r="K3338" s="5" t="s">
        <v>81</v>
      </c>
      <c r="L3338" s="6">
        <v>44967</v>
      </c>
      <c r="M3338" s="5">
        <f t="shared" si="52"/>
        <v>12</v>
      </c>
      <c r="N3338" s="5" t="str">
        <f>TEXT(Table1[[#This Row],[Date]],"mmm")</f>
        <v>Jan</v>
      </c>
      <c r="O3338" s="5">
        <f>YEAR(Table1[[#This Row],[Date]])</f>
        <v>2023</v>
      </c>
    </row>
    <row r="3339" spans="1:15" x14ac:dyDescent="0.25">
      <c r="A3339" s="5">
        <v>3338</v>
      </c>
      <c r="B3339" s="6">
        <v>45234</v>
      </c>
      <c r="C3339" s="5" t="s">
        <v>66</v>
      </c>
      <c r="D3339" s="5" t="str">
        <f>VLOOKUP($C3339,'Sales Person'!$A$1:$C$21,2,0)</f>
        <v>Michale Cole</v>
      </c>
      <c r="E3339" s="5" t="s">
        <v>5</v>
      </c>
      <c r="F3339" s="5" t="str">
        <f>VLOOKUP($E3339,Country!$A$1:$B$11,2,0)</f>
        <v>South America</v>
      </c>
      <c r="G3339" s="5" t="s">
        <v>26</v>
      </c>
      <c r="H3339" s="5" t="str">
        <f>VLOOKUP($G3339,Products!$A$1:$C$11,COLUMNS(Products!$A$2:B3339),0)</f>
        <v>Electronics</v>
      </c>
      <c r="I3339" s="5">
        <f>VLOOKUP($G3339,Products!$A$1:$C$11,COLUMNS(Products!$A$2:C3339),0)</f>
        <v>263.2</v>
      </c>
      <c r="J3339" s="5">
        <v>135.05000000000001</v>
      </c>
      <c r="K3339" s="5" t="s">
        <v>81</v>
      </c>
      <c r="L3339" s="6">
        <v>45238</v>
      </c>
      <c r="M3339" s="5">
        <f t="shared" si="52"/>
        <v>4</v>
      </c>
      <c r="N3339" s="5" t="str">
        <f>TEXT(Table1[[#This Row],[Date]],"mmm")</f>
        <v>Nov</v>
      </c>
      <c r="O3339" s="5">
        <f>YEAR(Table1[[#This Row],[Date]])</f>
        <v>2023</v>
      </c>
    </row>
    <row r="3340" spans="1:15" x14ac:dyDescent="0.25">
      <c r="A3340" s="5">
        <v>3339</v>
      </c>
      <c r="B3340" s="6">
        <v>45256</v>
      </c>
      <c r="C3340" s="5" t="s">
        <v>40</v>
      </c>
      <c r="D3340" s="5" t="str">
        <f>VLOOKUP($C3340,'Sales Person'!$A$1:$C$21,2,0)</f>
        <v>Samantha Irvin</v>
      </c>
      <c r="E3340" s="5" t="s">
        <v>11</v>
      </c>
      <c r="F3340" s="5" t="str">
        <f>VLOOKUP($E3340,Country!$A$1:$B$11,2,0)</f>
        <v>Asia</v>
      </c>
      <c r="G3340" s="5" t="s">
        <v>30</v>
      </c>
      <c r="H3340" s="5" t="str">
        <f>VLOOKUP($G3340,Products!$A$1:$C$11,COLUMNS(Products!$A$2:B3340),0)</f>
        <v>Audio</v>
      </c>
      <c r="I3340" s="5">
        <f>VLOOKUP($G3340,Products!$A$1:$C$11,COLUMNS(Products!$A$2:C3340),0)</f>
        <v>199.57</v>
      </c>
      <c r="J3340" s="5">
        <v>780.79</v>
      </c>
      <c r="K3340" s="5" t="s">
        <v>81</v>
      </c>
      <c r="L3340" s="6">
        <v>45268</v>
      </c>
      <c r="M3340" s="5">
        <f t="shared" si="52"/>
        <v>12</v>
      </c>
      <c r="N3340" s="5" t="str">
        <f>TEXT(Table1[[#This Row],[Date]],"mmm")</f>
        <v>Nov</v>
      </c>
      <c r="O3340" s="5">
        <f>YEAR(Table1[[#This Row],[Date]])</f>
        <v>2023</v>
      </c>
    </row>
    <row r="3341" spans="1:15" x14ac:dyDescent="0.25">
      <c r="A3341" s="5">
        <v>3340</v>
      </c>
      <c r="B3341" s="6">
        <v>45264</v>
      </c>
      <c r="C3341" s="5" t="s">
        <v>64</v>
      </c>
      <c r="D3341" s="5" t="str">
        <f>VLOOKUP($C3341,'Sales Person'!$A$1:$C$21,2,0)</f>
        <v>Michale Cole</v>
      </c>
      <c r="E3341" s="5" t="s">
        <v>10</v>
      </c>
      <c r="F3341" s="5" t="str">
        <f>VLOOKUP($E3341,Country!$A$1:$B$11,2,0)</f>
        <v>Europe</v>
      </c>
      <c r="G3341" s="5" t="s">
        <v>26</v>
      </c>
      <c r="H3341" s="5" t="str">
        <f>VLOOKUP($G3341,Products!$A$1:$C$11,COLUMNS(Products!$A$2:B3341),0)</f>
        <v>Electronics</v>
      </c>
      <c r="I3341" s="5">
        <f>VLOOKUP($G3341,Products!$A$1:$C$11,COLUMNS(Products!$A$2:C3341),0)</f>
        <v>263.2</v>
      </c>
      <c r="J3341" s="5">
        <v>716.14</v>
      </c>
      <c r="K3341" s="5" t="s">
        <v>82</v>
      </c>
      <c r="L3341" s="5" t="s">
        <v>83</v>
      </c>
      <c r="M3341" s="5" t="str">
        <f t="shared" si="52"/>
        <v>0</v>
      </c>
      <c r="N3341" s="5" t="str">
        <f>TEXT(Table1[[#This Row],[Date]],"mmm")</f>
        <v>Dec</v>
      </c>
      <c r="O3341" s="5">
        <f>YEAR(Table1[[#This Row],[Date]])</f>
        <v>2023</v>
      </c>
    </row>
    <row r="3342" spans="1:15" x14ac:dyDescent="0.25">
      <c r="A3342" s="5">
        <v>3341</v>
      </c>
      <c r="B3342" s="6">
        <v>45400</v>
      </c>
      <c r="C3342" s="5" t="s">
        <v>68</v>
      </c>
      <c r="D3342" s="5" t="str">
        <f>VLOOKUP($C3342,'Sales Person'!$A$1:$C$21,2,0)</f>
        <v>Samantha Irvin</v>
      </c>
      <c r="E3342" s="5" t="s">
        <v>11</v>
      </c>
      <c r="F3342" s="5" t="str">
        <f>VLOOKUP($E3342,Country!$A$1:$B$11,2,0)</f>
        <v>Asia</v>
      </c>
      <c r="G3342" s="5" t="s">
        <v>29</v>
      </c>
      <c r="H3342" s="5" t="str">
        <f>VLOOKUP($G3342,Products!$A$1:$C$11,COLUMNS(Products!$A$2:B3342),0)</f>
        <v>Computing</v>
      </c>
      <c r="I3342" s="5">
        <f>VLOOKUP($G3342,Products!$A$1:$C$11,COLUMNS(Products!$A$2:C3342),0)</f>
        <v>104.6</v>
      </c>
      <c r="J3342" s="5">
        <v>729.41</v>
      </c>
      <c r="K3342" s="5" t="s">
        <v>81</v>
      </c>
      <c r="L3342" s="6">
        <v>45412</v>
      </c>
      <c r="M3342" s="5">
        <f t="shared" si="52"/>
        <v>12</v>
      </c>
      <c r="N3342" s="5" t="str">
        <f>TEXT(Table1[[#This Row],[Date]],"mmm")</f>
        <v>Apr</v>
      </c>
      <c r="O3342" s="5">
        <f>YEAR(Table1[[#This Row],[Date]])</f>
        <v>2024</v>
      </c>
    </row>
    <row r="3343" spans="1:15" x14ac:dyDescent="0.25">
      <c r="A3343" s="5">
        <v>3342</v>
      </c>
      <c r="B3343" s="6">
        <v>45553</v>
      </c>
      <c r="C3343" s="5" t="s">
        <v>46</v>
      </c>
      <c r="D3343" s="5" t="str">
        <f>VLOOKUP($C3343,'Sales Person'!$A$1:$C$21,2,0)</f>
        <v>Nick Patrick</v>
      </c>
      <c r="E3343" s="5" t="s">
        <v>13</v>
      </c>
      <c r="F3343" s="5" t="str">
        <f>VLOOKUP($E3343,Country!$A$1:$B$11,2,0)</f>
        <v>Asia</v>
      </c>
      <c r="G3343" s="5" t="s">
        <v>22</v>
      </c>
      <c r="H3343" s="5" t="str">
        <f>VLOOKUP($G3343,Products!$A$1:$C$11,COLUMNS(Products!$A$2:B3343),0)</f>
        <v>Computing</v>
      </c>
      <c r="I3343" s="5">
        <f>VLOOKUP($G3343,Products!$A$1:$C$11,COLUMNS(Products!$A$2:C3343),0)</f>
        <v>415.78</v>
      </c>
      <c r="J3343" s="5">
        <v>205.78</v>
      </c>
      <c r="K3343" s="5" t="s">
        <v>82</v>
      </c>
      <c r="L3343" s="5" t="s">
        <v>83</v>
      </c>
      <c r="M3343" s="5" t="str">
        <f t="shared" si="52"/>
        <v>0</v>
      </c>
      <c r="N3343" s="5" t="str">
        <f>TEXT(Table1[[#This Row],[Date]],"mmm")</f>
        <v>Sep</v>
      </c>
      <c r="O3343" s="5">
        <f>YEAR(Table1[[#This Row],[Date]])</f>
        <v>2024</v>
      </c>
    </row>
    <row r="3344" spans="1:15" x14ac:dyDescent="0.25">
      <c r="A3344" s="5">
        <v>3343</v>
      </c>
      <c r="B3344" s="6">
        <v>45315</v>
      </c>
      <c r="C3344" s="5" t="s">
        <v>66</v>
      </c>
      <c r="D3344" s="5" t="str">
        <f>VLOOKUP($C3344,'Sales Person'!$A$1:$C$21,2,0)</f>
        <v>Michale Cole</v>
      </c>
      <c r="E3344" s="5" t="s">
        <v>14</v>
      </c>
      <c r="F3344" s="5" t="str">
        <f>VLOOKUP($E3344,Country!$A$1:$B$11,2,0)</f>
        <v>Asia</v>
      </c>
      <c r="G3344" s="5" t="s">
        <v>24</v>
      </c>
      <c r="H3344" s="5" t="str">
        <f>VLOOKUP($G3344,Products!$A$1:$C$11,COLUMNS(Products!$A$2:B3344),0)</f>
        <v>Audio</v>
      </c>
      <c r="I3344" s="5">
        <f>VLOOKUP($G3344,Products!$A$1:$C$11,COLUMNS(Products!$A$2:C3344),0)</f>
        <v>195.62</v>
      </c>
      <c r="J3344" s="5">
        <v>195.41</v>
      </c>
      <c r="K3344" s="5" t="s">
        <v>82</v>
      </c>
      <c r="L3344" s="5" t="s">
        <v>83</v>
      </c>
      <c r="M3344" s="5" t="str">
        <f t="shared" si="52"/>
        <v>0</v>
      </c>
      <c r="N3344" s="5" t="str">
        <f>TEXT(Table1[[#This Row],[Date]],"mmm")</f>
        <v>Jan</v>
      </c>
      <c r="O3344" s="5">
        <f>YEAR(Table1[[#This Row],[Date]])</f>
        <v>2024</v>
      </c>
    </row>
    <row r="3345" spans="1:15" x14ac:dyDescent="0.25">
      <c r="A3345" s="5">
        <v>3344</v>
      </c>
      <c r="B3345" s="6">
        <v>45178</v>
      </c>
      <c r="C3345" s="5" t="s">
        <v>40</v>
      </c>
      <c r="D3345" s="5" t="str">
        <f>VLOOKUP($C3345,'Sales Person'!$A$1:$C$21,2,0)</f>
        <v>Samantha Irvin</v>
      </c>
      <c r="E3345" s="5" t="s">
        <v>2</v>
      </c>
      <c r="F3345" s="5" t="str">
        <f>VLOOKUP($E3345,Country!$A$1:$B$11,2,0)</f>
        <v>North America</v>
      </c>
      <c r="G3345" s="5" t="s">
        <v>31</v>
      </c>
      <c r="H3345" s="5" t="str">
        <f>VLOOKUP($G3345,Products!$A$1:$C$11,COLUMNS(Products!$A$2:B3345),0)</f>
        <v>Electronics</v>
      </c>
      <c r="I3345" s="5">
        <f>VLOOKUP($G3345,Products!$A$1:$C$11,COLUMNS(Products!$A$2:C3345),0)</f>
        <v>71.97</v>
      </c>
      <c r="J3345" s="5">
        <v>171.74</v>
      </c>
      <c r="K3345" s="5" t="s">
        <v>81</v>
      </c>
      <c r="L3345" s="6">
        <v>45179</v>
      </c>
      <c r="M3345" s="5">
        <f t="shared" si="52"/>
        <v>1</v>
      </c>
      <c r="N3345" s="5" t="str">
        <f>TEXT(Table1[[#This Row],[Date]],"mmm")</f>
        <v>Sep</v>
      </c>
      <c r="O3345" s="5">
        <f>YEAR(Table1[[#This Row],[Date]])</f>
        <v>2023</v>
      </c>
    </row>
    <row r="3346" spans="1:15" x14ac:dyDescent="0.25">
      <c r="A3346" s="5">
        <v>3345</v>
      </c>
      <c r="B3346" s="6">
        <v>45652</v>
      </c>
      <c r="C3346" s="5" t="s">
        <v>40</v>
      </c>
      <c r="D3346" s="5" t="str">
        <f>VLOOKUP($C3346,'Sales Person'!$A$1:$C$21,2,0)</f>
        <v>Samantha Irvin</v>
      </c>
      <c r="E3346" s="5" t="s">
        <v>2</v>
      </c>
      <c r="F3346" s="5" t="str">
        <f>VLOOKUP($E3346,Country!$A$1:$B$11,2,0)</f>
        <v>North America</v>
      </c>
      <c r="G3346" s="5" t="s">
        <v>33</v>
      </c>
      <c r="H3346" s="5" t="str">
        <f>VLOOKUP($G3346,Products!$A$1:$C$11,COLUMNS(Products!$A$2:B3346),0)</f>
        <v>Electronics</v>
      </c>
      <c r="I3346" s="5">
        <f>VLOOKUP($G3346,Products!$A$1:$C$11,COLUMNS(Products!$A$2:C3346),0)</f>
        <v>381.62</v>
      </c>
      <c r="J3346" s="5">
        <v>992.55</v>
      </c>
      <c r="K3346" s="5" t="s">
        <v>81</v>
      </c>
      <c r="L3346" s="6">
        <v>45653</v>
      </c>
      <c r="M3346" s="5">
        <f t="shared" si="52"/>
        <v>1</v>
      </c>
      <c r="N3346" s="5" t="str">
        <f>TEXT(Table1[[#This Row],[Date]],"mmm")</f>
        <v>Dec</v>
      </c>
      <c r="O3346" s="5">
        <f>YEAR(Table1[[#This Row],[Date]])</f>
        <v>2024</v>
      </c>
    </row>
    <row r="3347" spans="1:15" x14ac:dyDescent="0.25">
      <c r="A3347" s="5">
        <v>3346</v>
      </c>
      <c r="B3347" s="6">
        <v>45014</v>
      </c>
      <c r="C3347" s="5" t="s">
        <v>46</v>
      </c>
      <c r="D3347" s="5" t="str">
        <f>VLOOKUP($C3347,'Sales Person'!$A$1:$C$21,2,0)</f>
        <v>Nick Patrick</v>
      </c>
      <c r="E3347" s="5" t="s">
        <v>10</v>
      </c>
      <c r="F3347" s="5" t="str">
        <f>VLOOKUP($E3347,Country!$A$1:$B$11,2,0)</f>
        <v>Europe</v>
      </c>
      <c r="G3347" s="5" t="s">
        <v>28</v>
      </c>
      <c r="H3347" s="5" t="str">
        <f>VLOOKUP($G3347,Products!$A$1:$C$11,COLUMNS(Products!$A$2:B3347),0)</f>
        <v>Electronics</v>
      </c>
      <c r="I3347" s="5">
        <f>VLOOKUP($G3347,Products!$A$1:$C$11,COLUMNS(Products!$A$2:C3347),0)</f>
        <v>282.79000000000002</v>
      </c>
      <c r="J3347" s="5">
        <v>982.7</v>
      </c>
      <c r="K3347" s="5" t="s">
        <v>81</v>
      </c>
      <c r="L3347" s="6">
        <v>45020</v>
      </c>
      <c r="M3347" s="5">
        <f t="shared" si="52"/>
        <v>6</v>
      </c>
      <c r="N3347" s="5" t="str">
        <f>TEXT(Table1[[#This Row],[Date]],"mmm")</f>
        <v>Mar</v>
      </c>
      <c r="O3347" s="5">
        <f>YEAR(Table1[[#This Row],[Date]])</f>
        <v>2023</v>
      </c>
    </row>
    <row r="3348" spans="1:15" x14ac:dyDescent="0.25">
      <c r="A3348" s="5">
        <v>3347</v>
      </c>
      <c r="B3348" s="6">
        <v>45326</v>
      </c>
      <c r="C3348" s="5" t="s">
        <v>52</v>
      </c>
      <c r="D3348" s="5" t="str">
        <f>VLOOKUP($C3348,'Sales Person'!$A$1:$C$21,2,0)</f>
        <v>Nick Patrick</v>
      </c>
      <c r="E3348" s="5" t="s">
        <v>2</v>
      </c>
      <c r="F3348" s="5" t="str">
        <f>VLOOKUP($E3348,Country!$A$1:$B$11,2,0)</f>
        <v>North America</v>
      </c>
      <c r="G3348" s="5" t="s">
        <v>24</v>
      </c>
      <c r="H3348" s="5" t="str">
        <f>VLOOKUP($G3348,Products!$A$1:$C$11,COLUMNS(Products!$A$2:B3348),0)</f>
        <v>Audio</v>
      </c>
      <c r="I3348" s="5">
        <f>VLOOKUP($G3348,Products!$A$1:$C$11,COLUMNS(Products!$A$2:C3348),0)</f>
        <v>195.62</v>
      </c>
      <c r="J3348" s="5">
        <v>716.28</v>
      </c>
      <c r="K3348" s="5" t="s">
        <v>82</v>
      </c>
      <c r="L3348" s="5" t="s">
        <v>83</v>
      </c>
      <c r="M3348" s="5" t="str">
        <f t="shared" si="52"/>
        <v>0</v>
      </c>
      <c r="N3348" s="5" t="str">
        <f>TEXT(Table1[[#This Row],[Date]],"mmm")</f>
        <v>Feb</v>
      </c>
      <c r="O3348" s="5">
        <f>YEAR(Table1[[#This Row],[Date]])</f>
        <v>2024</v>
      </c>
    </row>
    <row r="3349" spans="1:15" x14ac:dyDescent="0.25">
      <c r="A3349" s="5">
        <v>3348</v>
      </c>
      <c r="B3349" s="6">
        <v>45058</v>
      </c>
      <c r="C3349" s="5" t="s">
        <v>42</v>
      </c>
      <c r="D3349" s="5" t="str">
        <f>VLOOKUP($C3349,'Sales Person'!$A$1:$C$21,2,0)</f>
        <v>Cathy Kelley</v>
      </c>
      <c r="E3349" s="5" t="s">
        <v>10</v>
      </c>
      <c r="F3349" s="5" t="str">
        <f>VLOOKUP($E3349,Country!$A$1:$B$11,2,0)</f>
        <v>Europe</v>
      </c>
      <c r="G3349" s="5" t="s">
        <v>33</v>
      </c>
      <c r="H3349" s="5" t="str">
        <f>VLOOKUP($G3349,Products!$A$1:$C$11,COLUMNS(Products!$A$2:B3349),0)</f>
        <v>Electronics</v>
      </c>
      <c r="I3349" s="5">
        <f>VLOOKUP($G3349,Products!$A$1:$C$11,COLUMNS(Products!$A$2:C3349),0)</f>
        <v>381.62</v>
      </c>
      <c r="J3349" s="5">
        <v>574.71</v>
      </c>
      <c r="K3349" s="5" t="s">
        <v>81</v>
      </c>
      <c r="L3349" s="6">
        <v>45064</v>
      </c>
      <c r="M3349" s="5">
        <f t="shared" si="52"/>
        <v>6</v>
      </c>
      <c r="N3349" s="5" t="str">
        <f>TEXT(Table1[[#This Row],[Date]],"mmm")</f>
        <v>May</v>
      </c>
      <c r="O3349" s="5">
        <f>YEAR(Table1[[#This Row],[Date]])</f>
        <v>2023</v>
      </c>
    </row>
    <row r="3350" spans="1:15" x14ac:dyDescent="0.25">
      <c r="A3350" s="5">
        <v>3349</v>
      </c>
      <c r="B3350" s="6">
        <v>45053</v>
      </c>
      <c r="C3350" s="5" t="s">
        <v>44</v>
      </c>
      <c r="D3350" s="5" t="str">
        <f>VLOOKUP($C3350,'Sales Person'!$A$1:$C$21,2,0)</f>
        <v>Cathy Kelley</v>
      </c>
      <c r="E3350" s="5" t="s">
        <v>13</v>
      </c>
      <c r="F3350" s="5" t="str">
        <f>VLOOKUP($E3350,Country!$A$1:$B$11,2,0)</f>
        <v>Asia</v>
      </c>
      <c r="G3350" s="5" t="s">
        <v>24</v>
      </c>
      <c r="H3350" s="5" t="str">
        <f>VLOOKUP($G3350,Products!$A$1:$C$11,COLUMNS(Products!$A$2:B3350),0)</f>
        <v>Audio</v>
      </c>
      <c r="I3350" s="5">
        <f>VLOOKUP($G3350,Products!$A$1:$C$11,COLUMNS(Products!$A$2:C3350),0)</f>
        <v>195.62</v>
      </c>
      <c r="J3350" s="5">
        <v>955.36</v>
      </c>
      <c r="K3350" s="5" t="s">
        <v>81</v>
      </c>
      <c r="L3350" s="6">
        <v>45068</v>
      </c>
      <c r="M3350" s="5">
        <f t="shared" si="52"/>
        <v>15</v>
      </c>
      <c r="N3350" s="5" t="str">
        <f>TEXT(Table1[[#This Row],[Date]],"mmm")</f>
        <v>May</v>
      </c>
      <c r="O3350" s="5">
        <f>YEAR(Table1[[#This Row],[Date]])</f>
        <v>2023</v>
      </c>
    </row>
    <row r="3351" spans="1:15" x14ac:dyDescent="0.25">
      <c r="A3351" s="5">
        <v>3350</v>
      </c>
      <c r="B3351" s="6">
        <v>45524</v>
      </c>
      <c r="C3351" s="5" t="s">
        <v>58</v>
      </c>
      <c r="D3351" s="5" t="str">
        <f>VLOOKUP($C3351,'Sales Person'!$A$1:$C$21,2,0)</f>
        <v>Nick Patrick</v>
      </c>
      <c r="E3351" s="5" t="s">
        <v>15</v>
      </c>
      <c r="F3351" s="5" t="str">
        <f>VLOOKUP($E3351,Country!$A$1:$B$11,2,0)</f>
        <v>Oceania</v>
      </c>
      <c r="G3351" s="5" t="s">
        <v>29</v>
      </c>
      <c r="H3351" s="5" t="str">
        <f>VLOOKUP($G3351,Products!$A$1:$C$11,COLUMNS(Products!$A$2:B3351),0)</f>
        <v>Computing</v>
      </c>
      <c r="I3351" s="5">
        <f>VLOOKUP($G3351,Products!$A$1:$C$11,COLUMNS(Products!$A$2:C3351),0)</f>
        <v>104.6</v>
      </c>
      <c r="J3351" s="5">
        <v>954.35</v>
      </c>
      <c r="K3351" s="5" t="s">
        <v>82</v>
      </c>
      <c r="L3351" s="5" t="s">
        <v>83</v>
      </c>
      <c r="M3351" s="5" t="str">
        <f t="shared" si="52"/>
        <v>0</v>
      </c>
      <c r="N3351" s="5" t="str">
        <f>TEXT(Table1[[#This Row],[Date]],"mmm")</f>
        <v>Aug</v>
      </c>
      <c r="O3351" s="5">
        <f>YEAR(Table1[[#This Row],[Date]])</f>
        <v>2024</v>
      </c>
    </row>
    <row r="3352" spans="1:15" x14ac:dyDescent="0.25">
      <c r="A3352" s="5">
        <v>3351</v>
      </c>
      <c r="B3352" s="6">
        <v>45211</v>
      </c>
      <c r="C3352" s="5" t="s">
        <v>38</v>
      </c>
      <c r="D3352" s="5" t="str">
        <f>VLOOKUP($C3352,'Sales Person'!$A$1:$C$21,2,0)</f>
        <v>Samantha Irvin</v>
      </c>
      <c r="E3352" s="5" t="s">
        <v>13</v>
      </c>
      <c r="F3352" s="5" t="str">
        <f>VLOOKUP($E3352,Country!$A$1:$B$11,2,0)</f>
        <v>Asia</v>
      </c>
      <c r="G3352" s="5" t="s">
        <v>32</v>
      </c>
      <c r="H3352" s="5" t="str">
        <f>VLOOKUP($G3352,Products!$A$1:$C$11,COLUMNS(Products!$A$2:B3352),0)</f>
        <v>Audio</v>
      </c>
      <c r="I3352" s="5">
        <f>VLOOKUP($G3352,Products!$A$1:$C$11,COLUMNS(Products!$A$2:C3352),0)</f>
        <v>143.09</v>
      </c>
      <c r="J3352" s="5">
        <v>910.52</v>
      </c>
      <c r="K3352" s="5" t="s">
        <v>81</v>
      </c>
      <c r="L3352" s="6">
        <v>45226</v>
      </c>
      <c r="M3352" s="5">
        <f t="shared" si="52"/>
        <v>15</v>
      </c>
      <c r="N3352" s="5" t="str">
        <f>TEXT(Table1[[#This Row],[Date]],"mmm")</f>
        <v>Oct</v>
      </c>
      <c r="O3352" s="5">
        <f>YEAR(Table1[[#This Row],[Date]])</f>
        <v>2023</v>
      </c>
    </row>
    <row r="3353" spans="1:15" x14ac:dyDescent="0.25">
      <c r="A3353" s="5">
        <v>3352</v>
      </c>
      <c r="B3353" s="6">
        <v>45197</v>
      </c>
      <c r="C3353" s="5" t="s">
        <v>74</v>
      </c>
      <c r="D3353" s="5" t="str">
        <f>VLOOKUP($C3353,'Sales Person'!$A$1:$C$21,2,0)</f>
        <v>Michale Cole</v>
      </c>
      <c r="E3353" s="5" t="s">
        <v>13</v>
      </c>
      <c r="F3353" s="5" t="str">
        <f>VLOOKUP($E3353,Country!$A$1:$B$11,2,0)</f>
        <v>Asia</v>
      </c>
      <c r="G3353" s="5" t="s">
        <v>30</v>
      </c>
      <c r="H3353" s="5" t="str">
        <f>VLOOKUP($G3353,Products!$A$1:$C$11,COLUMNS(Products!$A$2:B3353),0)</f>
        <v>Audio</v>
      </c>
      <c r="I3353" s="5">
        <f>VLOOKUP($G3353,Products!$A$1:$C$11,COLUMNS(Products!$A$2:C3353),0)</f>
        <v>199.57</v>
      </c>
      <c r="J3353" s="5">
        <v>557.9</v>
      </c>
      <c r="K3353" s="5" t="s">
        <v>81</v>
      </c>
      <c r="L3353" s="6">
        <v>45212</v>
      </c>
      <c r="M3353" s="5">
        <f t="shared" si="52"/>
        <v>15</v>
      </c>
      <c r="N3353" s="5" t="str">
        <f>TEXT(Table1[[#This Row],[Date]],"mmm")</f>
        <v>Sep</v>
      </c>
      <c r="O3353" s="5">
        <f>YEAR(Table1[[#This Row],[Date]])</f>
        <v>2023</v>
      </c>
    </row>
    <row r="3354" spans="1:15" x14ac:dyDescent="0.25">
      <c r="A3354" s="5">
        <v>3353</v>
      </c>
      <c r="B3354" s="6">
        <v>45538</v>
      </c>
      <c r="C3354" s="5" t="s">
        <v>48</v>
      </c>
      <c r="D3354" s="5" t="str">
        <f>VLOOKUP($C3354,'Sales Person'!$A$1:$C$21,2,0)</f>
        <v>Cathy Kelley</v>
      </c>
      <c r="E3354" s="5" t="s">
        <v>15</v>
      </c>
      <c r="F3354" s="5" t="str">
        <f>VLOOKUP($E3354,Country!$A$1:$B$11,2,0)</f>
        <v>Oceania</v>
      </c>
      <c r="G3354" s="5" t="s">
        <v>32</v>
      </c>
      <c r="H3354" s="5" t="str">
        <f>VLOOKUP($G3354,Products!$A$1:$C$11,COLUMNS(Products!$A$2:B3354),0)</f>
        <v>Audio</v>
      </c>
      <c r="I3354" s="5">
        <f>VLOOKUP($G3354,Products!$A$1:$C$11,COLUMNS(Products!$A$2:C3354),0)</f>
        <v>143.09</v>
      </c>
      <c r="J3354" s="5">
        <v>678.78</v>
      </c>
      <c r="K3354" s="5" t="s">
        <v>81</v>
      </c>
      <c r="L3354" s="6">
        <v>45558</v>
      </c>
      <c r="M3354" s="5">
        <f t="shared" si="52"/>
        <v>20</v>
      </c>
      <c r="N3354" s="5" t="str">
        <f>TEXT(Table1[[#This Row],[Date]],"mmm")</f>
        <v>Sep</v>
      </c>
      <c r="O3354" s="5">
        <f>YEAR(Table1[[#This Row],[Date]])</f>
        <v>2024</v>
      </c>
    </row>
    <row r="3355" spans="1:15" x14ac:dyDescent="0.25">
      <c r="A3355" s="5">
        <v>3354</v>
      </c>
      <c r="B3355" s="6">
        <v>45559</v>
      </c>
      <c r="C3355" s="5" t="s">
        <v>72</v>
      </c>
      <c r="D3355" s="5" t="str">
        <f>VLOOKUP($C3355,'Sales Person'!$A$1:$C$21,2,0)</f>
        <v>Cathy Kelley</v>
      </c>
      <c r="E3355" s="5" t="s">
        <v>11</v>
      </c>
      <c r="F3355" s="5" t="str">
        <f>VLOOKUP($E3355,Country!$A$1:$B$11,2,0)</f>
        <v>Asia</v>
      </c>
      <c r="G3355" s="5" t="s">
        <v>26</v>
      </c>
      <c r="H3355" s="5" t="str">
        <f>VLOOKUP($G3355,Products!$A$1:$C$11,COLUMNS(Products!$A$2:B3355),0)</f>
        <v>Electronics</v>
      </c>
      <c r="I3355" s="5">
        <f>VLOOKUP($G3355,Products!$A$1:$C$11,COLUMNS(Products!$A$2:C3355),0)</f>
        <v>263.2</v>
      </c>
      <c r="J3355" s="5">
        <v>628.70000000000005</v>
      </c>
      <c r="K3355" s="5" t="s">
        <v>82</v>
      </c>
      <c r="L3355" s="5" t="s">
        <v>83</v>
      </c>
      <c r="M3355" s="5" t="str">
        <f t="shared" si="52"/>
        <v>0</v>
      </c>
      <c r="N3355" s="5" t="str">
        <f>TEXT(Table1[[#This Row],[Date]],"mmm")</f>
        <v>Sep</v>
      </c>
      <c r="O3355" s="5">
        <f>YEAR(Table1[[#This Row],[Date]])</f>
        <v>2024</v>
      </c>
    </row>
    <row r="3356" spans="1:15" x14ac:dyDescent="0.25">
      <c r="A3356" s="5">
        <v>3355</v>
      </c>
      <c r="B3356" s="6">
        <v>45212</v>
      </c>
      <c r="C3356" s="5" t="s">
        <v>46</v>
      </c>
      <c r="D3356" s="5" t="str">
        <f>VLOOKUP($C3356,'Sales Person'!$A$1:$C$21,2,0)</f>
        <v>Nick Patrick</v>
      </c>
      <c r="E3356" s="5" t="s">
        <v>15</v>
      </c>
      <c r="F3356" s="5" t="str">
        <f>VLOOKUP($E3356,Country!$A$1:$B$11,2,0)</f>
        <v>Oceania</v>
      </c>
      <c r="G3356" s="5" t="s">
        <v>32</v>
      </c>
      <c r="H3356" s="5" t="str">
        <f>VLOOKUP($G3356,Products!$A$1:$C$11,COLUMNS(Products!$A$2:B3356),0)</f>
        <v>Audio</v>
      </c>
      <c r="I3356" s="5">
        <f>VLOOKUP($G3356,Products!$A$1:$C$11,COLUMNS(Products!$A$2:C3356),0)</f>
        <v>143.09</v>
      </c>
      <c r="J3356" s="5">
        <v>147.63999999999999</v>
      </c>
      <c r="K3356" s="5" t="s">
        <v>81</v>
      </c>
      <c r="L3356" s="6">
        <v>45232</v>
      </c>
      <c r="M3356" s="5">
        <f t="shared" si="52"/>
        <v>20</v>
      </c>
      <c r="N3356" s="5" t="str">
        <f>TEXT(Table1[[#This Row],[Date]],"mmm")</f>
        <v>Oct</v>
      </c>
      <c r="O3356" s="5">
        <f>YEAR(Table1[[#This Row],[Date]])</f>
        <v>2023</v>
      </c>
    </row>
    <row r="3357" spans="1:15" x14ac:dyDescent="0.25">
      <c r="A3357" s="5">
        <v>3356</v>
      </c>
      <c r="B3357" s="6">
        <v>44947</v>
      </c>
      <c r="C3357" s="5" t="s">
        <v>42</v>
      </c>
      <c r="D3357" s="5" t="str">
        <f>VLOOKUP($C3357,'Sales Person'!$A$1:$C$21,2,0)</f>
        <v>Cathy Kelley</v>
      </c>
      <c r="E3357" s="5" t="s">
        <v>10</v>
      </c>
      <c r="F3357" s="5" t="str">
        <f>VLOOKUP($E3357,Country!$A$1:$B$11,2,0)</f>
        <v>Europe</v>
      </c>
      <c r="G3357" s="5" t="s">
        <v>24</v>
      </c>
      <c r="H3357" s="5" t="str">
        <f>VLOOKUP($G3357,Products!$A$1:$C$11,COLUMNS(Products!$A$2:B3357),0)</f>
        <v>Audio</v>
      </c>
      <c r="I3357" s="5">
        <f>VLOOKUP($G3357,Products!$A$1:$C$11,COLUMNS(Products!$A$2:C3357),0)</f>
        <v>195.62</v>
      </c>
      <c r="J3357" s="5">
        <v>294.44</v>
      </c>
      <c r="K3357" s="5" t="s">
        <v>81</v>
      </c>
      <c r="L3357" s="6">
        <v>44953</v>
      </c>
      <c r="M3357" s="5">
        <f t="shared" si="52"/>
        <v>6</v>
      </c>
      <c r="N3357" s="5" t="str">
        <f>TEXT(Table1[[#This Row],[Date]],"mmm")</f>
        <v>Jan</v>
      </c>
      <c r="O3357" s="5">
        <f>YEAR(Table1[[#This Row],[Date]])</f>
        <v>2023</v>
      </c>
    </row>
    <row r="3358" spans="1:15" x14ac:dyDescent="0.25">
      <c r="A3358" s="5">
        <v>3357</v>
      </c>
      <c r="B3358" s="6">
        <v>45350</v>
      </c>
      <c r="C3358" s="5" t="s">
        <v>64</v>
      </c>
      <c r="D3358" s="5" t="str">
        <f>VLOOKUP($C3358,'Sales Person'!$A$1:$C$21,2,0)</f>
        <v>Michale Cole</v>
      </c>
      <c r="E3358" s="5" t="s">
        <v>5</v>
      </c>
      <c r="F3358" s="5" t="str">
        <f>VLOOKUP($E3358,Country!$A$1:$B$11,2,0)</f>
        <v>South America</v>
      </c>
      <c r="G3358" s="5" t="s">
        <v>28</v>
      </c>
      <c r="H3358" s="5" t="str">
        <f>VLOOKUP($G3358,Products!$A$1:$C$11,COLUMNS(Products!$A$2:B3358),0)</f>
        <v>Electronics</v>
      </c>
      <c r="I3358" s="5">
        <f>VLOOKUP($G3358,Products!$A$1:$C$11,COLUMNS(Products!$A$2:C3358),0)</f>
        <v>282.79000000000002</v>
      </c>
      <c r="J3358" s="5">
        <v>782.38</v>
      </c>
      <c r="K3358" s="5" t="s">
        <v>81</v>
      </c>
      <c r="L3358" s="6">
        <v>45354</v>
      </c>
      <c r="M3358" s="5">
        <f t="shared" si="52"/>
        <v>4</v>
      </c>
      <c r="N3358" s="5" t="str">
        <f>TEXT(Table1[[#This Row],[Date]],"mmm")</f>
        <v>Feb</v>
      </c>
      <c r="O3358" s="5">
        <f>YEAR(Table1[[#This Row],[Date]])</f>
        <v>2024</v>
      </c>
    </row>
    <row r="3359" spans="1:15" x14ac:dyDescent="0.25">
      <c r="A3359" s="5">
        <v>3358</v>
      </c>
      <c r="B3359" s="6">
        <v>45574</v>
      </c>
      <c r="C3359" s="5" t="s">
        <v>64</v>
      </c>
      <c r="D3359" s="5" t="str">
        <f>VLOOKUP($C3359,'Sales Person'!$A$1:$C$21,2,0)</f>
        <v>Michale Cole</v>
      </c>
      <c r="E3359" s="5" t="s">
        <v>9</v>
      </c>
      <c r="F3359" s="5" t="str">
        <f>VLOOKUP($E3359,Country!$A$1:$B$11,2,0)</f>
        <v>Europe</v>
      </c>
      <c r="G3359" s="5" t="s">
        <v>26</v>
      </c>
      <c r="H3359" s="5" t="str">
        <f>VLOOKUP($G3359,Products!$A$1:$C$11,COLUMNS(Products!$A$2:B3359),0)</f>
        <v>Electronics</v>
      </c>
      <c r="I3359" s="5">
        <f>VLOOKUP($G3359,Products!$A$1:$C$11,COLUMNS(Products!$A$2:C3359),0)</f>
        <v>263.2</v>
      </c>
      <c r="J3359" s="5">
        <v>445.05</v>
      </c>
      <c r="K3359" s="5" t="s">
        <v>81</v>
      </c>
      <c r="L3359" s="6">
        <v>45584</v>
      </c>
      <c r="M3359" s="5">
        <f t="shared" si="52"/>
        <v>10</v>
      </c>
      <c r="N3359" s="5" t="str">
        <f>TEXT(Table1[[#This Row],[Date]],"mmm")</f>
        <v>Oct</v>
      </c>
      <c r="O3359" s="5">
        <f>YEAR(Table1[[#This Row],[Date]])</f>
        <v>2024</v>
      </c>
    </row>
    <row r="3360" spans="1:15" x14ac:dyDescent="0.25">
      <c r="A3360" s="5">
        <v>3359</v>
      </c>
      <c r="B3360" s="6">
        <v>45384</v>
      </c>
      <c r="C3360" s="5" t="s">
        <v>38</v>
      </c>
      <c r="D3360" s="5" t="str">
        <f>VLOOKUP($C3360,'Sales Person'!$A$1:$C$21,2,0)</f>
        <v>Samantha Irvin</v>
      </c>
      <c r="E3360" s="5" t="s">
        <v>14</v>
      </c>
      <c r="F3360" s="5" t="str">
        <f>VLOOKUP($E3360,Country!$A$1:$B$11,2,0)</f>
        <v>Asia</v>
      </c>
      <c r="G3360" s="5" t="s">
        <v>28</v>
      </c>
      <c r="H3360" s="5" t="str">
        <f>VLOOKUP($G3360,Products!$A$1:$C$11,COLUMNS(Products!$A$2:B3360),0)</f>
        <v>Electronics</v>
      </c>
      <c r="I3360" s="5">
        <f>VLOOKUP($G3360,Products!$A$1:$C$11,COLUMNS(Products!$A$2:C3360),0)</f>
        <v>282.79000000000002</v>
      </c>
      <c r="J3360" s="5">
        <v>111.66</v>
      </c>
      <c r="K3360" s="5" t="s">
        <v>81</v>
      </c>
      <c r="L3360" s="6">
        <v>45402</v>
      </c>
      <c r="M3360" s="5">
        <f t="shared" si="52"/>
        <v>18</v>
      </c>
      <c r="N3360" s="5" t="str">
        <f>TEXT(Table1[[#This Row],[Date]],"mmm")</f>
        <v>Apr</v>
      </c>
      <c r="O3360" s="5">
        <f>YEAR(Table1[[#This Row],[Date]])</f>
        <v>2024</v>
      </c>
    </row>
    <row r="3361" spans="1:15" x14ac:dyDescent="0.25">
      <c r="A3361" s="5">
        <v>3360</v>
      </c>
      <c r="B3361" s="6">
        <v>45432</v>
      </c>
      <c r="C3361" s="5" t="s">
        <v>36</v>
      </c>
      <c r="D3361" s="5" t="str">
        <f>VLOOKUP($C3361,'Sales Person'!$A$1:$C$21,2,0)</f>
        <v>Michale Cole</v>
      </c>
      <c r="E3361" s="5" t="s">
        <v>13</v>
      </c>
      <c r="F3361" s="5" t="str">
        <f>VLOOKUP($E3361,Country!$A$1:$B$11,2,0)</f>
        <v>Asia</v>
      </c>
      <c r="G3361" s="5" t="s">
        <v>26</v>
      </c>
      <c r="H3361" s="5" t="str">
        <f>VLOOKUP($G3361,Products!$A$1:$C$11,COLUMNS(Products!$A$2:B3361),0)</f>
        <v>Electronics</v>
      </c>
      <c r="I3361" s="5">
        <f>VLOOKUP($G3361,Products!$A$1:$C$11,COLUMNS(Products!$A$2:C3361),0)</f>
        <v>263.2</v>
      </c>
      <c r="J3361" s="5">
        <v>848.41</v>
      </c>
      <c r="K3361" s="5" t="s">
        <v>81</v>
      </c>
      <c r="L3361" s="6">
        <v>45447</v>
      </c>
      <c r="M3361" s="5">
        <f t="shared" si="52"/>
        <v>15</v>
      </c>
      <c r="N3361" s="5" t="str">
        <f>TEXT(Table1[[#This Row],[Date]],"mmm")</f>
        <v>May</v>
      </c>
      <c r="O3361" s="5">
        <f>YEAR(Table1[[#This Row],[Date]])</f>
        <v>2024</v>
      </c>
    </row>
    <row r="3362" spans="1:15" x14ac:dyDescent="0.25">
      <c r="A3362" s="5">
        <v>3361</v>
      </c>
      <c r="B3362" s="6">
        <v>45382</v>
      </c>
      <c r="C3362" s="5" t="s">
        <v>44</v>
      </c>
      <c r="D3362" s="5" t="str">
        <f>VLOOKUP($C3362,'Sales Person'!$A$1:$C$21,2,0)</f>
        <v>Cathy Kelley</v>
      </c>
      <c r="E3362" s="5" t="s">
        <v>13</v>
      </c>
      <c r="F3362" s="5" t="str">
        <f>VLOOKUP($E3362,Country!$A$1:$B$11,2,0)</f>
        <v>Asia</v>
      </c>
      <c r="G3362" s="5" t="s">
        <v>30</v>
      </c>
      <c r="H3362" s="5" t="str">
        <f>VLOOKUP($G3362,Products!$A$1:$C$11,COLUMNS(Products!$A$2:B3362),0)</f>
        <v>Audio</v>
      </c>
      <c r="I3362" s="5">
        <f>VLOOKUP($G3362,Products!$A$1:$C$11,COLUMNS(Products!$A$2:C3362),0)</f>
        <v>199.57</v>
      </c>
      <c r="J3362" s="5">
        <v>335.32</v>
      </c>
      <c r="K3362" s="5" t="s">
        <v>81</v>
      </c>
      <c r="L3362" s="6">
        <v>45397</v>
      </c>
      <c r="M3362" s="5">
        <f t="shared" si="52"/>
        <v>15</v>
      </c>
      <c r="N3362" s="5" t="str">
        <f>TEXT(Table1[[#This Row],[Date]],"mmm")</f>
        <v>Mar</v>
      </c>
      <c r="O3362" s="5">
        <f>YEAR(Table1[[#This Row],[Date]])</f>
        <v>2024</v>
      </c>
    </row>
    <row r="3363" spans="1:15" x14ac:dyDescent="0.25">
      <c r="A3363" s="5">
        <v>3362</v>
      </c>
      <c r="B3363" s="6">
        <v>45103</v>
      </c>
      <c r="C3363" s="5" t="s">
        <v>46</v>
      </c>
      <c r="D3363" s="5" t="str">
        <f>VLOOKUP($C3363,'Sales Person'!$A$1:$C$21,2,0)</f>
        <v>Nick Patrick</v>
      </c>
      <c r="E3363" s="5" t="s">
        <v>13</v>
      </c>
      <c r="F3363" s="5" t="str">
        <f>VLOOKUP($E3363,Country!$A$1:$B$11,2,0)</f>
        <v>Asia</v>
      </c>
      <c r="G3363" s="5" t="s">
        <v>31</v>
      </c>
      <c r="H3363" s="5" t="str">
        <f>VLOOKUP($G3363,Products!$A$1:$C$11,COLUMNS(Products!$A$2:B3363),0)</f>
        <v>Electronics</v>
      </c>
      <c r="I3363" s="5">
        <f>VLOOKUP($G3363,Products!$A$1:$C$11,COLUMNS(Products!$A$2:C3363),0)</f>
        <v>71.97</v>
      </c>
      <c r="J3363" s="5">
        <v>936.59</v>
      </c>
      <c r="K3363" s="5" t="s">
        <v>82</v>
      </c>
      <c r="L3363" s="5" t="s">
        <v>83</v>
      </c>
      <c r="M3363" s="5" t="str">
        <f t="shared" si="52"/>
        <v>0</v>
      </c>
      <c r="N3363" s="5" t="str">
        <f>TEXT(Table1[[#This Row],[Date]],"mmm")</f>
        <v>Jun</v>
      </c>
      <c r="O3363" s="5">
        <f>YEAR(Table1[[#This Row],[Date]])</f>
        <v>2023</v>
      </c>
    </row>
    <row r="3364" spans="1:15" x14ac:dyDescent="0.25">
      <c r="A3364" s="5">
        <v>3363</v>
      </c>
      <c r="B3364" s="6">
        <v>45236</v>
      </c>
      <c r="C3364" s="5" t="s">
        <v>68</v>
      </c>
      <c r="D3364" s="5" t="str">
        <f>VLOOKUP($C3364,'Sales Person'!$A$1:$C$21,2,0)</f>
        <v>Samantha Irvin</v>
      </c>
      <c r="E3364" s="5" t="s">
        <v>9</v>
      </c>
      <c r="F3364" s="5" t="str">
        <f>VLOOKUP($E3364,Country!$A$1:$B$11,2,0)</f>
        <v>Europe</v>
      </c>
      <c r="G3364" s="5" t="s">
        <v>24</v>
      </c>
      <c r="H3364" s="5" t="str">
        <f>VLOOKUP($G3364,Products!$A$1:$C$11,COLUMNS(Products!$A$2:B3364),0)</f>
        <v>Audio</v>
      </c>
      <c r="I3364" s="5">
        <f>VLOOKUP($G3364,Products!$A$1:$C$11,COLUMNS(Products!$A$2:C3364),0)</f>
        <v>195.62</v>
      </c>
      <c r="J3364" s="5">
        <v>898.21</v>
      </c>
      <c r="K3364" s="5" t="s">
        <v>82</v>
      </c>
      <c r="L3364" s="5" t="s">
        <v>83</v>
      </c>
      <c r="M3364" s="5" t="str">
        <f t="shared" si="52"/>
        <v>0</v>
      </c>
      <c r="N3364" s="5" t="str">
        <f>TEXT(Table1[[#This Row],[Date]],"mmm")</f>
        <v>Nov</v>
      </c>
      <c r="O3364" s="5">
        <f>YEAR(Table1[[#This Row],[Date]])</f>
        <v>2023</v>
      </c>
    </row>
    <row r="3365" spans="1:15" x14ac:dyDescent="0.25">
      <c r="A3365" s="5">
        <v>3364</v>
      </c>
      <c r="B3365" s="6">
        <v>45093</v>
      </c>
      <c r="C3365" s="5" t="s">
        <v>58</v>
      </c>
      <c r="D3365" s="5" t="str">
        <f>VLOOKUP($C3365,'Sales Person'!$A$1:$C$21,2,0)</f>
        <v>Nick Patrick</v>
      </c>
      <c r="E3365" s="5" t="s">
        <v>10</v>
      </c>
      <c r="F3365" s="5" t="str">
        <f>VLOOKUP($E3365,Country!$A$1:$B$11,2,0)</f>
        <v>Europe</v>
      </c>
      <c r="G3365" s="5" t="s">
        <v>32</v>
      </c>
      <c r="H3365" s="5" t="str">
        <f>VLOOKUP($G3365,Products!$A$1:$C$11,COLUMNS(Products!$A$2:B3365),0)</f>
        <v>Audio</v>
      </c>
      <c r="I3365" s="5">
        <f>VLOOKUP($G3365,Products!$A$1:$C$11,COLUMNS(Products!$A$2:C3365),0)</f>
        <v>143.09</v>
      </c>
      <c r="J3365" s="5">
        <v>785.09</v>
      </c>
      <c r="K3365" s="5" t="s">
        <v>82</v>
      </c>
      <c r="L3365" s="5" t="s">
        <v>83</v>
      </c>
      <c r="M3365" s="5" t="str">
        <f t="shared" si="52"/>
        <v>0</v>
      </c>
      <c r="N3365" s="5" t="str">
        <f>TEXT(Table1[[#This Row],[Date]],"mmm")</f>
        <v>Jun</v>
      </c>
      <c r="O3365" s="5">
        <f>YEAR(Table1[[#This Row],[Date]])</f>
        <v>2023</v>
      </c>
    </row>
    <row r="3366" spans="1:15" x14ac:dyDescent="0.25">
      <c r="A3366" s="5">
        <v>3365</v>
      </c>
      <c r="B3366" s="6">
        <v>44948</v>
      </c>
      <c r="C3366" s="5" t="s">
        <v>70</v>
      </c>
      <c r="D3366" s="5" t="str">
        <f>VLOOKUP($C3366,'Sales Person'!$A$1:$C$21,2,0)</f>
        <v>Cathy Kelley</v>
      </c>
      <c r="E3366" s="5" t="s">
        <v>13</v>
      </c>
      <c r="F3366" s="5" t="str">
        <f>VLOOKUP($E3366,Country!$A$1:$B$11,2,0)</f>
        <v>Asia</v>
      </c>
      <c r="G3366" s="5" t="s">
        <v>33</v>
      </c>
      <c r="H3366" s="5" t="str">
        <f>VLOOKUP($G3366,Products!$A$1:$C$11,COLUMNS(Products!$A$2:B3366),0)</f>
        <v>Electronics</v>
      </c>
      <c r="I3366" s="5">
        <f>VLOOKUP($G3366,Products!$A$1:$C$11,COLUMNS(Products!$A$2:C3366),0)</f>
        <v>381.62</v>
      </c>
      <c r="J3366" s="5">
        <v>532.61</v>
      </c>
      <c r="K3366" s="5" t="s">
        <v>82</v>
      </c>
      <c r="L3366" s="5" t="s">
        <v>83</v>
      </c>
      <c r="M3366" s="5" t="str">
        <f t="shared" si="52"/>
        <v>0</v>
      </c>
      <c r="N3366" s="5" t="str">
        <f>TEXT(Table1[[#This Row],[Date]],"mmm")</f>
        <v>Jan</v>
      </c>
      <c r="O3366" s="5">
        <f>YEAR(Table1[[#This Row],[Date]])</f>
        <v>2023</v>
      </c>
    </row>
    <row r="3367" spans="1:15" x14ac:dyDescent="0.25">
      <c r="A3367" s="5">
        <v>3366</v>
      </c>
      <c r="B3367" s="6">
        <v>44971</v>
      </c>
      <c r="C3367" s="5" t="s">
        <v>46</v>
      </c>
      <c r="D3367" s="5" t="str">
        <f>VLOOKUP($C3367,'Sales Person'!$A$1:$C$21,2,0)</f>
        <v>Nick Patrick</v>
      </c>
      <c r="E3367" s="5" t="s">
        <v>15</v>
      </c>
      <c r="F3367" s="5" t="str">
        <f>VLOOKUP($E3367,Country!$A$1:$B$11,2,0)</f>
        <v>Oceania</v>
      </c>
      <c r="G3367" s="5" t="s">
        <v>22</v>
      </c>
      <c r="H3367" s="5" t="str">
        <f>VLOOKUP($G3367,Products!$A$1:$C$11,COLUMNS(Products!$A$2:B3367),0)</f>
        <v>Computing</v>
      </c>
      <c r="I3367" s="5">
        <f>VLOOKUP($G3367,Products!$A$1:$C$11,COLUMNS(Products!$A$2:C3367),0)</f>
        <v>415.78</v>
      </c>
      <c r="J3367" s="5">
        <v>784.47</v>
      </c>
      <c r="K3367" s="5" t="s">
        <v>82</v>
      </c>
      <c r="L3367" s="5" t="s">
        <v>83</v>
      </c>
      <c r="M3367" s="5" t="str">
        <f t="shared" si="52"/>
        <v>0</v>
      </c>
      <c r="N3367" s="5" t="str">
        <f>TEXT(Table1[[#This Row],[Date]],"mmm")</f>
        <v>Feb</v>
      </c>
      <c r="O3367" s="5">
        <f>YEAR(Table1[[#This Row],[Date]])</f>
        <v>2023</v>
      </c>
    </row>
    <row r="3368" spans="1:15" x14ac:dyDescent="0.25">
      <c r="A3368" s="5">
        <v>3367</v>
      </c>
      <c r="B3368" s="6">
        <v>45250</v>
      </c>
      <c r="C3368" s="5" t="s">
        <v>50</v>
      </c>
      <c r="D3368" s="5" t="str">
        <f>VLOOKUP($C3368,'Sales Person'!$A$1:$C$21,2,0)</f>
        <v>Michale Cole</v>
      </c>
      <c r="E3368" s="5" t="s">
        <v>9</v>
      </c>
      <c r="F3368" s="5" t="str">
        <f>VLOOKUP($E3368,Country!$A$1:$B$11,2,0)</f>
        <v>Europe</v>
      </c>
      <c r="G3368" s="5" t="s">
        <v>29</v>
      </c>
      <c r="H3368" s="5" t="str">
        <f>VLOOKUP($G3368,Products!$A$1:$C$11,COLUMNS(Products!$A$2:B3368),0)</f>
        <v>Computing</v>
      </c>
      <c r="I3368" s="5">
        <f>VLOOKUP($G3368,Products!$A$1:$C$11,COLUMNS(Products!$A$2:C3368),0)</f>
        <v>104.6</v>
      </c>
      <c r="J3368" s="5">
        <v>893.71</v>
      </c>
      <c r="K3368" s="5" t="s">
        <v>81</v>
      </c>
      <c r="L3368" s="6">
        <v>45260</v>
      </c>
      <c r="M3368" s="5">
        <f t="shared" si="52"/>
        <v>10</v>
      </c>
      <c r="N3368" s="5" t="str">
        <f>TEXT(Table1[[#This Row],[Date]],"mmm")</f>
        <v>Nov</v>
      </c>
      <c r="O3368" s="5">
        <f>YEAR(Table1[[#This Row],[Date]])</f>
        <v>2023</v>
      </c>
    </row>
    <row r="3369" spans="1:15" x14ac:dyDescent="0.25">
      <c r="A3369" s="5">
        <v>3368</v>
      </c>
      <c r="B3369" s="6">
        <v>45354</v>
      </c>
      <c r="C3369" s="5" t="s">
        <v>36</v>
      </c>
      <c r="D3369" s="5" t="str">
        <f>VLOOKUP($C3369,'Sales Person'!$A$1:$C$21,2,0)</f>
        <v>Michale Cole</v>
      </c>
      <c r="E3369" s="5" t="s">
        <v>7</v>
      </c>
      <c r="F3369" s="5" t="str">
        <f>VLOOKUP($E3369,Country!$A$1:$B$11,2,0)</f>
        <v>Europe</v>
      </c>
      <c r="G3369" s="5" t="s">
        <v>30</v>
      </c>
      <c r="H3369" s="5" t="str">
        <f>VLOOKUP($G3369,Products!$A$1:$C$11,COLUMNS(Products!$A$2:B3369),0)</f>
        <v>Audio</v>
      </c>
      <c r="I3369" s="5">
        <f>VLOOKUP($G3369,Products!$A$1:$C$11,COLUMNS(Products!$A$2:C3369),0)</f>
        <v>199.57</v>
      </c>
      <c r="J3369" s="5">
        <v>833.08</v>
      </c>
      <c r="K3369" s="5" t="s">
        <v>82</v>
      </c>
      <c r="L3369" s="5" t="s">
        <v>83</v>
      </c>
      <c r="M3369" s="5" t="str">
        <f t="shared" si="52"/>
        <v>0</v>
      </c>
      <c r="N3369" s="5" t="str">
        <f>TEXT(Table1[[#This Row],[Date]],"mmm")</f>
        <v>Mar</v>
      </c>
      <c r="O3369" s="5">
        <f>YEAR(Table1[[#This Row],[Date]])</f>
        <v>2024</v>
      </c>
    </row>
    <row r="3370" spans="1:15" x14ac:dyDescent="0.25">
      <c r="A3370" s="5">
        <v>3369</v>
      </c>
      <c r="B3370" s="6">
        <v>45319</v>
      </c>
      <c r="C3370" s="5" t="s">
        <v>60</v>
      </c>
      <c r="D3370" s="5" t="str">
        <f>VLOOKUP($C3370,'Sales Person'!$A$1:$C$21,2,0)</f>
        <v>Cathy Kelley</v>
      </c>
      <c r="E3370" s="5" t="s">
        <v>5</v>
      </c>
      <c r="F3370" s="5" t="str">
        <f>VLOOKUP($E3370,Country!$A$1:$B$11,2,0)</f>
        <v>South America</v>
      </c>
      <c r="G3370" s="5" t="s">
        <v>26</v>
      </c>
      <c r="H3370" s="5" t="str">
        <f>VLOOKUP($G3370,Products!$A$1:$C$11,COLUMNS(Products!$A$2:B3370),0)</f>
        <v>Electronics</v>
      </c>
      <c r="I3370" s="5">
        <f>VLOOKUP($G3370,Products!$A$1:$C$11,COLUMNS(Products!$A$2:C3370),0)</f>
        <v>263.2</v>
      </c>
      <c r="J3370" s="5">
        <v>888.26</v>
      </c>
      <c r="K3370" s="5" t="s">
        <v>82</v>
      </c>
      <c r="L3370" s="5" t="s">
        <v>83</v>
      </c>
      <c r="M3370" s="5" t="str">
        <f t="shared" si="52"/>
        <v>0</v>
      </c>
      <c r="N3370" s="5" t="str">
        <f>TEXT(Table1[[#This Row],[Date]],"mmm")</f>
        <v>Jan</v>
      </c>
      <c r="O3370" s="5">
        <f>YEAR(Table1[[#This Row],[Date]])</f>
        <v>2024</v>
      </c>
    </row>
    <row r="3371" spans="1:15" x14ac:dyDescent="0.25">
      <c r="A3371" s="5">
        <v>3370</v>
      </c>
      <c r="B3371" s="6">
        <v>45403</v>
      </c>
      <c r="C3371" s="5" t="s">
        <v>46</v>
      </c>
      <c r="D3371" s="5" t="str">
        <f>VLOOKUP($C3371,'Sales Person'!$A$1:$C$21,2,0)</f>
        <v>Nick Patrick</v>
      </c>
      <c r="E3371" s="5" t="s">
        <v>4</v>
      </c>
      <c r="F3371" s="5" t="str">
        <f>VLOOKUP($E3371,Country!$A$1:$B$11,2,0)</f>
        <v>North America</v>
      </c>
      <c r="G3371" s="5" t="s">
        <v>22</v>
      </c>
      <c r="H3371" s="5" t="str">
        <f>VLOOKUP($G3371,Products!$A$1:$C$11,COLUMNS(Products!$A$2:B3371),0)</f>
        <v>Computing</v>
      </c>
      <c r="I3371" s="5">
        <f>VLOOKUP($G3371,Products!$A$1:$C$11,COLUMNS(Products!$A$2:C3371),0)</f>
        <v>415.78</v>
      </c>
      <c r="J3371" s="5">
        <v>649.97</v>
      </c>
      <c r="K3371" s="5" t="s">
        <v>81</v>
      </c>
      <c r="L3371" s="6">
        <v>45405</v>
      </c>
      <c r="M3371" s="5">
        <f t="shared" si="52"/>
        <v>2</v>
      </c>
      <c r="N3371" s="5" t="str">
        <f>TEXT(Table1[[#This Row],[Date]],"mmm")</f>
        <v>Apr</v>
      </c>
      <c r="O3371" s="5">
        <f>YEAR(Table1[[#This Row],[Date]])</f>
        <v>2024</v>
      </c>
    </row>
    <row r="3372" spans="1:15" x14ac:dyDescent="0.25">
      <c r="A3372" s="5">
        <v>3371</v>
      </c>
      <c r="B3372" s="6">
        <v>45133</v>
      </c>
      <c r="C3372" s="5" t="s">
        <v>46</v>
      </c>
      <c r="D3372" s="5" t="str">
        <f>VLOOKUP($C3372,'Sales Person'!$A$1:$C$21,2,0)</f>
        <v>Nick Patrick</v>
      </c>
      <c r="E3372" s="5" t="s">
        <v>11</v>
      </c>
      <c r="F3372" s="5" t="str">
        <f>VLOOKUP($E3372,Country!$A$1:$B$11,2,0)</f>
        <v>Asia</v>
      </c>
      <c r="G3372" s="5" t="s">
        <v>30</v>
      </c>
      <c r="H3372" s="5" t="str">
        <f>VLOOKUP($G3372,Products!$A$1:$C$11,COLUMNS(Products!$A$2:B3372),0)</f>
        <v>Audio</v>
      </c>
      <c r="I3372" s="5">
        <f>VLOOKUP($G3372,Products!$A$1:$C$11,COLUMNS(Products!$A$2:C3372),0)</f>
        <v>199.57</v>
      </c>
      <c r="J3372" s="5">
        <v>382.54</v>
      </c>
      <c r="K3372" s="5" t="s">
        <v>81</v>
      </c>
      <c r="L3372" s="6">
        <v>45145</v>
      </c>
      <c r="M3372" s="5">
        <f t="shared" si="52"/>
        <v>12</v>
      </c>
      <c r="N3372" s="5" t="str">
        <f>TEXT(Table1[[#This Row],[Date]],"mmm")</f>
        <v>Jul</v>
      </c>
      <c r="O3372" s="5">
        <f>YEAR(Table1[[#This Row],[Date]])</f>
        <v>2023</v>
      </c>
    </row>
    <row r="3373" spans="1:15" x14ac:dyDescent="0.25">
      <c r="A3373" s="5">
        <v>3372</v>
      </c>
      <c r="B3373" s="6">
        <v>45487</v>
      </c>
      <c r="C3373" s="5" t="s">
        <v>56</v>
      </c>
      <c r="D3373" s="5" t="str">
        <f>VLOOKUP($C3373,'Sales Person'!$A$1:$C$21,2,0)</f>
        <v>Nick Patrick</v>
      </c>
      <c r="E3373" s="5" t="s">
        <v>13</v>
      </c>
      <c r="F3373" s="5" t="str">
        <f>VLOOKUP($E3373,Country!$A$1:$B$11,2,0)</f>
        <v>Asia</v>
      </c>
      <c r="G3373" s="5" t="s">
        <v>22</v>
      </c>
      <c r="H3373" s="5" t="str">
        <f>VLOOKUP($G3373,Products!$A$1:$C$11,COLUMNS(Products!$A$2:B3373),0)</f>
        <v>Computing</v>
      </c>
      <c r="I3373" s="5">
        <f>VLOOKUP($G3373,Products!$A$1:$C$11,COLUMNS(Products!$A$2:C3373),0)</f>
        <v>415.78</v>
      </c>
      <c r="J3373" s="5">
        <v>361.36</v>
      </c>
      <c r="K3373" s="5" t="s">
        <v>81</v>
      </c>
      <c r="L3373" s="6">
        <v>45502</v>
      </c>
      <c r="M3373" s="5">
        <f t="shared" si="52"/>
        <v>15</v>
      </c>
      <c r="N3373" s="5" t="str">
        <f>TEXT(Table1[[#This Row],[Date]],"mmm")</f>
        <v>Jul</v>
      </c>
      <c r="O3373" s="5">
        <f>YEAR(Table1[[#This Row],[Date]])</f>
        <v>2024</v>
      </c>
    </row>
    <row r="3374" spans="1:15" x14ac:dyDescent="0.25">
      <c r="A3374" s="5">
        <v>3373</v>
      </c>
      <c r="B3374" s="6">
        <v>44950</v>
      </c>
      <c r="C3374" s="5" t="s">
        <v>36</v>
      </c>
      <c r="D3374" s="5" t="str">
        <f>VLOOKUP($C3374,'Sales Person'!$A$1:$C$21,2,0)</f>
        <v>Michale Cole</v>
      </c>
      <c r="E3374" s="5" t="s">
        <v>11</v>
      </c>
      <c r="F3374" s="5" t="str">
        <f>VLOOKUP($E3374,Country!$A$1:$B$11,2,0)</f>
        <v>Asia</v>
      </c>
      <c r="G3374" s="5" t="s">
        <v>24</v>
      </c>
      <c r="H3374" s="5" t="str">
        <f>VLOOKUP($G3374,Products!$A$1:$C$11,COLUMNS(Products!$A$2:B3374),0)</f>
        <v>Audio</v>
      </c>
      <c r="I3374" s="5">
        <f>VLOOKUP($G3374,Products!$A$1:$C$11,COLUMNS(Products!$A$2:C3374),0)</f>
        <v>195.62</v>
      </c>
      <c r="J3374" s="5">
        <v>366.25</v>
      </c>
      <c r="K3374" s="5" t="s">
        <v>81</v>
      </c>
      <c r="L3374" s="6">
        <v>44962</v>
      </c>
      <c r="M3374" s="5">
        <f t="shared" si="52"/>
        <v>12</v>
      </c>
      <c r="N3374" s="5" t="str">
        <f>TEXT(Table1[[#This Row],[Date]],"mmm")</f>
        <v>Jan</v>
      </c>
      <c r="O3374" s="5">
        <f>YEAR(Table1[[#This Row],[Date]])</f>
        <v>2023</v>
      </c>
    </row>
    <row r="3375" spans="1:15" x14ac:dyDescent="0.25">
      <c r="A3375" s="5">
        <v>3374</v>
      </c>
      <c r="B3375" s="6">
        <v>45112</v>
      </c>
      <c r="C3375" s="5" t="s">
        <v>62</v>
      </c>
      <c r="D3375" s="5" t="str">
        <f>VLOOKUP($C3375,'Sales Person'!$A$1:$C$21,2,0)</f>
        <v>Cathy Kelley</v>
      </c>
      <c r="E3375" s="5" t="s">
        <v>9</v>
      </c>
      <c r="F3375" s="5" t="str">
        <f>VLOOKUP($E3375,Country!$A$1:$B$11,2,0)</f>
        <v>Europe</v>
      </c>
      <c r="G3375" s="5" t="s">
        <v>20</v>
      </c>
      <c r="H3375" s="5" t="str">
        <f>VLOOKUP($G3375,Products!$A$1:$C$11,COLUMNS(Products!$A$2:B3375),0)</f>
        <v>Office Equipment</v>
      </c>
      <c r="I3375" s="5">
        <f>VLOOKUP($G3375,Products!$A$1:$C$11,COLUMNS(Products!$A$2:C3375),0)</f>
        <v>350.59</v>
      </c>
      <c r="J3375" s="5">
        <v>343.41</v>
      </c>
      <c r="K3375" s="5" t="s">
        <v>82</v>
      </c>
      <c r="L3375" s="5" t="s">
        <v>83</v>
      </c>
      <c r="M3375" s="5" t="str">
        <f t="shared" si="52"/>
        <v>0</v>
      </c>
      <c r="N3375" s="5" t="str">
        <f>TEXT(Table1[[#This Row],[Date]],"mmm")</f>
        <v>Jul</v>
      </c>
      <c r="O3375" s="5">
        <f>YEAR(Table1[[#This Row],[Date]])</f>
        <v>2023</v>
      </c>
    </row>
    <row r="3376" spans="1:15" x14ac:dyDescent="0.25">
      <c r="A3376" s="5">
        <v>3375</v>
      </c>
      <c r="B3376" s="6">
        <v>45135</v>
      </c>
      <c r="C3376" s="5" t="s">
        <v>64</v>
      </c>
      <c r="D3376" s="5" t="str">
        <f>VLOOKUP($C3376,'Sales Person'!$A$1:$C$21,2,0)</f>
        <v>Michale Cole</v>
      </c>
      <c r="E3376" s="5" t="s">
        <v>5</v>
      </c>
      <c r="F3376" s="5" t="str">
        <f>VLOOKUP($E3376,Country!$A$1:$B$11,2,0)</f>
        <v>South America</v>
      </c>
      <c r="G3376" s="5" t="s">
        <v>31</v>
      </c>
      <c r="H3376" s="5" t="str">
        <f>VLOOKUP($G3376,Products!$A$1:$C$11,COLUMNS(Products!$A$2:B3376),0)</f>
        <v>Electronics</v>
      </c>
      <c r="I3376" s="5">
        <f>VLOOKUP($G3376,Products!$A$1:$C$11,COLUMNS(Products!$A$2:C3376),0)</f>
        <v>71.97</v>
      </c>
      <c r="J3376" s="5">
        <v>856.94</v>
      </c>
      <c r="K3376" s="5" t="s">
        <v>81</v>
      </c>
      <c r="L3376" s="6">
        <v>45139</v>
      </c>
      <c r="M3376" s="5">
        <f t="shared" si="52"/>
        <v>4</v>
      </c>
      <c r="N3376" s="5" t="str">
        <f>TEXT(Table1[[#This Row],[Date]],"mmm")</f>
        <v>Jul</v>
      </c>
      <c r="O3376" s="5">
        <f>YEAR(Table1[[#This Row],[Date]])</f>
        <v>2023</v>
      </c>
    </row>
    <row r="3377" spans="1:15" x14ac:dyDescent="0.25">
      <c r="A3377" s="5">
        <v>3376</v>
      </c>
      <c r="B3377" s="6">
        <v>45522</v>
      </c>
      <c r="C3377" s="5" t="s">
        <v>38</v>
      </c>
      <c r="D3377" s="5" t="str">
        <f>VLOOKUP($C3377,'Sales Person'!$A$1:$C$21,2,0)</f>
        <v>Samantha Irvin</v>
      </c>
      <c r="E3377" s="5" t="s">
        <v>15</v>
      </c>
      <c r="F3377" s="5" t="str">
        <f>VLOOKUP($E3377,Country!$A$1:$B$11,2,0)</f>
        <v>Oceania</v>
      </c>
      <c r="G3377" s="5" t="s">
        <v>24</v>
      </c>
      <c r="H3377" s="5" t="str">
        <f>VLOOKUP($G3377,Products!$A$1:$C$11,COLUMNS(Products!$A$2:B3377),0)</f>
        <v>Audio</v>
      </c>
      <c r="I3377" s="5">
        <f>VLOOKUP($G3377,Products!$A$1:$C$11,COLUMNS(Products!$A$2:C3377),0)</f>
        <v>195.62</v>
      </c>
      <c r="J3377" s="5">
        <v>800.09</v>
      </c>
      <c r="K3377" s="5" t="s">
        <v>82</v>
      </c>
      <c r="L3377" s="5" t="s">
        <v>83</v>
      </c>
      <c r="M3377" s="5" t="str">
        <f t="shared" si="52"/>
        <v>0</v>
      </c>
      <c r="N3377" s="5" t="str">
        <f>TEXT(Table1[[#This Row],[Date]],"mmm")</f>
        <v>Aug</v>
      </c>
      <c r="O3377" s="5">
        <f>YEAR(Table1[[#This Row],[Date]])</f>
        <v>2024</v>
      </c>
    </row>
    <row r="3378" spans="1:15" x14ac:dyDescent="0.25">
      <c r="A3378" s="5">
        <v>3377</v>
      </c>
      <c r="B3378" s="6">
        <v>45407</v>
      </c>
      <c r="C3378" s="5" t="s">
        <v>54</v>
      </c>
      <c r="D3378" s="5" t="str">
        <f>VLOOKUP($C3378,'Sales Person'!$A$1:$C$21,2,0)</f>
        <v>Michale Cole</v>
      </c>
      <c r="E3378" s="5" t="s">
        <v>4</v>
      </c>
      <c r="F3378" s="5" t="str">
        <f>VLOOKUP($E3378,Country!$A$1:$B$11,2,0)</f>
        <v>North America</v>
      </c>
      <c r="G3378" s="5" t="s">
        <v>20</v>
      </c>
      <c r="H3378" s="5" t="str">
        <f>VLOOKUP($G3378,Products!$A$1:$C$11,COLUMNS(Products!$A$2:B3378),0)</f>
        <v>Office Equipment</v>
      </c>
      <c r="I3378" s="5">
        <f>VLOOKUP($G3378,Products!$A$1:$C$11,COLUMNS(Products!$A$2:C3378),0)</f>
        <v>350.59</v>
      </c>
      <c r="J3378" s="5">
        <v>886.72</v>
      </c>
      <c r="K3378" s="5" t="s">
        <v>81</v>
      </c>
      <c r="L3378" s="6">
        <v>45409</v>
      </c>
      <c r="M3378" s="5">
        <f t="shared" si="52"/>
        <v>2</v>
      </c>
      <c r="N3378" s="5" t="str">
        <f>TEXT(Table1[[#This Row],[Date]],"mmm")</f>
        <v>Apr</v>
      </c>
      <c r="O3378" s="5">
        <f>YEAR(Table1[[#This Row],[Date]])</f>
        <v>2024</v>
      </c>
    </row>
    <row r="3379" spans="1:15" x14ac:dyDescent="0.25">
      <c r="A3379" s="5">
        <v>3378</v>
      </c>
      <c r="B3379" s="6">
        <v>45156</v>
      </c>
      <c r="C3379" s="5" t="s">
        <v>70</v>
      </c>
      <c r="D3379" s="5" t="str">
        <f>VLOOKUP($C3379,'Sales Person'!$A$1:$C$21,2,0)</f>
        <v>Cathy Kelley</v>
      </c>
      <c r="E3379" s="5" t="s">
        <v>9</v>
      </c>
      <c r="F3379" s="5" t="str">
        <f>VLOOKUP($E3379,Country!$A$1:$B$11,2,0)</f>
        <v>Europe</v>
      </c>
      <c r="G3379" s="5" t="s">
        <v>29</v>
      </c>
      <c r="H3379" s="5" t="str">
        <f>VLOOKUP($G3379,Products!$A$1:$C$11,COLUMNS(Products!$A$2:B3379),0)</f>
        <v>Computing</v>
      </c>
      <c r="I3379" s="5">
        <f>VLOOKUP($G3379,Products!$A$1:$C$11,COLUMNS(Products!$A$2:C3379),0)</f>
        <v>104.6</v>
      </c>
      <c r="J3379" s="5">
        <v>566.04</v>
      </c>
      <c r="K3379" s="5" t="s">
        <v>81</v>
      </c>
      <c r="L3379" s="6">
        <v>45166</v>
      </c>
      <c r="M3379" s="5">
        <f t="shared" si="52"/>
        <v>10</v>
      </c>
      <c r="N3379" s="5" t="str">
        <f>TEXT(Table1[[#This Row],[Date]],"mmm")</f>
        <v>Aug</v>
      </c>
      <c r="O3379" s="5">
        <f>YEAR(Table1[[#This Row],[Date]])</f>
        <v>2023</v>
      </c>
    </row>
    <row r="3380" spans="1:15" x14ac:dyDescent="0.25">
      <c r="A3380" s="5">
        <v>3379</v>
      </c>
      <c r="B3380" s="6">
        <v>45431</v>
      </c>
      <c r="C3380" s="5" t="s">
        <v>64</v>
      </c>
      <c r="D3380" s="5" t="str">
        <f>VLOOKUP($C3380,'Sales Person'!$A$1:$C$21,2,0)</f>
        <v>Michale Cole</v>
      </c>
      <c r="E3380" s="5" t="s">
        <v>11</v>
      </c>
      <c r="F3380" s="5" t="str">
        <f>VLOOKUP($E3380,Country!$A$1:$B$11,2,0)</f>
        <v>Asia</v>
      </c>
      <c r="G3380" s="5" t="s">
        <v>33</v>
      </c>
      <c r="H3380" s="5" t="str">
        <f>VLOOKUP($G3380,Products!$A$1:$C$11,COLUMNS(Products!$A$2:B3380),0)</f>
        <v>Electronics</v>
      </c>
      <c r="I3380" s="5">
        <f>VLOOKUP($G3380,Products!$A$1:$C$11,COLUMNS(Products!$A$2:C3380),0)</f>
        <v>381.62</v>
      </c>
      <c r="J3380" s="5">
        <v>784.26</v>
      </c>
      <c r="K3380" s="5" t="s">
        <v>81</v>
      </c>
      <c r="L3380" s="6">
        <v>45443</v>
      </c>
      <c r="M3380" s="5">
        <f t="shared" si="52"/>
        <v>12</v>
      </c>
      <c r="N3380" s="5" t="str">
        <f>TEXT(Table1[[#This Row],[Date]],"mmm")</f>
        <v>May</v>
      </c>
      <c r="O3380" s="5">
        <f>YEAR(Table1[[#This Row],[Date]])</f>
        <v>2024</v>
      </c>
    </row>
    <row r="3381" spans="1:15" x14ac:dyDescent="0.25">
      <c r="A3381" s="5">
        <v>3380</v>
      </c>
      <c r="B3381" s="6">
        <v>45176</v>
      </c>
      <c r="C3381" s="5" t="s">
        <v>64</v>
      </c>
      <c r="D3381" s="5" t="str">
        <f>VLOOKUP($C3381,'Sales Person'!$A$1:$C$21,2,0)</f>
        <v>Michale Cole</v>
      </c>
      <c r="E3381" s="5" t="s">
        <v>13</v>
      </c>
      <c r="F3381" s="5" t="str">
        <f>VLOOKUP($E3381,Country!$A$1:$B$11,2,0)</f>
        <v>Asia</v>
      </c>
      <c r="G3381" s="5" t="s">
        <v>24</v>
      </c>
      <c r="H3381" s="5" t="str">
        <f>VLOOKUP($G3381,Products!$A$1:$C$11,COLUMNS(Products!$A$2:B3381),0)</f>
        <v>Audio</v>
      </c>
      <c r="I3381" s="5">
        <f>VLOOKUP($G3381,Products!$A$1:$C$11,COLUMNS(Products!$A$2:C3381),0)</f>
        <v>195.62</v>
      </c>
      <c r="J3381" s="5">
        <v>944.34</v>
      </c>
      <c r="K3381" s="5" t="s">
        <v>81</v>
      </c>
      <c r="L3381" s="6">
        <v>45191</v>
      </c>
      <c r="M3381" s="5">
        <f t="shared" si="52"/>
        <v>15</v>
      </c>
      <c r="N3381" s="5" t="str">
        <f>TEXT(Table1[[#This Row],[Date]],"mmm")</f>
        <v>Sep</v>
      </c>
      <c r="O3381" s="5">
        <f>YEAR(Table1[[#This Row],[Date]])</f>
        <v>2023</v>
      </c>
    </row>
    <row r="3382" spans="1:15" x14ac:dyDescent="0.25">
      <c r="A3382" s="5">
        <v>3381</v>
      </c>
      <c r="B3382" s="6">
        <v>45307</v>
      </c>
      <c r="C3382" s="5" t="s">
        <v>48</v>
      </c>
      <c r="D3382" s="5" t="str">
        <f>VLOOKUP($C3382,'Sales Person'!$A$1:$C$21,2,0)</f>
        <v>Cathy Kelley</v>
      </c>
      <c r="E3382" s="5" t="s">
        <v>7</v>
      </c>
      <c r="F3382" s="5" t="str">
        <f>VLOOKUP($E3382,Country!$A$1:$B$11,2,0)</f>
        <v>Europe</v>
      </c>
      <c r="G3382" s="5" t="s">
        <v>29</v>
      </c>
      <c r="H3382" s="5" t="str">
        <f>VLOOKUP($G3382,Products!$A$1:$C$11,COLUMNS(Products!$A$2:B3382),0)</f>
        <v>Computing</v>
      </c>
      <c r="I3382" s="5">
        <f>VLOOKUP($G3382,Products!$A$1:$C$11,COLUMNS(Products!$A$2:C3382),0)</f>
        <v>104.6</v>
      </c>
      <c r="J3382" s="5">
        <v>636.59</v>
      </c>
      <c r="K3382" s="5" t="s">
        <v>81</v>
      </c>
      <c r="L3382" s="6">
        <v>45315</v>
      </c>
      <c r="M3382" s="5">
        <f t="shared" si="52"/>
        <v>8</v>
      </c>
      <c r="N3382" s="5" t="str">
        <f>TEXT(Table1[[#This Row],[Date]],"mmm")</f>
        <v>Jan</v>
      </c>
      <c r="O3382" s="5">
        <f>YEAR(Table1[[#This Row],[Date]])</f>
        <v>2024</v>
      </c>
    </row>
    <row r="3383" spans="1:15" x14ac:dyDescent="0.25">
      <c r="A3383" s="5">
        <v>3382</v>
      </c>
      <c r="B3383" s="6">
        <v>45041</v>
      </c>
      <c r="C3383" s="5" t="s">
        <v>58</v>
      </c>
      <c r="D3383" s="5" t="str">
        <f>VLOOKUP($C3383,'Sales Person'!$A$1:$C$21,2,0)</f>
        <v>Nick Patrick</v>
      </c>
      <c r="E3383" s="5" t="s">
        <v>5</v>
      </c>
      <c r="F3383" s="5" t="str">
        <f>VLOOKUP($E3383,Country!$A$1:$B$11,2,0)</f>
        <v>South America</v>
      </c>
      <c r="G3383" s="5" t="s">
        <v>30</v>
      </c>
      <c r="H3383" s="5" t="str">
        <f>VLOOKUP($G3383,Products!$A$1:$C$11,COLUMNS(Products!$A$2:B3383),0)</f>
        <v>Audio</v>
      </c>
      <c r="I3383" s="5">
        <f>VLOOKUP($G3383,Products!$A$1:$C$11,COLUMNS(Products!$A$2:C3383),0)</f>
        <v>199.57</v>
      </c>
      <c r="J3383" s="5">
        <v>339.34</v>
      </c>
      <c r="K3383" s="5" t="s">
        <v>81</v>
      </c>
      <c r="L3383" s="6">
        <v>45045</v>
      </c>
      <c r="M3383" s="5">
        <f t="shared" si="52"/>
        <v>4</v>
      </c>
      <c r="N3383" s="5" t="str">
        <f>TEXT(Table1[[#This Row],[Date]],"mmm")</f>
        <v>Apr</v>
      </c>
      <c r="O3383" s="5">
        <f>YEAR(Table1[[#This Row],[Date]])</f>
        <v>2023</v>
      </c>
    </row>
    <row r="3384" spans="1:15" x14ac:dyDescent="0.25">
      <c r="A3384" s="5">
        <v>3383</v>
      </c>
      <c r="B3384" s="6">
        <v>45251</v>
      </c>
      <c r="C3384" s="5" t="s">
        <v>56</v>
      </c>
      <c r="D3384" s="5" t="str">
        <f>VLOOKUP($C3384,'Sales Person'!$A$1:$C$21,2,0)</f>
        <v>Nick Patrick</v>
      </c>
      <c r="E3384" s="5" t="s">
        <v>5</v>
      </c>
      <c r="F3384" s="5" t="str">
        <f>VLOOKUP($E3384,Country!$A$1:$B$11,2,0)</f>
        <v>South America</v>
      </c>
      <c r="G3384" s="5" t="s">
        <v>33</v>
      </c>
      <c r="H3384" s="5" t="str">
        <f>VLOOKUP($G3384,Products!$A$1:$C$11,COLUMNS(Products!$A$2:B3384),0)</f>
        <v>Electronics</v>
      </c>
      <c r="I3384" s="5">
        <f>VLOOKUP($G3384,Products!$A$1:$C$11,COLUMNS(Products!$A$2:C3384),0)</f>
        <v>381.62</v>
      </c>
      <c r="J3384" s="5">
        <v>875.58</v>
      </c>
      <c r="K3384" s="5" t="s">
        <v>82</v>
      </c>
      <c r="L3384" s="5" t="s">
        <v>83</v>
      </c>
      <c r="M3384" s="5" t="str">
        <f t="shared" si="52"/>
        <v>0</v>
      </c>
      <c r="N3384" s="5" t="str">
        <f>TEXT(Table1[[#This Row],[Date]],"mmm")</f>
        <v>Nov</v>
      </c>
      <c r="O3384" s="5">
        <f>YEAR(Table1[[#This Row],[Date]])</f>
        <v>2023</v>
      </c>
    </row>
    <row r="3385" spans="1:15" x14ac:dyDescent="0.25">
      <c r="A3385" s="5">
        <v>3384</v>
      </c>
      <c r="B3385" s="6">
        <v>45308</v>
      </c>
      <c r="C3385" s="5" t="s">
        <v>44</v>
      </c>
      <c r="D3385" s="5" t="str">
        <f>VLOOKUP($C3385,'Sales Person'!$A$1:$C$21,2,0)</f>
        <v>Cathy Kelley</v>
      </c>
      <c r="E3385" s="5" t="s">
        <v>11</v>
      </c>
      <c r="F3385" s="5" t="str">
        <f>VLOOKUP($E3385,Country!$A$1:$B$11,2,0)</f>
        <v>Asia</v>
      </c>
      <c r="G3385" s="5" t="s">
        <v>20</v>
      </c>
      <c r="H3385" s="5" t="str">
        <f>VLOOKUP($G3385,Products!$A$1:$C$11,COLUMNS(Products!$A$2:B3385),0)</f>
        <v>Office Equipment</v>
      </c>
      <c r="I3385" s="5">
        <f>VLOOKUP($G3385,Products!$A$1:$C$11,COLUMNS(Products!$A$2:C3385),0)</f>
        <v>350.59</v>
      </c>
      <c r="J3385" s="5">
        <v>746.21</v>
      </c>
      <c r="K3385" s="5" t="s">
        <v>81</v>
      </c>
      <c r="L3385" s="6">
        <v>45320</v>
      </c>
      <c r="M3385" s="5">
        <f t="shared" si="52"/>
        <v>12</v>
      </c>
      <c r="N3385" s="5" t="str">
        <f>TEXT(Table1[[#This Row],[Date]],"mmm")</f>
        <v>Jan</v>
      </c>
      <c r="O3385" s="5">
        <f>YEAR(Table1[[#This Row],[Date]])</f>
        <v>2024</v>
      </c>
    </row>
    <row r="3386" spans="1:15" x14ac:dyDescent="0.25">
      <c r="A3386" s="5">
        <v>3385</v>
      </c>
      <c r="B3386" s="6">
        <v>45353</v>
      </c>
      <c r="C3386" s="5" t="s">
        <v>72</v>
      </c>
      <c r="D3386" s="5" t="str">
        <f>VLOOKUP($C3386,'Sales Person'!$A$1:$C$21,2,0)</f>
        <v>Cathy Kelley</v>
      </c>
      <c r="E3386" s="5" t="s">
        <v>4</v>
      </c>
      <c r="F3386" s="5" t="str">
        <f>VLOOKUP($E3386,Country!$A$1:$B$11,2,0)</f>
        <v>North America</v>
      </c>
      <c r="G3386" s="5" t="s">
        <v>28</v>
      </c>
      <c r="H3386" s="5" t="str">
        <f>VLOOKUP($G3386,Products!$A$1:$C$11,COLUMNS(Products!$A$2:B3386),0)</f>
        <v>Electronics</v>
      </c>
      <c r="I3386" s="5">
        <f>VLOOKUP($G3386,Products!$A$1:$C$11,COLUMNS(Products!$A$2:C3386),0)</f>
        <v>282.79000000000002</v>
      </c>
      <c r="J3386" s="5">
        <v>871.78</v>
      </c>
      <c r="K3386" s="5" t="s">
        <v>81</v>
      </c>
      <c r="L3386" s="6">
        <v>45355</v>
      </c>
      <c r="M3386" s="5">
        <f t="shared" si="52"/>
        <v>2</v>
      </c>
      <c r="N3386" s="5" t="str">
        <f>TEXT(Table1[[#This Row],[Date]],"mmm")</f>
        <v>Mar</v>
      </c>
      <c r="O3386" s="5">
        <f>YEAR(Table1[[#This Row],[Date]])</f>
        <v>2024</v>
      </c>
    </row>
    <row r="3387" spans="1:15" x14ac:dyDescent="0.25">
      <c r="A3387" s="5">
        <v>3386</v>
      </c>
      <c r="B3387" s="6">
        <v>45158</v>
      </c>
      <c r="C3387" s="5" t="s">
        <v>74</v>
      </c>
      <c r="D3387" s="5" t="str">
        <f>VLOOKUP($C3387,'Sales Person'!$A$1:$C$21,2,0)</f>
        <v>Michale Cole</v>
      </c>
      <c r="E3387" s="5" t="s">
        <v>13</v>
      </c>
      <c r="F3387" s="5" t="str">
        <f>VLOOKUP($E3387,Country!$A$1:$B$11,2,0)</f>
        <v>Asia</v>
      </c>
      <c r="G3387" s="5" t="s">
        <v>24</v>
      </c>
      <c r="H3387" s="5" t="str">
        <f>VLOOKUP($G3387,Products!$A$1:$C$11,COLUMNS(Products!$A$2:B3387),0)</f>
        <v>Audio</v>
      </c>
      <c r="I3387" s="5">
        <f>VLOOKUP($G3387,Products!$A$1:$C$11,COLUMNS(Products!$A$2:C3387),0)</f>
        <v>195.62</v>
      </c>
      <c r="J3387" s="5">
        <v>535.26</v>
      </c>
      <c r="K3387" s="5" t="s">
        <v>81</v>
      </c>
      <c r="L3387" s="6">
        <v>45173</v>
      </c>
      <c r="M3387" s="5">
        <f t="shared" si="52"/>
        <v>15</v>
      </c>
      <c r="N3387" s="5" t="str">
        <f>TEXT(Table1[[#This Row],[Date]],"mmm")</f>
        <v>Aug</v>
      </c>
      <c r="O3387" s="5">
        <f>YEAR(Table1[[#This Row],[Date]])</f>
        <v>2023</v>
      </c>
    </row>
    <row r="3388" spans="1:15" x14ac:dyDescent="0.25">
      <c r="A3388" s="5">
        <v>3387</v>
      </c>
      <c r="B3388" s="6">
        <v>45496</v>
      </c>
      <c r="C3388" s="5" t="s">
        <v>52</v>
      </c>
      <c r="D3388" s="5" t="str">
        <f>VLOOKUP($C3388,'Sales Person'!$A$1:$C$21,2,0)</f>
        <v>Nick Patrick</v>
      </c>
      <c r="E3388" s="5" t="s">
        <v>15</v>
      </c>
      <c r="F3388" s="5" t="str">
        <f>VLOOKUP($E3388,Country!$A$1:$B$11,2,0)</f>
        <v>Oceania</v>
      </c>
      <c r="G3388" s="5" t="s">
        <v>32</v>
      </c>
      <c r="H3388" s="5" t="str">
        <f>VLOOKUP($G3388,Products!$A$1:$C$11,COLUMNS(Products!$A$2:B3388),0)</f>
        <v>Audio</v>
      </c>
      <c r="I3388" s="5">
        <f>VLOOKUP($G3388,Products!$A$1:$C$11,COLUMNS(Products!$A$2:C3388),0)</f>
        <v>143.09</v>
      </c>
      <c r="J3388" s="5">
        <v>578.25</v>
      </c>
      <c r="K3388" s="5" t="s">
        <v>82</v>
      </c>
      <c r="L3388" s="5" t="s">
        <v>83</v>
      </c>
      <c r="M3388" s="5" t="str">
        <f t="shared" si="52"/>
        <v>0</v>
      </c>
      <c r="N3388" s="5" t="str">
        <f>TEXT(Table1[[#This Row],[Date]],"mmm")</f>
        <v>Jul</v>
      </c>
      <c r="O3388" s="5">
        <f>YEAR(Table1[[#This Row],[Date]])</f>
        <v>2024</v>
      </c>
    </row>
    <row r="3389" spans="1:15" x14ac:dyDescent="0.25">
      <c r="A3389" s="5">
        <v>3388</v>
      </c>
      <c r="B3389" s="6">
        <v>45253</v>
      </c>
      <c r="C3389" s="5" t="s">
        <v>72</v>
      </c>
      <c r="D3389" s="5" t="str">
        <f>VLOOKUP($C3389,'Sales Person'!$A$1:$C$21,2,0)</f>
        <v>Cathy Kelley</v>
      </c>
      <c r="E3389" s="5" t="s">
        <v>13</v>
      </c>
      <c r="F3389" s="5" t="str">
        <f>VLOOKUP($E3389,Country!$A$1:$B$11,2,0)</f>
        <v>Asia</v>
      </c>
      <c r="G3389" s="5" t="s">
        <v>29</v>
      </c>
      <c r="H3389" s="5" t="str">
        <f>VLOOKUP($G3389,Products!$A$1:$C$11,COLUMNS(Products!$A$2:B3389),0)</f>
        <v>Computing</v>
      </c>
      <c r="I3389" s="5">
        <f>VLOOKUP($G3389,Products!$A$1:$C$11,COLUMNS(Products!$A$2:C3389),0)</f>
        <v>104.6</v>
      </c>
      <c r="J3389" s="5">
        <v>172.36</v>
      </c>
      <c r="K3389" s="5" t="s">
        <v>81</v>
      </c>
      <c r="L3389" s="6">
        <v>45268</v>
      </c>
      <c r="M3389" s="5">
        <f t="shared" si="52"/>
        <v>15</v>
      </c>
      <c r="N3389" s="5" t="str">
        <f>TEXT(Table1[[#This Row],[Date]],"mmm")</f>
        <v>Nov</v>
      </c>
      <c r="O3389" s="5">
        <f>YEAR(Table1[[#This Row],[Date]])</f>
        <v>2023</v>
      </c>
    </row>
    <row r="3390" spans="1:15" x14ac:dyDescent="0.25">
      <c r="A3390" s="5">
        <v>3389</v>
      </c>
      <c r="B3390" s="6">
        <v>45558</v>
      </c>
      <c r="C3390" s="5" t="s">
        <v>68</v>
      </c>
      <c r="D3390" s="5" t="str">
        <f>VLOOKUP($C3390,'Sales Person'!$A$1:$C$21,2,0)</f>
        <v>Samantha Irvin</v>
      </c>
      <c r="E3390" s="5" t="s">
        <v>11</v>
      </c>
      <c r="F3390" s="5" t="str">
        <f>VLOOKUP($E3390,Country!$A$1:$B$11,2,0)</f>
        <v>Asia</v>
      </c>
      <c r="G3390" s="5" t="s">
        <v>31</v>
      </c>
      <c r="H3390" s="5" t="str">
        <f>VLOOKUP($G3390,Products!$A$1:$C$11,COLUMNS(Products!$A$2:B3390),0)</f>
        <v>Electronics</v>
      </c>
      <c r="I3390" s="5">
        <f>VLOOKUP($G3390,Products!$A$1:$C$11,COLUMNS(Products!$A$2:C3390),0)</f>
        <v>71.97</v>
      </c>
      <c r="J3390" s="5">
        <v>119.65</v>
      </c>
      <c r="K3390" s="5" t="s">
        <v>82</v>
      </c>
      <c r="L3390" s="5" t="s">
        <v>83</v>
      </c>
      <c r="M3390" s="5" t="str">
        <f t="shared" si="52"/>
        <v>0</v>
      </c>
      <c r="N3390" s="5" t="str">
        <f>TEXT(Table1[[#This Row],[Date]],"mmm")</f>
        <v>Sep</v>
      </c>
      <c r="O3390" s="5">
        <f>YEAR(Table1[[#This Row],[Date]])</f>
        <v>2024</v>
      </c>
    </row>
    <row r="3391" spans="1:15" x14ac:dyDescent="0.25">
      <c r="A3391" s="5">
        <v>3390</v>
      </c>
      <c r="B3391" s="6">
        <v>44977</v>
      </c>
      <c r="C3391" s="5" t="s">
        <v>36</v>
      </c>
      <c r="D3391" s="5" t="str">
        <f>VLOOKUP($C3391,'Sales Person'!$A$1:$C$21,2,0)</f>
        <v>Michale Cole</v>
      </c>
      <c r="E3391" s="5" t="s">
        <v>14</v>
      </c>
      <c r="F3391" s="5" t="str">
        <f>VLOOKUP($E3391,Country!$A$1:$B$11,2,0)</f>
        <v>Asia</v>
      </c>
      <c r="G3391" s="5" t="s">
        <v>28</v>
      </c>
      <c r="H3391" s="5" t="str">
        <f>VLOOKUP($G3391,Products!$A$1:$C$11,COLUMNS(Products!$A$2:B3391),0)</f>
        <v>Electronics</v>
      </c>
      <c r="I3391" s="5">
        <f>VLOOKUP($G3391,Products!$A$1:$C$11,COLUMNS(Products!$A$2:C3391),0)</f>
        <v>282.79000000000002</v>
      </c>
      <c r="J3391" s="5">
        <v>209.42</v>
      </c>
      <c r="K3391" s="5" t="s">
        <v>81</v>
      </c>
      <c r="L3391" s="6">
        <v>44995</v>
      </c>
      <c r="M3391" s="5">
        <f t="shared" si="52"/>
        <v>18</v>
      </c>
      <c r="N3391" s="5" t="str">
        <f>TEXT(Table1[[#This Row],[Date]],"mmm")</f>
        <v>Feb</v>
      </c>
      <c r="O3391" s="5">
        <f>YEAR(Table1[[#This Row],[Date]])</f>
        <v>2023</v>
      </c>
    </row>
    <row r="3392" spans="1:15" x14ac:dyDescent="0.25">
      <c r="A3392" s="5">
        <v>3391</v>
      </c>
      <c r="B3392" s="6">
        <v>45508</v>
      </c>
      <c r="C3392" s="5" t="s">
        <v>72</v>
      </c>
      <c r="D3392" s="5" t="str">
        <f>VLOOKUP($C3392,'Sales Person'!$A$1:$C$21,2,0)</f>
        <v>Cathy Kelley</v>
      </c>
      <c r="E3392" s="5" t="s">
        <v>4</v>
      </c>
      <c r="F3392" s="5" t="str">
        <f>VLOOKUP($E3392,Country!$A$1:$B$11,2,0)</f>
        <v>North America</v>
      </c>
      <c r="G3392" s="5" t="s">
        <v>24</v>
      </c>
      <c r="H3392" s="5" t="str">
        <f>VLOOKUP($G3392,Products!$A$1:$C$11,COLUMNS(Products!$A$2:B3392),0)</f>
        <v>Audio</v>
      </c>
      <c r="I3392" s="5">
        <f>VLOOKUP($G3392,Products!$A$1:$C$11,COLUMNS(Products!$A$2:C3392),0)</f>
        <v>195.62</v>
      </c>
      <c r="J3392" s="5">
        <v>405.47</v>
      </c>
      <c r="K3392" s="5" t="s">
        <v>81</v>
      </c>
      <c r="L3392" s="6">
        <v>45510</v>
      </c>
      <c r="M3392" s="5">
        <f t="shared" si="52"/>
        <v>2</v>
      </c>
      <c r="N3392" s="5" t="str">
        <f>TEXT(Table1[[#This Row],[Date]],"mmm")</f>
        <v>Aug</v>
      </c>
      <c r="O3392" s="5">
        <f>YEAR(Table1[[#This Row],[Date]])</f>
        <v>2024</v>
      </c>
    </row>
    <row r="3393" spans="1:15" x14ac:dyDescent="0.25">
      <c r="A3393" s="5">
        <v>3392</v>
      </c>
      <c r="B3393" s="6">
        <v>45388</v>
      </c>
      <c r="C3393" s="5" t="s">
        <v>60</v>
      </c>
      <c r="D3393" s="5" t="str">
        <f>VLOOKUP($C3393,'Sales Person'!$A$1:$C$21,2,0)</f>
        <v>Cathy Kelley</v>
      </c>
      <c r="E3393" s="5" t="s">
        <v>11</v>
      </c>
      <c r="F3393" s="5" t="str">
        <f>VLOOKUP($E3393,Country!$A$1:$B$11,2,0)</f>
        <v>Asia</v>
      </c>
      <c r="G3393" s="5" t="s">
        <v>20</v>
      </c>
      <c r="H3393" s="5" t="str">
        <f>VLOOKUP($G3393,Products!$A$1:$C$11,COLUMNS(Products!$A$2:B3393),0)</f>
        <v>Office Equipment</v>
      </c>
      <c r="I3393" s="5">
        <f>VLOOKUP($G3393,Products!$A$1:$C$11,COLUMNS(Products!$A$2:C3393),0)</f>
        <v>350.59</v>
      </c>
      <c r="J3393" s="5">
        <v>749.08</v>
      </c>
      <c r="K3393" s="5" t="s">
        <v>82</v>
      </c>
      <c r="L3393" s="5" t="s">
        <v>83</v>
      </c>
      <c r="M3393" s="5" t="str">
        <f t="shared" si="52"/>
        <v>0</v>
      </c>
      <c r="N3393" s="5" t="str">
        <f>TEXT(Table1[[#This Row],[Date]],"mmm")</f>
        <v>Apr</v>
      </c>
      <c r="O3393" s="5">
        <f>YEAR(Table1[[#This Row],[Date]])</f>
        <v>2024</v>
      </c>
    </row>
    <row r="3394" spans="1:15" x14ac:dyDescent="0.25">
      <c r="A3394" s="5">
        <v>3393</v>
      </c>
      <c r="B3394" s="6">
        <v>45143</v>
      </c>
      <c r="C3394" s="5" t="s">
        <v>66</v>
      </c>
      <c r="D3394" s="5" t="str">
        <f>VLOOKUP($C3394,'Sales Person'!$A$1:$C$21,2,0)</f>
        <v>Michale Cole</v>
      </c>
      <c r="E3394" s="5" t="s">
        <v>15</v>
      </c>
      <c r="F3394" s="5" t="str">
        <f>VLOOKUP($E3394,Country!$A$1:$B$11,2,0)</f>
        <v>Oceania</v>
      </c>
      <c r="G3394" s="5" t="s">
        <v>20</v>
      </c>
      <c r="H3394" s="5" t="str">
        <f>VLOOKUP($G3394,Products!$A$1:$C$11,COLUMNS(Products!$A$2:B3394),0)</f>
        <v>Office Equipment</v>
      </c>
      <c r="I3394" s="5">
        <f>VLOOKUP($G3394,Products!$A$1:$C$11,COLUMNS(Products!$A$2:C3394),0)</f>
        <v>350.59</v>
      </c>
      <c r="J3394" s="5">
        <v>253.85</v>
      </c>
      <c r="K3394" s="5" t="s">
        <v>81</v>
      </c>
      <c r="L3394" s="6">
        <v>45163</v>
      </c>
      <c r="M3394" s="5">
        <f t="shared" ref="M3394:M3457" si="53">IFERROR(L3394-B3394,"0")</f>
        <v>20</v>
      </c>
      <c r="N3394" s="5" t="str">
        <f>TEXT(Table1[[#This Row],[Date]],"mmm")</f>
        <v>Aug</v>
      </c>
      <c r="O3394" s="5">
        <f>YEAR(Table1[[#This Row],[Date]])</f>
        <v>2023</v>
      </c>
    </row>
    <row r="3395" spans="1:15" x14ac:dyDescent="0.25">
      <c r="A3395" s="5">
        <v>3394</v>
      </c>
      <c r="B3395" s="6">
        <v>45330</v>
      </c>
      <c r="C3395" s="5" t="s">
        <v>56</v>
      </c>
      <c r="D3395" s="5" t="str">
        <f>VLOOKUP($C3395,'Sales Person'!$A$1:$C$21,2,0)</f>
        <v>Nick Patrick</v>
      </c>
      <c r="E3395" s="5" t="s">
        <v>13</v>
      </c>
      <c r="F3395" s="5" t="str">
        <f>VLOOKUP($E3395,Country!$A$1:$B$11,2,0)</f>
        <v>Asia</v>
      </c>
      <c r="G3395" s="5" t="s">
        <v>20</v>
      </c>
      <c r="H3395" s="5" t="str">
        <f>VLOOKUP($G3395,Products!$A$1:$C$11,COLUMNS(Products!$A$2:B3395),0)</f>
        <v>Office Equipment</v>
      </c>
      <c r="I3395" s="5">
        <f>VLOOKUP($G3395,Products!$A$1:$C$11,COLUMNS(Products!$A$2:C3395),0)</f>
        <v>350.59</v>
      </c>
      <c r="J3395" s="5">
        <v>987.84</v>
      </c>
      <c r="K3395" s="5" t="s">
        <v>81</v>
      </c>
      <c r="L3395" s="6">
        <v>45345</v>
      </c>
      <c r="M3395" s="5">
        <f t="shared" si="53"/>
        <v>15</v>
      </c>
      <c r="N3395" s="5" t="str">
        <f>TEXT(Table1[[#This Row],[Date]],"mmm")</f>
        <v>Feb</v>
      </c>
      <c r="O3395" s="5">
        <f>YEAR(Table1[[#This Row],[Date]])</f>
        <v>2024</v>
      </c>
    </row>
    <row r="3396" spans="1:15" x14ac:dyDescent="0.25">
      <c r="A3396" s="5">
        <v>3395</v>
      </c>
      <c r="B3396" s="6">
        <v>45436</v>
      </c>
      <c r="C3396" s="5" t="s">
        <v>48</v>
      </c>
      <c r="D3396" s="5" t="str">
        <f>VLOOKUP($C3396,'Sales Person'!$A$1:$C$21,2,0)</f>
        <v>Cathy Kelley</v>
      </c>
      <c r="E3396" s="5" t="s">
        <v>5</v>
      </c>
      <c r="F3396" s="5" t="str">
        <f>VLOOKUP($E3396,Country!$A$1:$B$11,2,0)</f>
        <v>South America</v>
      </c>
      <c r="G3396" s="5" t="s">
        <v>24</v>
      </c>
      <c r="H3396" s="5" t="str">
        <f>VLOOKUP($G3396,Products!$A$1:$C$11,COLUMNS(Products!$A$2:B3396),0)</f>
        <v>Audio</v>
      </c>
      <c r="I3396" s="5">
        <f>VLOOKUP($G3396,Products!$A$1:$C$11,COLUMNS(Products!$A$2:C3396),0)</f>
        <v>195.62</v>
      </c>
      <c r="J3396" s="5">
        <v>180.83</v>
      </c>
      <c r="K3396" s="5" t="s">
        <v>81</v>
      </c>
      <c r="L3396" s="6">
        <v>45440</v>
      </c>
      <c r="M3396" s="5">
        <f t="shared" si="53"/>
        <v>4</v>
      </c>
      <c r="N3396" s="5" t="str">
        <f>TEXT(Table1[[#This Row],[Date]],"mmm")</f>
        <v>May</v>
      </c>
      <c r="O3396" s="5">
        <f>YEAR(Table1[[#This Row],[Date]])</f>
        <v>2024</v>
      </c>
    </row>
    <row r="3397" spans="1:15" x14ac:dyDescent="0.25">
      <c r="A3397" s="5">
        <v>3396</v>
      </c>
      <c r="B3397" s="6">
        <v>45119</v>
      </c>
      <c r="C3397" s="5" t="s">
        <v>70</v>
      </c>
      <c r="D3397" s="5" t="str">
        <f>VLOOKUP($C3397,'Sales Person'!$A$1:$C$21,2,0)</f>
        <v>Cathy Kelley</v>
      </c>
      <c r="E3397" s="5" t="s">
        <v>9</v>
      </c>
      <c r="F3397" s="5" t="str">
        <f>VLOOKUP($E3397,Country!$A$1:$B$11,2,0)</f>
        <v>Europe</v>
      </c>
      <c r="G3397" s="5" t="s">
        <v>33</v>
      </c>
      <c r="H3397" s="5" t="str">
        <f>VLOOKUP($G3397,Products!$A$1:$C$11,COLUMNS(Products!$A$2:B3397),0)</f>
        <v>Electronics</v>
      </c>
      <c r="I3397" s="5">
        <f>VLOOKUP($G3397,Products!$A$1:$C$11,COLUMNS(Products!$A$2:C3397),0)</f>
        <v>381.62</v>
      </c>
      <c r="J3397" s="5">
        <v>979.79</v>
      </c>
      <c r="K3397" s="5" t="s">
        <v>82</v>
      </c>
      <c r="L3397" s="5" t="s">
        <v>83</v>
      </c>
      <c r="M3397" s="5" t="str">
        <f t="shared" si="53"/>
        <v>0</v>
      </c>
      <c r="N3397" s="5" t="str">
        <f>TEXT(Table1[[#This Row],[Date]],"mmm")</f>
        <v>Jul</v>
      </c>
      <c r="O3397" s="5">
        <f>YEAR(Table1[[#This Row],[Date]])</f>
        <v>2023</v>
      </c>
    </row>
    <row r="3398" spans="1:15" x14ac:dyDescent="0.25">
      <c r="A3398" s="5">
        <v>3397</v>
      </c>
      <c r="B3398" s="6">
        <v>45100</v>
      </c>
      <c r="C3398" s="5" t="s">
        <v>64</v>
      </c>
      <c r="D3398" s="5" t="str">
        <f>VLOOKUP($C3398,'Sales Person'!$A$1:$C$21,2,0)</f>
        <v>Michale Cole</v>
      </c>
      <c r="E3398" s="5" t="s">
        <v>15</v>
      </c>
      <c r="F3398" s="5" t="str">
        <f>VLOOKUP($E3398,Country!$A$1:$B$11,2,0)</f>
        <v>Oceania</v>
      </c>
      <c r="G3398" s="5" t="s">
        <v>24</v>
      </c>
      <c r="H3398" s="5" t="str">
        <f>VLOOKUP($G3398,Products!$A$1:$C$11,COLUMNS(Products!$A$2:B3398),0)</f>
        <v>Audio</v>
      </c>
      <c r="I3398" s="5">
        <f>VLOOKUP($G3398,Products!$A$1:$C$11,COLUMNS(Products!$A$2:C3398),0)</f>
        <v>195.62</v>
      </c>
      <c r="J3398" s="5">
        <v>409.28</v>
      </c>
      <c r="K3398" s="5" t="s">
        <v>81</v>
      </c>
      <c r="L3398" s="6">
        <v>45120</v>
      </c>
      <c r="M3398" s="5">
        <f t="shared" si="53"/>
        <v>20</v>
      </c>
      <c r="N3398" s="5" t="str">
        <f>TEXT(Table1[[#This Row],[Date]],"mmm")</f>
        <v>Jun</v>
      </c>
      <c r="O3398" s="5">
        <f>YEAR(Table1[[#This Row],[Date]])</f>
        <v>2023</v>
      </c>
    </row>
    <row r="3399" spans="1:15" x14ac:dyDescent="0.25">
      <c r="A3399" s="5">
        <v>3398</v>
      </c>
      <c r="B3399" s="6">
        <v>45543</v>
      </c>
      <c r="C3399" s="5" t="s">
        <v>72</v>
      </c>
      <c r="D3399" s="5" t="str">
        <f>VLOOKUP($C3399,'Sales Person'!$A$1:$C$21,2,0)</f>
        <v>Cathy Kelley</v>
      </c>
      <c r="E3399" s="5" t="s">
        <v>15</v>
      </c>
      <c r="F3399" s="5" t="str">
        <f>VLOOKUP($E3399,Country!$A$1:$B$11,2,0)</f>
        <v>Oceania</v>
      </c>
      <c r="G3399" s="5" t="s">
        <v>26</v>
      </c>
      <c r="H3399" s="5" t="str">
        <f>VLOOKUP($G3399,Products!$A$1:$C$11,COLUMNS(Products!$A$2:B3399),0)</f>
        <v>Electronics</v>
      </c>
      <c r="I3399" s="5">
        <f>VLOOKUP($G3399,Products!$A$1:$C$11,COLUMNS(Products!$A$2:C3399),0)</f>
        <v>263.2</v>
      </c>
      <c r="J3399" s="5">
        <v>362.98</v>
      </c>
      <c r="K3399" s="5" t="s">
        <v>81</v>
      </c>
      <c r="L3399" s="6">
        <v>45563</v>
      </c>
      <c r="M3399" s="5">
        <f t="shared" si="53"/>
        <v>20</v>
      </c>
      <c r="N3399" s="5" t="str">
        <f>TEXT(Table1[[#This Row],[Date]],"mmm")</f>
        <v>Sep</v>
      </c>
      <c r="O3399" s="5">
        <f>YEAR(Table1[[#This Row],[Date]])</f>
        <v>2024</v>
      </c>
    </row>
    <row r="3400" spans="1:15" x14ac:dyDescent="0.25">
      <c r="A3400" s="5">
        <v>3399</v>
      </c>
      <c r="B3400" s="6">
        <v>45515</v>
      </c>
      <c r="C3400" s="5" t="s">
        <v>60</v>
      </c>
      <c r="D3400" s="5" t="str">
        <f>VLOOKUP($C3400,'Sales Person'!$A$1:$C$21,2,0)</f>
        <v>Cathy Kelley</v>
      </c>
      <c r="E3400" s="5" t="s">
        <v>5</v>
      </c>
      <c r="F3400" s="5" t="str">
        <f>VLOOKUP($E3400,Country!$A$1:$B$11,2,0)</f>
        <v>South America</v>
      </c>
      <c r="G3400" s="5" t="s">
        <v>32</v>
      </c>
      <c r="H3400" s="5" t="str">
        <f>VLOOKUP($G3400,Products!$A$1:$C$11,COLUMNS(Products!$A$2:B3400),0)</f>
        <v>Audio</v>
      </c>
      <c r="I3400" s="5">
        <f>VLOOKUP($G3400,Products!$A$1:$C$11,COLUMNS(Products!$A$2:C3400),0)</f>
        <v>143.09</v>
      </c>
      <c r="J3400" s="5">
        <v>911.85</v>
      </c>
      <c r="K3400" s="5" t="s">
        <v>82</v>
      </c>
      <c r="L3400" s="5" t="s">
        <v>83</v>
      </c>
      <c r="M3400" s="5" t="str">
        <f t="shared" si="53"/>
        <v>0</v>
      </c>
      <c r="N3400" s="5" t="str">
        <f>TEXT(Table1[[#This Row],[Date]],"mmm")</f>
        <v>Aug</v>
      </c>
      <c r="O3400" s="5">
        <f>YEAR(Table1[[#This Row],[Date]])</f>
        <v>2024</v>
      </c>
    </row>
    <row r="3401" spans="1:15" x14ac:dyDescent="0.25">
      <c r="A3401" s="5">
        <v>3400</v>
      </c>
      <c r="B3401" s="6">
        <v>45561</v>
      </c>
      <c r="C3401" s="5" t="s">
        <v>74</v>
      </c>
      <c r="D3401" s="5" t="str">
        <f>VLOOKUP($C3401,'Sales Person'!$A$1:$C$21,2,0)</f>
        <v>Michale Cole</v>
      </c>
      <c r="E3401" s="5" t="s">
        <v>7</v>
      </c>
      <c r="F3401" s="5" t="str">
        <f>VLOOKUP($E3401,Country!$A$1:$B$11,2,0)</f>
        <v>Europe</v>
      </c>
      <c r="G3401" s="5" t="s">
        <v>24</v>
      </c>
      <c r="H3401" s="5" t="str">
        <f>VLOOKUP($G3401,Products!$A$1:$C$11,COLUMNS(Products!$A$2:B3401),0)</f>
        <v>Audio</v>
      </c>
      <c r="I3401" s="5">
        <f>VLOOKUP($G3401,Products!$A$1:$C$11,COLUMNS(Products!$A$2:C3401),0)</f>
        <v>195.62</v>
      </c>
      <c r="J3401" s="5">
        <v>914.82</v>
      </c>
      <c r="K3401" s="5" t="s">
        <v>81</v>
      </c>
      <c r="L3401" s="6">
        <v>45569</v>
      </c>
      <c r="M3401" s="5">
        <f t="shared" si="53"/>
        <v>8</v>
      </c>
      <c r="N3401" s="5" t="str">
        <f>TEXT(Table1[[#This Row],[Date]],"mmm")</f>
        <v>Sep</v>
      </c>
      <c r="O3401" s="5">
        <f>YEAR(Table1[[#This Row],[Date]])</f>
        <v>2024</v>
      </c>
    </row>
    <row r="3402" spans="1:15" x14ac:dyDescent="0.25">
      <c r="A3402" s="5">
        <v>3401</v>
      </c>
      <c r="B3402" s="6">
        <v>44951</v>
      </c>
      <c r="C3402" s="5" t="s">
        <v>44</v>
      </c>
      <c r="D3402" s="5" t="str">
        <f>VLOOKUP($C3402,'Sales Person'!$A$1:$C$21,2,0)</f>
        <v>Cathy Kelley</v>
      </c>
      <c r="E3402" s="5" t="s">
        <v>14</v>
      </c>
      <c r="F3402" s="5" t="str">
        <f>VLOOKUP($E3402,Country!$A$1:$B$11,2,0)</f>
        <v>Asia</v>
      </c>
      <c r="G3402" s="5" t="s">
        <v>31</v>
      </c>
      <c r="H3402" s="5" t="str">
        <f>VLOOKUP($G3402,Products!$A$1:$C$11,COLUMNS(Products!$A$2:B3402),0)</f>
        <v>Electronics</v>
      </c>
      <c r="I3402" s="5">
        <f>VLOOKUP($G3402,Products!$A$1:$C$11,COLUMNS(Products!$A$2:C3402),0)</f>
        <v>71.97</v>
      </c>
      <c r="J3402" s="5">
        <v>391.42</v>
      </c>
      <c r="K3402" s="5" t="s">
        <v>81</v>
      </c>
      <c r="L3402" s="6">
        <v>44969</v>
      </c>
      <c r="M3402" s="5">
        <f t="shared" si="53"/>
        <v>18</v>
      </c>
      <c r="N3402" s="5" t="str">
        <f>TEXT(Table1[[#This Row],[Date]],"mmm")</f>
        <v>Jan</v>
      </c>
      <c r="O3402" s="5">
        <f>YEAR(Table1[[#This Row],[Date]])</f>
        <v>2023</v>
      </c>
    </row>
    <row r="3403" spans="1:15" x14ac:dyDescent="0.25">
      <c r="A3403" s="5">
        <v>3402</v>
      </c>
      <c r="B3403" s="6">
        <v>45322</v>
      </c>
      <c r="C3403" s="5" t="s">
        <v>54</v>
      </c>
      <c r="D3403" s="5" t="str">
        <f>VLOOKUP($C3403,'Sales Person'!$A$1:$C$21,2,0)</f>
        <v>Michale Cole</v>
      </c>
      <c r="E3403" s="5" t="s">
        <v>11</v>
      </c>
      <c r="F3403" s="5" t="str">
        <f>VLOOKUP($E3403,Country!$A$1:$B$11,2,0)</f>
        <v>Asia</v>
      </c>
      <c r="G3403" s="5" t="s">
        <v>31</v>
      </c>
      <c r="H3403" s="5" t="str">
        <f>VLOOKUP($G3403,Products!$A$1:$C$11,COLUMNS(Products!$A$2:B3403),0)</f>
        <v>Electronics</v>
      </c>
      <c r="I3403" s="5">
        <f>VLOOKUP($G3403,Products!$A$1:$C$11,COLUMNS(Products!$A$2:C3403),0)</f>
        <v>71.97</v>
      </c>
      <c r="J3403" s="5">
        <v>489.95</v>
      </c>
      <c r="K3403" s="5" t="s">
        <v>82</v>
      </c>
      <c r="L3403" s="5" t="s">
        <v>83</v>
      </c>
      <c r="M3403" s="5" t="str">
        <f t="shared" si="53"/>
        <v>0</v>
      </c>
      <c r="N3403" s="5" t="str">
        <f>TEXT(Table1[[#This Row],[Date]],"mmm")</f>
        <v>Jan</v>
      </c>
      <c r="O3403" s="5">
        <f>YEAR(Table1[[#This Row],[Date]])</f>
        <v>2024</v>
      </c>
    </row>
    <row r="3404" spans="1:15" x14ac:dyDescent="0.25">
      <c r="A3404" s="5">
        <v>3403</v>
      </c>
      <c r="B3404" s="6">
        <v>45031</v>
      </c>
      <c r="C3404" s="5" t="s">
        <v>58</v>
      </c>
      <c r="D3404" s="5" t="str">
        <f>VLOOKUP($C3404,'Sales Person'!$A$1:$C$21,2,0)</f>
        <v>Nick Patrick</v>
      </c>
      <c r="E3404" s="5" t="s">
        <v>4</v>
      </c>
      <c r="F3404" s="5" t="str">
        <f>VLOOKUP($E3404,Country!$A$1:$B$11,2,0)</f>
        <v>North America</v>
      </c>
      <c r="G3404" s="5" t="s">
        <v>28</v>
      </c>
      <c r="H3404" s="5" t="str">
        <f>VLOOKUP($G3404,Products!$A$1:$C$11,COLUMNS(Products!$A$2:B3404),0)</f>
        <v>Electronics</v>
      </c>
      <c r="I3404" s="5">
        <f>VLOOKUP($G3404,Products!$A$1:$C$11,COLUMNS(Products!$A$2:C3404),0)</f>
        <v>282.79000000000002</v>
      </c>
      <c r="J3404" s="5">
        <v>629.76</v>
      </c>
      <c r="K3404" s="5" t="s">
        <v>81</v>
      </c>
      <c r="L3404" s="6">
        <v>45033</v>
      </c>
      <c r="M3404" s="5">
        <f t="shared" si="53"/>
        <v>2</v>
      </c>
      <c r="N3404" s="5" t="str">
        <f>TEXT(Table1[[#This Row],[Date]],"mmm")</f>
        <v>Apr</v>
      </c>
      <c r="O3404" s="5">
        <f>YEAR(Table1[[#This Row],[Date]])</f>
        <v>2023</v>
      </c>
    </row>
    <row r="3405" spans="1:15" x14ac:dyDescent="0.25">
      <c r="A3405" s="5">
        <v>3404</v>
      </c>
      <c r="B3405" s="6">
        <v>44932</v>
      </c>
      <c r="C3405" s="5" t="s">
        <v>70</v>
      </c>
      <c r="D3405" s="5" t="str">
        <f>VLOOKUP($C3405,'Sales Person'!$A$1:$C$21,2,0)</f>
        <v>Cathy Kelley</v>
      </c>
      <c r="E3405" s="5" t="s">
        <v>2</v>
      </c>
      <c r="F3405" s="5" t="str">
        <f>VLOOKUP($E3405,Country!$A$1:$B$11,2,0)</f>
        <v>North America</v>
      </c>
      <c r="G3405" s="5" t="s">
        <v>20</v>
      </c>
      <c r="H3405" s="5" t="str">
        <f>VLOOKUP($G3405,Products!$A$1:$C$11,COLUMNS(Products!$A$2:B3405),0)</f>
        <v>Office Equipment</v>
      </c>
      <c r="I3405" s="5">
        <f>VLOOKUP($G3405,Products!$A$1:$C$11,COLUMNS(Products!$A$2:C3405),0)</f>
        <v>350.59</v>
      </c>
      <c r="J3405" s="5">
        <v>630.57000000000005</v>
      </c>
      <c r="K3405" s="5" t="s">
        <v>81</v>
      </c>
      <c r="L3405" s="6">
        <v>44933</v>
      </c>
      <c r="M3405" s="5">
        <f t="shared" si="53"/>
        <v>1</v>
      </c>
      <c r="N3405" s="5" t="str">
        <f>TEXT(Table1[[#This Row],[Date]],"mmm")</f>
        <v>Jan</v>
      </c>
      <c r="O3405" s="5">
        <f>YEAR(Table1[[#This Row],[Date]])</f>
        <v>2023</v>
      </c>
    </row>
    <row r="3406" spans="1:15" x14ac:dyDescent="0.25">
      <c r="A3406" s="5">
        <v>3405</v>
      </c>
      <c r="B3406" s="6">
        <v>45397</v>
      </c>
      <c r="C3406" s="5" t="s">
        <v>60</v>
      </c>
      <c r="D3406" s="5" t="str">
        <f>VLOOKUP($C3406,'Sales Person'!$A$1:$C$21,2,0)</f>
        <v>Cathy Kelley</v>
      </c>
      <c r="E3406" s="5" t="s">
        <v>2</v>
      </c>
      <c r="F3406" s="5" t="str">
        <f>VLOOKUP($E3406,Country!$A$1:$B$11,2,0)</f>
        <v>North America</v>
      </c>
      <c r="G3406" s="5" t="s">
        <v>22</v>
      </c>
      <c r="H3406" s="5" t="str">
        <f>VLOOKUP($G3406,Products!$A$1:$C$11,COLUMNS(Products!$A$2:B3406),0)</f>
        <v>Computing</v>
      </c>
      <c r="I3406" s="5">
        <f>VLOOKUP($G3406,Products!$A$1:$C$11,COLUMNS(Products!$A$2:C3406),0)</f>
        <v>415.78</v>
      </c>
      <c r="J3406" s="5">
        <v>211.17</v>
      </c>
      <c r="K3406" s="5" t="s">
        <v>81</v>
      </c>
      <c r="L3406" s="6">
        <v>45398</v>
      </c>
      <c r="M3406" s="5">
        <f t="shared" si="53"/>
        <v>1</v>
      </c>
      <c r="N3406" s="5" t="str">
        <f>TEXT(Table1[[#This Row],[Date]],"mmm")</f>
        <v>Apr</v>
      </c>
      <c r="O3406" s="5">
        <f>YEAR(Table1[[#This Row],[Date]])</f>
        <v>2024</v>
      </c>
    </row>
    <row r="3407" spans="1:15" x14ac:dyDescent="0.25">
      <c r="A3407" s="5">
        <v>3406</v>
      </c>
      <c r="B3407" s="6">
        <v>45016</v>
      </c>
      <c r="C3407" s="5" t="s">
        <v>54</v>
      </c>
      <c r="D3407" s="5" t="str">
        <f>VLOOKUP($C3407,'Sales Person'!$A$1:$C$21,2,0)</f>
        <v>Michale Cole</v>
      </c>
      <c r="E3407" s="5" t="s">
        <v>2</v>
      </c>
      <c r="F3407" s="5" t="str">
        <f>VLOOKUP($E3407,Country!$A$1:$B$11,2,0)</f>
        <v>North America</v>
      </c>
      <c r="G3407" s="5" t="s">
        <v>33</v>
      </c>
      <c r="H3407" s="5" t="str">
        <f>VLOOKUP($G3407,Products!$A$1:$C$11,COLUMNS(Products!$A$2:B3407),0)</f>
        <v>Electronics</v>
      </c>
      <c r="I3407" s="5">
        <f>VLOOKUP($G3407,Products!$A$1:$C$11,COLUMNS(Products!$A$2:C3407),0)</f>
        <v>381.62</v>
      </c>
      <c r="J3407" s="5">
        <v>108.28</v>
      </c>
      <c r="K3407" s="5" t="s">
        <v>81</v>
      </c>
      <c r="L3407" s="6">
        <v>45017</v>
      </c>
      <c r="M3407" s="5">
        <f t="shared" si="53"/>
        <v>1</v>
      </c>
      <c r="N3407" s="5" t="str">
        <f>TEXT(Table1[[#This Row],[Date]],"mmm")</f>
        <v>Mar</v>
      </c>
      <c r="O3407" s="5">
        <f>YEAR(Table1[[#This Row],[Date]])</f>
        <v>2023</v>
      </c>
    </row>
    <row r="3408" spans="1:15" x14ac:dyDescent="0.25">
      <c r="A3408" s="5">
        <v>3407</v>
      </c>
      <c r="B3408" s="6">
        <v>45649</v>
      </c>
      <c r="C3408" s="5" t="s">
        <v>58</v>
      </c>
      <c r="D3408" s="5" t="str">
        <f>VLOOKUP($C3408,'Sales Person'!$A$1:$C$21,2,0)</f>
        <v>Nick Patrick</v>
      </c>
      <c r="E3408" s="5" t="s">
        <v>5</v>
      </c>
      <c r="F3408" s="5" t="str">
        <f>VLOOKUP($E3408,Country!$A$1:$B$11,2,0)</f>
        <v>South America</v>
      </c>
      <c r="G3408" s="5" t="s">
        <v>30</v>
      </c>
      <c r="H3408" s="5" t="str">
        <f>VLOOKUP($G3408,Products!$A$1:$C$11,COLUMNS(Products!$A$2:B3408),0)</f>
        <v>Audio</v>
      </c>
      <c r="I3408" s="5">
        <f>VLOOKUP($G3408,Products!$A$1:$C$11,COLUMNS(Products!$A$2:C3408),0)</f>
        <v>199.57</v>
      </c>
      <c r="J3408" s="5">
        <v>672.2</v>
      </c>
      <c r="K3408" s="5" t="s">
        <v>81</v>
      </c>
      <c r="L3408" s="6">
        <v>45653</v>
      </c>
      <c r="M3408" s="5">
        <f t="shared" si="53"/>
        <v>4</v>
      </c>
      <c r="N3408" s="5" t="str">
        <f>TEXT(Table1[[#This Row],[Date]],"mmm")</f>
        <v>Dec</v>
      </c>
      <c r="O3408" s="5">
        <f>YEAR(Table1[[#This Row],[Date]])</f>
        <v>2024</v>
      </c>
    </row>
    <row r="3409" spans="1:15" x14ac:dyDescent="0.25">
      <c r="A3409" s="5">
        <v>3408</v>
      </c>
      <c r="B3409" s="6">
        <v>45291</v>
      </c>
      <c r="C3409" s="5" t="s">
        <v>52</v>
      </c>
      <c r="D3409" s="5" t="str">
        <f>VLOOKUP($C3409,'Sales Person'!$A$1:$C$21,2,0)</f>
        <v>Nick Patrick</v>
      </c>
      <c r="E3409" s="5" t="s">
        <v>11</v>
      </c>
      <c r="F3409" s="5" t="str">
        <f>VLOOKUP($E3409,Country!$A$1:$B$11,2,0)</f>
        <v>Asia</v>
      </c>
      <c r="G3409" s="5" t="s">
        <v>22</v>
      </c>
      <c r="H3409" s="5" t="str">
        <f>VLOOKUP($G3409,Products!$A$1:$C$11,COLUMNS(Products!$A$2:B3409),0)</f>
        <v>Computing</v>
      </c>
      <c r="I3409" s="5">
        <f>VLOOKUP($G3409,Products!$A$1:$C$11,COLUMNS(Products!$A$2:C3409),0)</f>
        <v>415.78</v>
      </c>
      <c r="J3409" s="5">
        <v>713.99</v>
      </c>
      <c r="K3409" s="5" t="s">
        <v>81</v>
      </c>
      <c r="L3409" s="6">
        <v>45303</v>
      </c>
      <c r="M3409" s="5">
        <f t="shared" si="53"/>
        <v>12</v>
      </c>
      <c r="N3409" s="5" t="str">
        <f>TEXT(Table1[[#This Row],[Date]],"mmm")</f>
        <v>Dec</v>
      </c>
      <c r="O3409" s="5">
        <f>YEAR(Table1[[#This Row],[Date]])</f>
        <v>2023</v>
      </c>
    </row>
    <row r="3410" spans="1:15" x14ac:dyDescent="0.25">
      <c r="A3410" s="5">
        <v>3409</v>
      </c>
      <c r="B3410" s="6">
        <v>45069</v>
      </c>
      <c r="C3410" s="5" t="s">
        <v>68</v>
      </c>
      <c r="D3410" s="5" t="str">
        <f>VLOOKUP($C3410,'Sales Person'!$A$1:$C$21,2,0)</f>
        <v>Samantha Irvin</v>
      </c>
      <c r="E3410" s="5" t="s">
        <v>14</v>
      </c>
      <c r="F3410" s="5" t="str">
        <f>VLOOKUP($E3410,Country!$A$1:$B$11,2,0)</f>
        <v>Asia</v>
      </c>
      <c r="G3410" s="5" t="s">
        <v>30</v>
      </c>
      <c r="H3410" s="5" t="str">
        <f>VLOOKUP($G3410,Products!$A$1:$C$11,COLUMNS(Products!$A$2:B3410),0)</f>
        <v>Audio</v>
      </c>
      <c r="I3410" s="5">
        <f>VLOOKUP($G3410,Products!$A$1:$C$11,COLUMNS(Products!$A$2:C3410),0)</f>
        <v>199.57</v>
      </c>
      <c r="J3410" s="5">
        <v>736.09</v>
      </c>
      <c r="K3410" s="5" t="s">
        <v>81</v>
      </c>
      <c r="L3410" s="6">
        <v>45087</v>
      </c>
      <c r="M3410" s="5">
        <f t="shared" si="53"/>
        <v>18</v>
      </c>
      <c r="N3410" s="5" t="str">
        <f>TEXT(Table1[[#This Row],[Date]],"mmm")</f>
        <v>May</v>
      </c>
      <c r="O3410" s="5">
        <f>YEAR(Table1[[#This Row],[Date]])</f>
        <v>2023</v>
      </c>
    </row>
    <row r="3411" spans="1:15" x14ac:dyDescent="0.25">
      <c r="A3411" s="5">
        <v>3410</v>
      </c>
      <c r="B3411" s="6">
        <v>45613</v>
      </c>
      <c r="C3411" s="5" t="s">
        <v>64</v>
      </c>
      <c r="D3411" s="5" t="str">
        <f>VLOOKUP($C3411,'Sales Person'!$A$1:$C$21,2,0)</f>
        <v>Michale Cole</v>
      </c>
      <c r="E3411" s="5" t="s">
        <v>14</v>
      </c>
      <c r="F3411" s="5" t="str">
        <f>VLOOKUP($E3411,Country!$A$1:$B$11,2,0)</f>
        <v>Asia</v>
      </c>
      <c r="G3411" s="5" t="s">
        <v>20</v>
      </c>
      <c r="H3411" s="5" t="str">
        <f>VLOOKUP($G3411,Products!$A$1:$C$11,COLUMNS(Products!$A$2:B3411),0)</f>
        <v>Office Equipment</v>
      </c>
      <c r="I3411" s="5">
        <f>VLOOKUP($G3411,Products!$A$1:$C$11,COLUMNS(Products!$A$2:C3411),0)</f>
        <v>350.59</v>
      </c>
      <c r="J3411" s="5">
        <v>354.8</v>
      </c>
      <c r="K3411" s="5" t="s">
        <v>82</v>
      </c>
      <c r="L3411" s="5" t="s">
        <v>83</v>
      </c>
      <c r="M3411" s="5" t="str">
        <f t="shared" si="53"/>
        <v>0</v>
      </c>
      <c r="N3411" s="5" t="str">
        <f>TEXT(Table1[[#This Row],[Date]],"mmm")</f>
        <v>Nov</v>
      </c>
      <c r="O3411" s="5">
        <f>YEAR(Table1[[#This Row],[Date]])</f>
        <v>2024</v>
      </c>
    </row>
    <row r="3412" spans="1:15" x14ac:dyDescent="0.25">
      <c r="A3412" s="5">
        <v>3411</v>
      </c>
      <c r="B3412" s="6">
        <v>45369</v>
      </c>
      <c r="C3412" s="5" t="s">
        <v>46</v>
      </c>
      <c r="D3412" s="5" t="str">
        <f>VLOOKUP($C3412,'Sales Person'!$A$1:$C$21,2,0)</f>
        <v>Nick Patrick</v>
      </c>
      <c r="E3412" s="5" t="s">
        <v>4</v>
      </c>
      <c r="F3412" s="5" t="str">
        <f>VLOOKUP($E3412,Country!$A$1:$B$11,2,0)</f>
        <v>North America</v>
      </c>
      <c r="G3412" s="5" t="s">
        <v>26</v>
      </c>
      <c r="H3412" s="5" t="str">
        <f>VLOOKUP($G3412,Products!$A$1:$C$11,COLUMNS(Products!$A$2:B3412),0)</f>
        <v>Electronics</v>
      </c>
      <c r="I3412" s="5">
        <f>VLOOKUP($G3412,Products!$A$1:$C$11,COLUMNS(Products!$A$2:C3412),0)</f>
        <v>263.2</v>
      </c>
      <c r="J3412" s="5">
        <v>688.09</v>
      </c>
      <c r="K3412" s="5" t="s">
        <v>82</v>
      </c>
      <c r="L3412" s="5" t="s">
        <v>83</v>
      </c>
      <c r="M3412" s="5" t="str">
        <f t="shared" si="53"/>
        <v>0</v>
      </c>
      <c r="N3412" s="5" t="str">
        <f>TEXT(Table1[[#This Row],[Date]],"mmm")</f>
        <v>Mar</v>
      </c>
      <c r="O3412" s="5">
        <f>YEAR(Table1[[#This Row],[Date]])</f>
        <v>2024</v>
      </c>
    </row>
    <row r="3413" spans="1:15" x14ac:dyDescent="0.25">
      <c r="A3413" s="5">
        <v>3412</v>
      </c>
      <c r="B3413" s="6">
        <v>45217</v>
      </c>
      <c r="C3413" s="5" t="s">
        <v>62</v>
      </c>
      <c r="D3413" s="5" t="str">
        <f>VLOOKUP($C3413,'Sales Person'!$A$1:$C$21,2,0)</f>
        <v>Cathy Kelley</v>
      </c>
      <c r="E3413" s="5" t="s">
        <v>9</v>
      </c>
      <c r="F3413" s="5" t="str">
        <f>VLOOKUP($E3413,Country!$A$1:$B$11,2,0)</f>
        <v>Europe</v>
      </c>
      <c r="G3413" s="5" t="s">
        <v>29</v>
      </c>
      <c r="H3413" s="5" t="str">
        <f>VLOOKUP($G3413,Products!$A$1:$C$11,COLUMNS(Products!$A$2:B3413),0)</f>
        <v>Computing</v>
      </c>
      <c r="I3413" s="5">
        <f>VLOOKUP($G3413,Products!$A$1:$C$11,COLUMNS(Products!$A$2:C3413),0)</f>
        <v>104.6</v>
      </c>
      <c r="J3413" s="5">
        <v>573.20000000000005</v>
      </c>
      <c r="K3413" s="5" t="s">
        <v>81</v>
      </c>
      <c r="L3413" s="6">
        <v>45227</v>
      </c>
      <c r="M3413" s="5">
        <f t="shared" si="53"/>
        <v>10</v>
      </c>
      <c r="N3413" s="5" t="str">
        <f>TEXT(Table1[[#This Row],[Date]],"mmm")</f>
        <v>Oct</v>
      </c>
      <c r="O3413" s="5">
        <f>YEAR(Table1[[#This Row],[Date]])</f>
        <v>2023</v>
      </c>
    </row>
    <row r="3414" spans="1:15" x14ac:dyDescent="0.25">
      <c r="A3414" s="5">
        <v>3413</v>
      </c>
      <c r="B3414" s="6">
        <v>45223</v>
      </c>
      <c r="C3414" s="5" t="s">
        <v>50</v>
      </c>
      <c r="D3414" s="5" t="str">
        <f>VLOOKUP($C3414,'Sales Person'!$A$1:$C$21,2,0)</f>
        <v>Michale Cole</v>
      </c>
      <c r="E3414" s="5" t="s">
        <v>13</v>
      </c>
      <c r="F3414" s="5" t="str">
        <f>VLOOKUP($E3414,Country!$A$1:$B$11,2,0)</f>
        <v>Asia</v>
      </c>
      <c r="G3414" s="5" t="s">
        <v>33</v>
      </c>
      <c r="H3414" s="5" t="str">
        <f>VLOOKUP($G3414,Products!$A$1:$C$11,COLUMNS(Products!$A$2:B3414),0)</f>
        <v>Electronics</v>
      </c>
      <c r="I3414" s="5">
        <f>VLOOKUP($G3414,Products!$A$1:$C$11,COLUMNS(Products!$A$2:C3414),0)</f>
        <v>381.62</v>
      </c>
      <c r="J3414" s="5">
        <v>186.75</v>
      </c>
      <c r="K3414" s="5" t="s">
        <v>81</v>
      </c>
      <c r="L3414" s="6">
        <v>45238</v>
      </c>
      <c r="M3414" s="5">
        <f t="shared" si="53"/>
        <v>15</v>
      </c>
      <c r="N3414" s="5" t="str">
        <f>TEXT(Table1[[#This Row],[Date]],"mmm")</f>
        <v>Oct</v>
      </c>
      <c r="O3414" s="5">
        <f>YEAR(Table1[[#This Row],[Date]])</f>
        <v>2023</v>
      </c>
    </row>
    <row r="3415" spans="1:15" x14ac:dyDescent="0.25">
      <c r="A3415" s="5">
        <v>3414</v>
      </c>
      <c r="B3415" s="6">
        <v>45527</v>
      </c>
      <c r="C3415" s="5" t="s">
        <v>66</v>
      </c>
      <c r="D3415" s="5" t="str">
        <f>VLOOKUP($C3415,'Sales Person'!$A$1:$C$21,2,0)</f>
        <v>Michale Cole</v>
      </c>
      <c r="E3415" s="5" t="s">
        <v>11</v>
      </c>
      <c r="F3415" s="5" t="str">
        <f>VLOOKUP($E3415,Country!$A$1:$B$11,2,0)</f>
        <v>Asia</v>
      </c>
      <c r="G3415" s="5" t="s">
        <v>28</v>
      </c>
      <c r="H3415" s="5" t="str">
        <f>VLOOKUP($G3415,Products!$A$1:$C$11,COLUMNS(Products!$A$2:B3415),0)</f>
        <v>Electronics</v>
      </c>
      <c r="I3415" s="5">
        <f>VLOOKUP($G3415,Products!$A$1:$C$11,COLUMNS(Products!$A$2:C3415),0)</f>
        <v>282.79000000000002</v>
      </c>
      <c r="J3415" s="5">
        <v>882.14</v>
      </c>
      <c r="K3415" s="5" t="s">
        <v>81</v>
      </c>
      <c r="L3415" s="6">
        <v>45539</v>
      </c>
      <c r="M3415" s="5">
        <f t="shared" si="53"/>
        <v>12</v>
      </c>
      <c r="N3415" s="5" t="str">
        <f>TEXT(Table1[[#This Row],[Date]],"mmm")</f>
        <v>Aug</v>
      </c>
      <c r="O3415" s="5">
        <f>YEAR(Table1[[#This Row],[Date]])</f>
        <v>2024</v>
      </c>
    </row>
    <row r="3416" spans="1:15" x14ac:dyDescent="0.25">
      <c r="A3416" s="5">
        <v>3415</v>
      </c>
      <c r="B3416" s="6">
        <v>45643</v>
      </c>
      <c r="C3416" s="5" t="s">
        <v>60</v>
      </c>
      <c r="D3416" s="5" t="str">
        <f>VLOOKUP($C3416,'Sales Person'!$A$1:$C$21,2,0)</f>
        <v>Cathy Kelley</v>
      </c>
      <c r="E3416" s="5" t="s">
        <v>14</v>
      </c>
      <c r="F3416" s="5" t="str">
        <f>VLOOKUP($E3416,Country!$A$1:$B$11,2,0)</f>
        <v>Asia</v>
      </c>
      <c r="G3416" s="5" t="s">
        <v>20</v>
      </c>
      <c r="H3416" s="5" t="str">
        <f>VLOOKUP($G3416,Products!$A$1:$C$11,COLUMNS(Products!$A$2:B3416),0)</f>
        <v>Office Equipment</v>
      </c>
      <c r="I3416" s="5">
        <f>VLOOKUP($G3416,Products!$A$1:$C$11,COLUMNS(Products!$A$2:C3416),0)</f>
        <v>350.59</v>
      </c>
      <c r="J3416" s="5">
        <v>161.54</v>
      </c>
      <c r="K3416" s="5" t="s">
        <v>82</v>
      </c>
      <c r="L3416" s="5" t="s">
        <v>83</v>
      </c>
      <c r="M3416" s="5" t="str">
        <f t="shared" si="53"/>
        <v>0</v>
      </c>
      <c r="N3416" s="5" t="str">
        <f>TEXT(Table1[[#This Row],[Date]],"mmm")</f>
        <v>Dec</v>
      </c>
      <c r="O3416" s="5">
        <f>YEAR(Table1[[#This Row],[Date]])</f>
        <v>2024</v>
      </c>
    </row>
    <row r="3417" spans="1:15" x14ac:dyDescent="0.25">
      <c r="A3417" s="5">
        <v>3416</v>
      </c>
      <c r="B3417" s="6">
        <v>45545</v>
      </c>
      <c r="C3417" s="5" t="s">
        <v>40</v>
      </c>
      <c r="D3417" s="5" t="str">
        <f>VLOOKUP($C3417,'Sales Person'!$A$1:$C$21,2,0)</f>
        <v>Samantha Irvin</v>
      </c>
      <c r="E3417" s="5" t="s">
        <v>13</v>
      </c>
      <c r="F3417" s="5" t="str">
        <f>VLOOKUP($E3417,Country!$A$1:$B$11,2,0)</f>
        <v>Asia</v>
      </c>
      <c r="G3417" s="5" t="s">
        <v>22</v>
      </c>
      <c r="H3417" s="5" t="str">
        <f>VLOOKUP($G3417,Products!$A$1:$C$11,COLUMNS(Products!$A$2:B3417),0)</f>
        <v>Computing</v>
      </c>
      <c r="I3417" s="5">
        <f>VLOOKUP($G3417,Products!$A$1:$C$11,COLUMNS(Products!$A$2:C3417),0)</f>
        <v>415.78</v>
      </c>
      <c r="J3417" s="5">
        <v>569.76</v>
      </c>
      <c r="K3417" s="5" t="s">
        <v>82</v>
      </c>
      <c r="L3417" s="5" t="s">
        <v>83</v>
      </c>
      <c r="M3417" s="5" t="str">
        <f t="shared" si="53"/>
        <v>0</v>
      </c>
      <c r="N3417" s="5" t="str">
        <f>TEXT(Table1[[#This Row],[Date]],"mmm")</f>
        <v>Sep</v>
      </c>
      <c r="O3417" s="5">
        <f>YEAR(Table1[[#This Row],[Date]])</f>
        <v>2024</v>
      </c>
    </row>
    <row r="3418" spans="1:15" x14ac:dyDescent="0.25">
      <c r="A3418" s="5">
        <v>3417</v>
      </c>
      <c r="B3418" s="6">
        <v>45446</v>
      </c>
      <c r="C3418" s="5" t="s">
        <v>68</v>
      </c>
      <c r="D3418" s="5" t="str">
        <f>VLOOKUP($C3418,'Sales Person'!$A$1:$C$21,2,0)</f>
        <v>Samantha Irvin</v>
      </c>
      <c r="E3418" s="5" t="s">
        <v>7</v>
      </c>
      <c r="F3418" s="5" t="str">
        <f>VLOOKUP($E3418,Country!$A$1:$B$11,2,0)</f>
        <v>Europe</v>
      </c>
      <c r="G3418" s="5" t="s">
        <v>30</v>
      </c>
      <c r="H3418" s="5" t="str">
        <f>VLOOKUP($G3418,Products!$A$1:$C$11,COLUMNS(Products!$A$2:B3418),0)</f>
        <v>Audio</v>
      </c>
      <c r="I3418" s="5">
        <f>VLOOKUP($G3418,Products!$A$1:$C$11,COLUMNS(Products!$A$2:C3418),0)</f>
        <v>199.57</v>
      </c>
      <c r="J3418" s="5">
        <v>203.01</v>
      </c>
      <c r="K3418" s="5" t="s">
        <v>81</v>
      </c>
      <c r="L3418" s="6">
        <v>45454</v>
      </c>
      <c r="M3418" s="5">
        <f t="shared" si="53"/>
        <v>8</v>
      </c>
      <c r="N3418" s="5" t="str">
        <f>TEXT(Table1[[#This Row],[Date]],"mmm")</f>
        <v>Jun</v>
      </c>
      <c r="O3418" s="5">
        <f>YEAR(Table1[[#This Row],[Date]])</f>
        <v>2024</v>
      </c>
    </row>
    <row r="3419" spans="1:15" x14ac:dyDescent="0.25">
      <c r="A3419" s="5">
        <v>3418</v>
      </c>
      <c r="B3419" s="6">
        <v>45112</v>
      </c>
      <c r="C3419" s="5" t="s">
        <v>44</v>
      </c>
      <c r="D3419" s="5" t="str">
        <f>VLOOKUP($C3419,'Sales Person'!$A$1:$C$21,2,0)</f>
        <v>Cathy Kelley</v>
      </c>
      <c r="E3419" s="5" t="s">
        <v>2</v>
      </c>
      <c r="F3419" s="5" t="str">
        <f>VLOOKUP($E3419,Country!$A$1:$B$11,2,0)</f>
        <v>North America</v>
      </c>
      <c r="G3419" s="5" t="s">
        <v>31</v>
      </c>
      <c r="H3419" s="5" t="str">
        <f>VLOOKUP($G3419,Products!$A$1:$C$11,COLUMNS(Products!$A$2:B3419),0)</f>
        <v>Electronics</v>
      </c>
      <c r="I3419" s="5">
        <f>VLOOKUP($G3419,Products!$A$1:$C$11,COLUMNS(Products!$A$2:C3419),0)</f>
        <v>71.97</v>
      </c>
      <c r="J3419" s="5">
        <v>622.72</v>
      </c>
      <c r="K3419" s="5" t="s">
        <v>82</v>
      </c>
      <c r="L3419" s="5" t="s">
        <v>83</v>
      </c>
      <c r="M3419" s="5" t="str">
        <f t="shared" si="53"/>
        <v>0</v>
      </c>
      <c r="N3419" s="5" t="str">
        <f>TEXT(Table1[[#This Row],[Date]],"mmm")</f>
        <v>Jul</v>
      </c>
      <c r="O3419" s="5">
        <f>YEAR(Table1[[#This Row],[Date]])</f>
        <v>2023</v>
      </c>
    </row>
    <row r="3420" spans="1:15" x14ac:dyDescent="0.25">
      <c r="A3420" s="5">
        <v>3419</v>
      </c>
      <c r="B3420" s="6">
        <v>45298</v>
      </c>
      <c r="C3420" s="5" t="s">
        <v>56</v>
      </c>
      <c r="D3420" s="5" t="str">
        <f>VLOOKUP($C3420,'Sales Person'!$A$1:$C$21,2,0)</f>
        <v>Nick Patrick</v>
      </c>
      <c r="E3420" s="5" t="s">
        <v>7</v>
      </c>
      <c r="F3420" s="5" t="str">
        <f>VLOOKUP($E3420,Country!$A$1:$B$11,2,0)</f>
        <v>Europe</v>
      </c>
      <c r="G3420" s="5" t="s">
        <v>26</v>
      </c>
      <c r="H3420" s="5" t="str">
        <f>VLOOKUP($G3420,Products!$A$1:$C$11,COLUMNS(Products!$A$2:B3420),0)</f>
        <v>Electronics</v>
      </c>
      <c r="I3420" s="5">
        <f>VLOOKUP($G3420,Products!$A$1:$C$11,COLUMNS(Products!$A$2:C3420),0)</f>
        <v>263.2</v>
      </c>
      <c r="J3420" s="5">
        <v>831.39</v>
      </c>
      <c r="K3420" s="5" t="s">
        <v>81</v>
      </c>
      <c r="L3420" s="6">
        <v>45306</v>
      </c>
      <c r="M3420" s="5">
        <f t="shared" si="53"/>
        <v>8</v>
      </c>
      <c r="N3420" s="5" t="str">
        <f>TEXT(Table1[[#This Row],[Date]],"mmm")</f>
        <v>Jan</v>
      </c>
      <c r="O3420" s="5">
        <f>YEAR(Table1[[#This Row],[Date]])</f>
        <v>2024</v>
      </c>
    </row>
    <row r="3421" spans="1:15" x14ac:dyDescent="0.25">
      <c r="A3421" s="5">
        <v>3420</v>
      </c>
      <c r="B3421" s="6">
        <v>45337</v>
      </c>
      <c r="C3421" s="5" t="s">
        <v>60</v>
      </c>
      <c r="D3421" s="5" t="str">
        <f>VLOOKUP($C3421,'Sales Person'!$A$1:$C$21,2,0)</f>
        <v>Cathy Kelley</v>
      </c>
      <c r="E3421" s="5" t="s">
        <v>7</v>
      </c>
      <c r="F3421" s="5" t="str">
        <f>VLOOKUP($E3421,Country!$A$1:$B$11,2,0)</f>
        <v>Europe</v>
      </c>
      <c r="G3421" s="5" t="s">
        <v>32</v>
      </c>
      <c r="H3421" s="5" t="str">
        <f>VLOOKUP($G3421,Products!$A$1:$C$11,COLUMNS(Products!$A$2:B3421),0)</f>
        <v>Audio</v>
      </c>
      <c r="I3421" s="5">
        <f>VLOOKUP($G3421,Products!$A$1:$C$11,COLUMNS(Products!$A$2:C3421),0)</f>
        <v>143.09</v>
      </c>
      <c r="J3421" s="5">
        <v>591.47</v>
      </c>
      <c r="K3421" s="5" t="s">
        <v>81</v>
      </c>
      <c r="L3421" s="6">
        <v>45345</v>
      </c>
      <c r="M3421" s="5">
        <f t="shared" si="53"/>
        <v>8</v>
      </c>
      <c r="N3421" s="5" t="str">
        <f>TEXT(Table1[[#This Row],[Date]],"mmm")</f>
        <v>Feb</v>
      </c>
      <c r="O3421" s="5">
        <f>YEAR(Table1[[#This Row],[Date]])</f>
        <v>2024</v>
      </c>
    </row>
    <row r="3422" spans="1:15" x14ac:dyDescent="0.25">
      <c r="A3422" s="5">
        <v>3421</v>
      </c>
      <c r="B3422" s="6">
        <v>44980</v>
      </c>
      <c r="C3422" s="5" t="s">
        <v>36</v>
      </c>
      <c r="D3422" s="5" t="str">
        <f>VLOOKUP($C3422,'Sales Person'!$A$1:$C$21,2,0)</f>
        <v>Michale Cole</v>
      </c>
      <c r="E3422" s="5" t="s">
        <v>9</v>
      </c>
      <c r="F3422" s="5" t="str">
        <f>VLOOKUP($E3422,Country!$A$1:$B$11,2,0)</f>
        <v>Europe</v>
      </c>
      <c r="G3422" s="5" t="s">
        <v>22</v>
      </c>
      <c r="H3422" s="5" t="str">
        <f>VLOOKUP($G3422,Products!$A$1:$C$11,COLUMNS(Products!$A$2:B3422),0)</f>
        <v>Computing</v>
      </c>
      <c r="I3422" s="5">
        <f>VLOOKUP($G3422,Products!$A$1:$C$11,COLUMNS(Products!$A$2:C3422),0)</f>
        <v>415.78</v>
      </c>
      <c r="J3422" s="5">
        <v>950.58</v>
      </c>
      <c r="K3422" s="5" t="s">
        <v>81</v>
      </c>
      <c r="L3422" s="6">
        <v>44990</v>
      </c>
      <c r="M3422" s="5">
        <f t="shared" si="53"/>
        <v>10</v>
      </c>
      <c r="N3422" s="5" t="str">
        <f>TEXT(Table1[[#This Row],[Date]],"mmm")</f>
        <v>Feb</v>
      </c>
      <c r="O3422" s="5">
        <f>YEAR(Table1[[#This Row],[Date]])</f>
        <v>2023</v>
      </c>
    </row>
    <row r="3423" spans="1:15" x14ac:dyDescent="0.25">
      <c r="A3423" s="5">
        <v>3422</v>
      </c>
      <c r="B3423" s="6">
        <v>44963</v>
      </c>
      <c r="C3423" s="5" t="s">
        <v>74</v>
      </c>
      <c r="D3423" s="5" t="str">
        <f>VLOOKUP($C3423,'Sales Person'!$A$1:$C$21,2,0)</f>
        <v>Michale Cole</v>
      </c>
      <c r="E3423" s="5" t="s">
        <v>4</v>
      </c>
      <c r="F3423" s="5" t="str">
        <f>VLOOKUP($E3423,Country!$A$1:$B$11,2,0)</f>
        <v>North America</v>
      </c>
      <c r="G3423" s="5" t="s">
        <v>29</v>
      </c>
      <c r="H3423" s="5" t="str">
        <f>VLOOKUP($G3423,Products!$A$1:$C$11,COLUMNS(Products!$A$2:B3423),0)</f>
        <v>Computing</v>
      </c>
      <c r="I3423" s="5">
        <f>VLOOKUP($G3423,Products!$A$1:$C$11,COLUMNS(Products!$A$2:C3423),0)</f>
        <v>104.6</v>
      </c>
      <c r="J3423" s="5">
        <v>995.95</v>
      </c>
      <c r="K3423" s="5" t="s">
        <v>82</v>
      </c>
      <c r="L3423" s="5" t="s">
        <v>83</v>
      </c>
      <c r="M3423" s="5" t="str">
        <f t="shared" si="53"/>
        <v>0</v>
      </c>
      <c r="N3423" s="5" t="str">
        <f>TEXT(Table1[[#This Row],[Date]],"mmm")</f>
        <v>Feb</v>
      </c>
      <c r="O3423" s="5">
        <f>YEAR(Table1[[#This Row],[Date]])</f>
        <v>2023</v>
      </c>
    </row>
    <row r="3424" spans="1:15" x14ac:dyDescent="0.25">
      <c r="A3424" s="5">
        <v>3423</v>
      </c>
      <c r="B3424" s="6">
        <v>45229</v>
      </c>
      <c r="C3424" s="5" t="s">
        <v>44</v>
      </c>
      <c r="D3424" s="5" t="str">
        <f>VLOOKUP($C3424,'Sales Person'!$A$1:$C$21,2,0)</f>
        <v>Cathy Kelley</v>
      </c>
      <c r="E3424" s="5" t="s">
        <v>15</v>
      </c>
      <c r="F3424" s="5" t="str">
        <f>VLOOKUP($E3424,Country!$A$1:$B$11,2,0)</f>
        <v>Oceania</v>
      </c>
      <c r="G3424" s="5" t="s">
        <v>30</v>
      </c>
      <c r="H3424" s="5" t="str">
        <f>VLOOKUP($G3424,Products!$A$1:$C$11,COLUMNS(Products!$A$2:B3424),0)</f>
        <v>Audio</v>
      </c>
      <c r="I3424" s="5">
        <f>VLOOKUP($G3424,Products!$A$1:$C$11,COLUMNS(Products!$A$2:C3424),0)</f>
        <v>199.57</v>
      </c>
      <c r="J3424" s="5">
        <v>991.99</v>
      </c>
      <c r="K3424" s="5" t="s">
        <v>81</v>
      </c>
      <c r="L3424" s="6">
        <v>45249</v>
      </c>
      <c r="M3424" s="5">
        <f t="shared" si="53"/>
        <v>20</v>
      </c>
      <c r="N3424" s="5" t="str">
        <f>TEXT(Table1[[#This Row],[Date]],"mmm")</f>
        <v>Oct</v>
      </c>
      <c r="O3424" s="5">
        <f>YEAR(Table1[[#This Row],[Date]])</f>
        <v>2023</v>
      </c>
    </row>
    <row r="3425" spans="1:15" x14ac:dyDescent="0.25">
      <c r="A3425" s="5">
        <v>3424</v>
      </c>
      <c r="B3425" s="6">
        <v>45099</v>
      </c>
      <c r="C3425" s="5" t="s">
        <v>66</v>
      </c>
      <c r="D3425" s="5" t="str">
        <f>VLOOKUP($C3425,'Sales Person'!$A$1:$C$21,2,0)</f>
        <v>Michale Cole</v>
      </c>
      <c r="E3425" s="5" t="s">
        <v>7</v>
      </c>
      <c r="F3425" s="5" t="str">
        <f>VLOOKUP($E3425,Country!$A$1:$B$11,2,0)</f>
        <v>Europe</v>
      </c>
      <c r="G3425" s="5" t="s">
        <v>24</v>
      </c>
      <c r="H3425" s="5" t="str">
        <f>VLOOKUP($G3425,Products!$A$1:$C$11,COLUMNS(Products!$A$2:B3425),0)</f>
        <v>Audio</v>
      </c>
      <c r="I3425" s="5">
        <f>VLOOKUP($G3425,Products!$A$1:$C$11,COLUMNS(Products!$A$2:C3425),0)</f>
        <v>195.62</v>
      </c>
      <c r="J3425" s="5">
        <v>110.67</v>
      </c>
      <c r="K3425" s="5" t="s">
        <v>81</v>
      </c>
      <c r="L3425" s="6">
        <v>45107</v>
      </c>
      <c r="M3425" s="5">
        <f t="shared" si="53"/>
        <v>8</v>
      </c>
      <c r="N3425" s="5" t="str">
        <f>TEXT(Table1[[#This Row],[Date]],"mmm")</f>
        <v>Jun</v>
      </c>
      <c r="O3425" s="5">
        <f>YEAR(Table1[[#This Row],[Date]])</f>
        <v>2023</v>
      </c>
    </row>
    <row r="3426" spans="1:15" x14ac:dyDescent="0.25">
      <c r="A3426" s="5">
        <v>3425</v>
      </c>
      <c r="B3426" s="6">
        <v>45183</v>
      </c>
      <c r="C3426" s="5" t="s">
        <v>36</v>
      </c>
      <c r="D3426" s="5" t="str">
        <f>VLOOKUP($C3426,'Sales Person'!$A$1:$C$21,2,0)</f>
        <v>Michale Cole</v>
      </c>
      <c r="E3426" s="5" t="s">
        <v>9</v>
      </c>
      <c r="F3426" s="5" t="str">
        <f>VLOOKUP($E3426,Country!$A$1:$B$11,2,0)</f>
        <v>Europe</v>
      </c>
      <c r="G3426" s="5" t="s">
        <v>30</v>
      </c>
      <c r="H3426" s="5" t="str">
        <f>VLOOKUP($G3426,Products!$A$1:$C$11,COLUMNS(Products!$A$2:B3426),0)</f>
        <v>Audio</v>
      </c>
      <c r="I3426" s="5">
        <f>VLOOKUP($G3426,Products!$A$1:$C$11,COLUMNS(Products!$A$2:C3426),0)</f>
        <v>199.57</v>
      </c>
      <c r="J3426" s="5">
        <v>216.2</v>
      </c>
      <c r="K3426" s="5" t="s">
        <v>82</v>
      </c>
      <c r="L3426" s="5" t="s">
        <v>83</v>
      </c>
      <c r="M3426" s="5" t="str">
        <f t="shared" si="53"/>
        <v>0</v>
      </c>
      <c r="N3426" s="5" t="str">
        <f>TEXT(Table1[[#This Row],[Date]],"mmm")</f>
        <v>Sep</v>
      </c>
      <c r="O3426" s="5">
        <f>YEAR(Table1[[#This Row],[Date]])</f>
        <v>2023</v>
      </c>
    </row>
    <row r="3427" spans="1:15" x14ac:dyDescent="0.25">
      <c r="A3427" s="5">
        <v>3426</v>
      </c>
      <c r="B3427" s="6">
        <v>45200</v>
      </c>
      <c r="C3427" s="5" t="s">
        <v>58</v>
      </c>
      <c r="D3427" s="5" t="str">
        <f>VLOOKUP($C3427,'Sales Person'!$A$1:$C$21,2,0)</f>
        <v>Nick Patrick</v>
      </c>
      <c r="E3427" s="5" t="s">
        <v>4</v>
      </c>
      <c r="F3427" s="5" t="str">
        <f>VLOOKUP($E3427,Country!$A$1:$B$11,2,0)</f>
        <v>North America</v>
      </c>
      <c r="G3427" s="5" t="s">
        <v>28</v>
      </c>
      <c r="H3427" s="5" t="str">
        <f>VLOOKUP($G3427,Products!$A$1:$C$11,COLUMNS(Products!$A$2:B3427),0)</f>
        <v>Electronics</v>
      </c>
      <c r="I3427" s="5">
        <f>VLOOKUP($G3427,Products!$A$1:$C$11,COLUMNS(Products!$A$2:C3427),0)</f>
        <v>282.79000000000002</v>
      </c>
      <c r="J3427" s="5">
        <v>574.22</v>
      </c>
      <c r="K3427" s="5" t="s">
        <v>82</v>
      </c>
      <c r="L3427" s="5" t="s">
        <v>83</v>
      </c>
      <c r="M3427" s="5" t="str">
        <f t="shared" si="53"/>
        <v>0</v>
      </c>
      <c r="N3427" s="5" t="str">
        <f>TEXT(Table1[[#This Row],[Date]],"mmm")</f>
        <v>Oct</v>
      </c>
      <c r="O3427" s="5">
        <f>YEAR(Table1[[#This Row],[Date]])</f>
        <v>2023</v>
      </c>
    </row>
    <row r="3428" spans="1:15" x14ac:dyDescent="0.25">
      <c r="A3428" s="5">
        <v>3427</v>
      </c>
      <c r="B3428" s="6">
        <v>45013</v>
      </c>
      <c r="C3428" s="5" t="s">
        <v>42</v>
      </c>
      <c r="D3428" s="5" t="str">
        <f>VLOOKUP($C3428,'Sales Person'!$A$1:$C$21,2,0)</f>
        <v>Cathy Kelley</v>
      </c>
      <c r="E3428" s="5" t="s">
        <v>5</v>
      </c>
      <c r="F3428" s="5" t="str">
        <f>VLOOKUP($E3428,Country!$A$1:$B$11,2,0)</f>
        <v>South America</v>
      </c>
      <c r="G3428" s="5" t="s">
        <v>26</v>
      </c>
      <c r="H3428" s="5" t="str">
        <f>VLOOKUP($G3428,Products!$A$1:$C$11,COLUMNS(Products!$A$2:B3428),0)</f>
        <v>Electronics</v>
      </c>
      <c r="I3428" s="5">
        <f>VLOOKUP($G3428,Products!$A$1:$C$11,COLUMNS(Products!$A$2:C3428),0)</f>
        <v>263.2</v>
      </c>
      <c r="J3428" s="5">
        <v>372.56</v>
      </c>
      <c r="K3428" s="5" t="s">
        <v>81</v>
      </c>
      <c r="L3428" s="6">
        <v>45017</v>
      </c>
      <c r="M3428" s="5">
        <f t="shared" si="53"/>
        <v>4</v>
      </c>
      <c r="N3428" s="5" t="str">
        <f>TEXT(Table1[[#This Row],[Date]],"mmm")</f>
        <v>Mar</v>
      </c>
      <c r="O3428" s="5">
        <f>YEAR(Table1[[#This Row],[Date]])</f>
        <v>2023</v>
      </c>
    </row>
    <row r="3429" spans="1:15" x14ac:dyDescent="0.25">
      <c r="A3429" s="5">
        <v>3428</v>
      </c>
      <c r="B3429" s="6">
        <v>45071</v>
      </c>
      <c r="C3429" s="5" t="s">
        <v>42</v>
      </c>
      <c r="D3429" s="5" t="str">
        <f>VLOOKUP($C3429,'Sales Person'!$A$1:$C$21,2,0)</f>
        <v>Cathy Kelley</v>
      </c>
      <c r="E3429" s="5" t="s">
        <v>14</v>
      </c>
      <c r="F3429" s="5" t="str">
        <f>VLOOKUP($E3429,Country!$A$1:$B$11,2,0)</f>
        <v>Asia</v>
      </c>
      <c r="G3429" s="5" t="s">
        <v>22</v>
      </c>
      <c r="H3429" s="5" t="str">
        <f>VLOOKUP($G3429,Products!$A$1:$C$11,COLUMNS(Products!$A$2:B3429),0)</f>
        <v>Computing</v>
      </c>
      <c r="I3429" s="5">
        <f>VLOOKUP($G3429,Products!$A$1:$C$11,COLUMNS(Products!$A$2:C3429),0)</f>
        <v>415.78</v>
      </c>
      <c r="J3429" s="5">
        <v>944.63</v>
      </c>
      <c r="K3429" s="5" t="s">
        <v>81</v>
      </c>
      <c r="L3429" s="6">
        <v>45089</v>
      </c>
      <c r="M3429" s="5">
        <f t="shared" si="53"/>
        <v>18</v>
      </c>
      <c r="N3429" s="5" t="str">
        <f>TEXT(Table1[[#This Row],[Date]],"mmm")</f>
        <v>May</v>
      </c>
      <c r="O3429" s="5">
        <f>YEAR(Table1[[#This Row],[Date]])</f>
        <v>2023</v>
      </c>
    </row>
    <row r="3430" spans="1:15" x14ac:dyDescent="0.25">
      <c r="A3430" s="5">
        <v>3429</v>
      </c>
      <c r="B3430" s="6">
        <v>45239</v>
      </c>
      <c r="C3430" s="5" t="s">
        <v>74</v>
      </c>
      <c r="D3430" s="5" t="str">
        <f>VLOOKUP($C3430,'Sales Person'!$A$1:$C$21,2,0)</f>
        <v>Michale Cole</v>
      </c>
      <c r="E3430" s="5" t="s">
        <v>13</v>
      </c>
      <c r="F3430" s="5" t="str">
        <f>VLOOKUP($E3430,Country!$A$1:$B$11,2,0)</f>
        <v>Asia</v>
      </c>
      <c r="G3430" s="5" t="s">
        <v>28</v>
      </c>
      <c r="H3430" s="5" t="str">
        <f>VLOOKUP($G3430,Products!$A$1:$C$11,COLUMNS(Products!$A$2:B3430),0)</f>
        <v>Electronics</v>
      </c>
      <c r="I3430" s="5">
        <f>VLOOKUP($G3430,Products!$A$1:$C$11,COLUMNS(Products!$A$2:C3430),0)</f>
        <v>282.79000000000002</v>
      </c>
      <c r="J3430" s="5">
        <v>492.99</v>
      </c>
      <c r="K3430" s="5" t="s">
        <v>81</v>
      </c>
      <c r="L3430" s="6">
        <v>45254</v>
      </c>
      <c r="M3430" s="5">
        <f t="shared" si="53"/>
        <v>15</v>
      </c>
      <c r="N3430" s="5" t="str">
        <f>TEXT(Table1[[#This Row],[Date]],"mmm")</f>
        <v>Nov</v>
      </c>
      <c r="O3430" s="5">
        <f>YEAR(Table1[[#This Row],[Date]])</f>
        <v>2023</v>
      </c>
    </row>
    <row r="3431" spans="1:15" x14ac:dyDescent="0.25">
      <c r="A3431" s="5">
        <v>3430</v>
      </c>
      <c r="B3431" s="6">
        <v>45009</v>
      </c>
      <c r="C3431" s="5" t="s">
        <v>46</v>
      </c>
      <c r="D3431" s="5" t="str">
        <f>VLOOKUP($C3431,'Sales Person'!$A$1:$C$21,2,0)</f>
        <v>Nick Patrick</v>
      </c>
      <c r="E3431" s="5" t="s">
        <v>10</v>
      </c>
      <c r="F3431" s="5" t="str">
        <f>VLOOKUP($E3431,Country!$A$1:$B$11,2,0)</f>
        <v>Europe</v>
      </c>
      <c r="G3431" s="5" t="s">
        <v>33</v>
      </c>
      <c r="H3431" s="5" t="str">
        <f>VLOOKUP($G3431,Products!$A$1:$C$11,COLUMNS(Products!$A$2:B3431),0)</f>
        <v>Electronics</v>
      </c>
      <c r="I3431" s="5">
        <f>VLOOKUP($G3431,Products!$A$1:$C$11,COLUMNS(Products!$A$2:C3431),0)</f>
        <v>381.62</v>
      </c>
      <c r="J3431" s="5">
        <v>268.75</v>
      </c>
      <c r="K3431" s="5" t="s">
        <v>81</v>
      </c>
      <c r="L3431" s="6">
        <v>45015</v>
      </c>
      <c r="M3431" s="5">
        <f t="shared" si="53"/>
        <v>6</v>
      </c>
      <c r="N3431" s="5" t="str">
        <f>TEXT(Table1[[#This Row],[Date]],"mmm")</f>
        <v>Mar</v>
      </c>
      <c r="O3431" s="5">
        <f>YEAR(Table1[[#This Row],[Date]])</f>
        <v>2023</v>
      </c>
    </row>
    <row r="3432" spans="1:15" x14ac:dyDescent="0.25">
      <c r="A3432" s="5">
        <v>3431</v>
      </c>
      <c r="B3432" s="6">
        <v>45111</v>
      </c>
      <c r="C3432" s="5" t="s">
        <v>66</v>
      </c>
      <c r="D3432" s="5" t="str">
        <f>VLOOKUP($C3432,'Sales Person'!$A$1:$C$21,2,0)</f>
        <v>Michale Cole</v>
      </c>
      <c r="E3432" s="5" t="s">
        <v>5</v>
      </c>
      <c r="F3432" s="5" t="str">
        <f>VLOOKUP($E3432,Country!$A$1:$B$11,2,0)</f>
        <v>South America</v>
      </c>
      <c r="G3432" s="5" t="s">
        <v>20</v>
      </c>
      <c r="H3432" s="5" t="str">
        <f>VLOOKUP($G3432,Products!$A$1:$C$11,COLUMNS(Products!$A$2:B3432),0)</f>
        <v>Office Equipment</v>
      </c>
      <c r="I3432" s="5">
        <f>VLOOKUP($G3432,Products!$A$1:$C$11,COLUMNS(Products!$A$2:C3432),0)</f>
        <v>350.59</v>
      </c>
      <c r="J3432" s="5">
        <v>903.55</v>
      </c>
      <c r="K3432" s="5" t="s">
        <v>81</v>
      </c>
      <c r="L3432" s="6">
        <v>45115</v>
      </c>
      <c r="M3432" s="5">
        <f t="shared" si="53"/>
        <v>4</v>
      </c>
      <c r="N3432" s="5" t="str">
        <f>TEXT(Table1[[#This Row],[Date]],"mmm")</f>
        <v>Jul</v>
      </c>
      <c r="O3432" s="5">
        <f>YEAR(Table1[[#This Row],[Date]])</f>
        <v>2023</v>
      </c>
    </row>
    <row r="3433" spans="1:15" x14ac:dyDescent="0.25">
      <c r="A3433" s="5">
        <v>3432</v>
      </c>
      <c r="B3433" s="6">
        <v>44958</v>
      </c>
      <c r="C3433" s="5" t="s">
        <v>46</v>
      </c>
      <c r="D3433" s="5" t="str">
        <f>VLOOKUP($C3433,'Sales Person'!$A$1:$C$21,2,0)</f>
        <v>Nick Patrick</v>
      </c>
      <c r="E3433" s="5" t="s">
        <v>15</v>
      </c>
      <c r="F3433" s="5" t="str">
        <f>VLOOKUP($E3433,Country!$A$1:$B$11,2,0)</f>
        <v>Oceania</v>
      </c>
      <c r="G3433" s="5" t="s">
        <v>30</v>
      </c>
      <c r="H3433" s="5" t="str">
        <f>VLOOKUP($G3433,Products!$A$1:$C$11,COLUMNS(Products!$A$2:B3433),0)</f>
        <v>Audio</v>
      </c>
      <c r="I3433" s="5">
        <f>VLOOKUP($G3433,Products!$A$1:$C$11,COLUMNS(Products!$A$2:C3433),0)</f>
        <v>199.57</v>
      </c>
      <c r="J3433" s="5">
        <v>888.1</v>
      </c>
      <c r="K3433" s="5" t="s">
        <v>82</v>
      </c>
      <c r="L3433" s="5" t="s">
        <v>83</v>
      </c>
      <c r="M3433" s="5" t="str">
        <f t="shared" si="53"/>
        <v>0</v>
      </c>
      <c r="N3433" s="5" t="str">
        <f>TEXT(Table1[[#This Row],[Date]],"mmm")</f>
        <v>Feb</v>
      </c>
      <c r="O3433" s="5">
        <f>YEAR(Table1[[#This Row],[Date]])</f>
        <v>2023</v>
      </c>
    </row>
    <row r="3434" spans="1:15" x14ac:dyDescent="0.25">
      <c r="A3434" s="5">
        <v>3433</v>
      </c>
      <c r="B3434" s="6">
        <v>45385</v>
      </c>
      <c r="C3434" s="5" t="s">
        <v>70</v>
      </c>
      <c r="D3434" s="5" t="str">
        <f>VLOOKUP($C3434,'Sales Person'!$A$1:$C$21,2,0)</f>
        <v>Cathy Kelley</v>
      </c>
      <c r="E3434" s="5" t="s">
        <v>14</v>
      </c>
      <c r="F3434" s="5" t="str">
        <f>VLOOKUP($E3434,Country!$A$1:$B$11,2,0)</f>
        <v>Asia</v>
      </c>
      <c r="G3434" s="5" t="s">
        <v>33</v>
      </c>
      <c r="H3434" s="5" t="str">
        <f>VLOOKUP($G3434,Products!$A$1:$C$11,COLUMNS(Products!$A$2:B3434),0)</f>
        <v>Electronics</v>
      </c>
      <c r="I3434" s="5">
        <f>VLOOKUP($G3434,Products!$A$1:$C$11,COLUMNS(Products!$A$2:C3434),0)</f>
        <v>381.62</v>
      </c>
      <c r="J3434" s="5">
        <v>270.97000000000003</v>
      </c>
      <c r="K3434" s="5" t="s">
        <v>81</v>
      </c>
      <c r="L3434" s="6">
        <v>45403</v>
      </c>
      <c r="M3434" s="5">
        <f t="shared" si="53"/>
        <v>18</v>
      </c>
      <c r="N3434" s="5" t="str">
        <f>TEXT(Table1[[#This Row],[Date]],"mmm")</f>
        <v>Apr</v>
      </c>
      <c r="O3434" s="5">
        <f>YEAR(Table1[[#This Row],[Date]])</f>
        <v>2024</v>
      </c>
    </row>
    <row r="3435" spans="1:15" x14ac:dyDescent="0.25">
      <c r="A3435" s="5">
        <v>3434</v>
      </c>
      <c r="B3435" s="6">
        <v>45471</v>
      </c>
      <c r="C3435" s="5" t="s">
        <v>54</v>
      </c>
      <c r="D3435" s="5" t="str">
        <f>VLOOKUP($C3435,'Sales Person'!$A$1:$C$21,2,0)</f>
        <v>Michale Cole</v>
      </c>
      <c r="E3435" s="5" t="s">
        <v>9</v>
      </c>
      <c r="F3435" s="5" t="str">
        <f>VLOOKUP($E3435,Country!$A$1:$B$11,2,0)</f>
        <v>Europe</v>
      </c>
      <c r="G3435" s="5" t="s">
        <v>20</v>
      </c>
      <c r="H3435" s="5" t="str">
        <f>VLOOKUP($G3435,Products!$A$1:$C$11,COLUMNS(Products!$A$2:B3435),0)</f>
        <v>Office Equipment</v>
      </c>
      <c r="I3435" s="5">
        <f>VLOOKUP($G3435,Products!$A$1:$C$11,COLUMNS(Products!$A$2:C3435),0)</f>
        <v>350.59</v>
      </c>
      <c r="J3435" s="5">
        <v>385.18</v>
      </c>
      <c r="K3435" s="5" t="s">
        <v>81</v>
      </c>
      <c r="L3435" s="6">
        <v>45481</v>
      </c>
      <c r="M3435" s="5">
        <f t="shared" si="53"/>
        <v>10</v>
      </c>
      <c r="N3435" s="5" t="str">
        <f>TEXT(Table1[[#This Row],[Date]],"mmm")</f>
        <v>Jun</v>
      </c>
      <c r="O3435" s="5">
        <f>YEAR(Table1[[#This Row],[Date]])</f>
        <v>2024</v>
      </c>
    </row>
    <row r="3436" spans="1:15" x14ac:dyDescent="0.25">
      <c r="A3436" s="5">
        <v>3435</v>
      </c>
      <c r="B3436" s="6">
        <v>45516</v>
      </c>
      <c r="C3436" s="5" t="s">
        <v>48</v>
      </c>
      <c r="D3436" s="5" t="str">
        <f>VLOOKUP($C3436,'Sales Person'!$A$1:$C$21,2,0)</f>
        <v>Cathy Kelley</v>
      </c>
      <c r="E3436" s="5" t="s">
        <v>9</v>
      </c>
      <c r="F3436" s="5" t="str">
        <f>VLOOKUP($E3436,Country!$A$1:$B$11,2,0)</f>
        <v>Europe</v>
      </c>
      <c r="G3436" s="5" t="s">
        <v>30</v>
      </c>
      <c r="H3436" s="5" t="str">
        <f>VLOOKUP($G3436,Products!$A$1:$C$11,COLUMNS(Products!$A$2:B3436),0)</f>
        <v>Audio</v>
      </c>
      <c r="I3436" s="5">
        <f>VLOOKUP($G3436,Products!$A$1:$C$11,COLUMNS(Products!$A$2:C3436),0)</f>
        <v>199.57</v>
      </c>
      <c r="J3436" s="5">
        <v>274.75</v>
      </c>
      <c r="K3436" s="5" t="s">
        <v>81</v>
      </c>
      <c r="L3436" s="6">
        <v>45526</v>
      </c>
      <c r="M3436" s="5">
        <f t="shared" si="53"/>
        <v>10</v>
      </c>
      <c r="N3436" s="5" t="str">
        <f>TEXT(Table1[[#This Row],[Date]],"mmm")</f>
        <v>Aug</v>
      </c>
      <c r="O3436" s="5">
        <f>YEAR(Table1[[#This Row],[Date]])</f>
        <v>2024</v>
      </c>
    </row>
    <row r="3437" spans="1:15" x14ac:dyDescent="0.25">
      <c r="A3437" s="5">
        <v>3436</v>
      </c>
      <c r="B3437" s="6">
        <v>45095</v>
      </c>
      <c r="C3437" s="5" t="s">
        <v>48</v>
      </c>
      <c r="D3437" s="5" t="str">
        <f>VLOOKUP($C3437,'Sales Person'!$A$1:$C$21,2,0)</f>
        <v>Cathy Kelley</v>
      </c>
      <c r="E3437" s="5" t="s">
        <v>4</v>
      </c>
      <c r="F3437" s="5" t="str">
        <f>VLOOKUP($E3437,Country!$A$1:$B$11,2,0)</f>
        <v>North America</v>
      </c>
      <c r="G3437" s="5" t="s">
        <v>33</v>
      </c>
      <c r="H3437" s="5" t="str">
        <f>VLOOKUP($G3437,Products!$A$1:$C$11,COLUMNS(Products!$A$2:B3437),0)</f>
        <v>Electronics</v>
      </c>
      <c r="I3437" s="5">
        <f>VLOOKUP($G3437,Products!$A$1:$C$11,COLUMNS(Products!$A$2:C3437),0)</f>
        <v>381.62</v>
      </c>
      <c r="J3437" s="5">
        <v>792.62</v>
      </c>
      <c r="K3437" s="5" t="s">
        <v>82</v>
      </c>
      <c r="L3437" s="5" t="s">
        <v>83</v>
      </c>
      <c r="M3437" s="5" t="str">
        <f t="shared" si="53"/>
        <v>0</v>
      </c>
      <c r="N3437" s="5" t="str">
        <f>TEXT(Table1[[#This Row],[Date]],"mmm")</f>
        <v>Jun</v>
      </c>
      <c r="O3437" s="5">
        <f>YEAR(Table1[[#This Row],[Date]])</f>
        <v>2023</v>
      </c>
    </row>
    <row r="3438" spans="1:15" x14ac:dyDescent="0.25">
      <c r="A3438" s="5">
        <v>3437</v>
      </c>
      <c r="B3438" s="6">
        <v>45163</v>
      </c>
      <c r="C3438" s="5" t="s">
        <v>42</v>
      </c>
      <c r="D3438" s="5" t="str">
        <f>VLOOKUP($C3438,'Sales Person'!$A$1:$C$21,2,0)</f>
        <v>Cathy Kelley</v>
      </c>
      <c r="E3438" s="5" t="s">
        <v>11</v>
      </c>
      <c r="F3438" s="5" t="str">
        <f>VLOOKUP($E3438,Country!$A$1:$B$11,2,0)</f>
        <v>Asia</v>
      </c>
      <c r="G3438" s="5" t="s">
        <v>32</v>
      </c>
      <c r="H3438" s="5" t="str">
        <f>VLOOKUP($G3438,Products!$A$1:$C$11,COLUMNS(Products!$A$2:B3438),0)</f>
        <v>Audio</v>
      </c>
      <c r="I3438" s="5">
        <f>VLOOKUP($G3438,Products!$A$1:$C$11,COLUMNS(Products!$A$2:C3438),0)</f>
        <v>143.09</v>
      </c>
      <c r="J3438" s="5">
        <v>763.53</v>
      </c>
      <c r="K3438" s="5" t="s">
        <v>81</v>
      </c>
      <c r="L3438" s="6">
        <v>45175</v>
      </c>
      <c r="M3438" s="5">
        <f t="shared" si="53"/>
        <v>12</v>
      </c>
      <c r="N3438" s="5" t="str">
        <f>TEXT(Table1[[#This Row],[Date]],"mmm")</f>
        <v>Aug</v>
      </c>
      <c r="O3438" s="5">
        <f>YEAR(Table1[[#This Row],[Date]])</f>
        <v>2023</v>
      </c>
    </row>
    <row r="3439" spans="1:15" x14ac:dyDescent="0.25">
      <c r="A3439" s="5">
        <v>3438</v>
      </c>
      <c r="B3439" s="6">
        <v>45118</v>
      </c>
      <c r="C3439" s="5" t="s">
        <v>40</v>
      </c>
      <c r="D3439" s="5" t="str">
        <f>VLOOKUP($C3439,'Sales Person'!$A$1:$C$21,2,0)</f>
        <v>Samantha Irvin</v>
      </c>
      <c r="E3439" s="5" t="s">
        <v>15</v>
      </c>
      <c r="F3439" s="5" t="str">
        <f>VLOOKUP($E3439,Country!$A$1:$B$11,2,0)</f>
        <v>Oceania</v>
      </c>
      <c r="G3439" s="5" t="s">
        <v>24</v>
      </c>
      <c r="H3439" s="5" t="str">
        <f>VLOOKUP($G3439,Products!$A$1:$C$11,COLUMNS(Products!$A$2:B3439),0)</f>
        <v>Audio</v>
      </c>
      <c r="I3439" s="5">
        <f>VLOOKUP($G3439,Products!$A$1:$C$11,COLUMNS(Products!$A$2:C3439),0)</f>
        <v>195.62</v>
      </c>
      <c r="J3439" s="5">
        <v>426.94</v>
      </c>
      <c r="K3439" s="5" t="s">
        <v>81</v>
      </c>
      <c r="L3439" s="6">
        <v>45138</v>
      </c>
      <c r="M3439" s="5">
        <f t="shared" si="53"/>
        <v>20</v>
      </c>
      <c r="N3439" s="5" t="str">
        <f>TEXT(Table1[[#This Row],[Date]],"mmm")</f>
        <v>Jul</v>
      </c>
      <c r="O3439" s="5">
        <f>YEAR(Table1[[#This Row],[Date]])</f>
        <v>2023</v>
      </c>
    </row>
    <row r="3440" spans="1:15" x14ac:dyDescent="0.25">
      <c r="A3440" s="5">
        <v>3439</v>
      </c>
      <c r="B3440" s="6">
        <v>45337</v>
      </c>
      <c r="C3440" s="5" t="s">
        <v>42</v>
      </c>
      <c r="D3440" s="5" t="str">
        <f>VLOOKUP($C3440,'Sales Person'!$A$1:$C$21,2,0)</f>
        <v>Cathy Kelley</v>
      </c>
      <c r="E3440" s="5" t="s">
        <v>14</v>
      </c>
      <c r="F3440" s="5" t="str">
        <f>VLOOKUP($E3440,Country!$A$1:$B$11,2,0)</f>
        <v>Asia</v>
      </c>
      <c r="G3440" s="5" t="s">
        <v>29</v>
      </c>
      <c r="H3440" s="5" t="str">
        <f>VLOOKUP($G3440,Products!$A$1:$C$11,COLUMNS(Products!$A$2:B3440),0)</f>
        <v>Computing</v>
      </c>
      <c r="I3440" s="5">
        <f>VLOOKUP($G3440,Products!$A$1:$C$11,COLUMNS(Products!$A$2:C3440),0)</f>
        <v>104.6</v>
      </c>
      <c r="J3440" s="5">
        <v>497.77</v>
      </c>
      <c r="K3440" s="5" t="s">
        <v>82</v>
      </c>
      <c r="L3440" s="5" t="s">
        <v>83</v>
      </c>
      <c r="M3440" s="5" t="str">
        <f t="shared" si="53"/>
        <v>0</v>
      </c>
      <c r="N3440" s="5" t="str">
        <f>TEXT(Table1[[#This Row],[Date]],"mmm")</f>
        <v>Feb</v>
      </c>
      <c r="O3440" s="5">
        <f>YEAR(Table1[[#This Row],[Date]])</f>
        <v>2024</v>
      </c>
    </row>
    <row r="3441" spans="1:15" x14ac:dyDescent="0.25">
      <c r="A3441" s="5">
        <v>3440</v>
      </c>
      <c r="B3441" s="6">
        <v>45238</v>
      </c>
      <c r="C3441" s="5" t="s">
        <v>56</v>
      </c>
      <c r="D3441" s="5" t="str">
        <f>VLOOKUP($C3441,'Sales Person'!$A$1:$C$21,2,0)</f>
        <v>Nick Patrick</v>
      </c>
      <c r="E3441" s="5" t="s">
        <v>4</v>
      </c>
      <c r="F3441" s="5" t="str">
        <f>VLOOKUP($E3441,Country!$A$1:$B$11,2,0)</f>
        <v>North America</v>
      </c>
      <c r="G3441" s="5" t="s">
        <v>22</v>
      </c>
      <c r="H3441" s="5" t="str">
        <f>VLOOKUP($G3441,Products!$A$1:$C$11,COLUMNS(Products!$A$2:B3441),0)</f>
        <v>Computing</v>
      </c>
      <c r="I3441" s="5">
        <f>VLOOKUP($G3441,Products!$A$1:$C$11,COLUMNS(Products!$A$2:C3441),0)</f>
        <v>415.78</v>
      </c>
      <c r="J3441" s="5">
        <v>940.45</v>
      </c>
      <c r="K3441" s="5" t="s">
        <v>82</v>
      </c>
      <c r="L3441" s="5" t="s">
        <v>83</v>
      </c>
      <c r="M3441" s="5" t="str">
        <f t="shared" si="53"/>
        <v>0</v>
      </c>
      <c r="N3441" s="5" t="str">
        <f>TEXT(Table1[[#This Row],[Date]],"mmm")</f>
        <v>Nov</v>
      </c>
      <c r="O3441" s="5">
        <f>YEAR(Table1[[#This Row],[Date]])</f>
        <v>2023</v>
      </c>
    </row>
    <row r="3442" spans="1:15" x14ac:dyDescent="0.25">
      <c r="A3442" s="5">
        <v>3441</v>
      </c>
      <c r="B3442" s="6">
        <v>45474</v>
      </c>
      <c r="C3442" s="5" t="s">
        <v>74</v>
      </c>
      <c r="D3442" s="5" t="str">
        <f>VLOOKUP($C3442,'Sales Person'!$A$1:$C$21,2,0)</f>
        <v>Michale Cole</v>
      </c>
      <c r="E3442" s="5" t="s">
        <v>9</v>
      </c>
      <c r="F3442" s="5" t="str">
        <f>VLOOKUP($E3442,Country!$A$1:$B$11,2,0)</f>
        <v>Europe</v>
      </c>
      <c r="G3442" s="5" t="s">
        <v>20</v>
      </c>
      <c r="H3442" s="5" t="str">
        <f>VLOOKUP($G3442,Products!$A$1:$C$11,COLUMNS(Products!$A$2:B3442),0)</f>
        <v>Office Equipment</v>
      </c>
      <c r="I3442" s="5">
        <f>VLOOKUP($G3442,Products!$A$1:$C$11,COLUMNS(Products!$A$2:C3442),0)</f>
        <v>350.59</v>
      </c>
      <c r="J3442" s="5">
        <v>770.86</v>
      </c>
      <c r="K3442" s="5" t="s">
        <v>82</v>
      </c>
      <c r="L3442" s="5" t="s">
        <v>83</v>
      </c>
      <c r="M3442" s="5" t="str">
        <f t="shared" si="53"/>
        <v>0</v>
      </c>
      <c r="N3442" s="5" t="str">
        <f>TEXT(Table1[[#This Row],[Date]],"mmm")</f>
        <v>Jul</v>
      </c>
      <c r="O3442" s="5">
        <f>YEAR(Table1[[#This Row],[Date]])</f>
        <v>2024</v>
      </c>
    </row>
    <row r="3443" spans="1:15" x14ac:dyDescent="0.25">
      <c r="A3443" s="5">
        <v>3442</v>
      </c>
      <c r="B3443" s="6">
        <v>45041</v>
      </c>
      <c r="C3443" s="5" t="s">
        <v>66</v>
      </c>
      <c r="D3443" s="5" t="str">
        <f>VLOOKUP($C3443,'Sales Person'!$A$1:$C$21,2,0)</f>
        <v>Michale Cole</v>
      </c>
      <c r="E3443" s="5" t="s">
        <v>9</v>
      </c>
      <c r="F3443" s="5" t="str">
        <f>VLOOKUP($E3443,Country!$A$1:$B$11,2,0)</f>
        <v>Europe</v>
      </c>
      <c r="G3443" s="5" t="s">
        <v>24</v>
      </c>
      <c r="H3443" s="5" t="str">
        <f>VLOOKUP($G3443,Products!$A$1:$C$11,COLUMNS(Products!$A$2:B3443),0)</f>
        <v>Audio</v>
      </c>
      <c r="I3443" s="5">
        <f>VLOOKUP($G3443,Products!$A$1:$C$11,COLUMNS(Products!$A$2:C3443),0)</f>
        <v>195.62</v>
      </c>
      <c r="J3443" s="5">
        <v>279.5</v>
      </c>
      <c r="K3443" s="5" t="s">
        <v>81</v>
      </c>
      <c r="L3443" s="6">
        <v>45051</v>
      </c>
      <c r="M3443" s="5">
        <f t="shared" si="53"/>
        <v>10</v>
      </c>
      <c r="N3443" s="5" t="str">
        <f>TEXT(Table1[[#This Row],[Date]],"mmm")</f>
        <v>Apr</v>
      </c>
      <c r="O3443" s="5">
        <f>YEAR(Table1[[#This Row],[Date]])</f>
        <v>2023</v>
      </c>
    </row>
    <row r="3444" spans="1:15" x14ac:dyDescent="0.25">
      <c r="A3444" s="5">
        <v>3443</v>
      </c>
      <c r="B3444" s="6">
        <v>45250</v>
      </c>
      <c r="C3444" s="5" t="s">
        <v>68</v>
      </c>
      <c r="D3444" s="5" t="str">
        <f>VLOOKUP($C3444,'Sales Person'!$A$1:$C$21,2,0)</f>
        <v>Samantha Irvin</v>
      </c>
      <c r="E3444" s="5" t="s">
        <v>2</v>
      </c>
      <c r="F3444" s="5" t="str">
        <f>VLOOKUP($E3444,Country!$A$1:$B$11,2,0)</f>
        <v>North America</v>
      </c>
      <c r="G3444" s="5" t="s">
        <v>22</v>
      </c>
      <c r="H3444" s="5" t="str">
        <f>VLOOKUP($G3444,Products!$A$1:$C$11,COLUMNS(Products!$A$2:B3444),0)</f>
        <v>Computing</v>
      </c>
      <c r="I3444" s="5">
        <f>VLOOKUP($G3444,Products!$A$1:$C$11,COLUMNS(Products!$A$2:C3444),0)</f>
        <v>415.78</v>
      </c>
      <c r="J3444" s="5">
        <v>245.58</v>
      </c>
      <c r="K3444" s="5" t="s">
        <v>81</v>
      </c>
      <c r="L3444" s="6">
        <v>45251</v>
      </c>
      <c r="M3444" s="5">
        <f t="shared" si="53"/>
        <v>1</v>
      </c>
      <c r="N3444" s="5" t="str">
        <f>TEXT(Table1[[#This Row],[Date]],"mmm")</f>
        <v>Nov</v>
      </c>
      <c r="O3444" s="5">
        <f>YEAR(Table1[[#This Row],[Date]])</f>
        <v>2023</v>
      </c>
    </row>
    <row r="3445" spans="1:15" x14ac:dyDescent="0.25">
      <c r="A3445" s="5">
        <v>3444</v>
      </c>
      <c r="B3445" s="6">
        <v>45163</v>
      </c>
      <c r="C3445" s="5" t="s">
        <v>44</v>
      </c>
      <c r="D3445" s="5" t="str">
        <f>VLOOKUP($C3445,'Sales Person'!$A$1:$C$21,2,0)</f>
        <v>Cathy Kelley</v>
      </c>
      <c r="E3445" s="5" t="s">
        <v>7</v>
      </c>
      <c r="F3445" s="5" t="str">
        <f>VLOOKUP($E3445,Country!$A$1:$B$11,2,0)</f>
        <v>Europe</v>
      </c>
      <c r="G3445" s="5" t="s">
        <v>20</v>
      </c>
      <c r="H3445" s="5" t="str">
        <f>VLOOKUP($G3445,Products!$A$1:$C$11,COLUMNS(Products!$A$2:B3445),0)</f>
        <v>Office Equipment</v>
      </c>
      <c r="I3445" s="5">
        <f>VLOOKUP($G3445,Products!$A$1:$C$11,COLUMNS(Products!$A$2:C3445),0)</f>
        <v>350.59</v>
      </c>
      <c r="J3445" s="5">
        <v>879.61</v>
      </c>
      <c r="K3445" s="5" t="s">
        <v>81</v>
      </c>
      <c r="L3445" s="6">
        <v>45171</v>
      </c>
      <c r="M3445" s="5">
        <f t="shared" si="53"/>
        <v>8</v>
      </c>
      <c r="N3445" s="5" t="str">
        <f>TEXT(Table1[[#This Row],[Date]],"mmm")</f>
        <v>Aug</v>
      </c>
      <c r="O3445" s="5">
        <f>YEAR(Table1[[#This Row],[Date]])</f>
        <v>2023</v>
      </c>
    </row>
    <row r="3446" spans="1:15" x14ac:dyDescent="0.25">
      <c r="A3446" s="5">
        <v>3445</v>
      </c>
      <c r="B3446" s="6">
        <v>45459</v>
      </c>
      <c r="C3446" s="5" t="s">
        <v>66</v>
      </c>
      <c r="D3446" s="5" t="str">
        <f>VLOOKUP($C3446,'Sales Person'!$A$1:$C$21,2,0)</f>
        <v>Michale Cole</v>
      </c>
      <c r="E3446" s="5" t="s">
        <v>2</v>
      </c>
      <c r="F3446" s="5" t="str">
        <f>VLOOKUP($E3446,Country!$A$1:$B$11,2,0)</f>
        <v>North America</v>
      </c>
      <c r="G3446" s="5" t="s">
        <v>31</v>
      </c>
      <c r="H3446" s="5" t="str">
        <f>VLOOKUP($G3446,Products!$A$1:$C$11,COLUMNS(Products!$A$2:B3446),0)</f>
        <v>Electronics</v>
      </c>
      <c r="I3446" s="5">
        <f>VLOOKUP($G3446,Products!$A$1:$C$11,COLUMNS(Products!$A$2:C3446),0)</f>
        <v>71.97</v>
      </c>
      <c r="J3446" s="5">
        <v>976.2</v>
      </c>
      <c r="K3446" s="5" t="s">
        <v>81</v>
      </c>
      <c r="L3446" s="6">
        <v>45460</v>
      </c>
      <c r="M3446" s="5">
        <f t="shared" si="53"/>
        <v>1</v>
      </c>
      <c r="N3446" s="5" t="str">
        <f>TEXT(Table1[[#This Row],[Date]],"mmm")</f>
        <v>Jun</v>
      </c>
      <c r="O3446" s="5">
        <f>YEAR(Table1[[#This Row],[Date]])</f>
        <v>2024</v>
      </c>
    </row>
    <row r="3447" spans="1:15" x14ac:dyDescent="0.25">
      <c r="A3447" s="5">
        <v>3446</v>
      </c>
      <c r="B3447" s="6">
        <v>45511</v>
      </c>
      <c r="C3447" s="5" t="s">
        <v>74</v>
      </c>
      <c r="D3447" s="5" t="str">
        <f>VLOOKUP($C3447,'Sales Person'!$A$1:$C$21,2,0)</f>
        <v>Michale Cole</v>
      </c>
      <c r="E3447" s="5" t="s">
        <v>14</v>
      </c>
      <c r="F3447" s="5" t="str">
        <f>VLOOKUP($E3447,Country!$A$1:$B$11,2,0)</f>
        <v>Asia</v>
      </c>
      <c r="G3447" s="5" t="s">
        <v>30</v>
      </c>
      <c r="H3447" s="5" t="str">
        <f>VLOOKUP($G3447,Products!$A$1:$C$11,COLUMNS(Products!$A$2:B3447),0)</f>
        <v>Audio</v>
      </c>
      <c r="I3447" s="5">
        <f>VLOOKUP($G3447,Products!$A$1:$C$11,COLUMNS(Products!$A$2:C3447),0)</f>
        <v>199.57</v>
      </c>
      <c r="J3447" s="5">
        <v>653.91999999999996</v>
      </c>
      <c r="K3447" s="5" t="s">
        <v>81</v>
      </c>
      <c r="L3447" s="6">
        <v>45529</v>
      </c>
      <c r="M3447" s="5">
        <f t="shared" si="53"/>
        <v>18</v>
      </c>
      <c r="N3447" s="5" t="str">
        <f>TEXT(Table1[[#This Row],[Date]],"mmm")</f>
        <v>Aug</v>
      </c>
      <c r="O3447" s="5">
        <f>YEAR(Table1[[#This Row],[Date]])</f>
        <v>2024</v>
      </c>
    </row>
    <row r="3448" spans="1:15" x14ac:dyDescent="0.25">
      <c r="A3448" s="5">
        <v>3447</v>
      </c>
      <c r="B3448" s="6">
        <v>45416</v>
      </c>
      <c r="C3448" s="5" t="s">
        <v>44</v>
      </c>
      <c r="D3448" s="5" t="str">
        <f>VLOOKUP($C3448,'Sales Person'!$A$1:$C$21,2,0)</f>
        <v>Cathy Kelley</v>
      </c>
      <c r="E3448" s="5" t="s">
        <v>9</v>
      </c>
      <c r="F3448" s="5" t="str">
        <f>VLOOKUP($E3448,Country!$A$1:$B$11,2,0)</f>
        <v>Europe</v>
      </c>
      <c r="G3448" s="5" t="s">
        <v>29</v>
      </c>
      <c r="H3448" s="5" t="str">
        <f>VLOOKUP($G3448,Products!$A$1:$C$11,COLUMNS(Products!$A$2:B3448),0)</f>
        <v>Computing</v>
      </c>
      <c r="I3448" s="5">
        <f>VLOOKUP($G3448,Products!$A$1:$C$11,COLUMNS(Products!$A$2:C3448),0)</f>
        <v>104.6</v>
      </c>
      <c r="J3448" s="5">
        <v>923.15</v>
      </c>
      <c r="K3448" s="5" t="s">
        <v>81</v>
      </c>
      <c r="L3448" s="6">
        <v>45426</v>
      </c>
      <c r="M3448" s="5">
        <f t="shared" si="53"/>
        <v>10</v>
      </c>
      <c r="N3448" s="5" t="str">
        <f>TEXT(Table1[[#This Row],[Date]],"mmm")</f>
        <v>May</v>
      </c>
      <c r="O3448" s="5">
        <f>YEAR(Table1[[#This Row],[Date]])</f>
        <v>2024</v>
      </c>
    </row>
    <row r="3449" spans="1:15" x14ac:dyDescent="0.25">
      <c r="A3449" s="5">
        <v>3448</v>
      </c>
      <c r="B3449" s="6">
        <v>45246</v>
      </c>
      <c r="C3449" s="5" t="s">
        <v>40</v>
      </c>
      <c r="D3449" s="5" t="str">
        <f>VLOOKUP($C3449,'Sales Person'!$A$1:$C$21,2,0)</f>
        <v>Samantha Irvin</v>
      </c>
      <c r="E3449" s="5" t="s">
        <v>13</v>
      </c>
      <c r="F3449" s="5" t="str">
        <f>VLOOKUP($E3449,Country!$A$1:$B$11,2,0)</f>
        <v>Asia</v>
      </c>
      <c r="G3449" s="5" t="s">
        <v>29</v>
      </c>
      <c r="H3449" s="5" t="str">
        <f>VLOOKUP($G3449,Products!$A$1:$C$11,COLUMNS(Products!$A$2:B3449),0)</f>
        <v>Computing</v>
      </c>
      <c r="I3449" s="5">
        <f>VLOOKUP($G3449,Products!$A$1:$C$11,COLUMNS(Products!$A$2:C3449),0)</f>
        <v>104.6</v>
      </c>
      <c r="J3449" s="5">
        <v>273.33999999999997</v>
      </c>
      <c r="K3449" s="5" t="s">
        <v>81</v>
      </c>
      <c r="L3449" s="6">
        <v>45261</v>
      </c>
      <c r="M3449" s="5">
        <f t="shared" si="53"/>
        <v>15</v>
      </c>
      <c r="N3449" s="5" t="str">
        <f>TEXT(Table1[[#This Row],[Date]],"mmm")</f>
        <v>Nov</v>
      </c>
      <c r="O3449" s="5">
        <f>YEAR(Table1[[#This Row],[Date]])</f>
        <v>2023</v>
      </c>
    </row>
    <row r="3450" spans="1:15" x14ac:dyDescent="0.25">
      <c r="A3450" s="5">
        <v>3449</v>
      </c>
      <c r="B3450" s="6">
        <v>45239</v>
      </c>
      <c r="C3450" s="5" t="s">
        <v>68</v>
      </c>
      <c r="D3450" s="5" t="str">
        <f>VLOOKUP($C3450,'Sales Person'!$A$1:$C$21,2,0)</f>
        <v>Samantha Irvin</v>
      </c>
      <c r="E3450" s="5" t="s">
        <v>15</v>
      </c>
      <c r="F3450" s="5" t="str">
        <f>VLOOKUP($E3450,Country!$A$1:$B$11,2,0)</f>
        <v>Oceania</v>
      </c>
      <c r="G3450" s="5" t="s">
        <v>31</v>
      </c>
      <c r="H3450" s="5" t="str">
        <f>VLOOKUP($G3450,Products!$A$1:$C$11,COLUMNS(Products!$A$2:B3450),0)</f>
        <v>Electronics</v>
      </c>
      <c r="I3450" s="5">
        <f>VLOOKUP($G3450,Products!$A$1:$C$11,COLUMNS(Products!$A$2:C3450),0)</f>
        <v>71.97</v>
      </c>
      <c r="J3450" s="5">
        <v>369.67</v>
      </c>
      <c r="K3450" s="5" t="s">
        <v>82</v>
      </c>
      <c r="L3450" s="5" t="s">
        <v>83</v>
      </c>
      <c r="M3450" s="5" t="str">
        <f t="shared" si="53"/>
        <v>0</v>
      </c>
      <c r="N3450" s="5" t="str">
        <f>TEXT(Table1[[#This Row],[Date]],"mmm")</f>
        <v>Nov</v>
      </c>
      <c r="O3450" s="5">
        <f>YEAR(Table1[[#This Row],[Date]])</f>
        <v>2023</v>
      </c>
    </row>
    <row r="3451" spans="1:15" x14ac:dyDescent="0.25">
      <c r="A3451" s="5">
        <v>3450</v>
      </c>
      <c r="B3451" s="6">
        <v>45010</v>
      </c>
      <c r="C3451" s="5" t="s">
        <v>60</v>
      </c>
      <c r="D3451" s="5" t="str">
        <f>VLOOKUP($C3451,'Sales Person'!$A$1:$C$21,2,0)</f>
        <v>Cathy Kelley</v>
      </c>
      <c r="E3451" s="5" t="s">
        <v>11</v>
      </c>
      <c r="F3451" s="5" t="str">
        <f>VLOOKUP($E3451,Country!$A$1:$B$11,2,0)</f>
        <v>Asia</v>
      </c>
      <c r="G3451" s="5" t="s">
        <v>22</v>
      </c>
      <c r="H3451" s="5" t="str">
        <f>VLOOKUP($G3451,Products!$A$1:$C$11,COLUMNS(Products!$A$2:B3451),0)</f>
        <v>Computing</v>
      </c>
      <c r="I3451" s="5">
        <f>VLOOKUP($G3451,Products!$A$1:$C$11,COLUMNS(Products!$A$2:C3451),0)</f>
        <v>415.78</v>
      </c>
      <c r="J3451" s="5">
        <v>971.22</v>
      </c>
      <c r="K3451" s="5" t="s">
        <v>81</v>
      </c>
      <c r="L3451" s="6">
        <v>45022</v>
      </c>
      <c r="M3451" s="5">
        <f t="shared" si="53"/>
        <v>12</v>
      </c>
      <c r="N3451" s="5" t="str">
        <f>TEXT(Table1[[#This Row],[Date]],"mmm")</f>
        <v>Mar</v>
      </c>
      <c r="O3451" s="5">
        <f>YEAR(Table1[[#This Row],[Date]])</f>
        <v>2023</v>
      </c>
    </row>
    <row r="3452" spans="1:15" x14ac:dyDescent="0.25">
      <c r="A3452" s="5">
        <v>3451</v>
      </c>
      <c r="B3452" s="6">
        <v>45058</v>
      </c>
      <c r="C3452" s="5" t="s">
        <v>44</v>
      </c>
      <c r="D3452" s="5" t="str">
        <f>VLOOKUP($C3452,'Sales Person'!$A$1:$C$21,2,0)</f>
        <v>Cathy Kelley</v>
      </c>
      <c r="E3452" s="5" t="s">
        <v>7</v>
      </c>
      <c r="F3452" s="5" t="str">
        <f>VLOOKUP($E3452,Country!$A$1:$B$11,2,0)</f>
        <v>Europe</v>
      </c>
      <c r="G3452" s="5" t="s">
        <v>26</v>
      </c>
      <c r="H3452" s="5" t="str">
        <f>VLOOKUP($G3452,Products!$A$1:$C$11,COLUMNS(Products!$A$2:B3452),0)</f>
        <v>Electronics</v>
      </c>
      <c r="I3452" s="5">
        <f>VLOOKUP($G3452,Products!$A$1:$C$11,COLUMNS(Products!$A$2:C3452),0)</f>
        <v>263.2</v>
      </c>
      <c r="J3452" s="5">
        <v>601.9</v>
      </c>
      <c r="K3452" s="5" t="s">
        <v>81</v>
      </c>
      <c r="L3452" s="6">
        <v>45066</v>
      </c>
      <c r="M3452" s="5">
        <f t="shared" si="53"/>
        <v>8</v>
      </c>
      <c r="N3452" s="5" t="str">
        <f>TEXT(Table1[[#This Row],[Date]],"mmm")</f>
        <v>May</v>
      </c>
      <c r="O3452" s="5">
        <f>YEAR(Table1[[#This Row],[Date]])</f>
        <v>2023</v>
      </c>
    </row>
    <row r="3453" spans="1:15" x14ac:dyDescent="0.25">
      <c r="A3453" s="5">
        <v>3452</v>
      </c>
      <c r="B3453" s="6">
        <v>45601</v>
      </c>
      <c r="C3453" s="5" t="s">
        <v>62</v>
      </c>
      <c r="D3453" s="5" t="str">
        <f>VLOOKUP($C3453,'Sales Person'!$A$1:$C$21,2,0)</f>
        <v>Cathy Kelley</v>
      </c>
      <c r="E3453" s="5" t="s">
        <v>11</v>
      </c>
      <c r="F3453" s="5" t="str">
        <f>VLOOKUP($E3453,Country!$A$1:$B$11,2,0)</f>
        <v>Asia</v>
      </c>
      <c r="G3453" s="5" t="s">
        <v>33</v>
      </c>
      <c r="H3453" s="5" t="str">
        <f>VLOOKUP($G3453,Products!$A$1:$C$11,COLUMNS(Products!$A$2:B3453),0)</f>
        <v>Electronics</v>
      </c>
      <c r="I3453" s="5">
        <f>VLOOKUP($G3453,Products!$A$1:$C$11,COLUMNS(Products!$A$2:C3453),0)</f>
        <v>381.62</v>
      </c>
      <c r="J3453" s="5">
        <v>680.23</v>
      </c>
      <c r="K3453" s="5" t="s">
        <v>81</v>
      </c>
      <c r="L3453" s="6">
        <v>45613</v>
      </c>
      <c r="M3453" s="5">
        <f t="shared" si="53"/>
        <v>12</v>
      </c>
      <c r="N3453" s="5" t="str">
        <f>TEXT(Table1[[#This Row],[Date]],"mmm")</f>
        <v>Nov</v>
      </c>
      <c r="O3453" s="5">
        <f>YEAR(Table1[[#This Row],[Date]])</f>
        <v>2024</v>
      </c>
    </row>
    <row r="3454" spans="1:15" x14ac:dyDescent="0.25">
      <c r="A3454" s="5">
        <v>3453</v>
      </c>
      <c r="B3454" s="6">
        <v>45592</v>
      </c>
      <c r="C3454" s="5" t="s">
        <v>68</v>
      </c>
      <c r="D3454" s="5" t="str">
        <f>VLOOKUP($C3454,'Sales Person'!$A$1:$C$21,2,0)</f>
        <v>Samantha Irvin</v>
      </c>
      <c r="E3454" s="5" t="s">
        <v>9</v>
      </c>
      <c r="F3454" s="5" t="str">
        <f>VLOOKUP($E3454,Country!$A$1:$B$11,2,0)</f>
        <v>Europe</v>
      </c>
      <c r="G3454" s="5" t="s">
        <v>32</v>
      </c>
      <c r="H3454" s="5" t="str">
        <f>VLOOKUP($G3454,Products!$A$1:$C$11,COLUMNS(Products!$A$2:B3454),0)</f>
        <v>Audio</v>
      </c>
      <c r="I3454" s="5">
        <f>VLOOKUP($G3454,Products!$A$1:$C$11,COLUMNS(Products!$A$2:C3454),0)</f>
        <v>143.09</v>
      </c>
      <c r="J3454" s="5">
        <v>722.79</v>
      </c>
      <c r="K3454" s="5" t="s">
        <v>81</v>
      </c>
      <c r="L3454" s="6">
        <v>45602</v>
      </c>
      <c r="M3454" s="5">
        <f t="shared" si="53"/>
        <v>10</v>
      </c>
      <c r="N3454" s="5" t="str">
        <f>TEXT(Table1[[#This Row],[Date]],"mmm")</f>
        <v>Oct</v>
      </c>
      <c r="O3454" s="5">
        <f>YEAR(Table1[[#This Row],[Date]])</f>
        <v>2024</v>
      </c>
    </row>
    <row r="3455" spans="1:15" x14ac:dyDescent="0.25">
      <c r="A3455" s="5">
        <v>3454</v>
      </c>
      <c r="B3455" s="6">
        <v>45521</v>
      </c>
      <c r="C3455" s="5" t="s">
        <v>52</v>
      </c>
      <c r="D3455" s="5" t="str">
        <f>VLOOKUP($C3455,'Sales Person'!$A$1:$C$21,2,0)</f>
        <v>Nick Patrick</v>
      </c>
      <c r="E3455" s="5" t="s">
        <v>7</v>
      </c>
      <c r="F3455" s="5" t="str">
        <f>VLOOKUP($E3455,Country!$A$1:$B$11,2,0)</f>
        <v>Europe</v>
      </c>
      <c r="G3455" s="5" t="s">
        <v>28</v>
      </c>
      <c r="H3455" s="5" t="str">
        <f>VLOOKUP($G3455,Products!$A$1:$C$11,COLUMNS(Products!$A$2:B3455),0)</f>
        <v>Electronics</v>
      </c>
      <c r="I3455" s="5">
        <f>VLOOKUP($G3455,Products!$A$1:$C$11,COLUMNS(Products!$A$2:C3455),0)</f>
        <v>282.79000000000002</v>
      </c>
      <c r="J3455" s="5">
        <v>986.14</v>
      </c>
      <c r="K3455" s="5" t="s">
        <v>81</v>
      </c>
      <c r="L3455" s="6">
        <v>45529</v>
      </c>
      <c r="M3455" s="5">
        <f t="shared" si="53"/>
        <v>8</v>
      </c>
      <c r="N3455" s="5" t="str">
        <f>TEXT(Table1[[#This Row],[Date]],"mmm")</f>
        <v>Aug</v>
      </c>
      <c r="O3455" s="5">
        <f>YEAR(Table1[[#This Row],[Date]])</f>
        <v>2024</v>
      </c>
    </row>
    <row r="3456" spans="1:15" x14ac:dyDescent="0.25">
      <c r="A3456" s="5">
        <v>3455</v>
      </c>
      <c r="B3456" s="6">
        <v>45167</v>
      </c>
      <c r="C3456" s="5" t="s">
        <v>52</v>
      </c>
      <c r="D3456" s="5" t="str">
        <f>VLOOKUP($C3456,'Sales Person'!$A$1:$C$21,2,0)</f>
        <v>Nick Patrick</v>
      </c>
      <c r="E3456" s="5" t="s">
        <v>11</v>
      </c>
      <c r="F3456" s="5" t="str">
        <f>VLOOKUP($E3456,Country!$A$1:$B$11,2,0)</f>
        <v>Asia</v>
      </c>
      <c r="G3456" s="5" t="s">
        <v>33</v>
      </c>
      <c r="H3456" s="5" t="str">
        <f>VLOOKUP($G3456,Products!$A$1:$C$11,COLUMNS(Products!$A$2:B3456),0)</f>
        <v>Electronics</v>
      </c>
      <c r="I3456" s="5">
        <f>VLOOKUP($G3456,Products!$A$1:$C$11,COLUMNS(Products!$A$2:C3456),0)</f>
        <v>381.62</v>
      </c>
      <c r="J3456" s="5">
        <v>692.24</v>
      </c>
      <c r="K3456" s="5" t="s">
        <v>82</v>
      </c>
      <c r="L3456" s="5" t="s">
        <v>83</v>
      </c>
      <c r="M3456" s="5" t="str">
        <f t="shared" si="53"/>
        <v>0</v>
      </c>
      <c r="N3456" s="5" t="str">
        <f>TEXT(Table1[[#This Row],[Date]],"mmm")</f>
        <v>Aug</v>
      </c>
      <c r="O3456" s="5">
        <f>YEAR(Table1[[#This Row],[Date]])</f>
        <v>2023</v>
      </c>
    </row>
    <row r="3457" spans="1:15" x14ac:dyDescent="0.25">
      <c r="A3457" s="5">
        <v>3456</v>
      </c>
      <c r="B3457" s="6">
        <v>45425</v>
      </c>
      <c r="C3457" s="5" t="s">
        <v>60</v>
      </c>
      <c r="D3457" s="5" t="str">
        <f>VLOOKUP($C3457,'Sales Person'!$A$1:$C$21,2,0)</f>
        <v>Cathy Kelley</v>
      </c>
      <c r="E3457" s="5" t="s">
        <v>9</v>
      </c>
      <c r="F3457" s="5" t="str">
        <f>VLOOKUP($E3457,Country!$A$1:$B$11,2,0)</f>
        <v>Europe</v>
      </c>
      <c r="G3457" s="5" t="s">
        <v>30</v>
      </c>
      <c r="H3457" s="5" t="str">
        <f>VLOOKUP($G3457,Products!$A$1:$C$11,COLUMNS(Products!$A$2:B3457),0)</f>
        <v>Audio</v>
      </c>
      <c r="I3457" s="5">
        <f>VLOOKUP($G3457,Products!$A$1:$C$11,COLUMNS(Products!$A$2:C3457),0)</f>
        <v>199.57</v>
      </c>
      <c r="J3457" s="5">
        <v>748.36</v>
      </c>
      <c r="K3457" s="5" t="s">
        <v>81</v>
      </c>
      <c r="L3457" s="6">
        <v>45435</v>
      </c>
      <c r="M3457" s="5">
        <f t="shared" si="53"/>
        <v>10</v>
      </c>
      <c r="N3457" s="5" t="str">
        <f>TEXT(Table1[[#This Row],[Date]],"mmm")</f>
        <v>May</v>
      </c>
      <c r="O3457" s="5">
        <f>YEAR(Table1[[#This Row],[Date]])</f>
        <v>2024</v>
      </c>
    </row>
    <row r="3458" spans="1:15" x14ac:dyDescent="0.25">
      <c r="A3458" s="5">
        <v>3457</v>
      </c>
      <c r="B3458" s="6">
        <v>45349</v>
      </c>
      <c r="C3458" s="5" t="s">
        <v>36</v>
      </c>
      <c r="D3458" s="5" t="str">
        <f>VLOOKUP($C3458,'Sales Person'!$A$1:$C$21,2,0)</f>
        <v>Michale Cole</v>
      </c>
      <c r="E3458" s="5" t="s">
        <v>4</v>
      </c>
      <c r="F3458" s="5" t="str">
        <f>VLOOKUP($E3458,Country!$A$1:$B$11,2,0)</f>
        <v>North America</v>
      </c>
      <c r="G3458" s="5" t="s">
        <v>33</v>
      </c>
      <c r="H3458" s="5" t="str">
        <f>VLOOKUP($G3458,Products!$A$1:$C$11,COLUMNS(Products!$A$2:B3458),0)</f>
        <v>Electronics</v>
      </c>
      <c r="I3458" s="5">
        <f>VLOOKUP($G3458,Products!$A$1:$C$11,COLUMNS(Products!$A$2:C3458),0)</f>
        <v>381.62</v>
      </c>
      <c r="J3458" s="5">
        <v>630.08000000000004</v>
      </c>
      <c r="K3458" s="5" t="s">
        <v>81</v>
      </c>
      <c r="L3458" s="6">
        <v>45351</v>
      </c>
      <c r="M3458" s="5">
        <f t="shared" ref="M3458:M3521" si="54">IFERROR(L3458-B3458,"0")</f>
        <v>2</v>
      </c>
      <c r="N3458" s="5" t="str">
        <f>TEXT(Table1[[#This Row],[Date]],"mmm")</f>
        <v>Feb</v>
      </c>
      <c r="O3458" s="5">
        <f>YEAR(Table1[[#This Row],[Date]])</f>
        <v>2024</v>
      </c>
    </row>
    <row r="3459" spans="1:15" x14ac:dyDescent="0.25">
      <c r="A3459" s="5">
        <v>3458</v>
      </c>
      <c r="B3459" s="6">
        <v>45218</v>
      </c>
      <c r="C3459" s="5" t="s">
        <v>44</v>
      </c>
      <c r="D3459" s="5" t="str">
        <f>VLOOKUP($C3459,'Sales Person'!$A$1:$C$21,2,0)</f>
        <v>Cathy Kelley</v>
      </c>
      <c r="E3459" s="5" t="s">
        <v>15</v>
      </c>
      <c r="F3459" s="5" t="str">
        <f>VLOOKUP($E3459,Country!$A$1:$B$11,2,0)</f>
        <v>Oceania</v>
      </c>
      <c r="G3459" s="5" t="s">
        <v>33</v>
      </c>
      <c r="H3459" s="5" t="str">
        <f>VLOOKUP($G3459,Products!$A$1:$C$11,COLUMNS(Products!$A$2:B3459),0)</f>
        <v>Electronics</v>
      </c>
      <c r="I3459" s="5">
        <f>VLOOKUP($G3459,Products!$A$1:$C$11,COLUMNS(Products!$A$2:C3459),0)</f>
        <v>381.62</v>
      </c>
      <c r="J3459" s="5">
        <v>367.94</v>
      </c>
      <c r="K3459" s="5" t="s">
        <v>82</v>
      </c>
      <c r="L3459" s="5" t="s">
        <v>83</v>
      </c>
      <c r="M3459" s="5" t="str">
        <f t="shared" si="54"/>
        <v>0</v>
      </c>
      <c r="N3459" s="5" t="str">
        <f>TEXT(Table1[[#This Row],[Date]],"mmm")</f>
        <v>Oct</v>
      </c>
      <c r="O3459" s="5">
        <f>YEAR(Table1[[#This Row],[Date]])</f>
        <v>2023</v>
      </c>
    </row>
    <row r="3460" spans="1:15" x14ac:dyDescent="0.25">
      <c r="A3460" s="5">
        <v>3459</v>
      </c>
      <c r="B3460" s="6">
        <v>45513</v>
      </c>
      <c r="C3460" s="5" t="s">
        <v>54</v>
      </c>
      <c r="D3460" s="5" t="str">
        <f>VLOOKUP($C3460,'Sales Person'!$A$1:$C$21,2,0)</f>
        <v>Michale Cole</v>
      </c>
      <c r="E3460" s="5" t="s">
        <v>9</v>
      </c>
      <c r="F3460" s="5" t="str">
        <f>VLOOKUP($E3460,Country!$A$1:$B$11,2,0)</f>
        <v>Europe</v>
      </c>
      <c r="G3460" s="5" t="s">
        <v>33</v>
      </c>
      <c r="H3460" s="5" t="str">
        <f>VLOOKUP($G3460,Products!$A$1:$C$11,COLUMNS(Products!$A$2:B3460),0)</f>
        <v>Electronics</v>
      </c>
      <c r="I3460" s="5">
        <f>VLOOKUP($G3460,Products!$A$1:$C$11,COLUMNS(Products!$A$2:C3460),0)</f>
        <v>381.62</v>
      </c>
      <c r="J3460" s="5">
        <v>650.05999999999995</v>
      </c>
      <c r="K3460" s="5" t="s">
        <v>81</v>
      </c>
      <c r="L3460" s="6">
        <v>45523</v>
      </c>
      <c r="M3460" s="5">
        <f t="shared" si="54"/>
        <v>10</v>
      </c>
      <c r="N3460" s="5" t="str">
        <f>TEXT(Table1[[#This Row],[Date]],"mmm")</f>
        <v>Aug</v>
      </c>
      <c r="O3460" s="5">
        <f>YEAR(Table1[[#This Row],[Date]])</f>
        <v>2024</v>
      </c>
    </row>
    <row r="3461" spans="1:15" x14ac:dyDescent="0.25">
      <c r="A3461" s="5">
        <v>3460</v>
      </c>
      <c r="B3461" s="6">
        <v>45197</v>
      </c>
      <c r="C3461" s="5" t="s">
        <v>70</v>
      </c>
      <c r="D3461" s="5" t="str">
        <f>VLOOKUP($C3461,'Sales Person'!$A$1:$C$21,2,0)</f>
        <v>Cathy Kelley</v>
      </c>
      <c r="E3461" s="5" t="s">
        <v>4</v>
      </c>
      <c r="F3461" s="5" t="str">
        <f>VLOOKUP($E3461,Country!$A$1:$B$11,2,0)</f>
        <v>North America</v>
      </c>
      <c r="G3461" s="5" t="s">
        <v>22</v>
      </c>
      <c r="H3461" s="5" t="str">
        <f>VLOOKUP($G3461,Products!$A$1:$C$11,COLUMNS(Products!$A$2:B3461),0)</f>
        <v>Computing</v>
      </c>
      <c r="I3461" s="5">
        <f>VLOOKUP($G3461,Products!$A$1:$C$11,COLUMNS(Products!$A$2:C3461),0)</f>
        <v>415.78</v>
      </c>
      <c r="J3461" s="5">
        <v>295.57</v>
      </c>
      <c r="K3461" s="5" t="s">
        <v>82</v>
      </c>
      <c r="L3461" s="5" t="s">
        <v>83</v>
      </c>
      <c r="M3461" s="5" t="str">
        <f t="shared" si="54"/>
        <v>0</v>
      </c>
      <c r="N3461" s="5" t="str">
        <f>TEXT(Table1[[#This Row],[Date]],"mmm")</f>
        <v>Sep</v>
      </c>
      <c r="O3461" s="5">
        <f>YEAR(Table1[[#This Row],[Date]])</f>
        <v>2023</v>
      </c>
    </row>
    <row r="3462" spans="1:15" x14ac:dyDescent="0.25">
      <c r="A3462" s="5">
        <v>3461</v>
      </c>
      <c r="B3462" s="6">
        <v>45343</v>
      </c>
      <c r="C3462" s="5" t="s">
        <v>60</v>
      </c>
      <c r="D3462" s="5" t="str">
        <f>VLOOKUP($C3462,'Sales Person'!$A$1:$C$21,2,0)</f>
        <v>Cathy Kelley</v>
      </c>
      <c r="E3462" s="5" t="s">
        <v>5</v>
      </c>
      <c r="F3462" s="5" t="str">
        <f>VLOOKUP($E3462,Country!$A$1:$B$11,2,0)</f>
        <v>South America</v>
      </c>
      <c r="G3462" s="5" t="s">
        <v>20</v>
      </c>
      <c r="H3462" s="5" t="str">
        <f>VLOOKUP($G3462,Products!$A$1:$C$11,COLUMNS(Products!$A$2:B3462),0)</f>
        <v>Office Equipment</v>
      </c>
      <c r="I3462" s="5">
        <f>VLOOKUP($G3462,Products!$A$1:$C$11,COLUMNS(Products!$A$2:C3462),0)</f>
        <v>350.59</v>
      </c>
      <c r="J3462" s="5">
        <v>424.11</v>
      </c>
      <c r="K3462" s="5" t="s">
        <v>81</v>
      </c>
      <c r="L3462" s="6">
        <v>45347</v>
      </c>
      <c r="M3462" s="5">
        <f t="shared" si="54"/>
        <v>4</v>
      </c>
      <c r="N3462" s="5" t="str">
        <f>TEXT(Table1[[#This Row],[Date]],"mmm")</f>
        <v>Feb</v>
      </c>
      <c r="O3462" s="5">
        <f>YEAR(Table1[[#This Row],[Date]])</f>
        <v>2024</v>
      </c>
    </row>
    <row r="3463" spans="1:15" x14ac:dyDescent="0.25">
      <c r="A3463" s="5">
        <v>3462</v>
      </c>
      <c r="B3463" s="6">
        <v>45620</v>
      </c>
      <c r="C3463" s="5" t="s">
        <v>68</v>
      </c>
      <c r="D3463" s="5" t="str">
        <f>VLOOKUP($C3463,'Sales Person'!$A$1:$C$21,2,0)</f>
        <v>Samantha Irvin</v>
      </c>
      <c r="E3463" s="5" t="s">
        <v>5</v>
      </c>
      <c r="F3463" s="5" t="str">
        <f>VLOOKUP($E3463,Country!$A$1:$B$11,2,0)</f>
        <v>South America</v>
      </c>
      <c r="G3463" s="5" t="s">
        <v>30</v>
      </c>
      <c r="H3463" s="5" t="str">
        <f>VLOOKUP($G3463,Products!$A$1:$C$11,COLUMNS(Products!$A$2:B3463),0)</f>
        <v>Audio</v>
      </c>
      <c r="I3463" s="5">
        <f>VLOOKUP($G3463,Products!$A$1:$C$11,COLUMNS(Products!$A$2:C3463),0)</f>
        <v>199.57</v>
      </c>
      <c r="J3463" s="5">
        <v>339.53</v>
      </c>
      <c r="K3463" s="5" t="s">
        <v>81</v>
      </c>
      <c r="L3463" s="6">
        <v>45624</v>
      </c>
      <c r="M3463" s="5">
        <f t="shared" si="54"/>
        <v>4</v>
      </c>
      <c r="N3463" s="5" t="str">
        <f>TEXT(Table1[[#This Row],[Date]],"mmm")</f>
        <v>Nov</v>
      </c>
      <c r="O3463" s="5">
        <f>YEAR(Table1[[#This Row],[Date]])</f>
        <v>2024</v>
      </c>
    </row>
    <row r="3464" spans="1:15" x14ac:dyDescent="0.25">
      <c r="A3464" s="5">
        <v>3463</v>
      </c>
      <c r="B3464" s="6">
        <v>45312</v>
      </c>
      <c r="C3464" s="5" t="s">
        <v>72</v>
      </c>
      <c r="D3464" s="5" t="str">
        <f>VLOOKUP($C3464,'Sales Person'!$A$1:$C$21,2,0)</f>
        <v>Cathy Kelley</v>
      </c>
      <c r="E3464" s="5" t="s">
        <v>10</v>
      </c>
      <c r="F3464" s="5" t="str">
        <f>VLOOKUP($E3464,Country!$A$1:$B$11,2,0)</f>
        <v>Europe</v>
      </c>
      <c r="G3464" s="5" t="s">
        <v>32</v>
      </c>
      <c r="H3464" s="5" t="str">
        <f>VLOOKUP($G3464,Products!$A$1:$C$11,COLUMNS(Products!$A$2:B3464),0)</f>
        <v>Audio</v>
      </c>
      <c r="I3464" s="5">
        <f>VLOOKUP($G3464,Products!$A$1:$C$11,COLUMNS(Products!$A$2:C3464),0)</f>
        <v>143.09</v>
      </c>
      <c r="J3464" s="5">
        <v>499.76</v>
      </c>
      <c r="K3464" s="5" t="s">
        <v>81</v>
      </c>
      <c r="L3464" s="6">
        <v>45318</v>
      </c>
      <c r="M3464" s="5">
        <f t="shared" si="54"/>
        <v>6</v>
      </c>
      <c r="N3464" s="5" t="str">
        <f>TEXT(Table1[[#This Row],[Date]],"mmm")</f>
        <v>Jan</v>
      </c>
      <c r="O3464" s="5">
        <f>YEAR(Table1[[#This Row],[Date]])</f>
        <v>2024</v>
      </c>
    </row>
    <row r="3465" spans="1:15" x14ac:dyDescent="0.25">
      <c r="A3465" s="5">
        <v>3464</v>
      </c>
      <c r="B3465" s="6">
        <v>45123</v>
      </c>
      <c r="C3465" s="5" t="s">
        <v>72</v>
      </c>
      <c r="D3465" s="5" t="str">
        <f>VLOOKUP($C3465,'Sales Person'!$A$1:$C$21,2,0)</f>
        <v>Cathy Kelley</v>
      </c>
      <c r="E3465" s="5" t="s">
        <v>11</v>
      </c>
      <c r="F3465" s="5" t="str">
        <f>VLOOKUP($E3465,Country!$A$1:$B$11,2,0)</f>
        <v>Asia</v>
      </c>
      <c r="G3465" s="5" t="s">
        <v>22</v>
      </c>
      <c r="H3465" s="5" t="str">
        <f>VLOOKUP($G3465,Products!$A$1:$C$11,COLUMNS(Products!$A$2:B3465),0)</f>
        <v>Computing</v>
      </c>
      <c r="I3465" s="5">
        <f>VLOOKUP($G3465,Products!$A$1:$C$11,COLUMNS(Products!$A$2:C3465),0)</f>
        <v>415.78</v>
      </c>
      <c r="J3465" s="5">
        <v>512.98</v>
      </c>
      <c r="K3465" s="5" t="s">
        <v>82</v>
      </c>
      <c r="L3465" s="5" t="s">
        <v>83</v>
      </c>
      <c r="M3465" s="5" t="str">
        <f t="shared" si="54"/>
        <v>0</v>
      </c>
      <c r="N3465" s="5" t="str">
        <f>TEXT(Table1[[#This Row],[Date]],"mmm")</f>
        <v>Jul</v>
      </c>
      <c r="O3465" s="5">
        <f>YEAR(Table1[[#This Row],[Date]])</f>
        <v>2023</v>
      </c>
    </row>
    <row r="3466" spans="1:15" x14ac:dyDescent="0.25">
      <c r="A3466" s="5">
        <v>3465</v>
      </c>
      <c r="B3466" s="6">
        <v>45585</v>
      </c>
      <c r="C3466" s="5" t="s">
        <v>42</v>
      </c>
      <c r="D3466" s="5" t="str">
        <f>VLOOKUP($C3466,'Sales Person'!$A$1:$C$21,2,0)</f>
        <v>Cathy Kelley</v>
      </c>
      <c r="E3466" s="5" t="s">
        <v>14</v>
      </c>
      <c r="F3466" s="5" t="str">
        <f>VLOOKUP($E3466,Country!$A$1:$B$11,2,0)</f>
        <v>Asia</v>
      </c>
      <c r="G3466" s="5" t="s">
        <v>22</v>
      </c>
      <c r="H3466" s="5" t="str">
        <f>VLOOKUP($G3466,Products!$A$1:$C$11,COLUMNS(Products!$A$2:B3466),0)</f>
        <v>Computing</v>
      </c>
      <c r="I3466" s="5">
        <f>VLOOKUP($G3466,Products!$A$1:$C$11,COLUMNS(Products!$A$2:C3466),0)</f>
        <v>415.78</v>
      </c>
      <c r="J3466" s="5">
        <v>745.68</v>
      </c>
      <c r="K3466" s="5" t="s">
        <v>81</v>
      </c>
      <c r="L3466" s="6">
        <v>45603</v>
      </c>
      <c r="M3466" s="5">
        <f t="shared" si="54"/>
        <v>18</v>
      </c>
      <c r="N3466" s="5" t="str">
        <f>TEXT(Table1[[#This Row],[Date]],"mmm")</f>
        <v>Oct</v>
      </c>
      <c r="O3466" s="5">
        <f>YEAR(Table1[[#This Row],[Date]])</f>
        <v>2024</v>
      </c>
    </row>
    <row r="3467" spans="1:15" x14ac:dyDescent="0.25">
      <c r="A3467" s="5">
        <v>3466</v>
      </c>
      <c r="B3467" s="6">
        <v>45495</v>
      </c>
      <c r="C3467" s="5" t="s">
        <v>52</v>
      </c>
      <c r="D3467" s="5" t="str">
        <f>VLOOKUP($C3467,'Sales Person'!$A$1:$C$21,2,0)</f>
        <v>Nick Patrick</v>
      </c>
      <c r="E3467" s="5" t="s">
        <v>2</v>
      </c>
      <c r="F3467" s="5" t="str">
        <f>VLOOKUP($E3467,Country!$A$1:$B$11,2,0)</f>
        <v>North America</v>
      </c>
      <c r="G3467" s="5" t="s">
        <v>22</v>
      </c>
      <c r="H3467" s="5" t="str">
        <f>VLOOKUP($G3467,Products!$A$1:$C$11,COLUMNS(Products!$A$2:B3467),0)</f>
        <v>Computing</v>
      </c>
      <c r="I3467" s="5">
        <f>VLOOKUP($G3467,Products!$A$1:$C$11,COLUMNS(Products!$A$2:C3467),0)</f>
        <v>415.78</v>
      </c>
      <c r="J3467" s="5">
        <v>211.09</v>
      </c>
      <c r="K3467" s="5" t="s">
        <v>82</v>
      </c>
      <c r="L3467" s="5" t="s">
        <v>83</v>
      </c>
      <c r="M3467" s="5" t="str">
        <f t="shared" si="54"/>
        <v>0</v>
      </c>
      <c r="N3467" s="5" t="str">
        <f>TEXT(Table1[[#This Row],[Date]],"mmm")</f>
        <v>Jul</v>
      </c>
      <c r="O3467" s="5">
        <f>YEAR(Table1[[#This Row],[Date]])</f>
        <v>2024</v>
      </c>
    </row>
    <row r="3468" spans="1:15" x14ac:dyDescent="0.25">
      <c r="A3468" s="5">
        <v>3467</v>
      </c>
      <c r="B3468" s="6">
        <v>45293</v>
      </c>
      <c r="C3468" s="5" t="s">
        <v>44</v>
      </c>
      <c r="D3468" s="5" t="str">
        <f>VLOOKUP($C3468,'Sales Person'!$A$1:$C$21,2,0)</f>
        <v>Cathy Kelley</v>
      </c>
      <c r="E3468" s="5" t="s">
        <v>13</v>
      </c>
      <c r="F3468" s="5" t="str">
        <f>VLOOKUP($E3468,Country!$A$1:$B$11,2,0)</f>
        <v>Asia</v>
      </c>
      <c r="G3468" s="5" t="s">
        <v>28</v>
      </c>
      <c r="H3468" s="5" t="str">
        <f>VLOOKUP($G3468,Products!$A$1:$C$11,COLUMNS(Products!$A$2:B3468),0)</f>
        <v>Electronics</v>
      </c>
      <c r="I3468" s="5">
        <f>VLOOKUP($G3468,Products!$A$1:$C$11,COLUMNS(Products!$A$2:C3468),0)</f>
        <v>282.79000000000002</v>
      </c>
      <c r="J3468" s="5">
        <v>100.5</v>
      </c>
      <c r="K3468" s="5" t="s">
        <v>81</v>
      </c>
      <c r="L3468" s="6">
        <v>45308</v>
      </c>
      <c r="M3468" s="5">
        <f t="shared" si="54"/>
        <v>15</v>
      </c>
      <c r="N3468" s="5" t="str">
        <f>TEXT(Table1[[#This Row],[Date]],"mmm")</f>
        <v>Jan</v>
      </c>
      <c r="O3468" s="5">
        <f>YEAR(Table1[[#This Row],[Date]])</f>
        <v>2024</v>
      </c>
    </row>
    <row r="3469" spans="1:15" x14ac:dyDescent="0.25">
      <c r="A3469" s="5">
        <v>3468</v>
      </c>
      <c r="B3469" s="6">
        <v>45036</v>
      </c>
      <c r="C3469" s="5" t="s">
        <v>44</v>
      </c>
      <c r="D3469" s="5" t="str">
        <f>VLOOKUP($C3469,'Sales Person'!$A$1:$C$21,2,0)</f>
        <v>Cathy Kelley</v>
      </c>
      <c r="E3469" s="5" t="s">
        <v>9</v>
      </c>
      <c r="F3469" s="5" t="str">
        <f>VLOOKUP($E3469,Country!$A$1:$B$11,2,0)</f>
        <v>Europe</v>
      </c>
      <c r="G3469" s="5" t="s">
        <v>24</v>
      </c>
      <c r="H3469" s="5" t="str">
        <f>VLOOKUP($G3469,Products!$A$1:$C$11,COLUMNS(Products!$A$2:B3469),0)</f>
        <v>Audio</v>
      </c>
      <c r="I3469" s="5">
        <f>VLOOKUP($G3469,Products!$A$1:$C$11,COLUMNS(Products!$A$2:C3469),0)</f>
        <v>195.62</v>
      </c>
      <c r="J3469" s="5">
        <v>478.82</v>
      </c>
      <c r="K3469" s="5" t="s">
        <v>81</v>
      </c>
      <c r="L3469" s="6">
        <v>45046</v>
      </c>
      <c r="M3469" s="5">
        <f t="shared" si="54"/>
        <v>10</v>
      </c>
      <c r="N3469" s="5" t="str">
        <f>TEXT(Table1[[#This Row],[Date]],"mmm")</f>
        <v>Apr</v>
      </c>
      <c r="O3469" s="5">
        <f>YEAR(Table1[[#This Row],[Date]])</f>
        <v>2023</v>
      </c>
    </row>
    <row r="3470" spans="1:15" x14ac:dyDescent="0.25">
      <c r="A3470" s="5">
        <v>3469</v>
      </c>
      <c r="B3470" s="6">
        <v>45265</v>
      </c>
      <c r="C3470" s="5" t="s">
        <v>56</v>
      </c>
      <c r="D3470" s="5" t="str">
        <f>VLOOKUP($C3470,'Sales Person'!$A$1:$C$21,2,0)</f>
        <v>Nick Patrick</v>
      </c>
      <c r="E3470" s="5" t="s">
        <v>9</v>
      </c>
      <c r="F3470" s="5" t="str">
        <f>VLOOKUP($E3470,Country!$A$1:$B$11,2,0)</f>
        <v>Europe</v>
      </c>
      <c r="G3470" s="5" t="s">
        <v>20</v>
      </c>
      <c r="H3470" s="5" t="str">
        <f>VLOOKUP($G3470,Products!$A$1:$C$11,COLUMNS(Products!$A$2:B3470),0)</f>
        <v>Office Equipment</v>
      </c>
      <c r="I3470" s="5">
        <f>VLOOKUP($G3470,Products!$A$1:$C$11,COLUMNS(Products!$A$2:C3470),0)</f>
        <v>350.59</v>
      </c>
      <c r="J3470" s="5">
        <v>346.03</v>
      </c>
      <c r="K3470" s="5" t="s">
        <v>81</v>
      </c>
      <c r="L3470" s="6">
        <v>45275</v>
      </c>
      <c r="M3470" s="5">
        <f t="shared" si="54"/>
        <v>10</v>
      </c>
      <c r="N3470" s="5" t="str">
        <f>TEXT(Table1[[#This Row],[Date]],"mmm")</f>
        <v>Dec</v>
      </c>
      <c r="O3470" s="5">
        <f>YEAR(Table1[[#This Row],[Date]])</f>
        <v>2023</v>
      </c>
    </row>
    <row r="3471" spans="1:15" x14ac:dyDescent="0.25">
      <c r="A3471" s="5">
        <v>3470</v>
      </c>
      <c r="B3471" s="6">
        <v>45606</v>
      </c>
      <c r="C3471" s="5" t="s">
        <v>50</v>
      </c>
      <c r="D3471" s="5" t="str">
        <f>VLOOKUP($C3471,'Sales Person'!$A$1:$C$21,2,0)</f>
        <v>Michale Cole</v>
      </c>
      <c r="E3471" s="5" t="s">
        <v>10</v>
      </c>
      <c r="F3471" s="5" t="str">
        <f>VLOOKUP($E3471,Country!$A$1:$B$11,2,0)</f>
        <v>Europe</v>
      </c>
      <c r="G3471" s="5" t="s">
        <v>32</v>
      </c>
      <c r="H3471" s="5" t="str">
        <f>VLOOKUP($G3471,Products!$A$1:$C$11,COLUMNS(Products!$A$2:B3471),0)</f>
        <v>Audio</v>
      </c>
      <c r="I3471" s="5">
        <f>VLOOKUP($G3471,Products!$A$1:$C$11,COLUMNS(Products!$A$2:C3471),0)</f>
        <v>143.09</v>
      </c>
      <c r="J3471" s="5">
        <v>378.68</v>
      </c>
      <c r="K3471" s="5" t="s">
        <v>82</v>
      </c>
      <c r="L3471" s="5" t="s">
        <v>83</v>
      </c>
      <c r="M3471" s="5" t="str">
        <f t="shared" si="54"/>
        <v>0</v>
      </c>
      <c r="N3471" s="5" t="str">
        <f>TEXT(Table1[[#This Row],[Date]],"mmm")</f>
        <v>Nov</v>
      </c>
      <c r="O3471" s="5">
        <f>YEAR(Table1[[#This Row],[Date]])</f>
        <v>2024</v>
      </c>
    </row>
    <row r="3472" spans="1:15" x14ac:dyDescent="0.25">
      <c r="A3472" s="5">
        <v>3471</v>
      </c>
      <c r="B3472" s="6">
        <v>44969</v>
      </c>
      <c r="C3472" s="5" t="s">
        <v>42</v>
      </c>
      <c r="D3472" s="5" t="str">
        <f>VLOOKUP($C3472,'Sales Person'!$A$1:$C$21,2,0)</f>
        <v>Cathy Kelley</v>
      </c>
      <c r="E3472" s="5" t="s">
        <v>13</v>
      </c>
      <c r="F3472" s="5" t="str">
        <f>VLOOKUP($E3472,Country!$A$1:$B$11,2,0)</f>
        <v>Asia</v>
      </c>
      <c r="G3472" s="5" t="s">
        <v>33</v>
      </c>
      <c r="H3472" s="5" t="str">
        <f>VLOOKUP($G3472,Products!$A$1:$C$11,COLUMNS(Products!$A$2:B3472),0)</f>
        <v>Electronics</v>
      </c>
      <c r="I3472" s="5">
        <f>VLOOKUP($G3472,Products!$A$1:$C$11,COLUMNS(Products!$A$2:C3472),0)</f>
        <v>381.62</v>
      </c>
      <c r="J3472" s="5">
        <v>667.85</v>
      </c>
      <c r="K3472" s="5" t="s">
        <v>81</v>
      </c>
      <c r="L3472" s="6">
        <v>44984</v>
      </c>
      <c r="M3472" s="5">
        <f t="shared" si="54"/>
        <v>15</v>
      </c>
      <c r="N3472" s="5" t="str">
        <f>TEXT(Table1[[#This Row],[Date]],"mmm")</f>
        <v>Feb</v>
      </c>
      <c r="O3472" s="5">
        <f>YEAR(Table1[[#This Row],[Date]])</f>
        <v>2023</v>
      </c>
    </row>
    <row r="3473" spans="1:15" x14ac:dyDescent="0.25">
      <c r="A3473" s="5">
        <v>3472</v>
      </c>
      <c r="B3473" s="6">
        <v>45073</v>
      </c>
      <c r="C3473" s="5" t="s">
        <v>52</v>
      </c>
      <c r="D3473" s="5" t="str">
        <f>VLOOKUP($C3473,'Sales Person'!$A$1:$C$21,2,0)</f>
        <v>Nick Patrick</v>
      </c>
      <c r="E3473" s="5" t="s">
        <v>5</v>
      </c>
      <c r="F3473" s="5" t="str">
        <f>VLOOKUP($E3473,Country!$A$1:$B$11,2,0)</f>
        <v>South America</v>
      </c>
      <c r="G3473" s="5" t="s">
        <v>30</v>
      </c>
      <c r="H3473" s="5" t="str">
        <f>VLOOKUP($G3473,Products!$A$1:$C$11,COLUMNS(Products!$A$2:B3473),0)</f>
        <v>Audio</v>
      </c>
      <c r="I3473" s="5">
        <f>VLOOKUP($G3473,Products!$A$1:$C$11,COLUMNS(Products!$A$2:C3473),0)</f>
        <v>199.57</v>
      </c>
      <c r="J3473" s="5">
        <v>522.32000000000005</v>
      </c>
      <c r="K3473" s="5" t="s">
        <v>81</v>
      </c>
      <c r="L3473" s="6">
        <v>45077</v>
      </c>
      <c r="M3473" s="5">
        <f t="shared" si="54"/>
        <v>4</v>
      </c>
      <c r="N3473" s="5" t="str">
        <f>TEXT(Table1[[#This Row],[Date]],"mmm")</f>
        <v>May</v>
      </c>
      <c r="O3473" s="5">
        <f>YEAR(Table1[[#This Row],[Date]])</f>
        <v>2023</v>
      </c>
    </row>
    <row r="3474" spans="1:15" x14ac:dyDescent="0.25">
      <c r="A3474" s="5">
        <v>3473</v>
      </c>
      <c r="B3474" s="6">
        <v>45416</v>
      </c>
      <c r="C3474" s="5" t="s">
        <v>42</v>
      </c>
      <c r="D3474" s="5" t="str">
        <f>VLOOKUP($C3474,'Sales Person'!$A$1:$C$21,2,0)</f>
        <v>Cathy Kelley</v>
      </c>
      <c r="E3474" s="5" t="s">
        <v>9</v>
      </c>
      <c r="F3474" s="5" t="str">
        <f>VLOOKUP($E3474,Country!$A$1:$B$11,2,0)</f>
        <v>Europe</v>
      </c>
      <c r="G3474" s="5" t="s">
        <v>28</v>
      </c>
      <c r="H3474" s="5" t="str">
        <f>VLOOKUP($G3474,Products!$A$1:$C$11,COLUMNS(Products!$A$2:B3474),0)</f>
        <v>Electronics</v>
      </c>
      <c r="I3474" s="5">
        <f>VLOOKUP($G3474,Products!$A$1:$C$11,COLUMNS(Products!$A$2:C3474),0)</f>
        <v>282.79000000000002</v>
      </c>
      <c r="J3474" s="5">
        <v>814.9</v>
      </c>
      <c r="K3474" s="5" t="s">
        <v>81</v>
      </c>
      <c r="L3474" s="6">
        <v>45426</v>
      </c>
      <c r="M3474" s="5">
        <f t="shared" si="54"/>
        <v>10</v>
      </c>
      <c r="N3474" s="5" t="str">
        <f>TEXT(Table1[[#This Row],[Date]],"mmm")</f>
        <v>May</v>
      </c>
      <c r="O3474" s="5">
        <f>YEAR(Table1[[#This Row],[Date]])</f>
        <v>2024</v>
      </c>
    </row>
    <row r="3475" spans="1:15" x14ac:dyDescent="0.25">
      <c r="A3475" s="5">
        <v>3474</v>
      </c>
      <c r="B3475" s="6">
        <v>45125</v>
      </c>
      <c r="C3475" s="5" t="s">
        <v>68</v>
      </c>
      <c r="D3475" s="5" t="str">
        <f>VLOOKUP($C3475,'Sales Person'!$A$1:$C$21,2,0)</f>
        <v>Samantha Irvin</v>
      </c>
      <c r="E3475" s="5" t="s">
        <v>2</v>
      </c>
      <c r="F3475" s="5" t="str">
        <f>VLOOKUP($E3475,Country!$A$1:$B$11,2,0)</f>
        <v>North America</v>
      </c>
      <c r="G3475" s="5" t="s">
        <v>29</v>
      </c>
      <c r="H3475" s="5" t="str">
        <f>VLOOKUP($G3475,Products!$A$1:$C$11,COLUMNS(Products!$A$2:B3475),0)</f>
        <v>Computing</v>
      </c>
      <c r="I3475" s="5">
        <f>VLOOKUP($G3475,Products!$A$1:$C$11,COLUMNS(Products!$A$2:C3475),0)</f>
        <v>104.6</v>
      </c>
      <c r="J3475" s="5">
        <v>454.92</v>
      </c>
      <c r="K3475" s="5" t="s">
        <v>82</v>
      </c>
      <c r="L3475" s="5" t="s">
        <v>83</v>
      </c>
      <c r="M3475" s="5" t="str">
        <f t="shared" si="54"/>
        <v>0</v>
      </c>
      <c r="N3475" s="5" t="str">
        <f>TEXT(Table1[[#This Row],[Date]],"mmm")</f>
        <v>Jul</v>
      </c>
      <c r="O3475" s="5">
        <f>YEAR(Table1[[#This Row],[Date]])</f>
        <v>2023</v>
      </c>
    </row>
    <row r="3476" spans="1:15" x14ac:dyDescent="0.25">
      <c r="A3476" s="5">
        <v>3475</v>
      </c>
      <c r="B3476" s="6">
        <v>44928</v>
      </c>
      <c r="C3476" s="5" t="s">
        <v>54</v>
      </c>
      <c r="D3476" s="5" t="str">
        <f>VLOOKUP($C3476,'Sales Person'!$A$1:$C$21,2,0)</f>
        <v>Michale Cole</v>
      </c>
      <c r="E3476" s="5" t="s">
        <v>4</v>
      </c>
      <c r="F3476" s="5" t="str">
        <f>VLOOKUP($E3476,Country!$A$1:$B$11,2,0)</f>
        <v>North America</v>
      </c>
      <c r="G3476" s="5" t="s">
        <v>28</v>
      </c>
      <c r="H3476" s="5" t="str">
        <f>VLOOKUP($G3476,Products!$A$1:$C$11,COLUMNS(Products!$A$2:B3476),0)</f>
        <v>Electronics</v>
      </c>
      <c r="I3476" s="5">
        <f>VLOOKUP($G3476,Products!$A$1:$C$11,COLUMNS(Products!$A$2:C3476),0)</f>
        <v>282.79000000000002</v>
      </c>
      <c r="J3476" s="5">
        <v>592.85</v>
      </c>
      <c r="K3476" s="5" t="s">
        <v>81</v>
      </c>
      <c r="L3476" s="6">
        <v>44930</v>
      </c>
      <c r="M3476" s="5">
        <f t="shared" si="54"/>
        <v>2</v>
      </c>
      <c r="N3476" s="5" t="str">
        <f>TEXT(Table1[[#This Row],[Date]],"mmm")</f>
        <v>Jan</v>
      </c>
      <c r="O3476" s="5">
        <f>YEAR(Table1[[#This Row],[Date]])</f>
        <v>2023</v>
      </c>
    </row>
    <row r="3477" spans="1:15" x14ac:dyDescent="0.25">
      <c r="A3477" s="5">
        <v>3476</v>
      </c>
      <c r="B3477" s="6">
        <v>45497</v>
      </c>
      <c r="C3477" s="5" t="s">
        <v>44</v>
      </c>
      <c r="D3477" s="5" t="str">
        <f>VLOOKUP($C3477,'Sales Person'!$A$1:$C$21,2,0)</f>
        <v>Cathy Kelley</v>
      </c>
      <c r="E3477" s="5" t="s">
        <v>4</v>
      </c>
      <c r="F3477" s="5" t="str">
        <f>VLOOKUP($E3477,Country!$A$1:$B$11,2,0)</f>
        <v>North America</v>
      </c>
      <c r="G3477" s="5" t="s">
        <v>30</v>
      </c>
      <c r="H3477" s="5" t="str">
        <f>VLOOKUP($G3477,Products!$A$1:$C$11,COLUMNS(Products!$A$2:B3477),0)</f>
        <v>Audio</v>
      </c>
      <c r="I3477" s="5">
        <f>VLOOKUP($G3477,Products!$A$1:$C$11,COLUMNS(Products!$A$2:C3477),0)</f>
        <v>199.57</v>
      </c>
      <c r="J3477" s="5">
        <v>973.32</v>
      </c>
      <c r="K3477" s="5" t="s">
        <v>81</v>
      </c>
      <c r="L3477" s="6">
        <v>45499</v>
      </c>
      <c r="M3477" s="5">
        <f t="shared" si="54"/>
        <v>2</v>
      </c>
      <c r="N3477" s="5" t="str">
        <f>TEXT(Table1[[#This Row],[Date]],"mmm")</f>
        <v>Jul</v>
      </c>
      <c r="O3477" s="5">
        <f>YEAR(Table1[[#This Row],[Date]])</f>
        <v>2024</v>
      </c>
    </row>
    <row r="3478" spans="1:15" x14ac:dyDescent="0.25">
      <c r="A3478" s="5">
        <v>3477</v>
      </c>
      <c r="B3478" s="6">
        <v>45319</v>
      </c>
      <c r="C3478" s="5" t="s">
        <v>56</v>
      </c>
      <c r="D3478" s="5" t="str">
        <f>VLOOKUP($C3478,'Sales Person'!$A$1:$C$21,2,0)</f>
        <v>Nick Patrick</v>
      </c>
      <c r="E3478" s="5" t="s">
        <v>9</v>
      </c>
      <c r="F3478" s="5" t="str">
        <f>VLOOKUP($E3478,Country!$A$1:$B$11,2,0)</f>
        <v>Europe</v>
      </c>
      <c r="G3478" s="5" t="s">
        <v>20</v>
      </c>
      <c r="H3478" s="5" t="str">
        <f>VLOOKUP($G3478,Products!$A$1:$C$11,COLUMNS(Products!$A$2:B3478),0)</f>
        <v>Office Equipment</v>
      </c>
      <c r="I3478" s="5">
        <f>VLOOKUP($G3478,Products!$A$1:$C$11,COLUMNS(Products!$A$2:C3478),0)</f>
        <v>350.59</v>
      </c>
      <c r="J3478" s="5">
        <v>363.91</v>
      </c>
      <c r="K3478" s="5" t="s">
        <v>81</v>
      </c>
      <c r="L3478" s="6">
        <v>45329</v>
      </c>
      <c r="M3478" s="5">
        <f t="shared" si="54"/>
        <v>10</v>
      </c>
      <c r="N3478" s="5" t="str">
        <f>TEXT(Table1[[#This Row],[Date]],"mmm")</f>
        <v>Jan</v>
      </c>
      <c r="O3478" s="5">
        <f>YEAR(Table1[[#This Row],[Date]])</f>
        <v>2024</v>
      </c>
    </row>
    <row r="3479" spans="1:15" x14ac:dyDescent="0.25">
      <c r="A3479" s="5">
        <v>3478</v>
      </c>
      <c r="B3479" s="6">
        <v>45500</v>
      </c>
      <c r="C3479" s="5" t="s">
        <v>44</v>
      </c>
      <c r="D3479" s="5" t="str">
        <f>VLOOKUP($C3479,'Sales Person'!$A$1:$C$21,2,0)</f>
        <v>Cathy Kelley</v>
      </c>
      <c r="E3479" s="5" t="s">
        <v>14</v>
      </c>
      <c r="F3479" s="5" t="str">
        <f>VLOOKUP($E3479,Country!$A$1:$B$11,2,0)</f>
        <v>Asia</v>
      </c>
      <c r="G3479" s="5" t="s">
        <v>29</v>
      </c>
      <c r="H3479" s="5" t="str">
        <f>VLOOKUP($G3479,Products!$A$1:$C$11,COLUMNS(Products!$A$2:B3479),0)</f>
        <v>Computing</v>
      </c>
      <c r="I3479" s="5">
        <f>VLOOKUP($G3479,Products!$A$1:$C$11,COLUMNS(Products!$A$2:C3479),0)</f>
        <v>104.6</v>
      </c>
      <c r="J3479" s="5">
        <v>167.46</v>
      </c>
      <c r="K3479" s="5" t="s">
        <v>82</v>
      </c>
      <c r="L3479" s="5" t="s">
        <v>83</v>
      </c>
      <c r="M3479" s="5" t="str">
        <f t="shared" si="54"/>
        <v>0</v>
      </c>
      <c r="N3479" s="5" t="str">
        <f>TEXT(Table1[[#This Row],[Date]],"mmm")</f>
        <v>Jul</v>
      </c>
      <c r="O3479" s="5">
        <f>YEAR(Table1[[#This Row],[Date]])</f>
        <v>2024</v>
      </c>
    </row>
    <row r="3480" spans="1:15" x14ac:dyDescent="0.25">
      <c r="A3480" s="5">
        <v>3479</v>
      </c>
      <c r="B3480" s="6">
        <v>45061</v>
      </c>
      <c r="C3480" s="5" t="s">
        <v>58</v>
      </c>
      <c r="D3480" s="5" t="str">
        <f>VLOOKUP($C3480,'Sales Person'!$A$1:$C$21,2,0)</f>
        <v>Nick Patrick</v>
      </c>
      <c r="E3480" s="5" t="s">
        <v>15</v>
      </c>
      <c r="F3480" s="5" t="str">
        <f>VLOOKUP($E3480,Country!$A$1:$B$11,2,0)</f>
        <v>Oceania</v>
      </c>
      <c r="G3480" s="5" t="s">
        <v>22</v>
      </c>
      <c r="H3480" s="5" t="str">
        <f>VLOOKUP($G3480,Products!$A$1:$C$11,COLUMNS(Products!$A$2:B3480),0)</f>
        <v>Computing</v>
      </c>
      <c r="I3480" s="5">
        <f>VLOOKUP($G3480,Products!$A$1:$C$11,COLUMNS(Products!$A$2:C3480),0)</f>
        <v>415.78</v>
      </c>
      <c r="J3480" s="5">
        <v>614.16</v>
      </c>
      <c r="K3480" s="5" t="s">
        <v>82</v>
      </c>
      <c r="L3480" s="5" t="s">
        <v>83</v>
      </c>
      <c r="M3480" s="5" t="str">
        <f t="shared" si="54"/>
        <v>0</v>
      </c>
      <c r="N3480" s="5" t="str">
        <f>TEXT(Table1[[#This Row],[Date]],"mmm")</f>
        <v>May</v>
      </c>
      <c r="O3480" s="5">
        <f>YEAR(Table1[[#This Row],[Date]])</f>
        <v>2023</v>
      </c>
    </row>
    <row r="3481" spans="1:15" x14ac:dyDescent="0.25">
      <c r="A3481" s="5">
        <v>3480</v>
      </c>
      <c r="B3481" s="6">
        <v>45649</v>
      </c>
      <c r="C3481" s="5" t="s">
        <v>46</v>
      </c>
      <c r="D3481" s="5" t="str">
        <f>VLOOKUP($C3481,'Sales Person'!$A$1:$C$21,2,0)</f>
        <v>Nick Patrick</v>
      </c>
      <c r="E3481" s="5" t="s">
        <v>15</v>
      </c>
      <c r="F3481" s="5" t="str">
        <f>VLOOKUP($E3481,Country!$A$1:$B$11,2,0)</f>
        <v>Oceania</v>
      </c>
      <c r="G3481" s="5" t="s">
        <v>29</v>
      </c>
      <c r="H3481" s="5" t="str">
        <f>VLOOKUP($G3481,Products!$A$1:$C$11,COLUMNS(Products!$A$2:B3481),0)</f>
        <v>Computing</v>
      </c>
      <c r="I3481" s="5">
        <f>VLOOKUP($G3481,Products!$A$1:$C$11,COLUMNS(Products!$A$2:C3481),0)</f>
        <v>104.6</v>
      </c>
      <c r="J3481" s="5">
        <v>541.78</v>
      </c>
      <c r="K3481" s="5" t="s">
        <v>82</v>
      </c>
      <c r="L3481" s="5" t="s">
        <v>83</v>
      </c>
      <c r="M3481" s="5" t="str">
        <f t="shared" si="54"/>
        <v>0</v>
      </c>
      <c r="N3481" s="5" t="str">
        <f>TEXT(Table1[[#This Row],[Date]],"mmm")</f>
        <v>Dec</v>
      </c>
      <c r="O3481" s="5">
        <f>YEAR(Table1[[#This Row],[Date]])</f>
        <v>2024</v>
      </c>
    </row>
    <row r="3482" spans="1:15" x14ac:dyDescent="0.25">
      <c r="A3482" s="5">
        <v>3481</v>
      </c>
      <c r="B3482" s="6">
        <v>44994</v>
      </c>
      <c r="C3482" s="5" t="s">
        <v>62</v>
      </c>
      <c r="D3482" s="5" t="str">
        <f>VLOOKUP($C3482,'Sales Person'!$A$1:$C$21,2,0)</f>
        <v>Cathy Kelley</v>
      </c>
      <c r="E3482" s="5" t="s">
        <v>9</v>
      </c>
      <c r="F3482" s="5" t="str">
        <f>VLOOKUP($E3482,Country!$A$1:$B$11,2,0)</f>
        <v>Europe</v>
      </c>
      <c r="G3482" s="5" t="s">
        <v>26</v>
      </c>
      <c r="H3482" s="5" t="str">
        <f>VLOOKUP($G3482,Products!$A$1:$C$11,COLUMNS(Products!$A$2:B3482),0)</f>
        <v>Electronics</v>
      </c>
      <c r="I3482" s="5">
        <f>VLOOKUP($G3482,Products!$A$1:$C$11,COLUMNS(Products!$A$2:C3482),0)</f>
        <v>263.2</v>
      </c>
      <c r="J3482" s="5">
        <v>361.29</v>
      </c>
      <c r="K3482" s="5" t="s">
        <v>81</v>
      </c>
      <c r="L3482" s="6">
        <v>45004</v>
      </c>
      <c r="M3482" s="5">
        <f t="shared" si="54"/>
        <v>10</v>
      </c>
      <c r="N3482" s="5" t="str">
        <f>TEXT(Table1[[#This Row],[Date]],"mmm")</f>
        <v>Mar</v>
      </c>
      <c r="O3482" s="5">
        <f>YEAR(Table1[[#This Row],[Date]])</f>
        <v>2023</v>
      </c>
    </row>
    <row r="3483" spans="1:15" x14ac:dyDescent="0.25">
      <c r="A3483" s="5">
        <v>3482</v>
      </c>
      <c r="B3483" s="6">
        <v>45501</v>
      </c>
      <c r="C3483" s="5" t="s">
        <v>54</v>
      </c>
      <c r="D3483" s="5" t="str">
        <f>VLOOKUP($C3483,'Sales Person'!$A$1:$C$21,2,0)</f>
        <v>Michale Cole</v>
      </c>
      <c r="E3483" s="5" t="s">
        <v>10</v>
      </c>
      <c r="F3483" s="5" t="str">
        <f>VLOOKUP($E3483,Country!$A$1:$B$11,2,0)</f>
        <v>Europe</v>
      </c>
      <c r="G3483" s="5" t="s">
        <v>22</v>
      </c>
      <c r="H3483" s="5" t="str">
        <f>VLOOKUP($G3483,Products!$A$1:$C$11,COLUMNS(Products!$A$2:B3483),0)</f>
        <v>Computing</v>
      </c>
      <c r="I3483" s="5">
        <f>VLOOKUP($G3483,Products!$A$1:$C$11,COLUMNS(Products!$A$2:C3483),0)</f>
        <v>415.78</v>
      </c>
      <c r="J3483" s="5">
        <v>188.36</v>
      </c>
      <c r="K3483" s="5" t="s">
        <v>81</v>
      </c>
      <c r="L3483" s="6">
        <v>45507</v>
      </c>
      <c r="M3483" s="5">
        <f t="shared" si="54"/>
        <v>6</v>
      </c>
      <c r="N3483" s="5" t="str">
        <f>TEXT(Table1[[#This Row],[Date]],"mmm")</f>
        <v>Jul</v>
      </c>
      <c r="O3483" s="5">
        <f>YEAR(Table1[[#This Row],[Date]])</f>
        <v>2024</v>
      </c>
    </row>
    <row r="3484" spans="1:15" x14ac:dyDescent="0.25">
      <c r="A3484" s="5">
        <v>3483</v>
      </c>
      <c r="B3484" s="6">
        <v>45069</v>
      </c>
      <c r="C3484" s="5" t="s">
        <v>52</v>
      </c>
      <c r="D3484" s="5" t="str">
        <f>VLOOKUP($C3484,'Sales Person'!$A$1:$C$21,2,0)</f>
        <v>Nick Patrick</v>
      </c>
      <c r="E3484" s="5" t="s">
        <v>10</v>
      </c>
      <c r="F3484" s="5" t="str">
        <f>VLOOKUP($E3484,Country!$A$1:$B$11,2,0)</f>
        <v>Europe</v>
      </c>
      <c r="G3484" s="5" t="s">
        <v>29</v>
      </c>
      <c r="H3484" s="5" t="str">
        <f>VLOOKUP($G3484,Products!$A$1:$C$11,COLUMNS(Products!$A$2:B3484),0)</f>
        <v>Computing</v>
      </c>
      <c r="I3484" s="5">
        <f>VLOOKUP($G3484,Products!$A$1:$C$11,COLUMNS(Products!$A$2:C3484),0)</f>
        <v>104.6</v>
      </c>
      <c r="J3484" s="5">
        <v>874.89</v>
      </c>
      <c r="K3484" s="5" t="s">
        <v>81</v>
      </c>
      <c r="L3484" s="6">
        <v>45075</v>
      </c>
      <c r="M3484" s="5">
        <f t="shared" si="54"/>
        <v>6</v>
      </c>
      <c r="N3484" s="5" t="str">
        <f>TEXT(Table1[[#This Row],[Date]],"mmm")</f>
        <v>May</v>
      </c>
      <c r="O3484" s="5">
        <f>YEAR(Table1[[#This Row],[Date]])</f>
        <v>2023</v>
      </c>
    </row>
    <row r="3485" spans="1:15" x14ac:dyDescent="0.25">
      <c r="A3485" s="5">
        <v>3484</v>
      </c>
      <c r="B3485" s="6">
        <v>45297</v>
      </c>
      <c r="C3485" s="5" t="s">
        <v>50</v>
      </c>
      <c r="D3485" s="5" t="str">
        <f>VLOOKUP($C3485,'Sales Person'!$A$1:$C$21,2,0)</f>
        <v>Michale Cole</v>
      </c>
      <c r="E3485" s="5" t="s">
        <v>10</v>
      </c>
      <c r="F3485" s="5" t="str">
        <f>VLOOKUP($E3485,Country!$A$1:$B$11,2,0)</f>
        <v>Europe</v>
      </c>
      <c r="G3485" s="5" t="s">
        <v>24</v>
      </c>
      <c r="H3485" s="5" t="str">
        <f>VLOOKUP($G3485,Products!$A$1:$C$11,COLUMNS(Products!$A$2:B3485),0)</f>
        <v>Audio</v>
      </c>
      <c r="I3485" s="5">
        <f>VLOOKUP($G3485,Products!$A$1:$C$11,COLUMNS(Products!$A$2:C3485),0)</f>
        <v>195.62</v>
      </c>
      <c r="J3485" s="5">
        <v>429.54</v>
      </c>
      <c r="K3485" s="5" t="s">
        <v>81</v>
      </c>
      <c r="L3485" s="6">
        <v>45303</v>
      </c>
      <c r="M3485" s="5">
        <f t="shared" si="54"/>
        <v>6</v>
      </c>
      <c r="N3485" s="5" t="str">
        <f>TEXT(Table1[[#This Row],[Date]],"mmm")</f>
        <v>Jan</v>
      </c>
      <c r="O3485" s="5">
        <f>YEAR(Table1[[#This Row],[Date]])</f>
        <v>2024</v>
      </c>
    </row>
    <row r="3486" spans="1:15" x14ac:dyDescent="0.25">
      <c r="A3486" s="5">
        <v>3485</v>
      </c>
      <c r="B3486" s="6">
        <v>45573</v>
      </c>
      <c r="C3486" s="5" t="s">
        <v>64</v>
      </c>
      <c r="D3486" s="5" t="str">
        <f>VLOOKUP($C3486,'Sales Person'!$A$1:$C$21,2,0)</f>
        <v>Michale Cole</v>
      </c>
      <c r="E3486" s="5" t="s">
        <v>2</v>
      </c>
      <c r="F3486" s="5" t="str">
        <f>VLOOKUP($E3486,Country!$A$1:$B$11,2,0)</f>
        <v>North America</v>
      </c>
      <c r="G3486" s="5" t="s">
        <v>32</v>
      </c>
      <c r="H3486" s="5" t="str">
        <f>VLOOKUP($G3486,Products!$A$1:$C$11,COLUMNS(Products!$A$2:B3486),0)</f>
        <v>Audio</v>
      </c>
      <c r="I3486" s="5">
        <f>VLOOKUP($G3486,Products!$A$1:$C$11,COLUMNS(Products!$A$2:C3486),0)</f>
        <v>143.09</v>
      </c>
      <c r="J3486" s="5">
        <v>464.01</v>
      </c>
      <c r="K3486" s="5" t="s">
        <v>82</v>
      </c>
      <c r="L3486" s="5" t="s">
        <v>83</v>
      </c>
      <c r="M3486" s="5" t="str">
        <f t="shared" si="54"/>
        <v>0</v>
      </c>
      <c r="N3486" s="5" t="str">
        <f>TEXT(Table1[[#This Row],[Date]],"mmm")</f>
        <v>Oct</v>
      </c>
      <c r="O3486" s="5">
        <f>YEAR(Table1[[#This Row],[Date]])</f>
        <v>2024</v>
      </c>
    </row>
    <row r="3487" spans="1:15" x14ac:dyDescent="0.25">
      <c r="A3487" s="5">
        <v>3486</v>
      </c>
      <c r="B3487" s="6">
        <v>45064</v>
      </c>
      <c r="C3487" s="5" t="s">
        <v>38</v>
      </c>
      <c r="D3487" s="5" t="str">
        <f>VLOOKUP($C3487,'Sales Person'!$A$1:$C$21,2,0)</f>
        <v>Samantha Irvin</v>
      </c>
      <c r="E3487" s="5" t="s">
        <v>11</v>
      </c>
      <c r="F3487" s="5" t="str">
        <f>VLOOKUP($E3487,Country!$A$1:$B$11,2,0)</f>
        <v>Asia</v>
      </c>
      <c r="G3487" s="5" t="s">
        <v>31</v>
      </c>
      <c r="H3487" s="5" t="str">
        <f>VLOOKUP($G3487,Products!$A$1:$C$11,COLUMNS(Products!$A$2:B3487),0)</f>
        <v>Electronics</v>
      </c>
      <c r="I3487" s="5">
        <f>VLOOKUP($G3487,Products!$A$1:$C$11,COLUMNS(Products!$A$2:C3487),0)</f>
        <v>71.97</v>
      </c>
      <c r="J3487" s="5">
        <v>601.85</v>
      </c>
      <c r="K3487" s="5" t="s">
        <v>81</v>
      </c>
      <c r="L3487" s="6">
        <v>45076</v>
      </c>
      <c r="M3487" s="5">
        <f t="shared" si="54"/>
        <v>12</v>
      </c>
      <c r="N3487" s="5" t="str">
        <f>TEXT(Table1[[#This Row],[Date]],"mmm")</f>
        <v>May</v>
      </c>
      <c r="O3487" s="5">
        <f>YEAR(Table1[[#This Row],[Date]])</f>
        <v>2023</v>
      </c>
    </row>
    <row r="3488" spans="1:15" x14ac:dyDescent="0.25">
      <c r="A3488" s="5">
        <v>3487</v>
      </c>
      <c r="B3488" s="6">
        <v>45369</v>
      </c>
      <c r="C3488" s="5" t="s">
        <v>36</v>
      </c>
      <c r="D3488" s="5" t="str">
        <f>VLOOKUP($C3488,'Sales Person'!$A$1:$C$21,2,0)</f>
        <v>Michale Cole</v>
      </c>
      <c r="E3488" s="5" t="s">
        <v>13</v>
      </c>
      <c r="F3488" s="5" t="str">
        <f>VLOOKUP($E3488,Country!$A$1:$B$11,2,0)</f>
        <v>Asia</v>
      </c>
      <c r="G3488" s="5" t="s">
        <v>29</v>
      </c>
      <c r="H3488" s="5" t="str">
        <f>VLOOKUP($G3488,Products!$A$1:$C$11,COLUMNS(Products!$A$2:B3488),0)</f>
        <v>Computing</v>
      </c>
      <c r="I3488" s="5">
        <f>VLOOKUP($G3488,Products!$A$1:$C$11,COLUMNS(Products!$A$2:C3488),0)</f>
        <v>104.6</v>
      </c>
      <c r="J3488" s="5">
        <v>342.77</v>
      </c>
      <c r="K3488" s="5" t="s">
        <v>82</v>
      </c>
      <c r="L3488" s="5" t="s">
        <v>83</v>
      </c>
      <c r="M3488" s="5" t="str">
        <f t="shared" si="54"/>
        <v>0</v>
      </c>
      <c r="N3488" s="5" t="str">
        <f>TEXT(Table1[[#This Row],[Date]],"mmm")</f>
        <v>Mar</v>
      </c>
      <c r="O3488" s="5">
        <f>YEAR(Table1[[#This Row],[Date]])</f>
        <v>2024</v>
      </c>
    </row>
    <row r="3489" spans="1:15" x14ac:dyDescent="0.25">
      <c r="A3489" s="5">
        <v>3488</v>
      </c>
      <c r="B3489" s="6">
        <v>44974</v>
      </c>
      <c r="C3489" s="5" t="s">
        <v>40</v>
      </c>
      <c r="D3489" s="5" t="str">
        <f>VLOOKUP($C3489,'Sales Person'!$A$1:$C$21,2,0)</f>
        <v>Samantha Irvin</v>
      </c>
      <c r="E3489" s="5" t="s">
        <v>11</v>
      </c>
      <c r="F3489" s="5" t="str">
        <f>VLOOKUP($E3489,Country!$A$1:$B$11,2,0)</f>
        <v>Asia</v>
      </c>
      <c r="G3489" s="5" t="s">
        <v>29</v>
      </c>
      <c r="H3489" s="5" t="str">
        <f>VLOOKUP($G3489,Products!$A$1:$C$11,COLUMNS(Products!$A$2:B3489),0)</f>
        <v>Computing</v>
      </c>
      <c r="I3489" s="5">
        <f>VLOOKUP($G3489,Products!$A$1:$C$11,COLUMNS(Products!$A$2:C3489),0)</f>
        <v>104.6</v>
      </c>
      <c r="J3489" s="5">
        <v>575.92999999999995</v>
      </c>
      <c r="K3489" s="5" t="s">
        <v>81</v>
      </c>
      <c r="L3489" s="6">
        <v>44986</v>
      </c>
      <c r="M3489" s="5">
        <f t="shared" si="54"/>
        <v>12</v>
      </c>
      <c r="N3489" s="5" t="str">
        <f>TEXT(Table1[[#This Row],[Date]],"mmm")</f>
        <v>Feb</v>
      </c>
      <c r="O3489" s="5">
        <f>YEAR(Table1[[#This Row],[Date]])</f>
        <v>2023</v>
      </c>
    </row>
    <row r="3490" spans="1:15" x14ac:dyDescent="0.25">
      <c r="A3490" s="5">
        <v>3489</v>
      </c>
      <c r="B3490" s="6">
        <v>45101</v>
      </c>
      <c r="C3490" s="5" t="s">
        <v>38</v>
      </c>
      <c r="D3490" s="5" t="str">
        <f>VLOOKUP($C3490,'Sales Person'!$A$1:$C$21,2,0)</f>
        <v>Samantha Irvin</v>
      </c>
      <c r="E3490" s="5" t="s">
        <v>10</v>
      </c>
      <c r="F3490" s="5" t="str">
        <f>VLOOKUP($E3490,Country!$A$1:$B$11,2,0)</f>
        <v>Europe</v>
      </c>
      <c r="G3490" s="5" t="s">
        <v>31</v>
      </c>
      <c r="H3490" s="5" t="str">
        <f>VLOOKUP($G3490,Products!$A$1:$C$11,COLUMNS(Products!$A$2:B3490),0)</f>
        <v>Electronics</v>
      </c>
      <c r="I3490" s="5">
        <f>VLOOKUP($G3490,Products!$A$1:$C$11,COLUMNS(Products!$A$2:C3490),0)</f>
        <v>71.97</v>
      </c>
      <c r="J3490" s="5">
        <v>796.03</v>
      </c>
      <c r="K3490" s="5" t="s">
        <v>82</v>
      </c>
      <c r="L3490" s="5" t="s">
        <v>83</v>
      </c>
      <c r="M3490" s="5" t="str">
        <f t="shared" si="54"/>
        <v>0</v>
      </c>
      <c r="N3490" s="5" t="str">
        <f>TEXT(Table1[[#This Row],[Date]],"mmm")</f>
        <v>Jun</v>
      </c>
      <c r="O3490" s="5">
        <f>YEAR(Table1[[#This Row],[Date]])</f>
        <v>2023</v>
      </c>
    </row>
    <row r="3491" spans="1:15" x14ac:dyDescent="0.25">
      <c r="A3491" s="5">
        <v>3490</v>
      </c>
      <c r="B3491" s="6">
        <v>45079</v>
      </c>
      <c r="C3491" s="5" t="s">
        <v>42</v>
      </c>
      <c r="D3491" s="5" t="str">
        <f>VLOOKUP($C3491,'Sales Person'!$A$1:$C$21,2,0)</f>
        <v>Cathy Kelley</v>
      </c>
      <c r="E3491" s="5" t="s">
        <v>7</v>
      </c>
      <c r="F3491" s="5" t="str">
        <f>VLOOKUP($E3491,Country!$A$1:$B$11,2,0)</f>
        <v>Europe</v>
      </c>
      <c r="G3491" s="5" t="s">
        <v>22</v>
      </c>
      <c r="H3491" s="5" t="str">
        <f>VLOOKUP($G3491,Products!$A$1:$C$11,COLUMNS(Products!$A$2:B3491),0)</f>
        <v>Computing</v>
      </c>
      <c r="I3491" s="5">
        <f>VLOOKUP($G3491,Products!$A$1:$C$11,COLUMNS(Products!$A$2:C3491),0)</f>
        <v>415.78</v>
      </c>
      <c r="J3491" s="5">
        <v>603.9</v>
      </c>
      <c r="K3491" s="5" t="s">
        <v>81</v>
      </c>
      <c r="L3491" s="6">
        <v>45087</v>
      </c>
      <c r="M3491" s="5">
        <f t="shared" si="54"/>
        <v>8</v>
      </c>
      <c r="N3491" s="5" t="str">
        <f>TEXT(Table1[[#This Row],[Date]],"mmm")</f>
        <v>Jun</v>
      </c>
      <c r="O3491" s="5">
        <f>YEAR(Table1[[#This Row],[Date]])</f>
        <v>2023</v>
      </c>
    </row>
    <row r="3492" spans="1:15" x14ac:dyDescent="0.25">
      <c r="A3492" s="5">
        <v>3491</v>
      </c>
      <c r="B3492" s="6">
        <v>44936</v>
      </c>
      <c r="C3492" s="5" t="s">
        <v>54</v>
      </c>
      <c r="D3492" s="5" t="str">
        <f>VLOOKUP($C3492,'Sales Person'!$A$1:$C$21,2,0)</f>
        <v>Michale Cole</v>
      </c>
      <c r="E3492" s="5" t="s">
        <v>13</v>
      </c>
      <c r="F3492" s="5" t="str">
        <f>VLOOKUP($E3492,Country!$A$1:$B$11,2,0)</f>
        <v>Asia</v>
      </c>
      <c r="G3492" s="5" t="s">
        <v>28</v>
      </c>
      <c r="H3492" s="5" t="str">
        <f>VLOOKUP($G3492,Products!$A$1:$C$11,COLUMNS(Products!$A$2:B3492),0)</f>
        <v>Electronics</v>
      </c>
      <c r="I3492" s="5">
        <f>VLOOKUP($G3492,Products!$A$1:$C$11,COLUMNS(Products!$A$2:C3492),0)</f>
        <v>282.79000000000002</v>
      </c>
      <c r="J3492" s="5">
        <v>434.96</v>
      </c>
      <c r="K3492" s="5" t="s">
        <v>81</v>
      </c>
      <c r="L3492" s="6">
        <v>44951</v>
      </c>
      <c r="M3492" s="5">
        <f t="shared" si="54"/>
        <v>15</v>
      </c>
      <c r="N3492" s="5" t="str">
        <f>TEXT(Table1[[#This Row],[Date]],"mmm")</f>
        <v>Jan</v>
      </c>
      <c r="O3492" s="5">
        <f>YEAR(Table1[[#This Row],[Date]])</f>
        <v>2023</v>
      </c>
    </row>
    <row r="3493" spans="1:15" x14ac:dyDescent="0.25">
      <c r="A3493" s="5">
        <v>3492</v>
      </c>
      <c r="B3493" s="6">
        <v>45554</v>
      </c>
      <c r="C3493" s="5" t="s">
        <v>70</v>
      </c>
      <c r="D3493" s="5" t="str">
        <f>VLOOKUP($C3493,'Sales Person'!$A$1:$C$21,2,0)</f>
        <v>Cathy Kelley</v>
      </c>
      <c r="E3493" s="5" t="s">
        <v>14</v>
      </c>
      <c r="F3493" s="5" t="str">
        <f>VLOOKUP($E3493,Country!$A$1:$B$11,2,0)</f>
        <v>Asia</v>
      </c>
      <c r="G3493" s="5" t="s">
        <v>26</v>
      </c>
      <c r="H3493" s="5" t="str">
        <f>VLOOKUP($G3493,Products!$A$1:$C$11,COLUMNS(Products!$A$2:B3493),0)</f>
        <v>Electronics</v>
      </c>
      <c r="I3493" s="5">
        <f>VLOOKUP($G3493,Products!$A$1:$C$11,COLUMNS(Products!$A$2:C3493),0)</f>
        <v>263.2</v>
      </c>
      <c r="J3493" s="5">
        <v>374.89</v>
      </c>
      <c r="K3493" s="5" t="s">
        <v>81</v>
      </c>
      <c r="L3493" s="6">
        <v>45572</v>
      </c>
      <c r="M3493" s="5">
        <f t="shared" si="54"/>
        <v>18</v>
      </c>
      <c r="N3493" s="5" t="str">
        <f>TEXT(Table1[[#This Row],[Date]],"mmm")</f>
        <v>Sep</v>
      </c>
      <c r="O3493" s="5">
        <f>YEAR(Table1[[#This Row],[Date]])</f>
        <v>2024</v>
      </c>
    </row>
    <row r="3494" spans="1:15" x14ac:dyDescent="0.25">
      <c r="A3494" s="5">
        <v>3493</v>
      </c>
      <c r="B3494" s="6">
        <v>44954</v>
      </c>
      <c r="C3494" s="5" t="s">
        <v>74</v>
      </c>
      <c r="D3494" s="5" t="str">
        <f>VLOOKUP($C3494,'Sales Person'!$A$1:$C$21,2,0)</f>
        <v>Michale Cole</v>
      </c>
      <c r="E3494" s="5" t="s">
        <v>10</v>
      </c>
      <c r="F3494" s="5" t="str">
        <f>VLOOKUP($E3494,Country!$A$1:$B$11,2,0)</f>
        <v>Europe</v>
      </c>
      <c r="G3494" s="5" t="s">
        <v>28</v>
      </c>
      <c r="H3494" s="5" t="str">
        <f>VLOOKUP($G3494,Products!$A$1:$C$11,COLUMNS(Products!$A$2:B3494),0)</f>
        <v>Electronics</v>
      </c>
      <c r="I3494" s="5">
        <f>VLOOKUP($G3494,Products!$A$1:$C$11,COLUMNS(Products!$A$2:C3494),0)</f>
        <v>282.79000000000002</v>
      </c>
      <c r="J3494" s="5">
        <v>322.95999999999998</v>
      </c>
      <c r="K3494" s="5" t="s">
        <v>81</v>
      </c>
      <c r="L3494" s="6">
        <v>44960</v>
      </c>
      <c r="M3494" s="5">
        <f t="shared" si="54"/>
        <v>6</v>
      </c>
      <c r="N3494" s="5" t="str">
        <f>TEXT(Table1[[#This Row],[Date]],"mmm")</f>
        <v>Jan</v>
      </c>
      <c r="O3494" s="5">
        <f>YEAR(Table1[[#This Row],[Date]])</f>
        <v>2023</v>
      </c>
    </row>
    <row r="3495" spans="1:15" x14ac:dyDescent="0.25">
      <c r="A3495" s="5">
        <v>3494</v>
      </c>
      <c r="B3495" s="6">
        <v>45396</v>
      </c>
      <c r="C3495" s="5" t="s">
        <v>54</v>
      </c>
      <c r="D3495" s="5" t="str">
        <f>VLOOKUP($C3495,'Sales Person'!$A$1:$C$21,2,0)</f>
        <v>Michale Cole</v>
      </c>
      <c r="E3495" s="5" t="s">
        <v>5</v>
      </c>
      <c r="F3495" s="5" t="str">
        <f>VLOOKUP($E3495,Country!$A$1:$B$11,2,0)</f>
        <v>South America</v>
      </c>
      <c r="G3495" s="5" t="s">
        <v>31</v>
      </c>
      <c r="H3495" s="5" t="str">
        <f>VLOOKUP($G3495,Products!$A$1:$C$11,COLUMNS(Products!$A$2:B3495),0)</f>
        <v>Electronics</v>
      </c>
      <c r="I3495" s="5">
        <f>VLOOKUP($G3495,Products!$A$1:$C$11,COLUMNS(Products!$A$2:C3495),0)</f>
        <v>71.97</v>
      </c>
      <c r="J3495" s="5">
        <v>846.36</v>
      </c>
      <c r="K3495" s="5" t="s">
        <v>82</v>
      </c>
      <c r="L3495" s="5" t="s">
        <v>83</v>
      </c>
      <c r="M3495" s="5" t="str">
        <f t="shared" si="54"/>
        <v>0</v>
      </c>
      <c r="N3495" s="5" t="str">
        <f>TEXT(Table1[[#This Row],[Date]],"mmm")</f>
        <v>Apr</v>
      </c>
      <c r="O3495" s="5">
        <f>YEAR(Table1[[#This Row],[Date]])</f>
        <v>2024</v>
      </c>
    </row>
    <row r="3496" spans="1:15" x14ac:dyDescent="0.25">
      <c r="A3496" s="5">
        <v>3495</v>
      </c>
      <c r="B3496" s="6">
        <v>45206</v>
      </c>
      <c r="C3496" s="5" t="s">
        <v>72</v>
      </c>
      <c r="D3496" s="5" t="str">
        <f>VLOOKUP($C3496,'Sales Person'!$A$1:$C$21,2,0)</f>
        <v>Cathy Kelley</v>
      </c>
      <c r="E3496" s="5" t="s">
        <v>2</v>
      </c>
      <c r="F3496" s="5" t="str">
        <f>VLOOKUP($E3496,Country!$A$1:$B$11,2,0)</f>
        <v>North America</v>
      </c>
      <c r="G3496" s="5" t="s">
        <v>30</v>
      </c>
      <c r="H3496" s="5" t="str">
        <f>VLOOKUP($G3496,Products!$A$1:$C$11,COLUMNS(Products!$A$2:B3496),0)</f>
        <v>Audio</v>
      </c>
      <c r="I3496" s="5">
        <f>VLOOKUP($G3496,Products!$A$1:$C$11,COLUMNS(Products!$A$2:C3496),0)</f>
        <v>199.57</v>
      </c>
      <c r="J3496" s="5">
        <v>902.27</v>
      </c>
      <c r="K3496" s="5" t="s">
        <v>82</v>
      </c>
      <c r="L3496" s="5" t="s">
        <v>83</v>
      </c>
      <c r="M3496" s="5" t="str">
        <f t="shared" si="54"/>
        <v>0</v>
      </c>
      <c r="N3496" s="5" t="str">
        <f>TEXT(Table1[[#This Row],[Date]],"mmm")</f>
        <v>Oct</v>
      </c>
      <c r="O3496" s="5">
        <f>YEAR(Table1[[#This Row],[Date]])</f>
        <v>2023</v>
      </c>
    </row>
    <row r="3497" spans="1:15" x14ac:dyDescent="0.25">
      <c r="A3497" s="5">
        <v>3496</v>
      </c>
      <c r="B3497" s="6">
        <v>45049</v>
      </c>
      <c r="C3497" s="5" t="s">
        <v>54</v>
      </c>
      <c r="D3497" s="5" t="str">
        <f>VLOOKUP($C3497,'Sales Person'!$A$1:$C$21,2,0)</f>
        <v>Michale Cole</v>
      </c>
      <c r="E3497" s="5" t="s">
        <v>5</v>
      </c>
      <c r="F3497" s="5" t="str">
        <f>VLOOKUP($E3497,Country!$A$1:$B$11,2,0)</f>
        <v>South America</v>
      </c>
      <c r="G3497" s="5" t="s">
        <v>24</v>
      </c>
      <c r="H3497" s="5" t="str">
        <f>VLOOKUP($G3497,Products!$A$1:$C$11,COLUMNS(Products!$A$2:B3497),0)</f>
        <v>Audio</v>
      </c>
      <c r="I3497" s="5">
        <f>VLOOKUP($G3497,Products!$A$1:$C$11,COLUMNS(Products!$A$2:C3497),0)</f>
        <v>195.62</v>
      </c>
      <c r="J3497" s="5">
        <v>897.2</v>
      </c>
      <c r="K3497" s="5" t="s">
        <v>81</v>
      </c>
      <c r="L3497" s="6">
        <v>45053</v>
      </c>
      <c r="M3497" s="5">
        <f t="shared" si="54"/>
        <v>4</v>
      </c>
      <c r="N3497" s="5" t="str">
        <f>TEXT(Table1[[#This Row],[Date]],"mmm")</f>
        <v>May</v>
      </c>
      <c r="O3497" s="5">
        <f>YEAR(Table1[[#This Row],[Date]])</f>
        <v>2023</v>
      </c>
    </row>
    <row r="3498" spans="1:15" x14ac:dyDescent="0.25">
      <c r="A3498" s="5">
        <v>3497</v>
      </c>
      <c r="B3498" s="6">
        <v>45573</v>
      </c>
      <c r="C3498" s="5" t="s">
        <v>54</v>
      </c>
      <c r="D3498" s="5" t="str">
        <f>VLOOKUP($C3498,'Sales Person'!$A$1:$C$21,2,0)</f>
        <v>Michale Cole</v>
      </c>
      <c r="E3498" s="5" t="s">
        <v>14</v>
      </c>
      <c r="F3498" s="5" t="str">
        <f>VLOOKUP($E3498,Country!$A$1:$B$11,2,0)</f>
        <v>Asia</v>
      </c>
      <c r="G3498" s="5" t="s">
        <v>22</v>
      </c>
      <c r="H3498" s="5" t="str">
        <f>VLOOKUP($G3498,Products!$A$1:$C$11,COLUMNS(Products!$A$2:B3498),0)</f>
        <v>Computing</v>
      </c>
      <c r="I3498" s="5">
        <f>VLOOKUP($G3498,Products!$A$1:$C$11,COLUMNS(Products!$A$2:C3498),0)</f>
        <v>415.78</v>
      </c>
      <c r="J3498" s="5">
        <v>645.33000000000004</v>
      </c>
      <c r="K3498" s="5" t="s">
        <v>81</v>
      </c>
      <c r="L3498" s="6">
        <v>45591</v>
      </c>
      <c r="M3498" s="5">
        <f t="shared" si="54"/>
        <v>18</v>
      </c>
      <c r="N3498" s="5" t="str">
        <f>TEXT(Table1[[#This Row],[Date]],"mmm")</f>
        <v>Oct</v>
      </c>
      <c r="O3498" s="5">
        <f>YEAR(Table1[[#This Row],[Date]])</f>
        <v>2024</v>
      </c>
    </row>
    <row r="3499" spans="1:15" x14ac:dyDescent="0.25">
      <c r="A3499" s="5">
        <v>3498</v>
      </c>
      <c r="B3499" s="6">
        <v>45409</v>
      </c>
      <c r="C3499" s="5" t="s">
        <v>68</v>
      </c>
      <c r="D3499" s="5" t="str">
        <f>VLOOKUP($C3499,'Sales Person'!$A$1:$C$21,2,0)</f>
        <v>Samantha Irvin</v>
      </c>
      <c r="E3499" s="5" t="s">
        <v>2</v>
      </c>
      <c r="F3499" s="5" t="str">
        <f>VLOOKUP($E3499,Country!$A$1:$B$11,2,0)</f>
        <v>North America</v>
      </c>
      <c r="G3499" s="5" t="s">
        <v>24</v>
      </c>
      <c r="H3499" s="5" t="str">
        <f>VLOOKUP($G3499,Products!$A$1:$C$11,COLUMNS(Products!$A$2:B3499),0)</f>
        <v>Audio</v>
      </c>
      <c r="I3499" s="5">
        <f>VLOOKUP($G3499,Products!$A$1:$C$11,COLUMNS(Products!$A$2:C3499),0)</f>
        <v>195.62</v>
      </c>
      <c r="J3499" s="5">
        <v>540.91</v>
      </c>
      <c r="K3499" s="5" t="s">
        <v>81</v>
      </c>
      <c r="L3499" s="6">
        <v>45410</v>
      </c>
      <c r="M3499" s="5">
        <f t="shared" si="54"/>
        <v>1</v>
      </c>
      <c r="N3499" s="5" t="str">
        <f>TEXT(Table1[[#This Row],[Date]],"mmm")</f>
        <v>Apr</v>
      </c>
      <c r="O3499" s="5">
        <f>YEAR(Table1[[#This Row],[Date]])</f>
        <v>2024</v>
      </c>
    </row>
    <row r="3500" spans="1:15" x14ac:dyDescent="0.25">
      <c r="A3500" s="5">
        <v>3499</v>
      </c>
      <c r="B3500" s="6">
        <v>44990</v>
      </c>
      <c r="C3500" s="5" t="s">
        <v>58</v>
      </c>
      <c r="D3500" s="5" t="str">
        <f>VLOOKUP($C3500,'Sales Person'!$A$1:$C$21,2,0)</f>
        <v>Nick Patrick</v>
      </c>
      <c r="E3500" s="5" t="s">
        <v>10</v>
      </c>
      <c r="F3500" s="5" t="str">
        <f>VLOOKUP($E3500,Country!$A$1:$B$11,2,0)</f>
        <v>Europe</v>
      </c>
      <c r="G3500" s="5" t="s">
        <v>31</v>
      </c>
      <c r="H3500" s="5" t="str">
        <f>VLOOKUP($G3500,Products!$A$1:$C$11,COLUMNS(Products!$A$2:B3500),0)</f>
        <v>Electronics</v>
      </c>
      <c r="I3500" s="5">
        <f>VLOOKUP($G3500,Products!$A$1:$C$11,COLUMNS(Products!$A$2:C3500),0)</f>
        <v>71.97</v>
      </c>
      <c r="J3500" s="5">
        <v>260.06</v>
      </c>
      <c r="K3500" s="5" t="s">
        <v>81</v>
      </c>
      <c r="L3500" s="6">
        <v>44996</v>
      </c>
      <c r="M3500" s="5">
        <f t="shared" si="54"/>
        <v>6</v>
      </c>
      <c r="N3500" s="5" t="str">
        <f>TEXT(Table1[[#This Row],[Date]],"mmm")</f>
        <v>Mar</v>
      </c>
      <c r="O3500" s="5">
        <f>YEAR(Table1[[#This Row],[Date]])</f>
        <v>2023</v>
      </c>
    </row>
    <row r="3501" spans="1:15" x14ac:dyDescent="0.25">
      <c r="A3501" s="5">
        <v>3500</v>
      </c>
      <c r="B3501" s="6">
        <v>45052</v>
      </c>
      <c r="C3501" s="5" t="s">
        <v>68</v>
      </c>
      <c r="D3501" s="5" t="str">
        <f>VLOOKUP($C3501,'Sales Person'!$A$1:$C$21,2,0)</f>
        <v>Samantha Irvin</v>
      </c>
      <c r="E3501" s="5" t="s">
        <v>14</v>
      </c>
      <c r="F3501" s="5" t="str">
        <f>VLOOKUP($E3501,Country!$A$1:$B$11,2,0)</f>
        <v>Asia</v>
      </c>
      <c r="G3501" s="5" t="s">
        <v>31</v>
      </c>
      <c r="H3501" s="5" t="str">
        <f>VLOOKUP($G3501,Products!$A$1:$C$11,COLUMNS(Products!$A$2:B3501),0)</f>
        <v>Electronics</v>
      </c>
      <c r="I3501" s="5">
        <f>VLOOKUP($G3501,Products!$A$1:$C$11,COLUMNS(Products!$A$2:C3501),0)</f>
        <v>71.97</v>
      </c>
      <c r="J3501" s="5">
        <v>393.83</v>
      </c>
      <c r="K3501" s="5" t="s">
        <v>82</v>
      </c>
      <c r="L3501" s="5" t="s">
        <v>83</v>
      </c>
      <c r="M3501" s="5" t="str">
        <f t="shared" si="54"/>
        <v>0</v>
      </c>
      <c r="N3501" s="5" t="str">
        <f>TEXT(Table1[[#This Row],[Date]],"mmm")</f>
        <v>May</v>
      </c>
      <c r="O3501" s="5">
        <f>YEAR(Table1[[#This Row],[Date]])</f>
        <v>2023</v>
      </c>
    </row>
    <row r="3502" spans="1:15" x14ac:dyDescent="0.25">
      <c r="A3502" s="5">
        <v>3501</v>
      </c>
      <c r="B3502" s="6">
        <v>45116</v>
      </c>
      <c r="C3502" s="5" t="s">
        <v>52</v>
      </c>
      <c r="D3502" s="5" t="str">
        <f>VLOOKUP($C3502,'Sales Person'!$A$1:$C$21,2,0)</f>
        <v>Nick Patrick</v>
      </c>
      <c r="E3502" s="5" t="s">
        <v>5</v>
      </c>
      <c r="F3502" s="5" t="str">
        <f>VLOOKUP($E3502,Country!$A$1:$B$11,2,0)</f>
        <v>South America</v>
      </c>
      <c r="G3502" s="5" t="s">
        <v>33</v>
      </c>
      <c r="H3502" s="5" t="str">
        <f>VLOOKUP($G3502,Products!$A$1:$C$11,COLUMNS(Products!$A$2:B3502),0)</f>
        <v>Electronics</v>
      </c>
      <c r="I3502" s="5">
        <f>VLOOKUP($G3502,Products!$A$1:$C$11,COLUMNS(Products!$A$2:C3502),0)</f>
        <v>381.62</v>
      </c>
      <c r="J3502" s="5">
        <v>954.76</v>
      </c>
      <c r="K3502" s="5" t="s">
        <v>81</v>
      </c>
      <c r="L3502" s="6">
        <v>45120</v>
      </c>
      <c r="M3502" s="5">
        <f t="shared" si="54"/>
        <v>4</v>
      </c>
      <c r="N3502" s="5" t="str">
        <f>TEXT(Table1[[#This Row],[Date]],"mmm")</f>
        <v>Jul</v>
      </c>
      <c r="O3502" s="5">
        <f>YEAR(Table1[[#This Row],[Date]])</f>
        <v>2023</v>
      </c>
    </row>
    <row r="3503" spans="1:15" x14ac:dyDescent="0.25">
      <c r="A3503" s="5">
        <v>3502</v>
      </c>
      <c r="B3503" s="6">
        <v>45228</v>
      </c>
      <c r="C3503" s="5" t="s">
        <v>64</v>
      </c>
      <c r="D3503" s="5" t="str">
        <f>VLOOKUP($C3503,'Sales Person'!$A$1:$C$21,2,0)</f>
        <v>Michale Cole</v>
      </c>
      <c r="E3503" s="5" t="s">
        <v>15</v>
      </c>
      <c r="F3503" s="5" t="str">
        <f>VLOOKUP($E3503,Country!$A$1:$B$11,2,0)</f>
        <v>Oceania</v>
      </c>
      <c r="G3503" s="5" t="s">
        <v>20</v>
      </c>
      <c r="H3503" s="5" t="str">
        <f>VLOOKUP($G3503,Products!$A$1:$C$11,COLUMNS(Products!$A$2:B3503),0)</f>
        <v>Office Equipment</v>
      </c>
      <c r="I3503" s="5">
        <f>VLOOKUP($G3503,Products!$A$1:$C$11,COLUMNS(Products!$A$2:C3503),0)</f>
        <v>350.59</v>
      </c>
      <c r="J3503" s="5">
        <v>921.16</v>
      </c>
      <c r="K3503" s="5" t="s">
        <v>81</v>
      </c>
      <c r="L3503" s="6">
        <v>45248</v>
      </c>
      <c r="M3503" s="5">
        <f t="shared" si="54"/>
        <v>20</v>
      </c>
      <c r="N3503" s="5" t="str">
        <f>TEXT(Table1[[#This Row],[Date]],"mmm")</f>
        <v>Oct</v>
      </c>
      <c r="O3503" s="5">
        <f>YEAR(Table1[[#This Row],[Date]])</f>
        <v>2023</v>
      </c>
    </row>
    <row r="3504" spans="1:15" x14ac:dyDescent="0.25">
      <c r="A3504" s="5">
        <v>3503</v>
      </c>
      <c r="B3504" s="6">
        <v>45524</v>
      </c>
      <c r="C3504" s="5" t="s">
        <v>72</v>
      </c>
      <c r="D3504" s="5" t="str">
        <f>VLOOKUP($C3504,'Sales Person'!$A$1:$C$21,2,0)</f>
        <v>Cathy Kelley</v>
      </c>
      <c r="E3504" s="5" t="s">
        <v>14</v>
      </c>
      <c r="F3504" s="5" t="str">
        <f>VLOOKUP($E3504,Country!$A$1:$B$11,2,0)</f>
        <v>Asia</v>
      </c>
      <c r="G3504" s="5" t="s">
        <v>32</v>
      </c>
      <c r="H3504" s="5" t="str">
        <f>VLOOKUP($G3504,Products!$A$1:$C$11,COLUMNS(Products!$A$2:B3504),0)</f>
        <v>Audio</v>
      </c>
      <c r="I3504" s="5">
        <f>VLOOKUP($G3504,Products!$A$1:$C$11,COLUMNS(Products!$A$2:C3504),0)</f>
        <v>143.09</v>
      </c>
      <c r="J3504" s="5">
        <v>135.69</v>
      </c>
      <c r="K3504" s="5" t="s">
        <v>81</v>
      </c>
      <c r="L3504" s="6">
        <v>45542</v>
      </c>
      <c r="M3504" s="5">
        <f t="shared" si="54"/>
        <v>18</v>
      </c>
      <c r="N3504" s="5" t="str">
        <f>TEXT(Table1[[#This Row],[Date]],"mmm")</f>
        <v>Aug</v>
      </c>
      <c r="O3504" s="5">
        <f>YEAR(Table1[[#This Row],[Date]])</f>
        <v>2024</v>
      </c>
    </row>
    <row r="3505" spans="1:15" x14ac:dyDescent="0.25">
      <c r="A3505" s="5">
        <v>3504</v>
      </c>
      <c r="B3505" s="6">
        <v>45168</v>
      </c>
      <c r="C3505" s="5" t="s">
        <v>50</v>
      </c>
      <c r="D3505" s="5" t="str">
        <f>VLOOKUP($C3505,'Sales Person'!$A$1:$C$21,2,0)</f>
        <v>Michale Cole</v>
      </c>
      <c r="E3505" s="5" t="s">
        <v>14</v>
      </c>
      <c r="F3505" s="5" t="str">
        <f>VLOOKUP($E3505,Country!$A$1:$B$11,2,0)</f>
        <v>Asia</v>
      </c>
      <c r="G3505" s="5" t="s">
        <v>22</v>
      </c>
      <c r="H3505" s="5" t="str">
        <f>VLOOKUP($G3505,Products!$A$1:$C$11,COLUMNS(Products!$A$2:B3505),0)</f>
        <v>Computing</v>
      </c>
      <c r="I3505" s="5">
        <f>VLOOKUP($G3505,Products!$A$1:$C$11,COLUMNS(Products!$A$2:C3505),0)</f>
        <v>415.78</v>
      </c>
      <c r="J3505" s="5">
        <v>648.65</v>
      </c>
      <c r="K3505" s="5" t="s">
        <v>82</v>
      </c>
      <c r="L3505" s="5" t="s">
        <v>83</v>
      </c>
      <c r="M3505" s="5" t="str">
        <f t="shared" si="54"/>
        <v>0</v>
      </c>
      <c r="N3505" s="5" t="str">
        <f>TEXT(Table1[[#This Row],[Date]],"mmm")</f>
        <v>Aug</v>
      </c>
      <c r="O3505" s="5">
        <f>YEAR(Table1[[#This Row],[Date]])</f>
        <v>2023</v>
      </c>
    </row>
    <row r="3506" spans="1:15" x14ac:dyDescent="0.25">
      <c r="A3506" s="5">
        <v>3505</v>
      </c>
      <c r="B3506" s="6">
        <v>45527</v>
      </c>
      <c r="C3506" s="5" t="s">
        <v>48</v>
      </c>
      <c r="D3506" s="5" t="str">
        <f>VLOOKUP($C3506,'Sales Person'!$A$1:$C$21,2,0)</f>
        <v>Cathy Kelley</v>
      </c>
      <c r="E3506" s="5" t="s">
        <v>9</v>
      </c>
      <c r="F3506" s="5" t="str">
        <f>VLOOKUP($E3506,Country!$A$1:$B$11,2,0)</f>
        <v>Europe</v>
      </c>
      <c r="G3506" s="5" t="s">
        <v>32</v>
      </c>
      <c r="H3506" s="5" t="str">
        <f>VLOOKUP($G3506,Products!$A$1:$C$11,COLUMNS(Products!$A$2:B3506),0)</f>
        <v>Audio</v>
      </c>
      <c r="I3506" s="5">
        <f>VLOOKUP($G3506,Products!$A$1:$C$11,COLUMNS(Products!$A$2:C3506),0)</f>
        <v>143.09</v>
      </c>
      <c r="J3506" s="5">
        <v>579.71</v>
      </c>
      <c r="K3506" s="5" t="s">
        <v>81</v>
      </c>
      <c r="L3506" s="6">
        <v>45537</v>
      </c>
      <c r="M3506" s="5">
        <f t="shared" si="54"/>
        <v>10</v>
      </c>
      <c r="N3506" s="5" t="str">
        <f>TEXT(Table1[[#This Row],[Date]],"mmm")</f>
        <v>Aug</v>
      </c>
      <c r="O3506" s="5">
        <f>YEAR(Table1[[#This Row],[Date]])</f>
        <v>2024</v>
      </c>
    </row>
    <row r="3507" spans="1:15" x14ac:dyDescent="0.25">
      <c r="A3507" s="5">
        <v>3506</v>
      </c>
      <c r="B3507" s="6">
        <v>45634</v>
      </c>
      <c r="C3507" s="5" t="s">
        <v>40</v>
      </c>
      <c r="D3507" s="5" t="str">
        <f>VLOOKUP($C3507,'Sales Person'!$A$1:$C$21,2,0)</f>
        <v>Samantha Irvin</v>
      </c>
      <c r="E3507" s="5" t="s">
        <v>2</v>
      </c>
      <c r="F3507" s="5" t="str">
        <f>VLOOKUP($E3507,Country!$A$1:$B$11,2,0)</f>
        <v>North America</v>
      </c>
      <c r="G3507" s="5" t="s">
        <v>33</v>
      </c>
      <c r="H3507" s="5" t="str">
        <f>VLOOKUP($G3507,Products!$A$1:$C$11,COLUMNS(Products!$A$2:B3507),0)</f>
        <v>Electronics</v>
      </c>
      <c r="I3507" s="5">
        <f>VLOOKUP($G3507,Products!$A$1:$C$11,COLUMNS(Products!$A$2:C3507),0)</f>
        <v>381.62</v>
      </c>
      <c r="J3507" s="5">
        <v>752.17</v>
      </c>
      <c r="K3507" s="5" t="s">
        <v>81</v>
      </c>
      <c r="L3507" s="6">
        <v>45635</v>
      </c>
      <c r="M3507" s="5">
        <f t="shared" si="54"/>
        <v>1</v>
      </c>
      <c r="N3507" s="5" t="str">
        <f>TEXT(Table1[[#This Row],[Date]],"mmm")</f>
        <v>Dec</v>
      </c>
      <c r="O3507" s="5">
        <f>YEAR(Table1[[#This Row],[Date]])</f>
        <v>2024</v>
      </c>
    </row>
    <row r="3508" spans="1:15" x14ac:dyDescent="0.25">
      <c r="A3508" s="5">
        <v>3507</v>
      </c>
      <c r="B3508" s="6">
        <v>45165</v>
      </c>
      <c r="C3508" s="5" t="s">
        <v>50</v>
      </c>
      <c r="D3508" s="5" t="str">
        <f>VLOOKUP($C3508,'Sales Person'!$A$1:$C$21,2,0)</f>
        <v>Michale Cole</v>
      </c>
      <c r="E3508" s="5" t="s">
        <v>7</v>
      </c>
      <c r="F3508" s="5" t="str">
        <f>VLOOKUP($E3508,Country!$A$1:$B$11,2,0)</f>
        <v>Europe</v>
      </c>
      <c r="G3508" s="5" t="s">
        <v>22</v>
      </c>
      <c r="H3508" s="5" t="str">
        <f>VLOOKUP($G3508,Products!$A$1:$C$11,COLUMNS(Products!$A$2:B3508),0)</f>
        <v>Computing</v>
      </c>
      <c r="I3508" s="5">
        <f>VLOOKUP($G3508,Products!$A$1:$C$11,COLUMNS(Products!$A$2:C3508),0)</f>
        <v>415.78</v>
      </c>
      <c r="J3508" s="5">
        <v>941.16</v>
      </c>
      <c r="K3508" s="5" t="s">
        <v>82</v>
      </c>
      <c r="L3508" s="5" t="s">
        <v>83</v>
      </c>
      <c r="M3508" s="5" t="str">
        <f t="shared" si="54"/>
        <v>0</v>
      </c>
      <c r="N3508" s="5" t="str">
        <f>TEXT(Table1[[#This Row],[Date]],"mmm")</f>
        <v>Aug</v>
      </c>
      <c r="O3508" s="5">
        <f>YEAR(Table1[[#This Row],[Date]])</f>
        <v>2023</v>
      </c>
    </row>
    <row r="3509" spans="1:15" x14ac:dyDescent="0.25">
      <c r="A3509" s="5">
        <v>3508</v>
      </c>
      <c r="B3509" s="6">
        <v>45211</v>
      </c>
      <c r="C3509" s="5" t="s">
        <v>48</v>
      </c>
      <c r="D3509" s="5" t="str">
        <f>VLOOKUP($C3509,'Sales Person'!$A$1:$C$21,2,0)</f>
        <v>Cathy Kelley</v>
      </c>
      <c r="E3509" s="5" t="s">
        <v>13</v>
      </c>
      <c r="F3509" s="5" t="str">
        <f>VLOOKUP($E3509,Country!$A$1:$B$11,2,0)</f>
        <v>Asia</v>
      </c>
      <c r="G3509" s="5" t="s">
        <v>30</v>
      </c>
      <c r="H3509" s="5" t="str">
        <f>VLOOKUP($G3509,Products!$A$1:$C$11,COLUMNS(Products!$A$2:B3509),0)</f>
        <v>Audio</v>
      </c>
      <c r="I3509" s="5">
        <f>VLOOKUP($G3509,Products!$A$1:$C$11,COLUMNS(Products!$A$2:C3509),0)</f>
        <v>199.57</v>
      </c>
      <c r="J3509" s="5">
        <v>260.14999999999998</v>
      </c>
      <c r="K3509" s="5" t="s">
        <v>81</v>
      </c>
      <c r="L3509" s="6">
        <v>45226</v>
      </c>
      <c r="M3509" s="5">
        <f t="shared" si="54"/>
        <v>15</v>
      </c>
      <c r="N3509" s="5" t="str">
        <f>TEXT(Table1[[#This Row],[Date]],"mmm")</f>
        <v>Oct</v>
      </c>
      <c r="O3509" s="5">
        <f>YEAR(Table1[[#This Row],[Date]])</f>
        <v>2023</v>
      </c>
    </row>
    <row r="3510" spans="1:15" x14ac:dyDescent="0.25">
      <c r="A3510" s="5">
        <v>3509</v>
      </c>
      <c r="B3510" s="6">
        <v>45175</v>
      </c>
      <c r="C3510" s="5" t="s">
        <v>54</v>
      </c>
      <c r="D3510" s="5" t="str">
        <f>VLOOKUP($C3510,'Sales Person'!$A$1:$C$21,2,0)</f>
        <v>Michale Cole</v>
      </c>
      <c r="E3510" s="5" t="s">
        <v>13</v>
      </c>
      <c r="F3510" s="5" t="str">
        <f>VLOOKUP($E3510,Country!$A$1:$B$11,2,0)</f>
        <v>Asia</v>
      </c>
      <c r="G3510" s="5" t="s">
        <v>29</v>
      </c>
      <c r="H3510" s="5" t="str">
        <f>VLOOKUP($G3510,Products!$A$1:$C$11,COLUMNS(Products!$A$2:B3510),0)</f>
        <v>Computing</v>
      </c>
      <c r="I3510" s="5">
        <f>VLOOKUP($G3510,Products!$A$1:$C$11,COLUMNS(Products!$A$2:C3510),0)</f>
        <v>104.6</v>
      </c>
      <c r="J3510" s="5">
        <v>574.24</v>
      </c>
      <c r="K3510" s="5" t="s">
        <v>82</v>
      </c>
      <c r="L3510" s="5" t="s">
        <v>83</v>
      </c>
      <c r="M3510" s="5" t="str">
        <f t="shared" si="54"/>
        <v>0</v>
      </c>
      <c r="N3510" s="5" t="str">
        <f>TEXT(Table1[[#This Row],[Date]],"mmm")</f>
        <v>Sep</v>
      </c>
      <c r="O3510" s="5">
        <f>YEAR(Table1[[#This Row],[Date]])</f>
        <v>2023</v>
      </c>
    </row>
    <row r="3511" spans="1:15" x14ac:dyDescent="0.25">
      <c r="A3511" s="5">
        <v>3510</v>
      </c>
      <c r="B3511" s="6">
        <v>45245</v>
      </c>
      <c r="C3511" s="5" t="s">
        <v>44</v>
      </c>
      <c r="D3511" s="5" t="str">
        <f>VLOOKUP($C3511,'Sales Person'!$A$1:$C$21,2,0)</f>
        <v>Cathy Kelley</v>
      </c>
      <c r="E3511" s="5" t="s">
        <v>14</v>
      </c>
      <c r="F3511" s="5" t="str">
        <f>VLOOKUP($E3511,Country!$A$1:$B$11,2,0)</f>
        <v>Asia</v>
      </c>
      <c r="G3511" s="5" t="s">
        <v>31</v>
      </c>
      <c r="H3511" s="5" t="str">
        <f>VLOOKUP($G3511,Products!$A$1:$C$11,COLUMNS(Products!$A$2:B3511),0)</f>
        <v>Electronics</v>
      </c>
      <c r="I3511" s="5">
        <f>VLOOKUP($G3511,Products!$A$1:$C$11,COLUMNS(Products!$A$2:C3511),0)</f>
        <v>71.97</v>
      </c>
      <c r="J3511" s="5">
        <v>132.49</v>
      </c>
      <c r="K3511" s="5" t="s">
        <v>81</v>
      </c>
      <c r="L3511" s="6">
        <v>45263</v>
      </c>
      <c r="M3511" s="5">
        <f t="shared" si="54"/>
        <v>18</v>
      </c>
      <c r="N3511" s="5" t="str">
        <f>TEXT(Table1[[#This Row],[Date]],"mmm")</f>
        <v>Nov</v>
      </c>
      <c r="O3511" s="5">
        <f>YEAR(Table1[[#This Row],[Date]])</f>
        <v>2023</v>
      </c>
    </row>
    <row r="3512" spans="1:15" x14ac:dyDescent="0.25">
      <c r="A3512" s="5">
        <v>3511</v>
      </c>
      <c r="B3512" s="6">
        <v>45128</v>
      </c>
      <c r="C3512" s="5" t="s">
        <v>54</v>
      </c>
      <c r="D3512" s="5" t="str">
        <f>VLOOKUP($C3512,'Sales Person'!$A$1:$C$21,2,0)</f>
        <v>Michale Cole</v>
      </c>
      <c r="E3512" s="5" t="s">
        <v>5</v>
      </c>
      <c r="F3512" s="5" t="str">
        <f>VLOOKUP($E3512,Country!$A$1:$B$11,2,0)</f>
        <v>South America</v>
      </c>
      <c r="G3512" s="5" t="s">
        <v>28</v>
      </c>
      <c r="H3512" s="5" t="str">
        <f>VLOOKUP($G3512,Products!$A$1:$C$11,COLUMNS(Products!$A$2:B3512),0)</f>
        <v>Electronics</v>
      </c>
      <c r="I3512" s="5">
        <f>VLOOKUP($G3512,Products!$A$1:$C$11,COLUMNS(Products!$A$2:C3512),0)</f>
        <v>282.79000000000002</v>
      </c>
      <c r="J3512" s="5">
        <v>130.69999999999999</v>
      </c>
      <c r="K3512" s="5" t="s">
        <v>81</v>
      </c>
      <c r="L3512" s="6">
        <v>45132</v>
      </c>
      <c r="M3512" s="5">
        <f t="shared" si="54"/>
        <v>4</v>
      </c>
      <c r="N3512" s="5" t="str">
        <f>TEXT(Table1[[#This Row],[Date]],"mmm")</f>
        <v>Jul</v>
      </c>
      <c r="O3512" s="5">
        <f>YEAR(Table1[[#This Row],[Date]])</f>
        <v>2023</v>
      </c>
    </row>
    <row r="3513" spans="1:15" x14ac:dyDescent="0.25">
      <c r="A3513" s="5">
        <v>3512</v>
      </c>
      <c r="B3513" s="6">
        <v>44945</v>
      </c>
      <c r="C3513" s="5" t="s">
        <v>46</v>
      </c>
      <c r="D3513" s="5" t="str">
        <f>VLOOKUP($C3513,'Sales Person'!$A$1:$C$21,2,0)</f>
        <v>Nick Patrick</v>
      </c>
      <c r="E3513" s="5" t="s">
        <v>15</v>
      </c>
      <c r="F3513" s="5" t="str">
        <f>VLOOKUP($E3513,Country!$A$1:$B$11,2,0)</f>
        <v>Oceania</v>
      </c>
      <c r="G3513" s="5" t="s">
        <v>32</v>
      </c>
      <c r="H3513" s="5" t="str">
        <f>VLOOKUP($G3513,Products!$A$1:$C$11,COLUMNS(Products!$A$2:B3513),0)</f>
        <v>Audio</v>
      </c>
      <c r="I3513" s="5">
        <f>VLOOKUP($G3513,Products!$A$1:$C$11,COLUMNS(Products!$A$2:C3513),0)</f>
        <v>143.09</v>
      </c>
      <c r="J3513" s="5">
        <v>786</v>
      </c>
      <c r="K3513" s="5" t="s">
        <v>81</v>
      </c>
      <c r="L3513" s="6">
        <v>44965</v>
      </c>
      <c r="M3513" s="5">
        <f t="shared" si="54"/>
        <v>20</v>
      </c>
      <c r="N3513" s="5" t="str">
        <f>TEXT(Table1[[#This Row],[Date]],"mmm")</f>
        <v>Jan</v>
      </c>
      <c r="O3513" s="5">
        <f>YEAR(Table1[[#This Row],[Date]])</f>
        <v>2023</v>
      </c>
    </row>
    <row r="3514" spans="1:15" x14ac:dyDescent="0.25">
      <c r="A3514" s="5">
        <v>3513</v>
      </c>
      <c r="B3514" s="6">
        <v>45328</v>
      </c>
      <c r="C3514" s="5" t="s">
        <v>36</v>
      </c>
      <c r="D3514" s="5" t="str">
        <f>VLOOKUP($C3514,'Sales Person'!$A$1:$C$21,2,0)</f>
        <v>Michale Cole</v>
      </c>
      <c r="E3514" s="5" t="s">
        <v>13</v>
      </c>
      <c r="F3514" s="5" t="str">
        <f>VLOOKUP($E3514,Country!$A$1:$B$11,2,0)</f>
        <v>Asia</v>
      </c>
      <c r="G3514" s="5" t="s">
        <v>28</v>
      </c>
      <c r="H3514" s="5" t="str">
        <f>VLOOKUP($G3514,Products!$A$1:$C$11,COLUMNS(Products!$A$2:B3514),0)</f>
        <v>Electronics</v>
      </c>
      <c r="I3514" s="5">
        <f>VLOOKUP($G3514,Products!$A$1:$C$11,COLUMNS(Products!$A$2:C3514),0)</f>
        <v>282.79000000000002</v>
      </c>
      <c r="J3514" s="5">
        <v>448.68</v>
      </c>
      <c r="K3514" s="5" t="s">
        <v>82</v>
      </c>
      <c r="L3514" s="5" t="s">
        <v>83</v>
      </c>
      <c r="M3514" s="5" t="str">
        <f t="shared" si="54"/>
        <v>0</v>
      </c>
      <c r="N3514" s="5" t="str">
        <f>TEXT(Table1[[#This Row],[Date]],"mmm")</f>
        <v>Feb</v>
      </c>
      <c r="O3514" s="5">
        <f>YEAR(Table1[[#This Row],[Date]])</f>
        <v>2024</v>
      </c>
    </row>
    <row r="3515" spans="1:15" x14ac:dyDescent="0.25">
      <c r="A3515" s="5">
        <v>3514</v>
      </c>
      <c r="B3515" s="6">
        <v>45215</v>
      </c>
      <c r="C3515" s="5" t="s">
        <v>66</v>
      </c>
      <c r="D3515" s="5" t="str">
        <f>VLOOKUP($C3515,'Sales Person'!$A$1:$C$21,2,0)</f>
        <v>Michale Cole</v>
      </c>
      <c r="E3515" s="5" t="s">
        <v>7</v>
      </c>
      <c r="F3515" s="5" t="str">
        <f>VLOOKUP($E3515,Country!$A$1:$B$11,2,0)</f>
        <v>Europe</v>
      </c>
      <c r="G3515" s="5" t="s">
        <v>26</v>
      </c>
      <c r="H3515" s="5" t="str">
        <f>VLOOKUP($G3515,Products!$A$1:$C$11,COLUMNS(Products!$A$2:B3515),0)</f>
        <v>Electronics</v>
      </c>
      <c r="I3515" s="5">
        <f>VLOOKUP($G3515,Products!$A$1:$C$11,COLUMNS(Products!$A$2:C3515),0)</f>
        <v>263.2</v>
      </c>
      <c r="J3515" s="5">
        <v>561.52</v>
      </c>
      <c r="K3515" s="5" t="s">
        <v>81</v>
      </c>
      <c r="L3515" s="6">
        <v>45223</v>
      </c>
      <c r="M3515" s="5">
        <f t="shared" si="54"/>
        <v>8</v>
      </c>
      <c r="N3515" s="5" t="str">
        <f>TEXT(Table1[[#This Row],[Date]],"mmm")</f>
        <v>Oct</v>
      </c>
      <c r="O3515" s="5">
        <f>YEAR(Table1[[#This Row],[Date]])</f>
        <v>2023</v>
      </c>
    </row>
    <row r="3516" spans="1:15" x14ac:dyDescent="0.25">
      <c r="A3516" s="5">
        <v>3515</v>
      </c>
      <c r="B3516" s="6">
        <v>45639</v>
      </c>
      <c r="C3516" s="5" t="s">
        <v>48</v>
      </c>
      <c r="D3516" s="5" t="str">
        <f>VLOOKUP($C3516,'Sales Person'!$A$1:$C$21,2,0)</f>
        <v>Cathy Kelley</v>
      </c>
      <c r="E3516" s="5" t="s">
        <v>10</v>
      </c>
      <c r="F3516" s="5" t="str">
        <f>VLOOKUP($E3516,Country!$A$1:$B$11,2,0)</f>
        <v>Europe</v>
      </c>
      <c r="G3516" s="5" t="s">
        <v>29</v>
      </c>
      <c r="H3516" s="5" t="str">
        <f>VLOOKUP($G3516,Products!$A$1:$C$11,COLUMNS(Products!$A$2:B3516),0)</f>
        <v>Computing</v>
      </c>
      <c r="I3516" s="5">
        <f>VLOOKUP($G3516,Products!$A$1:$C$11,COLUMNS(Products!$A$2:C3516),0)</f>
        <v>104.6</v>
      </c>
      <c r="J3516" s="5">
        <v>493.06</v>
      </c>
      <c r="K3516" s="5" t="s">
        <v>82</v>
      </c>
      <c r="L3516" s="5" t="s">
        <v>83</v>
      </c>
      <c r="M3516" s="5" t="str">
        <f t="shared" si="54"/>
        <v>0</v>
      </c>
      <c r="N3516" s="5" t="str">
        <f>TEXT(Table1[[#This Row],[Date]],"mmm")</f>
        <v>Dec</v>
      </c>
      <c r="O3516" s="5">
        <f>YEAR(Table1[[#This Row],[Date]])</f>
        <v>2024</v>
      </c>
    </row>
    <row r="3517" spans="1:15" x14ac:dyDescent="0.25">
      <c r="A3517" s="5">
        <v>3516</v>
      </c>
      <c r="B3517" s="6">
        <v>45255</v>
      </c>
      <c r="C3517" s="5" t="s">
        <v>68</v>
      </c>
      <c r="D3517" s="5" t="str">
        <f>VLOOKUP($C3517,'Sales Person'!$A$1:$C$21,2,0)</f>
        <v>Samantha Irvin</v>
      </c>
      <c r="E3517" s="5" t="s">
        <v>9</v>
      </c>
      <c r="F3517" s="5" t="str">
        <f>VLOOKUP($E3517,Country!$A$1:$B$11,2,0)</f>
        <v>Europe</v>
      </c>
      <c r="G3517" s="5" t="s">
        <v>32</v>
      </c>
      <c r="H3517" s="5" t="str">
        <f>VLOOKUP($G3517,Products!$A$1:$C$11,COLUMNS(Products!$A$2:B3517),0)</f>
        <v>Audio</v>
      </c>
      <c r="I3517" s="5">
        <f>VLOOKUP($G3517,Products!$A$1:$C$11,COLUMNS(Products!$A$2:C3517),0)</f>
        <v>143.09</v>
      </c>
      <c r="J3517" s="5">
        <v>794.52</v>
      </c>
      <c r="K3517" s="5" t="s">
        <v>81</v>
      </c>
      <c r="L3517" s="6">
        <v>45265</v>
      </c>
      <c r="M3517" s="5">
        <f t="shared" si="54"/>
        <v>10</v>
      </c>
      <c r="N3517" s="5" t="str">
        <f>TEXT(Table1[[#This Row],[Date]],"mmm")</f>
        <v>Nov</v>
      </c>
      <c r="O3517" s="5">
        <f>YEAR(Table1[[#This Row],[Date]])</f>
        <v>2023</v>
      </c>
    </row>
    <row r="3518" spans="1:15" x14ac:dyDescent="0.25">
      <c r="A3518" s="5">
        <v>3517</v>
      </c>
      <c r="B3518" s="6">
        <v>45600</v>
      </c>
      <c r="C3518" s="5" t="s">
        <v>64</v>
      </c>
      <c r="D3518" s="5" t="str">
        <f>VLOOKUP($C3518,'Sales Person'!$A$1:$C$21,2,0)</f>
        <v>Michale Cole</v>
      </c>
      <c r="E3518" s="5" t="s">
        <v>13</v>
      </c>
      <c r="F3518" s="5" t="str">
        <f>VLOOKUP($E3518,Country!$A$1:$B$11,2,0)</f>
        <v>Asia</v>
      </c>
      <c r="G3518" s="5" t="s">
        <v>20</v>
      </c>
      <c r="H3518" s="5" t="str">
        <f>VLOOKUP($G3518,Products!$A$1:$C$11,COLUMNS(Products!$A$2:B3518),0)</f>
        <v>Office Equipment</v>
      </c>
      <c r="I3518" s="5">
        <f>VLOOKUP($G3518,Products!$A$1:$C$11,COLUMNS(Products!$A$2:C3518),0)</f>
        <v>350.59</v>
      </c>
      <c r="J3518" s="5">
        <v>939.8</v>
      </c>
      <c r="K3518" s="5" t="s">
        <v>82</v>
      </c>
      <c r="L3518" s="5" t="s">
        <v>83</v>
      </c>
      <c r="M3518" s="5" t="str">
        <f t="shared" si="54"/>
        <v>0</v>
      </c>
      <c r="N3518" s="5" t="str">
        <f>TEXT(Table1[[#This Row],[Date]],"mmm")</f>
        <v>Nov</v>
      </c>
      <c r="O3518" s="5">
        <f>YEAR(Table1[[#This Row],[Date]])</f>
        <v>2024</v>
      </c>
    </row>
    <row r="3519" spans="1:15" x14ac:dyDescent="0.25">
      <c r="A3519" s="5">
        <v>3518</v>
      </c>
      <c r="B3519" s="6">
        <v>45217</v>
      </c>
      <c r="C3519" s="5" t="s">
        <v>44</v>
      </c>
      <c r="D3519" s="5" t="str">
        <f>VLOOKUP($C3519,'Sales Person'!$A$1:$C$21,2,0)</f>
        <v>Cathy Kelley</v>
      </c>
      <c r="E3519" s="5" t="s">
        <v>9</v>
      </c>
      <c r="F3519" s="5" t="str">
        <f>VLOOKUP($E3519,Country!$A$1:$B$11,2,0)</f>
        <v>Europe</v>
      </c>
      <c r="G3519" s="5" t="s">
        <v>24</v>
      </c>
      <c r="H3519" s="5" t="str">
        <f>VLOOKUP($G3519,Products!$A$1:$C$11,COLUMNS(Products!$A$2:B3519),0)</f>
        <v>Audio</v>
      </c>
      <c r="I3519" s="5">
        <f>VLOOKUP($G3519,Products!$A$1:$C$11,COLUMNS(Products!$A$2:C3519),0)</f>
        <v>195.62</v>
      </c>
      <c r="J3519" s="5">
        <v>200.68</v>
      </c>
      <c r="K3519" s="5" t="s">
        <v>81</v>
      </c>
      <c r="L3519" s="6">
        <v>45227</v>
      </c>
      <c r="M3519" s="5">
        <f t="shared" si="54"/>
        <v>10</v>
      </c>
      <c r="N3519" s="5" t="str">
        <f>TEXT(Table1[[#This Row],[Date]],"mmm")</f>
        <v>Oct</v>
      </c>
      <c r="O3519" s="5">
        <f>YEAR(Table1[[#This Row],[Date]])</f>
        <v>2023</v>
      </c>
    </row>
    <row r="3520" spans="1:15" x14ac:dyDescent="0.25">
      <c r="A3520" s="5">
        <v>3519</v>
      </c>
      <c r="B3520" s="6">
        <v>45577</v>
      </c>
      <c r="C3520" s="5" t="s">
        <v>66</v>
      </c>
      <c r="D3520" s="5" t="str">
        <f>VLOOKUP($C3520,'Sales Person'!$A$1:$C$21,2,0)</f>
        <v>Michale Cole</v>
      </c>
      <c r="E3520" s="5" t="s">
        <v>11</v>
      </c>
      <c r="F3520" s="5" t="str">
        <f>VLOOKUP($E3520,Country!$A$1:$B$11,2,0)</f>
        <v>Asia</v>
      </c>
      <c r="G3520" s="5" t="s">
        <v>30</v>
      </c>
      <c r="H3520" s="5" t="str">
        <f>VLOOKUP($G3520,Products!$A$1:$C$11,COLUMNS(Products!$A$2:B3520),0)</f>
        <v>Audio</v>
      </c>
      <c r="I3520" s="5">
        <f>VLOOKUP($G3520,Products!$A$1:$C$11,COLUMNS(Products!$A$2:C3520),0)</f>
        <v>199.57</v>
      </c>
      <c r="J3520" s="5">
        <v>888.87</v>
      </c>
      <c r="K3520" s="5" t="s">
        <v>82</v>
      </c>
      <c r="L3520" s="5" t="s">
        <v>83</v>
      </c>
      <c r="M3520" s="5" t="str">
        <f t="shared" si="54"/>
        <v>0</v>
      </c>
      <c r="N3520" s="5" t="str">
        <f>TEXT(Table1[[#This Row],[Date]],"mmm")</f>
        <v>Oct</v>
      </c>
      <c r="O3520" s="5">
        <f>YEAR(Table1[[#This Row],[Date]])</f>
        <v>2024</v>
      </c>
    </row>
    <row r="3521" spans="1:15" x14ac:dyDescent="0.25">
      <c r="A3521" s="5">
        <v>3520</v>
      </c>
      <c r="B3521" s="6">
        <v>45229</v>
      </c>
      <c r="C3521" s="5" t="s">
        <v>60</v>
      </c>
      <c r="D3521" s="5" t="str">
        <f>VLOOKUP($C3521,'Sales Person'!$A$1:$C$21,2,0)</f>
        <v>Cathy Kelley</v>
      </c>
      <c r="E3521" s="5" t="s">
        <v>13</v>
      </c>
      <c r="F3521" s="5" t="str">
        <f>VLOOKUP($E3521,Country!$A$1:$B$11,2,0)</f>
        <v>Asia</v>
      </c>
      <c r="G3521" s="5" t="s">
        <v>31</v>
      </c>
      <c r="H3521" s="5" t="str">
        <f>VLOOKUP($G3521,Products!$A$1:$C$11,COLUMNS(Products!$A$2:B3521),0)</f>
        <v>Electronics</v>
      </c>
      <c r="I3521" s="5">
        <f>VLOOKUP($G3521,Products!$A$1:$C$11,COLUMNS(Products!$A$2:C3521),0)</f>
        <v>71.97</v>
      </c>
      <c r="J3521" s="5">
        <v>463.32</v>
      </c>
      <c r="K3521" s="5" t="s">
        <v>81</v>
      </c>
      <c r="L3521" s="6">
        <v>45244</v>
      </c>
      <c r="M3521" s="5">
        <f t="shared" si="54"/>
        <v>15</v>
      </c>
      <c r="N3521" s="5" t="str">
        <f>TEXT(Table1[[#This Row],[Date]],"mmm")</f>
        <v>Oct</v>
      </c>
      <c r="O3521" s="5">
        <f>YEAR(Table1[[#This Row],[Date]])</f>
        <v>2023</v>
      </c>
    </row>
    <row r="3522" spans="1:15" x14ac:dyDescent="0.25">
      <c r="A3522" s="5">
        <v>3521</v>
      </c>
      <c r="B3522" s="6">
        <v>45283</v>
      </c>
      <c r="C3522" s="5" t="s">
        <v>66</v>
      </c>
      <c r="D3522" s="5" t="str">
        <f>VLOOKUP($C3522,'Sales Person'!$A$1:$C$21,2,0)</f>
        <v>Michale Cole</v>
      </c>
      <c r="E3522" s="5" t="s">
        <v>9</v>
      </c>
      <c r="F3522" s="5" t="str">
        <f>VLOOKUP($E3522,Country!$A$1:$B$11,2,0)</f>
        <v>Europe</v>
      </c>
      <c r="G3522" s="5" t="s">
        <v>24</v>
      </c>
      <c r="H3522" s="5" t="str">
        <f>VLOOKUP($G3522,Products!$A$1:$C$11,COLUMNS(Products!$A$2:B3522),0)</f>
        <v>Audio</v>
      </c>
      <c r="I3522" s="5">
        <f>VLOOKUP($G3522,Products!$A$1:$C$11,COLUMNS(Products!$A$2:C3522),0)</f>
        <v>195.62</v>
      </c>
      <c r="J3522" s="5">
        <v>483.19</v>
      </c>
      <c r="K3522" s="5" t="s">
        <v>81</v>
      </c>
      <c r="L3522" s="6">
        <v>45293</v>
      </c>
      <c r="M3522" s="5">
        <f t="shared" ref="M3522:M3585" si="55">IFERROR(L3522-B3522,"0")</f>
        <v>10</v>
      </c>
      <c r="N3522" s="5" t="str">
        <f>TEXT(Table1[[#This Row],[Date]],"mmm")</f>
        <v>Dec</v>
      </c>
      <c r="O3522" s="5">
        <f>YEAR(Table1[[#This Row],[Date]])</f>
        <v>2023</v>
      </c>
    </row>
    <row r="3523" spans="1:15" x14ac:dyDescent="0.25">
      <c r="A3523" s="5">
        <v>3522</v>
      </c>
      <c r="B3523" s="6">
        <v>45156</v>
      </c>
      <c r="C3523" s="5" t="s">
        <v>54</v>
      </c>
      <c r="D3523" s="5" t="str">
        <f>VLOOKUP($C3523,'Sales Person'!$A$1:$C$21,2,0)</f>
        <v>Michale Cole</v>
      </c>
      <c r="E3523" s="5" t="s">
        <v>5</v>
      </c>
      <c r="F3523" s="5" t="str">
        <f>VLOOKUP($E3523,Country!$A$1:$B$11,2,0)</f>
        <v>South America</v>
      </c>
      <c r="G3523" s="5" t="s">
        <v>29</v>
      </c>
      <c r="H3523" s="5" t="str">
        <f>VLOOKUP($G3523,Products!$A$1:$C$11,COLUMNS(Products!$A$2:B3523),0)</f>
        <v>Computing</v>
      </c>
      <c r="I3523" s="5">
        <f>VLOOKUP($G3523,Products!$A$1:$C$11,COLUMNS(Products!$A$2:C3523),0)</f>
        <v>104.6</v>
      </c>
      <c r="J3523" s="5">
        <v>812.88</v>
      </c>
      <c r="K3523" s="5" t="s">
        <v>81</v>
      </c>
      <c r="L3523" s="6">
        <v>45160</v>
      </c>
      <c r="M3523" s="5">
        <f t="shared" si="55"/>
        <v>4</v>
      </c>
      <c r="N3523" s="5" t="str">
        <f>TEXT(Table1[[#This Row],[Date]],"mmm")</f>
        <v>Aug</v>
      </c>
      <c r="O3523" s="5">
        <f>YEAR(Table1[[#This Row],[Date]])</f>
        <v>2023</v>
      </c>
    </row>
    <row r="3524" spans="1:15" x14ac:dyDescent="0.25">
      <c r="A3524" s="5">
        <v>3523</v>
      </c>
      <c r="B3524" s="6">
        <v>45542</v>
      </c>
      <c r="C3524" s="5" t="s">
        <v>48</v>
      </c>
      <c r="D3524" s="5" t="str">
        <f>VLOOKUP($C3524,'Sales Person'!$A$1:$C$21,2,0)</f>
        <v>Cathy Kelley</v>
      </c>
      <c r="E3524" s="5" t="s">
        <v>11</v>
      </c>
      <c r="F3524" s="5" t="str">
        <f>VLOOKUP($E3524,Country!$A$1:$B$11,2,0)</f>
        <v>Asia</v>
      </c>
      <c r="G3524" s="5" t="s">
        <v>28</v>
      </c>
      <c r="H3524" s="5" t="str">
        <f>VLOOKUP($G3524,Products!$A$1:$C$11,COLUMNS(Products!$A$2:B3524),0)</f>
        <v>Electronics</v>
      </c>
      <c r="I3524" s="5">
        <f>VLOOKUP($G3524,Products!$A$1:$C$11,COLUMNS(Products!$A$2:C3524),0)</f>
        <v>282.79000000000002</v>
      </c>
      <c r="J3524" s="5">
        <v>593.63</v>
      </c>
      <c r="K3524" s="5" t="s">
        <v>81</v>
      </c>
      <c r="L3524" s="6">
        <v>45554</v>
      </c>
      <c r="M3524" s="5">
        <f t="shared" si="55"/>
        <v>12</v>
      </c>
      <c r="N3524" s="5" t="str">
        <f>TEXT(Table1[[#This Row],[Date]],"mmm")</f>
        <v>Sep</v>
      </c>
      <c r="O3524" s="5">
        <f>YEAR(Table1[[#This Row],[Date]])</f>
        <v>2024</v>
      </c>
    </row>
    <row r="3525" spans="1:15" x14ac:dyDescent="0.25">
      <c r="A3525" s="5">
        <v>3524</v>
      </c>
      <c r="B3525" s="6">
        <v>45425</v>
      </c>
      <c r="C3525" s="5" t="s">
        <v>40</v>
      </c>
      <c r="D3525" s="5" t="str">
        <f>VLOOKUP($C3525,'Sales Person'!$A$1:$C$21,2,0)</f>
        <v>Samantha Irvin</v>
      </c>
      <c r="E3525" s="5" t="s">
        <v>13</v>
      </c>
      <c r="F3525" s="5" t="str">
        <f>VLOOKUP($E3525,Country!$A$1:$B$11,2,0)</f>
        <v>Asia</v>
      </c>
      <c r="G3525" s="5" t="s">
        <v>32</v>
      </c>
      <c r="H3525" s="5" t="str">
        <f>VLOOKUP($G3525,Products!$A$1:$C$11,COLUMNS(Products!$A$2:B3525),0)</f>
        <v>Audio</v>
      </c>
      <c r="I3525" s="5">
        <f>VLOOKUP($G3525,Products!$A$1:$C$11,COLUMNS(Products!$A$2:C3525),0)</f>
        <v>143.09</v>
      </c>
      <c r="J3525" s="5">
        <v>791.42</v>
      </c>
      <c r="K3525" s="5" t="s">
        <v>81</v>
      </c>
      <c r="L3525" s="6">
        <v>45440</v>
      </c>
      <c r="M3525" s="5">
        <f t="shared" si="55"/>
        <v>15</v>
      </c>
      <c r="N3525" s="5" t="str">
        <f>TEXT(Table1[[#This Row],[Date]],"mmm")</f>
        <v>May</v>
      </c>
      <c r="O3525" s="5">
        <f>YEAR(Table1[[#This Row],[Date]])</f>
        <v>2024</v>
      </c>
    </row>
    <row r="3526" spans="1:15" x14ac:dyDescent="0.25">
      <c r="A3526" s="5">
        <v>3525</v>
      </c>
      <c r="B3526" s="6">
        <v>45341</v>
      </c>
      <c r="C3526" s="5" t="s">
        <v>44</v>
      </c>
      <c r="D3526" s="5" t="str">
        <f>VLOOKUP($C3526,'Sales Person'!$A$1:$C$21,2,0)</f>
        <v>Cathy Kelley</v>
      </c>
      <c r="E3526" s="5" t="s">
        <v>14</v>
      </c>
      <c r="F3526" s="5" t="str">
        <f>VLOOKUP($E3526,Country!$A$1:$B$11,2,0)</f>
        <v>Asia</v>
      </c>
      <c r="G3526" s="5" t="s">
        <v>31</v>
      </c>
      <c r="H3526" s="5" t="str">
        <f>VLOOKUP($G3526,Products!$A$1:$C$11,COLUMNS(Products!$A$2:B3526),0)</f>
        <v>Electronics</v>
      </c>
      <c r="I3526" s="5">
        <f>VLOOKUP($G3526,Products!$A$1:$C$11,COLUMNS(Products!$A$2:C3526),0)</f>
        <v>71.97</v>
      </c>
      <c r="J3526" s="5">
        <v>995.54</v>
      </c>
      <c r="K3526" s="5" t="s">
        <v>81</v>
      </c>
      <c r="L3526" s="6">
        <v>45359</v>
      </c>
      <c r="M3526" s="5">
        <f t="shared" si="55"/>
        <v>18</v>
      </c>
      <c r="N3526" s="5" t="str">
        <f>TEXT(Table1[[#This Row],[Date]],"mmm")</f>
        <v>Feb</v>
      </c>
      <c r="O3526" s="5">
        <f>YEAR(Table1[[#This Row],[Date]])</f>
        <v>2024</v>
      </c>
    </row>
    <row r="3527" spans="1:15" x14ac:dyDescent="0.25">
      <c r="A3527" s="5">
        <v>3526</v>
      </c>
      <c r="B3527" s="6">
        <v>45576</v>
      </c>
      <c r="C3527" s="5" t="s">
        <v>74</v>
      </c>
      <c r="D3527" s="5" t="str">
        <f>VLOOKUP($C3527,'Sales Person'!$A$1:$C$21,2,0)</f>
        <v>Michale Cole</v>
      </c>
      <c r="E3527" s="5" t="s">
        <v>13</v>
      </c>
      <c r="F3527" s="5" t="str">
        <f>VLOOKUP($E3527,Country!$A$1:$B$11,2,0)</f>
        <v>Asia</v>
      </c>
      <c r="G3527" s="5" t="s">
        <v>28</v>
      </c>
      <c r="H3527" s="5" t="str">
        <f>VLOOKUP($G3527,Products!$A$1:$C$11,COLUMNS(Products!$A$2:B3527),0)</f>
        <v>Electronics</v>
      </c>
      <c r="I3527" s="5">
        <f>VLOOKUP($G3527,Products!$A$1:$C$11,COLUMNS(Products!$A$2:C3527),0)</f>
        <v>282.79000000000002</v>
      </c>
      <c r="J3527" s="5">
        <v>688.73</v>
      </c>
      <c r="K3527" s="5" t="s">
        <v>81</v>
      </c>
      <c r="L3527" s="6">
        <v>45591</v>
      </c>
      <c r="M3527" s="5">
        <f t="shared" si="55"/>
        <v>15</v>
      </c>
      <c r="N3527" s="5" t="str">
        <f>TEXT(Table1[[#This Row],[Date]],"mmm")</f>
        <v>Oct</v>
      </c>
      <c r="O3527" s="5">
        <f>YEAR(Table1[[#This Row],[Date]])</f>
        <v>2024</v>
      </c>
    </row>
    <row r="3528" spans="1:15" x14ac:dyDescent="0.25">
      <c r="A3528" s="5">
        <v>3527</v>
      </c>
      <c r="B3528" s="6">
        <v>45271</v>
      </c>
      <c r="C3528" s="5" t="s">
        <v>52</v>
      </c>
      <c r="D3528" s="5" t="str">
        <f>VLOOKUP($C3528,'Sales Person'!$A$1:$C$21,2,0)</f>
        <v>Nick Patrick</v>
      </c>
      <c r="E3528" s="5" t="s">
        <v>11</v>
      </c>
      <c r="F3528" s="5" t="str">
        <f>VLOOKUP($E3528,Country!$A$1:$B$11,2,0)</f>
        <v>Asia</v>
      </c>
      <c r="G3528" s="5" t="s">
        <v>28</v>
      </c>
      <c r="H3528" s="5" t="str">
        <f>VLOOKUP($G3528,Products!$A$1:$C$11,COLUMNS(Products!$A$2:B3528),0)</f>
        <v>Electronics</v>
      </c>
      <c r="I3528" s="5">
        <f>VLOOKUP($G3528,Products!$A$1:$C$11,COLUMNS(Products!$A$2:C3528),0)</f>
        <v>282.79000000000002</v>
      </c>
      <c r="J3528" s="5">
        <v>397.18</v>
      </c>
      <c r="K3528" s="5" t="s">
        <v>81</v>
      </c>
      <c r="L3528" s="6">
        <v>45283</v>
      </c>
      <c r="M3528" s="5">
        <f t="shared" si="55"/>
        <v>12</v>
      </c>
      <c r="N3528" s="5" t="str">
        <f>TEXT(Table1[[#This Row],[Date]],"mmm")</f>
        <v>Dec</v>
      </c>
      <c r="O3528" s="5">
        <f>YEAR(Table1[[#This Row],[Date]])</f>
        <v>2023</v>
      </c>
    </row>
    <row r="3529" spans="1:15" x14ac:dyDescent="0.25">
      <c r="A3529" s="5">
        <v>3528</v>
      </c>
      <c r="B3529" s="6">
        <v>45364</v>
      </c>
      <c r="C3529" s="5" t="s">
        <v>74</v>
      </c>
      <c r="D3529" s="5" t="str">
        <f>VLOOKUP($C3529,'Sales Person'!$A$1:$C$21,2,0)</f>
        <v>Michale Cole</v>
      </c>
      <c r="E3529" s="5" t="s">
        <v>9</v>
      </c>
      <c r="F3529" s="5" t="str">
        <f>VLOOKUP($E3529,Country!$A$1:$B$11,2,0)</f>
        <v>Europe</v>
      </c>
      <c r="G3529" s="5" t="s">
        <v>32</v>
      </c>
      <c r="H3529" s="5" t="str">
        <f>VLOOKUP($G3529,Products!$A$1:$C$11,COLUMNS(Products!$A$2:B3529),0)</f>
        <v>Audio</v>
      </c>
      <c r="I3529" s="5">
        <f>VLOOKUP($G3529,Products!$A$1:$C$11,COLUMNS(Products!$A$2:C3529),0)</f>
        <v>143.09</v>
      </c>
      <c r="J3529" s="5">
        <v>784.39</v>
      </c>
      <c r="K3529" s="5" t="s">
        <v>82</v>
      </c>
      <c r="L3529" s="5" t="s">
        <v>83</v>
      </c>
      <c r="M3529" s="5" t="str">
        <f t="shared" si="55"/>
        <v>0</v>
      </c>
      <c r="N3529" s="5" t="str">
        <f>TEXT(Table1[[#This Row],[Date]],"mmm")</f>
        <v>Mar</v>
      </c>
      <c r="O3529" s="5">
        <f>YEAR(Table1[[#This Row],[Date]])</f>
        <v>2024</v>
      </c>
    </row>
    <row r="3530" spans="1:15" x14ac:dyDescent="0.25">
      <c r="A3530" s="5">
        <v>3529</v>
      </c>
      <c r="B3530" s="6">
        <v>45002</v>
      </c>
      <c r="C3530" s="5" t="s">
        <v>72</v>
      </c>
      <c r="D3530" s="5" t="str">
        <f>VLOOKUP($C3530,'Sales Person'!$A$1:$C$21,2,0)</f>
        <v>Cathy Kelley</v>
      </c>
      <c r="E3530" s="5" t="s">
        <v>10</v>
      </c>
      <c r="F3530" s="5" t="str">
        <f>VLOOKUP($E3530,Country!$A$1:$B$11,2,0)</f>
        <v>Europe</v>
      </c>
      <c r="G3530" s="5" t="s">
        <v>24</v>
      </c>
      <c r="H3530" s="5" t="str">
        <f>VLOOKUP($G3530,Products!$A$1:$C$11,COLUMNS(Products!$A$2:B3530),0)</f>
        <v>Audio</v>
      </c>
      <c r="I3530" s="5">
        <f>VLOOKUP($G3530,Products!$A$1:$C$11,COLUMNS(Products!$A$2:C3530),0)</f>
        <v>195.62</v>
      </c>
      <c r="J3530" s="5">
        <v>790.87</v>
      </c>
      <c r="K3530" s="5" t="s">
        <v>81</v>
      </c>
      <c r="L3530" s="6">
        <v>45008</v>
      </c>
      <c r="M3530" s="5">
        <f t="shared" si="55"/>
        <v>6</v>
      </c>
      <c r="N3530" s="5" t="str">
        <f>TEXT(Table1[[#This Row],[Date]],"mmm")</f>
        <v>Mar</v>
      </c>
      <c r="O3530" s="5">
        <f>YEAR(Table1[[#This Row],[Date]])</f>
        <v>2023</v>
      </c>
    </row>
    <row r="3531" spans="1:15" x14ac:dyDescent="0.25">
      <c r="A3531" s="5">
        <v>3530</v>
      </c>
      <c r="B3531" s="6">
        <v>44985</v>
      </c>
      <c r="C3531" s="5" t="s">
        <v>50</v>
      </c>
      <c r="D3531" s="5" t="str">
        <f>VLOOKUP($C3531,'Sales Person'!$A$1:$C$21,2,0)</f>
        <v>Michale Cole</v>
      </c>
      <c r="E3531" s="5" t="s">
        <v>9</v>
      </c>
      <c r="F3531" s="5" t="str">
        <f>VLOOKUP($E3531,Country!$A$1:$B$11,2,0)</f>
        <v>Europe</v>
      </c>
      <c r="G3531" s="5" t="s">
        <v>33</v>
      </c>
      <c r="H3531" s="5" t="str">
        <f>VLOOKUP($G3531,Products!$A$1:$C$11,COLUMNS(Products!$A$2:B3531),0)</f>
        <v>Electronics</v>
      </c>
      <c r="I3531" s="5">
        <f>VLOOKUP($G3531,Products!$A$1:$C$11,COLUMNS(Products!$A$2:C3531),0)</f>
        <v>381.62</v>
      </c>
      <c r="J3531" s="5">
        <v>576.17999999999995</v>
      </c>
      <c r="K3531" s="5" t="s">
        <v>81</v>
      </c>
      <c r="L3531" s="6">
        <v>44995</v>
      </c>
      <c r="M3531" s="5">
        <f t="shared" si="55"/>
        <v>10</v>
      </c>
      <c r="N3531" s="5" t="str">
        <f>TEXT(Table1[[#This Row],[Date]],"mmm")</f>
        <v>Feb</v>
      </c>
      <c r="O3531" s="5">
        <f>YEAR(Table1[[#This Row],[Date]])</f>
        <v>2023</v>
      </c>
    </row>
    <row r="3532" spans="1:15" x14ac:dyDescent="0.25">
      <c r="A3532" s="5">
        <v>3531</v>
      </c>
      <c r="B3532" s="6">
        <v>45012</v>
      </c>
      <c r="C3532" s="5" t="s">
        <v>64</v>
      </c>
      <c r="D3532" s="5" t="str">
        <f>VLOOKUP($C3532,'Sales Person'!$A$1:$C$21,2,0)</f>
        <v>Michale Cole</v>
      </c>
      <c r="E3532" s="5" t="s">
        <v>15</v>
      </c>
      <c r="F3532" s="5" t="str">
        <f>VLOOKUP($E3532,Country!$A$1:$B$11,2,0)</f>
        <v>Oceania</v>
      </c>
      <c r="G3532" s="5" t="s">
        <v>32</v>
      </c>
      <c r="H3532" s="5" t="str">
        <f>VLOOKUP($G3532,Products!$A$1:$C$11,COLUMNS(Products!$A$2:B3532),0)</f>
        <v>Audio</v>
      </c>
      <c r="I3532" s="5">
        <f>VLOOKUP($G3532,Products!$A$1:$C$11,COLUMNS(Products!$A$2:C3532),0)</f>
        <v>143.09</v>
      </c>
      <c r="J3532" s="5">
        <v>100.52</v>
      </c>
      <c r="K3532" s="5" t="s">
        <v>82</v>
      </c>
      <c r="L3532" s="5" t="s">
        <v>83</v>
      </c>
      <c r="M3532" s="5" t="str">
        <f t="shared" si="55"/>
        <v>0</v>
      </c>
      <c r="N3532" s="5" t="str">
        <f>TEXT(Table1[[#This Row],[Date]],"mmm")</f>
        <v>Mar</v>
      </c>
      <c r="O3532" s="5">
        <f>YEAR(Table1[[#This Row],[Date]])</f>
        <v>2023</v>
      </c>
    </row>
    <row r="3533" spans="1:15" x14ac:dyDescent="0.25">
      <c r="A3533" s="5">
        <v>3532</v>
      </c>
      <c r="B3533" s="6">
        <v>45420</v>
      </c>
      <c r="C3533" s="5" t="s">
        <v>70</v>
      </c>
      <c r="D3533" s="5" t="str">
        <f>VLOOKUP($C3533,'Sales Person'!$A$1:$C$21,2,0)</f>
        <v>Cathy Kelley</v>
      </c>
      <c r="E3533" s="5" t="s">
        <v>5</v>
      </c>
      <c r="F3533" s="5" t="str">
        <f>VLOOKUP($E3533,Country!$A$1:$B$11,2,0)</f>
        <v>South America</v>
      </c>
      <c r="G3533" s="5" t="s">
        <v>24</v>
      </c>
      <c r="H3533" s="5" t="str">
        <f>VLOOKUP($G3533,Products!$A$1:$C$11,COLUMNS(Products!$A$2:B3533),0)</f>
        <v>Audio</v>
      </c>
      <c r="I3533" s="5">
        <f>VLOOKUP($G3533,Products!$A$1:$C$11,COLUMNS(Products!$A$2:C3533),0)</f>
        <v>195.62</v>
      </c>
      <c r="J3533" s="5">
        <v>790.87</v>
      </c>
      <c r="K3533" s="5" t="s">
        <v>82</v>
      </c>
      <c r="L3533" s="5" t="s">
        <v>83</v>
      </c>
      <c r="M3533" s="5" t="str">
        <f t="shared" si="55"/>
        <v>0</v>
      </c>
      <c r="N3533" s="5" t="str">
        <f>TEXT(Table1[[#This Row],[Date]],"mmm")</f>
        <v>May</v>
      </c>
      <c r="O3533" s="5">
        <f>YEAR(Table1[[#This Row],[Date]])</f>
        <v>2024</v>
      </c>
    </row>
    <row r="3534" spans="1:15" x14ac:dyDescent="0.25">
      <c r="A3534" s="5">
        <v>3533</v>
      </c>
      <c r="B3534" s="6">
        <v>45631</v>
      </c>
      <c r="C3534" s="5" t="s">
        <v>74</v>
      </c>
      <c r="D3534" s="5" t="str">
        <f>VLOOKUP($C3534,'Sales Person'!$A$1:$C$21,2,0)</f>
        <v>Michale Cole</v>
      </c>
      <c r="E3534" s="5" t="s">
        <v>15</v>
      </c>
      <c r="F3534" s="5" t="str">
        <f>VLOOKUP($E3534,Country!$A$1:$B$11,2,0)</f>
        <v>Oceania</v>
      </c>
      <c r="G3534" s="5" t="s">
        <v>24</v>
      </c>
      <c r="H3534" s="5" t="str">
        <f>VLOOKUP($G3534,Products!$A$1:$C$11,COLUMNS(Products!$A$2:B3534),0)</f>
        <v>Audio</v>
      </c>
      <c r="I3534" s="5">
        <f>VLOOKUP($G3534,Products!$A$1:$C$11,COLUMNS(Products!$A$2:C3534),0)</f>
        <v>195.62</v>
      </c>
      <c r="J3534" s="5">
        <v>466.01</v>
      </c>
      <c r="K3534" s="5" t="s">
        <v>81</v>
      </c>
      <c r="L3534" s="6">
        <v>45651</v>
      </c>
      <c r="M3534" s="5">
        <f t="shared" si="55"/>
        <v>20</v>
      </c>
      <c r="N3534" s="5" t="str">
        <f>TEXT(Table1[[#This Row],[Date]],"mmm")</f>
        <v>Dec</v>
      </c>
      <c r="O3534" s="5">
        <f>YEAR(Table1[[#This Row],[Date]])</f>
        <v>2024</v>
      </c>
    </row>
    <row r="3535" spans="1:15" x14ac:dyDescent="0.25">
      <c r="A3535" s="5">
        <v>3534</v>
      </c>
      <c r="B3535" s="6">
        <v>45143</v>
      </c>
      <c r="C3535" s="5" t="s">
        <v>72</v>
      </c>
      <c r="D3535" s="5" t="str">
        <f>VLOOKUP($C3535,'Sales Person'!$A$1:$C$21,2,0)</f>
        <v>Cathy Kelley</v>
      </c>
      <c r="E3535" s="5" t="s">
        <v>10</v>
      </c>
      <c r="F3535" s="5" t="str">
        <f>VLOOKUP($E3535,Country!$A$1:$B$11,2,0)</f>
        <v>Europe</v>
      </c>
      <c r="G3535" s="5" t="s">
        <v>24</v>
      </c>
      <c r="H3535" s="5" t="str">
        <f>VLOOKUP($G3535,Products!$A$1:$C$11,COLUMNS(Products!$A$2:B3535),0)</f>
        <v>Audio</v>
      </c>
      <c r="I3535" s="5">
        <f>VLOOKUP($G3535,Products!$A$1:$C$11,COLUMNS(Products!$A$2:C3535),0)</f>
        <v>195.62</v>
      </c>
      <c r="J3535" s="5">
        <v>928.31</v>
      </c>
      <c r="K3535" s="5" t="s">
        <v>81</v>
      </c>
      <c r="L3535" s="6">
        <v>45149</v>
      </c>
      <c r="M3535" s="5">
        <f t="shared" si="55"/>
        <v>6</v>
      </c>
      <c r="N3535" s="5" t="str">
        <f>TEXT(Table1[[#This Row],[Date]],"mmm")</f>
        <v>Aug</v>
      </c>
      <c r="O3535" s="5">
        <f>YEAR(Table1[[#This Row],[Date]])</f>
        <v>2023</v>
      </c>
    </row>
    <row r="3536" spans="1:15" x14ac:dyDescent="0.25">
      <c r="A3536" s="5">
        <v>3535</v>
      </c>
      <c r="B3536" s="6">
        <v>45067</v>
      </c>
      <c r="C3536" s="5" t="s">
        <v>50</v>
      </c>
      <c r="D3536" s="5" t="str">
        <f>VLOOKUP($C3536,'Sales Person'!$A$1:$C$21,2,0)</f>
        <v>Michale Cole</v>
      </c>
      <c r="E3536" s="5" t="s">
        <v>9</v>
      </c>
      <c r="F3536" s="5" t="str">
        <f>VLOOKUP($E3536,Country!$A$1:$B$11,2,0)</f>
        <v>Europe</v>
      </c>
      <c r="G3536" s="5" t="s">
        <v>29</v>
      </c>
      <c r="H3536" s="5" t="str">
        <f>VLOOKUP($G3536,Products!$A$1:$C$11,COLUMNS(Products!$A$2:B3536),0)</f>
        <v>Computing</v>
      </c>
      <c r="I3536" s="5">
        <f>VLOOKUP($G3536,Products!$A$1:$C$11,COLUMNS(Products!$A$2:C3536),0)</f>
        <v>104.6</v>
      </c>
      <c r="J3536" s="5">
        <v>410.35</v>
      </c>
      <c r="K3536" s="5" t="s">
        <v>82</v>
      </c>
      <c r="L3536" s="5" t="s">
        <v>83</v>
      </c>
      <c r="M3536" s="5" t="str">
        <f t="shared" si="55"/>
        <v>0</v>
      </c>
      <c r="N3536" s="5" t="str">
        <f>TEXT(Table1[[#This Row],[Date]],"mmm")</f>
        <v>May</v>
      </c>
      <c r="O3536" s="5">
        <f>YEAR(Table1[[#This Row],[Date]])</f>
        <v>2023</v>
      </c>
    </row>
    <row r="3537" spans="1:15" x14ac:dyDescent="0.25">
      <c r="A3537" s="5">
        <v>3536</v>
      </c>
      <c r="B3537" s="6">
        <v>45553</v>
      </c>
      <c r="C3537" s="5" t="s">
        <v>62</v>
      </c>
      <c r="D3537" s="5" t="str">
        <f>VLOOKUP($C3537,'Sales Person'!$A$1:$C$21,2,0)</f>
        <v>Cathy Kelley</v>
      </c>
      <c r="E3537" s="5" t="s">
        <v>5</v>
      </c>
      <c r="F3537" s="5" t="str">
        <f>VLOOKUP($E3537,Country!$A$1:$B$11,2,0)</f>
        <v>South America</v>
      </c>
      <c r="G3537" s="5" t="s">
        <v>29</v>
      </c>
      <c r="H3537" s="5" t="str">
        <f>VLOOKUP($G3537,Products!$A$1:$C$11,COLUMNS(Products!$A$2:B3537),0)</f>
        <v>Computing</v>
      </c>
      <c r="I3537" s="5">
        <f>VLOOKUP($G3537,Products!$A$1:$C$11,COLUMNS(Products!$A$2:C3537),0)</f>
        <v>104.6</v>
      </c>
      <c r="J3537" s="5">
        <v>123.2</v>
      </c>
      <c r="K3537" s="5" t="s">
        <v>82</v>
      </c>
      <c r="L3537" s="5" t="s">
        <v>83</v>
      </c>
      <c r="M3537" s="5" t="str">
        <f t="shared" si="55"/>
        <v>0</v>
      </c>
      <c r="N3537" s="5" t="str">
        <f>TEXT(Table1[[#This Row],[Date]],"mmm")</f>
        <v>Sep</v>
      </c>
      <c r="O3537" s="5">
        <f>YEAR(Table1[[#This Row],[Date]])</f>
        <v>2024</v>
      </c>
    </row>
    <row r="3538" spans="1:15" x14ac:dyDescent="0.25">
      <c r="A3538" s="5">
        <v>3537</v>
      </c>
      <c r="B3538" s="6">
        <v>45317</v>
      </c>
      <c r="C3538" s="5" t="s">
        <v>54</v>
      </c>
      <c r="D3538" s="5" t="str">
        <f>VLOOKUP($C3538,'Sales Person'!$A$1:$C$21,2,0)</f>
        <v>Michale Cole</v>
      </c>
      <c r="E3538" s="5" t="s">
        <v>2</v>
      </c>
      <c r="F3538" s="5" t="str">
        <f>VLOOKUP($E3538,Country!$A$1:$B$11,2,0)</f>
        <v>North America</v>
      </c>
      <c r="G3538" s="5" t="s">
        <v>26</v>
      </c>
      <c r="H3538" s="5" t="str">
        <f>VLOOKUP($G3538,Products!$A$1:$C$11,COLUMNS(Products!$A$2:B3538),0)</f>
        <v>Electronics</v>
      </c>
      <c r="I3538" s="5">
        <f>VLOOKUP($G3538,Products!$A$1:$C$11,COLUMNS(Products!$A$2:C3538),0)</f>
        <v>263.2</v>
      </c>
      <c r="J3538" s="5">
        <v>517.62</v>
      </c>
      <c r="K3538" s="5" t="s">
        <v>81</v>
      </c>
      <c r="L3538" s="6">
        <v>45318</v>
      </c>
      <c r="M3538" s="5">
        <f t="shared" si="55"/>
        <v>1</v>
      </c>
      <c r="N3538" s="5" t="str">
        <f>TEXT(Table1[[#This Row],[Date]],"mmm")</f>
        <v>Jan</v>
      </c>
      <c r="O3538" s="5">
        <f>YEAR(Table1[[#This Row],[Date]])</f>
        <v>2024</v>
      </c>
    </row>
    <row r="3539" spans="1:15" x14ac:dyDescent="0.25">
      <c r="A3539" s="5">
        <v>3538</v>
      </c>
      <c r="B3539" s="6">
        <v>45341</v>
      </c>
      <c r="C3539" s="5" t="s">
        <v>66</v>
      </c>
      <c r="D3539" s="5" t="str">
        <f>VLOOKUP($C3539,'Sales Person'!$A$1:$C$21,2,0)</f>
        <v>Michale Cole</v>
      </c>
      <c r="E3539" s="5" t="s">
        <v>2</v>
      </c>
      <c r="F3539" s="5" t="str">
        <f>VLOOKUP($E3539,Country!$A$1:$B$11,2,0)</f>
        <v>North America</v>
      </c>
      <c r="G3539" s="5" t="s">
        <v>20</v>
      </c>
      <c r="H3539" s="5" t="str">
        <f>VLOOKUP($G3539,Products!$A$1:$C$11,COLUMNS(Products!$A$2:B3539),0)</f>
        <v>Office Equipment</v>
      </c>
      <c r="I3539" s="5">
        <f>VLOOKUP($G3539,Products!$A$1:$C$11,COLUMNS(Products!$A$2:C3539),0)</f>
        <v>350.59</v>
      </c>
      <c r="J3539" s="5">
        <v>638.17999999999995</v>
      </c>
      <c r="K3539" s="5" t="s">
        <v>81</v>
      </c>
      <c r="L3539" s="6">
        <v>45342</v>
      </c>
      <c r="M3539" s="5">
        <f t="shared" si="55"/>
        <v>1</v>
      </c>
      <c r="N3539" s="5" t="str">
        <f>TEXT(Table1[[#This Row],[Date]],"mmm")</f>
        <v>Feb</v>
      </c>
      <c r="O3539" s="5">
        <f>YEAR(Table1[[#This Row],[Date]])</f>
        <v>2024</v>
      </c>
    </row>
    <row r="3540" spans="1:15" x14ac:dyDescent="0.25">
      <c r="A3540" s="5">
        <v>3539</v>
      </c>
      <c r="B3540" s="6">
        <v>45241</v>
      </c>
      <c r="C3540" s="5" t="s">
        <v>38</v>
      </c>
      <c r="D3540" s="5" t="str">
        <f>VLOOKUP($C3540,'Sales Person'!$A$1:$C$21,2,0)</f>
        <v>Samantha Irvin</v>
      </c>
      <c r="E3540" s="5" t="s">
        <v>7</v>
      </c>
      <c r="F3540" s="5" t="str">
        <f>VLOOKUP($E3540,Country!$A$1:$B$11,2,0)</f>
        <v>Europe</v>
      </c>
      <c r="G3540" s="5" t="s">
        <v>26</v>
      </c>
      <c r="H3540" s="5" t="str">
        <f>VLOOKUP($G3540,Products!$A$1:$C$11,COLUMNS(Products!$A$2:B3540),0)</f>
        <v>Electronics</v>
      </c>
      <c r="I3540" s="5">
        <f>VLOOKUP($G3540,Products!$A$1:$C$11,COLUMNS(Products!$A$2:C3540),0)</f>
        <v>263.2</v>
      </c>
      <c r="J3540" s="5">
        <v>331.42</v>
      </c>
      <c r="K3540" s="5" t="s">
        <v>81</v>
      </c>
      <c r="L3540" s="6">
        <v>45249</v>
      </c>
      <c r="M3540" s="5">
        <f t="shared" si="55"/>
        <v>8</v>
      </c>
      <c r="N3540" s="5" t="str">
        <f>TEXT(Table1[[#This Row],[Date]],"mmm")</f>
        <v>Nov</v>
      </c>
      <c r="O3540" s="5">
        <f>YEAR(Table1[[#This Row],[Date]])</f>
        <v>2023</v>
      </c>
    </row>
    <row r="3541" spans="1:15" x14ac:dyDescent="0.25">
      <c r="A3541" s="5">
        <v>3540</v>
      </c>
      <c r="B3541" s="6">
        <v>45290</v>
      </c>
      <c r="C3541" s="5" t="s">
        <v>60</v>
      </c>
      <c r="D3541" s="5" t="str">
        <f>VLOOKUP($C3541,'Sales Person'!$A$1:$C$21,2,0)</f>
        <v>Cathy Kelley</v>
      </c>
      <c r="E3541" s="5" t="s">
        <v>15</v>
      </c>
      <c r="F3541" s="5" t="str">
        <f>VLOOKUP($E3541,Country!$A$1:$B$11,2,0)</f>
        <v>Oceania</v>
      </c>
      <c r="G3541" s="5" t="s">
        <v>22</v>
      </c>
      <c r="H3541" s="5" t="str">
        <f>VLOOKUP($G3541,Products!$A$1:$C$11,COLUMNS(Products!$A$2:B3541),0)</f>
        <v>Computing</v>
      </c>
      <c r="I3541" s="5">
        <f>VLOOKUP($G3541,Products!$A$1:$C$11,COLUMNS(Products!$A$2:C3541),0)</f>
        <v>415.78</v>
      </c>
      <c r="J3541" s="5">
        <v>125</v>
      </c>
      <c r="K3541" s="5" t="s">
        <v>81</v>
      </c>
      <c r="L3541" s="6">
        <v>45310</v>
      </c>
      <c r="M3541" s="5">
        <f t="shared" si="55"/>
        <v>20</v>
      </c>
      <c r="N3541" s="5" t="str">
        <f>TEXT(Table1[[#This Row],[Date]],"mmm")</f>
        <v>Dec</v>
      </c>
      <c r="O3541" s="5">
        <f>YEAR(Table1[[#This Row],[Date]])</f>
        <v>2023</v>
      </c>
    </row>
    <row r="3542" spans="1:15" x14ac:dyDescent="0.25">
      <c r="A3542" s="5">
        <v>3541</v>
      </c>
      <c r="B3542" s="6">
        <v>44971</v>
      </c>
      <c r="C3542" s="5" t="s">
        <v>58</v>
      </c>
      <c r="D3542" s="5" t="str">
        <f>VLOOKUP($C3542,'Sales Person'!$A$1:$C$21,2,0)</f>
        <v>Nick Patrick</v>
      </c>
      <c r="E3542" s="5" t="s">
        <v>15</v>
      </c>
      <c r="F3542" s="5" t="str">
        <f>VLOOKUP($E3542,Country!$A$1:$B$11,2,0)</f>
        <v>Oceania</v>
      </c>
      <c r="G3542" s="5" t="s">
        <v>28</v>
      </c>
      <c r="H3542" s="5" t="str">
        <f>VLOOKUP($G3542,Products!$A$1:$C$11,COLUMNS(Products!$A$2:B3542),0)</f>
        <v>Electronics</v>
      </c>
      <c r="I3542" s="5">
        <f>VLOOKUP($G3542,Products!$A$1:$C$11,COLUMNS(Products!$A$2:C3542),0)</f>
        <v>282.79000000000002</v>
      </c>
      <c r="J3542" s="5">
        <v>192.77</v>
      </c>
      <c r="K3542" s="5" t="s">
        <v>81</v>
      </c>
      <c r="L3542" s="6">
        <v>44991</v>
      </c>
      <c r="M3542" s="5">
        <f t="shared" si="55"/>
        <v>20</v>
      </c>
      <c r="N3542" s="5" t="str">
        <f>TEXT(Table1[[#This Row],[Date]],"mmm")</f>
        <v>Feb</v>
      </c>
      <c r="O3542" s="5">
        <f>YEAR(Table1[[#This Row],[Date]])</f>
        <v>2023</v>
      </c>
    </row>
    <row r="3543" spans="1:15" x14ac:dyDescent="0.25">
      <c r="A3543" s="5">
        <v>3542</v>
      </c>
      <c r="B3543" s="6">
        <v>45247</v>
      </c>
      <c r="C3543" s="5" t="s">
        <v>68</v>
      </c>
      <c r="D3543" s="5" t="str">
        <f>VLOOKUP($C3543,'Sales Person'!$A$1:$C$21,2,0)</f>
        <v>Samantha Irvin</v>
      </c>
      <c r="E3543" s="5" t="s">
        <v>13</v>
      </c>
      <c r="F3543" s="5" t="str">
        <f>VLOOKUP($E3543,Country!$A$1:$B$11,2,0)</f>
        <v>Asia</v>
      </c>
      <c r="G3543" s="5" t="s">
        <v>20</v>
      </c>
      <c r="H3543" s="5" t="str">
        <f>VLOOKUP($G3543,Products!$A$1:$C$11,COLUMNS(Products!$A$2:B3543),0)</f>
        <v>Office Equipment</v>
      </c>
      <c r="I3543" s="5">
        <f>VLOOKUP($G3543,Products!$A$1:$C$11,COLUMNS(Products!$A$2:C3543),0)</f>
        <v>350.59</v>
      </c>
      <c r="J3543" s="5">
        <v>465.98</v>
      </c>
      <c r="K3543" s="5" t="s">
        <v>81</v>
      </c>
      <c r="L3543" s="6">
        <v>45262</v>
      </c>
      <c r="M3543" s="5">
        <f t="shared" si="55"/>
        <v>15</v>
      </c>
      <c r="N3543" s="5" t="str">
        <f>TEXT(Table1[[#This Row],[Date]],"mmm")</f>
        <v>Nov</v>
      </c>
      <c r="O3543" s="5">
        <f>YEAR(Table1[[#This Row],[Date]])</f>
        <v>2023</v>
      </c>
    </row>
    <row r="3544" spans="1:15" x14ac:dyDescent="0.25">
      <c r="A3544" s="5">
        <v>3543</v>
      </c>
      <c r="B3544" s="6">
        <v>45129</v>
      </c>
      <c r="C3544" s="5" t="s">
        <v>42</v>
      </c>
      <c r="D3544" s="5" t="str">
        <f>VLOOKUP($C3544,'Sales Person'!$A$1:$C$21,2,0)</f>
        <v>Cathy Kelley</v>
      </c>
      <c r="E3544" s="5" t="s">
        <v>13</v>
      </c>
      <c r="F3544" s="5" t="str">
        <f>VLOOKUP($E3544,Country!$A$1:$B$11,2,0)</f>
        <v>Asia</v>
      </c>
      <c r="G3544" s="5" t="s">
        <v>29</v>
      </c>
      <c r="H3544" s="5" t="str">
        <f>VLOOKUP($G3544,Products!$A$1:$C$11,COLUMNS(Products!$A$2:B3544),0)</f>
        <v>Computing</v>
      </c>
      <c r="I3544" s="5">
        <f>VLOOKUP($G3544,Products!$A$1:$C$11,COLUMNS(Products!$A$2:C3544),0)</f>
        <v>104.6</v>
      </c>
      <c r="J3544" s="5">
        <v>881.96</v>
      </c>
      <c r="K3544" s="5" t="s">
        <v>81</v>
      </c>
      <c r="L3544" s="6">
        <v>45144</v>
      </c>
      <c r="M3544" s="5">
        <f t="shared" si="55"/>
        <v>15</v>
      </c>
      <c r="N3544" s="5" t="str">
        <f>TEXT(Table1[[#This Row],[Date]],"mmm")</f>
        <v>Jul</v>
      </c>
      <c r="O3544" s="5">
        <f>YEAR(Table1[[#This Row],[Date]])</f>
        <v>2023</v>
      </c>
    </row>
    <row r="3545" spans="1:15" x14ac:dyDescent="0.25">
      <c r="A3545" s="5">
        <v>3544</v>
      </c>
      <c r="B3545" s="6">
        <v>45076</v>
      </c>
      <c r="C3545" s="5" t="s">
        <v>58</v>
      </c>
      <c r="D3545" s="5" t="str">
        <f>VLOOKUP($C3545,'Sales Person'!$A$1:$C$21,2,0)</f>
        <v>Nick Patrick</v>
      </c>
      <c r="E3545" s="5" t="s">
        <v>14</v>
      </c>
      <c r="F3545" s="5" t="str">
        <f>VLOOKUP($E3545,Country!$A$1:$B$11,2,0)</f>
        <v>Asia</v>
      </c>
      <c r="G3545" s="5" t="s">
        <v>24</v>
      </c>
      <c r="H3545" s="5" t="str">
        <f>VLOOKUP($G3545,Products!$A$1:$C$11,COLUMNS(Products!$A$2:B3545),0)</f>
        <v>Audio</v>
      </c>
      <c r="I3545" s="5">
        <f>VLOOKUP($G3545,Products!$A$1:$C$11,COLUMNS(Products!$A$2:C3545),0)</f>
        <v>195.62</v>
      </c>
      <c r="J3545" s="5">
        <v>867.83</v>
      </c>
      <c r="K3545" s="5" t="s">
        <v>81</v>
      </c>
      <c r="L3545" s="6">
        <v>45094</v>
      </c>
      <c r="M3545" s="5">
        <f t="shared" si="55"/>
        <v>18</v>
      </c>
      <c r="N3545" s="5" t="str">
        <f>TEXT(Table1[[#This Row],[Date]],"mmm")</f>
        <v>May</v>
      </c>
      <c r="O3545" s="5">
        <f>YEAR(Table1[[#This Row],[Date]])</f>
        <v>2023</v>
      </c>
    </row>
    <row r="3546" spans="1:15" x14ac:dyDescent="0.25">
      <c r="A3546" s="5">
        <v>3545</v>
      </c>
      <c r="B3546" s="6">
        <v>45304</v>
      </c>
      <c r="C3546" s="5" t="s">
        <v>56</v>
      </c>
      <c r="D3546" s="5" t="str">
        <f>VLOOKUP($C3546,'Sales Person'!$A$1:$C$21,2,0)</f>
        <v>Nick Patrick</v>
      </c>
      <c r="E3546" s="5" t="s">
        <v>7</v>
      </c>
      <c r="F3546" s="5" t="str">
        <f>VLOOKUP($E3546,Country!$A$1:$B$11,2,0)</f>
        <v>Europe</v>
      </c>
      <c r="G3546" s="5" t="s">
        <v>20</v>
      </c>
      <c r="H3546" s="5" t="str">
        <f>VLOOKUP($G3546,Products!$A$1:$C$11,COLUMNS(Products!$A$2:B3546),0)</f>
        <v>Office Equipment</v>
      </c>
      <c r="I3546" s="5">
        <f>VLOOKUP($G3546,Products!$A$1:$C$11,COLUMNS(Products!$A$2:C3546),0)</f>
        <v>350.59</v>
      </c>
      <c r="J3546" s="5">
        <v>495.19</v>
      </c>
      <c r="K3546" s="5" t="s">
        <v>81</v>
      </c>
      <c r="L3546" s="6">
        <v>45312</v>
      </c>
      <c r="M3546" s="5">
        <f t="shared" si="55"/>
        <v>8</v>
      </c>
      <c r="N3546" s="5" t="str">
        <f>TEXT(Table1[[#This Row],[Date]],"mmm")</f>
        <v>Jan</v>
      </c>
      <c r="O3546" s="5">
        <f>YEAR(Table1[[#This Row],[Date]])</f>
        <v>2024</v>
      </c>
    </row>
    <row r="3547" spans="1:15" x14ac:dyDescent="0.25">
      <c r="A3547" s="5">
        <v>3546</v>
      </c>
      <c r="B3547" s="6">
        <v>45073</v>
      </c>
      <c r="C3547" s="5" t="s">
        <v>74</v>
      </c>
      <c r="D3547" s="5" t="str">
        <f>VLOOKUP($C3547,'Sales Person'!$A$1:$C$21,2,0)</f>
        <v>Michale Cole</v>
      </c>
      <c r="E3547" s="5" t="s">
        <v>13</v>
      </c>
      <c r="F3547" s="5" t="str">
        <f>VLOOKUP($E3547,Country!$A$1:$B$11,2,0)</f>
        <v>Asia</v>
      </c>
      <c r="G3547" s="5" t="s">
        <v>26</v>
      </c>
      <c r="H3547" s="5" t="str">
        <f>VLOOKUP($G3547,Products!$A$1:$C$11,COLUMNS(Products!$A$2:B3547),0)</f>
        <v>Electronics</v>
      </c>
      <c r="I3547" s="5">
        <f>VLOOKUP($G3547,Products!$A$1:$C$11,COLUMNS(Products!$A$2:C3547),0)</f>
        <v>263.2</v>
      </c>
      <c r="J3547" s="5">
        <v>398.89</v>
      </c>
      <c r="K3547" s="5" t="s">
        <v>81</v>
      </c>
      <c r="L3547" s="6">
        <v>45088</v>
      </c>
      <c r="M3547" s="5">
        <f t="shared" si="55"/>
        <v>15</v>
      </c>
      <c r="N3547" s="5" t="str">
        <f>TEXT(Table1[[#This Row],[Date]],"mmm")</f>
        <v>May</v>
      </c>
      <c r="O3547" s="5">
        <f>YEAR(Table1[[#This Row],[Date]])</f>
        <v>2023</v>
      </c>
    </row>
    <row r="3548" spans="1:15" x14ac:dyDescent="0.25">
      <c r="A3548" s="5">
        <v>3547</v>
      </c>
      <c r="B3548" s="6">
        <v>45351</v>
      </c>
      <c r="C3548" s="5" t="s">
        <v>44</v>
      </c>
      <c r="D3548" s="5" t="str">
        <f>VLOOKUP($C3548,'Sales Person'!$A$1:$C$21,2,0)</f>
        <v>Cathy Kelley</v>
      </c>
      <c r="E3548" s="5" t="s">
        <v>4</v>
      </c>
      <c r="F3548" s="5" t="str">
        <f>VLOOKUP($E3548,Country!$A$1:$B$11,2,0)</f>
        <v>North America</v>
      </c>
      <c r="G3548" s="5" t="s">
        <v>32</v>
      </c>
      <c r="H3548" s="5" t="str">
        <f>VLOOKUP($G3548,Products!$A$1:$C$11,COLUMNS(Products!$A$2:B3548),0)</f>
        <v>Audio</v>
      </c>
      <c r="I3548" s="5">
        <f>VLOOKUP($G3548,Products!$A$1:$C$11,COLUMNS(Products!$A$2:C3548),0)</f>
        <v>143.09</v>
      </c>
      <c r="J3548" s="5">
        <v>848.9</v>
      </c>
      <c r="K3548" s="5" t="s">
        <v>82</v>
      </c>
      <c r="L3548" s="5" t="s">
        <v>83</v>
      </c>
      <c r="M3548" s="5" t="str">
        <f t="shared" si="55"/>
        <v>0</v>
      </c>
      <c r="N3548" s="5" t="str">
        <f>TEXT(Table1[[#This Row],[Date]],"mmm")</f>
        <v>Feb</v>
      </c>
      <c r="O3548" s="5">
        <f>YEAR(Table1[[#This Row],[Date]])</f>
        <v>2024</v>
      </c>
    </row>
    <row r="3549" spans="1:15" x14ac:dyDescent="0.25">
      <c r="A3549" s="5">
        <v>3548</v>
      </c>
      <c r="B3549" s="6">
        <v>45235</v>
      </c>
      <c r="C3549" s="5" t="s">
        <v>42</v>
      </c>
      <c r="D3549" s="5" t="str">
        <f>VLOOKUP($C3549,'Sales Person'!$A$1:$C$21,2,0)</f>
        <v>Cathy Kelley</v>
      </c>
      <c r="E3549" s="5" t="s">
        <v>11</v>
      </c>
      <c r="F3549" s="5" t="str">
        <f>VLOOKUP($E3549,Country!$A$1:$B$11,2,0)</f>
        <v>Asia</v>
      </c>
      <c r="G3549" s="5" t="s">
        <v>26</v>
      </c>
      <c r="H3549" s="5" t="str">
        <f>VLOOKUP($G3549,Products!$A$1:$C$11,COLUMNS(Products!$A$2:B3549),0)</f>
        <v>Electronics</v>
      </c>
      <c r="I3549" s="5">
        <f>VLOOKUP($G3549,Products!$A$1:$C$11,COLUMNS(Products!$A$2:C3549),0)</f>
        <v>263.2</v>
      </c>
      <c r="J3549" s="5">
        <v>253.62</v>
      </c>
      <c r="K3549" s="5" t="s">
        <v>81</v>
      </c>
      <c r="L3549" s="6">
        <v>45247</v>
      </c>
      <c r="M3549" s="5">
        <f t="shared" si="55"/>
        <v>12</v>
      </c>
      <c r="N3549" s="5" t="str">
        <f>TEXT(Table1[[#This Row],[Date]],"mmm")</f>
        <v>Nov</v>
      </c>
      <c r="O3549" s="5">
        <f>YEAR(Table1[[#This Row],[Date]])</f>
        <v>2023</v>
      </c>
    </row>
    <row r="3550" spans="1:15" x14ac:dyDescent="0.25">
      <c r="A3550" s="5">
        <v>3549</v>
      </c>
      <c r="B3550" s="6">
        <v>45232</v>
      </c>
      <c r="C3550" s="5" t="s">
        <v>52</v>
      </c>
      <c r="D3550" s="5" t="str">
        <f>VLOOKUP($C3550,'Sales Person'!$A$1:$C$21,2,0)</f>
        <v>Nick Patrick</v>
      </c>
      <c r="E3550" s="5" t="s">
        <v>10</v>
      </c>
      <c r="F3550" s="5" t="str">
        <f>VLOOKUP($E3550,Country!$A$1:$B$11,2,0)</f>
        <v>Europe</v>
      </c>
      <c r="G3550" s="5" t="s">
        <v>20</v>
      </c>
      <c r="H3550" s="5" t="str">
        <f>VLOOKUP($G3550,Products!$A$1:$C$11,COLUMNS(Products!$A$2:B3550),0)</f>
        <v>Office Equipment</v>
      </c>
      <c r="I3550" s="5">
        <f>VLOOKUP($G3550,Products!$A$1:$C$11,COLUMNS(Products!$A$2:C3550),0)</f>
        <v>350.59</v>
      </c>
      <c r="J3550" s="5">
        <v>967.47</v>
      </c>
      <c r="K3550" s="5" t="s">
        <v>81</v>
      </c>
      <c r="L3550" s="6">
        <v>45238</v>
      </c>
      <c r="M3550" s="5">
        <f t="shared" si="55"/>
        <v>6</v>
      </c>
      <c r="N3550" s="5" t="str">
        <f>TEXT(Table1[[#This Row],[Date]],"mmm")</f>
        <v>Nov</v>
      </c>
      <c r="O3550" s="5">
        <f>YEAR(Table1[[#This Row],[Date]])</f>
        <v>2023</v>
      </c>
    </row>
    <row r="3551" spans="1:15" x14ac:dyDescent="0.25">
      <c r="A3551" s="5">
        <v>3550</v>
      </c>
      <c r="B3551" s="6">
        <v>45214</v>
      </c>
      <c r="C3551" s="5" t="s">
        <v>50</v>
      </c>
      <c r="D3551" s="5" t="str">
        <f>VLOOKUP($C3551,'Sales Person'!$A$1:$C$21,2,0)</f>
        <v>Michale Cole</v>
      </c>
      <c r="E3551" s="5" t="s">
        <v>7</v>
      </c>
      <c r="F3551" s="5" t="str">
        <f>VLOOKUP($E3551,Country!$A$1:$B$11,2,0)</f>
        <v>Europe</v>
      </c>
      <c r="G3551" s="5" t="s">
        <v>28</v>
      </c>
      <c r="H3551" s="5" t="str">
        <f>VLOOKUP($G3551,Products!$A$1:$C$11,COLUMNS(Products!$A$2:B3551),0)</f>
        <v>Electronics</v>
      </c>
      <c r="I3551" s="5">
        <f>VLOOKUP($G3551,Products!$A$1:$C$11,COLUMNS(Products!$A$2:C3551),0)</f>
        <v>282.79000000000002</v>
      </c>
      <c r="J3551" s="5">
        <v>303.37</v>
      </c>
      <c r="K3551" s="5" t="s">
        <v>81</v>
      </c>
      <c r="L3551" s="6">
        <v>45222</v>
      </c>
      <c r="M3551" s="5">
        <f t="shared" si="55"/>
        <v>8</v>
      </c>
      <c r="N3551" s="5" t="str">
        <f>TEXT(Table1[[#This Row],[Date]],"mmm")</f>
        <v>Oct</v>
      </c>
      <c r="O3551" s="5">
        <f>YEAR(Table1[[#This Row],[Date]])</f>
        <v>2023</v>
      </c>
    </row>
    <row r="3552" spans="1:15" x14ac:dyDescent="0.25">
      <c r="A3552" s="5">
        <v>3551</v>
      </c>
      <c r="B3552" s="6">
        <v>45067</v>
      </c>
      <c r="C3552" s="5" t="s">
        <v>46</v>
      </c>
      <c r="D3552" s="5" t="str">
        <f>VLOOKUP($C3552,'Sales Person'!$A$1:$C$21,2,0)</f>
        <v>Nick Patrick</v>
      </c>
      <c r="E3552" s="5" t="s">
        <v>14</v>
      </c>
      <c r="F3552" s="5" t="str">
        <f>VLOOKUP($E3552,Country!$A$1:$B$11,2,0)</f>
        <v>Asia</v>
      </c>
      <c r="G3552" s="5" t="s">
        <v>22</v>
      </c>
      <c r="H3552" s="5" t="str">
        <f>VLOOKUP($G3552,Products!$A$1:$C$11,COLUMNS(Products!$A$2:B3552),0)</f>
        <v>Computing</v>
      </c>
      <c r="I3552" s="5">
        <f>VLOOKUP($G3552,Products!$A$1:$C$11,COLUMNS(Products!$A$2:C3552),0)</f>
        <v>415.78</v>
      </c>
      <c r="J3552" s="5">
        <v>260.02999999999997</v>
      </c>
      <c r="K3552" s="5" t="s">
        <v>82</v>
      </c>
      <c r="L3552" s="5" t="s">
        <v>83</v>
      </c>
      <c r="M3552" s="5" t="str">
        <f t="shared" si="55"/>
        <v>0</v>
      </c>
      <c r="N3552" s="5" t="str">
        <f>TEXT(Table1[[#This Row],[Date]],"mmm")</f>
        <v>May</v>
      </c>
      <c r="O3552" s="5">
        <f>YEAR(Table1[[#This Row],[Date]])</f>
        <v>2023</v>
      </c>
    </row>
    <row r="3553" spans="1:15" x14ac:dyDescent="0.25">
      <c r="A3553" s="5">
        <v>3552</v>
      </c>
      <c r="B3553" s="6">
        <v>45230</v>
      </c>
      <c r="C3553" s="5" t="s">
        <v>74</v>
      </c>
      <c r="D3553" s="5" t="str">
        <f>VLOOKUP($C3553,'Sales Person'!$A$1:$C$21,2,0)</f>
        <v>Michale Cole</v>
      </c>
      <c r="E3553" s="5" t="s">
        <v>5</v>
      </c>
      <c r="F3553" s="5" t="str">
        <f>VLOOKUP($E3553,Country!$A$1:$B$11,2,0)</f>
        <v>South America</v>
      </c>
      <c r="G3553" s="5" t="s">
        <v>30</v>
      </c>
      <c r="H3553" s="5" t="str">
        <f>VLOOKUP($G3553,Products!$A$1:$C$11,COLUMNS(Products!$A$2:B3553),0)</f>
        <v>Audio</v>
      </c>
      <c r="I3553" s="5">
        <f>VLOOKUP($G3553,Products!$A$1:$C$11,COLUMNS(Products!$A$2:C3553),0)</f>
        <v>199.57</v>
      </c>
      <c r="J3553" s="5">
        <v>247.5</v>
      </c>
      <c r="K3553" s="5" t="s">
        <v>81</v>
      </c>
      <c r="L3553" s="6">
        <v>45234</v>
      </c>
      <c r="M3553" s="5">
        <f t="shared" si="55"/>
        <v>4</v>
      </c>
      <c r="N3553" s="5" t="str">
        <f>TEXT(Table1[[#This Row],[Date]],"mmm")</f>
        <v>Oct</v>
      </c>
      <c r="O3553" s="5">
        <f>YEAR(Table1[[#This Row],[Date]])</f>
        <v>2023</v>
      </c>
    </row>
    <row r="3554" spans="1:15" x14ac:dyDescent="0.25">
      <c r="A3554" s="5">
        <v>3553</v>
      </c>
      <c r="B3554" s="6">
        <v>45192</v>
      </c>
      <c r="C3554" s="5" t="s">
        <v>66</v>
      </c>
      <c r="D3554" s="5" t="str">
        <f>VLOOKUP($C3554,'Sales Person'!$A$1:$C$21,2,0)</f>
        <v>Michale Cole</v>
      </c>
      <c r="E3554" s="5" t="s">
        <v>2</v>
      </c>
      <c r="F3554" s="5" t="str">
        <f>VLOOKUP($E3554,Country!$A$1:$B$11,2,0)</f>
        <v>North America</v>
      </c>
      <c r="G3554" s="5" t="s">
        <v>32</v>
      </c>
      <c r="H3554" s="5" t="str">
        <f>VLOOKUP($G3554,Products!$A$1:$C$11,COLUMNS(Products!$A$2:B3554),0)</f>
        <v>Audio</v>
      </c>
      <c r="I3554" s="5">
        <f>VLOOKUP($G3554,Products!$A$1:$C$11,COLUMNS(Products!$A$2:C3554),0)</f>
        <v>143.09</v>
      </c>
      <c r="J3554" s="5">
        <v>350.31</v>
      </c>
      <c r="K3554" s="5" t="s">
        <v>82</v>
      </c>
      <c r="L3554" s="5" t="s">
        <v>83</v>
      </c>
      <c r="M3554" s="5" t="str">
        <f t="shared" si="55"/>
        <v>0</v>
      </c>
      <c r="N3554" s="5" t="str">
        <f>TEXT(Table1[[#This Row],[Date]],"mmm")</f>
        <v>Sep</v>
      </c>
      <c r="O3554" s="5">
        <f>YEAR(Table1[[#This Row],[Date]])</f>
        <v>2023</v>
      </c>
    </row>
    <row r="3555" spans="1:15" x14ac:dyDescent="0.25">
      <c r="A3555" s="5">
        <v>3554</v>
      </c>
      <c r="B3555" s="6">
        <v>45588</v>
      </c>
      <c r="C3555" s="5" t="s">
        <v>60</v>
      </c>
      <c r="D3555" s="5" t="str">
        <f>VLOOKUP($C3555,'Sales Person'!$A$1:$C$21,2,0)</f>
        <v>Cathy Kelley</v>
      </c>
      <c r="E3555" s="5" t="s">
        <v>14</v>
      </c>
      <c r="F3555" s="5" t="str">
        <f>VLOOKUP($E3555,Country!$A$1:$B$11,2,0)</f>
        <v>Asia</v>
      </c>
      <c r="G3555" s="5" t="s">
        <v>22</v>
      </c>
      <c r="H3555" s="5" t="str">
        <f>VLOOKUP($G3555,Products!$A$1:$C$11,COLUMNS(Products!$A$2:B3555),0)</f>
        <v>Computing</v>
      </c>
      <c r="I3555" s="5">
        <f>VLOOKUP($G3555,Products!$A$1:$C$11,COLUMNS(Products!$A$2:C3555),0)</f>
        <v>415.78</v>
      </c>
      <c r="J3555" s="5">
        <v>352.8</v>
      </c>
      <c r="K3555" s="5" t="s">
        <v>82</v>
      </c>
      <c r="L3555" s="5" t="s">
        <v>83</v>
      </c>
      <c r="M3555" s="5" t="str">
        <f t="shared" si="55"/>
        <v>0</v>
      </c>
      <c r="N3555" s="5" t="str">
        <f>TEXT(Table1[[#This Row],[Date]],"mmm")</f>
        <v>Oct</v>
      </c>
      <c r="O3555" s="5">
        <f>YEAR(Table1[[#This Row],[Date]])</f>
        <v>2024</v>
      </c>
    </row>
    <row r="3556" spans="1:15" x14ac:dyDescent="0.25">
      <c r="A3556" s="5">
        <v>3555</v>
      </c>
      <c r="B3556" s="6">
        <v>45082</v>
      </c>
      <c r="C3556" s="5" t="s">
        <v>64</v>
      </c>
      <c r="D3556" s="5" t="str">
        <f>VLOOKUP($C3556,'Sales Person'!$A$1:$C$21,2,0)</f>
        <v>Michale Cole</v>
      </c>
      <c r="E3556" s="5" t="s">
        <v>7</v>
      </c>
      <c r="F3556" s="5" t="str">
        <f>VLOOKUP($E3556,Country!$A$1:$B$11,2,0)</f>
        <v>Europe</v>
      </c>
      <c r="G3556" s="5" t="s">
        <v>24</v>
      </c>
      <c r="H3556" s="5" t="str">
        <f>VLOOKUP($G3556,Products!$A$1:$C$11,COLUMNS(Products!$A$2:B3556),0)</f>
        <v>Audio</v>
      </c>
      <c r="I3556" s="5">
        <f>VLOOKUP($G3556,Products!$A$1:$C$11,COLUMNS(Products!$A$2:C3556),0)</f>
        <v>195.62</v>
      </c>
      <c r="J3556" s="5">
        <v>228.9</v>
      </c>
      <c r="K3556" s="5" t="s">
        <v>82</v>
      </c>
      <c r="L3556" s="5" t="s">
        <v>83</v>
      </c>
      <c r="M3556" s="5" t="str">
        <f t="shared" si="55"/>
        <v>0</v>
      </c>
      <c r="N3556" s="5" t="str">
        <f>TEXT(Table1[[#This Row],[Date]],"mmm")</f>
        <v>Jun</v>
      </c>
      <c r="O3556" s="5">
        <f>YEAR(Table1[[#This Row],[Date]])</f>
        <v>2023</v>
      </c>
    </row>
    <row r="3557" spans="1:15" x14ac:dyDescent="0.25">
      <c r="A3557" s="5">
        <v>3556</v>
      </c>
      <c r="B3557" s="6">
        <v>45418</v>
      </c>
      <c r="C3557" s="5" t="s">
        <v>52</v>
      </c>
      <c r="D3557" s="5" t="str">
        <f>VLOOKUP($C3557,'Sales Person'!$A$1:$C$21,2,0)</f>
        <v>Nick Patrick</v>
      </c>
      <c r="E3557" s="5" t="s">
        <v>5</v>
      </c>
      <c r="F3557" s="5" t="str">
        <f>VLOOKUP($E3557,Country!$A$1:$B$11,2,0)</f>
        <v>South America</v>
      </c>
      <c r="G3557" s="5" t="s">
        <v>20</v>
      </c>
      <c r="H3557" s="5" t="str">
        <f>VLOOKUP($G3557,Products!$A$1:$C$11,COLUMNS(Products!$A$2:B3557),0)</f>
        <v>Office Equipment</v>
      </c>
      <c r="I3557" s="5">
        <f>VLOOKUP($G3557,Products!$A$1:$C$11,COLUMNS(Products!$A$2:C3557),0)</f>
        <v>350.59</v>
      </c>
      <c r="J3557" s="5">
        <v>977.26</v>
      </c>
      <c r="K3557" s="5" t="s">
        <v>82</v>
      </c>
      <c r="L3557" s="5" t="s">
        <v>83</v>
      </c>
      <c r="M3557" s="5" t="str">
        <f t="shared" si="55"/>
        <v>0</v>
      </c>
      <c r="N3557" s="5" t="str">
        <f>TEXT(Table1[[#This Row],[Date]],"mmm")</f>
        <v>May</v>
      </c>
      <c r="O3557" s="5">
        <f>YEAR(Table1[[#This Row],[Date]])</f>
        <v>2024</v>
      </c>
    </row>
    <row r="3558" spans="1:15" x14ac:dyDescent="0.25">
      <c r="A3558" s="5">
        <v>3557</v>
      </c>
      <c r="B3558" s="6">
        <v>45037</v>
      </c>
      <c r="C3558" s="5" t="s">
        <v>38</v>
      </c>
      <c r="D3558" s="5" t="str">
        <f>VLOOKUP($C3558,'Sales Person'!$A$1:$C$21,2,0)</f>
        <v>Samantha Irvin</v>
      </c>
      <c r="E3558" s="5" t="s">
        <v>9</v>
      </c>
      <c r="F3558" s="5" t="str">
        <f>VLOOKUP($E3558,Country!$A$1:$B$11,2,0)</f>
        <v>Europe</v>
      </c>
      <c r="G3558" s="5" t="s">
        <v>29</v>
      </c>
      <c r="H3558" s="5" t="str">
        <f>VLOOKUP($G3558,Products!$A$1:$C$11,COLUMNS(Products!$A$2:B3558),0)</f>
        <v>Computing</v>
      </c>
      <c r="I3558" s="5">
        <f>VLOOKUP($G3558,Products!$A$1:$C$11,COLUMNS(Products!$A$2:C3558),0)</f>
        <v>104.6</v>
      </c>
      <c r="J3558" s="5">
        <v>812.9</v>
      </c>
      <c r="K3558" s="5" t="s">
        <v>81</v>
      </c>
      <c r="L3558" s="6">
        <v>45047</v>
      </c>
      <c r="M3558" s="5">
        <f t="shared" si="55"/>
        <v>10</v>
      </c>
      <c r="N3558" s="5" t="str">
        <f>TEXT(Table1[[#This Row],[Date]],"mmm")</f>
        <v>Apr</v>
      </c>
      <c r="O3558" s="5">
        <f>YEAR(Table1[[#This Row],[Date]])</f>
        <v>2023</v>
      </c>
    </row>
    <row r="3559" spans="1:15" x14ac:dyDescent="0.25">
      <c r="A3559" s="5">
        <v>3558</v>
      </c>
      <c r="B3559" s="6">
        <v>45094</v>
      </c>
      <c r="C3559" s="5" t="s">
        <v>52</v>
      </c>
      <c r="D3559" s="5" t="str">
        <f>VLOOKUP($C3559,'Sales Person'!$A$1:$C$21,2,0)</f>
        <v>Nick Patrick</v>
      </c>
      <c r="E3559" s="5" t="s">
        <v>15</v>
      </c>
      <c r="F3559" s="5" t="str">
        <f>VLOOKUP($E3559,Country!$A$1:$B$11,2,0)</f>
        <v>Oceania</v>
      </c>
      <c r="G3559" s="5" t="s">
        <v>28</v>
      </c>
      <c r="H3559" s="5" t="str">
        <f>VLOOKUP($G3559,Products!$A$1:$C$11,COLUMNS(Products!$A$2:B3559),0)</f>
        <v>Electronics</v>
      </c>
      <c r="I3559" s="5">
        <f>VLOOKUP($G3559,Products!$A$1:$C$11,COLUMNS(Products!$A$2:C3559),0)</f>
        <v>282.79000000000002</v>
      </c>
      <c r="J3559" s="5">
        <v>498</v>
      </c>
      <c r="K3559" s="5" t="s">
        <v>81</v>
      </c>
      <c r="L3559" s="6">
        <v>45114</v>
      </c>
      <c r="M3559" s="5">
        <f t="shared" si="55"/>
        <v>20</v>
      </c>
      <c r="N3559" s="5" t="str">
        <f>TEXT(Table1[[#This Row],[Date]],"mmm")</f>
        <v>Jun</v>
      </c>
      <c r="O3559" s="5">
        <f>YEAR(Table1[[#This Row],[Date]])</f>
        <v>2023</v>
      </c>
    </row>
    <row r="3560" spans="1:15" x14ac:dyDescent="0.25">
      <c r="A3560" s="5">
        <v>3559</v>
      </c>
      <c r="B3560" s="6">
        <v>45068</v>
      </c>
      <c r="C3560" s="5" t="s">
        <v>74</v>
      </c>
      <c r="D3560" s="5" t="str">
        <f>VLOOKUP($C3560,'Sales Person'!$A$1:$C$21,2,0)</f>
        <v>Michale Cole</v>
      </c>
      <c r="E3560" s="5" t="s">
        <v>13</v>
      </c>
      <c r="F3560" s="5" t="str">
        <f>VLOOKUP($E3560,Country!$A$1:$B$11,2,0)</f>
        <v>Asia</v>
      </c>
      <c r="G3560" s="5" t="s">
        <v>31</v>
      </c>
      <c r="H3560" s="5" t="str">
        <f>VLOOKUP($G3560,Products!$A$1:$C$11,COLUMNS(Products!$A$2:B3560),0)</f>
        <v>Electronics</v>
      </c>
      <c r="I3560" s="5">
        <f>VLOOKUP($G3560,Products!$A$1:$C$11,COLUMNS(Products!$A$2:C3560),0)</f>
        <v>71.97</v>
      </c>
      <c r="J3560" s="5">
        <v>667.38</v>
      </c>
      <c r="K3560" s="5" t="s">
        <v>81</v>
      </c>
      <c r="L3560" s="6">
        <v>45083</v>
      </c>
      <c r="M3560" s="5">
        <f t="shared" si="55"/>
        <v>15</v>
      </c>
      <c r="N3560" s="5" t="str">
        <f>TEXT(Table1[[#This Row],[Date]],"mmm")</f>
        <v>May</v>
      </c>
      <c r="O3560" s="5">
        <f>YEAR(Table1[[#This Row],[Date]])</f>
        <v>2023</v>
      </c>
    </row>
    <row r="3561" spans="1:15" x14ac:dyDescent="0.25">
      <c r="A3561" s="5">
        <v>3560</v>
      </c>
      <c r="B3561" s="6">
        <v>45138</v>
      </c>
      <c r="C3561" s="5" t="s">
        <v>46</v>
      </c>
      <c r="D3561" s="5" t="str">
        <f>VLOOKUP($C3561,'Sales Person'!$A$1:$C$21,2,0)</f>
        <v>Nick Patrick</v>
      </c>
      <c r="E3561" s="5" t="s">
        <v>2</v>
      </c>
      <c r="F3561" s="5" t="str">
        <f>VLOOKUP($E3561,Country!$A$1:$B$11,2,0)</f>
        <v>North America</v>
      </c>
      <c r="G3561" s="5" t="s">
        <v>22</v>
      </c>
      <c r="H3561" s="5" t="str">
        <f>VLOOKUP($G3561,Products!$A$1:$C$11,COLUMNS(Products!$A$2:B3561),0)</f>
        <v>Computing</v>
      </c>
      <c r="I3561" s="5">
        <f>VLOOKUP($G3561,Products!$A$1:$C$11,COLUMNS(Products!$A$2:C3561),0)</f>
        <v>415.78</v>
      </c>
      <c r="J3561" s="5">
        <v>925.64</v>
      </c>
      <c r="K3561" s="5" t="s">
        <v>82</v>
      </c>
      <c r="L3561" s="5" t="s">
        <v>83</v>
      </c>
      <c r="M3561" s="5" t="str">
        <f t="shared" si="55"/>
        <v>0</v>
      </c>
      <c r="N3561" s="5" t="str">
        <f>TEXT(Table1[[#This Row],[Date]],"mmm")</f>
        <v>Jul</v>
      </c>
      <c r="O3561" s="5">
        <f>YEAR(Table1[[#This Row],[Date]])</f>
        <v>2023</v>
      </c>
    </row>
    <row r="3562" spans="1:15" x14ac:dyDescent="0.25">
      <c r="A3562" s="5">
        <v>3561</v>
      </c>
      <c r="B3562" s="6">
        <v>45259</v>
      </c>
      <c r="C3562" s="5" t="s">
        <v>66</v>
      </c>
      <c r="D3562" s="5" t="str">
        <f>VLOOKUP($C3562,'Sales Person'!$A$1:$C$21,2,0)</f>
        <v>Michale Cole</v>
      </c>
      <c r="E3562" s="5" t="s">
        <v>13</v>
      </c>
      <c r="F3562" s="5" t="str">
        <f>VLOOKUP($E3562,Country!$A$1:$B$11,2,0)</f>
        <v>Asia</v>
      </c>
      <c r="G3562" s="5" t="s">
        <v>22</v>
      </c>
      <c r="H3562" s="5" t="str">
        <f>VLOOKUP($G3562,Products!$A$1:$C$11,COLUMNS(Products!$A$2:B3562),0)</f>
        <v>Computing</v>
      </c>
      <c r="I3562" s="5">
        <f>VLOOKUP($G3562,Products!$A$1:$C$11,COLUMNS(Products!$A$2:C3562),0)</f>
        <v>415.78</v>
      </c>
      <c r="J3562" s="5">
        <v>421.6</v>
      </c>
      <c r="K3562" s="5" t="s">
        <v>81</v>
      </c>
      <c r="L3562" s="6">
        <v>45274</v>
      </c>
      <c r="M3562" s="5">
        <f t="shared" si="55"/>
        <v>15</v>
      </c>
      <c r="N3562" s="5" t="str">
        <f>TEXT(Table1[[#This Row],[Date]],"mmm")</f>
        <v>Nov</v>
      </c>
      <c r="O3562" s="5">
        <f>YEAR(Table1[[#This Row],[Date]])</f>
        <v>2023</v>
      </c>
    </row>
    <row r="3563" spans="1:15" x14ac:dyDescent="0.25">
      <c r="A3563" s="5">
        <v>3562</v>
      </c>
      <c r="B3563" s="6">
        <v>45070</v>
      </c>
      <c r="C3563" s="5" t="s">
        <v>58</v>
      </c>
      <c r="D3563" s="5" t="str">
        <f>VLOOKUP($C3563,'Sales Person'!$A$1:$C$21,2,0)</f>
        <v>Nick Patrick</v>
      </c>
      <c r="E3563" s="5" t="s">
        <v>14</v>
      </c>
      <c r="F3563" s="5" t="str">
        <f>VLOOKUP($E3563,Country!$A$1:$B$11,2,0)</f>
        <v>Asia</v>
      </c>
      <c r="G3563" s="5" t="s">
        <v>20</v>
      </c>
      <c r="H3563" s="5" t="str">
        <f>VLOOKUP($G3563,Products!$A$1:$C$11,COLUMNS(Products!$A$2:B3563),0)</f>
        <v>Office Equipment</v>
      </c>
      <c r="I3563" s="5">
        <f>VLOOKUP($G3563,Products!$A$1:$C$11,COLUMNS(Products!$A$2:C3563),0)</f>
        <v>350.59</v>
      </c>
      <c r="J3563" s="5">
        <v>143.91</v>
      </c>
      <c r="K3563" s="5" t="s">
        <v>81</v>
      </c>
      <c r="L3563" s="6">
        <v>45088</v>
      </c>
      <c r="M3563" s="5">
        <f t="shared" si="55"/>
        <v>18</v>
      </c>
      <c r="N3563" s="5" t="str">
        <f>TEXT(Table1[[#This Row],[Date]],"mmm")</f>
        <v>May</v>
      </c>
      <c r="O3563" s="5">
        <f>YEAR(Table1[[#This Row],[Date]])</f>
        <v>2023</v>
      </c>
    </row>
    <row r="3564" spans="1:15" x14ac:dyDescent="0.25">
      <c r="A3564" s="5">
        <v>3563</v>
      </c>
      <c r="B3564" s="6">
        <v>45520</v>
      </c>
      <c r="C3564" s="5" t="s">
        <v>60</v>
      </c>
      <c r="D3564" s="5" t="str">
        <f>VLOOKUP($C3564,'Sales Person'!$A$1:$C$21,2,0)</f>
        <v>Cathy Kelley</v>
      </c>
      <c r="E3564" s="5" t="s">
        <v>9</v>
      </c>
      <c r="F3564" s="5" t="str">
        <f>VLOOKUP($E3564,Country!$A$1:$B$11,2,0)</f>
        <v>Europe</v>
      </c>
      <c r="G3564" s="5" t="s">
        <v>28</v>
      </c>
      <c r="H3564" s="5" t="str">
        <f>VLOOKUP($G3564,Products!$A$1:$C$11,COLUMNS(Products!$A$2:B3564),0)</f>
        <v>Electronics</v>
      </c>
      <c r="I3564" s="5">
        <f>VLOOKUP($G3564,Products!$A$1:$C$11,COLUMNS(Products!$A$2:C3564),0)</f>
        <v>282.79000000000002</v>
      </c>
      <c r="J3564" s="5">
        <v>617.96</v>
      </c>
      <c r="K3564" s="5" t="s">
        <v>82</v>
      </c>
      <c r="L3564" s="5" t="s">
        <v>83</v>
      </c>
      <c r="M3564" s="5" t="str">
        <f t="shared" si="55"/>
        <v>0</v>
      </c>
      <c r="N3564" s="5" t="str">
        <f>TEXT(Table1[[#This Row],[Date]],"mmm")</f>
        <v>Aug</v>
      </c>
      <c r="O3564" s="5">
        <f>YEAR(Table1[[#This Row],[Date]])</f>
        <v>2024</v>
      </c>
    </row>
    <row r="3565" spans="1:15" x14ac:dyDescent="0.25">
      <c r="A3565" s="5">
        <v>3564</v>
      </c>
      <c r="B3565" s="6">
        <v>44941</v>
      </c>
      <c r="C3565" s="5" t="s">
        <v>40</v>
      </c>
      <c r="D3565" s="5" t="str">
        <f>VLOOKUP($C3565,'Sales Person'!$A$1:$C$21,2,0)</f>
        <v>Samantha Irvin</v>
      </c>
      <c r="E3565" s="5" t="s">
        <v>14</v>
      </c>
      <c r="F3565" s="5" t="str">
        <f>VLOOKUP($E3565,Country!$A$1:$B$11,2,0)</f>
        <v>Asia</v>
      </c>
      <c r="G3565" s="5" t="s">
        <v>31</v>
      </c>
      <c r="H3565" s="5" t="str">
        <f>VLOOKUP($G3565,Products!$A$1:$C$11,COLUMNS(Products!$A$2:B3565),0)</f>
        <v>Electronics</v>
      </c>
      <c r="I3565" s="5">
        <f>VLOOKUP($G3565,Products!$A$1:$C$11,COLUMNS(Products!$A$2:C3565),0)</f>
        <v>71.97</v>
      </c>
      <c r="J3565" s="5">
        <v>342.94</v>
      </c>
      <c r="K3565" s="5" t="s">
        <v>81</v>
      </c>
      <c r="L3565" s="6">
        <v>44959</v>
      </c>
      <c r="M3565" s="5">
        <f t="shared" si="55"/>
        <v>18</v>
      </c>
      <c r="N3565" s="5" t="str">
        <f>TEXT(Table1[[#This Row],[Date]],"mmm")</f>
        <v>Jan</v>
      </c>
      <c r="O3565" s="5">
        <f>YEAR(Table1[[#This Row],[Date]])</f>
        <v>2023</v>
      </c>
    </row>
    <row r="3566" spans="1:15" x14ac:dyDescent="0.25">
      <c r="A3566" s="5">
        <v>3565</v>
      </c>
      <c r="B3566" s="6">
        <v>45068</v>
      </c>
      <c r="C3566" s="5" t="s">
        <v>40</v>
      </c>
      <c r="D3566" s="5" t="str">
        <f>VLOOKUP($C3566,'Sales Person'!$A$1:$C$21,2,0)</f>
        <v>Samantha Irvin</v>
      </c>
      <c r="E3566" s="5" t="s">
        <v>7</v>
      </c>
      <c r="F3566" s="5" t="str">
        <f>VLOOKUP($E3566,Country!$A$1:$B$11,2,0)</f>
        <v>Europe</v>
      </c>
      <c r="G3566" s="5" t="s">
        <v>33</v>
      </c>
      <c r="H3566" s="5" t="str">
        <f>VLOOKUP($G3566,Products!$A$1:$C$11,COLUMNS(Products!$A$2:B3566),0)</f>
        <v>Electronics</v>
      </c>
      <c r="I3566" s="5">
        <f>VLOOKUP($G3566,Products!$A$1:$C$11,COLUMNS(Products!$A$2:C3566),0)</f>
        <v>381.62</v>
      </c>
      <c r="J3566" s="5">
        <v>967.46</v>
      </c>
      <c r="K3566" s="5" t="s">
        <v>81</v>
      </c>
      <c r="L3566" s="6">
        <v>45076</v>
      </c>
      <c r="M3566" s="5">
        <f t="shared" si="55"/>
        <v>8</v>
      </c>
      <c r="N3566" s="5" t="str">
        <f>TEXT(Table1[[#This Row],[Date]],"mmm")</f>
        <v>May</v>
      </c>
      <c r="O3566" s="5">
        <f>YEAR(Table1[[#This Row],[Date]])</f>
        <v>2023</v>
      </c>
    </row>
    <row r="3567" spans="1:15" x14ac:dyDescent="0.25">
      <c r="A3567" s="5">
        <v>3566</v>
      </c>
      <c r="B3567" s="6">
        <v>44967</v>
      </c>
      <c r="C3567" s="5" t="s">
        <v>46</v>
      </c>
      <c r="D3567" s="5" t="str">
        <f>VLOOKUP($C3567,'Sales Person'!$A$1:$C$21,2,0)</f>
        <v>Nick Patrick</v>
      </c>
      <c r="E3567" s="5" t="s">
        <v>15</v>
      </c>
      <c r="F3567" s="5" t="str">
        <f>VLOOKUP($E3567,Country!$A$1:$B$11,2,0)</f>
        <v>Oceania</v>
      </c>
      <c r="G3567" s="5" t="s">
        <v>31</v>
      </c>
      <c r="H3567" s="5" t="str">
        <f>VLOOKUP($G3567,Products!$A$1:$C$11,COLUMNS(Products!$A$2:B3567),0)</f>
        <v>Electronics</v>
      </c>
      <c r="I3567" s="5">
        <f>VLOOKUP($G3567,Products!$A$1:$C$11,COLUMNS(Products!$A$2:C3567),0)</f>
        <v>71.97</v>
      </c>
      <c r="J3567" s="5">
        <v>884.52</v>
      </c>
      <c r="K3567" s="5" t="s">
        <v>81</v>
      </c>
      <c r="L3567" s="6">
        <v>44987</v>
      </c>
      <c r="M3567" s="5">
        <f t="shared" si="55"/>
        <v>20</v>
      </c>
      <c r="N3567" s="5" t="str">
        <f>TEXT(Table1[[#This Row],[Date]],"mmm")</f>
        <v>Feb</v>
      </c>
      <c r="O3567" s="5">
        <f>YEAR(Table1[[#This Row],[Date]])</f>
        <v>2023</v>
      </c>
    </row>
    <row r="3568" spans="1:15" x14ac:dyDescent="0.25">
      <c r="A3568" s="5">
        <v>3567</v>
      </c>
      <c r="B3568" s="6">
        <v>44998</v>
      </c>
      <c r="C3568" s="5" t="s">
        <v>54</v>
      </c>
      <c r="D3568" s="5" t="str">
        <f>VLOOKUP($C3568,'Sales Person'!$A$1:$C$21,2,0)</f>
        <v>Michale Cole</v>
      </c>
      <c r="E3568" s="5" t="s">
        <v>11</v>
      </c>
      <c r="F3568" s="5" t="str">
        <f>VLOOKUP($E3568,Country!$A$1:$B$11,2,0)</f>
        <v>Asia</v>
      </c>
      <c r="G3568" s="5" t="s">
        <v>29</v>
      </c>
      <c r="H3568" s="5" t="str">
        <f>VLOOKUP($G3568,Products!$A$1:$C$11,COLUMNS(Products!$A$2:B3568),0)</f>
        <v>Computing</v>
      </c>
      <c r="I3568" s="5">
        <f>VLOOKUP($G3568,Products!$A$1:$C$11,COLUMNS(Products!$A$2:C3568),0)</f>
        <v>104.6</v>
      </c>
      <c r="J3568" s="5">
        <v>961.2</v>
      </c>
      <c r="K3568" s="5" t="s">
        <v>81</v>
      </c>
      <c r="L3568" s="6">
        <v>45010</v>
      </c>
      <c r="M3568" s="5">
        <f t="shared" si="55"/>
        <v>12</v>
      </c>
      <c r="N3568" s="5" t="str">
        <f>TEXT(Table1[[#This Row],[Date]],"mmm")</f>
        <v>Mar</v>
      </c>
      <c r="O3568" s="5">
        <f>YEAR(Table1[[#This Row],[Date]])</f>
        <v>2023</v>
      </c>
    </row>
    <row r="3569" spans="1:15" x14ac:dyDescent="0.25">
      <c r="A3569" s="5">
        <v>3568</v>
      </c>
      <c r="B3569" s="6">
        <v>45382</v>
      </c>
      <c r="C3569" s="5" t="s">
        <v>66</v>
      </c>
      <c r="D3569" s="5" t="str">
        <f>VLOOKUP($C3569,'Sales Person'!$A$1:$C$21,2,0)</f>
        <v>Michale Cole</v>
      </c>
      <c r="E3569" s="5" t="s">
        <v>4</v>
      </c>
      <c r="F3569" s="5" t="str">
        <f>VLOOKUP($E3569,Country!$A$1:$B$11,2,0)</f>
        <v>North America</v>
      </c>
      <c r="G3569" s="5" t="s">
        <v>29</v>
      </c>
      <c r="H3569" s="5" t="str">
        <f>VLOOKUP($G3569,Products!$A$1:$C$11,COLUMNS(Products!$A$2:B3569),0)</f>
        <v>Computing</v>
      </c>
      <c r="I3569" s="5">
        <f>VLOOKUP($G3569,Products!$A$1:$C$11,COLUMNS(Products!$A$2:C3569),0)</f>
        <v>104.6</v>
      </c>
      <c r="J3569" s="5">
        <v>804.83</v>
      </c>
      <c r="K3569" s="5" t="s">
        <v>81</v>
      </c>
      <c r="L3569" s="6">
        <v>45384</v>
      </c>
      <c r="M3569" s="5">
        <f t="shared" si="55"/>
        <v>2</v>
      </c>
      <c r="N3569" s="5" t="str">
        <f>TEXT(Table1[[#This Row],[Date]],"mmm")</f>
        <v>Mar</v>
      </c>
      <c r="O3569" s="5">
        <f>YEAR(Table1[[#This Row],[Date]])</f>
        <v>2024</v>
      </c>
    </row>
    <row r="3570" spans="1:15" x14ac:dyDescent="0.25">
      <c r="A3570" s="5">
        <v>3569</v>
      </c>
      <c r="B3570" s="6">
        <v>45610</v>
      </c>
      <c r="C3570" s="5" t="s">
        <v>54</v>
      </c>
      <c r="D3570" s="5" t="str">
        <f>VLOOKUP($C3570,'Sales Person'!$A$1:$C$21,2,0)</f>
        <v>Michale Cole</v>
      </c>
      <c r="E3570" s="5" t="s">
        <v>14</v>
      </c>
      <c r="F3570" s="5" t="str">
        <f>VLOOKUP($E3570,Country!$A$1:$B$11,2,0)</f>
        <v>Asia</v>
      </c>
      <c r="G3570" s="5" t="s">
        <v>22</v>
      </c>
      <c r="H3570" s="5" t="str">
        <f>VLOOKUP($G3570,Products!$A$1:$C$11,COLUMNS(Products!$A$2:B3570),0)</f>
        <v>Computing</v>
      </c>
      <c r="I3570" s="5">
        <f>VLOOKUP($G3570,Products!$A$1:$C$11,COLUMNS(Products!$A$2:C3570),0)</f>
        <v>415.78</v>
      </c>
      <c r="J3570" s="5">
        <v>948.54</v>
      </c>
      <c r="K3570" s="5" t="s">
        <v>82</v>
      </c>
      <c r="L3570" s="5" t="s">
        <v>83</v>
      </c>
      <c r="M3570" s="5" t="str">
        <f t="shared" si="55"/>
        <v>0</v>
      </c>
      <c r="N3570" s="5" t="str">
        <f>TEXT(Table1[[#This Row],[Date]],"mmm")</f>
        <v>Nov</v>
      </c>
      <c r="O3570" s="5">
        <f>YEAR(Table1[[#This Row],[Date]])</f>
        <v>2024</v>
      </c>
    </row>
    <row r="3571" spans="1:15" x14ac:dyDescent="0.25">
      <c r="A3571" s="5">
        <v>3570</v>
      </c>
      <c r="B3571" s="6">
        <v>45311</v>
      </c>
      <c r="C3571" s="5" t="s">
        <v>60</v>
      </c>
      <c r="D3571" s="5" t="str">
        <f>VLOOKUP($C3571,'Sales Person'!$A$1:$C$21,2,0)</f>
        <v>Cathy Kelley</v>
      </c>
      <c r="E3571" s="5" t="s">
        <v>13</v>
      </c>
      <c r="F3571" s="5" t="str">
        <f>VLOOKUP($E3571,Country!$A$1:$B$11,2,0)</f>
        <v>Asia</v>
      </c>
      <c r="G3571" s="5" t="s">
        <v>24</v>
      </c>
      <c r="H3571" s="5" t="str">
        <f>VLOOKUP($G3571,Products!$A$1:$C$11,COLUMNS(Products!$A$2:B3571),0)</f>
        <v>Audio</v>
      </c>
      <c r="I3571" s="5">
        <f>VLOOKUP($G3571,Products!$A$1:$C$11,COLUMNS(Products!$A$2:C3571),0)</f>
        <v>195.62</v>
      </c>
      <c r="J3571" s="5">
        <v>341.27</v>
      </c>
      <c r="K3571" s="5" t="s">
        <v>82</v>
      </c>
      <c r="L3571" s="5" t="s">
        <v>83</v>
      </c>
      <c r="M3571" s="5" t="str">
        <f t="shared" si="55"/>
        <v>0</v>
      </c>
      <c r="N3571" s="5" t="str">
        <f>TEXT(Table1[[#This Row],[Date]],"mmm")</f>
        <v>Jan</v>
      </c>
      <c r="O3571" s="5">
        <f>YEAR(Table1[[#This Row],[Date]])</f>
        <v>2024</v>
      </c>
    </row>
    <row r="3572" spans="1:15" x14ac:dyDescent="0.25">
      <c r="A3572" s="5">
        <v>3571</v>
      </c>
      <c r="B3572" s="6">
        <v>45041</v>
      </c>
      <c r="C3572" s="5" t="s">
        <v>70</v>
      </c>
      <c r="D3572" s="5" t="str">
        <f>VLOOKUP($C3572,'Sales Person'!$A$1:$C$21,2,0)</f>
        <v>Cathy Kelley</v>
      </c>
      <c r="E3572" s="5" t="s">
        <v>5</v>
      </c>
      <c r="F3572" s="5" t="str">
        <f>VLOOKUP($E3572,Country!$A$1:$B$11,2,0)</f>
        <v>South America</v>
      </c>
      <c r="G3572" s="5" t="s">
        <v>28</v>
      </c>
      <c r="H3572" s="5" t="str">
        <f>VLOOKUP($G3572,Products!$A$1:$C$11,COLUMNS(Products!$A$2:B3572),0)</f>
        <v>Electronics</v>
      </c>
      <c r="I3572" s="5">
        <f>VLOOKUP($G3572,Products!$A$1:$C$11,COLUMNS(Products!$A$2:C3572),0)</f>
        <v>282.79000000000002</v>
      </c>
      <c r="J3572" s="5">
        <v>800.25</v>
      </c>
      <c r="K3572" s="5" t="s">
        <v>82</v>
      </c>
      <c r="L3572" s="5" t="s">
        <v>83</v>
      </c>
      <c r="M3572" s="5" t="str">
        <f t="shared" si="55"/>
        <v>0</v>
      </c>
      <c r="N3572" s="5" t="str">
        <f>TEXT(Table1[[#This Row],[Date]],"mmm")</f>
        <v>Apr</v>
      </c>
      <c r="O3572" s="5">
        <f>YEAR(Table1[[#This Row],[Date]])</f>
        <v>2023</v>
      </c>
    </row>
    <row r="3573" spans="1:15" x14ac:dyDescent="0.25">
      <c r="A3573" s="5">
        <v>3572</v>
      </c>
      <c r="B3573" s="6">
        <v>45003</v>
      </c>
      <c r="C3573" s="5" t="s">
        <v>38</v>
      </c>
      <c r="D3573" s="5" t="str">
        <f>VLOOKUP($C3573,'Sales Person'!$A$1:$C$21,2,0)</f>
        <v>Samantha Irvin</v>
      </c>
      <c r="E3573" s="5" t="s">
        <v>2</v>
      </c>
      <c r="F3573" s="5" t="str">
        <f>VLOOKUP($E3573,Country!$A$1:$B$11,2,0)</f>
        <v>North America</v>
      </c>
      <c r="G3573" s="5" t="s">
        <v>32</v>
      </c>
      <c r="H3573" s="5" t="str">
        <f>VLOOKUP($G3573,Products!$A$1:$C$11,COLUMNS(Products!$A$2:B3573),0)</f>
        <v>Audio</v>
      </c>
      <c r="I3573" s="5">
        <f>VLOOKUP($G3573,Products!$A$1:$C$11,COLUMNS(Products!$A$2:C3573),0)</f>
        <v>143.09</v>
      </c>
      <c r="J3573" s="5">
        <v>194.78</v>
      </c>
      <c r="K3573" s="5" t="s">
        <v>81</v>
      </c>
      <c r="L3573" s="6">
        <v>45004</v>
      </c>
      <c r="M3573" s="5">
        <f t="shared" si="55"/>
        <v>1</v>
      </c>
      <c r="N3573" s="5" t="str">
        <f>TEXT(Table1[[#This Row],[Date]],"mmm")</f>
        <v>Mar</v>
      </c>
      <c r="O3573" s="5">
        <f>YEAR(Table1[[#This Row],[Date]])</f>
        <v>2023</v>
      </c>
    </row>
    <row r="3574" spans="1:15" x14ac:dyDescent="0.25">
      <c r="A3574" s="5">
        <v>3573</v>
      </c>
      <c r="B3574" s="6">
        <v>45618</v>
      </c>
      <c r="C3574" s="5" t="s">
        <v>72</v>
      </c>
      <c r="D3574" s="5" t="str">
        <f>VLOOKUP($C3574,'Sales Person'!$A$1:$C$21,2,0)</f>
        <v>Cathy Kelley</v>
      </c>
      <c r="E3574" s="5" t="s">
        <v>5</v>
      </c>
      <c r="F3574" s="5" t="str">
        <f>VLOOKUP($E3574,Country!$A$1:$B$11,2,0)</f>
        <v>South America</v>
      </c>
      <c r="G3574" s="5" t="s">
        <v>33</v>
      </c>
      <c r="H3574" s="5" t="str">
        <f>VLOOKUP($G3574,Products!$A$1:$C$11,COLUMNS(Products!$A$2:B3574),0)</f>
        <v>Electronics</v>
      </c>
      <c r="I3574" s="5">
        <f>VLOOKUP($G3574,Products!$A$1:$C$11,COLUMNS(Products!$A$2:C3574),0)</f>
        <v>381.62</v>
      </c>
      <c r="J3574" s="5">
        <v>974.34</v>
      </c>
      <c r="K3574" s="5" t="s">
        <v>82</v>
      </c>
      <c r="L3574" s="5" t="s">
        <v>83</v>
      </c>
      <c r="M3574" s="5" t="str">
        <f t="shared" si="55"/>
        <v>0</v>
      </c>
      <c r="N3574" s="5" t="str">
        <f>TEXT(Table1[[#This Row],[Date]],"mmm")</f>
        <v>Nov</v>
      </c>
      <c r="O3574" s="5">
        <f>YEAR(Table1[[#This Row],[Date]])</f>
        <v>2024</v>
      </c>
    </row>
    <row r="3575" spans="1:15" x14ac:dyDescent="0.25">
      <c r="A3575" s="5">
        <v>3574</v>
      </c>
      <c r="B3575" s="6">
        <v>45538</v>
      </c>
      <c r="C3575" s="5" t="s">
        <v>60</v>
      </c>
      <c r="D3575" s="5" t="str">
        <f>VLOOKUP($C3575,'Sales Person'!$A$1:$C$21,2,0)</f>
        <v>Cathy Kelley</v>
      </c>
      <c r="E3575" s="5" t="s">
        <v>2</v>
      </c>
      <c r="F3575" s="5" t="str">
        <f>VLOOKUP($E3575,Country!$A$1:$B$11,2,0)</f>
        <v>North America</v>
      </c>
      <c r="G3575" s="5" t="s">
        <v>29</v>
      </c>
      <c r="H3575" s="5" t="str">
        <f>VLOOKUP($G3575,Products!$A$1:$C$11,COLUMNS(Products!$A$2:B3575),0)</f>
        <v>Computing</v>
      </c>
      <c r="I3575" s="5">
        <f>VLOOKUP($G3575,Products!$A$1:$C$11,COLUMNS(Products!$A$2:C3575),0)</f>
        <v>104.6</v>
      </c>
      <c r="J3575" s="5">
        <v>176.53</v>
      </c>
      <c r="K3575" s="5" t="s">
        <v>81</v>
      </c>
      <c r="L3575" s="6">
        <v>45539</v>
      </c>
      <c r="M3575" s="5">
        <f t="shared" si="55"/>
        <v>1</v>
      </c>
      <c r="N3575" s="5" t="str">
        <f>TEXT(Table1[[#This Row],[Date]],"mmm")</f>
        <v>Sep</v>
      </c>
      <c r="O3575" s="5">
        <f>YEAR(Table1[[#This Row],[Date]])</f>
        <v>2024</v>
      </c>
    </row>
    <row r="3576" spans="1:15" x14ac:dyDescent="0.25">
      <c r="A3576" s="5">
        <v>3575</v>
      </c>
      <c r="B3576" s="6">
        <v>45283</v>
      </c>
      <c r="C3576" s="5" t="s">
        <v>44</v>
      </c>
      <c r="D3576" s="5" t="str">
        <f>VLOOKUP($C3576,'Sales Person'!$A$1:$C$21,2,0)</f>
        <v>Cathy Kelley</v>
      </c>
      <c r="E3576" s="5" t="s">
        <v>7</v>
      </c>
      <c r="F3576" s="5" t="str">
        <f>VLOOKUP($E3576,Country!$A$1:$B$11,2,0)</f>
        <v>Europe</v>
      </c>
      <c r="G3576" s="5" t="s">
        <v>32</v>
      </c>
      <c r="H3576" s="5" t="str">
        <f>VLOOKUP($G3576,Products!$A$1:$C$11,COLUMNS(Products!$A$2:B3576),0)</f>
        <v>Audio</v>
      </c>
      <c r="I3576" s="5">
        <f>VLOOKUP($G3576,Products!$A$1:$C$11,COLUMNS(Products!$A$2:C3576),0)</f>
        <v>143.09</v>
      </c>
      <c r="J3576" s="5">
        <v>328.3</v>
      </c>
      <c r="K3576" s="5" t="s">
        <v>81</v>
      </c>
      <c r="L3576" s="6">
        <v>45291</v>
      </c>
      <c r="M3576" s="5">
        <f t="shared" si="55"/>
        <v>8</v>
      </c>
      <c r="N3576" s="5" t="str">
        <f>TEXT(Table1[[#This Row],[Date]],"mmm")</f>
        <v>Dec</v>
      </c>
      <c r="O3576" s="5">
        <f>YEAR(Table1[[#This Row],[Date]])</f>
        <v>2023</v>
      </c>
    </row>
    <row r="3577" spans="1:15" x14ac:dyDescent="0.25">
      <c r="A3577" s="5">
        <v>3576</v>
      </c>
      <c r="B3577" s="6">
        <v>45459</v>
      </c>
      <c r="C3577" s="5" t="s">
        <v>50</v>
      </c>
      <c r="D3577" s="5" t="str">
        <f>VLOOKUP($C3577,'Sales Person'!$A$1:$C$21,2,0)</f>
        <v>Michale Cole</v>
      </c>
      <c r="E3577" s="5" t="s">
        <v>4</v>
      </c>
      <c r="F3577" s="5" t="str">
        <f>VLOOKUP($E3577,Country!$A$1:$B$11,2,0)</f>
        <v>North America</v>
      </c>
      <c r="G3577" s="5" t="s">
        <v>28</v>
      </c>
      <c r="H3577" s="5" t="str">
        <f>VLOOKUP($G3577,Products!$A$1:$C$11,COLUMNS(Products!$A$2:B3577),0)</f>
        <v>Electronics</v>
      </c>
      <c r="I3577" s="5">
        <f>VLOOKUP($G3577,Products!$A$1:$C$11,COLUMNS(Products!$A$2:C3577),0)</f>
        <v>282.79000000000002</v>
      </c>
      <c r="J3577" s="5">
        <v>347.84</v>
      </c>
      <c r="K3577" s="5" t="s">
        <v>82</v>
      </c>
      <c r="L3577" s="5" t="s">
        <v>83</v>
      </c>
      <c r="M3577" s="5" t="str">
        <f t="shared" si="55"/>
        <v>0</v>
      </c>
      <c r="N3577" s="5" t="str">
        <f>TEXT(Table1[[#This Row],[Date]],"mmm")</f>
        <v>Jun</v>
      </c>
      <c r="O3577" s="5">
        <f>YEAR(Table1[[#This Row],[Date]])</f>
        <v>2024</v>
      </c>
    </row>
    <row r="3578" spans="1:15" x14ac:dyDescent="0.25">
      <c r="A3578" s="5">
        <v>3577</v>
      </c>
      <c r="B3578" s="6">
        <v>45561</v>
      </c>
      <c r="C3578" s="5" t="s">
        <v>70</v>
      </c>
      <c r="D3578" s="5" t="str">
        <f>VLOOKUP($C3578,'Sales Person'!$A$1:$C$21,2,0)</f>
        <v>Cathy Kelley</v>
      </c>
      <c r="E3578" s="5" t="s">
        <v>10</v>
      </c>
      <c r="F3578" s="5" t="str">
        <f>VLOOKUP($E3578,Country!$A$1:$B$11,2,0)</f>
        <v>Europe</v>
      </c>
      <c r="G3578" s="5" t="s">
        <v>29</v>
      </c>
      <c r="H3578" s="5" t="str">
        <f>VLOOKUP($G3578,Products!$A$1:$C$11,COLUMNS(Products!$A$2:B3578),0)</f>
        <v>Computing</v>
      </c>
      <c r="I3578" s="5">
        <f>VLOOKUP($G3578,Products!$A$1:$C$11,COLUMNS(Products!$A$2:C3578),0)</f>
        <v>104.6</v>
      </c>
      <c r="J3578" s="5">
        <v>769</v>
      </c>
      <c r="K3578" s="5" t="s">
        <v>82</v>
      </c>
      <c r="L3578" s="5" t="s">
        <v>83</v>
      </c>
      <c r="M3578" s="5" t="str">
        <f t="shared" si="55"/>
        <v>0</v>
      </c>
      <c r="N3578" s="5" t="str">
        <f>TEXT(Table1[[#This Row],[Date]],"mmm")</f>
        <v>Sep</v>
      </c>
      <c r="O3578" s="5">
        <f>YEAR(Table1[[#This Row],[Date]])</f>
        <v>2024</v>
      </c>
    </row>
    <row r="3579" spans="1:15" x14ac:dyDescent="0.25">
      <c r="A3579" s="5">
        <v>3578</v>
      </c>
      <c r="B3579" s="6">
        <v>45004</v>
      </c>
      <c r="C3579" s="5" t="s">
        <v>38</v>
      </c>
      <c r="D3579" s="5" t="str">
        <f>VLOOKUP($C3579,'Sales Person'!$A$1:$C$21,2,0)</f>
        <v>Samantha Irvin</v>
      </c>
      <c r="E3579" s="5" t="s">
        <v>7</v>
      </c>
      <c r="F3579" s="5" t="str">
        <f>VLOOKUP($E3579,Country!$A$1:$B$11,2,0)</f>
        <v>Europe</v>
      </c>
      <c r="G3579" s="5" t="s">
        <v>24</v>
      </c>
      <c r="H3579" s="5" t="str">
        <f>VLOOKUP($G3579,Products!$A$1:$C$11,COLUMNS(Products!$A$2:B3579),0)</f>
        <v>Audio</v>
      </c>
      <c r="I3579" s="5">
        <f>VLOOKUP($G3579,Products!$A$1:$C$11,COLUMNS(Products!$A$2:C3579),0)</f>
        <v>195.62</v>
      </c>
      <c r="J3579" s="5">
        <v>746.37</v>
      </c>
      <c r="K3579" s="5" t="s">
        <v>82</v>
      </c>
      <c r="L3579" s="5" t="s">
        <v>83</v>
      </c>
      <c r="M3579" s="5" t="str">
        <f t="shared" si="55"/>
        <v>0</v>
      </c>
      <c r="N3579" s="5" t="str">
        <f>TEXT(Table1[[#This Row],[Date]],"mmm")</f>
        <v>Mar</v>
      </c>
      <c r="O3579" s="5">
        <f>YEAR(Table1[[#This Row],[Date]])</f>
        <v>2023</v>
      </c>
    </row>
    <row r="3580" spans="1:15" x14ac:dyDescent="0.25">
      <c r="A3580" s="5">
        <v>3579</v>
      </c>
      <c r="B3580" s="6">
        <v>45207</v>
      </c>
      <c r="C3580" s="5" t="s">
        <v>60</v>
      </c>
      <c r="D3580" s="5" t="str">
        <f>VLOOKUP($C3580,'Sales Person'!$A$1:$C$21,2,0)</f>
        <v>Cathy Kelley</v>
      </c>
      <c r="E3580" s="5" t="s">
        <v>4</v>
      </c>
      <c r="F3580" s="5" t="str">
        <f>VLOOKUP($E3580,Country!$A$1:$B$11,2,0)</f>
        <v>North America</v>
      </c>
      <c r="G3580" s="5" t="s">
        <v>33</v>
      </c>
      <c r="H3580" s="5" t="str">
        <f>VLOOKUP($G3580,Products!$A$1:$C$11,COLUMNS(Products!$A$2:B3580),0)</f>
        <v>Electronics</v>
      </c>
      <c r="I3580" s="5">
        <f>VLOOKUP($G3580,Products!$A$1:$C$11,COLUMNS(Products!$A$2:C3580),0)</f>
        <v>381.62</v>
      </c>
      <c r="J3580" s="5">
        <v>192.89</v>
      </c>
      <c r="K3580" s="5" t="s">
        <v>81</v>
      </c>
      <c r="L3580" s="6">
        <v>45209</v>
      </c>
      <c r="M3580" s="5">
        <f t="shared" si="55"/>
        <v>2</v>
      </c>
      <c r="N3580" s="5" t="str">
        <f>TEXT(Table1[[#This Row],[Date]],"mmm")</f>
        <v>Oct</v>
      </c>
      <c r="O3580" s="5">
        <f>YEAR(Table1[[#This Row],[Date]])</f>
        <v>2023</v>
      </c>
    </row>
    <row r="3581" spans="1:15" x14ac:dyDescent="0.25">
      <c r="A3581" s="5">
        <v>3580</v>
      </c>
      <c r="B3581" s="6">
        <v>45469</v>
      </c>
      <c r="C3581" s="5" t="s">
        <v>36</v>
      </c>
      <c r="D3581" s="5" t="str">
        <f>VLOOKUP($C3581,'Sales Person'!$A$1:$C$21,2,0)</f>
        <v>Michale Cole</v>
      </c>
      <c r="E3581" s="5" t="s">
        <v>14</v>
      </c>
      <c r="F3581" s="5" t="str">
        <f>VLOOKUP($E3581,Country!$A$1:$B$11,2,0)</f>
        <v>Asia</v>
      </c>
      <c r="G3581" s="5" t="s">
        <v>33</v>
      </c>
      <c r="H3581" s="5" t="str">
        <f>VLOOKUP($G3581,Products!$A$1:$C$11,COLUMNS(Products!$A$2:B3581),0)</f>
        <v>Electronics</v>
      </c>
      <c r="I3581" s="5">
        <f>VLOOKUP($G3581,Products!$A$1:$C$11,COLUMNS(Products!$A$2:C3581),0)</f>
        <v>381.62</v>
      </c>
      <c r="J3581" s="5">
        <v>554.5</v>
      </c>
      <c r="K3581" s="5" t="s">
        <v>82</v>
      </c>
      <c r="L3581" s="5" t="s">
        <v>83</v>
      </c>
      <c r="M3581" s="5" t="str">
        <f t="shared" si="55"/>
        <v>0</v>
      </c>
      <c r="N3581" s="5" t="str">
        <f>TEXT(Table1[[#This Row],[Date]],"mmm")</f>
        <v>Jun</v>
      </c>
      <c r="O3581" s="5">
        <f>YEAR(Table1[[#This Row],[Date]])</f>
        <v>2024</v>
      </c>
    </row>
    <row r="3582" spans="1:15" x14ac:dyDescent="0.25">
      <c r="A3582" s="5">
        <v>3581</v>
      </c>
      <c r="B3582" s="6">
        <v>45250</v>
      </c>
      <c r="C3582" s="5" t="s">
        <v>36</v>
      </c>
      <c r="D3582" s="5" t="str">
        <f>VLOOKUP($C3582,'Sales Person'!$A$1:$C$21,2,0)</f>
        <v>Michale Cole</v>
      </c>
      <c r="E3582" s="5" t="s">
        <v>13</v>
      </c>
      <c r="F3582" s="5" t="str">
        <f>VLOOKUP($E3582,Country!$A$1:$B$11,2,0)</f>
        <v>Asia</v>
      </c>
      <c r="G3582" s="5" t="s">
        <v>22</v>
      </c>
      <c r="H3582" s="5" t="str">
        <f>VLOOKUP($G3582,Products!$A$1:$C$11,COLUMNS(Products!$A$2:B3582),0)</f>
        <v>Computing</v>
      </c>
      <c r="I3582" s="5">
        <f>VLOOKUP($G3582,Products!$A$1:$C$11,COLUMNS(Products!$A$2:C3582),0)</f>
        <v>415.78</v>
      </c>
      <c r="J3582" s="5">
        <v>851.81</v>
      </c>
      <c r="K3582" s="5" t="s">
        <v>81</v>
      </c>
      <c r="L3582" s="6">
        <v>45265</v>
      </c>
      <c r="M3582" s="5">
        <f t="shared" si="55"/>
        <v>15</v>
      </c>
      <c r="N3582" s="5" t="str">
        <f>TEXT(Table1[[#This Row],[Date]],"mmm")</f>
        <v>Nov</v>
      </c>
      <c r="O3582" s="5">
        <f>YEAR(Table1[[#This Row],[Date]])</f>
        <v>2023</v>
      </c>
    </row>
    <row r="3583" spans="1:15" x14ac:dyDescent="0.25">
      <c r="A3583" s="5">
        <v>3582</v>
      </c>
      <c r="B3583" s="6">
        <v>45555</v>
      </c>
      <c r="C3583" s="5" t="s">
        <v>74</v>
      </c>
      <c r="D3583" s="5" t="str">
        <f>VLOOKUP($C3583,'Sales Person'!$A$1:$C$21,2,0)</f>
        <v>Michale Cole</v>
      </c>
      <c r="E3583" s="5" t="s">
        <v>7</v>
      </c>
      <c r="F3583" s="5" t="str">
        <f>VLOOKUP($E3583,Country!$A$1:$B$11,2,0)</f>
        <v>Europe</v>
      </c>
      <c r="G3583" s="5" t="s">
        <v>26</v>
      </c>
      <c r="H3583" s="5" t="str">
        <f>VLOOKUP($G3583,Products!$A$1:$C$11,COLUMNS(Products!$A$2:B3583),0)</f>
        <v>Electronics</v>
      </c>
      <c r="I3583" s="5">
        <f>VLOOKUP($G3583,Products!$A$1:$C$11,COLUMNS(Products!$A$2:C3583),0)</f>
        <v>263.2</v>
      </c>
      <c r="J3583" s="5">
        <v>844.89</v>
      </c>
      <c r="K3583" s="5" t="s">
        <v>81</v>
      </c>
      <c r="L3583" s="6">
        <v>45563</v>
      </c>
      <c r="M3583" s="5">
        <f t="shared" si="55"/>
        <v>8</v>
      </c>
      <c r="N3583" s="5" t="str">
        <f>TEXT(Table1[[#This Row],[Date]],"mmm")</f>
        <v>Sep</v>
      </c>
      <c r="O3583" s="5">
        <f>YEAR(Table1[[#This Row],[Date]])</f>
        <v>2024</v>
      </c>
    </row>
    <row r="3584" spans="1:15" x14ac:dyDescent="0.25">
      <c r="A3584" s="5">
        <v>3583</v>
      </c>
      <c r="B3584" s="6">
        <v>45583</v>
      </c>
      <c r="C3584" s="5" t="s">
        <v>66</v>
      </c>
      <c r="D3584" s="5" t="str">
        <f>VLOOKUP($C3584,'Sales Person'!$A$1:$C$21,2,0)</f>
        <v>Michale Cole</v>
      </c>
      <c r="E3584" s="5" t="s">
        <v>2</v>
      </c>
      <c r="F3584" s="5" t="str">
        <f>VLOOKUP($E3584,Country!$A$1:$B$11,2,0)</f>
        <v>North America</v>
      </c>
      <c r="G3584" s="5" t="s">
        <v>20</v>
      </c>
      <c r="H3584" s="5" t="str">
        <f>VLOOKUP($G3584,Products!$A$1:$C$11,COLUMNS(Products!$A$2:B3584),0)</f>
        <v>Office Equipment</v>
      </c>
      <c r="I3584" s="5">
        <f>VLOOKUP($G3584,Products!$A$1:$C$11,COLUMNS(Products!$A$2:C3584),0)</f>
        <v>350.59</v>
      </c>
      <c r="J3584" s="5">
        <v>335.78</v>
      </c>
      <c r="K3584" s="5" t="s">
        <v>81</v>
      </c>
      <c r="L3584" s="6">
        <v>45584</v>
      </c>
      <c r="M3584" s="5">
        <f t="shared" si="55"/>
        <v>1</v>
      </c>
      <c r="N3584" s="5" t="str">
        <f>TEXT(Table1[[#This Row],[Date]],"mmm")</f>
        <v>Oct</v>
      </c>
      <c r="O3584" s="5">
        <f>YEAR(Table1[[#This Row],[Date]])</f>
        <v>2024</v>
      </c>
    </row>
    <row r="3585" spans="1:15" x14ac:dyDescent="0.25">
      <c r="A3585" s="5">
        <v>3584</v>
      </c>
      <c r="B3585" s="6">
        <v>45195</v>
      </c>
      <c r="C3585" s="5" t="s">
        <v>40</v>
      </c>
      <c r="D3585" s="5" t="str">
        <f>VLOOKUP($C3585,'Sales Person'!$A$1:$C$21,2,0)</f>
        <v>Samantha Irvin</v>
      </c>
      <c r="E3585" s="5" t="s">
        <v>5</v>
      </c>
      <c r="F3585" s="5" t="str">
        <f>VLOOKUP($E3585,Country!$A$1:$B$11,2,0)</f>
        <v>South America</v>
      </c>
      <c r="G3585" s="5" t="s">
        <v>32</v>
      </c>
      <c r="H3585" s="5" t="str">
        <f>VLOOKUP($G3585,Products!$A$1:$C$11,COLUMNS(Products!$A$2:B3585),0)</f>
        <v>Audio</v>
      </c>
      <c r="I3585" s="5">
        <f>VLOOKUP($G3585,Products!$A$1:$C$11,COLUMNS(Products!$A$2:C3585),0)</f>
        <v>143.09</v>
      </c>
      <c r="J3585" s="5">
        <v>756.45</v>
      </c>
      <c r="K3585" s="5" t="s">
        <v>81</v>
      </c>
      <c r="L3585" s="6">
        <v>45199</v>
      </c>
      <c r="M3585" s="5">
        <f t="shared" si="55"/>
        <v>4</v>
      </c>
      <c r="N3585" s="5" t="str">
        <f>TEXT(Table1[[#This Row],[Date]],"mmm")</f>
        <v>Sep</v>
      </c>
      <c r="O3585" s="5">
        <f>YEAR(Table1[[#This Row],[Date]])</f>
        <v>2023</v>
      </c>
    </row>
    <row r="3586" spans="1:15" x14ac:dyDescent="0.25">
      <c r="A3586" s="5">
        <v>3585</v>
      </c>
      <c r="B3586" s="6">
        <v>45487</v>
      </c>
      <c r="C3586" s="5" t="s">
        <v>36</v>
      </c>
      <c r="D3586" s="5" t="str">
        <f>VLOOKUP($C3586,'Sales Person'!$A$1:$C$21,2,0)</f>
        <v>Michale Cole</v>
      </c>
      <c r="E3586" s="5" t="s">
        <v>15</v>
      </c>
      <c r="F3586" s="5" t="str">
        <f>VLOOKUP($E3586,Country!$A$1:$B$11,2,0)</f>
        <v>Oceania</v>
      </c>
      <c r="G3586" s="5" t="s">
        <v>24</v>
      </c>
      <c r="H3586" s="5" t="str">
        <f>VLOOKUP($G3586,Products!$A$1:$C$11,COLUMNS(Products!$A$2:B3586),0)</f>
        <v>Audio</v>
      </c>
      <c r="I3586" s="5">
        <f>VLOOKUP($G3586,Products!$A$1:$C$11,COLUMNS(Products!$A$2:C3586),0)</f>
        <v>195.62</v>
      </c>
      <c r="J3586" s="5">
        <v>967.68</v>
      </c>
      <c r="K3586" s="5" t="s">
        <v>81</v>
      </c>
      <c r="L3586" s="6">
        <v>45507</v>
      </c>
      <c r="M3586" s="5">
        <f t="shared" ref="M3586:M3649" si="56">IFERROR(L3586-B3586,"0")</f>
        <v>20</v>
      </c>
      <c r="N3586" s="5" t="str">
        <f>TEXT(Table1[[#This Row],[Date]],"mmm")</f>
        <v>Jul</v>
      </c>
      <c r="O3586" s="5">
        <f>YEAR(Table1[[#This Row],[Date]])</f>
        <v>2024</v>
      </c>
    </row>
    <row r="3587" spans="1:15" x14ac:dyDescent="0.25">
      <c r="A3587" s="5">
        <v>3586</v>
      </c>
      <c r="B3587" s="6">
        <v>45532</v>
      </c>
      <c r="C3587" s="5" t="s">
        <v>68</v>
      </c>
      <c r="D3587" s="5" t="str">
        <f>VLOOKUP($C3587,'Sales Person'!$A$1:$C$21,2,0)</f>
        <v>Samantha Irvin</v>
      </c>
      <c r="E3587" s="5" t="s">
        <v>14</v>
      </c>
      <c r="F3587" s="5" t="str">
        <f>VLOOKUP($E3587,Country!$A$1:$B$11,2,0)</f>
        <v>Asia</v>
      </c>
      <c r="G3587" s="5" t="s">
        <v>28</v>
      </c>
      <c r="H3587" s="5" t="str">
        <f>VLOOKUP($G3587,Products!$A$1:$C$11,COLUMNS(Products!$A$2:B3587),0)</f>
        <v>Electronics</v>
      </c>
      <c r="I3587" s="5">
        <f>VLOOKUP($G3587,Products!$A$1:$C$11,COLUMNS(Products!$A$2:C3587),0)</f>
        <v>282.79000000000002</v>
      </c>
      <c r="J3587" s="5">
        <v>103.64</v>
      </c>
      <c r="K3587" s="5" t="s">
        <v>81</v>
      </c>
      <c r="L3587" s="6">
        <v>45550</v>
      </c>
      <c r="M3587" s="5">
        <f t="shared" si="56"/>
        <v>18</v>
      </c>
      <c r="N3587" s="5" t="str">
        <f>TEXT(Table1[[#This Row],[Date]],"mmm")</f>
        <v>Aug</v>
      </c>
      <c r="O3587" s="5">
        <f>YEAR(Table1[[#This Row],[Date]])</f>
        <v>2024</v>
      </c>
    </row>
    <row r="3588" spans="1:15" x14ac:dyDescent="0.25">
      <c r="A3588" s="5">
        <v>3587</v>
      </c>
      <c r="B3588" s="6">
        <v>45436</v>
      </c>
      <c r="C3588" s="5" t="s">
        <v>50</v>
      </c>
      <c r="D3588" s="5" t="str">
        <f>VLOOKUP($C3588,'Sales Person'!$A$1:$C$21,2,0)</f>
        <v>Michale Cole</v>
      </c>
      <c r="E3588" s="5" t="s">
        <v>9</v>
      </c>
      <c r="F3588" s="5" t="str">
        <f>VLOOKUP($E3588,Country!$A$1:$B$11,2,0)</f>
        <v>Europe</v>
      </c>
      <c r="G3588" s="5" t="s">
        <v>22</v>
      </c>
      <c r="H3588" s="5" t="str">
        <f>VLOOKUP($G3588,Products!$A$1:$C$11,COLUMNS(Products!$A$2:B3588),0)</f>
        <v>Computing</v>
      </c>
      <c r="I3588" s="5">
        <f>VLOOKUP($G3588,Products!$A$1:$C$11,COLUMNS(Products!$A$2:C3588),0)</f>
        <v>415.78</v>
      </c>
      <c r="J3588" s="5">
        <v>873.44</v>
      </c>
      <c r="K3588" s="5" t="s">
        <v>82</v>
      </c>
      <c r="L3588" s="5" t="s">
        <v>83</v>
      </c>
      <c r="M3588" s="5" t="str">
        <f t="shared" si="56"/>
        <v>0</v>
      </c>
      <c r="N3588" s="5" t="str">
        <f>TEXT(Table1[[#This Row],[Date]],"mmm")</f>
        <v>May</v>
      </c>
      <c r="O3588" s="5">
        <f>YEAR(Table1[[#This Row],[Date]])</f>
        <v>2024</v>
      </c>
    </row>
    <row r="3589" spans="1:15" x14ac:dyDescent="0.25">
      <c r="A3589" s="5">
        <v>3588</v>
      </c>
      <c r="B3589" s="6">
        <v>45303</v>
      </c>
      <c r="C3589" s="5" t="s">
        <v>70</v>
      </c>
      <c r="D3589" s="5" t="str">
        <f>VLOOKUP($C3589,'Sales Person'!$A$1:$C$21,2,0)</f>
        <v>Cathy Kelley</v>
      </c>
      <c r="E3589" s="5" t="s">
        <v>13</v>
      </c>
      <c r="F3589" s="5" t="str">
        <f>VLOOKUP($E3589,Country!$A$1:$B$11,2,0)</f>
        <v>Asia</v>
      </c>
      <c r="G3589" s="5" t="s">
        <v>26</v>
      </c>
      <c r="H3589" s="5" t="str">
        <f>VLOOKUP($G3589,Products!$A$1:$C$11,COLUMNS(Products!$A$2:B3589),0)</f>
        <v>Electronics</v>
      </c>
      <c r="I3589" s="5">
        <f>VLOOKUP($G3589,Products!$A$1:$C$11,COLUMNS(Products!$A$2:C3589),0)</f>
        <v>263.2</v>
      </c>
      <c r="J3589" s="5">
        <v>274.2</v>
      </c>
      <c r="K3589" s="5" t="s">
        <v>81</v>
      </c>
      <c r="L3589" s="6">
        <v>45318</v>
      </c>
      <c r="M3589" s="5">
        <f t="shared" si="56"/>
        <v>15</v>
      </c>
      <c r="N3589" s="5" t="str">
        <f>TEXT(Table1[[#This Row],[Date]],"mmm")</f>
        <v>Jan</v>
      </c>
      <c r="O3589" s="5">
        <f>YEAR(Table1[[#This Row],[Date]])</f>
        <v>2024</v>
      </c>
    </row>
    <row r="3590" spans="1:15" x14ac:dyDescent="0.25">
      <c r="A3590" s="5">
        <v>3589</v>
      </c>
      <c r="B3590" s="6">
        <v>45447</v>
      </c>
      <c r="C3590" s="5" t="s">
        <v>54</v>
      </c>
      <c r="D3590" s="5" t="str">
        <f>VLOOKUP($C3590,'Sales Person'!$A$1:$C$21,2,0)</f>
        <v>Michale Cole</v>
      </c>
      <c r="E3590" s="5" t="s">
        <v>15</v>
      </c>
      <c r="F3590" s="5" t="str">
        <f>VLOOKUP($E3590,Country!$A$1:$B$11,2,0)</f>
        <v>Oceania</v>
      </c>
      <c r="G3590" s="5" t="s">
        <v>28</v>
      </c>
      <c r="H3590" s="5" t="str">
        <f>VLOOKUP($G3590,Products!$A$1:$C$11,COLUMNS(Products!$A$2:B3590),0)</f>
        <v>Electronics</v>
      </c>
      <c r="I3590" s="5">
        <f>VLOOKUP($G3590,Products!$A$1:$C$11,COLUMNS(Products!$A$2:C3590),0)</f>
        <v>282.79000000000002</v>
      </c>
      <c r="J3590" s="5">
        <v>949.87</v>
      </c>
      <c r="K3590" s="5" t="s">
        <v>82</v>
      </c>
      <c r="L3590" s="5" t="s">
        <v>83</v>
      </c>
      <c r="M3590" s="5" t="str">
        <f t="shared" si="56"/>
        <v>0</v>
      </c>
      <c r="N3590" s="5" t="str">
        <f>TEXT(Table1[[#This Row],[Date]],"mmm")</f>
        <v>Jun</v>
      </c>
      <c r="O3590" s="5">
        <f>YEAR(Table1[[#This Row],[Date]])</f>
        <v>2024</v>
      </c>
    </row>
    <row r="3591" spans="1:15" x14ac:dyDescent="0.25">
      <c r="A3591" s="5">
        <v>3590</v>
      </c>
      <c r="B3591" s="6">
        <v>45398</v>
      </c>
      <c r="C3591" s="5" t="s">
        <v>66</v>
      </c>
      <c r="D3591" s="5" t="str">
        <f>VLOOKUP($C3591,'Sales Person'!$A$1:$C$21,2,0)</f>
        <v>Michale Cole</v>
      </c>
      <c r="E3591" s="5" t="s">
        <v>14</v>
      </c>
      <c r="F3591" s="5" t="str">
        <f>VLOOKUP($E3591,Country!$A$1:$B$11,2,0)</f>
        <v>Asia</v>
      </c>
      <c r="G3591" s="5" t="s">
        <v>29</v>
      </c>
      <c r="H3591" s="5" t="str">
        <f>VLOOKUP($G3591,Products!$A$1:$C$11,COLUMNS(Products!$A$2:B3591),0)</f>
        <v>Computing</v>
      </c>
      <c r="I3591" s="5">
        <f>VLOOKUP($G3591,Products!$A$1:$C$11,COLUMNS(Products!$A$2:C3591),0)</f>
        <v>104.6</v>
      </c>
      <c r="J3591" s="5">
        <v>504.51</v>
      </c>
      <c r="K3591" s="5" t="s">
        <v>82</v>
      </c>
      <c r="L3591" s="5" t="s">
        <v>83</v>
      </c>
      <c r="M3591" s="5" t="str">
        <f t="shared" si="56"/>
        <v>0</v>
      </c>
      <c r="N3591" s="5" t="str">
        <f>TEXT(Table1[[#This Row],[Date]],"mmm")</f>
        <v>Apr</v>
      </c>
      <c r="O3591" s="5">
        <f>YEAR(Table1[[#This Row],[Date]])</f>
        <v>2024</v>
      </c>
    </row>
    <row r="3592" spans="1:15" x14ac:dyDescent="0.25">
      <c r="A3592" s="5">
        <v>3591</v>
      </c>
      <c r="B3592" s="6">
        <v>45365</v>
      </c>
      <c r="C3592" s="5" t="s">
        <v>66</v>
      </c>
      <c r="D3592" s="5" t="str">
        <f>VLOOKUP($C3592,'Sales Person'!$A$1:$C$21,2,0)</f>
        <v>Michale Cole</v>
      </c>
      <c r="E3592" s="5" t="s">
        <v>4</v>
      </c>
      <c r="F3592" s="5" t="str">
        <f>VLOOKUP($E3592,Country!$A$1:$B$11,2,0)</f>
        <v>North America</v>
      </c>
      <c r="G3592" s="5" t="s">
        <v>31</v>
      </c>
      <c r="H3592" s="5" t="str">
        <f>VLOOKUP($G3592,Products!$A$1:$C$11,COLUMNS(Products!$A$2:B3592),0)</f>
        <v>Electronics</v>
      </c>
      <c r="I3592" s="5">
        <f>VLOOKUP($G3592,Products!$A$1:$C$11,COLUMNS(Products!$A$2:C3592),0)</f>
        <v>71.97</v>
      </c>
      <c r="J3592" s="5">
        <v>188.6</v>
      </c>
      <c r="K3592" s="5" t="s">
        <v>81</v>
      </c>
      <c r="L3592" s="6">
        <v>45367</v>
      </c>
      <c r="M3592" s="5">
        <f t="shared" si="56"/>
        <v>2</v>
      </c>
      <c r="N3592" s="5" t="str">
        <f>TEXT(Table1[[#This Row],[Date]],"mmm")</f>
        <v>Mar</v>
      </c>
      <c r="O3592" s="5">
        <f>YEAR(Table1[[#This Row],[Date]])</f>
        <v>2024</v>
      </c>
    </row>
    <row r="3593" spans="1:15" x14ac:dyDescent="0.25">
      <c r="A3593" s="5">
        <v>3592</v>
      </c>
      <c r="B3593" s="6">
        <v>45063</v>
      </c>
      <c r="C3593" s="5" t="s">
        <v>46</v>
      </c>
      <c r="D3593" s="5" t="str">
        <f>VLOOKUP($C3593,'Sales Person'!$A$1:$C$21,2,0)</f>
        <v>Nick Patrick</v>
      </c>
      <c r="E3593" s="5" t="s">
        <v>9</v>
      </c>
      <c r="F3593" s="5" t="str">
        <f>VLOOKUP($E3593,Country!$A$1:$B$11,2,0)</f>
        <v>Europe</v>
      </c>
      <c r="G3593" s="5" t="s">
        <v>20</v>
      </c>
      <c r="H3593" s="5" t="str">
        <f>VLOOKUP($G3593,Products!$A$1:$C$11,COLUMNS(Products!$A$2:B3593),0)</f>
        <v>Office Equipment</v>
      </c>
      <c r="I3593" s="5">
        <f>VLOOKUP($G3593,Products!$A$1:$C$11,COLUMNS(Products!$A$2:C3593),0)</f>
        <v>350.59</v>
      </c>
      <c r="J3593" s="5">
        <v>616.79999999999995</v>
      </c>
      <c r="K3593" s="5" t="s">
        <v>81</v>
      </c>
      <c r="L3593" s="6">
        <v>45073</v>
      </c>
      <c r="M3593" s="5">
        <f t="shared" si="56"/>
        <v>10</v>
      </c>
      <c r="N3593" s="5" t="str">
        <f>TEXT(Table1[[#This Row],[Date]],"mmm")</f>
        <v>May</v>
      </c>
      <c r="O3593" s="5">
        <f>YEAR(Table1[[#This Row],[Date]])</f>
        <v>2023</v>
      </c>
    </row>
    <row r="3594" spans="1:15" x14ac:dyDescent="0.25">
      <c r="A3594" s="5">
        <v>3593</v>
      </c>
      <c r="B3594" s="6">
        <v>45624</v>
      </c>
      <c r="C3594" s="5" t="s">
        <v>54</v>
      </c>
      <c r="D3594" s="5" t="str">
        <f>VLOOKUP($C3594,'Sales Person'!$A$1:$C$21,2,0)</f>
        <v>Michale Cole</v>
      </c>
      <c r="E3594" s="5" t="s">
        <v>4</v>
      </c>
      <c r="F3594" s="5" t="str">
        <f>VLOOKUP($E3594,Country!$A$1:$B$11,2,0)</f>
        <v>North America</v>
      </c>
      <c r="G3594" s="5" t="s">
        <v>24</v>
      </c>
      <c r="H3594" s="5" t="str">
        <f>VLOOKUP($G3594,Products!$A$1:$C$11,COLUMNS(Products!$A$2:B3594),0)</f>
        <v>Audio</v>
      </c>
      <c r="I3594" s="5">
        <f>VLOOKUP($G3594,Products!$A$1:$C$11,COLUMNS(Products!$A$2:C3594),0)</f>
        <v>195.62</v>
      </c>
      <c r="J3594" s="5">
        <v>986.23</v>
      </c>
      <c r="K3594" s="5" t="s">
        <v>81</v>
      </c>
      <c r="L3594" s="6">
        <v>45626</v>
      </c>
      <c r="M3594" s="5">
        <f t="shared" si="56"/>
        <v>2</v>
      </c>
      <c r="N3594" s="5" t="str">
        <f>TEXT(Table1[[#This Row],[Date]],"mmm")</f>
        <v>Nov</v>
      </c>
      <c r="O3594" s="5">
        <f>YEAR(Table1[[#This Row],[Date]])</f>
        <v>2024</v>
      </c>
    </row>
    <row r="3595" spans="1:15" x14ac:dyDescent="0.25">
      <c r="A3595" s="5">
        <v>3594</v>
      </c>
      <c r="B3595" s="6">
        <v>45177</v>
      </c>
      <c r="C3595" s="5" t="s">
        <v>50</v>
      </c>
      <c r="D3595" s="5" t="str">
        <f>VLOOKUP($C3595,'Sales Person'!$A$1:$C$21,2,0)</f>
        <v>Michale Cole</v>
      </c>
      <c r="E3595" s="5" t="s">
        <v>11</v>
      </c>
      <c r="F3595" s="5" t="str">
        <f>VLOOKUP($E3595,Country!$A$1:$B$11,2,0)</f>
        <v>Asia</v>
      </c>
      <c r="G3595" s="5" t="s">
        <v>26</v>
      </c>
      <c r="H3595" s="5" t="str">
        <f>VLOOKUP($G3595,Products!$A$1:$C$11,COLUMNS(Products!$A$2:B3595),0)</f>
        <v>Electronics</v>
      </c>
      <c r="I3595" s="5">
        <f>VLOOKUP($G3595,Products!$A$1:$C$11,COLUMNS(Products!$A$2:C3595),0)</f>
        <v>263.2</v>
      </c>
      <c r="J3595" s="5">
        <v>696.08</v>
      </c>
      <c r="K3595" s="5" t="s">
        <v>81</v>
      </c>
      <c r="L3595" s="6">
        <v>45189</v>
      </c>
      <c r="M3595" s="5">
        <f t="shared" si="56"/>
        <v>12</v>
      </c>
      <c r="N3595" s="5" t="str">
        <f>TEXT(Table1[[#This Row],[Date]],"mmm")</f>
        <v>Sep</v>
      </c>
      <c r="O3595" s="5">
        <f>YEAR(Table1[[#This Row],[Date]])</f>
        <v>2023</v>
      </c>
    </row>
    <row r="3596" spans="1:15" x14ac:dyDescent="0.25">
      <c r="A3596" s="5">
        <v>3595</v>
      </c>
      <c r="B3596" s="6">
        <v>45565</v>
      </c>
      <c r="C3596" s="5" t="s">
        <v>36</v>
      </c>
      <c r="D3596" s="5" t="str">
        <f>VLOOKUP($C3596,'Sales Person'!$A$1:$C$21,2,0)</f>
        <v>Michale Cole</v>
      </c>
      <c r="E3596" s="5" t="s">
        <v>15</v>
      </c>
      <c r="F3596" s="5" t="str">
        <f>VLOOKUP($E3596,Country!$A$1:$B$11,2,0)</f>
        <v>Oceania</v>
      </c>
      <c r="G3596" s="5" t="s">
        <v>26</v>
      </c>
      <c r="H3596" s="5" t="str">
        <f>VLOOKUP($G3596,Products!$A$1:$C$11,COLUMNS(Products!$A$2:B3596),0)</f>
        <v>Electronics</v>
      </c>
      <c r="I3596" s="5">
        <f>VLOOKUP($G3596,Products!$A$1:$C$11,COLUMNS(Products!$A$2:C3596),0)</f>
        <v>263.2</v>
      </c>
      <c r="J3596" s="5">
        <v>346.51</v>
      </c>
      <c r="K3596" s="5" t="s">
        <v>82</v>
      </c>
      <c r="L3596" s="5" t="s">
        <v>83</v>
      </c>
      <c r="M3596" s="5" t="str">
        <f t="shared" si="56"/>
        <v>0</v>
      </c>
      <c r="N3596" s="5" t="str">
        <f>TEXT(Table1[[#This Row],[Date]],"mmm")</f>
        <v>Sep</v>
      </c>
      <c r="O3596" s="5">
        <f>YEAR(Table1[[#This Row],[Date]])</f>
        <v>2024</v>
      </c>
    </row>
    <row r="3597" spans="1:15" x14ac:dyDescent="0.25">
      <c r="A3597" s="5">
        <v>3596</v>
      </c>
      <c r="B3597" s="6">
        <v>45431</v>
      </c>
      <c r="C3597" s="5" t="s">
        <v>48</v>
      </c>
      <c r="D3597" s="5" t="str">
        <f>VLOOKUP($C3597,'Sales Person'!$A$1:$C$21,2,0)</f>
        <v>Cathy Kelley</v>
      </c>
      <c r="E3597" s="5" t="s">
        <v>7</v>
      </c>
      <c r="F3597" s="5" t="str">
        <f>VLOOKUP($E3597,Country!$A$1:$B$11,2,0)</f>
        <v>Europe</v>
      </c>
      <c r="G3597" s="5" t="s">
        <v>30</v>
      </c>
      <c r="H3597" s="5" t="str">
        <f>VLOOKUP($G3597,Products!$A$1:$C$11,COLUMNS(Products!$A$2:B3597),0)</f>
        <v>Audio</v>
      </c>
      <c r="I3597" s="5">
        <f>VLOOKUP($G3597,Products!$A$1:$C$11,COLUMNS(Products!$A$2:C3597),0)</f>
        <v>199.57</v>
      </c>
      <c r="J3597" s="5">
        <v>431.29</v>
      </c>
      <c r="K3597" s="5" t="s">
        <v>82</v>
      </c>
      <c r="L3597" s="5" t="s">
        <v>83</v>
      </c>
      <c r="M3597" s="5" t="str">
        <f t="shared" si="56"/>
        <v>0</v>
      </c>
      <c r="N3597" s="5" t="str">
        <f>TEXT(Table1[[#This Row],[Date]],"mmm")</f>
        <v>May</v>
      </c>
      <c r="O3597" s="5">
        <f>YEAR(Table1[[#This Row],[Date]])</f>
        <v>2024</v>
      </c>
    </row>
    <row r="3598" spans="1:15" x14ac:dyDescent="0.25">
      <c r="A3598" s="5">
        <v>3597</v>
      </c>
      <c r="B3598" s="6">
        <v>45464</v>
      </c>
      <c r="C3598" s="5" t="s">
        <v>58</v>
      </c>
      <c r="D3598" s="5" t="str">
        <f>VLOOKUP($C3598,'Sales Person'!$A$1:$C$21,2,0)</f>
        <v>Nick Patrick</v>
      </c>
      <c r="E3598" s="5" t="s">
        <v>15</v>
      </c>
      <c r="F3598" s="5" t="str">
        <f>VLOOKUP($E3598,Country!$A$1:$B$11,2,0)</f>
        <v>Oceania</v>
      </c>
      <c r="G3598" s="5" t="s">
        <v>29</v>
      </c>
      <c r="H3598" s="5" t="str">
        <f>VLOOKUP($G3598,Products!$A$1:$C$11,COLUMNS(Products!$A$2:B3598),0)</f>
        <v>Computing</v>
      </c>
      <c r="I3598" s="5">
        <f>VLOOKUP($G3598,Products!$A$1:$C$11,COLUMNS(Products!$A$2:C3598),0)</f>
        <v>104.6</v>
      </c>
      <c r="J3598" s="5">
        <v>637.17999999999995</v>
      </c>
      <c r="K3598" s="5" t="s">
        <v>82</v>
      </c>
      <c r="L3598" s="5" t="s">
        <v>83</v>
      </c>
      <c r="M3598" s="5" t="str">
        <f t="shared" si="56"/>
        <v>0</v>
      </c>
      <c r="N3598" s="5" t="str">
        <f>TEXT(Table1[[#This Row],[Date]],"mmm")</f>
        <v>Jun</v>
      </c>
      <c r="O3598" s="5">
        <f>YEAR(Table1[[#This Row],[Date]])</f>
        <v>2024</v>
      </c>
    </row>
    <row r="3599" spans="1:15" x14ac:dyDescent="0.25">
      <c r="A3599" s="5">
        <v>3598</v>
      </c>
      <c r="B3599" s="6">
        <v>45406</v>
      </c>
      <c r="C3599" s="5" t="s">
        <v>70</v>
      </c>
      <c r="D3599" s="5" t="str">
        <f>VLOOKUP($C3599,'Sales Person'!$A$1:$C$21,2,0)</f>
        <v>Cathy Kelley</v>
      </c>
      <c r="E3599" s="5" t="s">
        <v>9</v>
      </c>
      <c r="F3599" s="5" t="str">
        <f>VLOOKUP($E3599,Country!$A$1:$B$11,2,0)</f>
        <v>Europe</v>
      </c>
      <c r="G3599" s="5" t="s">
        <v>20</v>
      </c>
      <c r="H3599" s="5" t="str">
        <f>VLOOKUP($G3599,Products!$A$1:$C$11,COLUMNS(Products!$A$2:B3599),0)</f>
        <v>Office Equipment</v>
      </c>
      <c r="I3599" s="5">
        <f>VLOOKUP($G3599,Products!$A$1:$C$11,COLUMNS(Products!$A$2:C3599),0)</f>
        <v>350.59</v>
      </c>
      <c r="J3599" s="5">
        <v>458.61</v>
      </c>
      <c r="K3599" s="5" t="s">
        <v>81</v>
      </c>
      <c r="L3599" s="6">
        <v>45416</v>
      </c>
      <c r="M3599" s="5">
        <f t="shared" si="56"/>
        <v>10</v>
      </c>
      <c r="N3599" s="5" t="str">
        <f>TEXT(Table1[[#This Row],[Date]],"mmm")</f>
        <v>Apr</v>
      </c>
      <c r="O3599" s="5">
        <f>YEAR(Table1[[#This Row],[Date]])</f>
        <v>2024</v>
      </c>
    </row>
    <row r="3600" spans="1:15" x14ac:dyDescent="0.25">
      <c r="A3600" s="5">
        <v>3599</v>
      </c>
      <c r="B3600" s="6">
        <v>45056</v>
      </c>
      <c r="C3600" s="5" t="s">
        <v>74</v>
      </c>
      <c r="D3600" s="5" t="str">
        <f>VLOOKUP($C3600,'Sales Person'!$A$1:$C$21,2,0)</f>
        <v>Michale Cole</v>
      </c>
      <c r="E3600" s="5" t="s">
        <v>5</v>
      </c>
      <c r="F3600" s="5" t="str">
        <f>VLOOKUP($E3600,Country!$A$1:$B$11,2,0)</f>
        <v>South America</v>
      </c>
      <c r="G3600" s="5" t="s">
        <v>26</v>
      </c>
      <c r="H3600" s="5" t="str">
        <f>VLOOKUP($G3600,Products!$A$1:$C$11,COLUMNS(Products!$A$2:B3600),0)</f>
        <v>Electronics</v>
      </c>
      <c r="I3600" s="5">
        <f>VLOOKUP($G3600,Products!$A$1:$C$11,COLUMNS(Products!$A$2:C3600),0)</f>
        <v>263.2</v>
      </c>
      <c r="J3600" s="5">
        <v>543.88</v>
      </c>
      <c r="K3600" s="5" t="s">
        <v>81</v>
      </c>
      <c r="L3600" s="6">
        <v>45060</v>
      </c>
      <c r="M3600" s="5">
        <f t="shared" si="56"/>
        <v>4</v>
      </c>
      <c r="N3600" s="5" t="str">
        <f>TEXT(Table1[[#This Row],[Date]],"mmm")</f>
        <v>May</v>
      </c>
      <c r="O3600" s="5">
        <f>YEAR(Table1[[#This Row],[Date]])</f>
        <v>2023</v>
      </c>
    </row>
    <row r="3601" spans="1:15" x14ac:dyDescent="0.25">
      <c r="A3601" s="5">
        <v>3600</v>
      </c>
      <c r="B3601" s="6">
        <v>45465</v>
      </c>
      <c r="C3601" s="5" t="s">
        <v>54</v>
      </c>
      <c r="D3601" s="5" t="str">
        <f>VLOOKUP($C3601,'Sales Person'!$A$1:$C$21,2,0)</f>
        <v>Michale Cole</v>
      </c>
      <c r="E3601" s="5" t="s">
        <v>10</v>
      </c>
      <c r="F3601" s="5" t="str">
        <f>VLOOKUP($E3601,Country!$A$1:$B$11,2,0)</f>
        <v>Europe</v>
      </c>
      <c r="G3601" s="5" t="s">
        <v>22</v>
      </c>
      <c r="H3601" s="5" t="str">
        <f>VLOOKUP($G3601,Products!$A$1:$C$11,COLUMNS(Products!$A$2:B3601),0)</f>
        <v>Computing</v>
      </c>
      <c r="I3601" s="5">
        <f>VLOOKUP($G3601,Products!$A$1:$C$11,COLUMNS(Products!$A$2:C3601),0)</f>
        <v>415.78</v>
      </c>
      <c r="J3601" s="5">
        <v>529.70000000000005</v>
      </c>
      <c r="K3601" s="5" t="s">
        <v>81</v>
      </c>
      <c r="L3601" s="6">
        <v>45471</v>
      </c>
      <c r="M3601" s="5">
        <f t="shared" si="56"/>
        <v>6</v>
      </c>
      <c r="N3601" s="5" t="str">
        <f>TEXT(Table1[[#This Row],[Date]],"mmm")</f>
        <v>Jun</v>
      </c>
      <c r="O3601" s="5">
        <f>YEAR(Table1[[#This Row],[Date]])</f>
        <v>2024</v>
      </c>
    </row>
    <row r="3602" spans="1:15" x14ac:dyDescent="0.25">
      <c r="A3602" s="5">
        <v>3601</v>
      </c>
      <c r="B3602" s="6">
        <v>45496</v>
      </c>
      <c r="C3602" s="5" t="s">
        <v>58</v>
      </c>
      <c r="D3602" s="5" t="str">
        <f>VLOOKUP($C3602,'Sales Person'!$A$1:$C$21,2,0)</f>
        <v>Nick Patrick</v>
      </c>
      <c r="E3602" s="5" t="s">
        <v>5</v>
      </c>
      <c r="F3602" s="5" t="str">
        <f>VLOOKUP($E3602,Country!$A$1:$B$11,2,0)</f>
        <v>South America</v>
      </c>
      <c r="G3602" s="5" t="s">
        <v>26</v>
      </c>
      <c r="H3602" s="5" t="str">
        <f>VLOOKUP($G3602,Products!$A$1:$C$11,COLUMNS(Products!$A$2:B3602),0)</f>
        <v>Electronics</v>
      </c>
      <c r="I3602" s="5">
        <f>VLOOKUP($G3602,Products!$A$1:$C$11,COLUMNS(Products!$A$2:C3602),0)</f>
        <v>263.2</v>
      </c>
      <c r="J3602" s="5">
        <v>307.83999999999997</v>
      </c>
      <c r="K3602" s="5" t="s">
        <v>82</v>
      </c>
      <c r="L3602" s="5" t="s">
        <v>83</v>
      </c>
      <c r="M3602" s="5" t="str">
        <f t="shared" si="56"/>
        <v>0</v>
      </c>
      <c r="N3602" s="5" t="str">
        <f>TEXT(Table1[[#This Row],[Date]],"mmm")</f>
        <v>Jul</v>
      </c>
      <c r="O3602" s="5">
        <f>YEAR(Table1[[#This Row],[Date]])</f>
        <v>2024</v>
      </c>
    </row>
    <row r="3603" spans="1:15" x14ac:dyDescent="0.25">
      <c r="A3603" s="5">
        <v>3602</v>
      </c>
      <c r="B3603" s="6">
        <v>45238</v>
      </c>
      <c r="C3603" s="5" t="s">
        <v>66</v>
      </c>
      <c r="D3603" s="5" t="str">
        <f>VLOOKUP($C3603,'Sales Person'!$A$1:$C$21,2,0)</f>
        <v>Michale Cole</v>
      </c>
      <c r="E3603" s="5" t="s">
        <v>7</v>
      </c>
      <c r="F3603" s="5" t="str">
        <f>VLOOKUP($E3603,Country!$A$1:$B$11,2,0)</f>
        <v>Europe</v>
      </c>
      <c r="G3603" s="5" t="s">
        <v>32</v>
      </c>
      <c r="H3603" s="5" t="str">
        <f>VLOOKUP($G3603,Products!$A$1:$C$11,COLUMNS(Products!$A$2:B3603),0)</f>
        <v>Audio</v>
      </c>
      <c r="I3603" s="5">
        <f>VLOOKUP($G3603,Products!$A$1:$C$11,COLUMNS(Products!$A$2:C3603),0)</f>
        <v>143.09</v>
      </c>
      <c r="J3603" s="5">
        <v>628.1</v>
      </c>
      <c r="K3603" s="5" t="s">
        <v>81</v>
      </c>
      <c r="L3603" s="6">
        <v>45246</v>
      </c>
      <c r="M3603" s="5">
        <f t="shared" si="56"/>
        <v>8</v>
      </c>
      <c r="N3603" s="5" t="str">
        <f>TEXT(Table1[[#This Row],[Date]],"mmm")</f>
        <v>Nov</v>
      </c>
      <c r="O3603" s="5">
        <f>YEAR(Table1[[#This Row],[Date]])</f>
        <v>2023</v>
      </c>
    </row>
    <row r="3604" spans="1:15" x14ac:dyDescent="0.25">
      <c r="A3604" s="5">
        <v>3603</v>
      </c>
      <c r="B3604" s="6">
        <v>44977</v>
      </c>
      <c r="C3604" s="5" t="s">
        <v>62</v>
      </c>
      <c r="D3604" s="5" t="str">
        <f>VLOOKUP($C3604,'Sales Person'!$A$1:$C$21,2,0)</f>
        <v>Cathy Kelley</v>
      </c>
      <c r="E3604" s="5" t="s">
        <v>11</v>
      </c>
      <c r="F3604" s="5" t="str">
        <f>VLOOKUP($E3604,Country!$A$1:$B$11,2,0)</f>
        <v>Asia</v>
      </c>
      <c r="G3604" s="5" t="s">
        <v>32</v>
      </c>
      <c r="H3604" s="5" t="str">
        <f>VLOOKUP($G3604,Products!$A$1:$C$11,COLUMNS(Products!$A$2:B3604),0)</f>
        <v>Audio</v>
      </c>
      <c r="I3604" s="5">
        <f>VLOOKUP($G3604,Products!$A$1:$C$11,COLUMNS(Products!$A$2:C3604),0)</f>
        <v>143.09</v>
      </c>
      <c r="J3604" s="5">
        <v>656.75</v>
      </c>
      <c r="K3604" s="5" t="s">
        <v>81</v>
      </c>
      <c r="L3604" s="6">
        <v>44989</v>
      </c>
      <c r="M3604" s="5">
        <f t="shared" si="56"/>
        <v>12</v>
      </c>
      <c r="N3604" s="5" t="str">
        <f>TEXT(Table1[[#This Row],[Date]],"mmm")</f>
        <v>Feb</v>
      </c>
      <c r="O3604" s="5">
        <f>YEAR(Table1[[#This Row],[Date]])</f>
        <v>2023</v>
      </c>
    </row>
    <row r="3605" spans="1:15" x14ac:dyDescent="0.25">
      <c r="A3605" s="5">
        <v>3604</v>
      </c>
      <c r="B3605" s="6">
        <v>45341</v>
      </c>
      <c r="C3605" s="5" t="s">
        <v>44</v>
      </c>
      <c r="D3605" s="5" t="str">
        <f>VLOOKUP($C3605,'Sales Person'!$A$1:$C$21,2,0)</f>
        <v>Cathy Kelley</v>
      </c>
      <c r="E3605" s="5" t="s">
        <v>2</v>
      </c>
      <c r="F3605" s="5" t="str">
        <f>VLOOKUP($E3605,Country!$A$1:$B$11,2,0)</f>
        <v>North America</v>
      </c>
      <c r="G3605" s="5" t="s">
        <v>22</v>
      </c>
      <c r="H3605" s="5" t="str">
        <f>VLOOKUP($G3605,Products!$A$1:$C$11,COLUMNS(Products!$A$2:B3605),0)</f>
        <v>Computing</v>
      </c>
      <c r="I3605" s="5">
        <f>VLOOKUP($G3605,Products!$A$1:$C$11,COLUMNS(Products!$A$2:C3605),0)</f>
        <v>415.78</v>
      </c>
      <c r="J3605" s="5">
        <v>504.15</v>
      </c>
      <c r="K3605" s="5" t="s">
        <v>82</v>
      </c>
      <c r="L3605" s="5" t="s">
        <v>83</v>
      </c>
      <c r="M3605" s="5" t="str">
        <f t="shared" si="56"/>
        <v>0</v>
      </c>
      <c r="N3605" s="5" t="str">
        <f>TEXT(Table1[[#This Row],[Date]],"mmm")</f>
        <v>Feb</v>
      </c>
      <c r="O3605" s="5">
        <f>YEAR(Table1[[#This Row],[Date]])</f>
        <v>2024</v>
      </c>
    </row>
    <row r="3606" spans="1:15" x14ac:dyDescent="0.25">
      <c r="A3606" s="5">
        <v>3605</v>
      </c>
      <c r="B3606" s="6">
        <v>44993</v>
      </c>
      <c r="C3606" s="5" t="s">
        <v>42</v>
      </c>
      <c r="D3606" s="5" t="str">
        <f>VLOOKUP($C3606,'Sales Person'!$A$1:$C$21,2,0)</f>
        <v>Cathy Kelley</v>
      </c>
      <c r="E3606" s="5" t="s">
        <v>2</v>
      </c>
      <c r="F3606" s="5" t="str">
        <f>VLOOKUP($E3606,Country!$A$1:$B$11,2,0)</f>
        <v>North America</v>
      </c>
      <c r="G3606" s="5" t="s">
        <v>20</v>
      </c>
      <c r="H3606" s="5" t="str">
        <f>VLOOKUP($G3606,Products!$A$1:$C$11,COLUMNS(Products!$A$2:B3606),0)</f>
        <v>Office Equipment</v>
      </c>
      <c r="I3606" s="5">
        <f>VLOOKUP($G3606,Products!$A$1:$C$11,COLUMNS(Products!$A$2:C3606),0)</f>
        <v>350.59</v>
      </c>
      <c r="J3606" s="5">
        <v>410.65</v>
      </c>
      <c r="K3606" s="5" t="s">
        <v>81</v>
      </c>
      <c r="L3606" s="6">
        <v>44994</v>
      </c>
      <c r="M3606" s="5">
        <f t="shared" si="56"/>
        <v>1</v>
      </c>
      <c r="N3606" s="5" t="str">
        <f>TEXT(Table1[[#This Row],[Date]],"mmm")</f>
        <v>Mar</v>
      </c>
      <c r="O3606" s="5">
        <f>YEAR(Table1[[#This Row],[Date]])</f>
        <v>2023</v>
      </c>
    </row>
    <row r="3607" spans="1:15" x14ac:dyDescent="0.25">
      <c r="A3607" s="5">
        <v>3606</v>
      </c>
      <c r="B3607" s="6">
        <v>45568</v>
      </c>
      <c r="C3607" s="5" t="s">
        <v>62</v>
      </c>
      <c r="D3607" s="5" t="str">
        <f>VLOOKUP($C3607,'Sales Person'!$A$1:$C$21,2,0)</f>
        <v>Cathy Kelley</v>
      </c>
      <c r="E3607" s="5" t="s">
        <v>13</v>
      </c>
      <c r="F3607" s="5" t="str">
        <f>VLOOKUP($E3607,Country!$A$1:$B$11,2,0)</f>
        <v>Asia</v>
      </c>
      <c r="G3607" s="5" t="s">
        <v>30</v>
      </c>
      <c r="H3607" s="5" t="str">
        <f>VLOOKUP($G3607,Products!$A$1:$C$11,COLUMNS(Products!$A$2:B3607),0)</f>
        <v>Audio</v>
      </c>
      <c r="I3607" s="5">
        <f>VLOOKUP($G3607,Products!$A$1:$C$11,COLUMNS(Products!$A$2:C3607),0)</f>
        <v>199.57</v>
      </c>
      <c r="J3607" s="5">
        <v>591.41999999999996</v>
      </c>
      <c r="K3607" s="5" t="s">
        <v>82</v>
      </c>
      <c r="L3607" s="5" t="s">
        <v>83</v>
      </c>
      <c r="M3607" s="5" t="str">
        <f t="shared" si="56"/>
        <v>0</v>
      </c>
      <c r="N3607" s="5" t="str">
        <f>TEXT(Table1[[#This Row],[Date]],"mmm")</f>
        <v>Oct</v>
      </c>
      <c r="O3607" s="5">
        <f>YEAR(Table1[[#This Row],[Date]])</f>
        <v>2024</v>
      </c>
    </row>
    <row r="3608" spans="1:15" x14ac:dyDescent="0.25">
      <c r="A3608" s="5">
        <v>3607</v>
      </c>
      <c r="B3608" s="6">
        <v>44941</v>
      </c>
      <c r="C3608" s="5" t="s">
        <v>40</v>
      </c>
      <c r="D3608" s="5" t="str">
        <f>VLOOKUP($C3608,'Sales Person'!$A$1:$C$21,2,0)</f>
        <v>Samantha Irvin</v>
      </c>
      <c r="E3608" s="5" t="s">
        <v>13</v>
      </c>
      <c r="F3608" s="5" t="str">
        <f>VLOOKUP($E3608,Country!$A$1:$B$11,2,0)</f>
        <v>Asia</v>
      </c>
      <c r="G3608" s="5" t="s">
        <v>33</v>
      </c>
      <c r="H3608" s="5" t="str">
        <f>VLOOKUP($G3608,Products!$A$1:$C$11,COLUMNS(Products!$A$2:B3608),0)</f>
        <v>Electronics</v>
      </c>
      <c r="I3608" s="5">
        <f>VLOOKUP($G3608,Products!$A$1:$C$11,COLUMNS(Products!$A$2:C3608),0)</f>
        <v>381.62</v>
      </c>
      <c r="J3608" s="5">
        <v>582.84</v>
      </c>
      <c r="K3608" s="5" t="s">
        <v>81</v>
      </c>
      <c r="L3608" s="6">
        <v>44956</v>
      </c>
      <c r="M3608" s="5">
        <f t="shared" si="56"/>
        <v>15</v>
      </c>
      <c r="N3608" s="5" t="str">
        <f>TEXT(Table1[[#This Row],[Date]],"mmm")</f>
        <v>Jan</v>
      </c>
      <c r="O3608" s="5">
        <f>YEAR(Table1[[#This Row],[Date]])</f>
        <v>2023</v>
      </c>
    </row>
    <row r="3609" spans="1:15" x14ac:dyDescent="0.25">
      <c r="A3609" s="5">
        <v>3608</v>
      </c>
      <c r="B3609" s="6">
        <v>45434</v>
      </c>
      <c r="C3609" s="5" t="s">
        <v>46</v>
      </c>
      <c r="D3609" s="5" t="str">
        <f>VLOOKUP($C3609,'Sales Person'!$A$1:$C$21,2,0)</f>
        <v>Nick Patrick</v>
      </c>
      <c r="E3609" s="5" t="s">
        <v>11</v>
      </c>
      <c r="F3609" s="5" t="str">
        <f>VLOOKUP($E3609,Country!$A$1:$B$11,2,0)</f>
        <v>Asia</v>
      </c>
      <c r="G3609" s="5" t="s">
        <v>28</v>
      </c>
      <c r="H3609" s="5" t="str">
        <f>VLOOKUP($G3609,Products!$A$1:$C$11,COLUMNS(Products!$A$2:B3609),0)</f>
        <v>Electronics</v>
      </c>
      <c r="I3609" s="5">
        <f>VLOOKUP($G3609,Products!$A$1:$C$11,COLUMNS(Products!$A$2:C3609),0)</f>
        <v>282.79000000000002</v>
      </c>
      <c r="J3609" s="5">
        <v>650.4</v>
      </c>
      <c r="K3609" s="5" t="s">
        <v>82</v>
      </c>
      <c r="L3609" s="5" t="s">
        <v>83</v>
      </c>
      <c r="M3609" s="5" t="str">
        <f t="shared" si="56"/>
        <v>0</v>
      </c>
      <c r="N3609" s="5" t="str">
        <f>TEXT(Table1[[#This Row],[Date]],"mmm")</f>
        <v>May</v>
      </c>
      <c r="O3609" s="5">
        <f>YEAR(Table1[[#This Row],[Date]])</f>
        <v>2024</v>
      </c>
    </row>
    <row r="3610" spans="1:15" x14ac:dyDescent="0.25">
      <c r="A3610" s="5">
        <v>3609</v>
      </c>
      <c r="B3610" s="6">
        <v>45414</v>
      </c>
      <c r="C3610" s="5" t="s">
        <v>52</v>
      </c>
      <c r="D3610" s="5" t="str">
        <f>VLOOKUP($C3610,'Sales Person'!$A$1:$C$21,2,0)</f>
        <v>Nick Patrick</v>
      </c>
      <c r="E3610" s="5" t="s">
        <v>11</v>
      </c>
      <c r="F3610" s="5" t="str">
        <f>VLOOKUP($E3610,Country!$A$1:$B$11,2,0)</f>
        <v>Asia</v>
      </c>
      <c r="G3610" s="5" t="s">
        <v>32</v>
      </c>
      <c r="H3610" s="5" t="str">
        <f>VLOOKUP($G3610,Products!$A$1:$C$11,COLUMNS(Products!$A$2:B3610),0)</f>
        <v>Audio</v>
      </c>
      <c r="I3610" s="5">
        <f>VLOOKUP($G3610,Products!$A$1:$C$11,COLUMNS(Products!$A$2:C3610),0)</f>
        <v>143.09</v>
      </c>
      <c r="J3610" s="5">
        <v>982.25</v>
      </c>
      <c r="K3610" s="5" t="s">
        <v>81</v>
      </c>
      <c r="L3610" s="6">
        <v>45426</v>
      </c>
      <c r="M3610" s="5">
        <f t="shared" si="56"/>
        <v>12</v>
      </c>
      <c r="N3610" s="5" t="str">
        <f>TEXT(Table1[[#This Row],[Date]],"mmm")</f>
        <v>May</v>
      </c>
      <c r="O3610" s="5">
        <f>YEAR(Table1[[#This Row],[Date]])</f>
        <v>2024</v>
      </c>
    </row>
    <row r="3611" spans="1:15" x14ac:dyDescent="0.25">
      <c r="A3611" s="5">
        <v>3610</v>
      </c>
      <c r="B3611" s="6">
        <v>45477</v>
      </c>
      <c r="C3611" s="5" t="s">
        <v>70</v>
      </c>
      <c r="D3611" s="5" t="str">
        <f>VLOOKUP($C3611,'Sales Person'!$A$1:$C$21,2,0)</f>
        <v>Cathy Kelley</v>
      </c>
      <c r="E3611" s="5" t="s">
        <v>13</v>
      </c>
      <c r="F3611" s="5" t="str">
        <f>VLOOKUP($E3611,Country!$A$1:$B$11,2,0)</f>
        <v>Asia</v>
      </c>
      <c r="G3611" s="5" t="s">
        <v>22</v>
      </c>
      <c r="H3611" s="5" t="str">
        <f>VLOOKUP($G3611,Products!$A$1:$C$11,COLUMNS(Products!$A$2:B3611),0)</f>
        <v>Computing</v>
      </c>
      <c r="I3611" s="5">
        <f>VLOOKUP($G3611,Products!$A$1:$C$11,COLUMNS(Products!$A$2:C3611),0)</f>
        <v>415.78</v>
      </c>
      <c r="J3611" s="5">
        <v>801.83</v>
      </c>
      <c r="K3611" s="5" t="s">
        <v>81</v>
      </c>
      <c r="L3611" s="6">
        <v>45492</v>
      </c>
      <c r="M3611" s="5">
        <f t="shared" si="56"/>
        <v>15</v>
      </c>
      <c r="N3611" s="5" t="str">
        <f>TEXT(Table1[[#This Row],[Date]],"mmm")</f>
        <v>Jul</v>
      </c>
      <c r="O3611" s="5">
        <f>YEAR(Table1[[#This Row],[Date]])</f>
        <v>2024</v>
      </c>
    </row>
    <row r="3612" spans="1:15" x14ac:dyDescent="0.25">
      <c r="A3612" s="5">
        <v>3611</v>
      </c>
      <c r="B3612" s="6">
        <v>45074</v>
      </c>
      <c r="C3612" s="5" t="s">
        <v>72</v>
      </c>
      <c r="D3612" s="5" t="str">
        <f>VLOOKUP($C3612,'Sales Person'!$A$1:$C$21,2,0)</f>
        <v>Cathy Kelley</v>
      </c>
      <c r="E3612" s="5" t="s">
        <v>4</v>
      </c>
      <c r="F3612" s="5" t="str">
        <f>VLOOKUP($E3612,Country!$A$1:$B$11,2,0)</f>
        <v>North America</v>
      </c>
      <c r="G3612" s="5" t="s">
        <v>33</v>
      </c>
      <c r="H3612" s="5" t="str">
        <f>VLOOKUP($G3612,Products!$A$1:$C$11,COLUMNS(Products!$A$2:B3612),0)</f>
        <v>Electronics</v>
      </c>
      <c r="I3612" s="5">
        <f>VLOOKUP($G3612,Products!$A$1:$C$11,COLUMNS(Products!$A$2:C3612),0)</f>
        <v>381.62</v>
      </c>
      <c r="J3612" s="5">
        <v>161.37</v>
      </c>
      <c r="K3612" s="5" t="s">
        <v>82</v>
      </c>
      <c r="L3612" s="5" t="s">
        <v>83</v>
      </c>
      <c r="M3612" s="5" t="str">
        <f t="shared" si="56"/>
        <v>0</v>
      </c>
      <c r="N3612" s="5" t="str">
        <f>TEXT(Table1[[#This Row],[Date]],"mmm")</f>
        <v>May</v>
      </c>
      <c r="O3612" s="5">
        <f>YEAR(Table1[[#This Row],[Date]])</f>
        <v>2023</v>
      </c>
    </row>
    <row r="3613" spans="1:15" x14ac:dyDescent="0.25">
      <c r="A3613" s="5">
        <v>3612</v>
      </c>
      <c r="B3613" s="6">
        <v>45382</v>
      </c>
      <c r="C3613" s="5" t="s">
        <v>40</v>
      </c>
      <c r="D3613" s="5" t="str">
        <f>VLOOKUP($C3613,'Sales Person'!$A$1:$C$21,2,0)</f>
        <v>Samantha Irvin</v>
      </c>
      <c r="E3613" s="5" t="s">
        <v>15</v>
      </c>
      <c r="F3613" s="5" t="str">
        <f>VLOOKUP($E3613,Country!$A$1:$B$11,2,0)</f>
        <v>Oceania</v>
      </c>
      <c r="G3613" s="5" t="s">
        <v>29</v>
      </c>
      <c r="H3613" s="5" t="str">
        <f>VLOOKUP($G3613,Products!$A$1:$C$11,COLUMNS(Products!$A$2:B3613),0)</f>
        <v>Computing</v>
      </c>
      <c r="I3613" s="5">
        <f>VLOOKUP($G3613,Products!$A$1:$C$11,COLUMNS(Products!$A$2:C3613),0)</f>
        <v>104.6</v>
      </c>
      <c r="J3613" s="5">
        <v>101.94</v>
      </c>
      <c r="K3613" s="5" t="s">
        <v>81</v>
      </c>
      <c r="L3613" s="6">
        <v>45402</v>
      </c>
      <c r="M3613" s="5">
        <f t="shared" si="56"/>
        <v>20</v>
      </c>
      <c r="N3613" s="5" t="str">
        <f>TEXT(Table1[[#This Row],[Date]],"mmm")</f>
        <v>Mar</v>
      </c>
      <c r="O3613" s="5">
        <f>YEAR(Table1[[#This Row],[Date]])</f>
        <v>2024</v>
      </c>
    </row>
    <row r="3614" spans="1:15" x14ac:dyDescent="0.25">
      <c r="A3614" s="5">
        <v>3613</v>
      </c>
      <c r="B3614" s="6">
        <v>44988</v>
      </c>
      <c r="C3614" s="5" t="s">
        <v>46</v>
      </c>
      <c r="D3614" s="5" t="str">
        <f>VLOOKUP($C3614,'Sales Person'!$A$1:$C$21,2,0)</f>
        <v>Nick Patrick</v>
      </c>
      <c r="E3614" s="5" t="s">
        <v>4</v>
      </c>
      <c r="F3614" s="5" t="str">
        <f>VLOOKUP($E3614,Country!$A$1:$B$11,2,0)</f>
        <v>North America</v>
      </c>
      <c r="G3614" s="5" t="s">
        <v>32</v>
      </c>
      <c r="H3614" s="5" t="str">
        <f>VLOOKUP($G3614,Products!$A$1:$C$11,COLUMNS(Products!$A$2:B3614),0)</f>
        <v>Audio</v>
      </c>
      <c r="I3614" s="5">
        <f>VLOOKUP($G3614,Products!$A$1:$C$11,COLUMNS(Products!$A$2:C3614),0)</f>
        <v>143.09</v>
      </c>
      <c r="J3614" s="5">
        <v>415.52</v>
      </c>
      <c r="K3614" s="5" t="s">
        <v>82</v>
      </c>
      <c r="L3614" s="5" t="s">
        <v>83</v>
      </c>
      <c r="M3614" s="5" t="str">
        <f t="shared" si="56"/>
        <v>0</v>
      </c>
      <c r="N3614" s="5" t="str">
        <f>TEXT(Table1[[#This Row],[Date]],"mmm")</f>
        <v>Mar</v>
      </c>
      <c r="O3614" s="5">
        <f>YEAR(Table1[[#This Row],[Date]])</f>
        <v>2023</v>
      </c>
    </row>
    <row r="3615" spans="1:15" x14ac:dyDescent="0.25">
      <c r="A3615" s="5">
        <v>3614</v>
      </c>
      <c r="B3615" s="6">
        <v>45388</v>
      </c>
      <c r="C3615" s="5" t="s">
        <v>56</v>
      </c>
      <c r="D3615" s="5" t="str">
        <f>VLOOKUP($C3615,'Sales Person'!$A$1:$C$21,2,0)</f>
        <v>Nick Patrick</v>
      </c>
      <c r="E3615" s="5" t="s">
        <v>10</v>
      </c>
      <c r="F3615" s="5" t="str">
        <f>VLOOKUP($E3615,Country!$A$1:$B$11,2,0)</f>
        <v>Europe</v>
      </c>
      <c r="G3615" s="5" t="s">
        <v>20</v>
      </c>
      <c r="H3615" s="5" t="str">
        <f>VLOOKUP($G3615,Products!$A$1:$C$11,COLUMNS(Products!$A$2:B3615),0)</f>
        <v>Office Equipment</v>
      </c>
      <c r="I3615" s="5">
        <f>VLOOKUP($G3615,Products!$A$1:$C$11,COLUMNS(Products!$A$2:C3615),0)</f>
        <v>350.59</v>
      </c>
      <c r="J3615" s="5">
        <v>774.59</v>
      </c>
      <c r="K3615" s="5" t="s">
        <v>81</v>
      </c>
      <c r="L3615" s="6">
        <v>45394</v>
      </c>
      <c r="M3615" s="5">
        <f t="shared" si="56"/>
        <v>6</v>
      </c>
      <c r="N3615" s="5" t="str">
        <f>TEXT(Table1[[#This Row],[Date]],"mmm")</f>
        <v>Apr</v>
      </c>
      <c r="O3615" s="5">
        <f>YEAR(Table1[[#This Row],[Date]])</f>
        <v>2024</v>
      </c>
    </row>
    <row r="3616" spans="1:15" x14ac:dyDescent="0.25">
      <c r="A3616" s="5">
        <v>3615</v>
      </c>
      <c r="B3616" s="6">
        <v>45015</v>
      </c>
      <c r="C3616" s="5" t="s">
        <v>44</v>
      </c>
      <c r="D3616" s="5" t="str">
        <f>VLOOKUP($C3616,'Sales Person'!$A$1:$C$21,2,0)</f>
        <v>Cathy Kelley</v>
      </c>
      <c r="E3616" s="5" t="s">
        <v>11</v>
      </c>
      <c r="F3616" s="5" t="str">
        <f>VLOOKUP($E3616,Country!$A$1:$B$11,2,0)</f>
        <v>Asia</v>
      </c>
      <c r="G3616" s="5" t="s">
        <v>30</v>
      </c>
      <c r="H3616" s="5" t="str">
        <f>VLOOKUP($G3616,Products!$A$1:$C$11,COLUMNS(Products!$A$2:B3616),0)</f>
        <v>Audio</v>
      </c>
      <c r="I3616" s="5">
        <f>VLOOKUP($G3616,Products!$A$1:$C$11,COLUMNS(Products!$A$2:C3616),0)</f>
        <v>199.57</v>
      </c>
      <c r="J3616" s="5">
        <v>882.86</v>
      </c>
      <c r="K3616" s="5" t="s">
        <v>82</v>
      </c>
      <c r="L3616" s="5" t="s">
        <v>83</v>
      </c>
      <c r="M3616" s="5" t="str">
        <f t="shared" si="56"/>
        <v>0</v>
      </c>
      <c r="N3616" s="5" t="str">
        <f>TEXT(Table1[[#This Row],[Date]],"mmm")</f>
        <v>Mar</v>
      </c>
      <c r="O3616" s="5">
        <f>YEAR(Table1[[#This Row],[Date]])</f>
        <v>2023</v>
      </c>
    </row>
    <row r="3617" spans="1:15" x14ac:dyDescent="0.25">
      <c r="A3617" s="5">
        <v>3616</v>
      </c>
      <c r="B3617" s="6">
        <v>45180</v>
      </c>
      <c r="C3617" s="5" t="s">
        <v>56</v>
      </c>
      <c r="D3617" s="5" t="str">
        <f>VLOOKUP($C3617,'Sales Person'!$A$1:$C$21,2,0)</f>
        <v>Nick Patrick</v>
      </c>
      <c r="E3617" s="5" t="s">
        <v>9</v>
      </c>
      <c r="F3617" s="5" t="str">
        <f>VLOOKUP($E3617,Country!$A$1:$B$11,2,0)</f>
        <v>Europe</v>
      </c>
      <c r="G3617" s="5" t="s">
        <v>28</v>
      </c>
      <c r="H3617" s="5" t="str">
        <f>VLOOKUP($G3617,Products!$A$1:$C$11,COLUMNS(Products!$A$2:B3617),0)</f>
        <v>Electronics</v>
      </c>
      <c r="I3617" s="5">
        <f>VLOOKUP($G3617,Products!$A$1:$C$11,COLUMNS(Products!$A$2:C3617),0)</f>
        <v>282.79000000000002</v>
      </c>
      <c r="J3617" s="5">
        <v>479.39</v>
      </c>
      <c r="K3617" s="5" t="s">
        <v>82</v>
      </c>
      <c r="L3617" s="5" t="s">
        <v>83</v>
      </c>
      <c r="M3617" s="5" t="str">
        <f t="shared" si="56"/>
        <v>0</v>
      </c>
      <c r="N3617" s="5" t="str">
        <f>TEXT(Table1[[#This Row],[Date]],"mmm")</f>
        <v>Sep</v>
      </c>
      <c r="O3617" s="5">
        <f>YEAR(Table1[[#This Row],[Date]])</f>
        <v>2023</v>
      </c>
    </row>
    <row r="3618" spans="1:15" x14ac:dyDescent="0.25">
      <c r="A3618" s="5">
        <v>3617</v>
      </c>
      <c r="B3618" s="6">
        <v>45577</v>
      </c>
      <c r="C3618" s="5" t="s">
        <v>68</v>
      </c>
      <c r="D3618" s="5" t="str">
        <f>VLOOKUP($C3618,'Sales Person'!$A$1:$C$21,2,0)</f>
        <v>Samantha Irvin</v>
      </c>
      <c r="E3618" s="5" t="s">
        <v>15</v>
      </c>
      <c r="F3618" s="5" t="str">
        <f>VLOOKUP($E3618,Country!$A$1:$B$11,2,0)</f>
        <v>Oceania</v>
      </c>
      <c r="G3618" s="5" t="s">
        <v>31</v>
      </c>
      <c r="H3618" s="5" t="str">
        <f>VLOOKUP($G3618,Products!$A$1:$C$11,COLUMNS(Products!$A$2:B3618),0)</f>
        <v>Electronics</v>
      </c>
      <c r="I3618" s="5">
        <f>VLOOKUP($G3618,Products!$A$1:$C$11,COLUMNS(Products!$A$2:C3618),0)</f>
        <v>71.97</v>
      </c>
      <c r="J3618" s="5">
        <v>989.91</v>
      </c>
      <c r="K3618" s="5" t="s">
        <v>82</v>
      </c>
      <c r="L3618" s="5" t="s">
        <v>83</v>
      </c>
      <c r="M3618" s="5" t="str">
        <f t="shared" si="56"/>
        <v>0</v>
      </c>
      <c r="N3618" s="5" t="str">
        <f>TEXT(Table1[[#This Row],[Date]],"mmm")</f>
        <v>Oct</v>
      </c>
      <c r="O3618" s="5">
        <f>YEAR(Table1[[#This Row],[Date]])</f>
        <v>2024</v>
      </c>
    </row>
    <row r="3619" spans="1:15" x14ac:dyDescent="0.25">
      <c r="A3619" s="5">
        <v>3618</v>
      </c>
      <c r="B3619" s="6">
        <v>45616</v>
      </c>
      <c r="C3619" s="5" t="s">
        <v>60</v>
      </c>
      <c r="D3619" s="5" t="str">
        <f>VLOOKUP($C3619,'Sales Person'!$A$1:$C$21,2,0)</f>
        <v>Cathy Kelley</v>
      </c>
      <c r="E3619" s="5" t="s">
        <v>10</v>
      </c>
      <c r="F3619" s="5" t="str">
        <f>VLOOKUP($E3619,Country!$A$1:$B$11,2,0)</f>
        <v>Europe</v>
      </c>
      <c r="G3619" s="5" t="s">
        <v>28</v>
      </c>
      <c r="H3619" s="5" t="str">
        <f>VLOOKUP($G3619,Products!$A$1:$C$11,COLUMNS(Products!$A$2:B3619),0)</f>
        <v>Electronics</v>
      </c>
      <c r="I3619" s="5">
        <f>VLOOKUP($G3619,Products!$A$1:$C$11,COLUMNS(Products!$A$2:C3619),0)</f>
        <v>282.79000000000002</v>
      </c>
      <c r="J3619" s="5">
        <v>505.66</v>
      </c>
      <c r="K3619" s="5" t="s">
        <v>81</v>
      </c>
      <c r="L3619" s="6">
        <v>45622</v>
      </c>
      <c r="M3619" s="5">
        <f t="shared" si="56"/>
        <v>6</v>
      </c>
      <c r="N3619" s="5" t="str">
        <f>TEXT(Table1[[#This Row],[Date]],"mmm")</f>
        <v>Nov</v>
      </c>
      <c r="O3619" s="5">
        <f>YEAR(Table1[[#This Row],[Date]])</f>
        <v>2024</v>
      </c>
    </row>
    <row r="3620" spans="1:15" x14ac:dyDescent="0.25">
      <c r="A3620" s="5">
        <v>3619</v>
      </c>
      <c r="B3620" s="6">
        <v>45058</v>
      </c>
      <c r="C3620" s="5" t="s">
        <v>74</v>
      </c>
      <c r="D3620" s="5" t="str">
        <f>VLOOKUP($C3620,'Sales Person'!$A$1:$C$21,2,0)</f>
        <v>Michale Cole</v>
      </c>
      <c r="E3620" s="5" t="s">
        <v>4</v>
      </c>
      <c r="F3620" s="5" t="str">
        <f>VLOOKUP($E3620,Country!$A$1:$B$11,2,0)</f>
        <v>North America</v>
      </c>
      <c r="G3620" s="5" t="s">
        <v>20</v>
      </c>
      <c r="H3620" s="5" t="str">
        <f>VLOOKUP($G3620,Products!$A$1:$C$11,COLUMNS(Products!$A$2:B3620),0)</f>
        <v>Office Equipment</v>
      </c>
      <c r="I3620" s="5">
        <f>VLOOKUP($G3620,Products!$A$1:$C$11,COLUMNS(Products!$A$2:C3620),0)</f>
        <v>350.59</v>
      </c>
      <c r="J3620" s="5">
        <v>346.93</v>
      </c>
      <c r="K3620" s="5" t="s">
        <v>82</v>
      </c>
      <c r="L3620" s="5" t="s">
        <v>83</v>
      </c>
      <c r="M3620" s="5" t="str">
        <f t="shared" si="56"/>
        <v>0</v>
      </c>
      <c r="N3620" s="5" t="str">
        <f>TEXT(Table1[[#This Row],[Date]],"mmm")</f>
        <v>May</v>
      </c>
      <c r="O3620" s="5">
        <f>YEAR(Table1[[#This Row],[Date]])</f>
        <v>2023</v>
      </c>
    </row>
    <row r="3621" spans="1:15" x14ac:dyDescent="0.25">
      <c r="A3621" s="5">
        <v>3620</v>
      </c>
      <c r="B3621" s="6">
        <v>45467</v>
      </c>
      <c r="C3621" s="5" t="s">
        <v>60</v>
      </c>
      <c r="D3621" s="5" t="str">
        <f>VLOOKUP($C3621,'Sales Person'!$A$1:$C$21,2,0)</f>
        <v>Cathy Kelley</v>
      </c>
      <c r="E3621" s="5" t="s">
        <v>14</v>
      </c>
      <c r="F3621" s="5" t="str">
        <f>VLOOKUP($E3621,Country!$A$1:$B$11,2,0)</f>
        <v>Asia</v>
      </c>
      <c r="G3621" s="5" t="s">
        <v>24</v>
      </c>
      <c r="H3621" s="5" t="str">
        <f>VLOOKUP($G3621,Products!$A$1:$C$11,COLUMNS(Products!$A$2:B3621),0)</f>
        <v>Audio</v>
      </c>
      <c r="I3621" s="5">
        <f>VLOOKUP($G3621,Products!$A$1:$C$11,COLUMNS(Products!$A$2:C3621),0)</f>
        <v>195.62</v>
      </c>
      <c r="J3621" s="5">
        <v>402.55</v>
      </c>
      <c r="K3621" s="5" t="s">
        <v>81</v>
      </c>
      <c r="L3621" s="6">
        <v>45485</v>
      </c>
      <c r="M3621" s="5">
        <f t="shared" si="56"/>
        <v>18</v>
      </c>
      <c r="N3621" s="5" t="str">
        <f>TEXT(Table1[[#This Row],[Date]],"mmm")</f>
        <v>Jun</v>
      </c>
      <c r="O3621" s="5">
        <f>YEAR(Table1[[#This Row],[Date]])</f>
        <v>2024</v>
      </c>
    </row>
    <row r="3622" spans="1:15" x14ac:dyDescent="0.25">
      <c r="A3622" s="5">
        <v>3621</v>
      </c>
      <c r="B3622" s="6">
        <v>45079</v>
      </c>
      <c r="C3622" s="5" t="s">
        <v>62</v>
      </c>
      <c r="D3622" s="5" t="str">
        <f>VLOOKUP($C3622,'Sales Person'!$A$1:$C$21,2,0)</f>
        <v>Cathy Kelley</v>
      </c>
      <c r="E3622" s="5" t="s">
        <v>10</v>
      </c>
      <c r="F3622" s="5" t="str">
        <f>VLOOKUP($E3622,Country!$A$1:$B$11,2,0)</f>
        <v>Europe</v>
      </c>
      <c r="G3622" s="5" t="s">
        <v>30</v>
      </c>
      <c r="H3622" s="5" t="str">
        <f>VLOOKUP($G3622,Products!$A$1:$C$11,COLUMNS(Products!$A$2:B3622),0)</f>
        <v>Audio</v>
      </c>
      <c r="I3622" s="5">
        <f>VLOOKUP($G3622,Products!$A$1:$C$11,COLUMNS(Products!$A$2:C3622),0)</f>
        <v>199.57</v>
      </c>
      <c r="J3622" s="5">
        <v>314.22000000000003</v>
      </c>
      <c r="K3622" s="5" t="s">
        <v>82</v>
      </c>
      <c r="L3622" s="5" t="s">
        <v>83</v>
      </c>
      <c r="M3622" s="5" t="str">
        <f t="shared" si="56"/>
        <v>0</v>
      </c>
      <c r="N3622" s="5" t="str">
        <f>TEXT(Table1[[#This Row],[Date]],"mmm")</f>
        <v>Jun</v>
      </c>
      <c r="O3622" s="5">
        <f>YEAR(Table1[[#This Row],[Date]])</f>
        <v>2023</v>
      </c>
    </row>
    <row r="3623" spans="1:15" x14ac:dyDescent="0.25">
      <c r="A3623" s="5">
        <v>3622</v>
      </c>
      <c r="B3623" s="6">
        <v>44977</v>
      </c>
      <c r="C3623" s="5" t="s">
        <v>68</v>
      </c>
      <c r="D3623" s="5" t="str">
        <f>VLOOKUP($C3623,'Sales Person'!$A$1:$C$21,2,0)</f>
        <v>Samantha Irvin</v>
      </c>
      <c r="E3623" s="5" t="s">
        <v>10</v>
      </c>
      <c r="F3623" s="5" t="str">
        <f>VLOOKUP($E3623,Country!$A$1:$B$11,2,0)</f>
        <v>Europe</v>
      </c>
      <c r="G3623" s="5" t="s">
        <v>26</v>
      </c>
      <c r="H3623" s="5" t="str">
        <f>VLOOKUP($G3623,Products!$A$1:$C$11,COLUMNS(Products!$A$2:B3623),0)</f>
        <v>Electronics</v>
      </c>
      <c r="I3623" s="5">
        <f>VLOOKUP($G3623,Products!$A$1:$C$11,COLUMNS(Products!$A$2:C3623),0)</f>
        <v>263.2</v>
      </c>
      <c r="J3623" s="5">
        <v>993.57</v>
      </c>
      <c r="K3623" s="5" t="s">
        <v>81</v>
      </c>
      <c r="L3623" s="6">
        <v>44983</v>
      </c>
      <c r="M3623" s="5">
        <f t="shared" si="56"/>
        <v>6</v>
      </c>
      <c r="N3623" s="5" t="str">
        <f>TEXT(Table1[[#This Row],[Date]],"mmm")</f>
        <v>Feb</v>
      </c>
      <c r="O3623" s="5">
        <f>YEAR(Table1[[#This Row],[Date]])</f>
        <v>2023</v>
      </c>
    </row>
    <row r="3624" spans="1:15" x14ac:dyDescent="0.25">
      <c r="A3624" s="5">
        <v>3623</v>
      </c>
      <c r="B3624" s="6">
        <v>45238</v>
      </c>
      <c r="C3624" s="5" t="s">
        <v>36</v>
      </c>
      <c r="D3624" s="5" t="str">
        <f>VLOOKUP($C3624,'Sales Person'!$A$1:$C$21,2,0)</f>
        <v>Michale Cole</v>
      </c>
      <c r="E3624" s="5" t="s">
        <v>9</v>
      </c>
      <c r="F3624" s="5" t="str">
        <f>VLOOKUP($E3624,Country!$A$1:$B$11,2,0)</f>
        <v>Europe</v>
      </c>
      <c r="G3624" s="5" t="s">
        <v>22</v>
      </c>
      <c r="H3624" s="5" t="str">
        <f>VLOOKUP($G3624,Products!$A$1:$C$11,COLUMNS(Products!$A$2:B3624),0)</f>
        <v>Computing</v>
      </c>
      <c r="I3624" s="5">
        <f>VLOOKUP($G3624,Products!$A$1:$C$11,COLUMNS(Products!$A$2:C3624),0)</f>
        <v>415.78</v>
      </c>
      <c r="J3624" s="5">
        <v>748.75</v>
      </c>
      <c r="K3624" s="5" t="s">
        <v>81</v>
      </c>
      <c r="L3624" s="6">
        <v>45248</v>
      </c>
      <c r="M3624" s="5">
        <f t="shared" si="56"/>
        <v>10</v>
      </c>
      <c r="N3624" s="5" t="str">
        <f>TEXT(Table1[[#This Row],[Date]],"mmm")</f>
        <v>Nov</v>
      </c>
      <c r="O3624" s="5">
        <f>YEAR(Table1[[#This Row],[Date]])</f>
        <v>2023</v>
      </c>
    </row>
    <row r="3625" spans="1:15" x14ac:dyDescent="0.25">
      <c r="A3625" s="5">
        <v>3624</v>
      </c>
      <c r="B3625" s="6">
        <v>45044</v>
      </c>
      <c r="C3625" s="5" t="s">
        <v>42</v>
      </c>
      <c r="D3625" s="5" t="str">
        <f>VLOOKUP($C3625,'Sales Person'!$A$1:$C$21,2,0)</f>
        <v>Cathy Kelley</v>
      </c>
      <c r="E3625" s="5" t="s">
        <v>14</v>
      </c>
      <c r="F3625" s="5" t="str">
        <f>VLOOKUP($E3625,Country!$A$1:$B$11,2,0)</f>
        <v>Asia</v>
      </c>
      <c r="G3625" s="5" t="s">
        <v>22</v>
      </c>
      <c r="H3625" s="5" t="str">
        <f>VLOOKUP($G3625,Products!$A$1:$C$11,COLUMNS(Products!$A$2:B3625),0)</f>
        <v>Computing</v>
      </c>
      <c r="I3625" s="5">
        <f>VLOOKUP($G3625,Products!$A$1:$C$11,COLUMNS(Products!$A$2:C3625),0)</f>
        <v>415.78</v>
      </c>
      <c r="J3625" s="5">
        <v>940.02</v>
      </c>
      <c r="K3625" s="5" t="s">
        <v>82</v>
      </c>
      <c r="L3625" s="5" t="s">
        <v>83</v>
      </c>
      <c r="M3625" s="5" t="str">
        <f t="shared" si="56"/>
        <v>0</v>
      </c>
      <c r="N3625" s="5" t="str">
        <f>TEXT(Table1[[#This Row],[Date]],"mmm")</f>
        <v>Apr</v>
      </c>
      <c r="O3625" s="5">
        <f>YEAR(Table1[[#This Row],[Date]])</f>
        <v>2023</v>
      </c>
    </row>
    <row r="3626" spans="1:15" x14ac:dyDescent="0.25">
      <c r="A3626" s="5">
        <v>3625</v>
      </c>
      <c r="B3626" s="6">
        <v>45074</v>
      </c>
      <c r="C3626" s="5" t="s">
        <v>60</v>
      </c>
      <c r="D3626" s="5" t="str">
        <f>VLOOKUP($C3626,'Sales Person'!$A$1:$C$21,2,0)</f>
        <v>Cathy Kelley</v>
      </c>
      <c r="E3626" s="5" t="s">
        <v>7</v>
      </c>
      <c r="F3626" s="5" t="str">
        <f>VLOOKUP($E3626,Country!$A$1:$B$11,2,0)</f>
        <v>Europe</v>
      </c>
      <c r="G3626" s="5" t="s">
        <v>22</v>
      </c>
      <c r="H3626" s="5" t="str">
        <f>VLOOKUP($G3626,Products!$A$1:$C$11,COLUMNS(Products!$A$2:B3626),0)</f>
        <v>Computing</v>
      </c>
      <c r="I3626" s="5">
        <f>VLOOKUP($G3626,Products!$A$1:$C$11,COLUMNS(Products!$A$2:C3626),0)</f>
        <v>415.78</v>
      </c>
      <c r="J3626" s="5">
        <v>979.3</v>
      </c>
      <c r="K3626" s="5" t="s">
        <v>81</v>
      </c>
      <c r="L3626" s="6">
        <v>45082</v>
      </c>
      <c r="M3626" s="5">
        <f t="shared" si="56"/>
        <v>8</v>
      </c>
      <c r="N3626" s="5" t="str">
        <f>TEXT(Table1[[#This Row],[Date]],"mmm")</f>
        <v>May</v>
      </c>
      <c r="O3626" s="5">
        <f>YEAR(Table1[[#This Row],[Date]])</f>
        <v>2023</v>
      </c>
    </row>
    <row r="3627" spans="1:15" x14ac:dyDescent="0.25">
      <c r="A3627" s="5">
        <v>3626</v>
      </c>
      <c r="B3627" s="6">
        <v>45011</v>
      </c>
      <c r="C3627" s="5" t="s">
        <v>36</v>
      </c>
      <c r="D3627" s="5" t="str">
        <f>VLOOKUP($C3627,'Sales Person'!$A$1:$C$21,2,0)</f>
        <v>Michale Cole</v>
      </c>
      <c r="E3627" s="5" t="s">
        <v>14</v>
      </c>
      <c r="F3627" s="5" t="str">
        <f>VLOOKUP($E3627,Country!$A$1:$B$11,2,0)</f>
        <v>Asia</v>
      </c>
      <c r="G3627" s="5" t="s">
        <v>28</v>
      </c>
      <c r="H3627" s="5" t="str">
        <f>VLOOKUP($G3627,Products!$A$1:$C$11,COLUMNS(Products!$A$2:B3627),0)</f>
        <v>Electronics</v>
      </c>
      <c r="I3627" s="5">
        <f>VLOOKUP($G3627,Products!$A$1:$C$11,COLUMNS(Products!$A$2:C3627),0)</f>
        <v>282.79000000000002</v>
      </c>
      <c r="J3627" s="5">
        <v>857.85</v>
      </c>
      <c r="K3627" s="5" t="s">
        <v>81</v>
      </c>
      <c r="L3627" s="6">
        <v>45029</v>
      </c>
      <c r="M3627" s="5">
        <f t="shared" si="56"/>
        <v>18</v>
      </c>
      <c r="N3627" s="5" t="str">
        <f>TEXT(Table1[[#This Row],[Date]],"mmm")</f>
        <v>Mar</v>
      </c>
      <c r="O3627" s="5">
        <f>YEAR(Table1[[#This Row],[Date]])</f>
        <v>2023</v>
      </c>
    </row>
    <row r="3628" spans="1:15" x14ac:dyDescent="0.25">
      <c r="A3628" s="5">
        <v>3627</v>
      </c>
      <c r="B3628" s="6">
        <v>44939</v>
      </c>
      <c r="C3628" s="5" t="s">
        <v>70</v>
      </c>
      <c r="D3628" s="5" t="str">
        <f>VLOOKUP($C3628,'Sales Person'!$A$1:$C$21,2,0)</f>
        <v>Cathy Kelley</v>
      </c>
      <c r="E3628" s="5" t="s">
        <v>14</v>
      </c>
      <c r="F3628" s="5" t="str">
        <f>VLOOKUP($E3628,Country!$A$1:$B$11,2,0)</f>
        <v>Asia</v>
      </c>
      <c r="G3628" s="5" t="s">
        <v>29</v>
      </c>
      <c r="H3628" s="5" t="str">
        <f>VLOOKUP($G3628,Products!$A$1:$C$11,COLUMNS(Products!$A$2:B3628),0)</f>
        <v>Computing</v>
      </c>
      <c r="I3628" s="5">
        <f>VLOOKUP($G3628,Products!$A$1:$C$11,COLUMNS(Products!$A$2:C3628),0)</f>
        <v>104.6</v>
      </c>
      <c r="J3628" s="5">
        <v>478.67</v>
      </c>
      <c r="K3628" s="5" t="s">
        <v>82</v>
      </c>
      <c r="L3628" s="5" t="s">
        <v>83</v>
      </c>
      <c r="M3628" s="5" t="str">
        <f t="shared" si="56"/>
        <v>0</v>
      </c>
      <c r="N3628" s="5" t="str">
        <f>TEXT(Table1[[#This Row],[Date]],"mmm")</f>
        <v>Jan</v>
      </c>
      <c r="O3628" s="5">
        <f>YEAR(Table1[[#This Row],[Date]])</f>
        <v>2023</v>
      </c>
    </row>
    <row r="3629" spans="1:15" x14ac:dyDescent="0.25">
      <c r="A3629" s="5">
        <v>3628</v>
      </c>
      <c r="B3629" s="6">
        <v>45418</v>
      </c>
      <c r="C3629" s="5" t="s">
        <v>72</v>
      </c>
      <c r="D3629" s="5" t="str">
        <f>VLOOKUP($C3629,'Sales Person'!$A$1:$C$21,2,0)</f>
        <v>Cathy Kelley</v>
      </c>
      <c r="E3629" s="5" t="s">
        <v>5</v>
      </c>
      <c r="F3629" s="5" t="str">
        <f>VLOOKUP($E3629,Country!$A$1:$B$11,2,0)</f>
        <v>South America</v>
      </c>
      <c r="G3629" s="5" t="s">
        <v>26</v>
      </c>
      <c r="H3629" s="5" t="str">
        <f>VLOOKUP($G3629,Products!$A$1:$C$11,COLUMNS(Products!$A$2:B3629),0)</f>
        <v>Electronics</v>
      </c>
      <c r="I3629" s="5">
        <f>VLOOKUP($G3629,Products!$A$1:$C$11,COLUMNS(Products!$A$2:C3629),0)</f>
        <v>263.2</v>
      </c>
      <c r="J3629" s="5">
        <v>490.92</v>
      </c>
      <c r="K3629" s="5" t="s">
        <v>82</v>
      </c>
      <c r="L3629" s="5" t="s">
        <v>83</v>
      </c>
      <c r="M3629" s="5" t="str">
        <f t="shared" si="56"/>
        <v>0</v>
      </c>
      <c r="N3629" s="5" t="str">
        <f>TEXT(Table1[[#This Row],[Date]],"mmm")</f>
        <v>May</v>
      </c>
      <c r="O3629" s="5">
        <f>YEAR(Table1[[#This Row],[Date]])</f>
        <v>2024</v>
      </c>
    </row>
    <row r="3630" spans="1:15" x14ac:dyDescent="0.25">
      <c r="A3630" s="5">
        <v>3629</v>
      </c>
      <c r="B3630" s="6">
        <v>45610</v>
      </c>
      <c r="C3630" s="5" t="s">
        <v>40</v>
      </c>
      <c r="D3630" s="5" t="str">
        <f>VLOOKUP($C3630,'Sales Person'!$A$1:$C$21,2,0)</f>
        <v>Samantha Irvin</v>
      </c>
      <c r="E3630" s="5" t="s">
        <v>11</v>
      </c>
      <c r="F3630" s="5" t="str">
        <f>VLOOKUP($E3630,Country!$A$1:$B$11,2,0)</f>
        <v>Asia</v>
      </c>
      <c r="G3630" s="5" t="s">
        <v>29</v>
      </c>
      <c r="H3630" s="5" t="str">
        <f>VLOOKUP($G3630,Products!$A$1:$C$11,COLUMNS(Products!$A$2:B3630),0)</f>
        <v>Computing</v>
      </c>
      <c r="I3630" s="5">
        <f>VLOOKUP($G3630,Products!$A$1:$C$11,COLUMNS(Products!$A$2:C3630),0)</f>
        <v>104.6</v>
      </c>
      <c r="J3630" s="5">
        <v>356.26</v>
      </c>
      <c r="K3630" s="5" t="s">
        <v>82</v>
      </c>
      <c r="L3630" s="5" t="s">
        <v>83</v>
      </c>
      <c r="M3630" s="5" t="str">
        <f t="shared" si="56"/>
        <v>0</v>
      </c>
      <c r="N3630" s="5" t="str">
        <f>TEXT(Table1[[#This Row],[Date]],"mmm")</f>
        <v>Nov</v>
      </c>
      <c r="O3630" s="5">
        <f>YEAR(Table1[[#This Row],[Date]])</f>
        <v>2024</v>
      </c>
    </row>
    <row r="3631" spans="1:15" x14ac:dyDescent="0.25">
      <c r="A3631" s="5">
        <v>3630</v>
      </c>
      <c r="B3631" s="6">
        <v>45408</v>
      </c>
      <c r="C3631" s="5" t="s">
        <v>66</v>
      </c>
      <c r="D3631" s="5" t="str">
        <f>VLOOKUP($C3631,'Sales Person'!$A$1:$C$21,2,0)</f>
        <v>Michale Cole</v>
      </c>
      <c r="E3631" s="5" t="s">
        <v>14</v>
      </c>
      <c r="F3631" s="5" t="str">
        <f>VLOOKUP($E3631,Country!$A$1:$B$11,2,0)</f>
        <v>Asia</v>
      </c>
      <c r="G3631" s="5" t="s">
        <v>22</v>
      </c>
      <c r="H3631" s="5" t="str">
        <f>VLOOKUP($G3631,Products!$A$1:$C$11,COLUMNS(Products!$A$2:B3631),0)</f>
        <v>Computing</v>
      </c>
      <c r="I3631" s="5">
        <f>VLOOKUP($G3631,Products!$A$1:$C$11,COLUMNS(Products!$A$2:C3631),0)</f>
        <v>415.78</v>
      </c>
      <c r="J3631" s="5">
        <v>228.98</v>
      </c>
      <c r="K3631" s="5" t="s">
        <v>81</v>
      </c>
      <c r="L3631" s="6">
        <v>45426</v>
      </c>
      <c r="M3631" s="5">
        <f t="shared" si="56"/>
        <v>18</v>
      </c>
      <c r="N3631" s="5" t="str">
        <f>TEXT(Table1[[#This Row],[Date]],"mmm")</f>
        <v>Apr</v>
      </c>
      <c r="O3631" s="5">
        <f>YEAR(Table1[[#This Row],[Date]])</f>
        <v>2024</v>
      </c>
    </row>
    <row r="3632" spans="1:15" x14ac:dyDescent="0.25">
      <c r="A3632" s="5">
        <v>3631</v>
      </c>
      <c r="B3632" s="6">
        <v>45182</v>
      </c>
      <c r="C3632" s="5" t="s">
        <v>74</v>
      </c>
      <c r="D3632" s="5" t="str">
        <f>VLOOKUP($C3632,'Sales Person'!$A$1:$C$21,2,0)</f>
        <v>Michale Cole</v>
      </c>
      <c r="E3632" s="5" t="s">
        <v>4</v>
      </c>
      <c r="F3632" s="5" t="str">
        <f>VLOOKUP($E3632,Country!$A$1:$B$11,2,0)</f>
        <v>North America</v>
      </c>
      <c r="G3632" s="5" t="s">
        <v>20</v>
      </c>
      <c r="H3632" s="5" t="str">
        <f>VLOOKUP($G3632,Products!$A$1:$C$11,COLUMNS(Products!$A$2:B3632),0)</f>
        <v>Office Equipment</v>
      </c>
      <c r="I3632" s="5">
        <f>VLOOKUP($G3632,Products!$A$1:$C$11,COLUMNS(Products!$A$2:C3632),0)</f>
        <v>350.59</v>
      </c>
      <c r="J3632" s="5">
        <v>366.15</v>
      </c>
      <c r="K3632" s="5" t="s">
        <v>81</v>
      </c>
      <c r="L3632" s="6">
        <v>45184</v>
      </c>
      <c r="M3632" s="5">
        <f t="shared" si="56"/>
        <v>2</v>
      </c>
      <c r="N3632" s="5" t="str">
        <f>TEXT(Table1[[#This Row],[Date]],"mmm")</f>
        <v>Sep</v>
      </c>
      <c r="O3632" s="5">
        <f>YEAR(Table1[[#This Row],[Date]])</f>
        <v>2023</v>
      </c>
    </row>
    <row r="3633" spans="1:15" x14ac:dyDescent="0.25">
      <c r="A3633" s="5">
        <v>3632</v>
      </c>
      <c r="B3633" s="6">
        <v>45136</v>
      </c>
      <c r="C3633" s="5" t="s">
        <v>66</v>
      </c>
      <c r="D3633" s="5" t="str">
        <f>VLOOKUP($C3633,'Sales Person'!$A$1:$C$21,2,0)</f>
        <v>Michale Cole</v>
      </c>
      <c r="E3633" s="5" t="s">
        <v>11</v>
      </c>
      <c r="F3633" s="5" t="str">
        <f>VLOOKUP($E3633,Country!$A$1:$B$11,2,0)</f>
        <v>Asia</v>
      </c>
      <c r="G3633" s="5" t="s">
        <v>22</v>
      </c>
      <c r="H3633" s="5" t="str">
        <f>VLOOKUP($G3633,Products!$A$1:$C$11,COLUMNS(Products!$A$2:B3633),0)</f>
        <v>Computing</v>
      </c>
      <c r="I3633" s="5">
        <f>VLOOKUP($G3633,Products!$A$1:$C$11,COLUMNS(Products!$A$2:C3633),0)</f>
        <v>415.78</v>
      </c>
      <c r="J3633" s="5">
        <v>499.48</v>
      </c>
      <c r="K3633" s="5" t="s">
        <v>81</v>
      </c>
      <c r="L3633" s="6">
        <v>45148</v>
      </c>
      <c r="M3633" s="5">
        <f t="shared" si="56"/>
        <v>12</v>
      </c>
      <c r="N3633" s="5" t="str">
        <f>TEXT(Table1[[#This Row],[Date]],"mmm")</f>
        <v>Jul</v>
      </c>
      <c r="O3633" s="5">
        <f>YEAR(Table1[[#This Row],[Date]])</f>
        <v>2023</v>
      </c>
    </row>
    <row r="3634" spans="1:15" x14ac:dyDescent="0.25">
      <c r="A3634" s="5">
        <v>3633</v>
      </c>
      <c r="B3634" s="6">
        <v>45410</v>
      </c>
      <c r="C3634" s="5" t="s">
        <v>40</v>
      </c>
      <c r="D3634" s="5" t="str">
        <f>VLOOKUP($C3634,'Sales Person'!$A$1:$C$21,2,0)</f>
        <v>Samantha Irvin</v>
      </c>
      <c r="E3634" s="5" t="s">
        <v>9</v>
      </c>
      <c r="F3634" s="5" t="str">
        <f>VLOOKUP($E3634,Country!$A$1:$B$11,2,0)</f>
        <v>Europe</v>
      </c>
      <c r="G3634" s="5" t="s">
        <v>29</v>
      </c>
      <c r="H3634" s="5" t="str">
        <f>VLOOKUP($G3634,Products!$A$1:$C$11,COLUMNS(Products!$A$2:B3634),0)</f>
        <v>Computing</v>
      </c>
      <c r="I3634" s="5">
        <f>VLOOKUP($G3634,Products!$A$1:$C$11,COLUMNS(Products!$A$2:C3634),0)</f>
        <v>104.6</v>
      </c>
      <c r="J3634" s="5">
        <v>173.77</v>
      </c>
      <c r="K3634" s="5" t="s">
        <v>81</v>
      </c>
      <c r="L3634" s="6">
        <v>45420</v>
      </c>
      <c r="M3634" s="5">
        <f t="shared" si="56"/>
        <v>10</v>
      </c>
      <c r="N3634" s="5" t="str">
        <f>TEXT(Table1[[#This Row],[Date]],"mmm")</f>
        <v>Apr</v>
      </c>
      <c r="O3634" s="5">
        <f>YEAR(Table1[[#This Row],[Date]])</f>
        <v>2024</v>
      </c>
    </row>
    <row r="3635" spans="1:15" x14ac:dyDescent="0.25">
      <c r="A3635" s="5">
        <v>3634</v>
      </c>
      <c r="B3635" s="6">
        <v>45635</v>
      </c>
      <c r="C3635" s="5" t="s">
        <v>36</v>
      </c>
      <c r="D3635" s="5" t="str">
        <f>VLOOKUP($C3635,'Sales Person'!$A$1:$C$21,2,0)</f>
        <v>Michale Cole</v>
      </c>
      <c r="E3635" s="5" t="s">
        <v>2</v>
      </c>
      <c r="F3635" s="5" t="str">
        <f>VLOOKUP($E3635,Country!$A$1:$B$11,2,0)</f>
        <v>North America</v>
      </c>
      <c r="G3635" s="5" t="s">
        <v>26</v>
      </c>
      <c r="H3635" s="5" t="str">
        <f>VLOOKUP($G3635,Products!$A$1:$C$11,COLUMNS(Products!$A$2:B3635),0)</f>
        <v>Electronics</v>
      </c>
      <c r="I3635" s="5">
        <f>VLOOKUP($G3635,Products!$A$1:$C$11,COLUMNS(Products!$A$2:C3635),0)</f>
        <v>263.2</v>
      </c>
      <c r="J3635" s="5">
        <v>169.37</v>
      </c>
      <c r="K3635" s="5" t="s">
        <v>81</v>
      </c>
      <c r="L3635" s="6">
        <v>45636</v>
      </c>
      <c r="M3635" s="5">
        <f t="shared" si="56"/>
        <v>1</v>
      </c>
      <c r="N3635" s="5" t="str">
        <f>TEXT(Table1[[#This Row],[Date]],"mmm")</f>
        <v>Dec</v>
      </c>
      <c r="O3635" s="5">
        <f>YEAR(Table1[[#This Row],[Date]])</f>
        <v>2024</v>
      </c>
    </row>
    <row r="3636" spans="1:15" x14ac:dyDescent="0.25">
      <c r="A3636" s="5">
        <v>3635</v>
      </c>
      <c r="B3636" s="6">
        <v>45592</v>
      </c>
      <c r="C3636" s="5" t="s">
        <v>66</v>
      </c>
      <c r="D3636" s="5" t="str">
        <f>VLOOKUP($C3636,'Sales Person'!$A$1:$C$21,2,0)</f>
        <v>Michale Cole</v>
      </c>
      <c r="E3636" s="5" t="s">
        <v>13</v>
      </c>
      <c r="F3636" s="5" t="str">
        <f>VLOOKUP($E3636,Country!$A$1:$B$11,2,0)</f>
        <v>Asia</v>
      </c>
      <c r="G3636" s="5" t="s">
        <v>30</v>
      </c>
      <c r="H3636" s="5" t="str">
        <f>VLOOKUP($G3636,Products!$A$1:$C$11,COLUMNS(Products!$A$2:B3636),0)</f>
        <v>Audio</v>
      </c>
      <c r="I3636" s="5">
        <f>VLOOKUP($G3636,Products!$A$1:$C$11,COLUMNS(Products!$A$2:C3636),0)</f>
        <v>199.57</v>
      </c>
      <c r="J3636" s="5">
        <v>147.72</v>
      </c>
      <c r="K3636" s="5" t="s">
        <v>81</v>
      </c>
      <c r="L3636" s="6">
        <v>45607</v>
      </c>
      <c r="M3636" s="5">
        <f t="shared" si="56"/>
        <v>15</v>
      </c>
      <c r="N3636" s="5" t="str">
        <f>TEXT(Table1[[#This Row],[Date]],"mmm")</f>
        <v>Oct</v>
      </c>
      <c r="O3636" s="5">
        <f>YEAR(Table1[[#This Row],[Date]])</f>
        <v>2024</v>
      </c>
    </row>
    <row r="3637" spans="1:15" x14ac:dyDescent="0.25">
      <c r="A3637" s="5">
        <v>3636</v>
      </c>
      <c r="B3637" s="6">
        <v>45326</v>
      </c>
      <c r="C3637" s="5" t="s">
        <v>68</v>
      </c>
      <c r="D3637" s="5" t="str">
        <f>VLOOKUP($C3637,'Sales Person'!$A$1:$C$21,2,0)</f>
        <v>Samantha Irvin</v>
      </c>
      <c r="E3637" s="5" t="s">
        <v>7</v>
      </c>
      <c r="F3637" s="5" t="str">
        <f>VLOOKUP($E3637,Country!$A$1:$B$11,2,0)</f>
        <v>Europe</v>
      </c>
      <c r="G3637" s="5" t="s">
        <v>20</v>
      </c>
      <c r="H3637" s="5" t="str">
        <f>VLOOKUP($G3637,Products!$A$1:$C$11,COLUMNS(Products!$A$2:B3637),0)</f>
        <v>Office Equipment</v>
      </c>
      <c r="I3637" s="5">
        <f>VLOOKUP($G3637,Products!$A$1:$C$11,COLUMNS(Products!$A$2:C3637),0)</f>
        <v>350.59</v>
      </c>
      <c r="J3637" s="5">
        <v>136.37</v>
      </c>
      <c r="K3637" s="5" t="s">
        <v>81</v>
      </c>
      <c r="L3637" s="6">
        <v>45334</v>
      </c>
      <c r="M3637" s="5">
        <f t="shared" si="56"/>
        <v>8</v>
      </c>
      <c r="N3637" s="5" t="str">
        <f>TEXT(Table1[[#This Row],[Date]],"mmm")</f>
        <v>Feb</v>
      </c>
      <c r="O3637" s="5">
        <f>YEAR(Table1[[#This Row],[Date]])</f>
        <v>2024</v>
      </c>
    </row>
    <row r="3638" spans="1:15" x14ac:dyDescent="0.25">
      <c r="A3638" s="5">
        <v>3637</v>
      </c>
      <c r="B3638" s="6">
        <v>45236</v>
      </c>
      <c r="C3638" s="5" t="s">
        <v>54</v>
      </c>
      <c r="D3638" s="5" t="str">
        <f>VLOOKUP($C3638,'Sales Person'!$A$1:$C$21,2,0)</f>
        <v>Michale Cole</v>
      </c>
      <c r="E3638" s="5" t="s">
        <v>5</v>
      </c>
      <c r="F3638" s="5" t="str">
        <f>VLOOKUP($E3638,Country!$A$1:$B$11,2,0)</f>
        <v>South America</v>
      </c>
      <c r="G3638" s="5" t="s">
        <v>33</v>
      </c>
      <c r="H3638" s="5" t="str">
        <f>VLOOKUP($G3638,Products!$A$1:$C$11,COLUMNS(Products!$A$2:B3638),0)</f>
        <v>Electronics</v>
      </c>
      <c r="I3638" s="5">
        <f>VLOOKUP($G3638,Products!$A$1:$C$11,COLUMNS(Products!$A$2:C3638),0)</f>
        <v>381.62</v>
      </c>
      <c r="J3638" s="5">
        <v>119.71</v>
      </c>
      <c r="K3638" s="5" t="s">
        <v>81</v>
      </c>
      <c r="L3638" s="6">
        <v>45240</v>
      </c>
      <c r="M3638" s="5">
        <f t="shared" si="56"/>
        <v>4</v>
      </c>
      <c r="N3638" s="5" t="str">
        <f>TEXT(Table1[[#This Row],[Date]],"mmm")</f>
        <v>Nov</v>
      </c>
      <c r="O3638" s="5">
        <f>YEAR(Table1[[#This Row],[Date]])</f>
        <v>2023</v>
      </c>
    </row>
    <row r="3639" spans="1:15" x14ac:dyDescent="0.25">
      <c r="A3639" s="5">
        <v>3638</v>
      </c>
      <c r="B3639" s="6">
        <v>45052</v>
      </c>
      <c r="C3639" s="5" t="s">
        <v>50</v>
      </c>
      <c r="D3639" s="5" t="str">
        <f>VLOOKUP($C3639,'Sales Person'!$A$1:$C$21,2,0)</f>
        <v>Michale Cole</v>
      </c>
      <c r="E3639" s="5" t="s">
        <v>2</v>
      </c>
      <c r="F3639" s="5" t="str">
        <f>VLOOKUP($E3639,Country!$A$1:$B$11,2,0)</f>
        <v>North America</v>
      </c>
      <c r="G3639" s="5" t="s">
        <v>31</v>
      </c>
      <c r="H3639" s="5" t="str">
        <f>VLOOKUP($G3639,Products!$A$1:$C$11,COLUMNS(Products!$A$2:B3639),0)</f>
        <v>Electronics</v>
      </c>
      <c r="I3639" s="5">
        <f>VLOOKUP($G3639,Products!$A$1:$C$11,COLUMNS(Products!$A$2:C3639),0)</f>
        <v>71.97</v>
      </c>
      <c r="J3639" s="5">
        <v>994.35</v>
      </c>
      <c r="K3639" s="5" t="s">
        <v>81</v>
      </c>
      <c r="L3639" s="6">
        <v>45053</v>
      </c>
      <c r="M3639" s="5">
        <f t="shared" si="56"/>
        <v>1</v>
      </c>
      <c r="N3639" s="5" t="str">
        <f>TEXT(Table1[[#This Row],[Date]],"mmm")</f>
        <v>May</v>
      </c>
      <c r="O3639" s="5">
        <f>YEAR(Table1[[#This Row],[Date]])</f>
        <v>2023</v>
      </c>
    </row>
    <row r="3640" spans="1:15" x14ac:dyDescent="0.25">
      <c r="A3640" s="5">
        <v>3639</v>
      </c>
      <c r="B3640" s="6">
        <v>45593</v>
      </c>
      <c r="C3640" s="5" t="s">
        <v>42</v>
      </c>
      <c r="D3640" s="5" t="str">
        <f>VLOOKUP($C3640,'Sales Person'!$A$1:$C$21,2,0)</f>
        <v>Cathy Kelley</v>
      </c>
      <c r="E3640" s="5" t="s">
        <v>2</v>
      </c>
      <c r="F3640" s="5" t="str">
        <f>VLOOKUP($E3640,Country!$A$1:$B$11,2,0)</f>
        <v>North America</v>
      </c>
      <c r="G3640" s="5" t="s">
        <v>29</v>
      </c>
      <c r="H3640" s="5" t="str">
        <f>VLOOKUP($G3640,Products!$A$1:$C$11,COLUMNS(Products!$A$2:B3640),0)</f>
        <v>Computing</v>
      </c>
      <c r="I3640" s="5">
        <f>VLOOKUP($G3640,Products!$A$1:$C$11,COLUMNS(Products!$A$2:C3640),0)</f>
        <v>104.6</v>
      </c>
      <c r="J3640" s="5">
        <v>867.69</v>
      </c>
      <c r="K3640" s="5" t="s">
        <v>81</v>
      </c>
      <c r="L3640" s="6">
        <v>45594</v>
      </c>
      <c r="M3640" s="5">
        <f t="shared" si="56"/>
        <v>1</v>
      </c>
      <c r="N3640" s="5" t="str">
        <f>TEXT(Table1[[#This Row],[Date]],"mmm")</f>
        <v>Oct</v>
      </c>
      <c r="O3640" s="5">
        <f>YEAR(Table1[[#This Row],[Date]])</f>
        <v>2024</v>
      </c>
    </row>
    <row r="3641" spans="1:15" x14ac:dyDescent="0.25">
      <c r="A3641" s="5">
        <v>3640</v>
      </c>
      <c r="B3641" s="6">
        <v>45055</v>
      </c>
      <c r="C3641" s="5" t="s">
        <v>50</v>
      </c>
      <c r="D3641" s="5" t="str">
        <f>VLOOKUP($C3641,'Sales Person'!$A$1:$C$21,2,0)</f>
        <v>Michale Cole</v>
      </c>
      <c r="E3641" s="5" t="s">
        <v>15</v>
      </c>
      <c r="F3641" s="5" t="str">
        <f>VLOOKUP($E3641,Country!$A$1:$B$11,2,0)</f>
        <v>Oceania</v>
      </c>
      <c r="G3641" s="5" t="s">
        <v>30</v>
      </c>
      <c r="H3641" s="5" t="str">
        <f>VLOOKUP($G3641,Products!$A$1:$C$11,COLUMNS(Products!$A$2:B3641),0)</f>
        <v>Audio</v>
      </c>
      <c r="I3641" s="5">
        <f>VLOOKUP($G3641,Products!$A$1:$C$11,COLUMNS(Products!$A$2:C3641),0)</f>
        <v>199.57</v>
      </c>
      <c r="J3641" s="5">
        <v>528.1</v>
      </c>
      <c r="K3641" s="5" t="s">
        <v>81</v>
      </c>
      <c r="L3641" s="6">
        <v>45075</v>
      </c>
      <c r="M3641" s="5">
        <f t="shared" si="56"/>
        <v>20</v>
      </c>
      <c r="N3641" s="5" t="str">
        <f>TEXT(Table1[[#This Row],[Date]],"mmm")</f>
        <v>May</v>
      </c>
      <c r="O3641" s="5">
        <f>YEAR(Table1[[#This Row],[Date]])</f>
        <v>2023</v>
      </c>
    </row>
    <row r="3642" spans="1:15" x14ac:dyDescent="0.25">
      <c r="A3642" s="5">
        <v>3641</v>
      </c>
      <c r="B3642" s="6">
        <v>45058</v>
      </c>
      <c r="C3642" s="5" t="s">
        <v>48</v>
      </c>
      <c r="D3642" s="5" t="str">
        <f>VLOOKUP($C3642,'Sales Person'!$A$1:$C$21,2,0)</f>
        <v>Cathy Kelley</v>
      </c>
      <c r="E3642" s="5" t="s">
        <v>15</v>
      </c>
      <c r="F3642" s="5" t="str">
        <f>VLOOKUP($E3642,Country!$A$1:$B$11,2,0)</f>
        <v>Oceania</v>
      </c>
      <c r="G3642" s="5" t="s">
        <v>28</v>
      </c>
      <c r="H3642" s="5" t="str">
        <f>VLOOKUP($G3642,Products!$A$1:$C$11,COLUMNS(Products!$A$2:B3642),0)</f>
        <v>Electronics</v>
      </c>
      <c r="I3642" s="5">
        <f>VLOOKUP($G3642,Products!$A$1:$C$11,COLUMNS(Products!$A$2:C3642),0)</f>
        <v>282.79000000000002</v>
      </c>
      <c r="J3642" s="5">
        <v>276.11</v>
      </c>
      <c r="K3642" s="5" t="s">
        <v>82</v>
      </c>
      <c r="L3642" s="5" t="s">
        <v>83</v>
      </c>
      <c r="M3642" s="5" t="str">
        <f t="shared" si="56"/>
        <v>0</v>
      </c>
      <c r="N3642" s="5" t="str">
        <f>TEXT(Table1[[#This Row],[Date]],"mmm")</f>
        <v>May</v>
      </c>
      <c r="O3642" s="5">
        <f>YEAR(Table1[[#This Row],[Date]])</f>
        <v>2023</v>
      </c>
    </row>
    <row r="3643" spans="1:15" x14ac:dyDescent="0.25">
      <c r="A3643" s="5">
        <v>3642</v>
      </c>
      <c r="B3643" s="6">
        <v>45302</v>
      </c>
      <c r="C3643" s="5" t="s">
        <v>72</v>
      </c>
      <c r="D3643" s="5" t="str">
        <f>VLOOKUP($C3643,'Sales Person'!$A$1:$C$21,2,0)</f>
        <v>Cathy Kelley</v>
      </c>
      <c r="E3643" s="5" t="s">
        <v>10</v>
      </c>
      <c r="F3643" s="5" t="str">
        <f>VLOOKUP($E3643,Country!$A$1:$B$11,2,0)</f>
        <v>Europe</v>
      </c>
      <c r="G3643" s="5" t="s">
        <v>32</v>
      </c>
      <c r="H3643" s="5" t="str">
        <f>VLOOKUP($G3643,Products!$A$1:$C$11,COLUMNS(Products!$A$2:B3643),0)</f>
        <v>Audio</v>
      </c>
      <c r="I3643" s="5">
        <f>VLOOKUP($G3643,Products!$A$1:$C$11,COLUMNS(Products!$A$2:C3643),0)</f>
        <v>143.09</v>
      </c>
      <c r="J3643" s="5">
        <v>829.13</v>
      </c>
      <c r="K3643" s="5" t="s">
        <v>81</v>
      </c>
      <c r="L3643" s="6">
        <v>45308</v>
      </c>
      <c r="M3643" s="5">
        <f t="shared" si="56"/>
        <v>6</v>
      </c>
      <c r="N3643" s="5" t="str">
        <f>TEXT(Table1[[#This Row],[Date]],"mmm")</f>
        <v>Jan</v>
      </c>
      <c r="O3643" s="5">
        <f>YEAR(Table1[[#This Row],[Date]])</f>
        <v>2024</v>
      </c>
    </row>
    <row r="3644" spans="1:15" x14ac:dyDescent="0.25">
      <c r="A3644" s="5">
        <v>3643</v>
      </c>
      <c r="B3644" s="6">
        <v>45399</v>
      </c>
      <c r="C3644" s="5" t="s">
        <v>50</v>
      </c>
      <c r="D3644" s="5" t="str">
        <f>VLOOKUP($C3644,'Sales Person'!$A$1:$C$21,2,0)</f>
        <v>Michale Cole</v>
      </c>
      <c r="E3644" s="5" t="s">
        <v>11</v>
      </c>
      <c r="F3644" s="5" t="str">
        <f>VLOOKUP($E3644,Country!$A$1:$B$11,2,0)</f>
        <v>Asia</v>
      </c>
      <c r="G3644" s="5" t="s">
        <v>22</v>
      </c>
      <c r="H3644" s="5" t="str">
        <f>VLOOKUP($G3644,Products!$A$1:$C$11,COLUMNS(Products!$A$2:B3644),0)</f>
        <v>Computing</v>
      </c>
      <c r="I3644" s="5">
        <f>VLOOKUP($G3644,Products!$A$1:$C$11,COLUMNS(Products!$A$2:C3644),0)</f>
        <v>415.78</v>
      </c>
      <c r="J3644" s="5">
        <v>956.94</v>
      </c>
      <c r="K3644" s="5" t="s">
        <v>81</v>
      </c>
      <c r="L3644" s="6">
        <v>45411</v>
      </c>
      <c r="M3644" s="5">
        <f t="shared" si="56"/>
        <v>12</v>
      </c>
      <c r="N3644" s="5" t="str">
        <f>TEXT(Table1[[#This Row],[Date]],"mmm")</f>
        <v>Apr</v>
      </c>
      <c r="O3644" s="5">
        <f>YEAR(Table1[[#This Row],[Date]])</f>
        <v>2024</v>
      </c>
    </row>
    <row r="3645" spans="1:15" x14ac:dyDescent="0.25">
      <c r="A3645" s="5">
        <v>3644</v>
      </c>
      <c r="B3645" s="6">
        <v>45603</v>
      </c>
      <c r="C3645" s="5" t="s">
        <v>52</v>
      </c>
      <c r="D3645" s="5" t="str">
        <f>VLOOKUP($C3645,'Sales Person'!$A$1:$C$21,2,0)</f>
        <v>Nick Patrick</v>
      </c>
      <c r="E3645" s="5" t="s">
        <v>7</v>
      </c>
      <c r="F3645" s="5" t="str">
        <f>VLOOKUP($E3645,Country!$A$1:$B$11,2,0)</f>
        <v>Europe</v>
      </c>
      <c r="G3645" s="5" t="s">
        <v>28</v>
      </c>
      <c r="H3645" s="5" t="str">
        <f>VLOOKUP($G3645,Products!$A$1:$C$11,COLUMNS(Products!$A$2:B3645),0)</f>
        <v>Electronics</v>
      </c>
      <c r="I3645" s="5">
        <f>VLOOKUP($G3645,Products!$A$1:$C$11,COLUMNS(Products!$A$2:C3645),0)</f>
        <v>282.79000000000002</v>
      </c>
      <c r="J3645" s="5">
        <v>193.2</v>
      </c>
      <c r="K3645" s="5" t="s">
        <v>81</v>
      </c>
      <c r="L3645" s="6">
        <v>45611</v>
      </c>
      <c r="M3645" s="5">
        <f t="shared" si="56"/>
        <v>8</v>
      </c>
      <c r="N3645" s="5" t="str">
        <f>TEXT(Table1[[#This Row],[Date]],"mmm")</f>
        <v>Nov</v>
      </c>
      <c r="O3645" s="5">
        <f>YEAR(Table1[[#This Row],[Date]])</f>
        <v>2024</v>
      </c>
    </row>
    <row r="3646" spans="1:15" x14ac:dyDescent="0.25">
      <c r="A3646" s="5">
        <v>3645</v>
      </c>
      <c r="B3646" s="6">
        <v>45559</v>
      </c>
      <c r="C3646" s="5" t="s">
        <v>38</v>
      </c>
      <c r="D3646" s="5" t="str">
        <f>VLOOKUP($C3646,'Sales Person'!$A$1:$C$21,2,0)</f>
        <v>Samantha Irvin</v>
      </c>
      <c r="E3646" s="5" t="s">
        <v>9</v>
      </c>
      <c r="F3646" s="5" t="str">
        <f>VLOOKUP($E3646,Country!$A$1:$B$11,2,0)</f>
        <v>Europe</v>
      </c>
      <c r="G3646" s="5" t="s">
        <v>33</v>
      </c>
      <c r="H3646" s="5" t="str">
        <f>VLOOKUP($G3646,Products!$A$1:$C$11,COLUMNS(Products!$A$2:B3646),0)</f>
        <v>Electronics</v>
      </c>
      <c r="I3646" s="5">
        <f>VLOOKUP($G3646,Products!$A$1:$C$11,COLUMNS(Products!$A$2:C3646),0)</f>
        <v>381.62</v>
      </c>
      <c r="J3646" s="5">
        <v>977.99</v>
      </c>
      <c r="K3646" s="5" t="s">
        <v>81</v>
      </c>
      <c r="L3646" s="6">
        <v>45569</v>
      </c>
      <c r="M3646" s="5">
        <f t="shared" si="56"/>
        <v>10</v>
      </c>
      <c r="N3646" s="5" t="str">
        <f>TEXT(Table1[[#This Row],[Date]],"mmm")</f>
        <v>Sep</v>
      </c>
      <c r="O3646" s="5">
        <f>YEAR(Table1[[#This Row],[Date]])</f>
        <v>2024</v>
      </c>
    </row>
    <row r="3647" spans="1:15" x14ac:dyDescent="0.25">
      <c r="A3647" s="5">
        <v>3646</v>
      </c>
      <c r="B3647" s="6">
        <v>45100</v>
      </c>
      <c r="C3647" s="5" t="s">
        <v>38</v>
      </c>
      <c r="D3647" s="5" t="str">
        <f>VLOOKUP($C3647,'Sales Person'!$A$1:$C$21,2,0)</f>
        <v>Samantha Irvin</v>
      </c>
      <c r="E3647" s="5" t="s">
        <v>11</v>
      </c>
      <c r="F3647" s="5" t="str">
        <f>VLOOKUP($E3647,Country!$A$1:$B$11,2,0)</f>
        <v>Asia</v>
      </c>
      <c r="G3647" s="5" t="s">
        <v>22</v>
      </c>
      <c r="H3647" s="5" t="str">
        <f>VLOOKUP($G3647,Products!$A$1:$C$11,COLUMNS(Products!$A$2:B3647),0)</f>
        <v>Computing</v>
      </c>
      <c r="I3647" s="5">
        <f>VLOOKUP($G3647,Products!$A$1:$C$11,COLUMNS(Products!$A$2:C3647),0)</f>
        <v>415.78</v>
      </c>
      <c r="J3647" s="5">
        <v>452.97</v>
      </c>
      <c r="K3647" s="5" t="s">
        <v>81</v>
      </c>
      <c r="L3647" s="6">
        <v>45112</v>
      </c>
      <c r="M3647" s="5">
        <f t="shared" si="56"/>
        <v>12</v>
      </c>
      <c r="N3647" s="5" t="str">
        <f>TEXT(Table1[[#This Row],[Date]],"mmm")</f>
        <v>Jun</v>
      </c>
      <c r="O3647" s="5">
        <f>YEAR(Table1[[#This Row],[Date]])</f>
        <v>2023</v>
      </c>
    </row>
    <row r="3648" spans="1:15" x14ac:dyDescent="0.25">
      <c r="A3648" s="5">
        <v>3647</v>
      </c>
      <c r="B3648" s="6">
        <v>45649</v>
      </c>
      <c r="C3648" s="5" t="s">
        <v>54</v>
      </c>
      <c r="D3648" s="5" t="str">
        <f>VLOOKUP($C3648,'Sales Person'!$A$1:$C$21,2,0)</f>
        <v>Michale Cole</v>
      </c>
      <c r="E3648" s="5" t="s">
        <v>15</v>
      </c>
      <c r="F3648" s="5" t="str">
        <f>VLOOKUP($E3648,Country!$A$1:$B$11,2,0)</f>
        <v>Oceania</v>
      </c>
      <c r="G3648" s="5" t="s">
        <v>22</v>
      </c>
      <c r="H3648" s="5" t="str">
        <f>VLOOKUP($G3648,Products!$A$1:$C$11,COLUMNS(Products!$A$2:B3648),0)</f>
        <v>Computing</v>
      </c>
      <c r="I3648" s="5">
        <f>VLOOKUP($G3648,Products!$A$1:$C$11,COLUMNS(Products!$A$2:C3648),0)</f>
        <v>415.78</v>
      </c>
      <c r="J3648" s="5">
        <v>478.3</v>
      </c>
      <c r="K3648" s="5" t="s">
        <v>81</v>
      </c>
      <c r="L3648" s="6">
        <v>44938</v>
      </c>
      <c r="M3648" s="5">
        <f t="shared" si="56"/>
        <v>-711</v>
      </c>
      <c r="N3648" s="5" t="str">
        <f>TEXT(Table1[[#This Row],[Date]],"mmm")</f>
        <v>Dec</v>
      </c>
      <c r="O3648" s="5">
        <f>YEAR(Table1[[#This Row],[Date]])</f>
        <v>2024</v>
      </c>
    </row>
    <row r="3649" spans="1:15" x14ac:dyDescent="0.25">
      <c r="A3649" s="5">
        <v>3648</v>
      </c>
      <c r="B3649" s="6">
        <v>45429</v>
      </c>
      <c r="C3649" s="5" t="s">
        <v>38</v>
      </c>
      <c r="D3649" s="5" t="str">
        <f>VLOOKUP($C3649,'Sales Person'!$A$1:$C$21,2,0)</f>
        <v>Samantha Irvin</v>
      </c>
      <c r="E3649" s="5" t="s">
        <v>14</v>
      </c>
      <c r="F3649" s="5" t="str">
        <f>VLOOKUP($E3649,Country!$A$1:$B$11,2,0)</f>
        <v>Asia</v>
      </c>
      <c r="G3649" s="5" t="s">
        <v>24</v>
      </c>
      <c r="H3649" s="5" t="str">
        <f>VLOOKUP($G3649,Products!$A$1:$C$11,COLUMNS(Products!$A$2:B3649),0)</f>
        <v>Audio</v>
      </c>
      <c r="I3649" s="5">
        <f>VLOOKUP($G3649,Products!$A$1:$C$11,COLUMNS(Products!$A$2:C3649),0)</f>
        <v>195.62</v>
      </c>
      <c r="J3649" s="5">
        <v>979.68</v>
      </c>
      <c r="K3649" s="5" t="s">
        <v>81</v>
      </c>
      <c r="L3649" s="6">
        <v>45447</v>
      </c>
      <c r="M3649" s="5">
        <f t="shared" si="56"/>
        <v>18</v>
      </c>
      <c r="N3649" s="5" t="str">
        <f>TEXT(Table1[[#This Row],[Date]],"mmm")</f>
        <v>May</v>
      </c>
      <c r="O3649" s="5">
        <f>YEAR(Table1[[#This Row],[Date]])</f>
        <v>2024</v>
      </c>
    </row>
    <row r="3650" spans="1:15" x14ac:dyDescent="0.25">
      <c r="A3650" s="5">
        <v>3649</v>
      </c>
      <c r="B3650" s="6">
        <v>45392</v>
      </c>
      <c r="C3650" s="5" t="s">
        <v>50</v>
      </c>
      <c r="D3650" s="5" t="str">
        <f>VLOOKUP($C3650,'Sales Person'!$A$1:$C$21,2,0)</f>
        <v>Michale Cole</v>
      </c>
      <c r="E3650" s="5" t="s">
        <v>11</v>
      </c>
      <c r="F3650" s="5" t="str">
        <f>VLOOKUP($E3650,Country!$A$1:$B$11,2,0)</f>
        <v>Asia</v>
      </c>
      <c r="G3650" s="5" t="s">
        <v>33</v>
      </c>
      <c r="H3650" s="5" t="str">
        <f>VLOOKUP($G3650,Products!$A$1:$C$11,COLUMNS(Products!$A$2:B3650),0)</f>
        <v>Electronics</v>
      </c>
      <c r="I3650" s="5">
        <f>VLOOKUP($G3650,Products!$A$1:$C$11,COLUMNS(Products!$A$2:C3650),0)</f>
        <v>381.62</v>
      </c>
      <c r="J3650" s="5">
        <v>423.1</v>
      </c>
      <c r="K3650" s="5" t="s">
        <v>81</v>
      </c>
      <c r="L3650" s="6">
        <v>45404</v>
      </c>
      <c r="M3650" s="5">
        <f t="shared" ref="M3650:M3713" si="57">IFERROR(L3650-B3650,"0")</f>
        <v>12</v>
      </c>
      <c r="N3650" s="5" t="str">
        <f>TEXT(Table1[[#This Row],[Date]],"mmm")</f>
        <v>Apr</v>
      </c>
      <c r="O3650" s="5">
        <f>YEAR(Table1[[#This Row],[Date]])</f>
        <v>2024</v>
      </c>
    </row>
    <row r="3651" spans="1:15" x14ac:dyDescent="0.25">
      <c r="A3651" s="5">
        <v>3650</v>
      </c>
      <c r="B3651" s="6">
        <v>45271</v>
      </c>
      <c r="C3651" s="5" t="s">
        <v>38</v>
      </c>
      <c r="D3651" s="5" t="str">
        <f>VLOOKUP($C3651,'Sales Person'!$A$1:$C$21,2,0)</f>
        <v>Samantha Irvin</v>
      </c>
      <c r="E3651" s="5" t="s">
        <v>10</v>
      </c>
      <c r="F3651" s="5" t="str">
        <f>VLOOKUP($E3651,Country!$A$1:$B$11,2,0)</f>
        <v>Europe</v>
      </c>
      <c r="G3651" s="5" t="s">
        <v>31</v>
      </c>
      <c r="H3651" s="5" t="str">
        <f>VLOOKUP($G3651,Products!$A$1:$C$11,COLUMNS(Products!$A$2:B3651),0)</f>
        <v>Electronics</v>
      </c>
      <c r="I3651" s="5">
        <f>VLOOKUP($G3651,Products!$A$1:$C$11,COLUMNS(Products!$A$2:C3651),0)</f>
        <v>71.97</v>
      </c>
      <c r="J3651" s="5">
        <v>224.74</v>
      </c>
      <c r="K3651" s="5" t="s">
        <v>82</v>
      </c>
      <c r="L3651" s="5" t="s">
        <v>83</v>
      </c>
      <c r="M3651" s="5" t="str">
        <f t="shared" si="57"/>
        <v>0</v>
      </c>
      <c r="N3651" s="5" t="str">
        <f>TEXT(Table1[[#This Row],[Date]],"mmm")</f>
        <v>Dec</v>
      </c>
      <c r="O3651" s="5">
        <f>YEAR(Table1[[#This Row],[Date]])</f>
        <v>2023</v>
      </c>
    </row>
    <row r="3652" spans="1:15" x14ac:dyDescent="0.25">
      <c r="A3652" s="5">
        <v>3651</v>
      </c>
      <c r="B3652" s="6">
        <v>45313</v>
      </c>
      <c r="C3652" s="5" t="s">
        <v>60</v>
      </c>
      <c r="D3652" s="5" t="str">
        <f>VLOOKUP($C3652,'Sales Person'!$A$1:$C$21,2,0)</f>
        <v>Cathy Kelley</v>
      </c>
      <c r="E3652" s="5" t="s">
        <v>13</v>
      </c>
      <c r="F3652" s="5" t="str">
        <f>VLOOKUP($E3652,Country!$A$1:$B$11,2,0)</f>
        <v>Asia</v>
      </c>
      <c r="G3652" s="5" t="s">
        <v>31</v>
      </c>
      <c r="H3652" s="5" t="str">
        <f>VLOOKUP($G3652,Products!$A$1:$C$11,COLUMNS(Products!$A$2:B3652),0)</f>
        <v>Electronics</v>
      </c>
      <c r="I3652" s="5">
        <f>VLOOKUP($G3652,Products!$A$1:$C$11,COLUMNS(Products!$A$2:C3652),0)</f>
        <v>71.97</v>
      </c>
      <c r="J3652" s="5">
        <v>780.38</v>
      </c>
      <c r="K3652" s="5" t="s">
        <v>81</v>
      </c>
      <c r="L3652" s="6">
        <v>45328</v>
      </c>
      <c r="M3652" s="5">
        <f t="shared" si="57"/>
        <v>15</v>
      </c>
      <c r="N3652" s="5" t="str">
        <f>TEXT(Table1[[#This Row],[Date]],"mmm")</f>
        <v>Jan</v>
      </c>
      <c r="O3652" s="5">
        <f>YEAR(Table1[[#This Row],[Date]])</f>
        <v>2024</v>
      </c>
    </row>
    <row r="3653" spans="1:15" x14ac:dyDescent="0.25">
      <c r="A3653" s="5">
        <v>3652</v>
      </c>
      <c r="B3653" s="6">
        <v>44984</v>
      </c>
      <c r="C3653" s="5" t="s">
        <v>74</v>
      </c>
      <c r="D3653" s="5" t="str">
        <f>VLOOKUP($C3653,'Sales Person'!$A$1:$C$21,2,0)</f>
        <v>Michale Cole</v>
      </c>
      <c r="E3653" s="5" t="s">
        <v>15</v>
      </c>
      <c r="F3653" s="5" t="str">
        <f>VLOOKUP($E3653,Country!$A$1:$B$11,2,0)</f>
        <v>Oceania</v>
      </c>
      <c r="G3653" s="5" t="s">
        <v>20</v>
      </c>
      <c r="H3653" s="5" t="str">
        <f>VLOOKUP($G3653,Products!$A$1:$C$11,COLUMNS(Products!$A$2:B3653),0)</f>
        <v>Office Equipment</v>
      </c>
      <c r="I3653" s="5">
        <f>VLOOKUP($G3653,Products!$A$1:$C$11,COLUMNS(Products!$A$2:C3653),0)</f>
        <v>350.59</v>
      </c>
      <c r="J3653" s="5">
        <v>242.65</v>
      </c>
      <c r="K3653" s="5" t="s">
        <v>82</v>
      </c>
      <c r="L3653" s="5" t="s">
        <v>83</v>
      </c>
      <c r="M3653" s="5" t="str">
        <f t="shared" si="57"/>
        <v>0</v>
      </c>
      <c r="N3653" s="5" t="str">
        <f>TEXT(Table1[[#This Row],[Date]],"mmm")</f>
        <v>Feb</v>
      </c>
      <c r="O3653" s="5">
        <f>YEAR(Table1[[#This Row],[Date]])</f>
        <v>2023</v>
      </c>
    </row>
    <row r="3654" spans="1:15" x14ac:dyDescent="0.25">
      <c r="A3654" s="5">
        <v>3653</v>
      </c>
      <c r="B3654" s="6">
        <v>45173</v>
      </c>
      <c r="C3654" s="5" t="s">
        <v>44</v>
      </c>
      <c r="D3654" s="5" t="str">
        <f>VLOOKUP($C3654,'Sales Person'!$A$1:$C$21,2,0)</f>
        <v>Cathy Kelley</v>
      </c>
      <c r="E3654" s="5" t="s">
        <v>15</v>
      </c>
      <c r="F3654" s="5" t="str">
        <f>VLOOKUP($E3654,Country!$A$1:$B$11,2,0)</f>
        <v>Oceania</v>
      </c>
      <c r="G3654" s="5" t="s">
        <v>22</v>
      </c>
      <c r="H3654" s="5" t="str">
        <f>VLOOKUP($G3654,Products!$A$1:$C$11,COLUMNS(Products!$A$2:B3654),0)</f>
        <v>Computing</v>
      </c>
      <c r="I3654" s="5">
        <f>VLOOKUP($G3654,Products!$A$1:$C$11,COLUMNS(Products!$A$2:C3654),0)</f>
        <v>415.78</v>
      </c>
      <c r="J3654" s="5">
        <v>199.96</v>
      </c>
      <c r="K3654" s="5" t="s">
        <v>81</v>
      </c>
      <c r="L3654" s="6">
        <v>45193</v>
      </c>
      <c r="M3654" s="5">
        <f t="shared" si="57"/>
        <v>20</v>
      </c>
      <c r="N3654" s="5" t="str">
        <f>TEXT(Table1[[#This Row],[Date]],"mmm")</f>
        <v>Sep</v>
      </c>
      <c r="O3654" s="5">
        <f>YEAR(Table1[[#This Row],[Date]])</f>
        <v>2023</v>
      </c>
    </row>
    <row r="3655" spans="1:15" x14ac:dyDescent="0.25">
      <c r="A3655" s="5">
        <v>3654</v>
      </c>
      <c r="B3655" s="6">
        <v>44960</v>
      </c>
      <c r="C3655" s="5" t="s">
        <v>52</v>
      </c>
      <c r="D3655" s="5" t="str">
        <f>VLOOKUP($C3655,'Sales Person'!$A$1:$C$21,2,0)</f>
        <v>Nick Patrick</v>
      </c>
      <c r="E3655" s="5" t="s">
        <v>5</v>
      </c>
      <c r="F3655" s="5" t="str">
        <f>VLOOKUP($E3655,Country!$A$1:$B$11,2,0)</f>
        <v>South America</v>
      </c>
      <c r="G3655" s="5" t="s">
        <v>31</v>
      </c>
      <c r="H3655" s="5" t="str">
        <f>VLOOKUP($G3655,Products!$A$1:$C$11,COLUMNS(Products!$A$2:B3655),0)</f>
        <v>Electronics</v>
      </c>
      <c r="I3655" s="5">
        <f>VLOOKUP($G3655,Products!$A$1:$C$11,COLUMNS(Products!$A$2:C3655),0)</f>
        <v>71.97</v>
      </c>
      <c r="J3655" s="5">
        <v>910.2</v>
      </c>
      <c r="K3655" s="5" t="s">
        <v>81</v>
      </c>
      <c r="L3655" s="6">
        <v>44964</v>
      </c>
      <c r="M3655" s="5">
        <f t="shared" si="57"/>
        <v>4</v>
      </c>
      <c r="N3655" s="5" t="str">
        <f>TEXT(Table1[[#This Row],[Date]],"mmm")</f>
        <v>Feb</v>
      </c>
      <c r="O3655" s="5">
        <f>YEAR(Table1[[#This Row],[Date]])</f>
        <v>2023</v>
      </c>
    </row>
    <row r="3656" spans="1:15" x14ac:dyDescent="0.25">
      <c r="A3656" s="5">
        <v>3655</v>
      </c>
      <c r="B3656" s="6">
        <v>45016</v>
      </c>
      <c r="C3656" s="5" t="s">
        <v>52</v>
      </c>
      <c r="D3656" s="5" t="str">
        <f>VLOOKUP($C3656,'Sales Person'!$A$1:$C$21,2,0)</f>
        <v>Nick Patrick</v>
      </c>
      <c r="E3656" s="5" t="s">
        <v>14</v>
      </c>
      <c r="F3656" s="5" t="str">
        <f>VLOOKUP($E3656,Country!$A$1:$B$11,2,0)</f>
        <v>Asia</v>
      </c>
      <c r="G3656" s="5" t="s">
        <v>20</v>
      </c>
      <c r="H3656" s="5" t="str">
        <f>VLOOKUP($G3656,Products!$A$1:$C$11,COLUMNS(Products!$A$2:B3656),0)</f>
        <v>Office Equipment</v>
      </c>
      <c r="I3656" s="5">
        <f>VLOOKUP($G3656,Products!$A$1:$C$11,COLUMNS(Products!$A$2:C3656),0)</f>
        <v>350.59</v>
      </c>
      <c r="J3656" s="5">
        <v>400.26</v>
      </c>
      <c r="K3656" s="5" t="s">
        <v>81</v>
      </c>
      <c r="L3656" s="6">
        <v>45034</v>
      </c>
      <c r="M3656" s="5">
        <f t="shared" si="57"/>
        <v>18</v>
      </c>
      <c r="N3656" s="5" t="str">
        <f>TEXT(Table1[[#This Row],[Date]],"mmm")</f>
        <v>Mar</v>
      </c>
      <c r="O3656" s="5">
        <f>YEAR(Table1[[#This Row],[Date]])</f>
        <v>2023</v>
      </c>
    </row>
    <row r="3657" spans="1:15" x14ac:dyDescent="0.25">
      <c r="A3657" s="5">
        <v>3656</v>
      </c>
      <c r="B3657" s="6">
        <v>44998</v>
      </c>
      <c r="C3657" s="5" t="s">
        <v>68</v>
      </c>
      <c r="D3657" s="5" t="str">
        <f>VLOOKUP($C3657,'Sales Person'!$A$1:$C$21,2,0)</f>
        <v>Samantha Irvin</v>
      </c>
      <c r="E3657" s="5" t="s">
        <v>9</v>
      </c>
      <c r="F3657" s="5" t="str">
        <f>VLOOKUP($E3657,Country!$A$1:$B$11,2,0)</f>
        <v>Europe</v>
      </c>
      <c r="G3657" s="5" t="s">
        <v>32</v>
      </c>
      <c r="H3657" s="5" t="str">
        <f>VLOOKUP($G3657,Products!$A$1:$C$11,COLUMNS(Products!$A$2:B3657),0)</f>
        <v>Audio</v>
      </c>
      <c r="I3657" s="5">
        <f>VLOOKUP($G3657,Products!$A$1:$C$11,COLUMNS(Products!$A$2:C3657),0)</f>
        <v>143.09</v>
      </c>
      <c r="J3657" s="5">
        <v>936.92</v>
      </c>
      <c r="K3657" s="5" t="s">
        <v>82</v>
      </c>
      <c r="L3657" s="5" t="s">
        <v>83</v>
      </c>
      <c r="M3657" s="5" t="str">
        <f t="shared" si="57"/>
        <v>0</v>
      </c>
      <c r="N3657" s="5" t="str">
        <f>TEXT(Table1[[#This Row],[Date]],"mmm")</f>
        <v>Mar</v>
      </c>
      <c r="O3657" s="5">
        <f>YEAR(Table1[[#This Row],[Date]])</f>
        <v>2023</v>
      </c>
    </row>
    <row r="3658" spans="1:15" x14ac:dyDescent="0.25">
      <c r="A3658" s="5">
        <v>3657</v>
      </c>
      <c r="B3658" s="6">
        <v>44978</v>
      </c>
      <c r="C3658" s="5" t="s">
        <v>36</v>
      </c>
      <c r="D3658" s="5" t="str">
        <f>VLOOKUP($C3658,'Sales Person'!$A$1:$C$21,2,0)</f>
        <v>Michale Cole</v>
      </c>
      <c r="E3658" s="5" t="s">
        <v>4</v>
      </c>
      <c r="F3658" s="5" t="str">
        <f>VLOOKUP($E3658,Country!$A$1:$B$11,2,0)</f>
        <v>North America</v>
      </c>
      <c r="G3658" s="5" t="s">
        <v>20</v>
      </c>
      <c r="H3658" s="5" t="str">
        <f>VLOOKUP($G3658,Products!$A$1:$C$11,COLUMNS(Products!$A$2:B3658),0)</f>
        <v>Office Equipment</v>
      </c>
      <c r="I3658" s="5">
        <f>VLOOKUP($G3658,Products!$A$1:$C$11,COLUMNS(Products!$A$2:C3658),0)</f>
        <v>350.59</v>
      </c>
      <c r="J3658" s="5">
        <v>378.97</v>
      </c>
      <c r="K3658" s="5" t="s">
        <v>81</v>
      </c>
      <c r="L3658" s="6">
        <v>44980</v>
      </c>
      <c r="M3658" s="5">
        <f t="shared" si="57"/>
        <v>2</v>
      </c>
      <c r="N3658" s="5" t="str">
        <f>TEXT(Table1[[#This Row],[Date]],"mmm")</f>
        <v>Feb</v>
      </c>
      <c r="O3658" s="5">
        <f>YEAR(Table1[[#This Row],[Date]])</f>
        <v>2023</v>
      </c>
    </row>
    <row r="3659" spans="1:15" x14ac:dyDescent="0.25">
      <c r="A3659" s="5">
        <v>3658</v>
      </c>
      <c r="B3659" s="6">
        <v>45546</v>
      </c>
      <c r="C3659" s="5" t="s">
        <v>54</v>
      </c>
      <c r="D3659" s="5" t="str">
        <f>VLOOKUP($C3659,'Sales Person'!$A$1:$C$21,2,0)</f>
        <v>Michale Cole</v>
      </c>
      <c r="E3659" s="5" t="s">
        <v>2</v>
      </c>
      <c r="F3659" s="5" t="str">
        <f>VLOOKUP($E3659,Country!$A$1:$B$11,2,0)</f>
        <v>North America</v>
      </c>
      <c r="G3659" s="5" t="s">
        <v>33</v>
      </c>
      <c r="H3659" s="5" t="str">
        <f>VLOOKUP($G3659,Products!$A$1:$C$11,COLUMNS(Products!$A$2:B3659),0)</f>
        <v>Electronics</v>
      </c>
      <c r="I3659" s="5">
        <f>VLOOKUP($G3659,Products!$A$1:$C$11,COLUMNS(Products!$A$2:C3659),0)</f>
        <v>381.62</v>
      </c>
      <c r="J3659" s="5">
        <v>467.87</v>
      </c>
      <c r="K3659" s="5" t="s">
        <v>81</v>
      </c>
      <c r="L3659" s="6">
        <v>45547</v>
      </c>
      <c r="M3659" s="5">
        <f t="shared" si="57"/>
        <v>1</v>
      </c>
      <c r="N3659" s="5" t="str">
        <f>TEXT(Table1[[#This Row],[Date]],"mmm")</f>
        <v>Sep</v>
      </c>
      <c r="O3659" s="5">
        <f>YEAR(Table1[[#This Row],[Date]])</f>
        <v>2024</v>
      </c>
    </row>
    <row r="3660" spans="1:15" x14ac:dyDescent="0.25">
      <c r="A3660" s="5">
        <v>3659</v>
      </c>
      <c r="B3660" s="6">
        <v>45212</v>
      </c>
      <c r="C3660" s="5" t="s">
        <v>56</v>
      </c>
      <c r="D3660" s="5" t="str">
        <f>VLOOKUP($C3660,'Sales Person'!$A$1:$C$21,2,0)</f>
        <v>Nick Patrick</v>
      </c>
      <c r="E3660" s="5" t="s">
        <v>5</v>
      </c>
      <c r="F3660" s="5" t="str">
        <f>VLOOKUP($E3660,Country!$A$1:$B$11,2,0)</f>
        <v>South America</v>
      </c>
      <c r="G3660" s="5" t="s">
        <v>26</v>
      </c>
      <c r="H3660" s="5" t="str">
        <f>VLOOKUP($G3660,Products!$A$1:$C$11,COLUMNS(Products!$A$2:B3660),0)</f>
        <v>Electronics</v>
      </c>
      <c r="I3660" s="5">
        <f>VLOOKUP($G3660,Products!$A$1:$C$11,COLUMNS(Products!$A$2:C3660),0)</f>
        <v>263.2</v>
      </c>
      <c r="J3660" s="5">
        <v>805.66</v>
      </c>
      <c r="K3660" s="5" t="s">
        <v>82</v>
      </c>
      <c r="L3660" s="5" t="s">
        <v>83</v>
      </c>
      <c r="M3660" s="5" t="str">
        <f t="shared" si="57"/>
        <v>0</v>
      </c>
      <c r="N3660" s="5" t="str">
        <f>TEXT(Table1[[#This Row],[Date]],"mmm")</f>
        <v>Oct</v>
      </c>
      <c r="O3660" s="5">
        <f>YEAR(Table1[[#This Row],[Date]])</f>
        <v>2023</v>
      </c>
    </row>
    <row r="3661" spans="1:15" x14ac:dyDescent="0.25">
      <c r="A3661" s="5">
        <v>3660</v>
      </c>
      <c r="B3661" s="6">
        <v>45100</v>
      </c>
      <c r="C3661" s="5" t="s">
        <v>54</v>
      </c>
      <c r="D3661" s="5" t="str">
        <f>VLOOKUP($C3661,'Sales Person'!$A$1:$C$21,2,0)</f>
        <v>Michale Cole</v>
      </c>
      <c r="E3661" s="5" t="s">
        <v>9</v>
      </c>
      <c r="F3661" s="5" t="str">
        <f>VLOOKUP($E3661,Country!$A$1:$B$11,2,0)</f>
        <v>Europe</v>
      </c>
      <c r="G3661" s="5" t="s">
        <v>29</v>
      </c>
      <c r="H3661" s="5" t="str">
        <f>VLOOKUP($G3661,Products!$A$1:$C$11,COLUMNS(Products!$A$2:B3661),0)</f>
        <v>Computing</v>
      </c>
      <c r="I3661" s="5">
        <f>VLOOKUP($G3661,Products!$A$1:$C$11,COLUMNS(Products!$A$2:C3661),0)</f>
        <v>104.6</v>
      </c>
      <c r="J3661" s="5">
        <v>233.44</v>
      </c>
      <c r="K3661" s="5" t="s">
        <v>82</v>
      </c>
      <c r="L3661" s="5" t="s">
        <v>83</v>
      </c>
      <c r="M3661" s="5" t="str">
        <f t="shared" si="57"/>
        <v>0</v>
      </c>
      <c r="N3661" s="5" t="str">
        <f>TEXT(Table1[[#This Row],[Date]],"mmm")</f>
        <v>Jun</v>
      </c>
      <c r="O3661" s="5">
        <f>YEAR(Table1[[#This Row],[Date]])</f>
        <v>2023</v>
      </c>
    </row>
    <row r="3662" spans="1:15" x14ac:dyDescent="0.25">
      <c r="A3662" s="5">
        <v>3661</v>
      </c>
      <c r="B3662" s="6">
        <v>45495</v>
      </c>
      <c r="C3662" s="5" t="s">
        <v>74</v>
      </c>
      <c r="D3662" s="5" t="str">
        <f>VLOOKUP($C3662,'Sales Person'!$A$1:$C$21,2,0)</f>
        <v>Michale Cole</v>
      </c>
      <c r="E3662" s="5" t="s">
        <v>2</v>
      </c>
      <c r="F3662" s="5" t="str">
        <f>VLOOKUP($E3662,Country!$A$1:$B$11,2,0)</f>
        <v>North America</v>
      </c>
      <c r="G3662" s="5" t="s">
        <v>31</v>
      </c>
      <c r="H3662" s="5" t="str">
        <f>VLOOKUP($G3662,Products!$A$1:$C$11,COLUMNS(Products!$A$2:B3662),0)</f>
        <v>Electronics</v>
      </c>
      <c r="I3662" s="5">
        <f>VLOOKUP($G3662,Products!$A$1:$C$11,COLUMNS(Products!$A$2:C3662),0)</f>
        <v>71.97</v>
      </c>
      <c r="J3662" s="5">
        <v>397.48</v>
      </c>
      <c r="K3662" s="5" t="s">
        <v>81</v>
      </c>
      <c r="L3662" s="6">
        <v>45496</v>
      </c>
      <c r="M3662" s="5">
        <f t="shared" si="57"/>
        <v>1</v>
      </c>
      <c r="N3662" s="5" t="str">
        <f>TEXT(Table1[[#This Row],[Date]],"mmm")</f>
        <v>Jul</v>
      </c>
      <c r="O3662" s="5">
        <f>YEAR(Table1[[#This Row],[Date]])</f>
        <v>2024</v>
      </c>
    </row>
    <row r="3663" spans="1:15" x14ac:dyDescent="0.25">
      <c r="A3663" s="5">
        <v>3662</v>
      </c>
      <c r="B3663" s="6">
        <v>45412</v>
      </c>
      <c r="C3663" s="5" t="s">
        <v>50</v>
      </c>
      <c r="D3663" s="5" t="str">
        <f>VLOOKUP($C3663,'Sales Person'!$A$1:$C$21,2,0)</f>
        <v>Michale Cole</v>
      </c>
      <c r="E3663" s="5" t="s">
        <v>14</v>
      </c>
      <c r="F3663" s="5" t="str">
        <f>VLOOKUP($E3663,Country!$A$1:$B$11,2,0)</f>
        <v>Asia</v>
      </c>
      <c r="G3663" s="5" t="s">
        <v>20</v>
      </c>
      <c r="H3663" s="5" t="str">
        <f>VLOOKUP($G3663,Products!$A$1:$C$11,COLUMNS(Products!$A$2:B3663),0)</f>
        <v>Office Equipment</v>
      </c>
      <c r="I3663" s="5">
        <f>VLOOKUP($G3663,Products!$A$1:$C$11,COLUMNS(Products!$A$2:C3663),0)</f>
        <v>350.59</v>
      </c>
      <c r="J3663" s="5">
        <v>532.84</v>
      </c>
      <c r="K3663" s="5" t="s">
        <v>82</v>
      </c>
      <c r="L3663" s="5" t="s">
        <v>83</v>
      </c>
      <c r="M3663" s="5" t="str">
        <f t="shared" si="57"/>
        <v>0</v>
      </c>
      <c r="N3663" s="5" t="str">
        <f>TEXT(Table1[[#This Row],[Date]],"mmm")</f>
        <v>Apr</v>
      </c>
      <c r="O3663" s="5">
        <f>YEAR(Table1[[#This Row],[Date]])</f>
        <v>2024</v>
      </c>
    </row>
    <row r="3664" spans="1:15" x14ac:dyDescent="0.25">
      <c r="A3664" s="5">
        <v>3663</v>
      </c>
      <c r="B3664" s="6">
        <v>45370</v>
      </c>
      <c r="C3664" s="5" t="s">
        <v>56</v>
      </c>
      <c r="D3664" s="5" t="str">
        <f>VLOOKUP($C3664,'Sales Person'!$A$1:$C$21,2,0)</f>
        <v>Nick Patrick</v>
      </c>
      <c r="E3664" s="5" t="s">
        <v>13</v>
      </c>
      <c r="F3664" s="5" t="str">
        <f>VLOOKUP($E3664,Country!$A$1:$B$11,2,0)</f>
        <v>Asia</v>
      </c>
      <c r="G3664" s="5" t="s">
        <v>30</v>
      </c>
      <c r="H3664" s="5" t="str">
        <f>VLOOKUP($G3664,Products!$A$1:$C$11,COLUMNS(Products!$A$2:B3664),0)</f>
        <v>Audio</v>
      </c>
      <c r="I3664" s="5">
        <f>VLOOKUP($G3664,Products!$A$1:$C$11,COLUMNS(Products!$A$2:C3664),0)</f>
        <v>199.57</v>
      </c>
      <c r="J3664" s="5">
        <v>217.84</v>
      </c>
      <c r="K3664" s="5" t="s">
        <v>81</v>
      </c>
      <c r="L3664" s="6">
        <v>45385</v>
      </c>
      <c r="M3664" s="5">
        <f t="shared" si="57"/>
        <v>15</v>
      </c>
      <c r="N3664" s="5" t="str">
        <f>TEXT(Table1[[#This Row],[Date]],"mmm")</f>
        <v>Mar</v>
      </c>
      <c r="O3664" s="5">
        <f>YEAR(Table1[[#This Row],[Date]])</f>
        <v>2024</v>
      </c>
    </row>
    <row r="3665" spans="1:15" x14ac:dyDescent="0.25">
      <c r="A3665" s="5">
        <v>3664</v>
      </c>
      <c r="B3665" s="6">
        <v>45112</v>
      </c>
      <c r="C3665" s="5" t="s">
        <v>36</v>
      </c>
      <c r="D3665" s="5" t="str">
        <f>VLOOKUP($C3665,'Sales Person'!$A$1:$C$21,2,0)</f>
        <v>Michale Cole</v>
      </c>
      <c r="E3665" s="5" t="s">
        <v>4</v>
      </c>
      <c r="F3665" s="5" t="str">
        <f>VLOOKUP($E3665,Country!$A$1:$B$11,2,0)</f>
        <v>North America</v>
      </c>
      <c r="G3665" s="5" t="s">
        <v>20</v>
      </c>
      <c r="H3665" s="5" t="str">
        <f>VLOOKUP($G3665,Products!$A$1:$C$11,COLUMNS(Products!$A$2:B3665),0)</f>
        <v>Office Equipment</v>
      </c>
      <c r="I3665" s="5">
        <f>VLOOKUP($G3665,Products!$A$1:$C$11,COLUMNS(Products!$A$2:C3665),0)</f>
        <v>350.59</v>
      </c>
      <c r="J3665" s="5">
        <v>277.89999999999998</v>
      </c>
      <c r="K3665" s="5" t="s">
        <v>82</v>
      </c>
      <c r="L3665" s="5" t="s">
        <v>83</v>
      </c>
      <c r="M3665" s="5" t="str">
        <f t="shared" si="57"/>
        <v>0</v>
      </c>
      <c r="N3665" s="5" t="str">
        <f>TEXT(Table1[[#This Row],[Date]],"mmm")</f>
        <v>Jul</v>
      </c>
      <c r="O3665" s="5">
        <f>YEAR(Table1[[#This Row],[Date]])</f>
        <v>2023</v>
      </c>
    </row>
    <row r="3666" spans="1:15" x14ac:dyDescent="0.25">
      <c r="A3666" s="5">
        <v>3665</v>
      </c>
      <c r="B3666" s="6">
        <v>44934</v>
      </c>
      <c r="C3666" s="5" t="s">
        <v>46</v>
      </c>
      <c r="D3666" s="5" t="str">
        <f>VLOOKUP($C3666,'Sales Person'!$A$1:$C$21,2,0)</f>
        <v>Nick Patrick</v>
      </c>
      <c r="E3666" s="5" t="s">
        <v>2</v>
      </c>
      <c r="F3666" s="5" t="str">
        <f>VLOOKUP($E3666,Country!$A$1:$B$11,2,0)</f>
        <v>North America</v>
      </c>
      <c r="G3666" s="5" t="s">
        <v>28</v>
      </c>
      <c r="H3666" s="5" t="str">
        <f>VLOOKUP($G3666,Products!$A$1:$C$11,COLUMNS(Products!$A$2:B3666),0)</f>
        <v>Electronics</v>
      </c>
      <c r="I3666" s="5">
        <f>VLOOKUP($G3666,Products!$A$1:$C$11,COLUMNS(Products!$A$2:C3666),0)</f>
        <v>282.79000000000002</v>
      </c>
      <c r="J3666" s="5">
        <v>333.31</v>
      </c>
      <c r="K3666" s="5" t="s">
        <v>82</v>
      </c>
      <c r="L3666" s="5" t="s">
        <v>83</v>
      </c>
      <c r="M3666" s="5" t="str">
        <f t="shared" si="57"/>
        <v>0</v>
      </c>
      <c r="N3666" s="5" t="str">
        <f>TEXT(Table1[[#This Row],[Date]],"mmm")</f>
        <v>Jan</v>
      </c>
      <c r="O3666" s="5">
        <f>YEAR(Table1[[#This Row],[Date]])</f>
        <v>2023</v>
      </c>
    </row>
    <row r="3667" spans="1:15" x14ac:dyDescent="0.25">
      <c r="A3667" s="5">
        <v>3666</v>
      </c>
      <c r="B3667" s="6">
        <v>45554</v>
      </c>
      <c r="C3667" s="5" t="s">
        <v>52</v>
      </c>
      <c r="D3667" s="5" t="str">
        <f>VLOOKUP($C3667,'Sales Person'!$A$1:$C$21,2,0)</f>
        <v>Nick Patrick</v>
      </c>
      <c r="E3667" s="5" t="s">
        <v>10</v>
      </c>
      <c r="F3667" s="5" t="str">
        <f>VLOOKUP($E3667,Country!$A$1:$B$11,2,0)</f>
        <v>Europe</v>
      </c>
      <c r="G3667" s="5" t="s">
        <v>30</v>
      </c>
      <c r="H3667" s="5" t="str">
        <f>VLOOKUP($G3667,Products!$A$1:$C$11,COLUMNS(Products!$A$2:B3667),0)</f>
        <v>Audio</v>
      </c>
      <c r="I3667" s="5">
        <f>VLOOKUP($G3667,Products!$A$1:$C$11,COLUMNS(Products!$A$2:C3667),0)</f>
        <v>199.57</v>
      </c>
      <c r="J3667" s="5">
        <v>935.65</v>
      </c>
      <c r="K3667" s="5" t="s">
        <v>82</v>
      </c>
      <c r="L3667" s="5" t="s">
        <v>83</v>
      </c>
      <c r="M3667" s="5" t="str">
        <f t="shared" si="57"/>
        <v>0</v>
      </c>
      <c r="N3667" s="5" t="str">
        <f>TEXT(Table1[[#This Row],[Date]],"mmm")</f>
        <v>Sep</v>
      </c>
      <c r="O3667" s="5">
        <f>YEAR(Table1[[#This Row],[Date]])</f>
        <v>2024</v>
      </c>
    </row>
    <row r="3668" spans="1:15" x14ac:dyDescent="0.25">
      <c r="A3668" s="5">
        <v>3667</v>
      </c>
      <c r="B3668" s="6">
        <v>45100</v>
      </c>
      <c r="C3668" s="5" t="s">
        <v>64</v>
      </c>
      <c r="D3668" s="5" t="str">
        <f>VLOOKUP($C3668,'Sales Person'!$A$1:$C$21,2,0)</f>
        <v>Michale Cole</v>
      </c>
      <c r="E3668" s="5" t="s">
        <v>4</v>
      </c>
      <c r="F3668" s="5" t="str">
        <f>VLOOKUP($E3668,Country!$A$1:$B$11,2,0)</f>
        <v>North America</v>
      </c>
      <c r="G3668" s="5" t="s">
        <v>32</v>
      </c>
      <c r="H3668" s="5" t="str">
        <f>VLOOKUP($G3668,Products!$A$1:$C$11,COLUMNS(Products!$A$2:B3668),0)</f>
        <v>Audio</v>
      </c>
      <c r="I3668" s="5">
        <f>VLOOKUP($G3668,Products!$A$1:$C$11,COLUMNS(Products!$A$2:C3668),0)</f>
        <v>143.09</v>
      </c>
      <c r="J3668" s="5">
        <v>275.83</v>
      </c>
      <c r="K3668" s="5" t="s">
        <v>81</v>
      </c>
      <c r="L3668" s="6">
        <v>45102</v>
      </c>
      <c r="M3668" s="5">
        <f t="shared" si="57"/>
        <v>2</v>
      </c>
      <c r="N3668" s="5" t="str">
        <f>TEXT(Table1[[#This Row],[Date]],"mmm")</f>
        <v>Jun</v>
      </c>
      <c r="O3668" s="5">
        <f>YEAR(Table1[[#This Row],[Date]])</f>
        <v>2023</v>
      </c>
    </row>
    <row r="3669" spans="1:15" x14ac:dyDescent="0.25">
      <c r="A3669" s="5">
        <v>3668</v>
      </c>
      <c r="B3669" s="6">
        <v>45395</v>
      </c>
      <c r="C3669" s="5" t="s">
        <v>44</v>
      </c>
      <c r="D3669" s="5" t="str">
        <f>VLOOKUP($C3669,'Sales Person'!$A$1:$C$21,2,0)</f>
        <v>Cathy Kelley</v>
      </c>
      <c r="E3669" s="5" t="s">
        <v>10</v>
      </c>
      <c r="F3669" s="5" t="str">
        <f>VLOOKUP($E3669,Country!$A$1:$B$11,2,0)</f>
        <v>Europe</v>
      </c>
      <c r="G3669" s="5" t="s">
        <v>24</v>
      </c>
      <c r="H3669" s="5" t="str">
        <f>VLOOKUP($G3669,Products!$A$1:$C$11,COLUMNS(Products!$A$2:B3669),0)</f>
        <v>Audio</v>
      </c>
      <c r="I3669" s="5">
        <f>VLOOKUP($G3669,Products!$A$1:$C$11,COLUMNS(Products!$A$2:C3669),0)</f>
        <v>195.62</v>
      </c>
      <c r="J3669" s="5">
        <v>112.12</v>
      </c>
      <c r="K3669" s="5" t="s">
        <v>82</v>
      </c>
      <c r="L3669" s="5" t="s">
        <v>83</v>
      </c>
      <c r="M3669" s="5" t="str">
        <f t="shared" si="57"/>
        <v>0</v>
      </c>
      <c r="N3669" s="5" t="str">
        <f>TEXT(Table1[[#This Row],[Date]],"mmm")</f>
        <v>Apr</v>
      </c>
      <c r="O3669" s="5">
        <f>YEAR(Table1[[#This Row],[Date]])</f>
        <v>2024</v>
      </c>
    </row>
    <row r="3670" spans="1:15" x14ac:dyDescent="0.25">
      <c r="A3670" s="5">
        <v>3669</v>
      </c>
      <c r="B3670" s="6">
        <v>45264</v>
      </c>
      <c r="C3670" s="5" t="s">
        <v>50</v>
      </c>
      <c r="D3670" s="5" t="str">
        <f>VLOOKUP($C3670,'Sales Person'!$A$1:$C$21,2,0)</f>
        <v>Michale Cole</v>
      </c>
      <c r="E3670" s="5" t="s">
        <v>11</v>
      </c>
      <c r="F3670" s="5" t="str">
        <f>VLOOKUP($E3670,Country!$A$1:$B$11,2,0)</f>
        <v>Asia</v>
      </c>
      <c r="G3670" s="5" t="s">
        <v>33</v>
      </c>
      <c r="H3670" s="5" t="str">
        <f>VLOOKUP($G3670,Products!$A$1:$C$11,COLUMNS(Products!$A$2:B3670),0)</f>
        <v>Electronics</v>
      </c>
      <c r="I3670" s="5">
        <f>VLOOKUP($G3670,Products!$A$1:$C$11,COLUMNS(Products!$A$2:C3670),0)</f>
        <v>381.62</v>
      </c>
      <c r="J3670" s="5">
        <v>674.52</v>
      </c>
      <c r="K3670" s="5" t="s">
        <v>81</v>
      </c>
      <c r="L3670" s="6">
        <v>45276</v>
      </c>
      <c r="M3670" s="5">
        <f t="shared" si="57"/>
        <v>12</v>
      </c>
      <c r="N3670" s="5" t="str">
        <f>TEXT(Table1[[#This Row],[Date]],"mmm")</f>
        <v>Dec</v>
      </c>
      <c r="O3670" s="5">
        <f>YEAR(Table1[[#This Row],[Date]])</f>
        <v>2023</v>
      </c>
    </row>
    <row r="3671" spans="1:15" x14ac:dyDescent="0.25">
      <c r="A3671" s="5">
        <v>3670</v>
      </c>
      <c r="B3671" s="6">
        <v>44959</v>
      </c>
      <c r="C3671" s="5" t="s">
        <v>58</v>
      </c>
      <c r="D3671" s="5" t="str">
        <f>VLOOKUP($C3671,'Sales Person'!$A$1:$C$21,2,0)</f>
        <v>Nick Patrick</v>
      </c>
      <c r="E3671" s="5" t="s">
        <v>14</v>
      </c>
      <c r="F3671" s="5" t="str">
        <f>VLOOKUP($E3671,Country!$A$1:$B$11,2,0)</f>
        <v>Asia</v>
      </c>
      <c r="G3671" s="5" t="s">
        <v>29</v>
      </c>
      <c r="H3671" s="5" t="str">
        <f>VLOOKUP($G3671,Products!$A$1:$C$11,COLUMNS(Products!$A$2:B3671),0)</f>
        <v>Computing</v>
      </c>
      <c r="I3671" s="5">
        <f>VLOOKUP($G3671,Products!$A$1:$C$11,COLUMNS(Products!$A$2:C3671),0)</f>
        <v>104.6</v>
      </c>
      <c r="J3671" s="5">
        <v>589.75</v>
      </c>
      <c r="K3671" s="5" t="s">
        <v>82</v>
      </c>
      <c r="L3671" s="5" t="s">
        <v>83</v>
      </c>
      <c r="M3671" s="5" t="str">
        <f t="shared" si="57"/>
        <v>0</v>
      </c>
      <c r="N3671" s="5" t="str">
        <f>TEXT(Table1[[#This Row],[Date]],"mmm")</f>
        <v>Feb</v>
      </c>
      <c r="O3671" s="5">
        <f>YEAR(Table1[[#This Row],[Date]])</f>
        <v>2023</v>
      </c>
    </row>
    <row r="3672" spans="1:15" x14ac:dyDescent="0.25">
      <c r="A3672" s="5">
        <v>3671</v>
      </c>
      <c r="B3672" s="6">
        <v>44985</v>
      </c>
      <c r="C3672" s="5" t="s">
        <v>54</v>
      </c>
      <c r="D3672" s="5" t="str">
        <f>VLOOKUP($C3672,'Sales Person'!$A$1:$C$21,2,0)</f>
        <v>Michale Cole</v>
      </c>
      <c r="E3672" s="5" t="s">
        <v>15</v>
      </c>
      <c r="F3672" s="5" t="str">
        <f>VLOOKUP($E3672,Country!$A$1:$B$11,2,0)</f>
        <v>Oceania</v>
      </c>
      <c r="G3672" s="5" t="s">
        <v>20</v>
      </c>
      <c r="H3672" s="5" t="str">
        <f>VLOOKUP($G3672,Products!$A$1:$C$11,COLUMNS(Products!$A$2:B3672),0)</f>
        <v>Office Equipment</v>
      </c>
      <c r="I3672" s="5">
        <f>VLOOKUP($G3672,Products!$A$1:$C$11,COLUMNS(Products!$A$2:C3672),0)</f>
        <v>350.59</v>
      </c>
      <c r="J3672" s="5">
        <v>208.66</v>
      </c>
      <c r="K3672" s="5" t="s">
        <v>81</v>
      </c>
      <c r="L3672" s="6">
        <v>45005</v>
      </c>
      <c r="M3672" s="5">
        <f t="shared" si="57"/>
        <v>20</v>
      </c>
      <c r="N3672" s="5" t="str">
        <f>TEXT(Table1[[#This Row],[Date]],"mmm")</f>
        <v>Feb</v>
      </c>
      <c r="O3672" s="5">
        <f>YEAR(Table1[[#This Row],[Date]])</f>
        <v>2023</v>
      </c>
    </row>
    <row r="3673" spans="1:15" x14ac:dyDescent="0.25">
      <c r="A3673" s="5">
        <v>3672</v>
      </c>
      <c r="B3673" s="6">
        <v>45582</v>
      </c>
      <c r="C3673" s="5" t="s">
        <v>54</v>
      </c>
      <c r="D3673" s="5" t="str">
        <f>VLOOKUP($C3673,'Sales Person'!$A$1:$C$21,2,0)</f>
        <v>Michale Cole</v>
      </c>
      <c r="E3673" s="5" t="s">
        <v>15</v>
      </c>
      <c r="F3673" s="5" t="str">
        <f>VLOOKUP($E3673,Country!$A$1:$B$11,2,0)</f>
        <v>Oceania</v>
      </c>
      <c r="G3673" s="5" t="s">
        <v>24</v>
      </c>
      <c r="H3673" s="5" t="str">
        <f>VLOOKUP($G3673,Products!$A$1:$C$11,COLUMNS(Products!$A$2:B3673),0)</f>
        <v>Audio</v>
      </c>
      <c r="I3673" s="5">
        <f>VLOOKUP($G3673,Products!$A$1:$C$11,COLUMNS(Products!$A$2:C3673),0)</f>
        <v>195.62</v>
      </c>
      <c r="J3673" s="5">
        <v>129.18</v>
      </c>
      <c r="K3673" s="5" t="s">
        <v>81</v>
      </c>
      <c r="L3673" s="6">
        <v>45602</v>
      </c>
      <c r="M3673" s="5">
        <f t="shared" si="57"/>
        <v>20</v>
      </c>
      <c r="N3673" s="5" t="str">
        <f>TEXT(Table1[[#This Row],[Date]],"mmm")</f>
        <v>Oct</v>
      </c>
      <c r="O3673" s="5">
        <f>YEAR(Table1[[#This Row],[Date]])</f>
        <v>2024</v>
      </c>
    </row>
    <row r="3674" spans="1:15" x14ac:dyDescent="0.25">
      <c r="A3674" s="5">
        <v>3673</v>
      </c>
      <c r="B3674" s="6">
        <v>45454</v>
      </c>
      <c r="C3674" s="5" t="s">
        <v>74</v>
      </c>
      <c r="D3674" s="5" t="str">
        <f>VLOOKUP($C3674,'Sales Person'!$A$1:$C$21,2,0)</f>
        <v>Michale Cole</v>
      </c>
      <c r="E3674" s="5" t="s">
        <v>4</v>
      </c>
      <c r="F3674" s="5" t="str">
        <f>VLOOKUP($E3674,Country!$A$1:$B$11,2,0)</f>
        <v>North America</v>
      </c>
      <c r="G3674" s="5" t="s">
        <v>26</v>
      </c>
      <c r="H3674" s="5" t="str">
        <f>VLOOKUP($G3674,Products!$A$1:$C$11,COLUMNS(Products!$A$2:B3674),0)</f>
        <v>Electronics</v>
      </c>
      <c r="I3674" s="5">
        <f>VLOOKUP($G3674,Products!$A$1:$C$11,COLUMNS(Products!$A$2:C3674),0)</f>
        <v>263.2</v>
      </c>
      <c r="J3674" s="5">
        <v>110.41</v>
      </c>
      <c r="K3674" s="5" t="s">
        <v>82</v>
      </c>
      <c r="L3674" s="5" t="s">
        <v>83</v>
      </c>
      <c r="M3674" s="5" t="str">
        <f t="shared" si="57"/>
        <v>0</v>
      </c>
      <c r="N3674" s="5" t="str">
        <f>TEXT(Table1[[#This Row],[Date]],"mmm")</f>
        <v>Jun</v>
      </c>
      <c r="O3674" s="5">
        <f>YEAR(Table1[[#This Row],[Date]])</f>
        <v>2024</v>
      </c>
    </row>
    <row r="3675" spans="1:15" x14ac:dyDescent="0.25">
      <c r="A3675" s="5">
        <v>3674</v>
      </c>
      <c r="B3675" s="6">
        <v>44943</v>
      </c>
      <c r="C3675" s="5" t="s">
        <v>52</v>
      </c>
      <c r="D3675" s="5" t="str">
        <f>VLOOKUP($C3675,'Sales Person'!$A$1:$C$21,2,0)</f>
        <v>Nick Patrick</v>
      </c>
      <c r="E3675" s="5" t="s">
        <v>14</v>
      </c>
      <c r="F3675" s="5" t="str">
        <f>VLOOKUP($E3675,Country!$A$1:$B$11,2,0)</f>
        <v>Asia</v>
      </c>
      <c r="G3675" s="5" t="s">
        <v>28</v>
      </c>
      <c r="H3675" s="5" t="str">
        <f>VLOOKUP($G3675,Products!$A$1:$C$11,COLUMNS(Products!$A$2:B3675),0)</f>
        <v>Electronics</v>
      </c>
      <c r="I3675" s="5">
        <f>VLOOKUP($G3675,Products!$A$1:$C$11,COLUMNS(Products!$A$2:C3675),0)</f>
        <v>282.79000000000002</v>
      </c>
      <c r="J3675" s="5">
        <v>853.65</v>
      </c>
      <c r="K3675" s="5" t="s">
        <v>81</v>
      </c>
      <c r="L3675" s="6">
        <v>44961</v>
      </c>
      <c r="M3675" s="5">
        <f t="shared" si="57"/>
        <v>18</v>
      </c>
      <c r="N3675" s="5" t="str">
        <f>TEXT(Table1[[#This Row],[Date]],"mmm")</f>
        <v>Jan</v>
      </c>
      <c r="O3675" s="5">
        <f>YEAR(Table1[[#This Row],[Date]])</f>
        <v>2023</v>
      </c>
    </row>
    <row r="3676" spans="1:15" x14ac:dyDescent="0.25">
      <c r="A3676" s="5">
        <v>3675</v>
      </c>
      <c r="B3676" s="6">
        <v>45131</v>
      </c>
      <c r="C3676" s="5" t="s">
        <v>50</v>
      </c>
      <c r="D3676" s="5" t="str">
        <f>VLOOKUP($C3676,'Sales Person'!$A$1:$C$21,2,0)</f>
        <v>Michale Cole</v>
      </c>
      <c r="E3676" s="5" t="s">
        <v>11</v>
      </c>
      <c r="F3676" s="5" t="str">
        <f>VLOOKUP($E3676,Country!$A$1:$B$11,2,0)</f>
        <v>Asia</v>
      </c>
      <c r="G3676" s="5" t="s">
        <v>33</v>
      </c>
      <c r="H3676" s="5" t="str">
        <f>VLOOKUP($G3676,Products!$A$1:$C$11,COLUMNS(Products!$A$2:B3676),0)</f>
        <v>Electronics</v>
      </c>
      <c r="I3676" s="5">
        <f>VLOOKUP($G3676,Products!$A$1:$C$11,COLUMNS(Products!$A$2:C3676),0)</f>
        <v>381.62</v>
      </c>
      <c r="J3676" s="5">
        <v>402.03</v>
      </c>
      <c r="K3676" s="5" t="s">
        <v>81</v>
      </c>
      <c r="L3676" s="6">
        <v>45143</v>
      </c>
      <c r="M3676" s="5">
        <f t="shared" si="57"/>
        <v>12</v>
      </c>
      <c r="N3676" s="5" t="str">
        <f>TEXT(Table1[[#This Row],[Date]],"mmm")</f>
        <v>Jul</v>
      </c>
      <c r="O3676" s="5">
        <f>YEAR(Table1[[#This Row],[Date]])</f>
        <v>2023</v>
      </c>
    </row>
    <row r="3677" spans="1:15" x14ac:dyDescent="0.25">
      <c r="A3677" s="5">
        <v>3676</v>
      </c>
      <c r="B3677" s="6">
        <v>45265</v>
      </c>
      <c r="C3677" s="5" t="s">
        <v>68</v>
      </c>
      <c r="D3677" s="5" t="str">
        <f>VLOOKUP($C3677,'Sales Person'!$A$1:$C$21,2,0)</f>
        <v>Samantha Irvin</v>
      </c>
      <c r="E3677" s="5" t="s">
        <v>14</v>
      </c>
      <c r="F3677" s="5" t="str">
        <f>VLOOKUP($E3677,Country!$A$1:$B$11,2,0)</f>
        <v>Asia</v>
      </c>
      <c r="G3677" s="5" t="s">
        <v>29</v>
      </c>
      <c r="H3677" s="5" t="str">
        <f>VLOOKUP($G3677,Products!$A$1:$C$11,COLUMNS(Products!$A$2:B3677),0)</f>
        <v>Computing</v>
      </c>
      <c r="I3677" s="5">
        <f>VLOOKUP($G3677,Products!$A$1:$C$11,COLUMNS(Products!$A$2:C3677),0)</f>
        <v>104.6</v>
      </c>
      <c r="J3677" s="5">
        <v>787.37</v>
      </c>
      <c r="K3677" s="5" t="s">
        <v>82</v>
      </c>
      <c r="L3677" s="5" t="s">
        <v>83</v>
      </c>
      <c r="M3677" s="5" t="str">
        <f t="shared" si="57"/>
        <v>0</v>
      </c>
      <c r="N3677" s="5" t="str">
        <f>TEXT(Table1[[#This Row],[Date]],"mmm")</f>
        <v>Dec</v>
      </c>
      <c r="O3677" s="5">
        <f>YEAR(Table1[[#This Row],[Date]])</f>
        <v>2023</v>
      </c>
    </row>
    <row r="3678" spans="1:15" x14ac:dyDescent="0.25">
      <c r="A3678" s="5">
        <v>3677</v>
      </c>
      <c r="B3678" s="6">
        <v>45253</v>
      </c>
      <c r="C3678" s="5" t="s">
        <v>50</v>
      </c>
      <c r="D3678" s="5" t="str">
        <f>VLOOKUP($C3678,'Sales Person'!$A$1:$C$21,2,0)</f>
        <v>Michale Cole</v>
      </c>
      <c r="E3678" s="5" t="s">
        <v>2</v>
      </c>
      <c r="F3678" s="5" t="str">
        <f>VLOOKUP($E3678,Country!$A$1:$B$11,2,0)</f>
        <v>North America</v>
      </c>
      <c r="G3678" s="5" t="s">
        <v>24</v>
      </c>
      <c r="H3678" s="5" t="str">
        <f>VLOOKUP($G3678,Products!$A$1:$C$11,COLUMNS(Products!$A$2:B3678),0)</f>
        <v>Audio</v>
      </c>
      <c r="I3678" s="5">
        <f>VLOOKUP($G3678,Products!$A$1:$C$11,COLUMNS(Products!$A$2:C3678),0)</f>
        <v>195.62</v>
      </c>
      <c r="J3678" s="5">
        <v>253.29</v>
      </c>
      <c r="K3678" s="5" t="s">
        <v>81</v>
      </c>
      <c r="L3678" s="6">
        <v>45254</v>
      </c>
      <c r="M3678" s="5">
        <f t="shared" si="57"/>
        <v>1</v>
      </c>
      <c r="N3678" s="5" t="str">
        <f>TEXT(Table1[[#This Row],[Date]],"mmm")</f>
        <v>Nov</v>
      </c>
      <c r="O3678" s="5">
        <f>YEAR(Table1[[#This Row],[Date]])</f>
        <v>2023</v>
      </c>
    </row>
    <row r="3679" spans="1:15" x14ac:dyDescent="0.25">
      <c r="A3679" s="5">
        <v>3678</v>
      </c>
      <c r="B3679" s="6">
        <v>45450</v>
      </c>
      <c r="C3679" s="5" t="s">
        <v>72</v>
      </c>
      <c r="D3679" s="5" t="str">
        <f>VLOOKUP($C3679,'Sales Person'!$A$1:$C$21,2,0)</f>
        <v>Cathy Kelley</v>
      </c>
      <c r="E3679" s="5" t="s">
        <v>2</v>
      </c>
      <c r="F3679" s="5" t="str">
        <f>VLOOKUP($E3679,Country!$A$1:$B$11,2,0)</f>
        <v>North America</v>
      </c>
      <c r="G3679" s="5" t="s">
        <v>24</v>
      </c>
      <c r="H3679" s="5" t="str">
        <f>VLOOKUP($G3679,Products!$A$1:$C$11,COLUMNS(Products!$A$2:B3679),0)</f>
        <v>Audio</v>
      </c>
      <c r="I3679" s="5">
        <f>VLOOKUP($G3679,Products!$A$1:$C$11,COLUMNS(Products!$A$2:C3679),0)</f>
        <v>195.62</v>
      </c>
      <c r="J3679" s="5">
        <v>865.46</v>
      </c>
      <c r="K3679" s="5" t="s">
        <v>82</v>
      </c>
      <c r="L3679" s="5" t="s">
        <v>83</v>
      </c>
      <c r="M3679" s="5" t="str">
        <f t="shared" si="57"/>
        <v>0</v>
      </c>
      <c r="N3679" s="5" t="str">
        <f>TEXT(Table1[[#This Row],[Date]],"mmm")</f>
        <v>Jun</v>
      </c>
      <c r="O3679" s="5">
        <f>YEAR(Table1[[#This Row],[Date]])</f>
        <v>2024</v>
      </c>
    </row>
    <row r="3680" spans="1:15" x14ac:dyDescent="0.25">
      <c r="A3680" s="5">
        <v>3679</v>
      </c>
      <c r="B3680" s="6">
        <v>45495</v>
      </c>
      <c r="C3680" s="5" t="s">
        <v>38</v>
      </c>
      <c r="D3680" s="5" t="str">
        <f>VLOOKUP($C3680,'Sales Person'!$A$1:$C$21,2,0)</f>
        <v>Samantha Irvin</v>
      </c>
      <c r="E3680" s="5" t="s">
        <v>7</v>
      </c>
      <c r="F3680" s="5" t="str">
        <f>VLOOKUP($E3680,Country!$A$1:$B$11,2,0)</f>
        <v>Europe</v>
      </c>
      <c r="G3680" s="5" t="s">
        <v>22</v>
      </c>
      <c r="H3680" s="5" t="str">
        <f>VLOOKUP($G3680,Products!$A$1:$C$11,COLUMNS(Products!$A$2:B3680),0)</f>
        <v>Computing</v>
      </c>
      <c r="I3680" s="5">
        <f>VLOOKUP($G3680,Products!$A$1:$C$11,COLUMNS(Products!$A$2:C3680),0)</f>
        <v>415.78</v>
      </c>
      <c r="J3680" s="5">
        <v>211.77</v>
      </c>
      <c r="K3680" s="5" t="s">
        <v>81</v>
      </c>
      <c r="L3680" s="6">
        <v>45503</v>
      </c>
      <c r="M3680" s="5">
        <f t="shared" si="57"/>
        <v>8</v>
      </c>
      <c r="N3680" s="5" t="str">
        <f>TEXT(Table1[[#This Row],[Date]],"mmm")</f>
        <v>Jul</v>
      </c>
      <c r="O3680" s="5">
        <f>YEAR(Table1[[#This Row],[Date]])</f>
        <v>2024</v>
      </c>
    </row>
    <row r="3681" spans="1:15" x14ac:dyDescent="0.25">
      <c r="A3681" s="5">
        <v>3680</v>
      </c>
      <c r="B3681" s="6">
        <v>45340</v>
      </c>
      <c r="C3681" s="5" t="s">
        <v>42</v>
      </c>
      <c r="D3681" s="5" t="str">
        <f>VLOOKUP($C3681,'Sales Person'!$A$1:$C$21,2,0)</f>
        <v>Cathy Kelley</v>
      </c>
      <c r="E3681" s="5" t="s">
        <v>13</v>
      </c>
      <c r="F3681" s="5" t="str">
        <f>VLOOKUP($E3681,Country!$A$1:$B$11,2,0)</f>
        <v>Asia</v>
      </c>
      <c r="G3681" s="5" t="s">
        <v>24</v>
      </c>
      <c r="H3681" s="5" t="str">
        <f>VLOOKUP($G3681,Products!$A$1:$C$11,COLUMNS(Products!$A$2:B3681),0)</f>
        <v>Audio</v>
      </c>
      <c r="I3681" s="5">
        <f>VLOOKUP($G3681,Products!$A$1:$C$11,COLUMNS(Products!$A$2:C3681),0)</f>
        <v>195.62</v>
      </c>
      <c r="J3681" s="5">
        <v>752.38</v>
      </c>
      <c r="K3681" s="5" t="s">
        <v>81</v>
      </c>
      <c r="L3681" s="6">
        <v>45355</v>
      </c>
      <c r="M3681" s="5">
        <f t="shared" si="57"/>
        <v>15</v>
      </c>
      <c r="N3681" s="5" t="str">
        <f>TEXT(Table1[[#This Row],[Date]],"mmm")</f>
        <v>Feb</v>
      </c>
      <c r="O3681" s="5">
        <f>YEAR(Table1[[#This Row],[Date]])</f>
        <v>2024</v>
      </c>
    </row>
    <row r="3682" spans="1:15" x14ac:dyDescent="0.25">
      <c r="A3682" s="5">
        <v>3681</v>
      </c>
      <c r="B3682" s="6">
        <v>45429</v>
      </c>
      <c r="C3682" s="5" t="s">
        <v>60</v>
      </c>
      <c r="D3682" s="5" t="str">
        <f>VLOOKUP($C3682,'Sales Person'!$A$1:$C$21,2,0)</f>
        <v>Cathy Kelley</v>
      </c>
      <c r="E3682" s="5" t="s">
        <v>11</v>
      </c>
      <c r="F3682" s="5" t="str">
        <f>VLOOKUP($E3682,Country!$A$1:$B$11,2,0)</f>
        <v>Asia</v>
      </c>
      <c r="G3682" s="5" t="s">
        <v>24</v>
      </c>
      <c r="H3682" s="5" t="str">
        <f>VLOOKUP($G3682,Products!$A$1:$C$11,COLUMNS(Products!$A$2:B3682),0)</f>
        <v>Audio</v>
      </c>
      <c r="I3682" s="5">
        <f>VLOOKUP($G3682,Products!$A$1:$C$11,COLUMNS(Products!$A$2:C3682),0)</f>
        <v>195.62</v>
      </c>
      <c r="J3682" s="5">
        <v>174.91</v>
      </c>
      <c r="K3682" s="5" t="s">
        <v>81</v>
      </c>
      <c r="L3682" s="6">
        <v>45441</v>
      </c>
      <c r="M3682" s="5">
        <f t="shared" si="57"/>
        <v>12</v>
      </c>
      <c r="N3682" s="5" t="str">
        <f>TEXT(Table1[[#This Row],[Date]],"mmm")</f>
        <v>May</v>
      </c>
      <c r="O3682" s="5">
        <f>YEAR(Table1[[#This Row],[Date]])</f>
        <v>2024</v>
      </c>
    </row>
    <row r="3683" spans="1:15" x14ac:dyDescent="0.25">
      <c r="A3683" s="5">
        <v>3682</v>
      </c>
      <c r="B3683" s="6">
        <v>45071</v>
      </c>
      <c r="C3683" s="5" t="s">
        <v>70</v>
      </c>
      <c r="D3683" s="5" t="str">
        <f>VLOOKUP($C3683,'Sales Person'!$A$1:$C$21,2,0)</f>
        <v>Cathy Kelley</v>
      </c>
      <c r="E3683" s="5" t="s">
        <v>4</v>
      </c>
      <c r="F3683" s="5" t="str">
        <f>VLOOKUP($E3683,Country!$A$1:$B$11,2,0)</f>
        <v>North America</v>
      </c>
      <c r="G3683" s="5" t="s">
        <v>30</v>
      </c>
      <c r="H3683" s="5" t="str">
        <f>VLOOKUP($G3683,Products!$A$1:$C$11,COLUMNS(Products!$A$2:B3683),0)</f>
        <v>Audio</v>
      </c>
      <c r="I3683" s="5">
        <f>VLOOKUP($G3683,Products!$A$1:$C$11,COLUMNS(Products!$A$2:C3683),0)</f>
        <v>199.57</v>
      </c>
      <c r="J3683" s="5">
        <v>437.51</v>
      </c>
      <c r="K3683" s="5" t="s">
        <v>82</v>
      </c>
      <c r="L3683" s="5" t="s">
        <v>83</v>
      </c>
      <c r="M3683" s="5" t="str">
        <f t="shared" si="57"/>
        <v>0</v>
      </c>
      <c r="N3683" s="5" t="str">
        <f>TEXT(Table1[[#This Row],[Date]],"mmm")</f>
        <v>May</v>
      </c>
      <c r="O3683" s="5">
        <f>YEAR(Table1[[#This Row],[Date]])</f>
        <v>2023</v>
      </c>
    </row>
    <row r="3684" spans="1:15" x14ac:dyDescent="0.25">
      <c r="A3684" s="5">
        <v>3683</v>
      </c>
      <c r="B3684" s="6">
        <v>45282</v>
      </c>
      <c r="C3684" s="5" t="s">
        <v>64</v>
      </c>
      <c r="D3684" s="5" t="str">
        <f>VLOOKUP($C3684,'Sales Person'!$A$1:$C$21,2,0)</f>
        <v>Michale Cole</v>
      </c>
      <c r="E3684" s="5" t="s">
        <v>7</v>
      </c>
      <c r="F3684" s="5" t="str">
        <f>VLOOKUP($E3684,Country!$A$1:$B$11,2,0)</f>
        <v>Europe</v>
      </c>
      <c r="G3684" s="5" t="s">
        <v>33</v>
      </c>
      <c r="H3684" s="5" t="str">
        <f>VLOOKUP($G3684,Products!$A$1:$C$11,COLUMNS(Products!$A$2:B3684),0)</f>
        <v>Electronics</v>
      </c>
      <c r="I3684" s="5">
        <f>VLOOKUP($G3684,Products!$A$1:$C$11,COLUMNS(Products!$A$2:C3684),0)</f>
        <v>381.62</v>
      </c>
      <c r="J3684" s="5">
        <v>569.4</v>
      </c>
      <c r="K3684" s="5" t="s">
        <v>82</v>
      </c>
      <c r="L3684" s="5" t="s">
        <v>83</v>
      </c>
      <c r="M3684" s="5" t="str">
        <f t="shared" si="57"/>
        <v>0</v>
      </c>
      <c r="N3684" s="5" t="str">
        <f>TEXT(Table1[[#This Row],[Date]],"mmm")</f>
        <v>Dec</v>
      </c>
      <c r="O3684" s="5">
        <f>YEAR(Table1[[#This Row],[Date]])</f>
        <v>2023</v>
      </c>
    </row>
    <row r="3685" spans="1:15" x14ac:dyDescent="0.25">
      <c r="A3685" s="5">
        <v>3684</v>
      </c>
      <c r="B3685" s="6">
        <v>45054</v>
      </c>
      <c r="C3685" s="5" t="s">
        <v>60</v>
      </c>
      <c r="D3685" s="5" t="str">
        <f>VLOOKUP($C3685,'Sales Person'!$A$1:$C$21,2,0)</f>
        <v>Cathy Kelley</v>
      </c>
      <c r="E3685" s="5" t="s">
        <v>14</v>
      </c>
      <c r="F3685" s="5" t="str">
        <f>VLOOKUP($E3685,Country!$A$1:$B$11,2,0)</f>
        <v>Asia</v>
      </c>
      <c r="G3685" s="5" t="s">
        <v>22</v>
      </c>
      <c r="H3685" s="5" t="str">
        <f>VLOOKUP($G3685,Products!$A$1:$C$11,COLUMNS(Products!$A$2:B3685),0)</f>
        <v>Computing</v>
      </c>
      <c r="I3685" s="5">
        <f>VLOOKUP($G3685,Products!$A$1:$C$11,COLUMNS(Products!$A$2:C3685),0)</f>
        <v>415.78</v>
      </c>
      <c r="J3685" s="5">
        <v>429.85</v>
      </c>
      <c r="K3685" s="5" t="s">
        <v>82</v>
      </c>
      <c r="L3685" s="5" t="s">
        <v>83</v>
      </c>
      <c r="M3685" s="5" t="str">
        <f t="shared" si="57"/>
        <v>0</v>
      </c>
      <c r="N3685" s="5" t="str">
        <f>TEXT(Table1[[#This Row],[Date]],"mmm")</f>
        <v>May</v>
      </c>
      <c r="O3685" s="5">
        <f>YEAR(Table1[[#This Row],[Date]])</f>
        <v>2023</v>
      </c>
    </row>
    <row r="3686" spans="1:15" x14ac:dyDescent="0.25">
      <c r="A3686" s="5">
        <v>3685</v>
      </c>
      <c r="B3686" s="6">
        <v>45197</v>
      </c>
      <c r="C3686" s="5" t="s">
        <v>62</v>
      </c>
      <c r="D3686" s="5" t="str">
        <f>VLOOKUP($C3686,'Sales Person'!$A$1:$C$21,2,0)</f>
        <v>Cathy Kelley</v>
      </c>
      <c r="E3686" s="5" t="s">
        <v>7</v>
      </c>
      <c r="F3686" s="5" t="str">
        <f>VLOOKUP($E3686,Country!$A$1:$B$11,2,0)</f>
        <v>Europe</v>
      </c>
      <c r="G3686" s="5" t="s">
        <v>31</v>
      </c>
      <c r="H3686" s="5" t="str">
        <f>VLOOKUP($G3686,Products!$A$1:$C$11,COLUMNS(Products!$A$2:B3686),0)</f>
        <v>Electronics</v>
      </c>
      <c r="I3686" s="5">
        <f>VLOOKUP($G3686,Products!$A$1:$C$11,COLUMNS(Products!$A$2:C3686),0)</f>
        <v>71.97</v>
      </c>
      <c r="J3686" s="5">
        <v>943.03</v>
      </c>
      <c r="K3686" s="5" t="s">
        <v>82</v>
      </c>
      <c r="L3686" s="5" t="s">
        <v>83</v>
      </c>
      <c r="M3686" s="5" t="str">
        <f t="shared" si="57"/>
        <v>0</v>
      </c>
      <c r="N3686" s="5" t="str">
        <f>TEXT(Table1[[#This Row],[Date]],"mmm")</f>
        <v>Sep</v>
      </c>
      <c r="O3686" s="5">
        <f>YEAR(Table1[[#This Row],[Date]])</f>
        <v>2023</v>
      </c>
    </row>
    <row r="3687" spans="1:15" x14ac:dyDescent="0.25">
      <c r="A3687" s="5">
        <v>3686</v>
      </c>
      <c r="B3687" s="6">
        <v>45261</v>
      </c>
      <c r="C3687" s="5" t="s">
        <v>72</v>
      </c>
      <c r="D3687" s="5" t="str">
        <f>VLOOKUP($C3687,'Sales Person'!$A$1:$C$21,2,0)</f>
        <v>Cathy Kelley</v>
      </c>
      <c r="E3687" s="5" t="s">
        <v>13</v>
      </c>
      <c r="F3687" s="5" t="str">
        <f>VLOOKUP($E3687,Country!$A$1:$B$11,2,0)</f>
        <v>Asia</v>
      </c>
      <c r="G3687" s="5" t="s">
        <v>28</v>
      </c>
      <c r="H3687" s="5" t="str">
        <f>VLOOKUP($G3687,Products!$A$1:$C$11,COLUMNS(Products!$A$2:B3687),0)</f>
        <v>Electronics</v>
      </c>
      <c r="I3687" s="5">
        <f>VLOOKUP($G3687,Products!$A$1:$C$11,COLUMNS(Products!$A$2:C3687),0)</f>
        <v>282.79000000000002</v>
      </c>
      <c r="J3687" s="5">
        <v>593.71</v>
      </c>
      <c r="K3687" s="5" t="s">
        <v>82</v>
      </c>
      <c r="L3687" s="5" t="s">
        <v>83</v>
      </c>
      <c r="M3687" s="5" t="str">
        <f t="shared" si="57"/>
        <v>0</v>
      </c>
      <c r="N3687" s="5" t="str">
        <f>TEXT(Table1[[#This Row],[Date]],"mmm")</f>
        <v>Dec</v>
      </c>
      <c r="O3687" s="5">
        <f>YEAR(Table1[[#This Row],[Date]])</f>
        <v>2023</v>
      </c>
    </row>
    <row r="3688" spans="1:15" x14ac:dyDescent="0.25">
      <c r="A3688" s="5">
        <v>3687</v>
      </c>
      <c r="B3688" s="6">
        <v>45256</v>
      </c>
      <c r="C3688" s="5" t="s">
        <v>54</v>
      </c>
      <c r="D3688" s="5" t="str">
        <f>VLOOKUP($C3688,'Sales Person'!$A$1:$C$21,2,0)</f>
        <v>Michale Cole</v>
      </c>
      <c r="E3688" s="5" t="s">
        <v>7</v>
      </c>
      <c r="F3688" s="5" t="str">
        <f>VLOOKUP($E3688,Country!$A$1:$B$11,2,0)</f>
        <v>Europe</v>
      </c>
      <c r="G3688" s="5" t="s">
        <v>31</v>
      </c>
      <c r="H3688" s="5" t="str">
        <f>VLOOKUP($G3688,Products!$A$1:$C$11,COLUMNS(Products!$A$2:B3688),0)</f>
        <v>Electronics</v>
      </c>
      <c r="I3688" s="5">
        <f>VLOOKUP($G3688,Products!$A$1:$C$11,COLUMNS(Products!$A$2:C3688),0)</f>
        <v>71.97</v>
      </c>
      <c r="J3688" s="5">
        <v>707.22</v>
      </c>
      <c r="K3688" s="5" t="s">
        <v>81</v>
      </c>
      <c r="L3688" s="6">
        <v>45264</v>
      </c>
      <c r="M3688" s="5">
        <f t="shared" si="57"/>
        <v>8</v>
      </c>
      <c r="N3688" s="5" t="str">
        <f>TEXT(Table1[[#This Row],[Date]],"mmm")</f>
        <v>Nov</v>
      </c>
      <c r="O3688" s="5">
        <f>YEAR(Table1[[#This Row],[Date]])</f>
        <v>2023</v>
      </c>
    </row>
    <row r="3689" spans="1:15" x14ac:dyDescent="0.25">
      <c r="A3689" s="5">
        <v>3688</v>
      </c>
      <c r="B3689" s="6">
        <v>45232</v>
      </c>
      <c r="C3689" s="5" t="s">
        <v>70</v>
      </c>
      <c r="D3689" s="5" t="str">
        <f>VLOOKUP($C3689,'Sales Person'!$A$1:$C$21,2,0)</f>
        <v>Cathy Kelley</v>
      </c>
      <c r="E3689" s="5" t="s">
        <v>5</v>
      </c>
      <c r="F3689" s="5" t="str">
        <f>VLOOKUP($E3689,Country!$A$1:$B$11,2,0)</f>
        <v>South America</v>
      </c>
      <c r="G3689" s="5" t="s">
        <v>24</v>
      </c>
      <c r="H3689" s="5" t="str">
        <f>VLOOKUP($G3689,Products!$A$1:$C$11,COLUMNS(Products!$A$2:B3689),0)</f>
        <v>Audio</v>
      </c>
      <c r="I3689" s="5">
        <f>VLOOKUP($G3689,Products!$A$1:$C$11,COLUMNS(Products!$A$2:C3689),0)</f>
        <v>195.62</v>
      </c>
      <c r="J3689" s="5">
        <v>225.55</v>
      </c>
      <c r="K3689" s="5" t="s">
        <v>82</v>
      </c>
      <c r="L3689" s="5" t="s">
        <v>83</v>
      </c>
      <c r="M3689" s="5" t="str">
        <f t="shared" si="57"/>
        <v>0</v>
      </c>
      <c r="N3689" s="5" t="str">
        <f>TEXT(Table1[[#This Row],[Date]],"mmm")</f>
        <v>Nov</v>
      </c>
      <c r="O3689" s="5">
        <f>YEAR(Table1[[#This Row],[Date]])</f>
        <v>2023</v>
      </c>
    </row>
    <row r="3690" spans="1:15" x14ac:dyDescent="0.25">
      <c r="A3690" s="5">
        <v>3689</v>
      </c>
      <c r="B3690" s="6">
        <v>45428</v>
      </c>
      <c r="C3690" s="5" t="s">
        <v>66</v>
      </c>
      <c r="D3690" s="5" t="str">
        <f>VLOOKUP($C3690,'Sales Person'!$A$1:$C$21,2,0)</f>
        <v>Michale Cole</v>
      </c>
      <c r="E3690" s="5" t="s">
        <v>13</v>
      </c>
      <c r="F3690" s="5" t="str">
        <f>VLOOKUP($E3690,Country!$A$1:$B$11,2,0)</f>
        <v>Asia</v>
      </c>
      <c r="G3690" s="5" t="s">
        <v>31</v>
      </c>
      <c r="H3690" s="5" t="str">
        <f>VLOOKUP($G3690,Products!$A$1:$C$11,COLUMNS(Products!$A$2:B3690),0)</f>
        <v>Electronics</v>
      </c>
      <c r="I3690" s="5">
        <f>VLOOKUP($G3690,Products!$A$1:$C$11,COLUMNS(Products!$A$2:C3690),0)</f>
        <v>71.97</v>
      </c>
      <c r="J3690" s="5">
        <v>406.02</v>
      </c>
      <c r="K3690" s="5" t="s">
        <v>81</v>
      </c>
      <c r="L3690" s="6">
        <v>45443</v>
      </c>
      <c r="M3690" s="5">
        <f t="shared" si="57"/>
        <v>15</v>
      </c>
      <c r="N3690" s="5" t="str">
        <f>TEXT(Table1[[#This Row],[Date]],"mmm")</f>
        <v>May</v>
      </c>
      <c r="O3690" s="5">
        <f>YEAR(Table1[[#This Row],[Date]])</f>
        <v>2024</v>
      </c>
    </row>
    <row r="3691" spans="1:15" x14ac:dyDescent="0.25">
      <c r="A3691" s="5">
        <v>3690</v>
      </c>
      <c r="B3691" s="6">
        <v>44993</v>
      </c>
      <c r="C3691" s="5" t="s">
        <v>48</v>
      </c>
      <c r="D3691" s="5" t="str">
        <f>VLOOKUP($C3691,'Sales Person'!$A$1:$C$21,2,0)</f>
        <v>Cathy Kelley</v>
      </c>
      <c r="E3691" s="5" t="s">
        <v>13</v>
      </c>
      <c r="F3691" s="5" t="str">
        <f>VLOOKUP($E3691,Country!$A$1:$B$11,2,0)</f>
        <v>Asia</v>
      </c>
      <c r="G3691" s="5" t="s">
        <v>30</v>
      </c>
      <c r="H3691" s="5" t="str">
        <f>VLOOKUP($G3691,Products!$A$1:$C$11,COLUMNS(Products!$A$2:B3691),0)</f>
        <v>Audio</v>
      </c>
      <c r="I3691" s="5">
        <f>VLOOKUP($G3691,Products!$A$1:$C$11,COLUMNS(Products!$A$2:C3691),0)</f>
        <v>199.57</v>
      </c>
      <c r="J3691" s="5">
        <v>422.3</v>
      </c>
      <c r="K3691" s="5" t="s">
        <v>81</v>
      </c>
      <c r="L3691" s="6">
        <v>45008</v>
      </c>
      <c r="M3691" s="5">
        <f t="shared" si="57"/>
        <v>15</v>
      </c>
      <c r="N3691" s="5" t="str">
        <f>TEXT(Table1[[#This Row],[Date]],"mmm")</f>
        <v>Mar</v>
      </c>
      <c r="O3691" s="5">
        <f>YEAR(Table1[[#This Row],[Date]])</f>
        <v>2023</v>
      </c>
    </row>
    <row r="3692" spans="1:15" x14ac:dyDescent="0.25">
      <c r="A3692" s="5">
        <v>3691</v>
      </c>
      <c r="B3692" s="6">
        <v>45482</v>
      </c>
      <c r="C3692" s="5" t="s">
        <v>52</v>
      </c>
      <c r="D3692" s="5" t="str">
        <f>VLOOKUP($C3692,'Sales Person'!$A$1:$C$21,2,0)</f>
        <v>Nick Patrick</v>
      </c>
      <c r="E3692" s="5" t="s">
        <v>11</v>
      </c>
      <c r="F3692" s="5" t="str">
        <f>VLOOKUP($E3692,Country!$A$1:$B$11,2,0)</f>
        <v>Asia</v>
      </c>
      <c r="G3692" s="5" t="s">
        <v>31</v>
      </c>
      <c r="H3692" s="5" t="str">
        <f>VLOOKUP($G3692,Products!$A$1:$C$11,COLUMNS(Products!$A$2:B3692),0)</f>
        <v>Electronics</v>
      </c>
      <c r="I3692" s="5">
        <f>VLOOKUP($G3692,Products!$A$1:$C$11,COLUMNS(Products!$A$2:C3692),0)</f>
        <v>71.97</v>
      </c>
      <c r="J3692" s="5">
        <v>890.77</v>
      </c>
      <c r="K3692" s="5" t="s">
        <v>81</v>
      </c>
      <c r="L3692" s="6">
        <v>45494</v>
      </c>
      <c r="M3692" s="5">
        <f t="shared" si="57"/>
        <v>12</v>
      </c>
      <c r="N3692" s="5" t="str">
        <f>TEXT(Table1[[#This Row],[Date]],"mmm")</f>
        <v>Jul</v>
      </c>
      <c r="O3692" s="5">
        <f>YEAR(Table1[[#This Row],[Date]])</f>
        <v>2024</v>
      </c>
    </row>
    <row r="3693" spans="1:15" x14ac:dyDescent="0.25">
      <c r="A3693" s="5">
        <v>3692</v>
      </c>
      <c r="B3693" s="6">
        <v>45190</v>
      </c>
      <c r="C3693" s="5" t="s">
        <v>44</v>
      </c>
      <c r="D3693" s="5" t="str">
        <f>VLOOKUP($C3693,'Sales Person'!$A$1:$C$21,2,0)</f>
        <v>Cathy Kelley</v>
      </c>
      <c r="E3693" s="5" t="s">
        <v>14</v>
      </c>
      <c r="F3693" s="5" t="str">
        <f>VLOOKUP($E3693,Country!$A$1:$B$11,2,0)</f>
        <v>Asia</v>
      </c>
      <c r="G3693" s="5" t="s">
        <v>33</v>
      </c>
      <c r="H3693" s="5" t="str">
        <f>VLOOKUP($G3693,Products!$A$1:$C$11,COLUMNS(Products!$A$2:B3693),0)</f>
        <v>Electronics</v>
      </c>
      <c r="I3693" s="5">
        <f>VLOOKUP($G3693,Products!$A$1:$C$11,COLUMNS(Products!$A$2:C3693),0)</f>
        <v>381.62</v>
      </c>
      <c r="J3693" s="5">
        <v>334.97</v>
      </c>
      <c r="K3693" s="5" t="s">
        <v>81</v>
      </c>
      <c r="L3693" s="6">
        <v>45208</v>
      </c>
      <c r="M3693" s="5">
        <f t="shared" si="57"/>
        <v>18</v>
      </c>
      <c r="N3693" s="5" t="str">
        <f>TEXT(Table1[[#This Row],[Date]],"mmm")</f>
        <v>Sep</v>
      </c>
      <c r="O3693" s="5">
        <f>YEAR(Table1[[#This Row],[Date]])</f>
        <v>2023</v>
      </c>
    </row>
    <row r="3694" spans="1:15" x14ac:dyDescent="0.25">
      <c r="A3694" s="5">
        <v>3693</v>
      </c>
      <c r="B3694" s="6">
        <v>45266</v>
      </c>
      <c r="C3694" s="5" t="s">
        <v>70</v>
      </c>
      <c r="D3694" s="5" t="str">
        <f>VLOOKUP($C3694,'Sales Person'!$A$1:$C$21,2,0)</f>
        <v>Cathy Kelley</v>
      </c>
      <c r="E3694" s="5" t="s">
        <v>13</v>
      </c>
      <c r="F3694" s="5" t="str">
        <f>VLOOKUP($E3694,Country!$A$1:$B$11,2,0)</f>
        <v>Asia</v>
      </c>
      <c r="G3694" s="5" t="s">
        <v>33</v>
      </c>
      <c r="H3694" s="5" t="str">
        <f>VLOOKUP($G3694,Products!$A$1:$C$11,COLUMNS(Products!$A$2:B3694),0)</f>
        <v>Electronics</v>
      </c>
      <c r="I3694" s="5">
        <f>VLOOKUP($G3694,Products!$A$1:$C$11,COLUMNS(Products!$A$2:C3694),0)</f>
        <v>381.62</v>
      </c>
      <c r="J3694" s="5">
        <v>735.27</v>
      </c>
      <c r="K3694" s="5" t="s">
        <v>81</v>
      </c>
      <c r="L3694" s="6">
        <v>45281</v>
      </c>
      <c r="M3694" s="5">
        <f t="shared" si="57"/>
        <v>15</v>
      </c>
      <c r="N3694" s="5" t="str">
        <f>TEXT(Table1[[#This Row],[Date]],"mmm")</f>
        <v>Dec</v>
      </c>
      <c r="O3694" s="5">
        <f>YEAR(Table1[[#This Row],[Date]])</f>
        <v>2023</v>
      </c>
    </row>
    <row r="3695" spans="1:15" x14ac:dyDescent="0.25">
      <c r="A3695" s="5">
        <v>3694</v>
      </c>
      <c r="B3695" s="6">
        <v>45317</v>
      </c>
      <c r="C3695" s="5" t="s">
        <v>72</v>
      </c>
      <c r="D3695" s="5" t="str">
        <f>VLOOKUP($C3695,'Sales Person'!$A$1:$C$21,2,0)</f>
        <v>Cathy Kelley</v>
      </c>
      <c r="E3695" s="5" t="s">
        <v>15</v>
      </c>
      <c r="F3695" s="5" t="str">
        <f>VLOOKUP($E3695,Country!$A$1:$B$11,2,0)</f>
        <v>Oceania</v>
      </c>
      <c r="G3695" s="5" t="s">
        <v>30</v>
      </c>
      <c r="H3695" s="5" t="str">
        <f>VLOOKUP($G3695,Products!$A$1:$C$11,COLUMNS(Products!$A$2:B3695),0)</f>
        <v>Audio</v>
      </c>
      <c r="I3695" s="5">
        <f>VLOOKUP($G3695,Products!$A$1:$C$11,COLUMNS(Products!$A$2:C3695),0)</f>
        <v>199.57</v>
      </c>
      <c r="J3695" s="5">
        <v>277.97000000000003</v>
      </c>
      <c r="K3695" s="5" t="s">
        <v>82</v>
      </c>
      <c r="L3695" s="5" t="s">
        <v>83</v>
      </c>
      <c r="M3695" s="5" t="str">
        <f t="shared" si="57"/>
        <v>0</v>
      </c>
      <c r="N3695" s="5" t="str">
        <f>TEXT(Table1[[#This Row],[Date]],"mmm")</f>
        <v>Jan</v>
      </c>
      <c r="O3695" s="5">
        <f>YEAR(Table1[[#This Row],[Date]])</f>
        <v>2024</v>
      </c>
    </row>
    <row r="3696" spans="1:15" x14ac:dyDescent="0.25">
      <c r="A3696" s="5">
        <v>3695</v>
      </c>
      <c r="B3696" s="6">
        <v>44999</v>
      </c>
      <c r="C3696" s="5" t="s">
        <v>56</v>
      </c>
      <c r="D3696" s="5" t="str">
        <f>VLOOKUP($C3696,'Sales Person'!$A$1:$C$21,2,0)</f>
        <v>Nick Patrick</v>
      </c>
      <c r="E3696" s="5" t="s">
        <v>4</v>
      </c>
      <c r="F3696" s="5" t="str">
        <f>VLOOKUP($E3696,Country!$A$1:$B$11,2,0)</f>
        <v>North America</v>
      </c>
      <c r="G3696" s="5" t="s">
        <v>20</v>
      </c>
      <c r="H3696" s="5" t="str">
        <f>VLOOKUP($G3696,Products!$A$1:$C$11,COLUMNS(Products!$A$2:B3696),0)</f>
        <v>Office Equipment</v>
      </c>
      <c r="I3696" s="5">
        <f>VLOOKUP($G3696,Products!$A$1:$C$11,COLUMNS(Products!$A$2:C3696),0)</f>
        <v>350.59</v>
      </c>
      <c r="J3696" s="5">
        <v>416.66</v>
      </c>
      <c r="K3696" s="5" t="s">
        <v>81</v>
      </c>
      <c r="L3696" s="6">
        <v>45001</v>
      </c>
      <c r="M3696" s="5">
        <f t="shared" si="57"/>
        <v>2</v>
      </c>
      <c r="N3696" s="5" t="str">
        <f>TEXT(Table1[[#This Row],[Date]],"mmm")</f>
        <v>Mar</v>
      </c>
      <c r="O3696" s="5">
        <f>YEAR(Table1[[#This Row],[Date]])</f>
        <v>2023</v>
      </c>
    </row>
    <row r="3697" spans="1:15" x14ac:dyDescent="0.25">
      <c r="A3697" s="5">
        <v>3696</v>
      </c>
      <c r="B3697" s="6">
        <v>45615</v>
      </c>
      <c r="C3697" s="5" t="s">
        <v>52</v>
      </c>
      <c r="D3697" s="5" t="str">
        <f>VLOOKUP($C3697,'Sales Person'!$A$1:$C$21,2,0)</f>
        <v>Nick Patrick</v>
      </c>
      <c r="E3697" s="5" t="s">
        <v>2</v>
      </c>
      <c r="F3697" s="5" t="str">
        <f>VLOOKUP($E3697,Country!$A$1:$B$11,2,0)</f>
        <v>North America</v>
      </c>
      <c r="G3697" s="5" t="s">
        <v>31</v>
      </c>
      <c r="H3697" s="5" t="str">
        <f>VLOOKUP($G3697,Products!$A$1:$C$11,COLUMNS(Products!$A$2:B3697),0)</f>
        <v>Electronics</v>
      </c>
      <c r="I3697" s="5">
        <f>VLOOKUP($G3697,Products!$A$1:$C$11,COLUMNS(Products!$A$2:C3697),0)</f>
        <v>71.97</v>
      </c>
      <c r="J3697" s="5">
        <v>398.25</v>
      </c>
      <c r="K3697" s="5" t="s">
        <v>81</v>
      </c>
      <c r="L3697" s="6">
        <v>45616</v>
      </c>
      <c r="M3697" s="5">
        <f t="shared" si="57"/>
        <v>1</v>
      </c>
      <c r="N3697" s="5" t="str">
        <f>TEXT(Table1[[#This Row],[Date]],"mmm")</f>
        <v>Nov</v>
      </c>
      <c r="O3697" s="5">
        <f>YEAR(Table1[[#This Row],[Date]])</f>
        <v>2024</v>
      </c>
    </row>
    <row r="3698" spans="1:15" x14ac:dyDescent="0.25">
      <c r="A3698" s="5">
        <v>3697</v>
      </c>
      <c r="B3698" s="6">
        <v>45029</v>
      </c>
      <c r="C3698" s="5" t="s">
        <v>42</v>
      </c>
      <c r="D3698" s="5" t="str">
        <f>VLOOKUP($C3698,'Sales Person'!$A$1:$C$21,2,0)</f>
        <v>Cathy Kelley</v>
      </c>
      <c r="E3698" s="5" t="s">
        <v>11</v>
      </c>
      <c r="F3698" s="5" t="str">
        <f>VLOOKUP($E3698,Country!$A$1:$B$11,2,0)</f>
        <v>Asia</v>
      </c>
      <c r="G3698" s="5" t="s">
        <v>24</v>
      </c>
      <c r="H3698" s="5" t="str">
        <f>VLOOKUP($G3698,Products!$A$1:$C$11,COLUMNS(Products!$A$2:B3698),0)</f>
        <v>Audio</v>
      </c>
      <c r="I3698" s="5">
        <f>VLOOKUP($G3698,Products!$A$1:$C$11,COLUMNS(Products!$A$2:C3698),0)</f>
        <v>195.62</v>
      </c>
      <c r="J3698" s="5">
        <v>815.98</v>
      </c>
      <c r="K3698" s="5" t="s">
        <v>81</v>
      </c>
      <c r="L3698" s="6">
        <v>45041</v>
      </c>
      <c r="M3698" s="5">
        <f t="shared" si="57"/>
        <v>12</v>
      </c>
      <c r="N3698" s="5" t="str">
        <f>TEXT(Table1[[#This Row],[Date]],"mmm")</f>
        <v>Apr</v>
      </c>
      <c r="O3698" s="5">
        <f>YEAR(Table1[[#This Row],[Date]])</f>
        <v>2023</v>
      </c>
    </row>
    <row r="3699" spans="1:15" x14ac:dyDescent="0.25">
      <c r="A3699" s="5">
        <v>3698</v>
      </c>
      <c r="B3699" s="6">
        <v>44966</v>
      </c>
      <c r="C3699" s="5" t="s">
        <v>62</v>
      </c>
      <c r="D3699" s="5" t="str">
        <f>VLOOKUP($C3699,'Sales Person'!$A$1:$C$21,2,0)</f>
        <v>Cathy Kelley</v>
      </c>
      <c r="E3699" s="5" t="s">
        <v>14</v>
      </c>
      <c r="F3699" s="5" t="str">
        <f>VLOOKUP($E3699,Country!$A$1:$B$11,2,0)</f>
        <v>Asia</v>
      </c>
      <c r="G3699" s="5" t="s">
        <v>32</v>
      </c>
      <c r="H3699" s="5" t="str">
        <f>VLOOKUP($G3699,Products!$A$1:$C$11,COLUMNS(Products!$A$2:B3699),0)</f>
        <v>Audio</v>
      </c>
      <c r="I3699" s="5">
        <f>VLOOKUP($G3699,Products!$A$1:$C$11,COLUMNS(Products!$A$2:C3699),0)</f>
        <v>143.09</v>
      </c>
      <c r="J3699" s="5">
        <v>759.4</v>
      </c>
      <c r="K3699" s="5" t="s">
        <v>81</v>
      </c>
      <c r="L3699" s="6">
        <v>44984</v>
      </c>
      <c r="M3699" s="5">
        <f t="shared" si="57"/>
        <v>18</v>
      </c>
      <c r="N3699" s="5" t="str">
        <f>TEXT(Table1[[#This Row],[Date]],"mmm")</f>
        <v>Feb</v>
      </c>
      <c r="O3699" s="5">
        <f>YEAR(Table1[[#This Row],[Date]])</f>
        <v>2023</v>
      </c>
    </row>
    <row r="3700" spans="1:15" x14ac:dyDescent="0.25">
      <c r="A3700" s="5">
        <v>3699</v>
      </c>
      <c r="B3700" s="6">
        <v>45160</v>
      </c>
      <c r="C3700" s="5" t="s">
        <v>54</v>
      </c>
      <c r="D3700" s="5" t="str">
        <f>VLOOKUP($C3700,'Sales Person'!$A$1:$C$21,2,0)</f>
        <v>Michale Cole</v>
      </c>
      <c r="E3700" s="5" t="s">
        <v>15</v>
      </c>
      <c r="F3700" s="5" t="str">
        <f>VLOOKUP($E3700,Country!$A$1:$B$11,2,0)</f>
        <v>Oceania</v>
      </c>
      <c r="G3700" s="5" t="s">
        <v>29</v>
      </c>
      <c r="H3700" s="5" t="str">
        <f>VLOOKUP($G3700,Products!$A$1:$C$11,COLUMNS(Products!$A$2:B3700),0)</f>
        <v>Computing</v>
      </c>
      <c r="I3700" s="5">
        <f>VLOOKUP($G3700,Products!$A$1:$C$11,COLUMNS(Products!$A$2:C3700),0)</f>
        <v>104.6</v>
      </c>
      <c r="J3700" s="5">
        <v>871.06</v>
      </c>
      <c r="K3700" s="5" t="s">
        <v>81</v>
      </c>
      <c r="L3700" s="6">
        <v>45180</v>
      </c>
      <c r="M3700" s="5">
        <f t="shared" si="57"/>
        <v>20</v>
      </c>
      <c r="N3700" s="5" t="str">
        <f>TEXT(Table1[[#This Row],[Date]],"mmm")</f>
        <v>Aug</v>
      </c>
      <c r="O3700" s="5">
        <f>YEAR(Table1[[#This Row],[Date]])</f>
        <v>2023</v>
      </c>
    </row>
    <row r="3701" spans="1:15" x14ac:dyDescent="0.25">
      <c r="A3701" s="5">
        <v>3700</v>
      </c>
      <c r="B3701" s="6">
        <v>45262</v>
      </c>
      <c r="C3701" s="5" t="s">
        <v>58</v>
      </c>
      <c r="D3701" s="5" t="str">
        <f>VLOOKUP($C3701,'Sales Person'!$A$1:$C$21,2,0)</f>
        <v>Nick Patrick</v>
      </c>
      <c r="E3701" s="5" t="s">
        <v>2</v>
      </c>
      <c r="F3701" s="5" t="str">
        <f>VLOOKUP($E3701,Country!$A$1:$B$11,2,0)</f>
        <v>North America</v>
      </c>
      <c r="G3701" s="5" t="s">
        <v>22</v>
      </c>
      <c r="H3701" s="5" t="str">
        <f>VLOOKUP($G3701,Products!$A$1:$C$11,COLUMNS(Products!$A$2:B3701),0)</f>
        <v>Computing</v>
      </c>
      <c r="I3701" s="5">
        <f>VLOOKUP($G3701,Products!$A$1:$C$11,COLUMNS(Products!$A$2:C3701),0)</f>
        <v>415.78</v>
      </c>
      <c r="J3701" s="5">
        <v>518.42999999999995</v>
      </c>
      <c r="K3701" s="5" t="s">
        <v>81</v>
      </c>
      <c r="L3701" s="6">
        <v>45263</v>
      </c>
      <c r="M3701" s="5">
        <f t="shared" si="57"/>
        <v>1</v>
      </c>
      <c r="N3701" s="5" t="str">
        <f>TEXT(Table1[[#This Row],[Date]],"mmm")</f>
        <v>Dec</v>
      </c>
      <c r="O3701" s="5">
        <f>YEAR(Table1[[#This Row],[Date]])</f>
        <v>2023</v>
      </c>
    </row>
    <row r="3702" spans="1:15" x14ac:dyDescent="0.25">
      <c r="A3702" s="5">
        <v>3701</v>
      </c>
      <c r="B3702" s="6">
        <v>45193</v>
      </c>
      <c r="C3702" s="5" t="s">
        <v>42</v>
      </c>
      <c r="D3702" s="5" t="str">
        <f>VLOOKUP($C3702,'Sales Person'!$A$1:$C$21,2,0)</f>
        <v>Cathy Kelley</v>
      </c>
      <c r="E3702" s="5" t="s">
        <v>7</v>
      </c>
      <c r="F3702" s="5" t="str">
        <f>VLOOKUP($E3702,Country!$A$1:$B$11,2,0)</f>
        <v>Europe</v>
      </c>
      <c r="G3702" s="5" t="s">
        <v>24</v>
      </c>
      <c r="H3702" s="5" t="str">
        <f>VLOOKUP($G3702,Products!$A$1:$C$11,COLUMNS(Products!$A$2:B3702),0)</f>
        <v>Audio</v>
      </c>
      <c r="I3702" s="5">
        <f>VLOOKUP($G3702,Products!$A$1:$C$11,COLUMNS(Products!$A$2:C3702),0)</f>
        <v>195.62</v>
      </c>
      <c r="J3702" s="5">
        <v>677.09</v>
      </c>
      <c r="K3702" s="5" t="s">
        <v>81</v>
      </c>
      <c r="L3702" s="6">
        <v>45201</v>
      </c>
      <c r="M3702" s="5">
        <f t="shared" si="57"/>
        <v>8</v>
      </c>
      <c r="N3702" s="5" t="str">
        <f>TEXT(Table1[[#This Row],[Date]],"mmm")</f>
        <v>Sep</v>
      </c>
      <c r="O3702" s="5">
        <f>YEAR(Table1[[#This Row],[Date]])</f>
        <v>2023</v>
      </c>
    </row>
    <row r="3703" spans="1:15" x14ac:dyDescent="0.25">
      <c r="A3703" s="5">
        <v>3702</v>
      </c>
      <c r="B3703" s="6">
        <v>45452</v>
      </c>
      <c r="C3703" s="5" t="s">
        <v>46</v>
      </c>
      <c r="D3703" s="5" t="str">
        <f>VLOOKUP($C3703,'Sales Person'!$A$1:$C$21,2,0)</f>
        <v>Nick Patrick</v>
      </c>
      <c r="E3703" s="5" t="s">
        <v>13</v>
      </c>
      <c r="F3703" s="5" t="str">
        <f>VLOOKUP($E3703,Country!$A$1:$B$11,2,0)</f>
        <v>Asia</v>
      </c>
      <c r="G3703" s="5" t="s">
        <v>30</v>
      </c>
      <c r="H3703" s="5" t="str">
        <f>VLOOKUP($G3703,Products!$A$1:$C$11,COLUMNS(Products!$A$2:B3703),0)</f>
        <v>Audio</v>
      </c>
      <c r="I3703" s="5">
        <f>VLOOKUP($G3703,Products!$A$1:$C$11,COLUMNS(Products!$A$2:C3703),0)</f>
        <v>199.57</v>
      </c>
      <c r="J3703" s="5">
        <v>509.92</v>
      </c>
      <c r="K3703" s="5" t="s">
        <v>82</v>
      </c>
      <c r="L3703" s="5" t="s">
        <v>83</v>
      </c>
      <c r="M3703" s="5" t="str">
        <f t="shared" si="57"/>
        <v>0</v>
      </c>
      <c r="N3703" s="5" t="str">
        <f>TEXT(Table1[[#This Row],[Date]],"mmm")</f>
        <v>Jun</v>
      </c>
      <c r="O3703" s="5">
        <f>YEAR(Table1[[#This Row],[Date]])</f>
        <v>2024</v>
      </c>
    </row>
    <row r="3704" spans="1:15" x14ac:dyDescent="0.25">
      <c r="A3704" s="5">
        <v>3703</v>
      </c>
      <c r="B3704" s="6">
        <v>45092</v>
      </c>
      <c r="C3704" s="5" t="s">
        <v>52</v>
      </c>
      <c r="D3704" s="5" t="str">
        <f>VLOOKUP($C3704,'Sales Person'!$A$1:$C$21,2,0)</f>
        <v>Nick Patrick</v>
      </c>
      <c r="E3704" s="5" t="s">
        <v>15</v>
      </c>
      <c r="F3704" s="5" t="str">
        <f>VLOOKUP($E3704,Country!$A$1:$B$11,2,0)</f>
        <v>Oceania</v>
      </c>
      <c r="G3704" s="5" t="s">
        <v>20</v>
      </c>
      <c r="H3704" s="5" t="str">
        <f>VLOOKUP($G3704,Products!$A$1:$C$11,COLUMNS(Products!$A$2:B3704),0)</f>
        <v>Office Equipment</v>
      </c>
      <c r="I3704" s="5">
        <f>VLOOKUP($G3704,Products!$A$1:$C$11,COLUMNS(Products!$A$2:C3704),0)</f>
        <v>350.59</v>
      </c>
      <c r="J3704" s="5">
        <v>613.15</v>
      </c>
      <c r="K3704" s="5" t="s">
        <v>81</v>
      </c>
      <c r="L3704" s="6">
        <v>45112</v>
      </c>
      <c r="M3704" s="5">
        <f t="shared" si="57"/>
        <v>20</v>
      </c>
      <c r="N3704" s="5" t="str">
        <f>TEXT(Table1[[#This Row],[Date]],"mmm")</f>
        <v>Jun</v>
      </c>
      <c r="O3704" s="5">
        <f>YEAR(Table1[[#This Row],[Date]])</f>
        <v>2023</v>
      </c>
    </row>
    <row r="3705" spans="1:15" x14ac:dyDescent="0.25">
      <c r="A3705" s="5">
        <v>3704</v>
      </c>
      <c r="B3705" s="6">
        <v>45588</v>
      </c>
      <c r="C3705" s="5" t="s">
        <v>40</v>
      </c>
      <c r="D3705" s="5" t="str">
        <f>VLOOKUP($C3705,'Sales Person'!$A$1:$C$21,2,0)</f>
        <v>Samantha Irvin</v>
      </c>
      <c r="E3705" s="5" t="s">
        <v>7</v>
      </c>
      <c r="F3705" s="5" t="str">
        <f>VLOOKUP($E3705,Country!$A$1:$B$11,2,0)</f>
        <v>Europe</v>
      </c>
      <c r="G3705" s="5" t="s">
        <v>22</v>
      </c>
      <c r="H3705" s="5" t="str">
        <f>VLOOKUP($G3705,Products!$A$1:$C$11,COLUMNS(Products!$A$2:B3705),0)</f>
        <v>Computing</v>
      </c>
      <c r="I3705" s="5">
        <f>VLOOKUP($G3705,Products!$A$1:$C$11,COLUMNS(Products!$A$2:C3705),0)</f>
        <v>415.78</v>
      </c>
      <c r="J3705" s="5">
        <v>793.22</v>
      </c>
      <c r="K3705" s="5" t="s">
        <v>81</v>
      </c>
      <c r="L3705" s="6">
        <v>45596</v>
      </c>
      <c r="M3705" s="5">
        <f t="shared" si="57"/>
        <v>8</v>
      </c>
      <c r="N3705" s="5" t="str">
        <f>TEXT(Table1[[#This Row],[Date]],"mmm")</f>
        <v>Oct</v>
      </c>
      <c r="O3705" s="5">
        <f>YEAR(Table1[[#This Row],[Date]])</f>
        <v>2024</v>
      </c>
    </row>
    <row r="3706" spans="1:15" x14ac:dyDescent="0.25">
      <c r="A3706" s="5">
        <v>3705</v>
      </c>
      <c r="B3706" s="6">
        <v>45178</v>
      </c>
      <c r="C3706" s="5" t="s">
        <v>36</v>
      </c>
      <c r="D3706" s="5" t="str">
        <f>VLOOKUP($C3706,'Sales Person'!$A$1:$C$21,2,0)</f>
        <v>Michale Cole</v>
      </c>
      <c r="E3706" s="5" t="s">
        <v>15</v>
      </c>
      <c r="F3706" s="5" t="str">
        <f>VLOOKUP($E3706,Country!$A$1:$B$11,2,0)</f>
        <v>Oceania</v>
      </c>
      <c r="G3706" s="5" t="s">
        <v>29</v>
      </c>
      <c r="H3706" s="5" t="str">
        <f>VLOOKUP($G3706,Products!$A$1:$C$11,COLUMNS(Products!$A$2:B3706),0)</f>
        <v>Computing</v>
      </c>
      <c r="I3706" s="5">
        <f>VLOOKUP($G3706,Products!$A$1:$C$11,COLUMNS(Products!$A$2:C3706),0)</f>
        <v>104.6</v>
      </c>
      <c r="J3706" s="5">
        <v>477.05</v>
      </c>
      <c r="K3706" s="5" t="s">
        <v>81</v>
      </c>
      <c r="L3706" s="6">
        <v>45198</v>
      </c>
      <c r="M3706" s="5">
        <f t="shared" si="57"/>
        <v>20</v>
      </c>
      <c r="N3706" s="5" t="str">
        <f>TEXT(Table1[[#This Row],[Date]],"mmm")</f>
        <v>Sep</v>
      </c>
      <c r="O3706" s="5">
        <f>YEAR(Table1[[#This Row],[Date]])</f>
        <v>2023</v>
      </c>
    </row>
    <row r="3707" spans="1:15" x14ac:dyDescent="0.25">
      <c r="A3707" s="5">
        <v>3706</v>
      </c>
      <c r="B3707" s="6">
        <v>45467</v>
      </c>
      <c r="C3707" s="5" t="s">
        <v>46</v>
      </c>
      <c r="D3707" s="5" t="str">
        <f>VLOOKUP($C3707,'Sales Person'!$A$1:$C$21,2,0)</f>
        <v>Nick Patrick</v>
      </c>
      <c r="E3707" s="5" t="s">
        <v>2</v>
      </c>
      <c r="F3707" s="5" t="str">
        <f>VLOOKUP($E3707,Country!$A$1:$B$11,2,0)</f>
        <v>North America</v>
      </c>
      <c r="G3707" s="5" t="s">
        <v>28</v>
      </c>
      <c r="H3707" s="5" t="str">
        <f>VLOOKUP($G3707,Products!$A$1:$C$11,COLUMNS(Products!$A$2:B3707),0)</f>
        <v>Electronics</v>
      </c>
      <c r="I3707" s="5">
        <f>VLOOKUP($G3707,Products!$A$1:$C$11,COLUMNS(Products!$A$2:C3707),0)</f>
        <v>282.79000000000002</v>
      </c>
      <c r="J3707" s="5">
        <v>388.55</v>
      </c>
      <c r="K3707" s="5" t="s">
        <v>82</v>
      </c>
      <c r="L3707" s="5" t="s">
        <v>83</v>
      </c>
      <c r="M3707" s="5" t="str">
        <f t="shared" si="57"/>
        <v>0</v>
      </c>
      <c r="N3707" s="5" t="str">
        <f>TEXT(Table1[[#This Row],[Date]],"mmm")</f>
        <v>Jun</v>
      </c>
      <c r="O3707" s="5">
        <f>YEAR(Table1[[#This Row],[Date]])</f>
        <v>2024</v>
      </c>
    </row>
    <row r="3708" spans="1:15" x14ac:dyDescent="0.25">
      <c r="A3708" s="5">
        <v>3707</v>
      </c>
      <c r="B3708" s="6">
        <v>44932</v>
      </c>
      <c r="C3708" s="5" t="s">
        <v>48</v>
      </c>
      <c r="D3708" s="5" t="str">
        <f>VLOOKUP($C3708,'Sales Person'!$A$1:$C$21,2,0)</f>
        <v>Cathy Kelley</v>
      </c>
      <c r="E3708" s="5" t="s">
        <v>5</v>
      </c>
      <c r="F3708" s="5" t="str">
        <f>VLOOKUP($E3708,Country!$A$1:$B$11,2,0)</f>
        <v>South America</v>
      </c>
      <c r="G3708" s="5" t="s">
        <v>20</v>
      </c>
      <c r="H3708" s="5" t="str">
        <f>VLOOKUP($G3708,Products!$A$1:$C$11,COLUMNS(Products!$A$2:B3708),0)</f>
        <v>Office Equipment</v>
      </c>
      <c r="I3708" s="5">
        <f>VLOOKUP($G3708,Products!$A$1:$C$11,COLUMNS(Products!$A$2:C3708),0)</f>
        <v>350.59</v>
      </c>
      <c r="J3708" s="5">
        <v>136.31</v>
      </c>
      <c r="K3708" s="5" t="s">
        <v>81</v>
      </c>
      <c r="L3708" s="6">
        <v>44936</v>
      </c>
      <c r="M3708" s="5">
        <f t="shared" si="57"/>
        <v>4</v>
      </c>
      <c r="N3708" s="5" t="str">
        <f>TEXT(Table1[[#This Row],[Date]],"mmm")</f>
        <v>Jan</v>
      </c>
      <c r="O3708" s="5">
        <f>YEAR(Table1[[#This Row],[Date]])</f>
        <v>2023</v>
      </c>
    </row>
    <row r="3709" spans="1:15" x14ac:dyDescent="0.25">
      <c r="A3709" s="5">
        <v>3708</v>
      </c>
      <c r="B3709" s="6">
        <v>45129</v>
      </c>
      <c r="C3709" s="5" t="s">
        <v>52</v>
      </c>
      <c r="D3709" s="5" t="str">
        <f>VLOOKUP($C3709,'Sales Person'!$A$1:$C$21,2,0)</f>
        <v>Nick Patrick</v>
      </c>
      <c r="E3709" s="5" t="s">
        <v>5</v>
      </c>
      <c r="F3709" s="5" t="str">
        <f>VLOOKUP($E3709,Country!$A$1:$B$11,2,0)</f>
        <v>South America</v>
      </c>
      <c r="G3709" s="5" t="s">
        <v>26</v>
      </c>
      <c r="H3709" s="5" t="str">
        <f>VLOOKUP($G3709,Products!$A$1:$C$11,COLUMNS(Products!$A$2:B3709),0)</f>
        <v>Electronics</v>
      </c>
      <c r="I3709" s="5">
        <f>VLOOKUP($G3709,Products!$A$1:$C$11,COLUMNS(Products!$A$2:C3709),0)</f>
        <v>263.2</v>
      </c>
      <c r="J3709" s="5">
        <v>930.63</v>
      </c>
      <c r="K3709" s="5" t="s">
        <v>81</v>
      </c>
      <c r="L3709" s="6">
        <v>45133</v>
      </c>
      <c r="M3709" s="5">
        <f t="shared" si="57"/>
        <v>4</v>
      </c>
      <c r="N3709" s="5" t="str">
        <f>TEXT(Table1[[#This Row],[Date]],"mmm")</f>
        <v>Jul</v>
      </c>
      <c r="O3709" s="5">
        <f>YEAR(Table1[[#This Row],[Date]])</f>
        <v>2023</v>
      </c>
    </row>
    <row r="3710" spans="1:15" x14ac:dyDescent="0.25">
      <c r="A3710" s="5">
        <v>3709</v>
      </c>
      <c r="B3710" s="6">
        <v>45323</v>
      </c>
      <c r="C3710" s="5" t="s">
        <v>58</v>
      </c>
      <c r="D3710" s="5" t="str">
        <f>VLOOKUP($C3710,'Sales Person'!$A$1:$C$21,2,0)</f>
        <v>Nick Patrick</v>
      </c>
      <c r="E3710" s="5" t="s">
        <v>9</v>
      </c>
      <c r="F3710" s="5" t="str">
        <f>VLOOKUP($E3710,Country!$A$1:$B$11,2,0)</f>
        <v>Europe</v>
      </c>
      <c r="G3710" s="5" t="s">
        <v>24</v>
      </c>
      <c r="H3710" s="5" t="str">
        <f>VLOOKUP($G3710,Products!$A$1:$C$11,COLUMNS(Products!$A$2:B3710),0)</f>
        <v>Audio</v>
      </c>
      <c r="I3710" s="5">
        <f>VLOOKUP($G3710,Products!$A$1:$C$11,COLUMNS(Products!$A$2:C3710),0)</f>
        <v>195.62</v>
      </c>
      <c r="J3710" s="5">
        <v>367.62</v>
      </c>
      <c r="K3710" s="5" t="s">
        <v>81</v>
      </c>
      <c r="L3710" s="6">
        <v>45333</v>
      </c>
      <c r="M3710" s="5">
        <f t="shared" si="57"/>
        <v>10</v>
      </c>
      <c r="N3710" s="5" t="str">
        <f>TEXT(Table1[[#This Row],[Date]],"mmm")</f>
        <v>Feb</v>
      </c>
      <c r="O3710" s="5">
        <f>YEAR(Table1[[#This Row],[Date]])</f>
        <v>2024</v>
      </c>
    </row>
    <row r="3711" spans="1:15" x14ac:dyDescent="0.25">
      <c r="A3711" s="5">
        <v>3710</v>
      </c>
      <c r="B3711" s="6">
        <v>45100</v>
      </c>
      <c r="C3711" s="5" t="s">
        <v>48</v>
      </c>
      <c r="D3711" s="5" t="str">
        <f>VLOOKUP($C3711,'Sales Person'!$A$1:$C$21,2,0)</f>
        <v>Cathy Kelley</v>
      </c>
      <c r="E3711" s="5" t="s">
        <v>10</v>
      </c>
      <c r="F3711" s="5" t="str">
        <f>VLOOKUP($E3711,Country!$A$1:$B$11,2,0)</f>
        <v>Europe</v>
      </c>
      <c r="G3711" s="5" t="s">
        <v>20</v>
      </c>
      <c r="H3711" s="5" t="str">
        <f>VLOOKUP($G3711,Products!$A$1:$C$11,COLUMNS(Products!$A$2:B3711),0)</f>
        <v>Office Equipment</v>
      </c>
      <c r="I3711" s="5">
        <f>VLOOKUP($G3711,Products!$A$1:$C$11,COLUMNS(Products!$A$2:C3711),0)</f>
        <v>350.59</v>
      </c>
      <c r="J3711" s="5">
        <v>298</v>
      </c>
      <c r="K3711" s="5" t="s">
        <v>81</v>
      </c>
      <c r="L3711" s="6">
        <v>45106</v>
      </c>
      <c r="M3711" s="5">
        <f t="shared" si="57"/>
        <v>6</v>
      </c>
      <c r="N3711" s="5" t="str">
        <f>TEXT(Table1[[#This Row],[Date]],"mmm")</f>
        <v>Jun</v>
      </c>
      <c r="O3711" s="5">
        <f>YEAR(Table1[[#This Row],[Date]])</f>
        <v>2023</v>
      </c>
    </row>
    <row r="3712" spans="1:15" x14ac:dyDescent="0.25">
      <c r="A3712" s="5">
        <v>3711</v>
      </c>
      <c r="B3712" s="6">
        <v>45138</v>
      </c>
      <c r="C3712" s="5" t="s">
        <v>64</v>
      </c>
      <c r="D3712" s="5" t="str">
        <f>VLOOKUP($C3712,'Sales Person'!$A$1:$C$21,2,0)</f>
        <v>Michale Cole</v>
      </c>
      <c r="E3712" s="5" t="s">
        <v>11</v>
      </c>
      <c r="F3712" s="5" t="str">
        <f>VLOOKUP($E3712,Country!$A$1:$B$11,2,0)</f>
        <v>Asia</v>
      </c>
      <c r="G3712" s="5" t="s">
        <v>22</v>
      </c>
      <c r="H3712" s="5" t="str">
        <f>VLOOKUP($G3712,Products!$A$1:$C$11,COLUMNS(Products!$A$2:B3712),0)</f>
        <v>Computing</v>
      </c>
      <c r="I3712" s="5">
        <f>VLOOKUP($G3712,Products!$A$1:$C$11,COLUMNS(Products!$A$2:C3712),0)</f>
        <v>415.78</v>
      </c>
      <c r="J3712" s="5">
        <v>619.94000000000005</v>
      </c>
      <c r="K3712" s="5" t="s">
        <v>81</v>
      </c>
      <c r="L3712" s="6">
        <v>45150</v>
      </c>
      <c r="M3712" s="5">
        <f t="shared" si="57"/>
        <v>12</v>
      </c>
      <c r="N3712" s="5" t="str">
        <f>TEXT(Table1[[#This Row],[Date]],"mmm")</f>
        <v>Jul</v>
      </c>
      <c r="O3712" s="5">
        <f>YEAR(Table1[[#This Row],[Date]])</f>
        <v>2023</v>
      </c>
    </row>
    <row r="3713" spans="1:15" x14ac:dyDescent="0.25">
      <c r="A3713" s="5">
        <v>3712</v>
      </c>
      <c r="B3713" s="6">
        <v>45513</v>
      </c>
      <c r="C3713" s="5" t="s">
        <v>74</v>
      </c>
      <c r="D3713" s="5" t="str">
        <f>VLOOKUP($C3713,'Sales Person'!$A$1:$C$21,2,0)</f>
        <v>Michale Cole</v>
      </c>
      <c r="E3713" s="5" t="s">
        <v>7</v>
      </c>
      <c r="F3713" s="5" t="str">
        <f>VLOOKUP($E3713,Country!$A$1:$B$11,2,0)</f>
        <v>Europe</v>
      </c>
      <c r="G3713" s="5" t="s">
        <v>31</v>
      </c>
      <c r="H3713" s="5" t="str">
        <f>VLOOKUP($G3713,Products!$A$1:$C$11,COLUMNS(Products!$A$2:B3713),0)</f>
        <v>Electronics</v>
      </c>
      <c r="I3713" s="5">
        <f>VLOOKUP($G3713,Products!$A$1:$C$11,COLUMNS(Products!$A$2:C3713),0)</f>
        <v>71.97</v>
      </c>
      <c r="J3713" s="5">
        <v>742.1</v>
      </c>
      <c r="K3713" s="5" t="s">
        <v>82</v>
      </c>
      <c r="L3713" s="5" t="s">
        <v>83</v>
      </c>
      <c r="M3713" s="5" t="str">
        <f t="shared" si="57"/>
        <v>0</v>
      </c>
      <c r="N3713" s="5" t="str">
        <f>TEXT(Table1[[#This Row],[Date]],"mmm")</f>
        <v>Aug</v>
      </c>
      <c r="O3713" s="5">
        <f>YEAR(Table1[[#This Row],[Date]])</f>
        <v>2024</v>
      </c>
    </row>
    <row r="3714" spans="1:15" x14ac:dyDescent="0.25">
      <c r="A3714" s="5">
        <v>3713</v>
      </c>
      <c r="B3714" s="6">
        <v>45097</v>
      </c>
      <c r="C3714" s="5" t="s">
        <v>36</v>
      </c>
      <c r="D3714" s="5" t="str">
        <f>VLOOKUP($C3714,'Sales Person'!$A$1:$C$21,2,0)</f>
        <v>Michale Cole</v>
      </c>
      <c r="E3714" s="5" t="s">
        <v>9</v>
      </c>
      <c r="F3714" s="5" t="str">
        <f>VLOOKUP($E3714,Country!$A$1:$B$11,2,0)</f>
        <v>Europe</v>
      </c>
      <c r="G3714" s="5" t="s">
        <v>33</v>
      </c>
      <c r="H3714" s="5" t="str">
        <f>VLOOKUP($G3714,Products!$A$1:$C$11,COLUMNS(Products!$A$2:B3714),0)</f>
        <v>Electronics</v>
      </c>
      <c r="I3714" s="5">
        <f>VLOOKUP($G3714,Products!$A$1:$C$11,COLUMNS(Products!$A$2:C3714),0)</f>
        <v>381.62</v>
      </c>
      <c r="J3714" s="5">
        <v>234.03</v>
      </c>
      <c r="K3714" s="5" t="s">
        <v>81</v>
      </c>
      <c r="L3714" s="6">
        <v>45107</v>
      </c>
      <c r="M3714" s="5">
        <f t="shared" ref="M3714:M3777" si="58">IFERROR(L3714-B3714,"0")</f>
        <v>10</v>
      </c>
      <c r="N3714" s="5" t="str">
        <f>TEXT(Table1[[#This Row],[Date]],"mmm")</f>
        <v>Jun</v>
      </c>
      <c r="O3714" s="5">
        <f>YEAR(Table1[[#This Row],[Date]])</f>
        <v>2023</v>
      </c>
    </row>
    <row r="3715" spans="1:15" x14ac:dyDescent="0.25">
      <c r="A3715" s="5">
        <v>3714</v>
      </c>
      <c r="B3715" s="6">
        <v>45182</v>
      </c>
      <c r="C3715" s="5" t="s">
        <v>74</v>
      </c>
      <c r="D3715" s="5" t="str">
        <f>VLOOKUP($C3715,'Sales Person'!$A$1:$C$21,2,0)</f>
        <v>Michale Cole</v>
      </c>
      <c r="E3715" s="5" t="s">
        <v>14</v>
      </c>
      <c r="F3715" s="5" t="str">
        <f>VLOOKUP($E3715,Country!$A$1:$B$11,2,0)</f>
        <v>Asia</v>
      </c>
      <c r="G3715" s="5" t="s">
        <v>29</v>
      </c>
      <c r="H3715" s="5" t="str">
        <f>VLOOKUP($G3715,Products!$A$1:$C$11,COLUMNS(Products!$A$2:B3715),0)</f>
        <v>Computing</v>
      </c>
      <c r="I3715" s="5">
        <f>VLOOKUP($G3715,Products!$A$1:$C$11,COLUMNS(Products!$A$2:C3715),0)</f>
        <v>104.6</v>
      </c>
      <c r="J3715" s="5">
        <v>508.41</v>
      </c>
      <c r="K3715" s="5" t="s">
        <v>81</v>
      </c>
      <c r="L3715" s="6">
        <v>45200</v>
      </c>
      <c r="M3715" s="5">
        <f t="shared" si="58"/>
        <v>18</v>
      </c>
      <c r="N3715" s="5" t="str">
        <f>TEXT(Table1[[#This Row],[Date]],"mmm")</f>
        <v>Sep</v>
      </c>
      <c r="O3715" s="5">
        <f>YEAR(Table1[[#This Row],[Date]])</f>
        <v>2023</v>
      </c>
    </row>
    <row r="3716" spans="1:15" x14ac:dyDescent="0.25">
      <c r="A3716" s="5">
        <v>3715</v>
      </c>
      <c r="B3716" s="6">
        <v>45361</v>
      </c>
      <c r="C3716" s="5" t="s">
        <v>72</v>
      </c>
      <c r="D3716" s="5" t="str">
        <f>VLOOKUP($C3716,'Sales Person'!$A$1:$C$21,2,0)</f>
        <v>Cathy Kelley</v>
      </c>
      <c r="E3716" s="5" t="s">
        <v>2</v>
      </c>
      <c r="F3716" s="5" t="str">
        <f>VLOOKUP($E3716,Country!$A$1:$B$11,2,0)</f>
        <v>North America</v>
      </c>
      <c r="G3716" s="5" t="s">
        <v>33</v>
      </c>
      <c r="H3716" s="5" t="str">
        <f>VLOOKUP($G3716,Products!$A$1:$C$11,COLUMNS(Products!$A$2:B3716),0)</f>
        <v>Electronics</v>
      </c>
      <c r="I3716" s="5">
        <f>VLOOKUP($G3716,Products!$A$1:$C$11,COLUMNS(Products!$A$2:C3716),0)</f>
        <v>381.62</v>
      </c>
      <c r="J3716" s="5">
        <v>231.58</v>
      </c>
      <c r="K3716" s="5" t="s">
        <v>82</v>
      </c>
      <c r="L3716" s="5" t="s">
        <v>83</v>
      </c>
      <c r="M3716" s="5" t="str">
        <f t="shared" si="58"/>
        <v>0</v>
      </c>
      <c r="N3716" s="5" t="str">
        <f>TEXT(Table1[[#This Row],[Date]],"mmm")</f>
        <v>Mar</v>
      </c>
      <c r="O3716" s="5">
        <f>YEAR(Table1[[#This Row],[Date]])</f>
        <v>2024</v>
      </c>
    </row>
    <row r="3717" spans="1:15" x14ac:dyDescent="0.25">
      <c r="A3717" s="5">
        <v>3716</v>
      </c>
      <c r="B3717" s="6">
        <v>45400</v>
      </c>
      <c r="C3717" s="5" t="s">
        <v>54</v>
      </c>
      <c r="D3717" s="5" t="str">
        <f>VLOOKUP($C3717,'Sales Person'!$A$1:$C$21,2,0)</f>
        <v>Michale Cole</v>
      </c>
      <c r="E3717" s="5" t="s">
        <v>2</v>
      </c>
      <c r="F3717" s="5" t="str">
        <f>VLOOKUP($E3717,Country!$A$1:$B$11,2,0)</f>
        <v>North America</v>
      </c>
      <c r="G3717" s="5" t="s">
        <v>26</v>
      </c>
      <c r="H3717" s="5" t="str">
        <f>VLOOKUP($G3717,Products!$A$1:$C$11,COLUMNS(Products!$A$2:B3717),0)</f>
        <v>Electronics</v>
      </c>
      <c r="I3717" s="5">
        <f>VLOOKUP($G3717,Products!$A$1:$C$11,COLUMNS(Products!$A$2:C3717),0)</f>
        <v>263.2</v>
      </c>
      <c r="J3717" s="5">
        <v>525.48</v>
      </c>
      <c r="K3717" s="5" t="s">
        <v>81</v>
      </c>
      <c r="L3717" s="6">
        <v>45401</v>
      </c>
      <c r="M3717" s="5">
        <f t="shared" si="58"/>
        <v>1</v>
      </c>
      <c r="N3717" s="5" t="str">
        <f>TEXT(Table1[[#This Row],[Date]],"mmm")</f>
        <v>Apr</v>
      </c>
      <c r="O3717" s="5">
        <f>YEAR(Table1[[#This Row],[Date]])</f>
        <v>2024</v>
      </c>
    </row>
    <row r="3718" spans="1:15" x14ac:dyDescent="0.25">
      <c r="A3718" s="5">
        <v>3717</v>
      </c>
      <c r="B3718" s="6">
        <v>45466</v>
      </c>
      <c r="C3718" s="5" t="s">
        <v>60</v>
      </c>
      <c r="D3718" s="5" t="str">
        <f>VLOOKUP($C3718,'Sales Person'!$A$1:$C$21,2,0)</f>
        <v>Cathy Kelley</v>
      </c>
      <c r="E3718" s="5" t="s">
        <v>14</v>
      </c>
      <c r="F3718" s="5" t="str">
        <f>VLOOKUP($E3718,Country!$A$1:$B$11,2,0)</f>
        <v>Asia</v>
      </c>
      <c r="G3718" s="5" t="s">
        <v>30</v>
      </c>
      <c r="H3718" s="5" t="str">
        <f>VLOOKUP($G3718,Products!$A$1:$C$11,COLUMNS(Products!$A$2:B3718),0)</f>
        <v>Audio</v>
      </c>
      <c r="I3718" s="5">
        <f>VLOOKUP($G3718,Products!$A$1:$C$11,COLUMNS(Products!$A$2:C3718),0)</f>
        <v>199.57</v>
      </c>
      <c r="J3718" s="5">
        <v>492.71</v>
      </c>
      <c r="K3718" s="5" t="s">
        <v>82</v>
      </c>
      <c r="L3718" s="5" t="s">
        <v>83</v>
      </c>
      <c r="M3718" s="5" t="str">
        <f t="shared" si="58"/>
        <v>0</v>
      </c>
      <c r="N3718" s="5" t="str">
        <f>TEXT(Table1[[#This Row],[Date]],"mmm")</f>
        <v>Jun</v>
      </c>
      <c r="O3718" s="5">
        <f>YEAR(Table1[[#This Row],[Date]])</f>
        <v>2024</v>
      </c>
    </row>
    <row r="3719" spans="1:15" x14ac:dyDescent="0.25">
      <c r="A3719" s="5">
        <v>3718</v>
      </c>
      <c r="B3719" s="6">
        <v>45311</v>
      </c>
      <c r="C3719" s="5" t="s">
        <v>46</v>
      </c>
      <c r="D3719" s="5" t="str">
        <f>VLOOKUP($C3719,'Sales Person'!$A$1:$C$21,2,0)</f>
        <v>Nick Patrick</v>
      </c>
      <c r="E3719" s="5" t="s">
        <v>4</v>
      </c>
      <c r="F3719" s="5" t="str">
        <f>VLOOKUP($E3719,Country!$A$1:$B$11,2,0)</f>
        <v>North America</v>
      </c>
      <c r="G3719" s="5" t="s">
        <v>30</v>
      </c>
      <c r="H3719" s="5" t="str">
        <f>VLOOKUP($G3719,Products!$A$1:$C$11,COLUMNS(Products!$A$2:B3719),0)</f>
        <v>Audio</v>
      </c>
      <c r="I3719" s="5">
        <f>VLOOKUP($G3719,Products!$A$1:$C$11,COLUMNS(Products!$A$2:C3719),0)</f>
        <v>199.57</v>
      </c>
      <c r="J3719" s="5">
        <v>554.4</v>
      </c>
      <c r="K3719" s="5" t="s">
        <v>81</v>
      </c>
      <c r="L3719" s="6">
        <v>45313</v>
      </c>
      <c r="M3719" s="5">
        <f t="shared" si="58"/>
        <v>2</v>
      </c>
      <c r="N3719" s="5" t="str">
        <f>TEXT(Table1[[#This Row],[Date]],"mmm")</f>
        <v>Jan</v>
      </c>
      <c r="O3719" s="5">
        <f>YEAR(Table1[[#This Row],[Date]])</f>
        <v>2024</v>
      </c>
    </row>
    <row r="3720" spans="1:15" x14ac:dyDescent="0.25">
      <c r="A3720" s="5">
        <v>3719</v>
      </c>
      <c r="B3720" s="6">
        <v>44954</v>
      </c>
      <c r="C3720" s="5" t="s">
        <v>56</v>
      </c>
      <c r="D3720" s="5" t="str">
        <f>VLOOKUP($C3720,'Sales Person'!$A$1:$C$21,2,0)</f>
        <v>Nick Patrick</v>
      </c>
      <c r="E3720" s="5" t="s">
        <v>4</v>
      </c>
      <c r="F3720" s="5" t="str">
        <f>VLOOKUP($E3720,Country!$A$1:$B$11,2,0)</f>
        <v>North America</v>
      </c>
      <c r="G3720" s="5" t="s">
        <v>33</v>
      </c>
      <c r="H3720" s="5" t="str">
        <f>VLOOKUP($G3720,Products!$A$1:$C$11,COLUMNS(Products!$A$2:B3720),0)</f>
        <v>Electronics</v>
      </c>
      <c r="I3720" s="5">
        <f>VLOOKUP($G3720,Products!$A$1:$C$11,COLUMNS(Products!$A$2:C3720),0)</f>
        <v>381.62</v>
      </c>
      <c r="J3720" s="5">
        <v>161.57</v>
      </c>
      <c r="K3720" s="5" t="s">
        <v>81</v>
      </c>
      <c r="L3720" s="6">
        <v>44956</v>
      </c>
      <c r="M3720" s="5">
        <f t="shared" si="58"/>
        <v>2</v>
      </c>
      <c r="N3720" s="5" t="str">
        <f>TEXT(Table1[[#This Row],[Date]],"mmm")</f>
        <v>Jan</v>
      </c>
      <c r="O3720" s="5">
        <f>YEAR(Table1[[#This Row],[Date]])</f>
        <v>2023</v>
      </c>
    </row>
    <row r="3721" spans="1:15" x14ac:dyDescent="0.25">
      <c r="A3721" s="5">
        <v>3720</v>
      </c>
      <c r="B3721" s="6">
        <v>45572</v>
      </c>
      <c r="C3721" s="5" t="s">
        <v>44</v>
      </c>
      <c r="D3721" s="5" t="str">
        <f>VLOOKUP($C3721,'Sales Person'!$A$1:$C$21,2,0)</f>
        <v>Cathy Kelley</v>
      </c>
      <c r="E3721" s="5" t="s">
        <v>5</v>
      </c>
      <c r="F3721" s="5" t="str">
        <f>VLOOKUP($E3721,Country!$A$1:$B$11,2,0)</f>
        <v>South America</v>
      </c>
      <c r="G3721" s="5" t="s">
        <v>31</v>
      </c>
      <c r="H3721" s="5" t="str">
        <f>VLOOKUP($G3721,Products!$A$1:$C$11,COLUMNS(Products!$A$2:B3721),0)</f>
        <v>Electronics</v>
      </c>
      <c r="I3721" s="5">
        <f>VLOOKUP($G3721,Products!$A$1:$C$11,COLUMNS(Products!$A$2:C3721),0)</f>
        <v>71.97</v>
      </c>
      <c r="J3721" s="5">
        <v>128.03</v>
      </c>
      <c r="K3721" s="5" t="s">
        <v>81</v>
      </c>
      <c r="L3721" s="6">
        <v>45576</v>
      </c>
      <c r="M3721" s="5">
        <f t="shared" si="58"/>
        <v>4</v>
      </c>
      <c r="N3721" s="5" t="str">
        <f>TEXT(Table1[[#This Row],[Date]],"mmm")</f>
        <v>Oct</v>
      </c>
      <c r="O3721" s="5">
        <f>YEAR(Table1[[#This Row],[Date]])</f>
        <v>2024</v>
      </c>
    </row>
    <row r="3722" spans="1:15" x14ac:dyDescent="0.25">
      <c r="A3722" s="5">
        <v>3721</v>
      </c>
      <c r="B3722" s="6">
        <v>45218</v>
      </c>
      <c r="C3722" s="5" t="s">
        <v>54</v>
      </c>
      <c r="D3722" s="5" t="str">
        <f>VLOOKUP($C3722,'Sales Person'!$A$1:$C$21,2,0)</f>
        <v>Michale Cole</v>
      </c>
      <c r="E3722" s="5" t="s">
        <v>13</v>
      </c>
      <c r="F3722" s="5" t="str">
        <f>VLOOKUP($E3722,Country!$A$1:$B$11,2,0)</f>
        <v>Asia</v>
      </c>
      <c r="G3722" s="5" t="s">
        <v>29</v>
      </c>
      <c r="H3722" s="5" t="str">
        <f>VLOOKUP($G3722,Products!$A$1:$C$11,COLUMNS(Products!$A$2:B3722),0)</f>
        <v>Computing</v>
      </c>
      <c r="I3722" s="5">
        <f>VLOOKUP($G3722,Products!$A$1:$C$11,COLUMNS(Products!$A$2:C3722),0)</f>
        <v>104.6</v>
      </c>
      <c r="J3722" s="5">
        <v>201.73</v>
      </c>
      <c r="K3722" s="5" t="s">
        <v>82</v>
      </c>
      <c r="L3722" s="5" t="s">
        <v>83</v>
      </c>
      <c r="M3722" s="5" t="str">
        <f t="shared" si="58"/>
        <v>0</v>
      </c>
      <c r="N3722" s="5" t="str">
        <f>TEXT(Table1[[#This Row],[Date]],"mmm")</f>
        <v>Oct</v>
      </c>
      <c r="O3722" s="5">
        <f>YEAR(Table1[[#This Row],[Date]])</f>
        <v>2023</v>
      </c>
    </row>
    <row r="3723" spans="1:15" x14ac:dyDescent="0.25">
      <c r="A3723" s="5">
        <v>3722</v>
      </c>
      <c r="B3723" s="6">
        <v>45552</v>
      </c>
      <c r="C3723" s="5" t="s">
        <v>62</v>
      </c>
      <c r="D3723" s="5" t="str">
        <f>VLOOKUP($C3723,'Sales Person'!$A$1:$C$21,2,0)</f>
        <v>Cathy Kelley</v>
      </c>
      <c r="E3723" s="5" t="s">
        <v>4</v>
      </c>
      <c r="F3723" s="5" t="str">
        <f>VLOOKUP($E3723,Country!$A$1:$B$11,2,0)</f>
        <v>North America</v>
      </c>
      <c r="G3723" s="5" t="s">
        <v>20</v>
      </c>
      <c r="H3723" s="5" t="str">
        <f>VLOOKUP($G3723,Products!$A$1:$C$11,COLUMNS(Products!$A$2:B3723),0)</f>
        <v>Office Equipment</v>
      </c>
      <c r="I3723" s="5">
        <f>VLOOKUP($G3723,Products!$A$1:$C$11,COLUMNS(Products!$A$2:C3723),0)</f>
        <v>350.59</v>
      </c>
      <c r="J3723" s="5">
        <v>372.56</v>
      </c>
      <c r="K3723" s="5" t="s">
        <v>82</v>
      </c>
      <c r="L3723" s="5" t="s">
        <v>83</v>
      </c>
      <c r="M3723" s="5" t="str">
        <f t="shared" si="58"/>
        <v>0</v>
      </c>
      <c r="N3723" s="5" t="str">
        <f>TEXT(Table1[[#This Row],[Date]],"mmm")</f>
        <v>Sep</v>
      </c>
      <c r="O3723" s="5">
        <f>YEAR(Table1[[#This Row],[Date]])</f>
        <v>2024</v>
      </c>
    </row>
    <row r="3724" spans="1:15" x14ac:dyDescent="0.25">
      <c r="A3724" s="5">
        <v>3723</v>
      </c>
      <c r="B3724" s="6">
        <v>45060</v>
      </c>
      <c r="C3724" s="5" t="s">
        <v>52</v>
      </c>
      <c r="D3724" s="5" t="str">
        <f>VLOOKUP($C3724,'Sales Person'!$A$1:$C$21,2,0)</f>
        <v>Nick Patrick</v>
      </c>
      <c r="E3724" s="5" t="s">
        <v>4</v>
      </c>
      <c r="F3724" s="5" t="str">
        <f>VLOOKUP($E3724,Country!$A$1:$B$11,2,0)</f>
        <v>North America</v>
      </c>
      <c r="G3724" s="5" t="s">
        <v>22</v>
      </c>
      <c r="H3724" s="5" t="str">
        <f>VLOOKUP($G3724,Products!$A$1:$C$11,COLUMNS(Products!$A$2:B3724),0)</f>
        <v>Computing</v>
      </c>
      <c r="I3724" s="5">
        <f>VLOOKUP($G3724,Products!$A$1:$C$11,COLUMNS(Products!$A$2:C3724),0)</f>
        <v>415.78</v>
      </c>
      <c r="J3724" s="5">
        <v>558.62</v>
      </c>
      <c r="K3724" s="5" t="s">
        <v>81</v>
      </c>
      <c r="L3724" s="6">
        <v>45062</v>
      </c>
      <c r="M3724" s="5">
        <f t="shared" si="58"/>
        <v>2</v>
      </c>
      <c r="N3724" s="5" t="str">
        <f>TEXT(Table1[[#This Row],[Date]],"mmm")</f>
        <v>May</v>
      </c>
      <c r="O3724" s="5">
        <f>YEAR(Table1[[#This Row],[Date]])</f>
        <v>2023</v>
      </c>
    </row>
    <row r="3725" spans="1:15" x14ac:dyDescent="0.25">
      <c r="A3725" s="5">
        <v>3724</v>
      </c>
      <c r="B3725" s="6">
        <v>45001</v>
      </c>
      <c r="C3725" s="5" t="s">
        <v>68</v>
      </c>
      <c r="D3725" s="5" t="str">
        <f>VLOOKUP($C3725,'Sales Person'!$A$1:$C$21,2,0)</f>
        <v>Samantha Irvin</v>
      </c>
      <c r="E3725" s="5" t="s">
        <v>11</v>
      </c>
      <c r="F3725" s="5" t="str">
        <f>VLOOKUP($E3725,Country!$A$1:$B$11,2,0)</f>
        <v>Asia</v>
      </c>
      <c r="G3725" s="5" t="s">
        <v>30</v>
      </c>
      <c r="H3725" s="5" t="str">
        <f>VLOOKUP($G3725,Products!$A$1:$C$11,COLUMNS(Products!$A$2:B3725),0)</f>
        <v>Audio</v>
      </c>
      <c r="I3725" s="5">
        <f>VLOOKUP($G3725,Products!$A$1:$C$11,COLUMNS(Products!$A$2:C3725),0)</f>
        <v>199.57</v>
      </c>
      <c r="J3725" s="5">
        <v>573.66999999999996</v>
      </c>
      <c r="K3725" s="5" t="s">
        <v>81</v>
      </c>
      <c r="L3725" s="6">
        <v>45013</v>
      </c>
      <c r="M3725" s="5">
        <f t="shared" si="58"/>
        <v>12</v>
      </c>
      <c r="N3725" s="5" t="str">
        <f>TEXT(Table1[[#This Row],[Date]],"mmm")</f>
        <v>Mar</v>
      </c>
      <c r="O3725" s="5">
        <f>YEAR(Table1[[#This Row],[Date]])</f>
        <v>2023</v>
      </c>
    </row>
    <row r="3726" spans="1:15" x14ac:dyDescent="0.25">
      <c r="A3726" s="5">
        <v>3725</v>
      </c>
      <c r="B3726" s="6">
        <v>45524</v>
      </c>
      <c r="C3726" s="5" t="s">
        <v>74</v>
      </c>
      <c r="D3726" s="5" t="str">
        <f>VLOOKUP($C3726,'Sales Person'!$A$1:$C$21,2,0)</f>
        <v>Michale Cole</v>
      </c>
      <c r="E3726" s="5" t="s">
        <v>11</v>
      </c>
      <c r="F3726" s="5" t="str">
        <f>VLOOKUP($E3726,Country!$A$1:$B$11,2,0)</f>
        <v>Asia</v>
      </c>
      <c r="G3726" s="5" t="s">
        <v>26</v>
      </c>
      <c r="H3726" s="5" t="str">
        <f>VLOOKUP($G3726,Products!$A$1:$C$11,COLUMNS(Products!$A$2:B3726),0)</f>
        <v>Electronics</v>
      </c>
      <c r="I3726" s="5">
        <f>VLOOKUP($G3726,Products!$A$1:$C$11,COLUMNS(Products!$A$2:C3726),0)</f>
        <v>263.2</v>
      </c>
      <c r="J3726" s="5">
        <v>721.55</v>
      </c>
      <c r="K3726" s="5" t="s">
        <v>82</v>
      </c>
      <c r="L3726" s="5" t="s">
        <v>83</v>
      </c>
      <c r="M3726" s="5" t="str">
        <f t="shared" si="58"/>
        <v>0</v>
      </c>
      <c r="N3726" s="5" t="str">
        <f>TEXT(Table1[[#This Row],[Date]],"mmm")</f>
        <v>Aug</v>
      </c>
      <c r="O3726" s="5">
        <f>YEAR(Table1[[#This Row],[Date]])</f>
        <v>2024</v>
      </c>
    </row>
    <row r="3727" spans="1:15" x14ac:dyDescent="0.25">
      <c r="A3727" s="5">
        <v>3726</v>
      </c>
      <c r="B3727" s="6">
        <v>45608</v>
      </c>
      <c r="C3727" s="5" t="s">
        <v>64</v>
      </c>
      <c r="D3727" s="5" t="str">
        <f>VLOOKUP($C3727,'Sales Person'!$A$1:$C$21,2,0)</f>
        <v>Michale Cole</v>
      </c>
      <c r="E3727" s="5" t="s">
        <v>13</v>
      </c>
      <c r="F3727" s="5" t="str">
        <f>VLOOKUP($E3727,Country!$A$1:$B$11,2,0)</f>
        <v>Asia</v>
      </c>
      <c r="G3727" s="5" t="s">
        <v>28</v>
      </c>
      <c r="H3727" s="5" t="str">
        <f>VLOOKUP($G3727,Products!$A$1:$C$11,COLUMNS(Products!$A$2:B3727),0)</f>
        <v>Electronics</v>
      </c>
      <c r="I3727" s="5">
        <f>VLOOKUP($G3727,Products!$A$1:$C$11,COLUMNS(Products!$A$2:C3727),0)</f>
        <v>282.79000000000002</v>
      </c>
      <c r="J3727" s="5">
        <v>956.81</v>
      </c>
      <c r="K3727" s="5" t="s">
        <v>82</v>
      </c>
      <c r="L3727" s="5" t="s">
        <v>83</v>
      </c>
      <c r="M3727" s="5" t="str">
        <f t="shared" si="58"/>
        <v>0</v>
      </c>
      <c r="N3727" s="5" t="str">
        <f>TEXT(Table1[[#This Row],[Date]],"mmm")</f>
        <v>Nov</v>
      </c>
      <c r="O3727" s="5">
        <f>YEAR(Table1[[#This Row],[Date]])</f>
        <v>2024</v>
      </c>
    </row>
    <row r="3728" spans="1:15" x14ac:dyDescent="0.25">
      <c r="A3728" s="5">
        <v>3727</v>
      </c>
      <c r="B3728" s="6">
        <v>45499</v>
      </c>
      <c r="C3728" s="5" t="s">
        <v>52</v>
      </c>
      <c r="D3728" s="5" t="str">
        <f>VLOOKUP($C3728,'Sales Person'!$A$1:$C$21,2,0)</f>
        <v>Nick Patrick</v>
      </c>
      <c r="E3728" s="5" t="s">
        <v>15</v>
      </c>
      <c r="F3728" s="5" t="str">
        <f>VLOOKUP($E3728,Country!$A$1:$B$11,2,0)</f>
        <v>Oceania</v>
      </c>
      <c r="G3728" s="5" t="s">
        <v>22</v>
      </c>
      <c r="H3728" s="5" t="str">
        <f>VLOOKUP($G3728,Products!$A$1:$C$11,COLUMNS(Products!$A$2:B3728),0)</f>
        <v>Computing</v>
      </c>
      <c r="I3728" s="5">
        <f>VLOOKUP($G3728,Products!$A$1:$C$11,COLUMNS(Products!$A$2:C3728),0)</f>
        <v>415.78</v>
      </c>
      <c r="J3728" s="5">
        <v>827.46</v>
      </c>
      <c r="K3728" s="5" t="s">
        <v>82</v>
      </c>
      <c r="L3728" s="5" t="s">
        <v>83</v>
      </c>
      <c r="M3728" s="5" t="str">
        <f t="shared" si="58"/>
        <v>0</v>
      </c>
      <c r="N3728" s="5" t="str">
        <f>TEXT(Table1[[#This Row],[Date]],"mmm")</f>
        <v>Jul</v>
      </c>
      <c r="O3728" s="5">
        <f>YEAR(Table1[[#This Row],[Date]])</f>
        <v>2024</v>
      </c>
    </row>
    <row r="3729" spans="1:15" x14ac:dyDescent="0.25">
      <c r="A3729" s="5">
        <v>3728</v>
      </c>
      <c r="B3729" s="6">
        <v>45215</v>
      </c>
      <c r="C3729" s="5" t="s">
        <v>66</v>
      </c>
      <c r="D3729" s="5" t="str">
        <f>VLOOKUP($C3729,'Sales Person'!$A$1:$C$21,2,0)</f>
        <v>Michale Cole</v>
      </c>
      <c r="E3729" s="5" t="s">
        <v>10</v>
      </c>
      <c r="F3729" s="5" t="str">
        <f>VLOOKUP($E3729,Country!$A$1:$B$11,2,0)</f>
        <v>Europe</v>
      </c>
      <c r="G3729" s="5" t="s">
        <v>26</v>
      </c>
      <c r="H3729" s="5" t="str">
        <f>VLOOKUP($G3729,Products!$A$1:$C$11,COLUMNS(Products!$A$2:B3729),0)</f>
        <v>Electronics</v>
      </c>
      <c r="I3729" s="5">
        <f>VLOOKUP($G3729,Products!$A$1:$C$11,COLUMNS(Products!$A$2:C3729),0)</f>
        <v>263.2</v>
      </c>
      <c r="J3729" s="5">
        <v>600.74</v>
      </c>
      <c r="K3729" s="5" t="s">
        <v>81</v>
      </c>
      <c r="L3729" s="6">
        <v>45221</v>
      </c>
      <c r="M3729" s="5">
        <f t="shared" si="58"/>
        <v>6</v>
      </c>
      <c r="N3729" s="5" t="str">
        <f>TEXT(Table1[[#This Row],[Date]],"mmm")</f>
        <v>Oct</v>
      </c>
      <c r="O3729" s="5">
        <f>YEAR(Table1[[#This Row],[Date]])</f>
        <v>2023</v>
      </c>
    </row>
    <row r="3730" spans="1:15" x14ac:dyDescent="0.25">
      <c r="A3730" s="5">
        <v>3729</v>
      </c>
      <c r="B3730" s="6">
        <v>45167</v>
      </c>
      <c r="C3730" s="5" t="s">
        <v>74</v>
      </c>
      <c r="D3730" s="5" t="str">
        <f>VLOOKUP($C3730,'Sales Person'!$A$1:$C$21,2,0)</f>
        <v>Michale Cole</v>
      </c>
      <c r="E3730" s="5" t="s">
        <v>2</v>
      </c>
      <c r="F3730" s="5" t="str">
        <f>VLOOKUP($E3730,Country!$A$1:$B$11,2,0)</f>
        <v>North America</v>
      </c>
      <c r="G3730" s="5" t="s">
        <v>24</v>
      </c>
      <c r="H3730" s="5" t="str">
        <f>VLOOKUP($G3730,Products!$A$1:$C$11,COLUMNS(Products!$A$2:B3730),0)</f>
        <v>Audio</v>
      </c>
      <c r="I3730" s="5">
        <f>VLOOKUP($G3730,Products!$A$1:$C$11,COLUMNS(Products!$A$2:C3730),0)</f>
        <v>195.62</v>
      </c>
      <c r="J3730" s="5">
        <v>908.87</v>
      </c>
      <c r="K3730" s="5" t="s">
        <v>82</v>
      </c>
      <c r="L3730" s="5" t="s">
        <v>83</v>
      </c>
      <c r="M3730" s="5" t="str">
        <f t="shared" si="58"/>
        <v>0</v>
      </c>
      <c r="N3730" s="5" t="str">
        <f>TEXT(Table1[[#This Row],[Date]],"mmm")</f>
        <v>Aug</v>
      </c>
      <c r="O3730" s="5">
        <f>YEAR(Table1[[#This Row],[Date]])</f>
        <v>2023</v>
      </c>
    </row>
    <row r="3731" spans="1:15" x14ac:dyDescent="0.25">
      <c r="A3731" s="5">
        <v>3730</v>
      </c>
      <c r="B3731" s="6">
        <v>44975</v>
      </c>
      <c r="C3731" s="5" t="s">
        <v>70</v>
      </c>
      <c r="D3731" s="5" t="str">
        <f>VLOOKUP($C3731,'Sales Person'!$A$1:$C$21,2,0)</f>
        <v>Cathy Kelley</v>
      </c>
      <c r="E3731" s="5" t="s">
        <v>11</v>
      </c>
      <c r="F3731" s="5" t="str">
        <f>VLOOKUP($E3731,Country!$A$1:$B$11,2,0)</f>
        <v>Asia</v>
      </c>
      <c r="G3731" s="5" t="s">
        <v>30</v>
      </c>
      <c r="H3731" s="5" t="str">
        <f>VLOOKUP($G3731,Products!$A$1:$C$11,COLUMNS(Products!$A$2:B3731),0)</f>
        <v>Audio</v>
      </c>
      <c r="I3731" s="5">
        <f>VLOOKUP($G3731,Products!$A$1:$C$11,COLUMNS(Products!$A$2:C3731),0)</f>
        <v>199.57</v>
      </c>
      <c r="J3731" s="5">
        <v>750.15</v>
      </c>
      <c r="K3731" s="5" t="s">
        <v>81</v>
      </c>
      <c r="L3731" s="6">
        <v>44987</v>
      </c>
      <c r="M3731" s="5">
        <f t="shared" si="58"/>
        <v>12</v>
      </c>
      <c r="N3731" s="5" t="str">
        <f>TEXT(Table1[[#This Row],[Date]],"mmm")</f>
        <v>Feb</v>
      </c>
      <c r="O3731" s="5">
        <f>YEAR(Table1[[#This Row],[Date]])</f>
        <v>2023</v>
      </c>
    </row>
    <row r="3732" spans="1:15" x14ac:dyDescent="0.25">
      <c r="A3732" s="5">
        <v>3731</v>
      </c>
      <c r="B3732" s="6">
        <v>45557</v>
      </c>
      <c r="C3732" s="5" t="s">
        <v>56</v>
      </c>
      <c r="D3732" s="5" t="str">
        <f>VLOOKUP($C3732,'Sales Person'!$A$1:$C$21,2,0)</f>
        <v>Nick Patrick</v>
      </c>
      <c r="E3732" s="5" t="s">
        <v>13</v>
      </c>
      <c r="F3732" s="5" t="str">
        <f>VLOOKUP($E3732,Country!$A$1:$B$11,2,0)</f>
        <v>Asia</v>
      </c>
      <c r="G3732" s="5" t="s">
        <v>20</v>
      </c>
      <c r="H3732" s="5" t="str">
        <f>VLOOKUP($G3732,Products!$A$1:$C$11,COLUMNS(Products!$A$2:B3732),0)</f>
        <v>Office Equipment</v>
      </c>
      <c r="I3732" s="5">
        <f>VLOOKUP($G3732,Products!$A$1:$C$11,COLUMNS(Products!$A$2:C3732),0)</f>
        <v>350.59</v>
      </c>
      <c r="J3732" s="5">
        <v>443.74</v>
      </c>
      <c r="K3732" s="5" t="s">
        <v>81</v>
      </c>
      <c r="L3732" s="6">
        <v>45572</v>
      </c>
      <c r="M3732" s="5">
        <f t="shared" si="58"/>
        <v>15</v>
      </c>
      <c r="N3732" s="5" t="str">
        <f>TEXT(Table1[[#This Row],[Date]],"mmm")</f>
        <v>Sep</v>
      </c>
      <c r="O3732" s="5">
        <f>YEAR(Table1[[#This Row],[Date]])</f>
        <v>2024</v>
      </c>
    </row>
    <row r="3733" spans="1:15" x14ac:dyDescent="0.25">
      <c r="A3733" s="5">
        <v>3732</v>
      </c>
      <c r="B3733" s="6">
        <v>45143</v>
      </c>
      <c r="C3733" s="5" t="s">
        <v>74</v>
      </c>
      <c r="D3733" s="5" t="str">
        <f>VLOOKUP($C3733,'Sales Person'!$A$1:$C$21,2,0)</f>
        <v>Michale Cole</v>
      </c>
      <c r="E3733" s="5" t="s">
        <v>9</v>
      </c>
      <c r="F3733" s="5" t="str">
        <f>VLOOKUP($E3733,Country!$A$1:$B$11,2,0)</f>
        <v>Europe</v>
      </c>
      <c r="G3733" s="5" t="s">
        <v>31</v>
      </c>
      <c r="H3733" s="5" t="str">
        <f>VLOOKUP($G3733,Products!$A$1:$C$11,COLUMNS(Products!$A$2:B3733),0)</f>
        <v>Electronics</v>
      </c>
      <c r="I3733" s="5">
        <f>VLOOKUP($G3733,Products!$A$1:$C$11,COLUMNS(Products!$A$2:C3733),0)</f>
        <v>71.97</v>
      </c>
      <c r="J3733" s="5">
        <v>103.32</v>
      </c>
      <c r="K3733" s="5" t="s">
        <v>81</v>
      </c>
      <c r="L3733" s="6">
        <v>45153</v>
      </c>
      <c r="M3733" s="5">
        <f t="shared" si="58"/>
        <v>10</v>
      </c>
      <c r="N3733" s="5" t="str">
        <f>TEXT(Table1[[#This Row],[Date]],"mmm")</f>
        <v>Aug</v>
      </c>
      <c r="O3733" s="5">
        <f>YEAR(Table1[[#This Row],[Date]])</f>
        <v>2023</v>
      </c>
    </row>
    <row r="3734" spans="1:15" x14ac:dyDescent="0.25">
      <c r="A3734" s="5">
        <v>3733</v>
      </c>
      <c r="B3734" s="6">
        <v>45100</v>
      </c>
      <c r="C3734" s="5" t="s">
        <v>62</v>
      </c>
      <c r="D3734" s="5" t="str">
        <f>VLOOKUP($C3734,'Sales Person'!$A$1:$C$21,2,0)</f>
        <v>Cathy Kelley</v>
      </c>
      <c r="E3734" s="5" t="s">
        <v>4</v>
      </c>
      <c r="F3734" s="5" t="str">
        <f>VLOOKUP($E3734,Country!$A$1:$B$11,2,0)</f>
        <v>North America</v>
      </c>
      <c r="G3734" s="5" t="s">
        <v>33</v>
      </c>
      <c r="H3734" s="5" t="str">
        <f>VLOOKUP($G3734,Products!$A$1:$C$11,COLUMNS(Products!$A$2:B3734),0)</f>
        <v>Electronics</v>
      </c>
      <c r="I3734" s="5">
        <f>VLOOKUP($G3734,Products!$A$1:$C$11,COLUMNS(Products!$A$2:C3734),0)</f>
        <v>381.62</v>
      </c>
      <c r="J3734" s="5">
        <v>114.82</v>
      </c>
      <c r="K3734" s="5" t="s">
        <v>81</v>
      </c>
      <c r="L3734" s="6">
        <v>45102</v>
      </c>
      <c r="M3734" s="5">
        <f t="shared" si="58"/>
        <v>2</v>
      </c>
      <c r="N3734" s="5" t="str">
        <f>TEXT(Table1[[#This Row],[Date]],"mmm")</f>
        <v>Jun</v>
      </c>
      <c r="O3734" s="5">
        <f>YEAR(Table1[[#This Row],[Date]])</f>
        <v>2023</v>
      </c>
    </row>
    <row r="3735" spans="1:15" x14ac:dyDescent="0.25">
      <c r="A3735" s="5">
        <v>3734</v>
      </c>
      <c r="B3735" s="6">
        <v>45490</v>
      </c>
      <c r="C3735" s="5" t="s">
        <v>40</v>
      </c>
      <c r="D3735" s="5" t="str">
        <f>VLOOKUP($C3735,'Sales Person'!$A$1:$C$21,2,0)</f>
        <v>Samantha Irvin</v>
      </c>
      <c r="E3735" s="5" t="s">
        <v>10</v>
      </c>
      <c r="F3735" s="5" t="str">
        <f>VLOOKUP($E3735,Country!$A$1:$B$11,2,0)</f>
        <v>Europe</v>
      </c>
      <c r="G3735" s="5" t="s">
        <v>28</v>
      </c>
      <c r="H3735" s="5" t="str">
        <f>VLOOKUP($G3735,Products!$A$1:$C$11,COLUMNS(Products!$A$2:B3735),0)</f>
        <v>Electronics</v>
      </c>
      <c r="I3735" s="5">
        <f>VLOOKUP($G3735,Products!$A$1:$C$11,COLUMNS(Products!$A$2:C3735),0)</f>
        <v>282.79000000000002</v>
      </c>
      <c r="J3735" s="5">
        <v>890.88</v>
      </c>
      <c r="K3735" s="5" t="s">
        <v>81</v>
      </c>
      <c r="L3735" s="6">
        <v>45496</v>
      </c>
      <c r="M3735" s="5">
        <f t="shared" si="58"/>
        <v>6</v>
      </c>
      <c r="N3735" s="5" t="str">
        <f>TEXT(Table1[[#This Row],[Date]],"mmm")</f>
        <v>Jul</v>
      </c>
      <c r="O3735" s="5">
        <f>YEAR(Table1[[#This Row],[Date]])</f>
        <v>2024</v>
      </c>
    </row>
    <row r="3736" spans="1:15" x14ac:dyDescent="0.25">
      <c r="A3736" s="5">
        <v>3735</v>
      </c>
      <c r="B3736" s="6">
        <v>45416</v>
      </c>
      <c r="C3736" s="5" t="s">
        <v>62</v>
      </c>
      <c r="D3736" s="5" t="str">
        <f>VLOOKUP($C3736,'Sales Person'!$A$1:$C$21,2,0)</f>
        <v>Cathy Kelley</v>
      </c>
      <c r="E3736" s="5" t="s">
        <v>7</v>
      </c>
      <c r="F3736" s="5" t="str">
        <f>VLOOKUP($E3736,Country!$A$1:$B$11,2,0)</f>
        <v>Europe</v>
      </c>
      <c r="G3736" s="5" t="s">
        <v>31</v>
      </c>
      <c r="H3736" s="5" t="str">
        <f>VLOOKUP($G3736,Products!$A$1:$C$11,COLUMNS(Products!$A$2:B3736),0)</f>
        <v>Electronics</v>
      </c>
      <c r="I3736" s="5">
        <f>VLOOKUP($G3736,Products!$A$1:$C$11,COLUMNS(Products!$A$2:C3736),0)</f>
        <v>71.97</v>
      </c>
      <c r="J3736" s="5">
        <v>365.59</v>
      </c>
      <c r="K3736" s="5" t="s">
        <v>81</v>
      </c>
      <c r="L3736" s="6">
        <v>45424</v>
      </c>
      <c r="M3736" s="5">
        <f t="shared" si="58"/>
        <v>8</v>
      </c>
      <c r="N3736" s="5" t="str">
        <f>TEXT(Table1[[#This Row],[Date]],"mmm")</f>
        <v>May</v>
      </c>
      <c r="O3736" s="5">
        <f>YEAR(Table1[[#This Row],[Date]])</f>
        <v>2024</v>
      </c>
    </row>
    <row r="3737" spans="1:15" x14ac:dyDescent="0.25">
      <c r="A3737" s="5">
        <v>3736</v>
      </c>
      <c r="B3737" s="6">
        <v>45539</v>
      </c>
      <c r="C3737" s="5" t="s">
        <v>62</v>
      </c>
      <c r="D3737" s="5" t="str">
        <f>VLOOKUP($C3737,'Sales Person'!$A$1:$C$21,2,0)</f>
        <v>Cathy Kelley</v>
      </c>
      <c r="E3737" s="5" t="s">
        <v>14</v>
      </c>
      <c r="F3737" s="5" t="str">
        <f>VLOOKUP($E3737,Country!$A$1:$B$11,2,0)</f>
        <v>Asia</v>
      </c>
      <c r="G3737" s="5" t="s">
        <v>28</v>
      </c>
      <c r="H3737" s="5" t="str">
        <f>VLOOKUP($G3737,Products!$A$1:$C$11,COLUMNS(Products!$A$2:B3737),0)</f>
        <v>Electronics</v>
      </c>
      <c r="I3737" s="5">
        <f>VLOOKUP($G3737,Products!$A$1:$C$11,COLUMNS(Products!$A$2:C3737),0)</f>
        <v>282.79000000000002</v>
      </c>
      <c r="J3737" s="5">
        <v>710.47</v>
      </c>
      <c r="K3737" s="5" t="s">
        <v>81</v>
      </c>
      <c r="L3737" s="6">
        <v>45557</v>
      </c>
      <c r="M3737" s="5">
        <f t="shared" si="58"/>
        <v>18</v>
      </c>
      <c r="N3737" s="5" t="str">
        <f>TEXT(Table1[[#This Row],[Date]],"mmm")</f>
        <v>Sep</v>
      </c>
      <c r="O3737" s="5">
        <f>YEAR(Table1[[#This Row],[Date]])</f>
        <v>2024</v>
      </c>
    </row>
    <row r="3738" spans="1:15" x14ac:dyDescent="0.25">
      <c r="A3738" s="5">
        <v>3737</v>
      </c>
      <c r="B3738" s="6">
        <v>45131</v>
      </c>
      <c r="C3738" s="5" t="s">
        <v>72</v>
      </c>
      <c r="D3738" s="5" t="str">
        <f>VLOOKUP($C3738,'Sales Person'!$A$1:$C$21,2,0)</f>
        <v>Cathy Kelley</v>
      </c>
      <c r="E3738" s="5" t="s">
        <v>9</v>
      </c>
      <c r="F3738" s="5" t="str">
        <f>VLOOKUP($E3738,Country!$A$1:$B$11,2,0)</f>
        <v>Europe</v>
      </c>
      <c r="G3738" s="5" t="s">
        <v>26</v>
      </c>
      <c r="H3738" s="5" t="str">
        <f>VLOOKUP($G3738,Products!$A$1:$C$11,COLUMNS(Products!$A$2:B3738),0)</f>
        <v>Electronics</v>
      </c>
      <c r="I3738" s="5">
        <f>VLOOKUP($G3738,Products!$A$1:$C$11,COLUMNS(Products!$A$2:C3738),0)</f>
        <v>263.2</v>
      </c>
      <c r="J3738" s="5">
        <v>535.19000000000005</v>
      </c>
      <c r="K3738" s="5" t="s">
        <v>81</v>
      </c>
      <c r="L3738" s="6">
        <v>45141</v>
      </c>
      <c r="M3738" s="5">
        <f t="shared" si="58"/>
        <v>10</v>
      </c>
      <c r="N3738" s="5" t="str">
        <f>TEXT(Table1[[#This Row],[Date]],"mmm")</f>
        <v>Jul</v>
      </c>
      <c r="O3738" s="5">
        <f>YEAR(Table1[[#This Row],[Date]])</f>
        <v>2023</v>
      </c>
    </row>
    <row r="3739" spans="1:15" x14ac:dyDescent="0.25">
      <c r="A3739" s="5">
        <v>3738</v>
      </c>
      <c r="B3739" s="6">
        <v>45506</v>
      </c>
      <c r="C3739" s="5" t="s">
        <v>66</v>
      </c>
      <c r="D3739" s="5" t="str">
        <f>VLOOKUP($C3739,'Sales Person'!$A$1:$C$21,2,0)</f>
        <v>Michale Cole</v>
      </c>
      <c r="E3739" s="5" t="s">
        <v>13</v>
      </c>
      <c r="F3739" s="5" t="str">
        <f>VLOOKUP($E3739,Country!$A$1:$B$11,2,0)</f>
        <v>Asia</v>
      </c>
      <c r="G3739" s="5" t="s">
        <v>22</v>
      </c>
      <c r="H3739" s="5" t="str">
        <f>VLOOKUP($G3739,Products!$A$1:$C$11,COLUMNS(Products!$A$2:B3739),0)</f>
        <v>Computing</v>
      </c>
      <c r="I3739" s="5">
        <f>VLOOKUP($G3739,Products!$A$1:$C$11,COLUMNS(Products!$A$2:C3739),0)</f>
        <v>415.78</v>
      </c>
      <c r="J3739" s="5">
        <v>275.85000000000002</v>
      </c>
      <c r="K3739" s="5" t="s">
        <v>81</v>
      </c>
      <c r="L3739" s="6">
        <v>45521</v>
      </c>
      <c r="M3739" s="5">
        <f t="shared" si="58"/>
        <v>15</v>
      </c>
      <c r="N3739" s="5" t="str">
        <f>TEXT(Table1[[#This Row],[Date]],"mmm")</f>
        <v>Aug</v>
      </c>
      <c r="O3739" s="5">
        <f>YEAR(Table1[[#This Row],[Date]])</f>
        <v>2024</v>
      </c>
    </row>
    <row r="3740" spans="1:15" x14ac:dyDescent="0.25">
      <c r="A3740" s="5">
        <v>3739</v>
      </c>
      <c r="B3740" s="6">
        <v>45083</v>
      </c>
      <c r="C3740" s="5" t="s">
        <v>72</v>
      </c>
      <c r="D3740" s="5" t="str">
        <f>VLOOKUP($C3740,'Sales Person'!$A$1:$C$21,2,0)</f>
        <v>Cathy Kelley</v>
      </c>
      <c r="E3740" s="5" t="s">
        <v>5</v>
      </c>
      <c r="F3740" s="5" t="str">
        <f>VLOOKUP($E3740,Country!$A$1:$B$11,2,0)</f>
        <v>South America</v>
      </c>
      <c r="G3740" s="5" t="s">
        <v>20</v>
      </c>
      <c r="H3740" s="5" t="str">
        <f>VLOOKUP($G3740,Products!$A$1:$C$11,COLUMNS(Products!$A$2:B3740),0)</f>
        <v>Office Equipment</v>
      </c>
      <c r="I3740" s="5">
        <f>VLOOKUP($G3740,Products!$A$1:$C$11,COLUMNS(Products!$A$2:C3740),0)</f>
        <v>350.59</v>
      </c>
      <c r="J3740" s="5">
        <v>929.16</v>
      </c>
      <c r="K3740" s="5" t="s">
        <v>81</v>
      </c>
      <c r="L3740" s="6">
        <v>45087</v>
      </c>
      <c r="M3740" s="5">
        <f t="shared" si="58"/>
        <v>4</v>
      </c>
      <c r="N3740" s="5" t="str">
        <f>TEXT(Table1[[#This Row],[Date]],"mmm")</f>
        <v>Jun</v>
      </c>
      <c r="O3740" s="5">
        <f>YEAR(Table1[[#This Row],[Date]])</f>
        <v>2023</v>
      </c>
    </row>
    <row r="3741" spans="1:15" x14ac:dyDescent="0.25">
      <c r="A3741" s="5">
        <v>3740</v>
      </c>
      <c r="B3741" s="6">
        <v>45331</v>
      </c>
      <c r="C3741" s="5" t="s">
        <v>72</v>
      </c>
      <c r="D3741" s="5" t="str">
        <f>VLOOKUP($C3741,'Sales Person'!$A$1:$C$21,2,0)</f>
        <v>Cathy Kelley</v>
      </c>
      <c r="E3741" s="5" t="s">
        <v>15</v>
      </c>
      <c r="F3741" s="5" t="str">
        <f>VLOOKUP($E3741,Country!$A$1:$B$11,2,0)</f>
        <v>Oceania</v>
      </c>
      <c r="G3741" s="5" t="s">
        <v>24</v>
      </c>
      <c r="H3741" s="5" t="str">
        <f>VLOOKUP($G3741,Products!$A$1:$C$11,COLUMNS(Products!$A$2:B3741),0)</f>
        <v>Audio</v>
      </c>
      <c r="I3741" s="5">
        <f>VLOOKUP($G3741,Products!$A$1:$C$11,COLUMNS(Products!$A$2:C3741),0)</f>
        <v>195.62</v>
      </c>
      <c r="J3741" s="5">
        <v>240.47</v>
      </c>
      <c r="K3741" s="5" t="s">
        <v>81</v>
      </c>
      <c r="L3741" s="6">
        <v>45351</v>
      </c>
      <c r="M3741" s="5">
        <f t="shared" si="58"/>
        <v>20</v>
      </c>
      <c r="N3741" s="5" t="str">
        <f>TEXT(Table1[[#This Row],[Date]],"mmm")</f>
        <v>Feb</v>
      </c>
      <c r="O3741" s="5">
        <f>YEAR(Table1[[#This Row],[Date]])</f>
        <v>2024</v>
      </c>
    </row>
    <row r="3742" spans="1:15" x14ac:dyDescent="0.25">
      <c r="A3742" s="5">
        <v>3741</v>
      </c>
      <c r="B3742" s="6">
        <v>45512</v>
      </c>
      <c r="C3742" s="5" t="s">
        <v>72</v>
      </c>
      <c r="D3742" s="5" t="str">
        <f>VLOOKUP($C3742,'Sales Person'!$A$1:$C$21,2,0)</f>
        <v>Cathy Kelley</v>
      </c>
      <c r="E3742" s="5" t="s">
        <v>14</v>
      </c>
      <c r="F3742" s="5" t="str">
        <f>VLOOKUP($E3742,Country!$A$1:$B$11,2,0)</f>
        <v>Asia</v>
      </c>
      <c r="G3742" s="5" t="s">
        <v>30</v>
      </c>
      <c r="H3742" s="5" t="str">
        <f>VLOOKUP($G3742,Products!$A$1:$C$11,COLUMNS(Products!$A$2:B3742),0)</f>
        <v>Audio</v>
      </c>
      <c r="I3742" s="5">
        <f>VLOOKUP($G3742,Products!$A$1:$C$11,COLUMNS(Products!$A$2:C3742),0)</f>
        <v>199.57</v>
      </c>
      <c r="J3742" s="5">
        <v>205.76</v>
      </c>
      <c r="K3742" s="5" t="s">
        <v>81</v>
      </c>
      <c r="L3742" s="6">
        <v>45530</v>
      </c>
      <c r="M3742" s="5">
        <f t="shared" si="58"/>
        <v>18</v>
      </c>
      <c r="N3742" s="5" t="str">
        <f>TEXT(Table1[[#This Row],[Date]],"mmm")</f>
        <v>Aug</v>
      </c>
      <c r="O3742" s="5">
        <f>YEAR(Table1[[#This Row],[Date]])</f>
        <v>2024</v>
      </c>
    </row>
    <row r="3743" spans="1:15" x14ac:dyDescent="0.25">
      <c r="A3743" s="5">
        <v>3742</v>
      </c>
      <c r="B3743" s="6">
        <v>45289</v>
      </c>
      <c r="C3743" s="5" t="s">
        <v>68</v>
      </c>
      <c r="D3743" s="5" t="str">
        <f>VLOOKUP($C3743,'Sales Person'!$A$1:$C$21,2,0)</f>
        <v>Samantha Irvin</v>
      </c>
      <c r="E3743" s="5" t="s">
        <v>2</v>
      </c>
      <c r="F3743" s="5" t="str">
        <f>VLOOKUP($E3743,Country!$A$1:$B$11,2,0)</f>
        <v>North America</v>
      </c>
      <c r="G3743" s="5" t="s">
        <v>30</v>
      </c>
      <c r="H3743" s="5" t="str">
        <f>VLOOKUP($G3743,Products!$A$1:$C$11,COLUMNS(Products!$A$2:B3743),0)</f>
        <v>Audio</v>
      </c>
      <c r="I3743" s="5">
        <f>VLOOKUP($G3743,Products!$A$1:$C$11,COLUMNS(Products!$A$2:C3743),0)</f>
        <v>199.57</v>
      </c>
      <c r="J3743" s="5">
        <v>548.25</v>
      </c>
      <c r="K3743" s="5" t="s">
        <v>82</v>
      </c>
      <c r="L3743" s="5" t="s">
        <v>83</v>
      </c>
      <c r="M3743" s="5" t="str">
        <f t="shared" si="58"/>
        <v>0</v>
      </c>
      <c r="N3743" s="5" t="str">
        <f>TEXT(Table1[[#This Row],[Date]],"mmm")</f>
        <v>Dec</v>
      </c>
      <c r="O3743" s="5">
        <f>YEAR(Table1[[#This Row],[Date]])</f>
        <v>2023</v>
      </c>
    </row>
    <row r="3744" spans="1:15" x14ac:dyDescent="0.25">
      <c r="A3744" s="5">
        <v>3743</v>
      </c>
      <c r="B3744" s="6">
        <v>45102</v>
      </c>
      <c r="C3744" s="5" t="s">
        <v>40</v>
      </c>
      <c r="D3744" s="5" t="str">
        <f>VLOOKUP($C3744,'Sales Person'!$A$1:$C$21,2,0)</f>
        <v>Samantha Irvin</v>
      </c>
      <c r="E3744" s="5" t="s">
        <v>7</v>
      </c>
      <c r="F3744" s="5" t="str">
        <f>VLOOKUP($E3744,Country!$A$1:$B$11,2,0)</f>
        <v>Europe</v>
      </c>
      <c r="G3744" s="5" t="s">
        <v>26</v>
      </c>
      <c r="H3744" s="5" t="str">
        <f>VLOOKUP($G3744,Products!$A$1:$C$11,COLUMNS(Products!$A$2:B3744),0)</f>
        <v>Electronics</v>
      </c>
      <c r="I3744" s="5">
        <f>VLOOKUP($G3744,Products!$A$1:$C$11,COLUMNS(Products!$A$2:C3744),0)</f>
        <v>263.2</v>
      </c>
      <c r="J3744" s="5">
        <v>107.75</v>
      </c>
      <c r="K3744" s="5" t="s">
        <v>82</v>
      </c>
      <c r="L3744" s="5" t="s">
        <v>83</v>
      </c>
      <c r="M3744" s="5" t="str">
        <f t="shared" si="58"/>
        <v>0</v>
      </c>
      <c r="N3744" s="5" t="str">
        <f>TEXT(Table1[[#This Row],[Date]],"mmm")</f>
        <v>Jun</v>
      </c>
      <c r="O3744" s="5">
        <f>YEAR(Table1[[#This Row],[Date]])</f>
        <v>2023</v>
      </c>
    </row>
    <row r="3745" spans="1:15" x14ac:dyDescent="0.25">
      <c r="A3745" s="5">
        <v>3744</v>
      </c>
      <c r="B3745" s="6">
        <v>45295</v>
      </c>
      <c r="C3745" s="5" t="s">
        <v>38</v>
      </c>
      <c r="D3745" s="5" t="str">
        <f>VLOOKUP($C3745,'Sales Person'!$A$1:$C$21,2,0)</f>
        <v>Samantha Irvin</v>
      </c>
      <c r="E3745" s="5" t="s">
        <v>14</v>
      </c>
      <c r="F3745" s="5" t="str">
        <f>VLOOKUP($E3745,Country!$A$1:$B$11,2,0)</f>
        <v>Asia</v>
      </c>
      <c r="G3745" s="5" t="s">
        <v>30</v>
      </c>
      <c r="H3745" s="5" t="str">
        <f>VLOOKUP($G3745,Products!$A$1:$C$11,COLUMNS(Products!$A$2:B3745),0)</f>
        <v>Audio</v>
      </c>
      <c r="I3745" s="5">
        <f>VLOOKUP($G3745,Products!$A$1:$C$11,COLUMNS(Products!$A$2:C3745),0)</f>
        <v>199.57</v>
      </c>
      <c r="J3745" s="5">
        <v>523.69000000000005</v>
      </c>
      <c r="K3745" s="5" t="s">
        <v>81</v>
      </c>
      <c r="L3745" s="6">
        <v>45313</v>
      </c>
      <c r="M3745" s="5">
        <f t="shared" si="58"/>
        <v>18</v>
      </c>
      <c r="N3745" s="5" t="str">
        <f>TEXT(Table1[[#This Row],[Date]],"mmm")</f>
        <v>Jan</v>
      </c>
      <c r="O3745" s="5">
        <f>YEAR(Table1[[#This Row],[Date]])</f>
        <v>2024</v>
      </c>
    </row>
    <row r="3746" spans="1:15" x14ac:dyDescent="0.25">
      <c r="A3746" s="5">
        <v>3745</v>
      </c>
      <c r="B3746" s="6">
        <v>45117</v>
      </c>
      <c r="C3746" s="5" t="s">
        <v>66</v>
      </c>
      <c r="D3746" s="5" t="str">
        <f>VLOOKUP($C3746,'Sales Person'!$A$1:$C$21,2,0)</f>
        <v>Michale Cole</v>
      </c>
      <c r="E3746" s="5" t="s">
        <v>9</v>
      </c>
      <c r="F3746" s="5" t="str">
        <f>VLOOKUP($E3746,Country!$A$1:$B$11,2,0)</f>
        <v>Europe</v>
      </c>
      <c r="G3746" s="5" t="s">
        <v>32</v>
      </c>
      <c r="H3746" s="5" t="str">
        <f>VLOOKUP($G3746,Products!$A$1:$C$11,COLUMNS(Products!$A$2:B3746),0)</f>
        <v>Audio</v>
      </c>
      <c r="I3746" s="5">
        <f>VLOOKUP($G3746,Products!$A$1:$C$11,COLUMNS(Products!$A$2:C3746),0)</f>
        <v>143.09</v>
      </c>
      <c r="J3746" s="5">
        <v>215.18</v>
      </c>
      <c r="K3746" s="5" t="s">
        <v>81</v>
      </c>
      <c r="L3746" s="6">
        <v>45127</v>
      </c>
      <c r="M3746" s="5">
        <f t="shared" si="58"/>
        <v>10</v>
      </c>
      <c r="N3746" s="5" t="str">
        <f>TEXT(Table1[[#This Row],[Date]],"mmm")</f>
        <v>Jul</v>
      </c>
      <c r="O3746" s="5">
        <f>YEAR(Table1[[#This Row],[Date]])</f>
        <v>2023</v>
      </c>
    </row>
    <row r="3747" spans="1:15" x14ac:dyDescent="0.25">
      <c r="A3747" s="5">
        <v>3746</v>
      </c>
      <c r="B3747" s="6">
        <v>45088</v>
      </c>
      <c r="C3747" s="5" t="s">
        <v>68</v>
      </c>
      <c r="D3747" s="5" t="str">
        <f>VLOOKUP($C3747,'Sales Person'!$A$1:$C$21,2,0)</f>
        <v>Samantha Irvin</v>
      </c>
      <c r="E3747" s="5" t="s">
        <v>15</v>
      </c>
      <c r="F3747" s="5" t="str">
        <f>VLOOKUP($E3747,Country!$A$1:$B$11,2,0)</f>
        <v>Oceania</v>
      </c>
      <c r="G3747" s="5" t="s">
        <v>29</v>
      </c>
      <c r="H3747" s="5" t="str">
        <f>VLOOKUP($G3747,Products!$A$1:$C$11,COLUMNS(Products!$A$2:B3747),0)</f>
        <v>Computing</v>
      </c>
      <c r="I3747" s="5">
        <f>VLOOKUP($G3747,Products!$A$1:$C$11,COLUMNS(Products!$A$2:C3747),0)</f>
        <v>104.6</v>
      </c>
      <c r="J3747" s="5">
        <v>607.92999999999995</v>
      </c>
      <c r="K3747" s="5" t="s">
        <v>82</v>
      </c>
      <c r="L3747" s="5" t="s">
        <v>83</v>
      </c>
      <c r="M3747" s="5" t="str">
        <f t="shared" si="58"/>
        <v>0</v>
      </c>
      <c r="N3747" s="5" t="str">
        <f>TEXT(Table1[[#This Row],[Date]],"mmm")</f>
        <v>Jun</v>
      </c>
      <c r="O3747" s="5">
        <f>YEAR(Table1[[#This Row],[Date]])</f>
        <v>2023</v>
      </c>
    </row>
    <row r="3748" spans="1:15" x14ac:dyDescent="0.25">
      <c r="A3748" s="5">
        <v>3747</v>
      </c>
      <c r="B3748" s="6">
        <v>45612</v>
      </c>
      <c r="C3748" s="5" t="s">
        <v>68</v>
      </c>
      <c r="D3748" s="5" t="str">
        <f>VLOOKUP($C3748,'Sales Person'!$A$1:$C$21,2,0)</f>
        <v>Samantha Irvin</v>
      </c>
      <c r="E3748" s="5" t="s">
        <v>11</v>
      </c>
      <c r="F3748" s="5" t="str">
        <f>VLOOKUP($E3748,Country!$A$1:$B$11,2,0)</f>
        <v>Asia</v>
      </c>
      <c r="G3748" s="5" t="s">
        <v>32</v>
      </c>
      <c r="H3748" s="5" t="str">
        <f>VLOOKUP($G3748,Products!$A$1:$C$11,COLUMNS(Products!$A$2:B3748),0)</f>
        <v>Audio</v>
      </c>
      <c r="I3748" s="5">
        <f>VLOOKUP($G3748,Products!$A$1:$C$11,COLUMNS(Products!$A$2:C3748),0)</f>
        <v>143.09</v>
      </c>
      <c r="J3748" s="5">
        <v>768.85</v>
      </c>
      <c r="K3748" s="5" t="s">
        <v>82</v>
      </c>
      <c r="L3748" s="5" t="s">
        <v>83</v>
      </c>
      <c r="M3748" s="5" t="str">
        <f t="shared" si="58"/>
        <v>0</v>
      </c>
      <c r="N3748" s="5" t="str">
        <f>TEXT(Table1[[#This Row],[Date]],"mmm")</f>
        <v>Nov</v>
      </c>
      <c r="O3748" s="5">
        <f>YEAR(Table1[[#This Row],[Date]])</f>
        <v>2024</v>
      </c>
    </row>
    <row r="3749" spans="1:15" x14ac:dyDescent="0.25">
      <c r="A3749" s="5">
        <v>3748</v>
      </c>
      <c r="B3749" s="6">
        <v>45641</v>
      </c>
      <c r="C3749" s="5" t="s">
        <v>68</v>
      </c>
      <c r="D3749" s="5" t="str">
        <f>VLOOKUP($C3749,'Sales Person'!$A$1:$C$21,2,0)</f>
        <v>Samantha Irvin</v>
      </c>
      <c r="E3749" s="5" t="s">
        <v>5</v>
      </c>
      <c r="F3749" s="5" t="str">
        <f>VLOOKUP($E3749,Country!$A$1:$B$11,2,0)</f>
        <v>South America</v>
      </c>
      <c r="G3749" s="5" t="s">
        <v>22</v>
      </c>
      <c r="H3749" s="5" t="str">
        <f>VLOOKUP($G3749,Products!$A$1:$C$11,COLUMNS(Products!$A$2:B3749),0)</f>
        <v>Computing</v>
      </c>
      <c r="I3749" s="5">
        <f>VLOOKUP($G3749,Products!$A$1:$C$11,COLUMNS(Products!$A$2:C3749),0)</f>
        <v>415.78</v>
      </c>
      <c r="J3749" s="5">
        <v>985.77</v>
      </c>
      <c r="K3749" s="5" t="s">
        <v>82</v>
      </c>
      <c r="L3749" s="5" t="s">
        <v>83</v>
      </c>
      <c r="M3749" s="5" t="str">
        <f t="shared" si="58"/>
        <v>0</v>
      </c>
      <c r="N3749" s="5" t="str">
        <f>TEXT(Table1[[#This Row],[Date]],"mmm")</f>
        <v>Dec</v>
      </c>
      <c r="O3749" s="5">
        <f>YEAR(Table1[[#This Row],[Date]])</f>
        <v>2024</v>
      </c>
    </row>
    <row r="3750" spans="1:15" x14ac:dyDescent="0.25">
      <c r="A3750" s="5">
        <v>3749</v>
      </c>
      <c r="B3750" s="6">
        <v>45246</v>
      </c>
      <c r="C3750" s="5" t="s">
        <v>50</v>
      </c>
      <c r="D3750" s="5" t="str">
        <f>VLOOKUP($C3750,'Sales Person'!$A$1:$C$21,2,0)</f>
        <v>Michale Cole</v>
      </c>
      <c r="E3750" s="5" t="s">
        <v>10</v>
      </c>
      <c r="F3750" s="5" t="str">
        <f>VLOOKUP($E3750,Country!$A$1:$B$11,2,0)</f>
        <v>Europe</v>
      </c>
      <c r="G3750" s="5" t="s">
        <v>29</v>
      </c>
      <c r="H3750" s="5" t="str">
        <f>VLOOKUP($G3750,Products!$A$1:$C$11,COLUMNS(Products!$A$2:B3750),0)</f>
        <v>Computing</v>
      </c>
      <c r="I3750" s="5">
        <f>VLOOKUP($G3750,Products!$A$1:$C$11,COLUMNS(Products!$A$2:C3750),0)</f>
        <v>104.6</v>
      </c>
      <c r="J3750" s="5">
        <v>947.43</v>
      </c>
      <c r="K3750" s="5" t="s">
        <v>82</v>
      </c>
      <c r="L3750" s="5" t="s">
        <v>83</v>
      </c>
      <c r="M3750" s="5" t="str">
        <f t="shared" si="58"/>
        <v>0</v>
      </c>
      <c r="N3750" s="5" t="str">
        <f>TEXT(Table1[[#This Row],[Date]],"mmm")</f>
        <v>Nov</v>
      </c>
      <c r="O3750" s="5">
        <f>YEAR(Table1[[#This Row],[Date]])</f>
        <v>2023</v>
      </c>
    </row>
    <row r="3751" spans="1:15" x14ac:dyDescent="0.25">
      <c r="A3751" s="5">
        <v>3750</v>
      </c>
      <c r="B3751" s="6">
        <v>45134</v>
      </c>
      <c r="C3751" s="5" t="s">
        <v>48</v>
      </c>
      <c r="D3751" s="5" t="str">
        <f>VLOOKUP($C3751,'Sales Person'!$A$1:$C$21,2,0)</f>
        <v>Cathy Kelley</v>
      </c>
      <c r="E3751" s="5" t="s">
        <v>10</v>
      </c>
      <c r="F3751" s="5" t="str">
        <f>VLOOKUP($E3751,Country!$A$1:$B$11,2,0)</f>
        <v>Europe</v>
      </c>
      <c r="G3751" s="5" t="s">
        <v>33</v>
      </c>
      <c r="H3751" s="5" t="str">
        <f>VLOOKUP($G3751,Products!$A$1:$C$11,COLUMNS(Products!$A$2:B3751),0)</f>
        <v>Electronics</v>
      </c>
      <c r="I3751" s="5">
        <f>VLOOKUP($G3751,Products!$A$1:$C$11,COLUMNS(Products!$A$2:C3751),0)</f>
        <v>381.62</v>
      </c>
      <c r="J3751" s="5">
        <v>791.37</v>
      </c>
      <c r="K3751" s="5" t="s">
        <v>82</v>
      </c>
      <c r="L3751" s="5" t="s">
        <v>83</v>
      </c>
      <c r="M3751" s="5" t="str">
        <f t="shared" si="58"/>
        <v>0</v>
      </c>
      <c r="N3751" s="5" t="str">
        <f>TEXT(Table1[[#This Row],[Date]],"mmm")</f>
        <v>Jul</v>
      </c>
      <c r="O3751" s="5">
        <f>YEAR(Table1[[#This Row],[Date]])</f>
        <v>2023</v>
      </c>
    </row>
    <row r="3752" spans="1:15" x14ac:dyDescent="0.25">
      <c r="A3752" s="5">
        <v>3751</v>
      </c>
      <c r="B3752" s="6">
        <v>45570</v>
      </c>
      <c r="C3752" s="5" t="s">
        <v>68</v>
      </c>
      <c r="D3752" s="5" t="str">
        <f>VLOOKUP($C3752,'Sales Person'!$A$1:$C$21,2,0)</f>
        <v>Samantha Irvin</v>
      </c>
      <c r="E3752" s="5" t="s">
        <v>11</v>
      </c>
      <c r="F3752" s="5" t="str">
        <f>VLOOKUP($E3752,Country!$A$1:$B$11,2,0)</f>
        <v>Asia</v>
      </c>
      <c r="G3752" s="5" t="s">
        <v>22</v>
      </c>
      <c r="H3752" s="5" t="str">
        <f>VLOOKUP($G3752,Products!$A$1:$C$11,COLUMNS(Products!$A$2:B3752),0)</f>
        <v>Computing</v>
      </c>
      <c r="I3752" s="5">
        <f>VLOOKUP($G3752,Products!$A$1:$C$11,COLUMNS(Products!$A$2:C3752),0)</f>
        <v>415.78</v>
      </c>
      <c r="J3752" s="5">
        <v>943.37</v>
      </c>
      <c r="K3752" s="5" t="s">
        <v>82</v>
      </c>
      <c r="L3752" s="5" t="s">
        <v>83</v>
      </c>
      <c r="M3752" s="5" t="str">
        <f t="shared" si="58"/>
        <v>0</v>
      </c>
      <c r="N3752" s="5" t="str">
        <f>TEXT(Table1[[#This Row],[Date]],"mmm")</f>
        <v>Oct</v>
      </c>
      <c r="O3752" s="5">
        <f>YEAR(Table1[[#This Row],[Date]])</f>
        <v>2024</v>
      </c>
    </row>
    <row r="3753" spans="1:15" x14ac:dyDescent="0.25">
      <c r="A3753" s="5">
        <v>3752</v>
      </c>
      <c r="B3753" s="6">
        <v>44997</v>
      </c>
      <c r="C3753" s="5" t="s">
        <v>70</v>
      </c>
      <c r="D3753" s="5" t="str">
        <f>VLOOKUP($C3753,'Sales Person'!$A$1:$C$21,2,0)</f>
        <v>Cathy Kelley</v>
      </c>
      <c r="E3753" s="5" t="s">
        <v>15</v>
      </c>
      <c r="F3753" s="5" t="str">
        <f>VLOOKUP($E3753,Country!$A$1:$B$11,2,0)</f>
        <v>Oceania</v>
      </c>
      <c r="G3753" s="5" t="s">
        <v>22</v>
      </c>
      <c r="H3753" s="5" t="str">
        <f>VLOOKUP($G3753,Products!$A$1:$C$11,COLUMNS(Products!$A$2:B3753),0)</f>
        <v>Computing</v>
      </c>
      <c r="I3753" s="5">
        <f>VLOOKUP($G3753,Products!$A$1:$C$11,COLUMNS(Products!$A$2:C3753),0)</f>
        <v>415.78</v>
      </c>
      <c r="J3753" s="5">
        <v>589.94000000000005</v>
      </c>
      <c r="K3753" s="5" t="s">
        <v>82</v>
      </c>
      <c r="L3753" s="5" t="s">
        <v>83</v>
      </c>
      <c r="M3753" s="5" t="str">
        <f t="shared" si="58"/>
        <v>0</v>
      </c>
      <c r="N3753" s="5" t="str">
        <f>TEXT(Table1[[#This Row],[Date]],"mmm")</f>
        <v>Mar</v>
      </c>
      <c r="O3753" s="5">
        <f>YEAR(Table1[[#This Row],[Date]])</f>
        <v>2023</v>
      </c>
    </row>
    <row r="3754" spans="1:15" x14ac:dyDescent="0.25">
      <c r="A3754" s="5">
        <v>3753</v>
      </c>
      <c r="B3754" s="6">
        <v>45205</v>
      </c>
      <c r="C3754" s="5" t="s">
        <v>36</v>
      </c>
      <c r="D3754" s="5" t="str">
        <f>VLOOKUP($C3754,'Sales Person'!$A$1:$C$21,2,0)</f>
        <v>Michale Cole</v>
      </c>
      <c r="E3754" s="5" t="s">
        <v>10</v>
      </c>
      <c r="F3754" s="5" t="str">
        <f>VLOOKUP($E3754,Country!$A$1:$B$11,2,0)</f>
        <v>Europe</v>
      </c>
      <c r="G3754" s="5" t="s">
        <v>31</v>
      </c>
      <c r="H3754" s="5" t="str">
        <f>VLOOKUP($G3754,Products!$A$1:$C$11,COLUMNS(Products!$A$2:B3754),0)</f>
        <v>Electronics</v>
      </c>
      <c r="I3754" s="5">
        <f>VLOOKUP($G3754,Products!$A$1:$C$11,COLUMNS(Products!$A$2:C3754),0)</f>
        <v>71.97</v>
      </c>
      <c r="J3754" s="5">
        <v>344.8</v>
      </c>
      <c r="K3754" s="5" t="s">
        <v>82</v>
      </c>
      <c r="L3754" s="5" t="s">
        <v>83</v>
      </c>
      <c r="M3754" s="5" t="str">
        <f t="shared" si="58"/>
        <v>0</v>
      </c>
      <c r="N3754" s="5" t="str">
        <f>TEXT(Table1[[#This Row],[Date]],"mmm")</f>
        <v>Oct</v>
      </c>
      <c r="O3754" s="5">
        <f>YEAR(Table1[[#This Row],[Date]])</f>
        <v>2023</v>
      </c>
    </row>
    <row r="3755" spans="1:15" x14ac:dyDescent="0.25">
      <c r="A3755" s="5">
        <v>3754</v>
      </c>
      <c r="B3755" s="6">
        <v>44997</v>
      </c>
      <c r="C3755" s="5" t="s">
        <v>66</v>
      </c>
      <c r="D3755" s="5" t="str">
        <f>VLOOKUP($C3755,'Sales Person'!$A$1:$C$21,2,0)</f>
        <v>Michale Cole</v>
      </c>
      <c r="E3755" s="5" t="s">
        <v>9</v>
      </c>
      <c r="F3755" s="5" t="str">
        <f>VLOOKUP($E3755,Country!$A$1:$B$11,2,0)</f>
        <v>Europe</v>
      </c>
      <c r="G3755" s="5" t="s">
        <v>20</v>
      </c>
      <c r="H3755" s="5" t="str">
        <f>VLOOKUP($G3755,Products!$A$1:$C$11,COLUMNS(Products!$A$2:B3755),0)</f>
        <v>Office Equipment</v>
      </c>
      <c r="I3755" s="5">
        <f>VLOOKUP($G3755,Products!$A$1:$C$11,COLUMNS(Products!$A$2:C3755),0)</f>
        <v>350.59</v>
      </c>
      <c r="J3755" s="5">
        <v>822.92</v>
      </c>
      <c r="K3755" s="5" t="s">
        <v>82</v>
      </c>
      <c r="L3755" s="5" t="s">
        <v>83</v>
      </c>
      <c r="M3755" s="5" t="str">
        <f t="shared" si="58"/>
        <v>0</v>
      </c>
      <c r="N3755" s="5" t="str">
        <f>TEXT(Table1[[#This Row],[Date]],"mmm")</f>
        <v>Mar</v>
      </c>
      <c r="O3755" s="5">
        <f>YEAR(Table1[[#This Row],[Date]])</f>
        <v>2023</v>
      </c>
    </row>
    <row r="3756" spans="1:15" x14ac:dyDescent="0.25">
      <c r="A3756" s="5">
        <v>3755</v>
      </c>
      <c r="B3756" s="6">
        <v>45004</v>
      </c>
      <c r="C3756" s="5" t="s">
        <v>62</v>
      </c>
      <c r="D3756" s="5" t="str">
        <f>VLOOKUP($C3756,'Sales Person'!$A$1:$C$21,2,0)</f>
        <v>Cathy Kelley</v>
      </c>
      <c r="E3756" s="5" t="s">
        <v>4</v>
      </c>
      <c r="F3756" s="5" t="str">
        <f>VLOOKUP($E3756,Country!$A$1:$B$11,2,0)</f>
        <v>North America</v>
      </c>
      <c r="G3756" s="5" t="s">
        <v>28</v>
      </c>
      <c r="H3756" s="5" t="str">
        <f>VLOOKUP($G3756,Products!$A$1:$C$11,COLUMNS(Products!$A$2:B3756),0)</f>
        <v>Electronics</v>
      </c>
      <c r="I3756" s="5">
        <f>VLOOKUP($G3756,Products!$A$1:$C$11,COLUMNS(Products!$A$2:C3756),0)</f>
        <v>282.79000000000002</v>
      </c>
      <c r="J3756" s="5">
        <v>251.93</v>
      </c>
      <c r="K3756" s="5" t="s">
        <v>82</v>
      </c>
      <c r="L3756" s="5" t="s">
        <v>83</v>
      </c>
      <c r="M3756" s="5" t="str">
        <f t="shared" si="58"/>
        <v>0</v>
      </c>
      <c r="N3756" s="5" t="str">
        <f>TEXT(Table1[[#This Row],[Date]],"mmm")</f>
        <v>Mar</v>
      </c>
      <c r="O3756" s="5">
        <f>YEAR(Table1[[#This Row],[Date]])</f>
        <v>2023</v>
      </c>
    </row>
    <row r="3757" spans="1:15" x14ac:dyDescent="0.25">
      <c r="A3757" s="5">
        <v>3756</v>
      </c>
      <c r="B3757" s="6">
        <v>45266</v>
      </c>
      <c r="C3757" s="5" t="s">
        <v>58</v>
      </c>
      <c r="D3757" s="5" t="str">
        <f>VLOOKUP($C3757,'Sales Person'!$A$1:$C$21,2,0)</f>
        <v>Nick Patrick</v>
      </c>
      <c r="E3757" s="5" t="s">
        <v>9</v>
      </c>
      <c r="F3757" s="5" t="str">
        <f>VLOOKUP($E3757,Country!$A$1:$B$11,2,0)</f>
        <v>Europe</v>
      </c>
      <c r="G3757" s="5" t="s">
        <v>26</v>
      </c>
      <c r="H3757" s="5" t="str">
        <f>VLOOKUP($G3757,Products!$A$1:$C$11,COLUMNS(Products!$A$2:B3757),0)</f>
        <v>Electronics</v>
      </c>
      <c r="I3757" s="5">
        <f>VLOOKUP($G3757,Products!$A$1:$C$11,COLUMNS(Products!$A$2:C3757),0)</f>
        <v>263.2</v>
      </c>
      <c r="J3757" s="5">
        <v>193.15</v>
      </c>
      <c r="K3757" s="5" t="s">
        <v>82</v>
      </c>
      <c r="L3757" s="5" t="s">
        <v>83</v>
      </c>
      <c r="M3757" s="5" t="str">
        <f t="shared" si="58"/>
        <v>0</v>
      </c>
      <c r="N3757" s="5" t="str">
        <f>TEXT(Table1[[#This Row],[Date]],"mmm")</f>
        <v>Dec</v>
      </c>
      <c r="O3757" s="5">
        <f>YEAR(Table1[[#This Row],[Date]])</f>
        <v>2023</v>
      </c>
    </row>
    <row r="3758" spans="1:15" x14ac:dyDescent="0.25">
      <c r="A3758" s="5">
        <v>3757</v>
      </c>
      <c r="B3758" s="6">
        <v>45301</v>
      </c>
      <c r="C3758" s="5" t="s">
        <v>36</v>
      </c>
      <c r="D3758" s="5" t="str">
        <f>VLOOKUP($C3758,'Sales Person'!$A$1:$C$21,2,0)</f>
        <v>Michale Cole</v>
      </c>
      <c r="E3758" s="5" t="s">
        <v>15</v>
      </c>
      <c r="F3758" s="5" t="str">
        <f>VLOOKUP($E3758,Country!$A$1:$B$11,2,0)</f>
        <v>Oceania</v>
      </c>
      <c r="G3758" s="5" t="s">
        <v>30</v>
      </c>
      <c r="H3758" s="5" t="str">
        <f>VLOOKUP($G3758,Products!$A$1:$C$11,COLUMNS(Products!$A$2:B3758),0)</f>
        <v>Audio</v>
      </c>
      <c r="I3758" s="5">
        <f>VLOOKUP($G3758,Products!$A$1:$C$11,COLUMNS(Products!$A$2:C3758),0)</f>
        <v>199.57</v>
      </c>
      <c r="J3758" s="5">
        <v>418.99</v>
      </c>
      <c r="K3758" s="5" t="s">
        <v>81</v>
      </c>
      <c r="L3758" s="6">
        <v>45321</v>
      </c>
      <c r="M3758" s="5">
        <f t="shared" si="58"/>
        <v>20</v>
      </c>
      <c r="N3758" s="5" t="str">
        <f>TEXT(Table1[[#This Row],[Date]],"mmm")</f>
        <v>Jan</v>
      </c>
      <c r="O3758" s="5">
        <f>YEAR(Table1[[#This Row],[Date]])</f>
        <v>2024</v>
      </c>
    </row>
    <row r="3759" spans="1:15" x14ac:dyDescent="0.25">
      <c r="A3759" s="5">
        <v>3758</v>
      </c>
      <c r="B3759" s="6">
        <v>45510</v>
      </c>
      <c r="C3759" s="5" t="s">
        <v>46</v>
      </c>
      <c r="D3759" s="5" t="str">
        <f>VLOOKUP($C3759,'Sales Person'!$A$1:$C$21,2,0)</f>
        <v>Nick Patrick</v>
      </c>
      <c r="E3759" s="5" t="s">
        <v>15</v>
      </c>
      <c r="F3759" s="5" t="str">
        <f>VLOOKUP($E3759,Country!$A$1:$B$11,2,0)</f>
        <v>Oceania</v>
      </c>
      <c r="G3759" s="5" t="s">
        <v>32</v>
      </c>
      <c r="H3759" s="5" t="str">
        <f>VLOOKUP($G3759,Products!$A$1:$C$11,COLUMNS(Products!$A$2:B3759),0)</f>
        <v>Audio</v>
      </c>
      <c r="I3759" s="5">
        <f>VLOOKUP($G3759,Products!$A$1:$C$11,COLUMNS(Products!$A$2:C3759),0)</f>
        <v>143.09</v>
      </c>
      <c r="J3759" s="5">
        <v>437.58</v>
      </c>
      <c r="K3759" s="5" t="s">
        <v>81</v>
      </c>
      <c r="L3759" s="6">
        <v>45530</v>
      </c>
      <c r="M3759" s="5">
        <f t="shared" si="58"/>
        <v>20</v>
      </c>
      <c r="N3759" s="5" t="str">
        <f>TEXT(Table1[[#This Row],[Date]],"mmm")</f>
        <v>Aug</v>
      </c>
      <c r="O3759" s="5">
        <f>YEAR(Table1[[#This Row],[Date]])</f>
        <v>2024</v>
      </c>
    </row>
    <row r="3760" spans="1:15" x14ac:dyDescent="0.25">
      <c r="A3760" s="5">
        <v>3759</v>
      </c>
      <c r="B3760" s="6">
        <v>45482</v>
      </c>
      <c r="C3760" s="5" t="s">
        <v>52</v>
      </c>
      <c r="D3760" s="5" t="str">
        <f>VLOOKUP($C3760,'Sales Person'!$A$1:$C$21,2,0)</f>
        <v>Nick Patrick</v>
      </c>
      <c r="E3760" s="5" t="s">
        <v>13</v>
      </c>
      <c r="F3760" s="5" t="str">
        <f>VLOOKUP($E3760,Country!$A$1:$B$11,2,0)</f>
        <v>Asia</v>
      </c>
      <c r="G3760" s="5" t="s">
        <v>28</v>
      </c>
      <c r="H3760" s="5" t="str">
        <f>VLOOKUP($G3760,Products!$A$1:$C$11,COLUMNS(Products!$A$2:B3760),0)</f>
        <v>Electronics</v>
      </c>
      <c r="I3760" s="5">
        <f>VLOOKUP($G3760,Products!$A$1:$C$11,COLUMNS(Products!$A$2:C3760),0)</f>
        <v>282.79000000000002</v>
      </c>
      <c r="J3760" s="5">
        <v>565.6</v>
      </c>
      <c r="K3760" s="5" t="s">
        <v>81</v>
      </c>
      <c r="L3760" s="6">
        <v>45497</v>
      </c>
      <c r="M3760" s="5">
        <f t="shared" si="58"/>
        <v>15</v>
      </c>
      <c r="N3760" s="5" t="str">
        <f>TEXT(Table1[[#This Row],[Date]],"mmm")</f>
        <v>Jul</v>
      </c>
      <c r="O3760" s="5">
        <f>YEAR(Table1[[#This Row],[Date]])</f>
        <v>2024</v>
      </c>
    </row>
    <row r="3761" spans="1:15" x14ac:dyDescent="0.25">
      <c r="A3761" s="5">
        <v>3760</v>
      </c>
      <c r="B3761" s="6">
        <v>45026</v>
      </c>
      <c r="C3761" s="5" t="s">
        <v>52</v>
      </c>
      <c r="D3761" s="5" t="str">
        <f>VLOOKUP($C3761,'Sales Person'!$A$1:$C$21,2,0)</f>
        <v>Nick Patrick</v>
      </c>
      <c r="E3761" s="5" t="s">
        <v>14</v>
      </c>
      <c r="F3761" s="5" t="str">
        <f>VLOOKUP($E3761,Country!$A$1:$B$11,2,0)</f>
        <v>Asia</v>
      </c>
      <c r="G3761" s="5" t="s">
        <v>28</v>
      </c>
      <c r="H3761" s="5" t="str">
        <f>VLOOKUP($G3761,Products!$A$1:$C$11,COLUMNS(Products!$A$2:B3761),0)</f>
        <v>Electronics</v>
      </c>
      <c r="I3761" s="5">
        <f>VLOOKUP($G3761,Products!$A$1:$C$11,COLUMNS(Products!$A$2:C3761),0)</f>
        <v>282.79000000000002</v>
      </c>
      <c r="J3761" s="5">
        <v>651.21</v>
      </c>
      <c r="K3761" s="5" t="s">
        <v>81</v>
      </c>
      <c r="L3761" s="6">
        <v>45044</v>
      </c>
      <c r="M3761" s="5">
        <f t="shared" si="58"/>
        <v>18</v>
      </c>
      <c r="N3761" s="5" t="str">
        <f>TEXT(Table1[[#This Row],[Date]],"mmm")</f>
        <v>Apr</v>
      </c>
      <c r="O3761" s="5">
        <f>YEAR(Table1[[#This Row],[Date]])</f>
        <v>2023</v>
      </c>
    </row>
    <row r="3762" spans="1:15" x14ac:dyDescent="0.25">
      <c r="A3762" s="5">
        <v>3761</v>
      </c>
      <c r="B3762" s="6">
        <v>45012</v>
      </c>
      <c r="C3762" s="5" t="s">
        <v>56</v>
      </c>
      <c r="D3762" s="5" t="str">
        <f>VLOOKUP($C3762,'Sales Person'!$A$1:$C$21,2,0)</f>
        <v>Nick Patrick</v>
      </c>
      <c r="E3762" s="5" t="s">
        <v>15</v>
      </c>
      <c r="F3762" s="5" t="str">
        <f>VLOOKUP($E3762,Country!$A$1:$B$11,2,0)</f>
        <v>Oceania</v>
      </c>
      <c r="G3762" s="5" t="s">
        <v>29</v>
      </c>
      <c r="H3762" s="5" t="str">
        <f>VLOOKUP($G3762,Products!$A$1:$C$11,COLUMNS(Products!$A$2:B3762),0)</f>
        <v>Computing</v>
      </c>
      <c r="I3762" s="5">
        <f>VLOOKUP($G3762,Products!$A$1:$C$11,COLUMNS(Products!$A$2:C3762),0)</f>
        <v>104.6</v>
      </c>
      <c r="J3762" s="5">
        <v>591.49</v>
      </c>
      <c r="K3762" s="5" t="s">
        <v>81</v>
      </c>
      <c r="L3762" s="6">
        <v>45032</v>
      </c>
      <c r="M3762" s="5">
        <f t="shared" si="58"/>
        <v>20</v>
      </c>
      <c r="N3762" s="5" t="str">
        <f>TEXT(Table1[[#This Row],[Date]],"mmm")</f>
        <v>Mar</v>
      </c>
      <c r="O3762" s="5">
        <f>YEAR(Table1[[#This Row],[Date]])</f>
        <v>2023</v>
      </c>
    </row>
    <row r="3763" spans="1:15" x14ac:dyDescent="0.25">
      <c r="A3763" s="5">
        <v>3762</v>
      </c>
      <c r="B3763" s="6">
        <v>45073</v>
      </c>
      <c r="C3763" s="5" t="s">
        <v>36</v>
      </c>
      <c r="D3763" s="5" t="str">
        <f>VLOOKUP($C3763,'Sales Person'!$A$1:$C$21,2,0)</f>
        <v>Michale Cole</v>
      </c>
      <c r="E3763" s="5" t="s">
        <v>2</v>
      </c>
      <c r="F3763" s="5" t="str">
        <f>VLOOKUP($E3763,Country!$A$1:$B$11,2,0)</f>
        <v>North America</v>
      </c>
      <c r="G3763" s="5" t="s">
        <v>22</v>
      </c>
      <c r="H3763" s="5" t="str">
        <f>VLOOKUP($G3763,Products!$A$1:$C$11,COLUMNS(Products!$A$2:B3763),0)</f>
        <v>Computing</v>
      </c>
      <c r="I3763" s="5">
        <f>VLOOKUP($G3763,Products!$A$1:$C$11,COLUMNS(Products!$A$2:C3763),0)</f>
        <v>415.78</v>
      </c>
      <c r="J3763" s="5">
        <v>244.39</v>
      </c>
      <c r="K3763" s="5" t="s">
        <v>81</v>
      </c>
      <c r="L3763" s="6">
        <v>45074</v>
      </c>
      <c r="M3763" s="5">
        <f t="shared" si="58"/>
        <v>1</v>
      </c>
      <c r="N3763" s="5" t="str">
        <f>TEXT(Table1[[#This Row],[Date]],"mmm")</f>
        <v>May</v>
      </c>
      <c r="O3763" s="5">
        <f>YEAR(Table1[[#This Row],[Date]])</f>
        <v>2023</v>
      </c>
    </row>
    <row r="3764" spans="1:15" x14ac:dyDescent="0.25">
      <c r="A3764" s="5">
        <v>3763</v>
      </c>
      <c r="B3764" s="6">
        <v>45563</v>
      </c>
      <c r="C3764" s="5" t="s">
        <v>74</v>
      </c>
      <c r="D3764" s="5" t="str">
        <f>VLOOKUP($C3764,'Sales Person'!$A$1:$C$21,2,0)</f>
        <v>Michale Cole</v>
      </c>
      <c r="E3764" s="5" t="s">
        <v>11</v>
      </c>
      <c r="F3764" s="5" t="str">
        <f>VLOOKUP($E3764,Country!$A$1:$B$11,2,0)</f>
        <v>Asia</v>
      </c>
      <c r="G3764" s="5" t="s">
        <v>28</v>
      </c>
      <c r="H3764" s="5" t="str">
        <f>VLOOKUP($G3764,Products!$A$1:$C$11,COLUMNS(Products!$A$2:B3764),0)</f>
        <v>Electronics</v>
      </c>
      <c r="I3764" s="5">
        <f>VLOOKUP($G3764,Products!$A$1:$C$11,COLUMNS(Products!$A$2:C3764),0)</f>
        <v>282.79000000000002</v>
      </c>
      <c r="J3764" s="5">
        <v>453.54</v>
      </c>
      <c r="K3764" s="5" t="s">
        <v>81</v>
      </c>
      <c r="L3764" s="6">
        <v>45575</v>
      </c>
      <c r="M3764" s="5">
        <f t="shared" si="58"/>
        <v>12</v>
      </c>
      <c r="N3764" s="5" t="str">
        <f>TEXT(Table1[[#This Row],[Date]],"mmm")</f>
        <v>Sep</v>
      </c>
      <c r="O3764" s="5">
        <f>YEAR(Table1[[#This Row],[Date]])</f>
        <v>2024</v>
      </c>
    </row>
    <row r="3765" spans="1:15" x14ac:dyDescent="0.25">
      <c r="A3765" s="5">
        <v>3764</v>
      </c>
      <c r="B3765" s="6">
        <v>45169</v>
      </c>
      <c r="C3765" s="5" t="s">
        <v>68</v>
      </c>
      <c r="D3765" s="5" t="str">
        <f>VLOOKUP($C3765,'Sales Person'!$A$1:$C$21,2,0)</f>
        <v>Samantha Irvin</v>
      </c>
      <c r="E3765" s="5" t="s">
        <v>4</v>
      </c>
      <c r="F3765" s="5" t="str">
        <f>VLOOKUP($E3765,Country!$A$1:$B$11,2,0)</f>
        <v>North America</v>
      </c>
      <c r="G3765" s="5" t="s">
        <v>22</v>
      </c>
      <c r="H3765" s="5" t="str">
        <f>VLOOKUP($G3765,Products!$A$1:$C$11,COLUMNS(Products!$A$2:B3765),0)</f>
        <v>Computing</v>
      </c>
      <c r="I3765" s="5">
        <f>VLOOKUP($G3765,Products!$A$1:$C$11,COLUMNS(Products!$A$2:C3765),0)</f>
        <v>415.78</v>
      </c>
      <c r="J3765" s="5">
        <v>877.81</v>
      </c>
      <c r="K3765" s="5" t="s">
        <v>81</v>
      </c>
      <c r="L3765" s="6">
        <v>45171</v>
      </c>
      <c r="M3765" s="5">
        <f t="shared" si="58"/>
        <v>2</v>
      </c>
      <c r="N3765" s="5" t="str">
        <f>TEXT(Table1[[#This Row],[Date]],"mmm")</f>
        <v>Aug</v>
      </c>
      <c r="O3765" s="5">
        <f>YEAR(Table1[[#This Row],[Date]])</f>
        <v>2023</v>
      </c>
    </row>
    <row r="3766" spans="1:15" x14ac:dyDescent="0.25">
      <c r="A3766" s="5">
        <v>3765</v>
      </c>
      <c r="B3766" s="6">
        <v>45448</v>
      </c>
      <c r="C3766" s="5" t="s">
        <v>56</v>
      </c>
      <c r="D3766" s="5" t="str">
        <f>VLOOKUP($C3766,'Sales Person'!$A$1:$C$21,2,0)</f>
        <v>Nick Patrick</v>
      </c>
      <c r="E3766" s="5" t="s">
        <v>2</v>
      </c>
      <c r="F3766" s="5" t="str">
        <f>VLOOKUP($E3766,Country!$A$1:$B$11,2,0)</f>
        <v>North America</v>
      </c>
      <c r="G3766" s="5" t="s">
        <v>31</v>
      </c>
      <c r="H3766" s="5" t="str">
        <f>VLOOKUP($G3766,Products!$A$1:$C$11,COLUMNS(Products!$A$2:B3766),0)</f>
        <v>Electronics</v>
      </c>
      <c r="I3766" s="5">
        <f>VLOOKUP($G3766,Products!$A$1:$C$11,COLUMNS(Products!$A$2:C3766),0)</f>
        <v>71.97</v>
      </c>
      <c r="J3766" s="5">
        <v>885.91</v>
      </c>
      <c r="K3766" s="5" t="s">
        <v>81</v>
      </c>
      <c r="L3766" s="6">
        <v>45449</v>
      </c>
      <c r="M3766" s="5">
        <f t="shared" si="58"/>
        <v>1</v>
      </c>
      <c r="N3766" s="5" t="str">
        <f>TEXT(Table1[[#This Row],[Date]],"mmm")</f>
        <v>Jun</v>
      </c>
      <c r="O3766" s="5">
        <f>YEAR(Table1[[#This Row],[Date]])</f>
        <v>2024</v>
      </c>
    </row>
    <row r="3767" spans="1:15" x14ac:dyDescent="0.25">
      <c r="A3767" s="5">
        <v>3766</v>
      </c>
      <c r="B3767" s="6">
        <v>45386</v>
      </c>
      <c r="C3767" s="5" t="s">
        <v>38</v>
      </c>
      <c r="D3767" s="5" t="str">
        <f>VLOOKUP($C3767,'Sales Person'!$A$1:$C$21,2,0)</f>
        <v>Samantha Irvin</v>
      </c>
      <c r="E3767" s="5" t="s">
        <v>4</v>
      </c>
      <c r="F3767" s="5" t="str">
        <f>VLOOKUP($E3767,Country!$A$1:$B$11,2,0)</f>
        <v>North America</v>
      </c>
      <c r="G3767" s="5" t="s">
        <v>30</v>
      </c>
      <c r="H3767" s="5" t="str">
        <f>VLOOKUP($G3767,Products!$A$1:$C$11,COLUMNS(Products!$A$2:B3767),0)</f>
        <v>Audio</v>
      </c>
      <c r="I3767" s="5">
        <f>VLOOKUP($G3767,Products!$A$1:$C$11,COLUMNS(Products!$A$2:C3767),0)</f>
        <v>199.57</v>
      </c>
      <c r="J3767" s="5">
        <v>591.58000000000004</v>
      </c>
      <c r="K3767" s="5" t="s">
        <v>82</v>
      </c>
      <c r="L3767" s="5" t="s">
        <v>83</v>
      </c>
      <c r="M3767" s="5" t="str">
        <f t="shared" si="58"/>
        <v>0</v>
      </c>
      <c r="N3767" s="5" t="str">
        <f>TEXT(Table1[[#This Row],[Date]],"mmm")</f>
        <v>Apr</v>
      </c>
      <c r="O3767" s="5">
        <f>YEAR(Table1[[#This Row],[Date]])</f>
        <v>2024</v>
      </c>
    </row>
    <row r="3768" spans="1:15" x14ac:dyDescent="0.25">
      <c r="A3768" s="5">
        <v>3767</v>
      </c>
      <c r="B3768" s="6">
        <v>45058</v>
      </c>
      <c r="C3768" s="5" t="s">
        <v>54</v>
      </c>
      <c r="D3768" s="5" t="str">
        <f>VLOOKUP($C3768,'Sales Person'!$A$1:$C$21,2,0)</f>
        <v>Michale Cole</v>
      </c>
      <c r="E3768" s="5" t="s">
        <v>7</v>
      </c>
      <c r="F3768" s="5" t="str">
        <f>VLOOKUP($E3768,Country!$A$1:$B$11,2,0)</f>
        <v>Europe</v>
      </c>
      <c r="G3768" s="5" t="s">
        <v>33</v>
      </c>
      <c r="H3768" s="5" t="str">
        <f>VLOOKUP($G3768,Products!$A$1:$C$11,COLUMNS(Products!$A$2:B3768),0)</f>
        <v>Electronics</v>
      </c>
      <c r="I3768" s="5">
        <f>VLOOKUP($G3768,Products!$A$1:$C$11,COLUMNS(Products!$A$2:C3768),0)</f>
        <v>381.62</v>
      </c>
      <c r="J3768" s="5">
        <v>174.1</v>
      </c>
      <c r="K3768" s="5" t="s">
        <v>81</v>
      </c>
      <c r="L3768" s="6">
        <v>45066</v>
      </c>
      <c r="M3768" s="5">
        <f t="shared" si="58"/>
        <v>8</v>
      </c>
      <c r="N3768" s="5" t="str">
        <f>TEXT(Table1[[#This Row],[Date]],"mmm")</f>
        <v>May</v>
      </c>
      <c r="O3768" s="5">
        <f>YEAR(Table1[[#This Row],[Date]])</f>
        <v>2023</v>
      </c>
    </row>
    <row r="3769" spans="1:15" x14ac:dyDescent="0.25">
      <c r="A3769" s="5">
        <v>3768</v>
      </c>
      <c r="B3769" s="6">
        <v>45457</v>
      </c>
      <c r="C3769" s="5" t="s">
        <v>68</v>
      </c>
      <c r="D3769" s="5" t="str">
        <f>VLOOKUP($C3769,'Sales Person'!$A$1:$C$21,2,0)</f>
        <v>Samantha Irvin</v>
      </c>
      <c r="E3769" s="5" t="s">
        <v>15</v>
      </c>
      <c r="F3769" s="5" t="str">
        <f>VLOOKUP($E3769,Country!$A$1:$B$11,2,0)</f>
        <v>Oceania</v>
      </c>
      <c r="G3769" s="5" t="s">
        <v>20</v>
      </c>
      <c r="H3769" s="5" t="str">
        <f>VLOOKUP($G3769,Products!$A$1:$C$11,COLUMNS(Products!$A$2:B3769),0)</f>
        <v>Office Equipment</v>
      </c>
      <c r="I3769" s="5">
        <f>VLOOKUP($G3769,Products!$A$1:$C$11,COLUMNS(Products!$A$2:C3769),0)</f>
        <v>350.59</v>
      </c>
      <c r="J3769" s="5">
        <v>537.04</v>
      </c>
      <c r="K3769" s="5" t="s">
        <v>81</v>
      </c>
      <c r="L3769" s="6">
        <v>45477</v>
      </c>
      <c r="M3769" s="5">
        <f t="shared" si="58"/>
        <v>20</v>
      </c>
      <c r="N3769" s="5" t="str">
        <f>TEXT(Table1[[#This Row],[Date]],"mmm")</f>
        <v>Jun</v>
      </c>
      <c r="O3769" s="5">
        <f>YEAR(Table1[[#This Row],[Date]])</f>
        <v>2024</v>
      </c>
    </row>
    <row r="3770" spans="1:15" x14ac:dyDescent="0.25">
      <c r="A3770" s="5">
        <v>3769</v>
      </c>
      <c r="B3770" s="6">
        <v>45568</v>
      </c>
      <c r="C3770" s="5" t="s">
        <v>40</v>
      </c>
      <c r="D3770" s="5" t="str">
        <f>VLOOKUP($C3770,'Sales Person'!$A$1:$C$21,2,0)</f>
        <v>Samantha Irvin</v>
      </c>
      <c r="E3770" s="5" t="s">
        <v>9</v>
      </c>
      <c r="F3770" s="5" t="str">
        <f>VLOOKUP($E3770,Country!$A$1:$B$11,2,0)</f>
        <v>Europe</v>
      </c>
      <c r="G3770" s="5" t="s">
        <v>26</v>
      </c>
      <c r="H3770" s="5" t="str">
        <f>VLOOKUP($G3770,Products!$A$1:$C$11,COLUMNS(Products!$A$2:B3770),0)</f>
        <v>Electronics</v>
      </c>
      <c r="I3770" s="5">
        <f>VLOOKUP($G3770,Products!$A$1:$C$11,COLUMNS(Products!$A$2:C3770),0)</f>
        <v>263.2</v>
      </c>
      <c r="J3770" s="5">
        <v>459.94</v>
      </c>
      <c r="K3770" s="5" t="s">
        <v>82</v>
      </c>
      <c r="L3770" s="5" t="s">
        <v>83</v>
      </c>
      <c r="M3770" s="5" t="str">
        <f t="shared" si="58"/>
        <v>0</v>
      </c>
      <c r="N3770" s="5" t="str">
        <f>TEXT(Table1[[#This Row],[Date]],"mmm")</f>
        <v>Oct</v>
      </c>
      <c r="O3770" s="5">
        <f>YEAR(Table1[[#This Row],[Date]])</f>
        <v>2024</v>
      </c>
    </row>
    <row r="3771" spans="1:15" x14ac:dyDescent="0.25">
      <c r="A3771" s="5">
        <v>3770</v>
      </c>
      <c r="B3771" s="6">
        <v>45135</v>
      </c>
      <c r="C3771" s="5" t="s">
        <v>60</v>
      </c>
      <c r="D3771" s="5" t="str">
        <f>VLOOKUP($C3771,'Sales Person'!$A$1:$C$21,2,0)</f>
        <v>Cathy Kelley</v>
      </c>
      <c r="E3771" s="5" t="s">
        <v>5</v>
      </c>
      <c r="F3771" s="5" t="str">
        <f>VLOOKUP($E3771,Country!$A$1:$B$11,2,0)</f>
        <v>South America</v>
      </c>
      <c r="G3771" s="5" t="s">
        <v>26</v>
      </c>
      <c r="H3771" s="5" t="str">
        <f>VLOOKUP($G3771,Products!$A$1:$C$11,COLUMNS(Products!$A$2:B3771),0)</f>
        <v>Electronics</v>
      </c>
      <c r="I3771" s="5">
        <f>VLOOKUP($G3771,Products!$A$1:$C$11,COLUMNS(Products!$A$2:C3771),0)</f>
        <v>263.2</v>
      </c>
      <c r="J3771" s="5">
        <v>618.64</v>
      </c>
      <c r="K3771" s="5" t="s">
        <v>81</v>
      </c>
      <c r="L3771" s="6">
        <v>45139</v>
      </c>
      <c r="M3771" s="5">
        <f t="shared" si="58"/>
        <v>4</v>
      </c>
      <c r="N3771" s="5" t="str">
        <f>TEXT(Table1[[#This Row],[Date]],"mmm")</f>
        <v>Jul</v>
      </c>
      <c r="O3771" s="5">
        <f>YEAR(Table1[[#This Row],[Date]])</f>
        <v>2023</v>
      </c>
    </row>
    <row r="3772" spans="1:15" x14ac:dyDescent="0.25">
      <c r="A3772" s="5">
        <v>3771</v>
      </c>
      <c r="B3772" s="6">
        <v>45006</v>
      </c>
      <c r="C3772" s="5" t="s">
        <v>62</v>
      </c>
      <c r="D3772" s="5" t="str">
        <f>VLOOKUP($C3772,'Sales Person'!$A$1:$C$21,2,0)</f>
        <v>Cathy Kelley</v>
      </c>
      <c r="E3772" s="5" t="s">
        <v>2</v>
      </c>
      <c r="F3772" s="5" t="str">
        <f>VLOOKUP($E3772,Country!$A$1:$B$11,2,0)</f>
        <v>North America</v>
      </c>
      <c r="G3772" s="5" t="s">
        <v>24</v>
      </c>
      <c r="H3772" s="5" t="str">
        <f>VLOOKUP($G3772,Products!$A$1:$C$11,COLUMNS(Products!$A$2:B3772),0)</f>
        <v>Audio</v>
      </c>
      <c r="I3772" s="5">
        <f>VLOOKUP($G3772,Products!$A$1:$C$11,COLUMNS(Products!$A$2:C3772),0)</f>
        <v>195.62</v>
      </c>
      <c r="J3772" s="5">
        <v>151.59</v>
      </c>
      <c r="K3772" s="5" t="s">
        <v>81</v>
      </c>
      <c r="L3772" s="6">
        <v>45007</v>
      </c>
      <c r="M3772" s="5">
        <f t="shared" si="58"/>
        <v>1</v>
      </c>
      <c r="N3772" s="5" t="str">
        <f>TEXT(Table1[[#This Row],[Date]],"mmm")</f>
        <v>Mar</v>
      </c>
      <c r="O3772" s="5">
        <f>YEAR(Table1[[#This Row],[Date]])</f>
        <v>2023</v>
      </c>
    </row>
    <row r="3773" spans="1:15" x14ac:dyDescent="0.25">
      <c r="A3773" s="5">
        <v>3772</v>
      </c>
      <c r="B3773" s="6">
        <v>45219</v>
      </c>
      <c r="C3773" s="5" t="s">
        <v>66</v>
      </c>
      <c r="D3773" s="5" t="str">
        <f>VLOOKUP($C3773,'Sales Person'!$A$1:$C$21,2,0)</f>
        <v>Michale Cole</v>
      </c>
      <c r="E3773" s="5" t="s">
        <v>10</v>
      </c>
      <c r="F3773" s="5" t="str">
        <f>VLOOKUP($E3773,Country!$A$1:$B$11,2,0)</f>
        <v>Europe</v>
      </c>
      <c r="G3773" s="5" t="s">
        <v>24</v>
      </c>
      <c r="H3773" s="5" t="str">
        <f>VLOOKUP($G3773,Products!$A$1:$C$11,COLUMNS(Products!$A$2:B3773),0)</f>
        <v>Audio</v>
      </c>
      <c r="I3773" s="5">
        <f>VLOOKUP($G3773,Products!$A$1:$C$11,COLUMNS(Products!$A$2:C3773),0)</f>
        <v>195.62</v>
      </c>
      <c r="J3773" s="5">
        <v>192.25</v>
      </c>
      <c r="K3773" s="5" t="s">
        <v>81</v>
      </c>
      <c r="L3773" s="6">
        <v>45225</v>
      </c>
      <c r="M3773" s="5">
        <f t="shared" si="58"/>
        <v>6</v>
      </c>
      <c r="N3773" s="5" t="str">
        <f>TEXT(Table1[[#This Row],[Date]],"mmm")</f>
        <v>Oct</v>
      </c>
      <c r="O3773" s="5">
        <f>YEAR(Table1[[#This Row],[Date]])</f>
        <v>2023</v>
      </c>
    </row>
    <row r="3774" spans="1:15" x14ac:dyDescent="0.25">
      <c r="A3774" s="5">
        <v>3773</v>
      </c>
      <c r="B3774" s="6">
        <v>45594</v>
      </c>
      <c r="C3774" s="5" t="s">
        <v>66</v>
      </c>
      <c r="D3774" s="5" t="str">
        <f>VLOOKUP($C3774,'Sales Person'!$A$1:$C$21,2,0)</f>
        <v>Michale Cole</v>
      </c>
      <c r="E3774" s="5" t="s">
        <v>9</v>
      </c>
      <c r="F3774" s="5" t="str">
        <f>VLOOKUP($E3774,Country!$A$1:$B$11,2,0)</f>
        <v>Europe</v>
      </c>
      <c r="G3774" s="5" t="s">
        <v>26</v>
      </c>
      <c r="H3774" s="5" t="str">
        <f>VLOOKUP($G3774,Products!$A$1:$C$11,COLUMNS(Products!$A$2:B3774),0)</f>
        <v>Electronics</v>
      </c>
      <c r="I3774" s="5">
        <f>VLOOKUP($G3774,Products!$A$1:$C$11,COLUMNS(Products!$A$2:C3774),0)</f>
        <v>263.2</v>
      </c>
      <c r="J3774" s="5">
        <v>922.03</v>
      </c>
      <c r="K3774" s="5" t="s">
        <v>82</v>
      </c>
      <c r="L3774" s="5" t="s">
        <v>83</v>
      </c>
      <c r="M3774" s="5" t="str">
        <f t="shared" si="58"/>
        <v>0</v>
      </c>
      <c r="N3774" s="5" t="str">
        <f>TEXT(Table1[[#This Row],[Date]],"mmm")</f>
        <v>Oct</v>
      </c>
      <c r="O3774" s="5">
        <f>YEAR(Table1[[#This Row],[Date]])</f>
        <v>2024</v>
      </c>
    </row>
    <row r="3775" spans="1:15" x14ac:dyDescent="0.25">
      <c r="A3775" s="5">
        <v>3774</v>
      </c>
      <c r="B3775" s="6">
        <v>44951</v>
      </c>
      <c r="C3775" s="5" t="s">
        <v>44</v>
      </c>
      <c r="D3775" s="5" t="str">
        <f>VLOOKUP($C3775,'Sales Person'!$A$1:$C$21,2,0)</f>
        <v>Cathy Kelley</v>
      </c>
      <c r="E3775" s="5" t="s">
        <v>9</v>
      </c>
      <c r="F3775" s="5" t="str">
        <f>VLOOKUP($E3775,Country!$A$1:$B$11,2,0)</f>
        <v>Europe</v>
      </c>
      <c r="G3775" s="5" t="s">
        <v>29</v>
      </c>
      <c r="H3775" s="5" t="str">
        <f>VLOOKUP($G3775,Products!$A$1:$C$11,COLUMNS(Products!$A$2:B3775),0)</f>
        <v>Computing</v>
      </c>
      <c r="I3775" s="5">
        <f>VLOOKUP($G3775,Products!$A$1:$C$11,COLUMNS(Products!$A$2:C3775),0)</f>
        <v>104.6</v>
      </c>
      <c r="J3775" s="5">
        <v>860.03</v>
      </c>
      <c r="K3775" s="5" t="s">
        <v>82</v>
      </c>
      <c r="L3775" s="5" t="s">
        <v>83</v>
      </c>
      <c r="M3775" s="5" t="str">
        <f t="shared" si="58"/>
        <v>0</v>
      </c>
      <c r="N3775" s="5" t="str">
        <f>TEXT(Table1[[#This Row],[Date]],"mmm")</f>
        <v>Jan</v>
      </c>
      <c r="O3775" s="5">
        <f>YEAR(Table1[[#This Row],[Date]])</f>
        <v>2023</v>
      </c>
    </row>
    <row r="3776" spans="1:15" x14ac:dyDescent="0.25">
      <c r="A3776" s="5">
        <v>3775</v>
      </c>
      <c r="B3776" s="6">
        <v>45369</v>
      </c>
      <c r="C3776" s="5" t="s">
        <v>66</v>
      </c>
      <c r="D3776" s="5" t="str">
        <f>VLOOKUP($C3776,'Sales Person'!$A$1:$C$21,2,0)</f>
        <v>Michale Cole</v>
      </c>
      <c r="E3776" s="5" t="s">
        <v>7</v>
      </c>
      <c r="F3776" s="5" t="str">
        <f>VLOOKUP($E3776,Country!$A$1:$B$11,2,0)</f>
        <v>Europe</v>
      </c>
      <c r="G3776" s="5" t="s">
        <v>30</v>
      </c>
      <c r="H3776" s="5" t="str">
        <f>VLOOKUP($G3776,Products!$A$1:$C$11,COLUMNS(Products!$A$2:B3776),0)</f>
        <v>Audio</v>
      </c>
      <c r="I3776" s="5">
        <f>VLOOKUP($G3776,Products!$A$1:$C$11,COLUMNS(Products!$A$2:C3776),0)</f>
        <v>199.57</v>
      </c>
      <c r="J3776" s="5">
        <v>917.27</v>
      </c>
      <c r="K3776" s="5" t="s">
        <v>81</v>
      </c>
      <c r="L3776" s="6">
        <v>45377</v>
      </c>
      <c r="M3776" s="5">
        <f t="shared" si="58"/>
        <v>8</v>
      </c>
      <c r="N3776" s="5" t="str">
        <f>TEXT(Table1[[#This Row],[Date]],"mmm")</f>
        <v>Mar</v>
      </c>
      <c r="O3776" s="5">
        <f>YEAR(Table1[[#This Row],[Date]])</f>
        <v>2024</v>
      </c>
    </row>
    <row r="3777" spans="1:15" x14ac:dyDescent="0.25">
      <c r="A3777" s="5">
        <v>3776</v>
      </c>
      <c r="B3777" s="6">
        <v>44930</v>
      </c>
      <c r="C3777" s="5" t="s">
        <v>40</v>
      </c>
      <c r="D3777" s="5" t="str">
        <f>VLOOKUP($C3777,'Sales Person'!$A$1:$C$21,2,0)</f>
        <v>Samantha Irvin</v>
      </c>
      <c r="E3777" s="5" t="s">
        <v>10</v>
      </c>
      <c r="F3777" s="5" t="str">
        <f>VLOOKUP($E3777,Country!$A$1:$B$11,2,0)</f>
        <v>Europe</v>
      </c>
      <c r="G3777" s="5" t="s">
        <v>20</v>
      </c>
      <c r="H3777" s="5" t="str">
        <f>VLOOKUP($G3777,Products!$A$1:$C$11,COLUMNS(Products!$A$2:B3777),0)</f>
        <v>Office Equipment</v>
      </c>
      <c r="I3777" s="5">
        <f>VLOOKUP($G3777,Products!$A$1:$C$11,COLUMNS(Products!$A$2:C3777),0)</f>
        <v>350.59</v>
      </c>
      <c r="J3777" s="5">
        <v>181.11</v>
      </c>
      <c r="K3777" s="5" t="s">
        <v>81</v>
      </c>
      <c r="L3777" s="6">
        <v>44936</v>
      </c>
      <c r="M3777" s="5">
        <f t="shared" si="58"/>
        <v>6</v>
      </c>
      <c r="N3777" s="5" t="str">
        <f>TEXT(Table1[[#This Row],[Date]],"mmm")</f>
        <v>Jan</v>
      </c>
      <c r="O3777" s="5">
        <f>YEAR(Table1[[#This Row],[Date]])</f>
        <v>2023</v>
      </c>
    </row>
    <row r="3778" spans="1:15" x14ac:dyDescent="0.25">
      <c r="A3778" s="5">
        <v>3777</v>
      </c>
      <c r="B3778" s="6">
        <v>45349</v>
      </c>
      <c r="C3778" s="5" t="s">
        <v>64</v>
      </c>
      <c r="D3778" s="5" t="str">
        <f>VLOOKUP($C3778,'Sales Person'!$A$1:$C$21,2,0)</f>
        <v>Michale Cole</v>
      </c>
      <c r="E3778" s="5" t="s">
        <v>14</v>
      </c>
      <c r="F3778" s="5" t="str">
        <f>VLOOKUP($E3778,Country!$A$1:$B$11,2,0)</f>
        <v>Asia</v>
      </c>
      <c r="G3778" s="5" t="s">
        <v>30</v>
      </c>
      <c r="H3778" s="5" t="str">
        <f>VLOOKUP($G3778,Products!$A$1:$C$11,COLUMNS(Products!$A$2:B3778),0)</f>
        <v>Audio</v>
      </c>
      <c r="I3778" s="5">
        <f>VLOOKUP($G3778,Products!$A$1:$C$11,COLUMNS(Products!$A$2:C3778),0)</f>
        <v>199.57</v>
      </c>
      <c r="J3778" s="5">
        <v>201.28</v>
      </c>
      <c r="K3778" s="5" t="s">
        <v>82</v>
      </c>
      <c r="L3778" s="5" t="s">
        <v>83</v>
      </c>
      <c r="M3778" s="5" t="str">
        <f t="shared" ref="M3778:M3841" si="59">IFERROR(L3778-B3778,"0")</f>
        <v>0</v>
      </c>
      <c r="N3778" s="5" t="str">
        <f>TEXT(Table1[[#This Row],[Date]],"mmm")</f>
        <v>Feb</v>
      </c>
      <c r="O3778" s="5">
        <f>YEAR(Table1[[#This Row],[Date]])</f>
        <v>2024</v>
      </c>
    </row>
    <row r="3779" spans="1:15" x14ac:dyDescent="0.25">
      <c r="A3779" s="5">
        <v>3778</v>
      </c>
      <c r="B3779" s="6">
        <v>45343</v>
      </c>
      <c r="C3779" s="5" t="s">
        <v>38</v>
      </c>
      <c r="D3779" s="5" t="str">
        <f>VLOOKUP($C3779,'Sales Person'!$A$1:$C$21,2,0)</f>
        <v>Samantha Irvin</v>
      </c>
      <c r="E3779" s="5" t="s">
        <v>9</v>
      </c>
      <c r="F3779" s="5" t="str">
        <f>VLOOKUP($E3779,Country!$A$1:$B$11,2,0)</f>
        <v>Europe</v>
      </c>
      <c r="G3779" s="5" t="s">
        <v>29</v>
      </c>
      <c r="H3779" s="5" t="str">
        <f>VLOOKUP($G3779,Products!$A$1:$C$11,COLUMNS(Products!$A$2:B3779),0)</f>
        <v>Computing</v>
      </c>
      <c r="I3779" s="5">
        <f>VLOOKUP($G3779,Products!$A$1:$C$11,COLUMNS(Products!$A$2:C3779),0)</f>
        <v>104.6</v>
      </c>
      <c r="J3779" s="5">
        <v>639.59</v>
      </c>
      <c r="K3779" s="5" t="s">
        <v>82</v>
      </c>
      <c r="L3779" s="5" t="s">
        <v>83</v>
      </c>
      <c r="M3779" s="5" t="str">
        <f t="shared" si="59"/>
        <v>0</v>
      </c>
      <c r="N3779" s="5" t="str">
        <f>TEXT(Table1[[#This Row],[Date]],"mmm")</f>
        <v>Feb</v>
      </c>
      <c r="O3779" s="5">
        <f>YEAR(Table1[[#This Row],[Date]])</f>
        <v>2024</v>
      </c>
    </row>
    <row r="3780" spans="1:15" x14ac:dyDescent="0.25">
      <c r="A3780" s="5">
        <v>3779</v>
      </c>
      <c r="B3780" s="6">
        <v>45588</v>
      </c>
      <c r="C3780" s="5" t="s">
        <v>56</v>
      </c>
      <c r="D3780" s="5" t="str">
        <f>VLOOKUP($C3780,'Sales Person'!$A$1:$C$21,2,0)</f>
        <v>Nick Patrick</v>
      </c>
      <c r="E3780" s="5" t="s">
        <v>5</v>
      </c>
      <c r="F3780" s="5" t="str">
        <f>VLOOKUP($E3780,Country!$A$1:$B$11,2,0)</f>
        <v>South America</v>
      </c>
      <c r="G3780" s="5" t="s">
        <v>22</v>
      </c>
      <c r="H3780" s="5" t="str">
        <f>VLOOKUP($G3780,Products!$A$1:$C$11,COLUMNS(Products!$A$2:B3780),0)</f>
        <v>Computing</v>
      </c>
      <c r="I3780" s="5">
        <f>VLOOKUP($G3780,Products!$A$1:$C$11,COLUMNS(Products!$A$2:C3780),0)</f>
        <v>415.78</v>
      </c>
      <c r="J3780" s="5">
        <v>516.71</v>
      </c>
      <c r="K3780" s="5" t="s">
        <v>81</v>
      </c>
      <c r="L3780" s="6">
        <v>45592</v>
      </c>
      <c r="M3780" s="5">
        <f t="shared" si="59"/>
        <v>4</v>
      </c>
      <c r="N3780" s="5" t="str">
        <f>TEXT(Table1[[#This Row],[Date]],"mmm")</f>
        <v>Oct</v>
      </c>
      <c r="O3780" s="5">
        <f>YEAR(Table1[[#This Row],[Date]])</f>
        <v>2024</v>
      </c>
    </row>
    <row r="3781" spans="1:15" x14ac:dyDescent="0.25">
      <c r="A3781" s="5">
        <v>3780</v>
      </c>
      <c r="B3781" s="6">
        <v>45289</v>
      </c>
      <c r="C3781" s="5" t="s">
        <v>72</v>
      </c>
      <c r="D3781" s="5" t="str">
        <f>VLOOKUP($C3781,'Sales Person'!$A$1:$C$21,2,0)</f>
        <v>Cathy Kelley</v>
      </c>
      <c r="E3781" s="5" t="s">
        <v>11</v>
      </c>
      <c r="F3781" s="5" t="str">
        <f>VLOOKUP($E3781,Country!$A$1:$B$11,2,0)</f>
        <v>Asia</v>
      </c>
      <c r="G3781" s="5" t="s">
        <v>26</v>
      </c>
      <c r="H3781" s="5" t="str">
        <f>VLOOKUP($G3781,Products!$A$1:$C$11,COLUMNS(Products!$A$2:B3781),0)</f>
        <v>Electronics</v>
      </c>
      <c r="I3781" s="5">
        <f>VLOOKUP($G3781,Products!$A$1:$C$11,COLUMNS(Products!$A$2:C3781),0)</f>
        <v>263.2</v>
      </c>
      <c r="J3781" s="5">
        <v>416.22</v>
      </c>
      <c r="K3781" s="5" t="s">
        <v>81</v>
      </c>
      <c r="L3781" s="6">
        <v>45301</v>
      </c>
      <c r="M3781" s="5">
        <f t="shared" si="59"/>
        <v>12</v>
      </c>
      <c r="N3781" s="5" t="str">
        <f>TEXT(Table1[[#This Row],[Date]],"mmm")</f>
        <v>Dec</v>
      </c>
      <c r="O3781" s="5">
        <f>YEAR(Table1[[#This Row],[Date]])</f>
        <v>2023</v>
      </c>
    </row>
    <row r="3782" spans="1:15" x14ac:dyDescent="0.25">
      <c r="A3782" s="5">
        <v>3781</v>
      </c>
      <c r="B3782" s="6">
        <v>44941</v>
      </c>
      <c r="C3782" s="5" t="s">
        <v>56</v>
      </c>
      <c r="D3782" s="5" t="str">
        <f>VLOOKUP($C3782,'Sales Person'!$A$1:$C$21,2,0)</f>
        <v>Nick Patrick</v>
      </c>
      <c r="E3782" s="5" t="s">
        <v>15</v>
      </c>
      <c r="F3782" s="5" t="str">
        <f>VLOOKUP($E3782,Country!$A$1:$B$11,2,0)</f>
        <v>Oceania</v>
      </c>
      <c r="G3782" s="5" t="s">
        <v>24</v>
      </c>
      <c r="H3782" s="5" t="str">
        <f>VLOOKUP($G3782,Products!$A$1:$C$11,COLUMNS(Products!$A$2:B3782),0)</f>
        <v>Audio</v>
      </c>
      <c r="I3782" s="5">
        <f>VLOOKUP($G3782,Products!$A$1:$C$11,COLUMNS(Products!$A$2:C3782),0)</f>
        <v>195.62</v>
      </c>
      <c r="J3782" s="5">
        <v>959.99</v>
      </c>
      <c r="K3782" s="5" t="s">
        <v>81</v>
      </c>
      <c r="L3782" s="6">
        <v>44961</v>
      </c>
      <c r="M3782" s="5">
        <f t="shared" si="59"/>
        <v>20</v>
      </c>
      <c r="N3782" s="5" t="str">
        <f>TEXT(Table1[[#This Row],[Date]],"mmm")</f>
        <v>Jan</v>
      </c>
      <c r="O3782" s="5">
        <f>YEAR(Table1[[#This Row],[Date]])</f>
        <v>2023</v>
      </c>
    </row>
    <row r="3783" spans="1:15" x14ac:dyDescent="0.25">
      <c r="A3783" s="5">
        <v>3782</v>
      </c>
      <c r="B3783" s="6">
        <v>44945</v>
      </c>
      <c r="C3783" s="5" t="s">
        <v>64</v>
      </c>
      <c r="D3783" s="5" t="str">
        <f>VLOOKUP($C3783,'Sales Person'!$A$1:$C$21,2,0)</f>
        <v>Michale Cole</v>
      </c>
      <c r="E3783" s="5" t="s">
        <v>13</v>
      </c>
      <c r="F3783" s="5" t="str">
        <f>VLOOKUP($E3783,Country!$A$1:$B$11,2,0)</f>
        <v>Asia</v>
      </c>
      <c r="G3783" s="5" t="s">
        <v>22</v>
      </c>
      <c r="H3783" s="5" t="str">
        <f>VLOOKUP($G3783,Products!$A$1:$C$11,COLUMNS(Products!$A$2:B3783),0)</f>
        <v>Computing</v>
      </c>
      <c r="I3783" s="5">
        <f>VLOOKUP($G3783,Products!$A$1:$C$11,COLUMNS(Products!$A$2:C3783),0)</f>
        <v>415.78</v>
      </c>
      <c r="J3783" s="5">
        <v>797.55</v>
      </c>
      <c r="K3783" s="5" t="s">
        <v>82</v>
      </c>
      <c r="L3783" s="5" t="s">
        <v>83</v>
      </c>
      <c r="M3783" s="5" t="str">
        <f t="shared" si="59"/>
        <v>0</v>
      </c>
      <c r="N3783" s="5" t="str">
        <f>TEXT(Table1[[#This Row],[Date]],"mmm")</f>
        <v>Jan</v>
      </c>
      <c r="O3783" s="5">
        <f>YEAR(Table1[[#This Row],[Date]])</f>
        <v>2023</v>
      </c>
    </row>
    <row r="3784" spans="1:15" x14ac:dyDescent="0.25">
      <c r="A3784" s="5">
        <v>3783</v>
      </c>
      <c r="B3784" s="6">
        <v>45141</v>
      </c>
      <c r="C3784" s="5" t="s">
        <v>56</v>
      </c>
      <c r="D3784" s="5" t="str">
        <f>VLOOKUP($C3784,'Sales Person'!$A$1:$C$21,2,0)</f>
        <v>Nick Patrick</v>
      </c>
      <c r="E3784" s="5" t="s">
        <v>15</v>
      </c>
      <c r="F3784" s="5" t="str">
        <f>VLOOKUP($E3784,Country!$A$1:$B$11,2,0)</f>
        <v>Oceania</v>
      </c>
      <c r="G3784" s="5" t="s">
        <v>24</v>
      </c>
      <c r="H3784" s="5" t="str">
        <f>VLOOKUP($G3784,Products!$A$1:$C$11,COLUMNS(Products!$A$2:B3784),0)</f>
        <v>Audio</v>
      </c>
      <c r="I3784" s="5">
        <f>VLOOKUP($G3784,Products!$A$1:$C$11,COLUMNS(Products!$A$2:C3784),0)</f>
        <v>195.62</v>
      </c>
      <c r="J3784" s="5">
        <v>227.28</v>
      </c>
      <c r="K3784" s="5" t="s">
        <v>81</v>
      </c>
      <c r="L3784" s="6">
        <v>45161</v>
      </c>
      <c r="M3784" s="5">
        <f t="shared" si="59"/>
        <v>20</v>
      </c>
      <c r="N3784" s="5" t="str">
        <f>TEXT(Table1[[#This Row],[Date]],"mmm")</f>
        <v>Aug</v>
      </c>
      <c r="O3784" s="5">
        <f>YEAR(Table1[[#This Row],[Date]])</f>
        <v>2023</v>
      </c>
    </row>
    <row r="3785" spans="1:15" x14ac:dyDescent="0.25">
      <c r="A3785" s="5">
        <v>3784</v>
      </c>
      <c r="B3785" s="6">
        <v>45005</v>
      </c>
      <c r="C3785" s="5" t="s">
        <v>62</v>
      </c>
      <c r="D3785" s="5" t="str">
        <f>VLOOKUP($C3785,'Sales Person'!$A$1:$C$21,2,0)</f>
        <v>Cathy Kelley</v>
      </c>
      <c r="E3785" s="5" t="s">
        <v>15</v>
      </c>
      <c r="F3785" s="5" t="str">
        <f>VLOOKUP($E3785,Country!$A$1:$B$11,2,0)</f>
        <v>Oceania</v>
      </c>
      <c r="G3785" s="5" t="s">
        <v>26</v>
      </c>
      <c r="H3785" s="5" t="str">
        <f>VLOOKUP($G3785,Products!$A$1:$C$11,COLUMNS(Products!$A$2:B3785),0)</f>
        <v>Electronics</v>
      </c>
      <c r="I3785" s="5">
        <f>VLOOKUP($G3785,Products!$A$1:$C$11,COLUMNS(Products!$A$2:C3785),0)</f>
        <v>263.2</v>
      </c>
      <c r="J3785" s="5">
        <v>675.12</v>
      </c>
      <c r="K3785" s="5" t="s">
        <v>81</v>
      </c>
      <c r="L3785" s="6">
        <v>45025</v>
      </c>
      <c r="M3785" s="5">
        <f t="shared" si="59"/>
        <v>20</v>
      </c>
      <c r="N3785" s="5" t="str">
        <f>TEXT(Table1[[#This Row],[Date]],"mmm")</f>
        <v>Mar</v>
      </c>
      <c r="O3785" s="5">
        <f>YEAR(Table1[[#This Row],[Date]])</f>
        <v>2023</v>
      </c>
    </row>
    <row r="3786" spans="1:15" x14ac:dyDescent="0.25">
      <c r="A3786" s="5">
        <v>3785</v>
      </c>
      <c r="B3786" s="6">
        <v>45387</v>
      </c>
      <c r="C3786" s="5" t="s">
        <v>40</v>
      </c>
      <c r="D3786" s="5" t="str">
        <f>VLOOKUP($C3786,'Sales Person'!$A$1:$C$21,2,0)</f>
        <v>Samantha Irvin</v>
      </c>
      <c r="E3786" s="5" t="s">
        <v>4</v>
      </c>
      <c r="F3786" s="5" t="str">
        <f>VLOOKUP($E3786,Country!$A$1:$B$11,2,0)</f>
        <v>North America</v>
      </c>
      <c r="G3786" s="5" t="s">
        <v>29</v>
      </c>
      <c r="H3786" s="5" t="str">
        <f>VLOOKUP($G3786,Products!$A$1:$C$11,COLUMNS(Products!$A$2:B3786),0)</f>
        <v>Computing</v>
      </c>
      <c r="I3786" s="5">
        <f>VLOOKUP($G3786,Products!$A$1:$C$11,COLUMNS(Products!$A$2:C3786),0)</f>
        <v>104.6</v>
      </c>
      <c r="J3786" s="5">
        <v>396.95</v>
      </c>
      <c r="K3786" s="5" t="s">
        <v>81</v>
      </c>
      <c r="L3786" s="6">
        <v>45389</v>
      </c>
      <c r="M3786" s="5">
        <f t="shared" si="59"/>
        <v>2</v>
      </c>
      <c r="N3786" s="5" t="str">
        <f>TEXT(Table1[[#This Row],[Date]],"mmm")</f>
        <v>Apr</v>
      </c>
      <c r="O3786" s="5">
        <f>YEAR(Table1[[#This Row],[Date]])</f>
        <v>2024</v>
      </c>
    </row>
    <row r="3787" spans="1:15" x14ac:dyDescent="0.25">
      <c r="A3787" s="5">
        <v>3786</v>
      </c>
      <c r="B3787" s="6">
        <v>44970</v>
      </c>
      <c r="C3787" s="5" t="s">
        <v>64</v>
      </c>
      <c r="D3787" s="5" t="str">
        <f>VLOOKUP($C3787,'Sales Person'!$A$1:$C$21,2,0)</f>
        <v>Michale Cole</v>
      </c>
      <c r="E3787" s="5" t="s">
        <v>14</v>
      </c>
      <c r="F3787" s="5" t="str">
        <f>VLOOKUP($E3787,Country!$A$1:$B$11,2,0)</f>
        <v>Asia</v>
      </c>
      <c r="G3787" s="5" t="s">
        <v>30</v>
      </c>
      <c r="H3787" s="5" t="str">
        <f>VLOOKUP($G3787,Products!$A$1:$C$11,COLUMNS(Products!$A$2:B3787),0)</f>
        <v>Audio</v>
      </c>
      <c r="I3787" s="5">
        <f>VLOOKUP($G3787,Products!$A$1:$C$11,COLUMNS(Products!$A$2:C3787),0)</f>
        <v>199.57</v>
      </c>
      <c r="J3787" s="5">
        <v>439.61</v>
      </c>
      <c r="K3787" s="5" t="s">
        <v>81</v>
      </c>
      <c r="L3787" s="6">
        <v>44988</v>
      </c>
      <c r="M3787" s="5">
        <f t="shared" si="59"/>
        <v>18</v>
      </c>
      <c r="N3787" s="5" t="str">
        <f>TEXT(Table1[[#This Row],[Date]],"mmm")</f>
        <v>Feb</v>
      </c>
      <c r="O3787" s="5">
        <f>YEAR(Table1[[#This Row],[Date]])</f>
        <v>2023</v>
      </c>
    </row>
    <row r="3788" spans="1:15" x14ac:dyDescent="0.25">
      <c r="A3788" s="5">
        <v>3787</v>
      </c>
      <c r="B3788" s="6">
        <v>45292</v>
      </c>
      <c r="C3788" s="5" t="s">
        <v>60</v>
      </c>
      <c r="D3788" s="5" t="str">
        <f>VLOOKUP($C3788,'Sales Person'!$A$1:$C$21,2,0)</f>
        <v>Cathy Kelley</v>
      </c>
      <c r="E3788" s="5" t="s">
        <v>5</v>
      </c>
      <c r="F3788" s="5" t="str">
        <f>VLOOKUP($E3788,Country!$A$1:$B$11,2,0)</f>
        <v>South America</v>
      </c>
      <c r="G3788" s="5" t="s">
        <v>28</v>
      </c>
      <c r="H3788" s="5" t="str">
        <f>VLOOKUP($G3788,Products!$A$1:$C$11,COLUMNS(Products!$A$2:B3788),0)</f>
        <v>Electronics</v>
      </c>
      <c r="I3788" s="5">
        <f>VLOOKUP($G3788,Products!$A$1:$C$11,COLUMNS(Products!$A$2:C3788),0)</f>
        <v>282.79000000000002</v>
      </c>
      <c r="J3788" s="5">
        <v>214.34</v>
      </c>
      <c r="K3788" s="5" t="s">
        <v>81</v>
      </c>
      <c r="L3788" s="6">
        <v>45296</v>
      </c>
      <c r="M3788" s="5">
        <f t="shared" si="59"/>
        <v>4</v>
      </c>
      <c r="N3788" s="5" t="str">
        <f>TEXT(Table1[[#This Row],[Date]],"mmm")</f>
        <v>Jan</v>
      </c>
      <c r="O3788" s="5">
        <f>YEAR(Table1[[#This Row],[Date]])</f>
        <v>2024</v>
      </c>
    </row>
    <row r="3789" spans="1:15" x14ac:dyDescent="0.25">
      <c r="A3789" s="5">
        <v>3788</v>
      </c>
      <c r="B3789" s="6">
        <v>44955</v>
      </c>
      <c r="C3789" s="5" t="s">
        <v>66</v>
      </c>
      <c r="D3789" s="5" t="str">
        <f>VLOOKUP($C3789,'Sales Person'!$A$1:$C$21,2,0)</f>
        <v>Michale Cole</v>
      </c>
      <c r="E3789" s="5" t="s">
        <v>7</v>
      </c>
      <c r="F3789" s="5" t="str">
        <f>VLOOKUP($E3789,Country!$A$1:$B$11,2,0)</f>
        <v>Europe</v>
      </c>
      <c r="G3789" s="5" t="s">
        <v>31</v>
      </c>
      <c r="H3789" s="5" t="str">
        <f>VLOOKUP($G3789,Products!$A$1:$C$11,COLUMNS(Products!$A$2:B3789),0)</f>
        <v>Electronics</v>
      </c>
      <c r="I3789" s="5">
        <f>VLOOKUP($G3789,Products!$A$1:$C$11,COLUMNS(Products!$A$2:C3789),0)</f>
        <v>71.97</v>
      </c>
      <c r="J3789" s="5">
        <v>303.07</v>
      </c>
      <c r="K3789" s="5" t="s">
        <v>81</v>
      </c>
      <c r="L3789" s="6">
        <v>44963</v>
      </c>
      <c r="M3789" s="5">
        <f t="shared" si="59"/>
        <v>8</v>
      </c>
      <c r="N3789" s="5" t="str">
        <f>TEXT(Table1[[#This Row],[Date]],"mmm")</f>
        <v>Jan</v>
      </c>
      <c r="O3789" s="5">
        <f>YEAR(Table1[[#This Row],[Date]])</f>
        <v>2023</v>
      </c>
    </row>
    <row r="3790" spans="1:15" x14ac:dyDescent="0.25">
      <c r="A3790" s="5">
        <v>3789</v>
      </c>
      <c r="B3790" s="6">
        <v>45388</v>
      </c>
      <c r="C3790" s="5" t="s">
        <v>66</v>
      </c>
      <c r="D3790" s="5" t="str">
        <f>VLOOKUP($C3790,'Sales Person'!$A$1:$C$21,2,0)</f>
        <v>Michale Cole</v>
      </c>
      <c r="E3790" s="5" t="s">
        <v>10</v>
      </c>
      <c r="F3790" s="5" t="str">
        <f>VLOOKUP($E3790,Country!$A$1:$B$11,2,0)</f>
        <v>Europe</v>
      </c>
      <c r="G3790" s="5" t="s">
        <v>29</v>
      </c>
      <c r="H3790" s="5" t="str">
        <f>VLOOKUP($G3790,Products!$A$1:$C$11,COLUMNS(Products!$A$2:B3790),0)</f>
        <v>Computing</v>
      </c>
      <c r="I3790" s="5">
        <f>VLOOKUP($G3790,Products!$A$1:$C$11,COLUMNS(Products!$A$2:C3790),0)</f>
        <v>104.6</v>
      </c>
      <c r="J3790" s="5">
        <v>618.85</v>
      </c>
      <c r="K3790" s="5" t="s">
        <v>82</v>
      </c>
      <c r="L3790" s="5" t="s">
        <v>83</v>
      </c>
      <c r="M3790" s="5" t="str">
        <f t="shared" si="59"/>
        <v>0</v>
      </c>
      <c r="N3790" s="5" t="str">
        <f>TEXT(Table1[[#This Row],[Date]],"mmm")</f>
        <v>Apr</v>
      </c>
      <c r="O3790" s="5">
        <f>YEAR(Table1[[#This Row],[Date]])</f>
        <v>2024</v>
      </c>
    </row>
    <row r="3791" spans="1:15" x14ac:dyDescent="0.25">
      <c r="A3791" s="5">
        <v>3790</v>
      </c>
      <c r="B3791" s="6">
        <v>45011</v>
      </c>
      <c r="C3791" s="5" t="s">
        <v>44</v>
      </c>
      <c r="D3791" s="5" t="str">
        <f>VLOOKUP($C3791,'Sales Person'!$A$1:$C$21,2,0)</f>
        <v>Cathy Kelley</v>
      </c>
      <c r="E3791" s="5" t="s">
        <v>15</v>
      </c>
      <c r="F3791" s="5" t="str">
        <f>VLOOKUP($E3791,Country!$A$1:$B$11,2,0)</f>
        <v>Oceania</v>
      </c>
      <c r="G3791" s="5" t="s">
        <v>20</v>
      </c>
      <c r="H3791" s="5" t="str">
        <f>VLOOKUP($G3791,Products!$A$1:$C$11,COLUMNS(Products!$A$2:B3791),0)</f>
        <v>Office Equipment</v>
      </c>
      <c r="I3791" s="5">
        <f>VLOOKUP($G3791,Products!$A$1:$C$11,COLUMNS(Products!$A$2:C3791),0)</f>
        <v>350.59</v>
      </c>
      <c r="J3791" s="5">
        <v>867.05</v>
      </c>
      <c r="K3791" s="5" t="s">
        <v>81</v>
      </c>
      <c r="L3791" s="6">
        <v>45031</v>
      </c>
      <c r="M3791" s="5">
        <f t="shared" si="59"/>
        <v>20</v>
      </c>
      <c r="N3791" s="5" t="str">
        <f>TEXT(Table1[[#This Row],[Date]],"mmm")</f>
        <v>Mar</v>
      </c>
      <c r="O3791" s="5">
        <f>YEAR(Table1[[#This Row],[Date]])</f>
        <v>2023</v>
      </c>
    </row>
    <row r="3792" spans="1:15" x14ac:dyDescent="0.25">
      <c r="A3792" s="5">
        <v>3791</v>
      </c>
      <c r="B3792" s="6">
        <v>45539</v>
      </c>
      <c r="C3792" s="5" t="s">
        <v>70</v>
      </c>
      <c r="D3792" s="5" t="str">
        <f>VLOOKUP($C3792,'Sales Person'!$A$1:$C$21,2,0)</f>
        <v>Cathy Kelley</v>
      </c>
      <c r="E3792" s="5" t="s">
        <v>14</v>
      </c>
      <c r="F3792" s="5" t="str">
        <f>VLOOKUP($E3792,Country!$A$1:$B$11,2,0)</f>
        <v>Asia</v>
      </c>
      <c r="G3792" s="5" t="s">
        <v>20</v>
      </c>
      <c r="H3792" s="5" t="str">
        <f>VLOOKUP($G3792,Products!$A$1:$C$11,COLUMNS(Products!$A$2:B3792),0)</f>
        <v>Office Equipment</v>
      </c>
      <c r="I3792" s="5">
        <f>VLOOKUP($G3792,Products!$A$1:$C$11,COLUMNS(Products!$A$2:C3792),0)</f>
        <v>350.59</v>
      </c>
      <c r="J3792" s="5">
        <v>237.89</v>
      </c>
      <c r="K3792" s="5" t="s">
        <v>82</v>
      </c>
      <c r="L3792" s="5" t="s">
        <v>83</v>
      </c>
      <c r="M3792" s="5" t="str">
        <f t="shared" si="59"/>
        <v>0</v>
      </c>
      <c r="N3792" s="5" t="str">
        <f>TEXT(Table1[[#This Row],[Date]],"mmm")</f>
        <v>Sep</v>
      </c>
      <c r="O3792" s="5">
        <f>YEAR(Table1[[#This Row],[Date]])</f>
        <v>2024</v>
      </c>
    </row>
    <row r="3793" spans="1:15" x14ac:dyDescent="0.25">
      <c r="A3793" s="5">
        <v>3792</v>
      </c>
      <c r="B3793" s="6">
        <v>45655</v>
      </c>
      <c r="C3793" s="5" t="s">
        <v>58</v>
      </c>
      <c r="D3793" s="5" t="str">
        <f>VLOOKUP($C3793,'Sales Person'!$A$1:$C$21,2,0)</f>
        <v>Nick Patrick</v>
      </c>
      <c r="E3793" s="5" t="s">
        <v>13</v>
      </c>
      <c r="F3793" s="5" t="str">
        <f>VLOOKUP($E3793,Country!$A$1:$B$11,2,0)</f>
        <v>Asia</v>
      </c>
      <c r="G3793" s="5" t="s">
        <v>28</v>
      </c>
      <c r="H3793" s="5" t="str">
        <f>VLOOKUP($G3793,Products!$A$1:$C$11,COLUMNS(Products!$A$2:B3793),0)</f>
        <v>Electronics</v>
      </c>
      <c r="I3793" s="5">
        <f>VLOOKUP($G3793,Products!$A$1:$C$11,COLUMNS(Products!$A$2:C3793),0)</f>
        <v>282.79000000000002</v>
      </c>
      <c r="J3793" s="5">
        <v>309.77999999999997</v>
      </c>
      <c r="K3793" s="5" t="s">
        <v>82</v>
      </c>
      <c r="L3793" s="5" t="s">
        <v>83</v>
      </c>
      <c r="M3793" s="5" t="str">
        <f t="shared" si="59"/>
        <v>0</v>
      </c>
      <c r="N3793" s="5" t="str">
        <f>TEXT(Table1[[#This Row],[Date]],"mmm")</f>
        <v>Dec</v>
      </c>
      <c r="O3793" s="5">
        <f>YEAR(Table1[[#This Row],[Date]])</f>
        <v>2024</v>
      </c>
    </row>
    <row r="3794" spans="1:15" x14ac:dyDescent="0.25">
      <c r="A3794" s="5">
        <v>3793</v>
      </c>
      <c r="B3794" s="6">
        <v>45146</v>
      </c>
      <c r="C3794" s="5" t="s">
        <v>36</v>
      </c>
      <c r="D3794" s="5" t="str">
        <f>VLOOKUP($C3794,'Sales Person'!$A$1:$C$21,2,0)</f>
        <v>Michale Cole</v>
      </c>
      <c r="E3794" s="5" t="s">
        <v>15</v>
      </c>
      <c r="F3794" s="5" t="str">
        <f>VLOOKUP($E3794,Country!$A$1:$B$11,2,0)</f>
        <v>Oceania</v>
      </c>
      <c r="G3794" s="5" t="s">
        <v>22</v>
      </c>
      <c r="H3794" s="5" t="str">
        <f>VLOOKUP($G3794,Products!$A$1:$C$11,COLUMNS(Products!$A$2:B3794),0)</f>
        <v>Computing</v>
      </c>
      <c r="I3794" s="5">
        <f>VLOOKUP($G3794,Products!$A$1:$C$11,COLUMNS(Products!$A$2:C3794),0)</f>
        <v>415.78</v>
      </c>
      <c r="J3794" s="5">
        <v>774.04</v>
      </c>
      <c r="K3794" s="5" t="s">
        <v>81</v>
      </c>
      <c r="L3794" s="6">
        <v>45166</v>
      </c>
      <c r="M3794" s="5">
        <f t="shared" si="59"/>
        <v>20</v>
      </c>
      <c r="N3794" s="5" t="str">
        <f>TEXT(Table1[[#This Row],[Date]],"mmm")</f>
        <v>Aug</v>
      </c>
      <c r="O3794" s="5">
        <f>YEAR(Table1[[#This Row],[Date]])</f>
        <v>2023</v>
      </c>
    </row>
    <row r="3795" spans="1:15" x14ac:dyDescent="0.25">
      <c r="A3795" s="5">
        <v>3794</v>
      </c>
      <c r="B3795" s="6">
        <v>45471</v>
      </c>
      <c r="C3795" s="5" t="s">
        <v>40</v>
      </c>
      <c r="D3795" s="5" t="str">
        <f>VLOOKUP($C3795,'Sales Person'!$A$1:$C$21,2,0)</f>
        <v>Samantha Irvin</v>
      </c>
      <c r="E3795" s="5" t="s">
        <v>11</v>
      </c>
      <c r="F3795" s="5" t="str">
        <f>VLOOKUP($E3795,Country!$A$1:$B$11,2,0)</f>
        <v>Asia</v>
      </c>
      <c r="G3795" s="5" t="s">
        <v>29</v>
      </c>
      <c r="H3795" s="5" t="str">
        <f>VLOOKUP($G3795,Products!$A$1:$C$11,COLUMNS(Products!$A$2:B3795),0)</f>
        <v>Computing</v>
      </c>
      <c r="I3795" s="5">
        <f>VLOOKUP($G3795,Products!$A$1:$C$11,COLUMNS(Products!$A$2:C3795),0)</f>
        <v>104.6</v>
      </c>
      <c r="J3795" s="5">
        <v>980.89</v>
      </c>
      <c r="K3795" s="5" t="s">
        <v>81</v>
      </c>
      <c r="L3795" s="6">
        <v>45483</v>
      </c>
      <c r="M3795" s="5">
        <f t="shared" si="59"/>
        <v>12</v>
      </c>
      <c r="N3795" s="5" t="str">
        <f>TEXT(Table1[[#This Row],[Date]],"mmm")</f>
        <v>Jun</v>
      </c>
      <c r="O3795" s="5">
        <f>YEAR(Table1[[#This Row],[Date]])</f>
        <v>2024</v>
      </c>
    </row>
    <row r="3796" spans="1:15" x14ac:dyDescent="0.25">
      <c r="A3796" s="5">
        <v>3795</v>
      </c>
      <c r="B3796" s="6">
        <v>45413</v>
      </c>
      <c r="C3796" s="5" t="s">
        <v>60</v>
      </c>
      <c r="D3796" s="5" t="str">
        <f>VLOOKUP($C3796,'Sales Person'!$A$1:$C$21,2,0)</f>
        <v>Cathy Kelley</v>
      </c>
      <c r="E3796" s="5" t="s">
        <v>2</v>
      </c>
      <c r="F3796" s="5" t="str">
        <f>VLOOKUP($E3796,Country!$A$1:$B$11,2,0)</f>
        <v>North America</v>
      </c>
      <c r="G3796" s="5" t="s">
        <v>20</v>
      </c>
      <c r="H3796" s="5" t="str">
        <f>VLOOKUP($G3796,Products!$A$1:$C$11,COLUMNS(Products!$A$2:B3796),0)</f>
        <v>Office Equipment</v>
      </c>
      <c r="I3796" s="5">
        <f>VLOOKUP($G3796,Products!$A$1:$C$11,COLUMNS(Products!$A$2:C3796),0)</f>
        <v>350.59</v>
      </c>
      <c r="J3796" s="5">
        <v>313.77999999999997</v>
      </c>
      <c r="K3796" s="5" t="s">
        <v>81</v>
      </c>
      <c r="L3796" s="6">
        <v>45414</v>
      </c>
      <c r="M3796" s="5">
        <f t="shared" si="59"/>
        <v>1</v>
      </c>
      <c r="N3796" s="5" t="str">
        <f>TEXT(Table1[[#This Row],[Date]],"mmm")</f>
        <v>May</v>
      </c>
      <c r="O3796" s="5">
        <f>YEAR(Table1[[#This Row],[Date]])</f>
        <v>2024</v>
      </c>
    </row>
    <row r="3797" spans="1:15" x14ac:dyDescent="0.25">
      <c r="A3797" s="5">
        <v>3796</v>
      </c>
      <c r="B3797" s="6">
        <v>45456</v>
      </c>
      <c r="C3797" s="5" t="s">
        <v>42</v>
      </c>
      <c r="D3797" s="5" t="str">
        <f>VLOOKUP($C3797,'Sales Person'!$A$1:$C$21,2,0)</f>
        <v>Cathy Kelley</v>
      </c>
      <c r="E3797" s="5" t="s">
        <v>11</v>
      </c>
      <c r="F3797" s="5" t="str">
        <f>VLOOKUP($E3797,Country!$A$1:$B$11,2,0)</f>
        <v>Asia</v>
      </c>
      <c r="G3797" s="5" t="s">
        <v>20</v>
      </c>
      <c r="H3797" s="5" t="str">
        <f>VLOOKUP($G3797,Products!$A$1:$C$11,COLUMNS(Products!$A$2:B3797),0)</f>
        <v>Office Equipment</v>
      </c>
      <c r="I3797" s="5">
        <f>VLOOKUP($G3797,Products!$A$1:$C$11,COLUMNS(Products!$A$2:C3797),0)</f>
        <v>350.59</v>
      </c>
      <c r="J3797" s="5">
        <v>942.83</v>
      </c>
      <c r="K3797" s="5" t="s">
        <v>81</v>
      </c>
      <c r="L3797" s="6">
        <v>45468</v>
      </c>
      <c r="M3797" s="5">
        <f t="shared" si="59"/>
        <v>12</v>
      </c>
      <c r="N3797" s="5" t="str">
        <f>TEXT(Table1[[#This Row],[Date]],"mmm")</f>
        <v>Jun</v>
      </c>
      <c r="O3797" s="5">
        <f>YEAR(Table1[[#This Row],[Date]])</f>
        <v>2024</v>
      </c>
    </row>
    <row r="3798" spans="1:15" x14ac:dyDescent="0.25">
      <c r="A3798" s="5">
        <v>3797</v>
      </c>
      <c r="B3798" s="6">
        <v>45022</v>
      </c>
      <c r="C3798" s="5" t="s">
        <v>40</v>
      </c>
      <c r="D3798" s="5" t="str">
        <f>VLOOKUP($C3798,'Sales Person'!$A$1:$C$21,2,0)</f>
        <v>Samantha Irvin</v>
      </c>
      <c r="E3798" s="5" t="s">
        <v>9</v>
      </c>
      <c r="F3798" s="5" t="str">
        <f>VLOOKUP($E3798,Country!$A$1:$B$11,2,0)</f>
        <v>Europe</v>
      </c>
      <c r="G3798" s="5" t="s">
        <v>26</v>
      </c>
      <c r="H3798" s="5" t="str">
        <f>VLOOKUP($G3798,Products!$A$1:$C$11,COLUMNS(Products!$A$2:B3798),0)</f>
        <v>Electronics</v>
      </c>
      <c r="I3798" s="5">
        <f>VLOOKUP($G3798,Products!$A$1:$C$11,COLUMNS(Products!$A$2:C3798),0)</f>
        <v>263.2</v>
      </c>
      <c r="J3798" s="5">
        <v>543.55999999999995</v>
      </c>
      <c r="K3798" s="5" t="s">
        <v>81</v>
      </c>
      <c r="L3798" s="6">
        <v>45032</v>
      </c>
      <c r="M3798" s="5">
        <f t="shared" si="59"/>
        <v>10</v>
      </c>
      <c r="N3798" s="5" t="str">
        <f>TEXT(Table1[[#This Row],[Date]],"mmm")</f>
        <v>Apr</v>
      </c>
      <c r="O3798" s="5">
        <f>YEAR(Table1[[#This Row],[Date]])</f>
        <v>2023</v>
      </c>
    </row>
    <row r="3799" spans="1:15" x14ac:dyDescent="0.25">
      <c r="A3799" s="5">
        <v>3798</v>
      </c>
      <c r="B3799" s="6">
        <v>45281</v>
      </c>
      <c r="C3799" s="5" t="s">
        <v>54</v>
      </c>
      <c r="D3799" s="5" t="str">
        <f>VLOOKUP($C3799,'Sales Person'!$A$1:$C$21,2,0)</f>
        <v>Michale Cole</v>
      </c>
      <c r="E3799" s="5" t="s">
        <v>11</v>
      </c>
      <c r="F3799" s="5" t="str">
        <f>VLOOKUP($E3799,Country!$A$1:$B$11,2,0)</f>
        <v>Asia</v>
      </c>
      <c r="G3799" s="5" t="s">
        <v>33</v>
      </c>
      <c r="H3799" s="5" t="str">
        <f>VLOOKUP($G3799,Products!$A$1:$C$11,COLUMNS(Products!$A$2:B3799),0)</f>
        <v>Electronics</v>
      </c>
      <c r="I3799" s="5">
        <f>VLOOKUP($G3799,Products!$A$1:$C$11,COLUMNS(Products!$A$2:C3799),0)</f>
        <v>381.62</v>
      </c>
      <c r="J3799" s="5">
        <v>215.9</v>
      </c>
      <c r="K3799" s="5" t="s">
        <v>81</v>
      </c>
      <c r="L3799" s="6">
        <v>45293</v>
      </c>
      <c r="M3799" s="5">
        <f t="shared" si="59"/>
        <v>12</v>
      </c>
      <c r="N3799" s="5" t="str">
        <f>TEXT(Table1[[#This Row],[Date]],"mmm")</f>
        <v>Dec</v>
      </c>
      <c r="O3799" s="5">
        <f>YEAR(Table1[[#This Row],[Date]])</f>
        <v>2023</v>
      </c>
    </row>
    <row r="3800" spans="1:15" x14ac:dyDescent="0.25">
      <c r="A3800" s="5">
        <v>3799</v>
      </c>
      <c r="B3800" s="6">
        <v>44931</v>
      </c>
      <c r="C3800" s="5" t="s">
        <v>42</v>
      </c>
      <c r="D3800" s="5" t="str">
        <f>VLOOKUP($C3800,'Sales Person'!$A$1:$C$21,2,0)</f>
        <v>Cathy Kelley</v>
      </c>
      <c r="E3800" s="5" t="s">
        <v>4</v>
      </c>
      <c r="F3800" s="5" t="str">
        <f>VLOOKUP($E3800,Country!$A$1:$B$11,2,0)</f>
        <v>North America</v>
      </c>
      <c r="G3800" s="5" t="s">
        <v>24</v>
      </c>
      <c r="H3800" s="5" t="str">
        <f>VLOOKUP($G3800,Products!$A$1:$C$11,COLUMNS(Products!$A$2:B3800),0)</f>
        <v>Audio</v>
      </c>
      <c r="I3800" s="5">
        <f>VLOOKUP($G3800,Products!$A$1:$C$11,COLUMNS(Products!$A$2:C3800),0)</f>
        <v>195.62</v>
      </c>
      <c r="J3800" s="5">
        <v>719.73</v>
      </c>
      <c r="K3800" s="5" t="s">
        <v>82</v>
      </c>
      <c r="L3800" s="5" t="s">
        <v>83</v>
      </c>
      <c r="M3800" s="5" t="str">
        <f t="shared" si="59"/>
        <v>0</v>
      </c>
      <c r="N3800" s="5" t="str">
        <f>TEXT(Table1[[#This Row],[Date]],"mmm")</f>
        <v>Jan</v>
      </c>
      <c r="O3800" s="5">
        <f>YEAR(Table1[[#This Row],[Date]])</f>
        <v>2023</v>
      </c>
    </row>
    <row r="3801" spans="1:15" x14ac:dyDescent="0.25">
      <c r="A3801" s="5">
        <v>3800</v>
      </c>
      <c r="B3801" s="6">
        <v>45309</v>
      </c>
      <c r="C3801" s="5" t="s">
        <v>48</v>
      </c>
      <c r="D3801" s="5" t="str">
        <f>VLOOKUP($C3801,'Sales Person'!$A$1:$C$21,2,0)</f>
        <v>Cathy Kelley</v>
      </c>
      <c r="E3801" s="5" t="s">
        <v>4</v>
      </c>
      <c r="F3801" s="5" t="str">
        <f>VLOOKUP($E3801,Country!$A$1:$B$11,2,0)</f>
        <v>North America</v>
      </c>
      <c r="G3801" s="5" t="s">
        <v>28</v>
      </c>
      <c r="H3801" s="5" t="str">
        <f>VLOOKUP($G3801,Products!$A$1:$C$11,COLUMNS(Products!$A$2:B3801),0)</f>
        <v>Electronics</v>
      </c>
      <c r="I3801" s="5">
        <f>VLOOKUP($G3801,Products!$A$1:$C$11,COLUMNS(Products!$A$2:C3801),0)</f>
        <v>282.79000000000002</v>
      </c>
      <c r="J3801" s="5">
        <v>832.64</v>
      </c>
      <c r="K3801" s="5" t="s">
        <v>81</v>
      </c>
      <c r="L3801" s="6">
        <v>45311</v>
      </c>
      <c r="M3801" s="5">
        <f t="shared" si="59"/>
        <v>2</v>
      </c>
      <c r="N3801" s="5" t="str">
        <f>TEXT(Table1[[#This Row],[Date]],"mmm")</f>
        <v>Jan</v>
      </c>
      <c r="O3801" s="5">
        <f>YEAR(Table1[[#This Row],[Date]])</f>
        <v>2024</v>
      </c>
    </row>
    <row r="3802" spans="1:15" x14ac:dyDescent="0.25">
      <c r="A3802" s="5">
        <v>3801</v>
      </c>
      <c r="B3802" s="6">
        <v>45340</v>
      </c>
      <c r="C3802" s="5" t="s">
        <v>48</v>
      </c>
      <c r="D3802" s="5" t="str">
        <f>VLOOKUP($C3802,'Sales Person'!$A$1:$C$21,2,0)</f>
        <v>Cathy Kelley</v>
      </c>
      <c r="E3802" s="5" t="s">
        <v>7</v>
      </c>
      <c r="F3802" s="5" t="str">
        <f>VLOOKUP($E3802,Country!$A$1:$B$11,2,0)</f>
        <v>Europe</v>
      </c>
      <c r="G3802" s="5" t="s">
        <v>29</v>
      </c>
      <c r="H3802" s="5" t="str">
        <f>VLOOKUP($G3802,Products!$A$1:$C$11,COLUMNS(Products!$A$2:B3802),0)</f>
        <v>Computing</v>
      </c>
      <c r="I3802" s="5">
        <f>VLOOKUP($G3802,Products!$A$1:$C$11,COLUMNS(Products!$A$2:C3802),0)</f>
        <v>104.6</v>
      </c>
      <c r="J3802" s="5">
        <v>115.45</v>
      </c>
      <c r="K3802" s="5" t="s">
        <v>82</v>
      </c>
      <c r="L3802" s="5" t="s">
        <v>83</v>
      </c>
      <c r="M3802" s="5" t="str">
        <f t="shared" si="59"/>
        <v>0</v>
      </c>
      <c r="N3802" s="5" t="str">
        <f>TEXT(Table1[[#This Row],[Date]],"mmm")</f>
        <v>Feb</v>
      </c>
      <c r="O3802" s="5">
        <f>YEAR(Table1[[#This Row],[Date]])</f>
        <v>2024</v>
      </c>
    </row>
    <row r="3803" spans="1:15" x14ac:dyDescent="0.25">
      <c r="A3803" s="5">
        <v>3802</v>
      </c>
      <c r="B3803" s="6">
        <v>45453</v>
      </c>
      <c r="C3803" s="5" t="s">
        <v>40</v>
      </c>
      <c r="D3803" s="5" t="str">
        <f>VLOOKUP($C3803,'Sales Person'!$A$1:$C$21,2,0)</f>
        <v>Samantha Irvin</v>
      </c>
      <c r="E3803" s="5" t="s">
        <v>10</v>
      </c>
      <c r="F3803" s="5" t="str">
        <f>VLOOKUP($E3803,Country!$A$1:$B$11,2,0)</f>
        <v>Europe</v>
      </c>
      <c r="G3803" s="5" t="s">
        <v>30</v>
      </c>
      <c r="H3803" s="5" t="str">
        <f>VLOOKUP($G3803,Products!$A$1:$C$11,COLUMNS(Products!$A$2:B3803),0)</f>
        <v>Audio</v>
      </c>
      <c r="I3803" s="5">
        <f>VLOOKUP($G3803,Products!$A$1:$C$11,COLUMNS(Products!$A$2:C3803),0)</f>
        <v>199.57</v>
      </c>
      <c r="J3803" s="5">
        <v>746.53</v>
      </c>
      <c r="K3803" s="5" t="s">
        <v>81</v>
      </c>
      <c r="L3803" s="6">
        <v>45459</v>
      </c>
      <c r="M3803" s="5">
        <f t="shared" si="59"/>
        <v>6</v>
      </c>
      <c r="N3803" s="5" t="str">
        <f>TEXT(Table1[[#This Row],[Date]],"mmm")</f>
        <v>Jun</v>
      </c>
      <c r="O3803" s="5">
        <f>YEAR(Table1[[#This Row],[Date]])</f>
        <v>2024</v>
      </c>
    </row>
    <row r="3804" spans="1:15" x14ac:dyDescent="0.25">
      <c r="A3804" s="5">
        <v>3803</v>
      </c>
      <c r="B3804" s="6">
        <v>44978</v>
      </c>
      <c r="C3804" s="5" t="s">
        <v>56</v>
      </c>
      <c r="D3804" s="5" t="str">
        <f>VLOOKUP($C3804,'Sales Person'!$A$1:$C$21,2,0)</f>
        <v>Nick Patrick</v>
      </c>
      <c r="E3804" s="5" t="s">
        <v>9</v>
      </c>
      <c r="F3804" s="5" t="str">
        <f>VLOOKUP($E3804,Country!$A$1:$B$11,2,0)</f>
        <v>Europe</v>
      </c>
      <c r="G3804" s="5" t="s">
        <v>20</v>
      </c>
      <c r="H3804" s="5" t="str">
        <f>VLOOKUP($G3804,Products!$A$1:$C$11,COLUMNS(Products!$A$2:B3804),0)</f>
        <v>Office Equipment</v>
      </c>
      <c r="I3804" s="5">
        <f>VLOOKUP($G3804,Products!$A$1:$C$11,COLUMNS(Products!$A$2:C3804),0)</f>
        <v>350.59</v>
      </c>
      <c r="J3804" s="5">
        <v>383.12</v>
      </c>
      <c r="K3804" s="5" t="s">
        <v>82</v>
      </c>
      <c r="L3804" s="5" t="s">
        <v>83</v>
      </c>
      <c r="M3804" s="5" t="str">
        <f t="shared" si="59"/>
        <v>0</v>
      </c>
      <c r="N3804" s="5" t="str">
        <f>TEXT(Table1[[#This Row],[Date]],"mmm")</f>
        <v>Feb</v>
      </c>
      <c r="O3804" s="5">
        <f>YEAR(Table1[[#This Row],[Date]])</f>
        <v>2023</v>
      </c>
    </row>
    <row r="3805" spans="1:15" x14ac:dyDescent="0.25">
      <c r="A3805" s="5">
        <v>3804</v>
      </c>
      <c r="B3805" s="6">
        <v>45282</v>
      </c>
      <c r="C3805" s="5" t="s">
        <v>72</v>
      </c>
      <c r="D3805" s="5" t="str">
        <f>VLOOKUP($C3805,'Sales Person'!$A$1:$C$21,2,0)</f>
        <v>Cathy Kelley</v>
      </c>
      <c r="E3805" s="5" t="s">
        <v>11</v>
      </c>
      <c r="F3805" s="5" t="str">
        <f>VLOOKUP($E3805,Country!$A$1:$B$11,2,0)</f>
        <v>Asia</v>
      </c>
      <c r="G3805" s="5" t="s">
        <v>31</v>
      </c>
      <c r="H3805" s="5" t="str">
        <f>VLOOKUP($G3805,Products!$A$1:$C$11,COLUMNS(Products!$A$2:B3805),0)</f>
        <v>Electronics</v>
      </c>
      <c r="I3805" s="5">
        <f>VLOOKUP($G3805,Products!$A$1:$C$11,COLUMNS(Products!$A$2:C3805),0)</f>
        <v>71.97</v>
      </c>
      <c r="J3805" s="5">
        <v>296.29000000000002</v>
      </c>
      <c r="K3805" s="5" t="s">
        <v>81</v>
      </c>
      <c r="L3805" s="6">
        <v>45294</v>
      </c>
      <c r="M3805" s="5">
        <f t="shared" si="59"/>
        <v>12</v>
      </c>
      <c r="N3805" s="5" t="str">
        <f>TEXT(Table1[[#This Row],[Date]],"mmm")</f>
        <v>Dec</v>
      </c>
      <c r="O3805" s="5">
        <f>YEAR(Table1[[#This Row],[Date]])</f>
        <v>2023</v>
      </c>
    </row>
    <row r="3806" spans="1:15" x14ac:dyDescent="0.25">
      <c r="A3806" s="5">
        <v>3805</v>
      </c>
      <c r="B3806" s="6">
        <v>45482</v>
      </c>
      <c r="C3806" s="5" t="s">
        <v>56</v>
      </c>
      <c r="D3806" s="5" t="str">
        <f>VLOOKUP($C3806,'Sales Person'!$A$1:$C$21,2,0)</f>
        <v>Nick Patrick</v>
      </c>
      <c r="E3806" s="5" t="s">
        <v>9</v>
      </c>
      <c r="F3806" s="5" t="str">
        <f>VLOOKUP($E3806,Country!$A$1:$B$11,2,0)</f>
        <v>Europe</v>
      </c>
      <c r="G3806" s="5" t="s">
        <v>22</v>
      </c>
      <c r="H3806" s="5" t="str">
        <f>VLOOKUP($G3806,Products!$A$1:$C$11,COLUMNS(Products!$A$2:B3806),0)</f>
        <v>Computing</v>
      </c>
      <c r="I3806" s="5">
        <f>VLOOKUP($G3806,Products!$A$1:$C$11,COLUMNS(Products!$A$2:C3806),0)</f>
        <v>415.78</v>
      </c>
      <c r="J3806" s="5">
        <v>814.76</v>
      </c>
      <c r="K3806" s="5" t="s">
        <v>81</v>
      </c>
      <c r="L3806" s="6">
        <v>45492</v>
      </c>
      <c r="M3806" s="5">
        <f t="shared" si="59"/>
        <v>10</v>
      </c>
      <c r="N3806" s="5" t="str">
        <f>TEXT(Table1[[#This Row],[Date]],"mmm")</f>
        <v>Jul</v>
      </c>
      <c r="O3806" s="5">
        <f>YEAR(Table1[[#This Row],[Date]])</f>
        <v>2024</v>
      </c>
    </row>
    <row r="3807" spans="1:15" x14ac:dyDescent="0.25">
      <c r="A3807" s="5">
        <v>3806</v>
      </c>
      <c r="B3807" s="6">
        <v>44991</v>
      </c>
      <c r="C3807" s="5" t="s">
        <v>68</v>
      </c>
      <c r="D3807" s="5" t="str">
        <f>VLOOKUP($C3807,'Sales Person'!$A$1:$C$21,2,0)</f>
        <v>Samantha Irvin</v>
      </c>
      <c r="E3807" s="5" t="s">
        <v>9</v>
      </c>
      <c r="F3807" s="5" t="str">
        <f>VLOOKUP($E3807,Country!$A$1:$B$11,2,0)</f>
        <v>Europe</v>
      </c>
      <c r="G3807" s="5" t="s">
        <v>22</v>
      </c>
      <c r="H3807" s="5" t="str">
        <f>VLOOKUP($G3807,Products!$A$1:$C$11,COLUMNS(Products!$A$2:B3807),0)</f>
        <v>Computing</v>
      </c>
      <c r="I3807" s="5">
        <f>VLOOKUP($G3807,Products!$A$1:$C$11,COLUMNS(Products!$A$2:C3807),0)</f>
        <v>415.78</v>
      </c>
      <c r="J3807" s="5">
        <v>404.78</v>
      </c>
      <c r="K3807" s="5" t="s">
        <v>81</v>
      </c>
      <c r="L3807" s="6">
        <v>45001</v>
      </c>
      <c r="M3807" s="5">
        <f t="shared" si="59"/>
        <v>10</v>
      </c>
      <c r="N3807" s="5" t="str">
        <f>TEXT(Table1[[#This Row],[Date]],"mmm")</f>
        <v>Mar</v>
      </c>
      <c r="O3807" s="5">
        <f>YEAR(Table1[[#This Row],[Date]])</f>
        <v>2023</v>
      </c>
    </row>
    <row r="3808" spans="1:15" x14ac:dyDescent="0.25">
      <c r="A3808" s="5">
        <v>3807</v>
      </c>
      <c r="B3808" s="6">
        <v>45387</v>
      </c>
      <c r="C3808" s="5" t="s">
        <v>68</v>
      </c>
      <c r="D3808" s="5" t="str">
        <f>VLOOKUP($C3808,'Sales Person'!$A$1:$C$21,2,0)</f>
        <v>Samantha Irvin</v>
      </c>
      <c r="E3808" s="5" t="s">
        <v>15</v>
      </c>
      <c r="F3808" s="5" t="str">
        <f>VLOOKUP($E3808,Country!$A$1:$B$11,2,0)</f>
        <v>Oceania</v>
      </c>
      <c r="G3808" s="5" t="s">
        <v>26</v>
      </c>
      <c r="H3808" s="5" t="str">
        <f>VLOOKUP($G3808,Products!$A$1:$C$11,COLUMNS(Products!$A$2:B3808),0)</f>
        <v>Electronics</v>
      </c>
      <c r="I3808" s="5">
        <f>VLOOKUP($G3808,Products!$A$1:$C$11,COLUMNS(Products!$A$2:C3808),0)</f>
        <v>263.2</v>
      </c>
      <c r="J3808" s="5">
        <v>935.23</v>
      </c>
      <c r="K3808" s="5" t="s">
        <v>81</v>
      </c>
      <c r="L3808" s="6">
        <v>45407</v>
      </c>
      <c r="M3808" s="5">
        <f t="shared" si="59"/>
        <v>20</v>
      </c>
      <c r="N3808" s="5" t="str">
        <f>TEXT(Table1[[#This Row],[Date]],"mmm")</f>
        <v>Apr</v>
      </c>
      <c r="O3808" s="5">
        <f>YEAR(Table1[[#This Row],[Date]])</f>
        <v>2024</v>
      </c>
    </row>
    <row r="3809" spans="1:15" x14ac:dyDescent="0.25">
      <c r="A3809" s="5">
        <v>3808</v>
      </c>
      <c r="B3809" s="6">
        <v>45588</v>
      </c>
      <c r="C3809" s="5" t="s">
        <v>66</v>
      </c>
      <c r="D3809" s="5" t="str">
        <f>VLOOKUP($C3809,'Sales Person'!$A$1:$C$21,2,0)</f>
        <v>Michale Cole</v>
      </c>
      <c r="E3809" s="5" t="s">
        <v>4</v>
      </c>
      <c r="F3809" s="5" t="str">
        <f>VLOOKUP($E3809,Country!$A$1:$B$11,2,0)</f>
        <v>North America</v>
      </c>
      <c r="G3809" s="5" t="s">
        <v>28</v>
      </c>
      <c r="H3809" s="5" t="str">
        <f>VLOOKUP($G3809,Products!$A$1:$C$11,COLUMNS(Products!$A$2:B3809),0)</f>
        <v>Electronics</v>
      </c>
      <c r="I3809" s="5">
        <f>VLOOKUP($G3809,Products!$A$1:$C$11,COLUMNS(Products!$A$2:C3809),0)</f>
        <v>282.79000000000002</v>
      </c>
      <c r="J3809" s="5">
        <v>735.76</v>
      </c>
      <c r="K3809" s="5" t="s">
        <v>82</v>
      </c>
      <c r="L3809" s="5" t="s">
        <v>83</v>
      </c>
      <c r="M3809" s="5" t="str">
        <f t="shared" si="59"/>
        <v>0</v>
      </c>
      <c r="N3809" s="5" t="str">
        <f>TEXT(Table1[[#This Row],[Date]],"mmm")</f>
        <v>Oct</v>
      </c>
      <c r="O3809" s="5">
        <f>YEAR(Table1[[#This Row],[Date]])</f>
        <v>2024</v>
      </c>
    </row>
    <row r="3810" spans="1:15" x14ac:dyDescent="0.25">
      <c r="A3810" s="5">
        <v>3809</v>
      </c>
      <c r="B3810" s="6">
        <v>45374</v>
      </c>
      <c r="C3810" s="5" t="s">
        <v>60</v>
      </c>
      <c r="D3810" s="5" t="str">
        <f>VLOOKUP($C3810,'Sales Person'!$A$1:$C$21,2,0)</f>
        <v>Cathy Kelley</v>
      </c>
      <c r="E3810" s="5" t="s">
        <v>14</v>
      </c>
      <c r="F3810" s="5" t="str">
        <f>VLOOKUP($E3810,Country!$A$1:$B$11,2,0)</f>
        <v>Asia</v>
      </c>
      <c r="G3810" s="5" t="s">
        <v>20</v>
      </c>
      <c r="H3810" s="5" t="str">
        <f>VLOOKUP($G3810,Products!$A$1:$C$11,COLUMNS(Products!$A$2:B3810),0)</f>
        <v>Office Equipment</v>
      </c>
      <c r="I3810" s="5">
        <f>VLOOKUP($G3810,Products!$A$1:$C$11,COLUMNS(Products!$A$2:C3810),0)</f>
        <v>350.59</v>
      </c>
      <c r="J3810" s="5">
        <v>450.8</v>
      </c>
      <c r="K3810" s="5" t="s">
        <v>82</v>
      </c>
      <c r="L3810" s="5" t="s">
        <v>83</v>
      </c>
      <c r="M3810" s="5" t="str">
        <f t="shared" si="59"/>
        <v>0</v>
      </c>
      <c r="N3810" s="5" t="str">
        <f>TEXT(Table1[[#This Row],[Date]],"mmm")</f>
        <v>Mar</v>
      </c>
      <c r="O3810" s="5">
        <f>YEAR(Table1[[#This Row],[Date]])</f>
        <v>2024</v>
      </c>
    </row>
    <row r="3811" spans="1:15" x14ac:dyDescent="0.25">
      <c r="A3811" s="5">
        <v>3810</v>
      </c>
      <c r="B3811" s="6">
        <v>45022</v>
      </c>
      <c r="C3811" s="5" t="s">
        <v>38</v>
      </c>
      <c r="D3811" s="5" t="str">
        <f>VLOOKUP($C3811,'Sales Person'!$A$1:$C$21,2,0)</f>
        <v>Samantha Irvin</v>
      </c>
      <c r="E3811" s="5" t="s">
        <v>5</v>
      </c>
      <c r="F3811" s="5" t="str">
        <f>VLOOKUP($E3811,Country!$A$1:$B$11,2,0)</f>
        <v>South America</v>
      </c>
      <c r="G3811" s="5" t="s">
        <v>28</v>
      </c>
      <c r="H3811" s="5" t="str">
        <f>VLOOKUP($G3811,Products!$A$1:$C$11,COLUMNS(Products!$A$2:B3811),0)</f>
        <v>Electronics</v>
      </c>
      <c r="I3811" s="5">
        <f>VLOOKUP($G3811,Products!$A$1:$C$11,COLUMNS(Products!$A$2:C3811),0)</f>
        <v>282.79000000000002</v>
      </c>
      <c r="J3811" s="5">
        <v>456.56</v>
      </c>
      <c r="K3811" s="5" t="s">
        <v>81</v>
      </c>
      <c r="L3811" s="6">
        <v>45026</v>
      </c>
      <c r="M3811" s="5">
        <f t="shared" si="59"/>
        <v>4</v>
      </c>
      <c r="N3811" s="5" t="str">
        <f>TEXT(Table1[[#This Row],[Date]],"mmm")</f>
        <v>Apr</v>
      </c>
      <c r="O3811" s="5">
        <f>YEAR(Table1[[#This Row],[Date]])</f>
        <v>2023</v>
      </c>
    </row>
    <row r="3812" spans="1:15" x14ac:dyDescent="0.25">
      <c r="A3812" s="5">
        <v>3811</v>
      </c>
      <c r="B3812" s="6">
        <v>45586</v>
      </c>
      <c r="C3812" s="5" t="s">
        <v>36</v>
      </c>
      <c r="D3812" s="5" t="str">
        <f>VLOOKUP($C3812,'Sales Person'!$A$1:$C$21,2,0)</f>
        <v>Michale Cole</v>
      </c>
      <c r="E3812" s="5" t="s">
        <v>7</v>
      </c>
      <c r="F3812" s="5" t="str">
        <f>VLOOKUP($E3812,Country!$A$1:$B$11,2,0)</f>
        <v>Europe</v>
      </c>
      <c r="G3812" s="5" t="s">
        <v>32</v>
      </c>
      <c r="H3812" s="5" t="str">
        <f>VLOOKUP($G3812,Products!$A$1:$C$11,COLUMNS(Products!$A$2:B3812),0)</f>
        <v>Audio</v>
      </c>
      <c r="I3812" s="5">
        <f>VLOOKUP($G3812,Products!$A$1:$C$11,COLUMNS(Products!$A$2:C3812),0)</f>
        <v>143.09</v>
      </c>
      <c r="J3812" s="5">
        <v>124.88</v>
      </c>
      <c r="K3812" s="5" t="s">
        <v>81</v>
      </c>
      <c r="L3812" s="6">
        <v>45594</v>
      </c>
      <c r="M3812" s="5">
        <f t="shared" si="59"/>
        <v>8</v>
      </c>
      <c r="N3812" s="5" t="str">
        <f>TEXT(Table1[[#This Row],[Date]],"mmm")</f>
        <v>Oct</v>
      </c>
      <c r="O3812" s="5">
        <f>YEAR(Table1[[#This Row],[Date]])</f>
        <v>2024</v>
      </c>
    </row>
    <row r="3813" spans="1:15" x14ac:dyDescent="0.25">
      <c r="A3813" s="5">
        <v>3812</v>
      </c>
      <c r="B3813" s="6">
        <v>45414</v>
      </c>
      <c r="C3813" s="5" t="s">
        <v>42</v>
      </c>
      <c r="D3813" s="5" t="str">
        <f>VLOOKUP($C3813,'Sales Person'!$A$1:$C$21,2,0)</f>
        <v>Cathy Kelley</v>
      </c>
      <c r="E3813" s="5" t="s">
        <v>4</v>
      </c>
      <c r="F3813" s="5" t="str">
        <f>VLOOKUP($E3813,Country!$A$1:$B$11,2,0)</f>
        <v>North America</v>
      </c>
      <c r="G3813" s="5" t="s">
        <v>29</v>
      </c>
      <c r="H3813" s="5" t="str">
        <f>VLOOKUP($G3813,Products!$A$1:$C$11,COLUMNS(Products!$A$2:B3813),0)</f>
        <v>Computing</v>
      </c>
      <c r="I3813" s="5">
        <f>VLOOKUP($G3813,Products!$A$1:$C$11,COLUMNS(Products!$A$2:C3813),0)</f>
        <v>104.6</v>
      </c>
      <c r="J3813" s="5">
        <v>915.94</v>
      </c>
      <c r="K3813" s="5" t="s">
        <v>81</v>
      </c>
      <c r="L3813" s="6">
        <v>45416</v>
      </c>
      <c r="M3813" s="5">
        <f t="shared" si="59"/>
        <v>2</v>
      </c>
      <c r="N3813" s="5" t="str">
        <f>TEXT(Table1[[#This Row],[Date]],"mmm")</f>
        <v>May</v>
      </c>
      <c r="O3813" s="5">
        <f>YEAR(Table1[[#This Row],[Date]])</f>
        <v>2024</v>
      </c>
    </row>
    <row r="3814" spans="1:15" x14ac:dyDescent="0.25">
      <c r="A3814" s="5">
        <v>3813</v>
      </c>
      <c r="B3814" s="6">
        <v>45648</v>
      </c>
      <c r="C3814" s="5" t="s">
        <v>44</v>
      </c>
      <c r="D3814" s="5" t="str">
        <f>VLOOKUP($C3814,'Sales Person'!$A$1:$C$21,2,0)</f>
        <v>Cathy Kelley</v>
      </c>
      <c r="E3814" s="5" t="s">
        <v>2</v>
      </c>
      <c r="F3814" s="5" t="str">
        <f>VLOOKUP($E3814,Country!$A$1:$B$11,2,0)</f>
        <v>North America</v>
      </c>
      <c r="G3814" s="5" t="s">
        <v>33</v>
      </c>
      <c r="H3814" s="5" t="str">
        <f>VLOOKUP($G3814,Products!$A$1:$C$11,COLUMNS(Products!$A$2:B3814),0)</f>
        <v>Electronics</v>
      </c>
      <c r="I3814" s="5">
        <f>VLOOKUP($G3814,Products!$A$1:$C$11,COLUMNS(Products!$A$2:C3814),0)</f>
        <v>381.62</v>
      </c>
      <c r="J3814" s="5">
        <v>438.33</v>
      </c>
      <c r="K3814" s="5" t="s">
        <v>81</v>
      </c>
      <c r="L3814" s="6">
        <v>45649</v>
      </c>
      <c r="M3814" s="5">
        <f t="shared" si="59"/>
        <v>1</v>
      </c>
      <c r="N3814" s="5" t="str">
        <f>TEXT(Table1[[#This Row],[Date]],"mmm")</f>
        <v>Dec</v>
      </c>
      <c r="O3814" s="5">
        <f>YEAR(Table1[[#This Row],[Date]])</f>
        <v>2024</v>
      </c>
    </row>
    <row r="3815" spans="1:15" x14ac:dyDescent="0.25">
      <c r="A3815" s="5">
        <v>3814</v>
      </c>
      <c r="B3815" s="6">
        <v>45553</v>
      </c>
      <c r="C3815" s="5" t="s">
        <v>74</v>
      </c>
      <c r="D3815" s="5" t="str">
        <f>VLOOKUP($C3815,'Sales Person'!$A$1:$C$21,2,0)</f>
        <v>Michale Cole</v>
      </c>
      <c r="E3815" s="5" t="s">
        <v>13</v>
      </c>
      <c r="F3815" s="5" t="str">
        <f>VLOOKUP($E3815,Country!$A$1:$B$11,2,0)</f>
        <v>Asia</v>
      </c>
      <c r="G3815" s="5" t="s">
        <v>20</v>
      </c>
      <c r="H3815" s="5" t="str">
        <f>VLOOKUP($G3815,Products!$A$1:$C$11,COLUMNS(Products!$A$2:B3815),0)</f>
        <v>Office Equipment</v>
      </c>
      <c r="I3815" s="5">
        <f>VLOOKUP($G3815,Products!$A$1:$C$11,COLUMNS(Products!$A$2:C3815),0)</f>
        <v>350.59</v>
      </c>
      <c r="J3815" s="5">
        <v>894.16</v>
      </c>
      <c r="K3815" s="5" t="s">
        <v>82</v>
      </c>
      <c r="L3815" s="5" t="s">
        <v>83</v>
      </c>
      <c r="M3815" s="5" t="str">
        <f t="shared" si="59"/>
        <v>0</v>
      </c>
      <c r="N3815" s="5" t="str">
        <f>TEXT(Table1[[#This Row],[Date]],"mmm")</f>
        <v>Sep</v>
      </c>
      <c r="O3815" s="5">
        <f>YEAR(Table1[[#This Row],[Date]])</f>
        <v>2024</v>
      </c>
    </row>
    <row r="3816" spans="1:15" x14ac:dyDescent="0.25">
      <c r="A3816" s="5">
        <v>3815</v>
      </c>
      <c r="B3816" s="6">
        <v>45038</v>
      </c>
      <c r="C3816" s="5" t="s">
        <v>68</v>
      </c>
      <c r="D3816" s="5" t="str">
        <f>VLOOKUP($C3816,'Sales Person'!$A$1:$C$21,2,0)</f>
        <v>Samantha Irvin</v>
      </c>
      <c r="E3816" s="5" t="s">
        <v>14</v>
      </c>
      <c r="F3816" s="5" t="str">
        <f>VLOOKUP($E3816,Country!$A$1:$B$11,2,0)</f>
        <v>Asia</v>
      </c>
      <c r="G3816" s="5" t="s">
        <v>26</v>
      </c>
      <c r="H3816" s="5" t="str">
        <f>VLOOKUP($G3816,Products!$A$1:$C$11,COLUMNS(Products!$A$2:B3816),0)</f>
        <v>Electronics</v>
      </c>
      <c r="I3816" s="5">
        <f>VLOOKUP($G3816,Products!$A$1:$C$11,COLUMNS(Products!$A$2:C3816),0)</f>
        <v>263.2</v>
      </c>
      <c r="J3816" s="5">
        <v>766.02</v>
      </c>
      <c r="K3816" s="5" t="s">
        <v>81</v>
      </c>
      <c r="L3816" s="6">
        <v>45056</v>
      </c>
      <c r="M3816" s="5">
        <f t="shared" si="59"/>
        <v>18</v>
      </c>
      <c r="N3816" s="5" t="str">
        <f>TEXT(Table1[[#This Row],[Date]],"mmm")</f>
        <v>Apr</v>
      </c>
      <c r="O3816" s="5">
        <f>YEAR(Table1[[#This Row],[Date]])</f>
        <v>2023</v>
      </c>
    </row>
    <row r="3817" spans="1:15" x14ac:dyDescent="0.25">
      <c r="A3817" s="5">
        <v>3816</v>
      </c>
      <c r="B3817" s="6">
        <v>44953</v>
      </c>
      <c r="C3817" s="5" t="s">
        <v>48</v>
      </c>
      <c r="D3817" s="5" t="str">
        <f>VLOOKUP($C3817,'Sales Person'!$A$1:$C$21,2,0)</f>
        <v>Cathy Kelley</v>
      </c>
      <c r="E3817" s="5" t="s">
        <v>4</v>
      </c>
      <c r="F3817" s="5" t="str">
        <f>VLOOKUP($E3817,Country!$A$1:$B$11,2,0)</f>
        <v>North America</v>
      </c>
      <c r="G3817" s="5" t="s">
        <v>31</v>
      </c>
      <c r="H3817" s="5" t="str">
        <f>VLOOKUP($G3817,Products!$A$1:$C$11,COLUMNS(Products!$A$2:B3817),0)</f>
        <v>Electronics</v>
      </c>
      <c r="I3817" s="5">
        <f>VLOOKUP($G3817,Products!$A$1:$C$11,COLUMNS(Products!$A$2:C3817),0)</f>
        <v>71.97</v>
      </c>
      <c r="J3817" s="5">
        <v>584.87</v>
      </c>
      <c r="K3817" s="5" t="s">
        <v>81</v>
      </c>
      <c r="L3817" s="6">
        <v>44955</v>
      </c>
      <c r="M3817" s="5">
        <f t="shared" si="59"/>
        <v>2</v>
      </c>
      <c r="N3817" s="5" t="str">
        <f>TEXT(Table1[[#This Row],[Date]],"mmm")</f>
        <v>Jan</v>
      </c>
      <c r="O3817" s="5">
        <f>YEAR(Table1[[#This Row],[Date]])</f>
        <v>2023</v>
      </c>
    </row>
    <row r="3818" spans="1:15" x14ac:dyDescent="0.25">
      <c r="A3818" s="5">
        <v>3817</v>
      </c>
      <c r="B3818" s="6">
        <v>45152</v>
      </c>
      <c r="C3818" s="5" t="s">
        <v>64</v>
      </c>
      <c r="D3818" s="5" t="str">
        <f>VLOOKUP($C3818,'Sales Person'!$A$1:$C$21,2,0)</f>
        <v>Michale Cole</v>
      </c>
      <c r="E3818" s="5" t="s">
        <v>13</v>
      </c>
      <c r="F3818" s="5" t="str">
        <f>VLOOKUP($E3818,Country!$A$1:$B$11,2,0)</f>
        <v>Asia</v>
      </c>
      <c r="G3818" s="5" t="s">
        <v>22</v>
      </c>
      <c r="H3818" s="5" t="str">
        <f>VLOOKUP($G3818,Products!$A$1:$C$11,COLUMNS(Products!$A$2:B3818),0)</f>
        <v>Computing</v>
      </c>
      <c r="I3818" s="5">
        <f>VLOOKUP($G3818,Products!$A$1:$C$11,COLUMNS(Products!$A$2:C3818),0)</f>
        <v>415.78</v>
      </c>
      <c r="J3818" s="5">
        <v>752.47</v>
      </c>
      <c r="K3818" s="5" t="s">
        <v>81</v>
      </c>
      <c r="L3818" s="6">
        <v>45167</v>
      </c>
      <c r="M3818" s="5">
        <f t="shared" si="59"/>
        <v>15</v>
      </c>
      <c r="N3818" s="5" t="str">
        <f>TEXT(Table1[[#This Row],[Date]],"mmm")</f>
        <v>Aug</v>
      </c>
      <c r="O3818" s="5">
        <f>YEAR(Table1[[#This Row],[Date]])</f>
        <v>2023</v>
      </c>
    </row>
    <row r="3819" spans="1:15" x14ac:dyDescent="0.25">
      <c r="A3819" s="5">
        <v>3818</v>
      </c>
      <c r="B3819" s="6">
        <v>45392</v>
      </c>
      <c r="C3819" s="5" t="s">
        <v>38</v>
      </c>
      <c r="D3819" s="5" t="str">
        <f>VLOOKUP($C3819,'Sales Person'!$A$1:$C$21,2,0)</f>
        <v>Samantha Irvin</v>
      </c>
      <c r="E3819" s="5" t="s">
        <v>2</v>
      </c>
      <c r="F3819" s="5" t="str">
        <f>VLOOKUP($E3819,Country!$A$1:$B$11,2,0)</f>
        <v>North America</v>
      </c>
      <c r="G3819" s="5" t="s">
        <v>24</v>
      </c>
      <c r="H3819" s="5" t="str">
        <f>VLOOKUP($G3819,Products!$A$1:$C$11,COLUMNS(Products!$A$2:B3819),0)</f>
        <v>Audio</v>
      </c>
      <c r="I3819" s="5">
        <f>VLOOKUP($G3819,Products!$A$1:$C$11,COLUMNS(Products!$A$2:C3819),0)</f>
        <v>195.62</v>
      </c>
      <c r="J3819" s="5">
        <v>661.63</v>
      </c>
      <c r="K3819" s="5" t="s">
        <v>82</v>
      </c>
      <c r="L3819" s="5" t="s">
        <v>83</v>
      </c>
      <c r="M3819" s="5" t="str">
        <f t="shared" si="59"/>
        <v>0</v>
      </c>
      <c r="N3819" s="5" t="str">
        <f>TEXT(Table1[[#This Row],[Date]],"mmm")</f>
        <v>Apr</v>
      </c>
      <c r="O3819" s="5">
        <f>YEAR(Table1[[#This Row],[Date]])</f>
        <v>2024</v>
      </c>
    </row>
    <row r="3820" spans="1:15" x14ac:dyDescent="0.25">
      <c r="A3820" s="5">
        <v>3819</v>
      </c>
      <c r="B3820" s="6">
        <v>45569</v>
      </c>
      <c r="C3820" s="5" t="s">
        <v>62</v>
      </c>
      <c r="D3820" s="5" t="str">
        <f>VLOOKUP($C3820,'Sales Person'!$A$1:$C$21,2,0)</f>
        <v>Cathy Kelley</v>
      </c>
      <c r="E3820" s="5" t="s">
        <v>10</v>
      </c>
      <c r="F3820" s="5" t="str">
        <f>VLOOKUP($E3820,Country!$A$1:$B$11,2,0)</f>
        <v>Europe</v>
      </c>
      <c r="G3820" s="5" t="s">
        <v>28</v>
      </c>
      <c r="H3820" s="5" t="str">
        <f>VLOOKUP($G3820,Products!$A$1:$C$11,COLUMNS(Products!$A$2:B3820),0)</f>
        <v>Electronics</v>
      </c>
      <c r="I3820" s="5">
        <f>VLOOKUP($G3820,Products!$A$1:$C$11,COLUMNS(Products!$A$2:C3820),0)</f>
        <v>282.79000000000002</v>
      </c>
      <c r="J3820" s="5">
        <v>321.51</v>
      </c>
      <c r="K3820" s="5" t="s">
        <v>81</v>
      </c>
      <c r="L3820" s="6">
        <v>45575</v>
      </c>
      <c r="M3820" s="5">
        <f t="shared" si="59"/>
        <v>6</v>
      </c>
      <c r="N3820" s="5" t="str">
        <f>TEXT(Table1[[#This Row],[Date]],"mmm")</f>
        <v>Oct</v>
      </c>
      <c r="O3820" s="5">
        <f>YEAR(Table1[[#This Row],[Date]])</f>
        <v>2024</v>
      </c>
    </row>
    <row r="3821" spans="1:15" x14ac:dyDescent="0.25">
      <c r="A3821" s="5">
        <v>3820</v>
      </c>
      <c r="B3821" s="6">
        <v>45557</v>
      </c>
      <c r="C3821" s="5" t="s">
        <v>46</v>
      </c>
      <c r="D3821" s="5" t="str">
        <f>VLOOKUP($C3821,'Sales Person'!$A$1:$C$21,2,0)</f>
        <v>Nick Patrick</v>
      </c>
      <c r="E3821" s="5" t="s">
        <v>9</v>
      </c>
      <c r="F3821" s="5" t="str">
        <f>VLOOKUP($E3821,Country!$A$1:$B$11,2,0)</f>
        <v>Europe</v>
      </c>
      <c r="G3821" s="5" t="s">
        <v>22</v>
      </c>
      <c r="H3821" s="5" t="str">
        <f>VLOOKUP($G3821,Products!$A$1:$C$11,COLUMNS(Products!$A$2:B3821),0)</f>
        <v>Computing</v>
      </c>
      <c r="I3821" s="5">
        <f>VLOOKUP($G3821,Products!$A$1:$C$11,COLUMNS(Products!$A$2:C3821),0)</f>
        <v>415.78</v>
      </c>
      <c r="J3821" s="5">
        <v>940.69</v>
      </c>
      <c r="K3821" s="5" t="s">
        <v>81</v>
      </c>
      <c r="L3821" s="6">
        <v>45567</v>
      </c>
      <c r="M3821" s="5">
        <f t="shared" si="59"/>
        <v>10</v>
      </c>
      <c r="N3821" s="5" t="str">
        <f>TEXT(Table1[[#This Row],[Date]],"mmm")</f>
        <v>Sep</v>
      </c>
      <c r="O3821" s="5">
        <f>YEAR(Table1[[#This Row],[Date]])</f>
        <v>2024</v>
      </c>
    </row>
    <row r="3822" spans="1:15" x14ac:dyDescent="0.25">
      <c r="A3822" s="5">
        <v>3821</v>
      </c>
      <c r="B3822" s="6">
        <v>45645</v>
      </c>
      <c r="C3822" s="5" t="s">
        <v>70</v>
      </c>
      <c r="D3822" s="5" t="str">
        <f>VLOOKUP($C3822,'Sales Person'!$A$1:$C$21,2,0)</f>
        <v>Cathy Kelley</v>
      </c>
      <c r="E3822" s="5" t="s">
        <v>4</v>
      </c>
      <c r="F3822" s="5" t="str">
        <f>VLOOKUP($E3822,Country!$A$1:$B$11,2,0)</f>
        <v>North America</v>
      </c>
      <c r="G3822" s="5" t="s">
        <v>30</v>
      </c>
      <c r="H3822" s="5" t="str">
        <f>VLOOKUP($G3822,Products!$A$1:$C$11,COLUMNS(Products!$A$2:B3822),0)</f>
        <v>Audio</v>
      </c>
      <c r="I3822" s="5">
        <f>VLOOKUP($G3822,Products!$A$1:$C$11,COLUMNS(Products!$A$2:C3822),0)</f>
        <v>199.57</v>
      </c>
      <c r="J3822" s="5">
        <v>687.22</v>
      </c>
      <c r="K3822" s="5" t="s">
        <v>81</v>
      </c>
      <c r="L3822" s="6">
        <v>45647</v>
      </c>
      <c r="M3822" s="5">
        <f t="shared" si="59"/>
        <v>2</v>
      </c>
      <c r="N3822" s="5" t="str">
        <f>TEXT(Table1[[#This Row],[Date]],"mmm")</f>
        <v>Dec</v>
      </c>
      <c r="O3822" s="5">
        <f>YEAR(Table1[[#This Row],[Date]])</f>
        <v>2024</v>
      </c>
    </row>
    <row r="3823" spans="1:15" x14ac:dyDescent="0.25">
      <c r="A3823" s="5">
        <v>3822</v>
      </c>
      <c r="B3823" s="6">
        <v>45562</v>
      </c>
      <c r="C3823" s="5" t="s">
        <v>62</v>
      </c>
      <c r="D3823" s="5" t="str">
        <f>VLOOKUP($C3823,'Sales Person'!$A$1:$C$21,2,0)</f>
        <v>Cathy Kelley</v>
      </c>
      <c r="E3823" s="5" t="s">
        <v>11</v>
      </c>
      <c r="F3823" s="5" t="str">
        <f>VLOOKUP($E3823,Country!$A$1:$B$11,2,0)</f>
        <v>Asia</v>
      </c>
      <c r="G3823" s="5" t="s">
        <v>28</v>
      </c>
      <c r="H3823" s="5" t="str">
        <f>VLOOKUP($G3823,Products!$A$1:$C$11,COLUMNS(Products!$A$2:B3823),0)</f>
        <v>Electronics</v>
      </c>
      <c r="I3823" s="5">
        <f>VLOOKUP($G3823,Products!$A$1:$C$11,COLUMNS(Products!$A$2:C3823),0)</f>
        <v>282.79000000000002</v>
      </c>
      <c r="J3823" s="5">
        <v>360.68</v>
      </c>
      <c r="K3823" s="5" t="s">
        <v>82</v>
      </c>
      <c r="L3823" s="5" t="s">
        <v>83</v>
      </c>
      <c r="M3823" s="5" t="str">
        <f t="shared" si="59"/>
        <v>0</v>
      </c>
      <c r="N3823" s="5" t="str">
        <f>TEXT(Table1[[#This Row],[Date]],"mmm")</f>
        <v>Sep</v>
      </c>
      <c r="O3823" s="5">
        <f>YEAR(Table1[[#This Row],[Date]])</f>
        <v>2024</v>
      </c>
    </row>
    <row r="3824" spans="1:15" x14ac:dyDescent="0.25">
      <c r="A3824" s="5">
        <v>3823</v>
      </c>
      <c r="B3824" s="6">
        <v>44993</v>
      </c>
      <c r="C3824" s="5" t="s">
        <v>56</v>
      </c>
      <c r="D3824" s="5" t="str">
        <f>VLOOKUP($C3824,'Sales Person'!$A$1:$C$21,2,0)</f>
        <v>Nick Patrick</v>
      </c>
      <c r="E3824" s="5" t="s">
        <v>9</v>
      </c>
      <c r="F3824" s="5" t="str">
        <f>VLOOKUP($E3824,Country!$A$1:$B$11,2,0)</f>
        <v>Europe</v>
      </c>
      <c r="G3824" s="5" t="s">
        <v>20</v>
      </c>
      <c r="H3824" s="5" t="str">
        <f>VLOOKUP($G3824,Products!$A$1:$C$11,COLUMNS(Products!$A$2:B3824),0)</f>
        <v>Office Equipment</v>
      </c>
      <c r="I3824" s="5">
        <f>VLOOKUP($G3824,Products!$A$1:$C$11,COLUMNS(Products!$A$2:C3824),0)</f>
        <v>350.59</v>
      </c>
      <c r="J3824" s="5">
        <v>756.9</v>
      </c>
      <c r="K3824" s="5" t="s">
        <v>81</v>
      </c>
      <c r="L3824" s="6">
        <v>45003</v>
      </c>
      <c r="M3824" s="5">
        <f t="shared" si="59"/>
        <v>10</v>
      </c>
      <c r="N3824" s="5" t="str">
        <f>TEXT(Table1[[#This Row],[Date]],"mmm")</f>
        <v>Mar</v>
      </c>
      <c r="O3824" s="5">
        <f>YEAR(Table1[[#This Row],[Date]])</f>
        <v>2023</v>
      </c>
    </row>
    <row r="3825" spans="1:15" x14ac:dyDescent="0.25">
      <c r="A3825" s="5">
        <v>3824</v>
      </c>
      <c r="B3825" s="6">
        <v>45412</v>
      </c>
      <c r="C3825" s="5" t="s">
        <v>74</v>
      </c>
      <c r="D3825" s="5" t="str">
        <f>VLOOKUP($C3825,'Sales Person'!$A$1:$C$21,2,0)</f>
        <v>Michale Cole</v>
      </c>
      <c r="E3825" s="5" t="s">
        <v>15</v>
      </c>
      <c r="F3825" s="5" t="str">
        <f>VLOOKUP($E3825,Country!$A$1:$B$11,2,0)</f>
        <v>Oceania</v>
      </c>
      <c r="G3825" s="5" t="s">
        <v>24</v>
      </c>
      <c r="H3825" s="5" t="str">
        <f>VLOOKUP($G3825,Products!$A$1:$C$11,COLUMNS(Products!$A$2:B3825),0)</f>
        <v>Audio</v>
      </c>
      <c r="I3825" s="5">
        <f>VLOOKUP($G3825,Products!$A$1:$C$11,COLUMNS(Products!$A$2:C3825),0)</f>
        <v>195.62</v>
      </c>
      <c r="J3825" s="5">
        <v>740.23</v>
      </c>
      <c r="K3825" s="5" t="s">
        <v>82</v>
      </c>
      <c r="L3825" s="5" t="s">
        <v>83</v>
      </c>
      <c r="M3825" s="5" t="str">
        <f t="shared" si="59"/>
        <v>0</v>
      </c>
      <c r="N3825" s="5" t="str">
        <f>TEXT(Table1[[#This Row],[Date]],"mmm")</f>
        <v>Apr</v>
      </c>
      <c r="O3825" s="5">
        <f>YEAR(Table1[[#This Row],[Date]])</f>
        <v>2024</v>
      </c>
    </row>
    <row r="3826" spans="1:15" x14ac:dyDescent="0.25">
      <c r="A3826" s="5">
        <v>3825</v>
      </c>
      <c r="B3826" s="6">
        <v>45591</v>
      </c>
      <c r="C3826" s="5" t="s">
        <v>42</v>
      </c>
      <c r="D3826" s="5" t="str">
        <f>VLOOKUP($C3826,'Sales Person'!$A$1:$C$21,2,0)</f>
        <v>Cathy Kelley</v>
      </c>
      <c r="E3826" s="5" t="s">
        <v>14</v>
      </c>
      <c r="F3826" s="5" t="str">
        <f>VLOOKUP($E3826,Country!$A$1:$B$11,2,0)</f>
        <v>Asia</v>
      </c>
      <c r="G3826" s="5" t="s">
        <v>29</v>
      </c>
      <c r="H3826" s="5" t="str">
        <f>VLOOKUP($G3826,Products!$A$1:$C$11,COLUMNS(Products!$A$2:B3826),0)</f>
        <v>Computing</v>
      </c>
      <c r="I3826" s="5">
        <f>VLOOKUP($G3826,Products!$A$1:$C$11,COLUMNS(Products!$A$2:C3826),0)</f>
        <v>104.6</v>
      </c>
      <c r="J3826" s="5">
        <v>865.19</v>
      </c>
      <c r="K3826" s="5" t="s">
        <v>81</v>
      </c>
      <c r="L3826" s="6">
        <v>45609</v>
      </c>
      <c r="M3826" s="5">
        <f t="shared" si="59"/>
        <v>18</v>
      </c>
      <c r="N3826" s="5" t="str">
        <f>TEXT(Table1[[#This Row],[Date]],"mmm")</f>
        <v>Oct</v>
      </c>
      <c r="O3826" s="5">
        <f>YEAR(Table1[[#This Row],[Date]])</f>
        <v>2024</v>
      </c>
    </row>
    <row r="3827" spans="1:15" x14ac:dyDescent="0.25">
      <c r="A3827" s="5">
        <v>3826</v>
      </c>
      <c r="B3827" s="6">
        <v>45187</v>
      </c>
      <c r="C3827" s="5" t="s">
        <v>74</v>
      </c>
      <c r="D3827" s="5" t="str">
        <f>VLOOKUP($C3827,'Sales Person'!$A$1:$C$21,2,0)</f>
        <v>Michale Cole</v>
      </c>
      <c r="E3827" s="5" t="s">
        <v>14</v>
      </c>
      <c r="F3827" s="5" t="str">
        <f>VLOOKUP($E3827,Country!$A$1:$B$11,2,0)</f>
        <v>Asia</v>
      </c>
      <c r="G3827" s="5" t="s">
        <v>20</v>
      </c>
      <c r="H3827" s="5" t="str">
        <f>VLOOKUP($G3827,Products!$A$1:$C$11,COLUMNS(Products!$A$2:B3827),0)</f>
        <v>Office Equipment</v>
      </c>
      <c r="I3827" s="5">
        <f>VLOOKUP($G3827,Products!$A$1:$C$11,COLUMNS(Products!$A$2:C3827),0)</f>
        <v>350.59</v>
      </c>
      <c r="J3827" s="5">
        <v>618.08000000000004</v>
      </c>
      <c r="K3827" s="5" t="s">
        <v>81</v>
      </c>
      <c r="L3827" s="6">
        <v>45205</v>
      </c>
      <c r="M3827" s="5">
        <f t="shared" si="59"/>
        <v>18</v>
      </c>
      <c r="N3827" s="5" t="str">
        <f>TEXT(Table1[[#This Row],[Date]],"mmm")</f>
        <v>Sep</v>
      </c>
      <c r="O3827" s="5">
        <f>YEAR(Table1[[#This Row],[Date]])</f>
        <v>2023</v>
      </c>
    </row>
    <row r="3828" spans="1:15" x14ac:dyDescent="0.25">
      <c r="A3828" s="5">
        <v>3827</v>
      </c>
      <c r="B3828" s="6">
        <v>45536</v>
      </c>
      <c r="C3828" s="5" t="s">
        <v>66</v>
      </c>
      <c r="D3828" s="5" t="str">
        <f>VLOOKUP($C3828,'Sales Person'!$A$1:$C$21,2,0)</f>
        <v>Michale Cole</v>
      </c>
      <c r="E3828" s="5" t="s">
        <v>5</v>
      </c>
      <c r="F3828" s="5" t="str">
        <f>VLOOKUP($E3828,Country!$A$1:$B$11,2,0)</f>
        <v>South America</v>
      </c>
      <c r="G3828" s="5" t="s">
        <v>28</v>
      </c>
      <c r="H3828" s="5" t="str">
        <f>VLOOKUP($G3828,Products!$A$1:$C$11,COLUMNS(Products!$A$2:B3828),0)</f>
        <v>Electronics</v>
      </c>
      <c r="I3828" s="5">
        <f>VLOOKUP($G3828,Products!$A$1:$C$11,COLUMNS(Products!$A$2:C3828),0)</f>
        <v>282.79000000000002</v>
      </c>
      <c r="J3828" s="5">
        <v>736.65</v>
      </c>
      <c r="K3828" s="5" t="s">
        <v>81</v>
      </c>
      <c r="L3828" s="6">
        <v>45540</v>
      </c>
      <c r="M3828" s="5">
        <f t="shared" si="59"/>
        <v>4</v>
      </c>
      <c r="N3828" s="5" t="str">
        <f>TEXT(Table1[[#This Row],[Date]],"mmm")</f>
        <v>Sep</v>
      </c>
      <c r="O3828" s="5">
        <f>YEAR(Table1[[#This Row],[Date]])</f>
        <v>2024</v>
      </c>
    </row>
    <row r="3829" spans="1:15" x14ac:dyDescent="0.25">
      <c r="A3829" s="5">
        <v>3828</v>
      </c>
      <c r="B3829" s="6">
        <v>45488</v>
      </c>
      <c r="C3829" s="5" t="s">
        <v>48</v>
      </c>
      <c r="D3829" s="5" t="str">
        <f>VLOOKUP($C3829,'Sales Person'!$A$1:$C$21,2,0)</f>
        <v>Cathy Kelley</v>
      </c>
      <c r="E3829" s="5" t="s">
        <v>2</v>
      </c>
      <c r="F3829" s="5" t="str">
        <f>VLOOKUP($E3829,Country!$A$1:$B$11,2,0)</f>
        <v>North America</v>
      </c>
      <c r="G3829" s="5" t="s">
        <v>22</v>
      </c>
      <c r="H3829" s="5" t="str">
        <f>VLOOKUP($G3829,Products!$A$1:$C$11,COLUMNS(Products!$A$2:B3829),0)</f>
        <v>Computing</v>
      </c>
      <c r="I3829" s="5">
        <f>VLOOKUP($G3829,Products!$A$1:$C$11,COLUMNS(Products!$A$2:C3829),0)</f>
        <v>415.78</v>
      </c>
      <c r="J3829" s="5">
        <v>554.13</v>
      </c>
      <c r="K3829" s="5" t="s">
        <v>81</v>
      </c>
      <c r="L3829" s="6">
        <v>45489</v>
      </c>
      <c r="M3829" s="5">
        <f t="shared" si="59"/>
        <v>1</v>
      </c>
      <c r="N3829" s="5" t="str">
        <f>TEXT(Table1[[#This Row],[Date]],"mmm")</f>
        <v>Jul</v>
      </c>
      <c r="O3829" s="5">
        <f>YEAR(Table1[[#This Row],[Date]])</f>
        <v>2024</v>
      </c>
    </row>
    <row r="3830" spans="1:15" x14ac:dyDescent="0.25">
      <c r="A3830" s="5">
        <v>3829</v>
      </c>
      <c r="B3830" s="6">
        <v>45129</v>
      </c>
      <c r="C3830" s="5" t="s">
        <v>36</v>
      </c>
      <c r="D3830" s="5" t="str">
        <f>VLOOKUP($C3830,'Sales Person'!$A$1:$C$21,2,0)</f>
        <v>Michale Cole</v>
      </c>
      <c r="E3830" s="5" t="s">
        <v>4</v>
      </c>
      <c r="F3830" s="5" t="str">
        <f>VLOOKUP($E3830,Country!$A$1:$B$11,2,0)</f>
        <v>North America</v>
      </c>
      <c r="G3830" s="5" t="s">
        <v>32</v>
      </c>
      <c r="H3830" s="5" t="str">
        <f>VLOOKUP($G3830,Products!$A$1:$C$11,COLUMNS(Products!$A$2:B3830),0)</f>
        <v>Audio</v>
      </c>
      <c r="I3830" s="5">
        <f>VLOOKUP($G3830,Products!$A$1:$C$11,COLUMNS(Products!$A$2:C3830),0)</f>
        <v>143.09</v>
      </c>
      <c r="J3830" s="5">
        <v>652.59</v>
      </c>
      <c r="K3830" s="5" t="s">
        <v>82</v>
      </c>
      <c r="L3830" s="5" t="s">
        <v>83</v>
      </c>
      <c r="M3830" s="5" t="str">
        <f t="shared" si="59"/>
        <v>0</v>
      </c>
      <c r="N3830" s="5" t="str">
        <f>TEXT(Table1[[#This Row],[Date]],"mmm")</f>
        <v>Jul</v>
      </c>
      <c r="O3830" s="5">
        <f>YEAR(Table1[[#This Row],[Date]])</f>
        <v>2023</v>
      </c>
    </row>
    <row r="3831" spans="1:15" x14ac:dyDescent="0.25">
      <c r="A3831" s="5">
        <v>3830</v>
      </c>
      <c r="B3831" s="6">
        <v>45240</v>
      </c>
      <c r="C3831" s="5" t="s">
        <v>42</v>
      </c>
      <c r="D3831" s="5" t="str">
        <f>VLOOKUP($C3831,'Sales Person'!$A$1:$C$21,2,0)</f>
        <v>Cathy Kelley</v>
      </c>
      <c r="E3831" s="5" t="s">
        <v>7</v>
      </c>
      <c r="F3831" s="5" t="str">
        <f>VLOOKUP($E3831,Country!$A$1:$B$11,2,0)</f>
        <v>Europe</v>
      </c>
      <c r="G3831" s="5" t="s">
        <v>24</v>
      </c>
      <c r="H3831" s="5" t="str">
        <f>VLOOKUP($G3831,Products!$A$1:$C$11,COLUMNS(Products!$A$2:B3831),0)</f>
        <v>Audio</v>
      </c>
      <c r="I3831" s="5">
        <f>VLOOKUP($G3831,Products!$A$1:$C$11,COLUMNS(Products!$A$2:C3831),0)</f>
        <v>195.62</v>
      </c>
      <c r="J3831" s="5">
        <v>262.31</v>
      </c>
      <c r="K3831" s="5" t="s">
        <v>81</v>
      </c>
      <c r="L3831" s="6">
        <v>45248</v>
      </c>
      <c r="M3831" s="5">
        <f t="shared" si="59"/>
        <v>8</v>
      </c>
      <c r="N3831" s="5" t="str">
        <f>TEXT(Table1[[#This Row],[Date]],"mmm")</f>
        <v>Nov</v>
      </c>
      <c r="O3831" s="5">
        <f>YEAR(Table1[[#This Row],[Date]])</f>
        <v>2023</v>
      </c>
    </row>
    <row r="3832" spans="1:15" x14ac:dyDescent="0.25">
      <c r="A3832" s="5">
        <v>3831</v>
      </c>
      <c r="B3832" s="6">
        <v>45629</v>
      </c>
      <c r="C3832" s="5" t="s">
        <v>40</v>
      </c>
      <c r="D3832" s="5" t="str">
        <f>VLOOKUP($C3832,'Sales Person'!$A$1:$C$21,2,0)</f>
        <v>Samantha Irvin</v>
      </c>
      <c r="E3832" s="5" t="s">
        <v>15</v>
      </c>
      <c r="F3832" s="5" t="str">
        <f>VLOOKUP($E3832,Country!$A$1:$B$11,2,0)</f>
        <v>Oceania</v>
      </c>
      <c r="G3832" s="5" t="s">
        <v>26</v>
      </c>
      <c r="H3832" s="5" t="str">
        <f>VLOOKUP($G3832,Products!$A$1:$C$11,COLUMNS(Products!$A$2:B3832),0)</f>
        <v>Electronics</v>
      </c>
      <c r="I3832" s="5">
        <f>VLOOKUP($G3832,Products!$A$1:$C$11,COLUMNS(Products!$A$2:C3832),0)</f>
        <v>263.2</v>
      </c>
      <c r="J3832" s="5">
        <v>842.01</v>
      </c>
      <c r="K3832" s="5" t="s">
        <v>81</v>
      </c>
      <c r="L3832" s="6">
        <v>45649</v>
      </c>
      <c r="M3832" s="5">
        <f t="shared" si="59"/>
        <v>20</v>
      </c>
      <c r="N3832" s="5" t="str">
        <f>TEXT(Table1[[#This Row],[Date]],"mmm")</f>
        <v>Dec</v>
      </c>
      <c r="O3832" s="5">
        <f>YEAR(Table1[[#This Row],[Date]])</f>
        <v>2024</v>
      </c>
    </row>
    <row r="3833" spans="1:15" x14ac:dyDescent="0.25">
      <c r="A3833" s="5">
        <v>3832</v>
      </c>
      <c r="B3833" s="6">
        <v>45592</v>
      </c>
      <c r="C3833" s="5" t="s">
        <v>48</v>
      </c>
      <c r="D3833" s="5" t="str">
        <f>VLOOKUP($C3833,'Sales Person'!$A$1:$C$21,2,0)</f>
        <v>Cathy Kelley</v>
      </c>
      <c r="E3833" s="5" t="s">
        <v>2</v>
      </c>
      <c r="F3833" s="5" t="str">
        <f>VLOOKUP($E3833,Country!$A$1:$B$11,2,0)</f>
        <v>North America</v>
      </c>
      <c r="G3833" s="5" t="s">
        <v>28</v>
      </c>
      <c r="H3833" s="5" t="str">
        <f>VLOOKUP($G3833,Products!$A$1:$C$11,COLUMNS(Products!$A$2:B3833),0)</f>
        <v>Electronics</v>
      </c>
      <c r="I3833" s="5">
        <f>VLOOKUP($G3833,Products!$A$1:$C$11,COLUMNS(Products!$A$2:C3833),0)</f>
        <v>282.79000000000002</v>
      </c>
      <c r="J3833" s="5">
        <v>937.2</v>
      </c>
      <c r="K3833" s="5" t="s">
        <v>82</v>
      </c>
      <c r="L3833" s="5" t="s">
        <v>83</v>
      </c>
      <c r="M3833" s="5" t="str">
        <f t="shared" si="59"/>
        <v>0</v>
      </c>
      <c r="N3833" s="5" t="str">
        <f>TEXT(Table1[[#This Row],[Date]],"mmm")</f>
        <v>Oct</v>
      </c>
      <c r="O3833" s="5">
        <f>YEAR(Table1[[#This Row],[Date]])</f>
        <v>2024</v>
      </c>
    </row>
    <row r="3834" spans="1:15" x14ac:dyDescent="0.25">
      <c r="A3834" s="5">
        <v>3833</v>
      </c>
      <c r="B3834" s="6">
        <v>45639</v>
      </c>
      <c r="C3834" s="5" t="s">
        <v>36</v>
      </c>
      <c r="D3834" s="5" t="str">
        <f>VLOOKUP($C3834,'Sales Person'!$A$1:$C$21,2,0)</f>
        <v>Michale Cole</v>
      </c>
      <c r="E3834" s="5" t="s">
        <v>15</v>
      </c>
      <c r="F3834" s="5" t="str">
        <f>VLOOKUP($E3834,Country!$A$1:$B$11,2,0)</f>
        <v>Oceania</v>
      </c>
      <c r="G3834" s="5" t="s">
        <v>20</v>
      </c>
      <c r="H3834" s="5" t="str">
        <f>VLOOKUP($G3834,Products!$A$1:$C$11,COLUMNS(Products!$A$2:B3834),0)</f>
        <v>Office Equipment</v>
      </c>
      <c r="I3834" s="5">
        <f>VLOOKUP($G3834,Products!$A$1:$C$11,COLUMNS(Products!$A$2:C3834),0)</f>
        <v>350.59</v>
      </c>
      <c r="J3834" s="5">
        <v>212.15</v>
      </c>
      <c r="K3834" s="5" t="s">
        <v>81</v>
      </c>
      <c r="L3834" s="6">
        <v>44928</v>
      </c>
      <c r="M3834" s="5">
        <f t="shared" si="59"/>
        <v>-711</v>
      </c>
      <c r="N3834" s="5" t="str">
        <f>TEXT(Table1[[#This Row],[Date]],"mmm")</f>
        <v>Dec</v>
      </c>
      <c r="O3834" s="5">
        <f>YEAR(Table1[[#This Row],[Date]])</f>
        <v>2024</v>
      </c>
    </row>
    <row r="3835" spans="1:15" x14ac:dyDescent="0.25">
      <c r="A3835" s="5">
        <v>3834</v>
      </c>
      <c r="B3835" s="6">
        <v>45489</v>
      </c>
      <c r="C3835" s="5" t="s">
        <v>58</v>
      </c>
      <c r="D3835" s="5" t="str">
        <f>VLOOKUP($C3835,'Sales Person'!$A$1:$C$21,2,0)</f>
        <v>Nick Patrick</v>
      </c>
      <c r="E3835" s="5" t="s">
        <v>11</v>
      </c>
      <c r="F3835" s="5" t="str">
        <f>VLOOKUP($E3835,Country!$A$1:$B$11,2,0)</f>
        <v>Asia</v>
      </c>
      <c r="G3835" s="5" t="s">
        <v>33</v>
      </c>
      <c r="H3835" s="5" t="str">
        <f>VLOOKUP($G3835,Products!$A$1:$C$11,COLUMNS(Products!$A$2:B3835),0)</f>
        <v>Electronics</v>
      </c>
      <c r="I3835" s="5">
        <f>VLOOKUP($G3835,Products!$A$1:$C$11,COLUMNS(Products!$A$2:C3835),0)</f>
        <v>381.62</v>
      </c>
      <c r="J3835" s="5">
        <v>755.03</v>
      </c>
      <c r="K3835" s="5" t="s">
        <v>81</v>
      </c>
      <c r="L3835" s="6">
        <v>45501</v>
      </c>
      <c r="M3835" s="5">
        <f t="shared" si="59"/>
        <v>12</v>
      </c>
      <c r="N3835" s="5" t="str">
        <f>TEXT(Table1[[#This Row],[Date]],"mmm")</f>
        <v>Jul</v>
      </c>
      <c r="O3835" s="5">
        <f>YEAR(Table1[[#This Row],[Date]])</f>
        <v>2024</v>
      </c>
    </row>
    <row r="3836" spans="1:15" x14ac:dyDescent="0.25">
      <c r="A3836" s="5">
        <v>3835</v>
      </c>
      <c r="B3836" s="6">
        <v>45207</v>
      </c>
      <c r="C3836" s="5" t="s">
        <v>36</v>
      </c>
      <c r="D3836" s="5" t="str">
        <f>VLOOKUP($C3836,'Sales Person'!$A$1:$C$21,2,0)</f>
        <v>Michale Cole</v>
      </c>
      <c r="E3836" s="5" t="s">
        <v>4</v>
      </c>
      <c r="F3836" s="5" t="str">
        <f>VLOOKUP($E3836,Country!$A$1:$B$11,2,0)</f>
        <v>North America</v>
      </c>
      <c r="G3836" s="5" t="s">
        <v>30</v>
      </c>
      <c r="H3836" s="5" t="str">
        <f>VLOOKUP($G3836,Products!$A$1:$C$11,COLUMNS(Products!$A$2:B3836),0)</f>
        <v>Audio</v>
      </c>
      <c r="I3836" s="5">
        <f>VLOOKUP($G3836,Products!$A$1:$C$11,COLUMNS(Products!$A$2:C3836),0)</f>
        <v>199.57</v>
      </c>
      <c r="J3836" s="5">
        <v>108.06</v>
      </c>
      <c r="K3836" s="5" t="s">
        <v>81</v>
      </c>
      <c r="L3836" s="6">
        <v>45209</v>
      </c>
      <c r="M3836" s="5">
        <f t="shared" si="59"/>
        <v>2</v>
      </c>
      <c r="N3836" s="5" t="str">
        <f>TEXT(Table1[[#This Row],[Date]],"mmm")</f>
        <v>Oct</v>
      </c>
      <c r="O3836" s="5">
        <f>YEAR(Table1[[#This Row],[Date]])</f>
        <v>2023</v>
      </c>
    </row>
    <row r="3837" spans="1:15" x14ac:dyDescent="0.25">
      <c r="A3837" s="5">
        <v>3836</v>
      </c>
      <c r="B3837" s="6">
        <v>45089</v>
      </c>
      <c r="C3837" s="5" t="s">
        <v>54</v>
      </c>
      <c r="D3837" s="5" t="str">
        <f>VLOOKUP($C3837,'Sales Person'!$A$1:$C$21,2,0)</f>
        <v>Michale Cole</v>
      </c>
      <c r="E3837" s="5" t="s">
        <v>10</v>
      </c>
      <c r="F3837" s="5" t="str">
        <f>VLOOKUP($E3837,Country!$A$1:$B$11,2,0)</f>
        <v>Europe</v>
      </c>
      <c r="G3837" s="5" t="s">
        <v>20</v>
      </c>
      <c r="H3837" s="5" t="str">
        <f>VLOOKUP($G3837,Products!$A$1:$C$11,COLUMNS(Products!$A$2:B3837),0)</f>
        <v>Office Equipment</v>
      </c>
      <c r="I3837" s="5">
        <f>VLOOKUP($G3837,Products!$A$1:$C$11,COLUMNS(Products!$A$2:C3837),0)</f>
        <v>350.59</v>
      </c>
      <c r="J3837" s="5">
        <v>982.34</v>
      </c>
      <c r="K3837" s="5" t="s">
        <v>82</v>
      </c>
      <c r="L3837" s="5" t="s">
        <v>83</v>
      </c>
      <c r="M3837" s="5" t="str">
        <f t="shared" si="59"/>
        <v>0</v>
      </c>
      <c r="N3837" s="5" t="str">
        <f>TEXT(Table1[[#This Row],[Date]],"mmm")</f>
        <v>Jun</v>
      </c>
      <c r="O3837" s="5">
        <f>YEAR(Table1[[#This Row],[Date]])</f>
        <v>2023</v>
      </c>
    </row>
    <row r="3838" spans="1:15" x14ac:dyDescent="0.25">
      <c r="A3838" s="5">
        <v>3837</v>
      </c>
      <c r="B3838" s="6">
        <v>45192</v>
      </c>
      <c r="C3838" s="5" t="s">
        <v>64</v>
      </c>
      <c r="D3838" s="5" t="str">
        <f>VLOOKUP($C3838,'Sales Person'!$A$1:$C$21,2,0)</f>
        <v>Michale Cole</v>
      </c>
      <c r="E3838" s="5" t="s">
        <v>10</v>
      </c>
      <c r="F3838" s="5" t="str">
        <f>VLOOKUP($E3838,Country!$A$1:$B$11,2,0)</f>
        <v>Europe</v>
      </c>
      <c r="G3838" s="5" t="s">
        <v>29</v>
      </c>
      <c r="H3838" s="5" t="str">
        <f>VLOOKUP($G3838,Products!$A$1:$C$11,COLUMNS(Products!$A$2:B3838),0)</f>
        <v>Computing</v>
      </c>
      <c r="I3838" s="5">
        <f>VLOOKUP($G3838,Products!$A$1:$C$11,COLUMNS(Products!$A$2:C3838),0)</f>
        <v>104.6</v>
      </c>
      <c r="J3838" s="5">
        <v>388.1</v>
      </c>
      <c r="K3838" s="5" t="s">
        <v>82</v>
      </c>
      <c r="L3838" s="5" t="s">
        <v>83</v>
      </c>
      <c r="M3838" s="5" t="str">
        <f t="shared" si="59"/>
        <v>0</v>
      </c>
      <c r="N3838" s="5" t="str">
        <f>TEXT(Table1[[#This Row],[Date]],"mmm")</f>
        <v>Sep</v>
      </c>
      <c r="O3838" s="5">
        <f>YEAR(Table1[[#This Row],[Date]])</f>
        <v>2023</v>
      </c>
    </row>
    <row r="3839" spans="1:15" x14ac:dyDescent="0.25">
      <c r="A3839" s="5">
        <v>3838</v>
      </c>
      <c r="B3839" s="6">
        <v>45195</v>
      </c>
      <c r="C3839" s="5" t="s">
        <v>74</v>
      </c>
      <c r="D3839" s="5" t="str">
        <f>VLOOKUP($C3839,'Sales Person'!$A$1:$C$21,2,0)</f>
        <v>Michale Cole</v>
      </c>
      <c r="E3839" s="5" t="s">
        <v>7</v>
      </c>
      <c r="F3839" s="5" t="str">
        <f>VLOOKUP($E3839,Country!$A$1:$B$11,2,0)</f>
        <v>Europe</v>
      </c>
      <c r="G3839" s="5" t="s">
        <v>31</v>
      </c>
      <c r="H3839" s="5" t="str">
        <f>VLOOKUP($G3839,Products!$A$1:$C$11,COLUMNS(Products!$A$2:B3839),0)</f>
        <v>Electronics</v>
      </c>
      <c r="I3839" s="5">
        <f>VLOOKUP($G3839,Products!$A$1:$C$11,COLUMNS(Products!$A$2:C3839),0)</f>
        <v>71.97</v>
      </c>
      <c r="J3839" s="5">
        <v>268</v>
      </c>
      <c r="K3839" s="5" t="s">
        <v>81</v>
      </c>
      <c r="L3839" s="6">
        <v>45203</v>
      </c>
      <c r="M3839" s="5">
        <f t="shared" si="59"/>
        <v>8</v>
      </c>
      <c r="N3839" s="5" t="str">
        <f>TEXT(Table1[[#This Row],[Date]],"mmm")</f>
        <v>Sep</v>
      </c>
      <c r="O3839" s="5">
        <f>YEAR(Table1[[#This Row],[Date]])</f>
        <v>2023</v>
      </c>
    </row>
    <row r="3840" spans="1:15" x14ac:dyDescent="0.25">
      <c r="A3840" s="5">
        <v>3839</v>
      </c>
      <c r="B3840" s="6">
        <v>45381</v>
      </c>
      <c r="C3840" s="5" t="s">
        <v>54</v>
      </c>
      <c r="D3840" s="5" t="str">
        <f>VLOOKUP($C3840,'Sales Person'!$A$1:$C$21,2,0)</f>
        <v>Michale Cole</v>
      </c>
      <c r="E3840" s="5" t="s">
        <v>7</v>
      </c>
      <c r="F3840" s="5" t="str">
        <f>VLOOKUP($E3840,Country!$A$1:$B$11,2,0)</f>
        <v>Europe</v>
      </c>
      <c r="G3840" s="5" t="s">
        <v>28</v>
      </c>
      <c r="H3840" s="5" t="str">
        <f>VLOOKUP($G3840,Products!$A$1:$C$11,COLUMNS(Products!$A$2:B3840),0)</f>
        <v>Electronics</v>
      </c>
      <c r="I3840" s="5">
        <f>VLOOKUP($G3840,Products!$A$1:$C$11,COLUMNS(Products!$A$2:C3840),0)</f>
        <v>282.79000000000002</v>
      </c>
      <c r="J3840" s="5">
        <v>230.85</v>
      </c>
      <c r="K3840" s="5" t="s">
        <v>81</v>
      </c>
      <c r="L3840" s="6">
        <v>45389</v>
      </c>
      <c r="M3840" s="5">
        <f t="shared" si="59"/>
        <v>8</v>
      </c>
      <c r="N3840" s="5" t="str">
        <f>TEXT(Table1[[#This Row],[Date]],"mmm")</f>
        <v>Mar</v>
      </c>
      <c r="O3840" s="5">
        <f>YEAR(Table1[[#This Row],[Date]])</f>
        <v>2024</v>
      </c>
    </row>
    <row r="3841" spans="1:15" x14ac:dyDescent="0.25">
      <c r="A3841" s="5">
        <v>3840</v>
      </c>
      <c r="B3841" s="6">
        <v>45122</v>
      </c>
      <c r="C3841" s="5" t="s">
        <v>48</v>
      </c>
      <c r="D3841" s="5" t="str">
        <f>VLOOKUP($C3841,'Sales Person'!$A$1:$C$21,2,0)</f>
        <v>Cathy Kelley</v>
      </c>
      <c r="E3841" s="5" t="s">
        <v>9</v>
      </c>
      <c r="F3841" s="5" t="str">
        <f>VLOOKUP($E3841,Country!$A$1:$B$11,2,0)</f>
        <v>Europe</v>
      </c>
      <c r="G3841" s="5" t="s">
        <v>30</v>
      </c>
      <c r="H3841" s="5" t="str">
        <f>VLOOKUP($G3841,Products!$A$1:$C$11,COLUMNS(Products!$A$2:B3841),0)</f>
        <v>Audio</v>
      </c>
      <c r="I3841" s="5">
        <f>VLOOKUP($G3841,Products!$A$1:$C$11,COLUMNS(Products!$A$2:C3841),0)</f>
        <v>199.57</v>
      </c>
      <c r="J3841" s="5">
        <v>426.1</v>
      </c>
      <c r="K3841" s="5" t="s">
        <v>82</v>
      </c>
      <c r="L3841" s="5" t="s">
        <v>83</v>
      </c>
      <c r="M3841" s="5" t="str">
        <f t="shared" si="59"/>
        <v>0</v>
      </c>
      <c r="N3841" s="5" t="str">
        <f>TEXT(Table1[[#This Row],[Date]],"mmm")</f>
        <v>Jul</v>
      </c>
      <c r="O3841" s="5">
        <f>YEAR(Table1[[#This Row],[Date]])</f>
        <v>2023</v>
      </c>
    </row>
    <row r="3842" spans="1:15" x14ac:dyDescent="0.25">
      <c r="A3842" s="5">
        <v>3841</v>
      </c>
      <c r="B3842" s="6">
        <v>44935</v>
      </c>
      <c r="C3842" s="5" t="s">
        <v>66</v>
      </c>
      <c r="D3842" s="5" t="str">
        <f>VLOOKUP($C3842,'Sales Person'!$A$1:$C$21,2,0)</f>
        <v>Michale Cole</v>
      </c>
      <c r="E3842" s="5" t="s">
        <v>15</v>
      </c>
      <c r="F3842" s="5" t="str">
        <f>VLOOKUP($E3842,Country!$A$1:$B$11,2,0)</f>
        <v>Oceania</v>
      </c>
      <c r="G3842" s="5" t="s">
        <v>32</v>
      </c>
      <c r="H3842" s="5" t="str">
        <f>VLOOKUP($G3842,Products!$A$1:$C$11,COLUMNS(Products!$A$2:B3842),0)</f>
        <v>Audio</v>
      </c>
      <c r="I3842" s="5">
        <f>VLOOKUP($G3842,Products!$A$1:$C$11,COLUMNS(Products!$A$2:C3842),0)</f>
        <v>143.09</v>
      </c>
      <c r="J3842" s="5">
        <v>260.83</v>
      </c>
      <c r="K3842" s="5" t="s">
        <v>81</v>
      </c>
      <c r="L3842" s="6">
        <v>44955</v>
      </c>
      <c r="M3842" s="5">
        <f t="shared" ref="M3842:M3905" si="60">IFERROR(L3842-B3842,"0")</f>
        <v>20</v>
      </c>
      <c r="N3842" s="5" t="str">
        <f>TEXT(Table1[[#This Row],[Date]],"mmm")</f>
        <v>Jan</v>
      </c>
      <c r="O3842" s="5">
        <f>YEAR(Table1[[#This Row],[Date]])</f>
        <v>2023</v>
      </c>
    </row>
    <row r="3843" spans="1:15" x14ac:dyDescent="0.25">
      <c r="A3843" s="5">
        <v>3842</v>
      </c>
      <c r="B3843" s="6">
        <v>45545</v>
      </c>
      <c r="C3843" s="5" t="s">
        <v>74</v>
      </c>
      <c r="D3843" s="5" t="str">
        <f>VLOOKUP($C3843,'Sales Person'!$A$1:$C$21,2,0)</f>
        <v>Michale Cole</v>
      </c>
      <c r="E3843" s="5" t="s">
        <v>2</v>
      </c>
      <c r="F3843" s="5" t="str">
        <f>VLOOKUP($E3843,Country!$A$1:$B$11,2,0)</f>
        <v>North America</v>
      </c>
      <c r="G3843" s="5" t="s">
        <v>30</v>
      </c>
      <c r="H3843" s="5" t="str">
        <f>VLOOKUP($G3843,Products!$A$1:$C$11,COLUMNS(Products!$A$2:B3843),0)</f>
        <v>Audio</v>
      </c>
      <c r="I3843" s="5">
        <f>VLOOKUP($G3843,Products!$A$1:$C$11,COLUMNS(Products!$A$2:C3843),0)</f>
        <v>199.57</v>
      </c>
      <c r="J3843" s="5">
        <v>859.51</v>
      </c>
      <c r="K3843" s="5" t="s">
        <v>81</v>
      </c>
      <c r="L3843" s="6">
        <v>45546</v>
      </c>
      <c r="M3843" s="5">
        <f t="shared" si="60"/>
        <v>1</v>
      </c>
      <c r="N3843" s="5" t="str">
        <f>TEXT(Table1[[#This Row],[Date]],"mmm")</f>
        <v>Sep</v>
      </c>
      <c r="O3843" s="5">
        <f>YEAR(Table1[[#This Row],[Date]])</f>
        <v>2024</v>
      </c>
    </row>
    <row r="3844" spans="1:15" x14ac:dyDescent="0.25">
      <c r="A3844" s="5">
        <v>3843</v>
      </c>
      <c r="B3844" s="6">
        <v>45370</v>
      </c>
      <c r="C3844" s="5" t="s">
        <v>66</v>
      </c>
      <c r="D3844" s="5" t="str">
        <f>VLOOKUP($C3844,'Sales Person'!$A$1:$C$21,2,0)</f>
        <v>Michale Cole</v>
      </c>
      <c r="E3844" s="5" t="s">
        <v>4</v>
      </c>
      <c r="F3844" s="5" t="str">
        <f>VLOOKUP($E3844,Country!$A$1:$B$11,2,0)</f>
        <v>North America</v>
      </c>
      <c r="G3844" s="5" t="s">
        <v>31</v>
      </c>
      <c r="H3844" s="5" t="str">
        <f>VLOOKUP($G3844,Products!$A$1:$C$11,COLUMNS(Products!$A$2:B3844),0)</f>
        <v>Electronics</v>
      </c>
      <c r="I3844" s="5">
        <f>VLOOKUP($G3844,Products!$A$1:$C$11,COLUMNS(Products!$A$2:C3844),0)</f>
        <v>71.97</v>
      </c>
      <c r="J3844" s="5">
        <v>103.6</v>
      </c>
      <c r="K3844" s="5" t="s">
        <v>81</v>
      </c>
      <c r="L3844" s="6">
        <v>45372</v>
      </c>
      <c r="M3844" s="5">
        <f t="shared" si="60"/>
        <v>2</v>
      </c>
      <c r="N3844" s="5" t="str">
        <f>TEXT(Table1[[#This Row],[Date]],"mmm")</f>
        <v>Mar</v>
      </c>
      <c r="O3844" s="5">
        <f>YEAR(Table1[[#This Row],[Date]])</f>
        <v>2024</v>
      </c>
    </row>
    <row r="3845" spans="1:15" x14ac:dyDescent="0.25">
      <c r="A3845" s="5">
        <v>3844</v>
      </c>
      <c r="B3845" s="6">
        <v>45414</v>
      </c>
      <c r="C3845" s="5" t="s">
        <v>66</v>
      </c>
      <c r="D3845" s="5" t="str">
        <f>VLOOKUP($C3845,'Sales Person'!$A$1:$C$21,2,0)</f>
        <v>Michale Cole</v>
      </c>
      <c r="E3845" s="5" t="s">
        <v>14</v>
      </c>
      <c r="F3845" s="5" t="str">
        <f>VLOOKUP($E3845,Country!$A$1:$B$11,2,0)</f>
        <v>Asia</v>
      </c>
      <c r="G3845" s="5" t="s">
        <v>26</v>
      </c>
      <c r="H3845" s="5" t="str">
        <f>VLOOKUP($G3845,Products!$A$1:$C$11,COLUMNS(Products!$A$2:B3845),0)</f>
        <v>Electronics</v>
      </c>
      <c r="I3845" s="5">
        <f>VLOOKUP($G3845,Products!$A$1:$C$11,COLUMNS(Products!$A$2:C3845),0)</f>
        <v>263.2</v>
      </c>
      <c r="J3845" s="5">
        <v>417.91</v>
      </c>
      <c r="K3845" s="5" t="s">
        <v>81</v>
      </c>
      <c r="L3845" s="6">
        <v>45432</v>
      </c>
      <c r="M3845" s="5">
        <f t="shared" si="60"/>
        <v>18</v>
      </c>
      <c r="N3845" s="5" t="str">
        <f>TEXT(Table1[[#This Row],[Date]],"mmm")</f>
        <v>May</v>
      </c>
      <c r="O3845" s="5">
        <f>YEAR(Table1[[#This Row],[Date]])</f>
        <v>2024</v>
      </c>
    </row>
    <row r="3846" spans="1:15" x14ac:dyDescent="0.25">
      <c r="A3846" s="5">
        <v>3845</v>
      </c>
      <c r="B3846" s="6">
        <v>45110</v>
      </c>
      <c r="C3846" s="5" t="s">
        <v>36</v>
      </c>
      <c r="D3846" s="5" t="str">
        <f>VLOOKUP($C3846,'Sales Person'!$A$1:$C$21,2,0)</f>
        <v>Michale Cole</v>
      </c>
      <c r="E3846" s="5" t="s">
        <v>15</v>
      </c>
      <c r="F3846" s="5" t="str">
        <f>VLOOKUP($E3846,Country!$A$1:$B$11,2,0)</f>
        <v>Oceania</v>
      </c>
      <c r="G3846" s="5" t="s">
        <v>32</v>
      </c>
      <c r="H3846" s="5" t="str">
        <f>VLOOKUP($G3846,Products!$A$1:$C$11,COLUMNS(Products!$A$2:B3846),0)</f>
        <v>Audio</v>
      </c>
      <c r="I3846" s="5">
        <f>VLOOKUP($G3846,Products!$A$1:$C$11,COLUMNS(Products!$A$2:C3846),0)</f>
        <v>143.09</v>
      </c>
      <c r="J3846" s="5">
        <v>491.13</v>
      </c>
      <c r="K3846" s="5" t="s">
        <v>81</v>
      </c>
      <c r="L3846" s="6">
        <v>45130</v>
      </c>
      <c r="M3846" s="5">
        <f t="shared" si="60"/>
        <v>20</v>
      </c>
      <c r="N3846" s="5" t="str">
        <f>TEXT(Table1[[#This Row],[Date]],"mmm")</f>
        <v>Jul</v>
      </c>
      <c r="O3846" s="5">
        <f>YEAR(Table1[[#This Row],[Date]])</f>
        <v>2023</v>
      </c>
    </row>
    <row r="3847" spans="1:15" x14ac:dyDescent="0.25">
      <c r="A3847" s="5">
        <v>3846</v>
      </c>
      <c r="B3847" s="6">
        <v>45316</v>
      </c>
      <c r="C3847" s="5" t="s">
        <v>68</v>
      </c>
      <c r="D3847" s="5" t="str">
        <f>VLOOKUP($C3847,'Sales Person'!$A$1:$C$21,2,0)</f>
        <v>Samantha Irvin</v>
      </c>
      <c r="E3847" s="5" t="s">
        <v>5</v>
      </c>
      <c r="F3847" s="5" t="str">
        <f>VLOOKUP($E3847,Country!$A$1:$B$11,2,0)</f>
        <v>South America</v>
      </c>
      <c r="G3847" s="5" t="s">
        <v>24</v>
      </c>
      <c r="H3847" s="5" t="str">
        <f>VLOOKUP($G3847,Products!$A$1:$C$11,COLUMNS(Products!$A$2:B3847),0)</f>
        <v>Audio</v>
      </c>
      <c r="I3847" s="5">
        <f>VLOOKUP($G3847,Products!$A$1:$C$11,COLUMNS(Products!$A$2:C3847),0)</f>
        <v>195.62</v>
      </c>
      <c r="J3847" s="5">
        <v>205.13</v>
      </c>
      <c r="K3847" s="5" t="s">
        <v>81</v>
      </c>
      <c r="L3847" s="6">
        <v>45320</v>
      </c>
      <c r="M3847" s="5">
        <f t="shared" si="60"/>
        <v>4</v>
      </c>
      <c r="N3847" s="5" t="str">
        <f>TEXT(Table1[[#This Row],[Date]],"mmm")</f>
        <v>Jan</v>
      </c>
      <c r="O3847" s="5">
        <f>YEAR(Table1[[#This Row],[Date]])</f>
        <v>2024</v>
      </c>
    </row>
    <row r="3848" spans="1:15" x14ac:dyDescent="0.25">
      <c r="A3848" s="5">
        <v>3847</v>
      </c>
      <c r="B3848" s="6">
        <v>45631</v>
      </c>
      <c r="C3848" s="5" t="s">
        <v>64</v>
      </c>
      <c r="D3848" s="5" t="str">
        <f>VLOOKUP($C3848,'Sales Person'!$A$1:$C$21,2,0)</f>
        <v>Michale Cole</v>
      </c>
      <c r="E3848" s="5" t="s">
        <v>9</v>
      </c>
      <c r="F3848" s="5" t="str">
        <f>VLOOKUP($E3848,Country!$A$1:$B$11,2,0)</f>
        <v>Europe</v>
      </c>
      <c r="G3848" s="5" t="s">
        <v>22</v>
      </c>
      <c r="H3848" s="5" t="str">
        <f>VLOOKUP($G3848,Products!$A$1:$C$11,COLUMNS(Products!$A$2:B3848),0)</f>
        <v>Computing</v>
      </c>
      <c r="I3848" s="5">
        <f>VLOOKUP($G3848,Products!$A$1:$C$11,COLUMNS(Products!$A$2:C3848),0)</f>
        <v>415.78</v>
      </c>
      <c r="J3848" s="5">
        <v>266.94</v>
      </c>
      <c r="K3848" s="5" t="s">
        <v>81</v>
      </c>
      <c r="L3848" s="6">
        <v>45641</v>
      </c>
      <c r="M3848" s="5">
        <f t="shared" si="60"/>
        <v>10</v>
      </c>
      <c r="N3848" s="5" t="str">
        <f>TEXT(Table1[[#This Row],[Date]],"mmm")</f>
        <v>Dec</v>
      </c>
      <c r="O3848" s="5">
        <f>YEAR(Table1[[#This Row],[Date]])</f>
        <v>2024</v>
      </c>
    </row>
    <row r="3849" spans="1:15" x14ac:dyDescent="0.25">
      <c r="A3849" s="5">
        <v>3848</v>
      </c>
      <c r="B3849" s="6">
        <v>45242</v>
      </c>
      <c r="C3849" s="5" t="s">
        <v>42</v>
      </c>
      <c r="D3849" s="5" t="str">
        <f>VLOOKUP($C3849,'Sales Person'!$A$1:$C$21,2,0)</f>
        <v>Cathy Kelley</v>
      </c>
      <c r="E3849" s="5" t="s">
        <v>7</v>
      </c>
      <c r="F3849" s="5" t="str">
        <f>VLOOKUP($E3849,Country!$A$1:$B$11,2,0)</f>
        <v>Europe</v>
      </c>
      <c r="G3849" s="5" t="s">
        <v>20</v>
      </c>
      <c r="H3849" s="5" t="str">
        <f>VLOOKUP($G3849,Products!$A$1:$C$11,COLUMNS(Products!$A$2:B3849),0)</f>
        <v>Office Equipment</v>
      </c>
      <c r="I3849" s="5">
        <f>VLOOKUP($G3849,Products!$A$1:$C$11,COLUMNS(Products!$A$2:C3849),0)</f>
        <v>350.59</v>
      </c>
      <c r="J3849" s="5">
        <v>257.56</v>
      </c>
      <c r="K3849" s="5" t="s">
        <v>81</v>
      </c>
      <c r="L3849" s="6">
        <v>45250</v>
      </c>
      <c r="M3849" s="5">
        <f t="shared" si="60"/>
        <v>8</v>
      </c>
      <c r="N3849" s="5" t="str">
        <f>TEXT(Table1[[#This Row],[Date]],"mmm")</f>
        <v>Nov</v>
      </c>
      <c r="O3849" s="5">
        <f>YEAR(Table1[[#This Row],[Date]])</f>
        <v>2023</v>
      </c>
    </row>
    <row r="3850" spans="1:15" x14ac:dyDescent="0.25">
      <c r="A3850" s="5">
        <v>3849</v>
      </c>
      <c r="B3850" s="6">
        <v>45126</v>
      </c>
      <c r="C3850" s="5" t="s">
        <v>50</v>
      </c>
      <c r="D3850" s="5" t="str">
        <f>VLOOKUP($C3850,'Sales Person'!$A$1:$C$21,2,0)</f>
        <v>Michale Cole</v>
      </c>
      <c r="E3850" s="5" t="s">
        <v>5</v>
      </c>
      <c r="F3850" s="5" t="str">
        <f>VLOOKUP($E3850,Country!$A$1:$B$11,2,0)</f>
        <v>South America</v>
      </c>
      <c r="G3850" s="5" t="s">
        <v>30</v>
      </c>
      <c r="H3850" s="5" t="str">
        <f>VLOOKUP($G3850,Products!$A$1:$C$11,COLUMNS(Products!$A$2:B3850),0)</f>
        <v>Audio</v>
      </c>
      <c r="I3850" s="5">
        <f>VLOOKUP($G3850,Products!$A$1:$C$11,COLUMNS(Products!$A$2:C3850),0)</f>
        <v>199.57</v>
      </c>
      <c r="J3850" s="5">
        <v>701.55</v>
      </c>
      <c r="K3850" s="5" t="s">
        <v>81</v>
      </c>
      <c r="L3850" s="6">
        <v>45130</v>
      </c>
      <c r="M3850" s="5">
        <f t="shared" si="60"/>
        <v>4</v>
      </c>
      <c r="N3850" s="5" t="str">
        <f>TEXT(Table1[[#This Row],[Date]],"mmm")</f>
        <v>Jul</v>
      </c>
      <c r="O3850" s="5">
        <f>YEAR(Table1[[#This Row],[Date]])</f>
        <v>2023</v>
      </c>
    </row>
    <row r="3851" spans="1:15" x14ac:dyDescent="0.25">
      <c r="A3851" s="5">
        <v>3850</v>
      </c>
      <c r="B3851" s="6">
        <v>45286</v>
      </c>
      <c r="C3851" s="5" t="s">
        <v>40</v>
      </c>
      <c r="D3851" s="5" t="str">
        <f>VLOOKUP($C3851,'Sales Person'!$A$1:$C$21,2,0)</f>
        <v>Samantha Irvin</v>
      </c>
      <c r="E3851" s="5" t="s">
        <v>9</v>
      </c>
      <c r="F3851" s="5" t="str">
        <f>VLOOKUP($E3851,Country!$A$1:$B$11,2,0)</f>
        <v>Europe</v>
      </c>
      <c r="G3851" s="5" t="s">
        <v>24</v>
      </c>
      <c r="H3851" s="5" t="str">
        <f>VLOOKUP($G3851,Products!$A$1:$C$11,COLUMNS(Products!$A$2:B3851),0)</f>
        <v>Audio</v>
      </c>
      <c r="I3851" s="5">
        <f>VLOOKUP($G3851,Products!$A$1:$C$11,COLUMNS(Products!$A$2:C3851),0)</f>
        <v>195.62</v>
      </c>
      <c r="J3851" s="5">
        <v>161.33000000000001</v>
      </c>
      <c r="K3851" s="5" t="s">
        <v>82</v>
      </c>
      <c r="L3851" s="5" t="s">
        <v>83</v>
      </c>
      <c r="M3851" s="5" t="str">
        <f t="shared" si="60"/>
        <v>0</v>
      </c>
      <c r="N3851" s="5" t="str">
        <f>TEXT(Table1[[#This Row],[Date]],"mmm")</f>
        <v>Dec</v>
      </c>
      <c r="O3851" s="5">
        <f>YEAR(Table1[[#This Row],[Date]])</f>
        <v>2023</v>
      </c>
    </row>
    <row r="3852" spans="1:15" x14ac:dyDescent="0.25">
      <c r="A3852" s="5">
        <v>3851</v>
      </c>
      <c r="B3852" s="6">
        <v>45341</v>
      </c>
      <c r="C3852" s="5" t="s">
        <v>72</v>
      </c>
      <c r="D3852" s="5" t="str">
        <f>VLOOKUP($C3852,'Sales Person'!$A$1:$C$21,2,0)</f>
        <v>Cathy Kelley</v>
      </c>
      <c r="E3852" s="5" t="s">
        <v>10</v>
      </c>
      <c r="F3852" s="5" t="str">
        <f>VLOOKUP($E3852,Country!$A$1:$B$11,2,0)</f>
        <v>Europe</v>
      </c>
      <c r="G3852" s="5" t="s">
        <v>30</v>
      </c>
      <c r="H3852" s="5" t="str">
        <f>VLOOKUP($G3852,Products!$A$1:$C$11,COLUMNS(Products!$A$2:B3852),0)</f>
        <v>Audio</v>
      </c>
      <c r="I3852" s="5">
        <f>VLOOKUP($G3852,Products!$A$1:$C$11,COLUMNS(Products!$A$2:C3852),0)</f>
        <v>199.57</v>
      </c>
      <c r="J3852" s="5">
        <v>594.14</v>
      </c>
      <c r="K3852" s="5" t="s">
        <v>81</v>
      </c>
      <c r="L3852" s="6">
        <v>45347</v>
      </c>
      <c r="M3852" s="5">
        <f t="shared" si="60"/>
        <v>6</v>
      </c>
      <c r="N3852" s="5" t="str">
        <f>TEXT(Table1[[#This Row],[Date]],"mmm")</f>
        <v>Feb</v>
      </c>
      <c r="O3852" s="5">
        <f>YEAR(Table1[[#This Row],[Date]])</f>
        <v>2024</v>
      </c>
    </row>
    <row r="3853" spans="1:15" x14ac:dyDescent="0.25">
      <c r="A3853" s="5">
        <v>3852</v>
      </c>
      <c r="B3853" s="6">
        <v>45656</v>
      </c>
      <c r="C3853" s="5" t="s">
        <v>74</v>
      </c>
      <c r="D3853" s="5" t="str">
        <f>VLOOKUP($C3853,'Sales Person'!$A$1:$C$21,2,0)</f>
        <v>Michale Cole</v>
      </c>
      <c r="E3853" s="5" t="s">
        <v>13</v>
      </c>
      <c r="F3853" s="5" t="str">
        <f>VLOOKUP($E3853,Country!$A$1:$B$11,2,0)</f>
        <v>Asia</v>
      </c>
      <c r="G3853" s="5" t="s">
        <v>32</v>
      </c>
      <c r="H3853" s="5" t="str">
        <f>VLOOKUP($G3853,Products!$A$1:$C$11,COLUMNS(Products!$A$2:B3853),0)</f>
        <v>Audio</v>
      </c>
      <c r="I3853" s="5">
        <f>VLOOKUP($G3853,Products!$A$1:$C$11,COLUMNS(Products!$A$2:C3853),0)</f>
        <v>143.09</v>
      </c>
      <c r="J3853" s="5">
        <v>559.97</v>
      </c>
      <c r="K3853" s="5" t="s">
        <v>81</v>
      </c>
      <c r="L3853" s="6">
        <v>44940</v>
      </c>
      <c r="M3853" s="5">
        <f t="shared" si="60"/>
        <v>-716</v>
      </c>
      <c r="N3853" s="5" t="str">
        <f>TEXT(Table1[[#This Row],[Date]],"mmm")</f>
        <v>Dec</v>
      </c>
      <c r="O3853" s="5">
        <f>YEAR(Table1[[#This Row],[Date]])</f>
        <v>2024</v>
      </c>
    </row>
    <row r="3854" spans="1:15" x14ac:dyDescent="0.25">
      <c r="A3854" s="5">
        <v>3853</v>
      </c>
      <c r="B3854" s="6">
        <v>45550</v>
      </c>
      <c r="C3854" s="5" t="s">
        <v>74</v>
      </c>
      <c r="D3854" s="5" t="str">
        <f>VLOOKUP($C3854,'Sales Person'!$A$1:$C$21,2,0)</f>
        <v>Michale Cole</v>
      </c>
      <c r="E3854" s="5" t="s">
        <v>14</v>
      </c>
      <c r="F3854" s="5" t="str">
        <f>VLOOKUP($E3854,Country!$A$1:$B$11,2,0)</f>
        <v>Asia</v>
      </c>
      <c r="G3854" s="5" t="s">
        <v>30</v>
      </c>
      <c r="H3854" s="5" t="str">
        <f>VLOOKUP($G3854,Products!$A$1:$C$11,COLUMNS(Products!$A$2:B3854),0)</f>
        <v>Audio</v>
      </c>
      <c r="I3854" s="5">
        <f>VLOOKUP($G3854,Products!$A$1:$C$11,COLUMNS(Products!$A$2:C3854),0)</f>
        <v>199.57</v>
      </c>
      <c r="J3854" s="5">
        <v>897.12</v>
      </c>
      <c r="K3854" s="5" t="s">
        <v>81</v>
      </c>
      <c r="L3854" s="6">
        <v>45568</v>
      </c>
      <c r="M3854" s="5">
        <f t="shared" si="60"/>
        <v>18</v>
      </c>
      <c r="N3854" s="5" t="str">
        <f>TEXT(Table1[[#This Row],[Date]],"mmm")</f>
        <v>Sep</v>
      </c>
      <c r="O3854" s="5">
        <f>YEAR(Table1[[#This Row],[Date]])</f>
        <v>2024</v>
      </c>
    </row>
    <row r="3855" spans="1:15" x14ac:dyDescent="0.25">
      <c r="A3855" s="5">
        <v>3854</v>
      </c>
      <c r="B3855" s="6">
        <v>44976</v>
      </c>
      <c r="C3855" s="5" t="s">
        <v>68</v>
      </c>
      <c r="D3855" s="5" t="str">
        <f>VLOOKUP($C3855,'Sales Person'!$A$1:$C$21,2,0)</f>
        <v>Samantha Irvin</v>
      </c>
      <c r="E3855" s="5" t="s">
        <v>10</v>
      </c>
      <c r="F3855" s="5" t="str">
        <f>VLOOKUP($E3855,Country!$A$1:$B$11,2,0)</f>
        <v>Europe</v>
      </c>
      <c r="G3855" s="5" t="s">
        <v>32</v>
      </c>
      <c r="H3855" s="5" t="str">
        <f>VLOOKUP($G3855,Products!$A$1:$C$11,COLUMNS(Products!$A$2:B3855),0)</f>
        <v>Audio</v>
      </c>
      <c r="I3855" s="5">
        <f>VLOOKUP($G3855,Products!$A$1:$C$11,COLUMNS(Products!$A$2:C3855),0)</f>
        <v>143.09</v>
      </c>
      <c r="J3855" s="5">
        <v>933.5</v>
      </c>
      <c r="K3855" s="5" t="s">
        <v>81</v>
      </c>
      <c r="L3855" s="6">
        <v>44982</v>
      </c>
      <c r="M3855" s="5">
        <f t="shared" si="60"/>
        <v>6</v>
      </c>
      <c r="N3855" s="5" t="str">
        <f>TEXT(Table1[[#This Row],[Date]],"mmm")</f>
        <v>Feb</v>
      </c>
      <c r="O3855" s="5">
        <f>YEAR(Table1[[#This Row],[Date]])</f>
        <v>2023</v>
      </c>
    </row>
    <row r="3856" spans="1:15" x14ac:dyDescent="0.25">
      <c r="A3856" s="5">
        <v>3855</v>
      </c>
      <c r="B3856" s="6">
        <v>45530</v>
      </c>
      <c r="C3856" s="5" t="s">
        <v>38</v>
      </c>
      <c r="D3856" s="5" t="str">
        <f>VLOOKUP($C3856,'Sales Person'!$A$1:$C$21,2,0)</f>
        <v>Samantha Irvin</v>
      </c>
      <c r="E3856" s="5" t="s">
        <v>15</v>
      </c>
      <c r="F3856" s="5" t="str">
        <f>VLOOKUP($E3856,Country!$A$1:$B$11,2,0)</f>
        <v>Oceania</v>
      </c>
      <c r="G3856" s="5" t="s">
        <v>29</v>
      </c>
      <c r="H3856" s="5" t="str">
        <f>VLOOKUP($G3856,Products!$A$1:$C$11,COLUMNS(Products!$A$2:B3856),0)</f>
        <v>Computing</v>
      </c>
      <c r="I3856" s="5">
        <f>VLOOKUP($G3856,Products!$A$1:$C$11,COLUMNS(Products!$A$2:C3856),0)</f>
        <v>104.6</v>
      </c>
      <c r="J3856" s="5">
        <v>662.64</v>
      </c>
      <c r="K3856" s="5" t="s">
        <v>81</v>
      </c>
      <c r="L3856" s="6">
        <v>45550</v>
      </c>
      <c r="M3856" s="5">
        <f t="shared" si="60"/>
        <v>20</v>
      </c>
      <c r="N3856" s="5" t="str">
        <f>TEXT(Table1[[#This Row],[Date]],"mmm")</f>
        <v>Aug</v>
      </c>
      <c r="O3856" s="5">
        <f>YEAR(Table1[[#This Row],[Date]])</f>
        <v>2024</v>
      </c>
    </row>
    <row r="3857" spans="1:15" x14ac:dyDescent="0.25">
      <c r="A3857" s="5">
        <v>3856</v>
      </c>
      <c r="B3857" s="6">
        <v>45471</v>
      </c>
      <c r="C3857" s="5" t="s">
        <v>52</v>
      </c>
      <c r="D3857" s="5" t="str">
        <f>VLOOKUP($C3857,'Sales Person'!$A$1:$C$21,2,0)</f>
        <v>Nick Patrick</v>
      </c>
      <c r="E3857" s="5" t="s">
        <v>13</v>
      </c>
      <c r="F3857" s="5" t="str">
        <f>VLOOKUP($E3857,Country!$A$1:$B$11,2,0)</f>
        <v>Asia</v>
      </c>
      <c r="G3857" s="5" t="s">
        <v>29</v>
      </c>
      <c r="H3857" s="5" t="str">
        <f>VLOOKUP($G3857,Products!$A$1:$C$11,COLUMNS(Products!$A$2:B3857),0)</f>
        <v>Computing</v>
      </c>
      <c r="I3857" s="5">
        <f>VLOOKUP($G3857,Products!$A$1:$C$11,COLUMNS(Products!$A$2:C3857),0)</f>
        <v>104.6</v>
      </c>
      <c r="J3857" s="5">
        <v>203.16</v>
      </c>
      <c r="K3857" s="5" t="s">
        <v>81</v>
      </c>
      <c r="L3857" s="6">
        <v>45486</v>
      </c>
      <c r="M3857" s="5">
        <f t="shared" si="60"/>
        <v>15</v>
      </c>
      <c r="N3857" s="5" t="str">
        <f>TEXT(Table1[[#This Row],[Date]],"mmm")</f>
        <v>Jun</v>
      </c>
      <c r="O3857" s="5">
        <f>YEAR(Table1[[#This Row],[Date]])</f>
        <v>2024</v>
      </c>
    </row>
    <row r="3858" spans="1:15" x14ac:dyDescent="0.25">
      <c r="A3858" s="5">
        <v>3857</v>
      </c>
      <c r="B3858" s="6">
        <v>45315</v>
      </c>
      <c r="C3858" s="5" t="s">
        <v>70</v>
      </c>
      <c r="D3858" s="5" t="str">
        <f>VLOOKUP($C3858,'Sales Person'!$A$1:$C$21,2,0)</f>
        <v>Cathy Kelley</v>
      </c>
      <c r="E3858" s="5" t="s">
        <v>2</v>
      </c>
      <c r="F3858" s="5" t="str">
        <f>VLOOKUP($E3858,Country!$A$1:$B$11,2,0)</f>
        <v>North America</v>
      </c>
      <c r="G3858" s="5" t="s">
        <v>28</v>
      </c>
      <c r="H3858" s="5" t="str">
        <f>VLOOKUP($G3858,Products!$A$1:$C$11,COLUMNS(Products!$A$2:B3858),0)</f>
        <v>Electronics</v>
      </c>
      <c r="I3858" s="5">
        <f>VLOOKUP($G3858,Products!$A$1:$C$11,COLUMNS(Products!$A$2:C3858),0)</f>
        <v>282.79000000000002</v>
      </c>
      <c r="J3858" s="5">
        <v>978.89</v>
      </c>
      <c r="K3858" s="5" t="s">
        <v>82</v>
      </c>
      <c r="L3858" s="5" t="s">
        <v>83</v>
      </c>
      <c r="M3858" s="5" t="str">
        <f t="shared" si="60"/>
        <v>0</v>
      </c>
      <c r="N3858" s="5" t="str">
        <f>TEXT(Table1[[#This Row],[Date]],"mmm")</f>
        <v>Jan</v>
      </c>
      <c r="O3858" s="5">
        <f>YEAR(Table1[[#This Row],[Date]])</f>
        <v>2024</v>
      </c>
    </row>
    <row r="3859" spans="1:15" x14ac:dyDescent="0.25">
      <c r="A3859" s="5">
        <v>3858</v>
      </c>
      <c r="B3859" s="6">
        <v>45080</v>
      </c>
      <c r="C3859" s="5" t="s">
        <v>48</v>
      </c>
      <c r="D3859" s="5" t="str">
        <f>VLOOKUP($C3859,'Sales Person'!$A$1:$C$21,2,0)</f>
        <v>Cathy Kelley</v>
      </c>
      <c r="E3859" s="5" t="s">
        <v>4</v>
      </c>
      <c r="F3859" s="5" t="str">
        <f>VLOOKUP($E3859,Country!$A$1:$B$11,2,0)</f>
        <v>North America</v>
      </c>
      <c r="G3859" s="5" t="s">
        <v>28</v>
      </c>
      <c r="H3859" s="5" t="str">
        <f>VLOOKUP($G3859,Products!$A$1:$C$11,COLUMNS(Products!$A$2:B3859),0)</f>
        <v>Electronics</v>
      </c>
      <c r="I3859" s="5">
        <f>VLOOKUP($G3859,Products!$A$1:$C$11,COLUMNS(Products!$A$2:C3859),0)</f>
        <v>282.79000000000002</v>
      </c>
      <c r="J3859" s="5">
        <v>103.37</v>
      </c>
      <c r="K3859" s="5" t="s">
        <v>82</v>
      </c>
      <c r="L3859" s="5" t="s">
        <v>83</v>
      </c>
      <c r="M3859" s="5" t="str">
        <f t="shared" si="60"/>
        <v>0</v>
      </c>
      <c r="N3859" s="5" t="str">
        <f>TEXT(Table1[[#This Row],[Date]],"mmm")</f>
        <v>Jun</v>
      </c>
      <c r="O3859" s="5">
        <f>YEAR(Table1[[#This Row],[Date]])</f>
        <v>2023</v>
      </c>
    </row>
    <row r="3860" spans="1:15" x14ac:dyDescent="0.25">
      <c r="A3860" s="5">
        <v>3859</v>
      </c>
      <c r="B3860" s="6">
        <v>45538</v>
      </c>
      <c r="C3860" s="5" t="s">
        <v>40</v>
      </c>
      <c r="D3860" s="5" t="str">
        <f>VLOOKUP($C3860,'Sales Person'!$A$1:$C$21,2,0)</f>
        <v>Samantha Irvin</v>
      </c>
      <c r="E3860" s="5" t="s">
        <v>7</v>
      </c>
      <c r="F3860" s="5" t="str">
        <f>VLOOKUP($E3860,Country!$A$1:$B$11,2,0)</f>
        <v>Europe</v>
      </c>
      <c r="G3860" s="5" t="s">
        <v>20</v>
      </c>
      <c r="H3860" s="5" t="str">
        <f>VLOOKUP($G3860,Products!$A$1:$C$11,COLUMNS(Products!$A$2:B3860),0)</f>
        <v>Office Equipment</v>
      </c>
      <c r="I3860" s="5">
        <f>VLOOKUP($G3860,Products!$A$1:$C$11,COLUMNS(Products!$A$2:C3860),0)</f>
        <v>350.59</v>
      </c>
      <c r="J3860" s="5">
        <v>318.24</v>
      </c>
      <c r="K3860" s="5" t="s">
        <v>82</v>
      </c>
      <c r="L3860" s="5" t="s">
        <v>83</v>
      </c>
      <c r="M3860" s="5" t="str">
        <f t="shared" si="60"/>
        <v>0</v>
      </c>
      <c r="N3860" s="5" t="str">
        <f>TEXT(Table1[[#This Row],[Date]],"mmm")</f>
        <v>Sep</v>
      </c>
      <c r="O3860" s="5">
        <f>YEAR(Table1[[#This Row],[Date]])</f>
        <v>2024</v>
      </c>
    </row>
    <row r="3861" spans="1:15" x14ac:dyDescent="0.25">
      <c r="A3861" s="5">
        <v>3860</v>
      </c>
      <c r="B3861" s="6">
        <v>45160</v>
      </c>
      <c r="C3861" s="5" t="s">
        <v>60</v>
      </c>
      <c r="D3861" s="5" t="str">
        <f>VLOOKUP($C3861,'Sales Person'!$A$1:$C$21,2,0)</f>
        <v>Cathy Kelley</v>
      </c>
      <c r="E3861" s="5" t="s">
        <v>4</v>
      </c>
      <c r="F3861" s="5" t="str">
        <f>VLOOKUP($E3861,Country!$A$1:$B$11,2,0)</f>
        <v>North America</v>
      </c>
      <c r="G3861" s="5" t="s">
        <v>20</v>
      </c>
      <c r="H3861" s="5" t="str">
        <f>VLOOKUP($G3861,Products!$A$1:$C$11,COLUMNS(Products!$A$2:B3861),0)</f>
        <v>Office Equipment</v>
      </c>
      <c r="I3861" s="5">
        <f>VLOOKUP($G3861,Products!$A$1:$C$11,COLUMNS(Products!$A$2:C3861),0)</f>
        <v>350.59</v>
      </c>
      <c r="J3861" s="5">
        <v>367.04</v>
      </c>
      <c r="K3861" s="5" t="s">
        <v>81</v>
      </c>
      <c r="L3861" s="6">
        <v>45162</v>
      </c>
      <c r="M3861" s="5">
        <f t="shared" si="60"/>
        <v>2</v>
      </c>
      <c r="N3861" s="5" t="str">
        <f>TEXT(Table1[[#This Row],[Date]],"mmm")</f>
        <v>Aug</v>
      </c>
      <c r="O3861" s="5">
        <f>YEAR(Table1[[#This Row],[Date]])</f>
        <v>2023</v>
      </c>
    </row>
    <row r="3862" spans="1:15" x14ac:dyDescent="0.25">
      <c r="A3862" s="5">
        <v>3861</v>
      </c>
      <c r="B3862" s="6">
        <v>45277</v>
      </c>
      <c r="C3862" s="5" t="s">
        <v>72</v>
      </c>
      <c r="D3862" s="5" t="str">
        <f>VLOOKUP($C3862,'Sales Person'!$A$1:$C$21,2,0)</f>
        <v>Cathy Kelley</v>
      </c>
      <c r="E3862" s="5" t="s">
        <v>2</v>
      </c>
      <c r="F3862" s="5" t="str">
        <f>VLOOKUP($E3862,Country!$A$1:$B$11,2,0)</f>
        <v>North America</v>
      </c>
      <c r="G3862" s="5" t="s">
        <v>32</v>
      </c>
      <c r="H3862" s="5" t="str">
        <f>VLOOKUP($G3862,Products!$A$1:$C$11,COLUMNS(Products!$A$2:B3862),0)</f>
        <v>Audio</v>
      </c>
      <c r="I3862" s="5">
        <f>VLOOKUP($G3862,Products!$A$1:$C$11,COLUMNS(Products!$A$2:C3862),0)</f>
        <v>143.09</v>
      </c>
      <c r="J3862" s="5">
        <v>359.87</v>
      </c>
      <c r="K3862" s="5" t="s">
        <v>81</v>
      </c>
      <c r="L3862" s="6">
        <v>45278</v>
      </c>
      <c r="M3862" s="5">
        <f t="shared" si="60"/>
        <v>1</v>
      </c>
      <c r="N3862" s="5" t="str">
        <f>TEXT(Table1[[#This Row],[Date]],"mmm")</f>
        <v>Dec</v>
      </c>
      <c r="O3862" s="5">
        <f>YEAR(Table1[[#This Row],[Date]])</f>
        <v>2023</v>
      </c>
    </row>
    <row r="3863" spans="1:15" x14ac:dyDescent="0.25">
      <c r="A3863" s="5">
        <v>3862</v>
      </c>
      <c r="B3863" s="6">
        <v>45366</v>
      </c>
      <c r="C3863" s="5" t="s">
        <v>40</v>
      </c>
      <c r="D3863" s="5" t="str">
        <f>VLOOKUP($C3863,'Sales Person'!$A$1:$C$21,2,0)</f>
        <v>Samantha Irvin</v>
      </c>
      <c r="E3863" s="5" t="s">
        <v>2</v>
      </c>
      <c r="F3863" s="5" t="str">
        <f>VLOOKUP($E3863,Country!$A$1:$B$11,2,0)</f>
        <v>North America</v>
      </c>
      <c r="G3863" s="5" t="s">
        <v>31</v>
      </c>
      <c r="H3863" s="5" t="str">
        <f>VLOOKUP($G3863,Products!$A$1:$C$11,COLUMNS(Products!$A$2:B3863),0)</f>
        <v>Electronics</v>
      </c>
      <c r="I3863" s="5">
        <f>VLOOKUP($G3863,Products!$A$1:$C$11,COLUMNS(Products!$A$2:C3863),0)</f>
        <v>71.97</v>
      </c>
      <c r="J3863" s="5">
        <v>673.83</v>
      </c>
      <c r="K3863" s="5" t="s">
        <v>81</v>
      </c>
      <c r="L3863" s="6">
        <v>45367</v>
      </c>
      <c r="M3863" s="5">
        <f t="shared" si="60"/>
        <v>1</v>
      </c>
      <c r="N3863" s="5" t="str">
        <f>TEXT(Table1[[#This Row],[Date]],"mmm")</f>
        <v>Mar</v>
      </c>
      <c r="O3863" s="5">
        <f>YEAR(Table1[[#This Row],[Date]])</f>
        <v>2024</v>
      </c>
    </row>
    <row r="3864" spans="1:15" x14ac:dyDescent="0.25">
      <c r="A3864" s="5">
        <v>3863</v>
      </c>
      <c r="B3864" s="6">
        <v>45182</v>
      </c>
      <c r="C3864" s="5" t="s">
        <v>44</v>
      </c>
      <c r="D3864" s="5" t="str">
        <f>VLOOKUP($C3864,'Sales Person'!$A$1:$C$21,2,0)</f>
        <v>Cathy Kelley</v>
      </c>
      <c r="E3864" s="5" t="s">
        <v>10</v>
      </c>
      <c r="F3864" s="5" t="str">
        <f>VLOOKUP($E3864,Country!$A$1:$B$11,2,0)</f>
        <v>Europe</v>
      </c>
      <c r="G3864" s="5" t="s">
        <v>30</v>
      </c>
      <c r="H3864" s="5" t="str">
        <f>VLOOKUP($G3864,Products!$A$1:$C$11,COLUMNS(Products!$A$2:B3864),0)</f>
        <v>Audio</v>
      </c>
      <c r="I3864" s="5">
        <f>VLOOKUP($G3864,Products!$A$1:$C$11,COLUMNS(Products!$A$2:C3864),0)</f>
        <v>199.57</v>
      </c>
      <c r="J3864" s="5">
        <v>581.64</v>
      </c>
      <c r="K3864" s="5" t="s">
        <v>81</v>
      </c>
      <c r="L3864" s="6">
        <v>45188</v>
      </c>
      <c r="M3864" s="5">
        <f t="shared" si="60"/>
        <v>6</v>
      </c>
      <c r="N3864" s="5" t="str">
        <f>TEXT(Table1[[#This Row],[Date]],"mmm")</f>
        <v>Sep</v>
      </c>
      <c r="O3864" s="5">
        <f>YEAR(Table1[[#This Row],[Date]])</f>
        <v>2023</v>
      </c>
    </row>
    <row r="3865" spans="1:15" x14ac:dyDescent="0.25">
      <c r="A3865" s="5">
        <v>3864</v>
      </c>
      <c r="B3865" s="6">
        <v>44999</v>
      </c>
      <c r="C3865" s="5" t="s">
        <v>72</v>
      </c>
      <c r="D3865" s="5" t="str">
        <f>VLOOKUP($C3865,'Sales Person'!$A$1:$C$21,2,0)</f>
        <v>Cathy Kelley</v>
      </c>
      <c r="E3865" s="5" t="s">
        <v>2</v>
      </c>
      <c r="F3865" s="5" t="str">
        <f>VLOOKUP($E3865,Country!$A$1:$B$11,2,0)</f>
        <v>North America</v>
      </c>
      <c r="G3865" s="5" t="s">
        <v>28</v>
      </c>
      <c r="H3865" s="5" t="str">
        <f>VLOOKUP($G3865,Products!$A$1:$C$11,COLUMNS(Products!$A$2:B3865),0)</f>
        <v>Electronics</v>
      </c>
      <c r="I3865" s="5">
        <f>VLOOKUP($G3865,Products!$A$1:$C$11,COLUMNS(Products!$A$2:C3865),0)</f>
        <v>282.79000000000002</v>
      </c>
      <c r="J3865" s="5">
        <v>808.92</v>
      </c>
      <c r="K3865" s="5" t="s">
        <v>82</v>
      </c>
      <c r="L3865" s="5" t="s">
        <v>83</v>
      </c>
      <c r="M3865" s="5" t="str">
        <f t="shared" si="60"/>
        <v>0</v>
      </c>
      <c r="N3865" s="5" t="str">
        <f>TEXT(Table1[[#This Row],[Date]],"mmm")</f>
        <v>Mar</v>
      </c>
      <c r="O3865" s="5">
        <f>YEAR(Table1[[#This Row],[Date]])</f>
        <v>2023</v>
      </c>
    </row>
    <row r="3866" spans="1:15" x14ac:dyDescent="0.25">
      <c r="A3866" s="5">
        <v>3865</v>
      </c>
      <c r="B3866" s="6">
        <v>45561</v>
      </c>
      <c r="C3866" s="5" t="s">
        <v>38</v>
      </c>
      <c r="D3866" s="5" t="str">
        <f>VLOOKUP($C3866,'Sales Person'!$A$1:$C$21,2,0)</f>
        <v>Samantha Irvin</v>
      </c>
      <c r="E3866" s="5" t="s">
        <v>15</v>
      </c>
      <c r="F3866" s="5" t="str">
        <f>VLOOKUP($E3866,Country!$A$1:$B$11,2,0)</f>
        <v>Oceania</v>
      </c>
      <c r="G3866" s="5" t="s">
        <v>31</v>
      </c>
      <c r="H3866" s="5" t="str">
        <f>VLOOKUP($G3866,Products!$A$1:$C$11,COLUMNS(Products!$A$2:B3866),0)</f>
        <v>Electronics</v>
      </c>
      <c r="I3866" s="5">
        <f>VLOOKUP($G3866,Products!$A$1:$C$11,COLUMNS(Products!$A$2:C3866),0)</f>
        <v>71.97</v>
      </c>
      <c r="J3866" s="5">
        <v>872.96</v>
      </c>
      <c r="K3866" s="5" t="s">
        <v>81</v>
      </c>
      <c r="L3866" s="6">
        <v>45581</v>
      </c>
      <c r="M3866" s="5">
        <f t="shared" si="60"/>
        <v>20</v>
      </c>
      <c r="N3866" s="5" t="str">
        <f>TEXT(Table1[[#This Row],[Date]],"mmm")</f>
        <v>Sep</v>
      </c>
      <c r="O3866" s="5">
        <f>YEAR(Table1[[#This Row],[Date]])</f>
        <v>2024</v>
      </c>
    </row>
    <row r="3867" spans="1:15" x14ac:dyDescent="0.25">
      <c r="A3867" s="5">
        <v>3866</v>
      </c>
      <c r="B3867" s="6">
        <v>45250</v>
      </c>
      <c r="C3867" s="5" t="s">
        <v>44</v>
      </c>
      <c r="D3867" s="5" t="str">
        <f>VLOOKUP($C3867,'Sales Person'!$A$1:$C$21,2,0)</f>
        <v>Cathy Kelley</v>
      </c>
      <c r="E3867" s="5" t="s">
        <v>5</v>
      </c>
      <c r="F3867" s="5" t="str">
        <f>VLOOKUP($E3867,Country!$A$1:$B$11,2,0)</f>
        <v>South America</v>
      </c>
      <c r="G3867" s="5" t="s">
        <v>24</v>
      </c>
      <c r="H3867" s="5" t="str">
        <f>VLOOKUP($G3867,Products!$A$1:$C$11,COLUMNS(Products!$A$2:B3867),0)</f>
        <v>Audio</v>
      </c>
      <c r="I3867" s="5">
        <f>VLOOKUP($G3867,Products!$A$1:$C$11,COLUMNS(Products!$A$2:C3867),0)</f>
        <v>195.62</v>
      </c>
      <c r="J3867" s="5">
        <v>574.01</v>
      </c>
      <c r="K3867" s="5" t="s">
        <v>81</v>
      </c>
      <c r="L3867" s="6">
        <v>45254</v>
      </c>
      <c r="M3867" s="5">
        <f t="shared" si="60"/>
        <v>4</v>
      </c>
      <c r="N3867" s="5" t="str">
        <f>TEXT(Table1[[#This Row],[Date]],"mmm")</f>
        <v>Nov</v>
      </c>
      <c r="O3867" s="5">
        <f>YEAR(Table1[[#This Row],[Date]])</f>
        <v>2023</v>
      </c>
    </row>
    <row r="3868" spans="1:15" x14ac:dyDescent="0.25">
      <c r="A3868" s="5">
        <v>3867</v>
      </c>
      <c r="B3868" s="6">
        <v>45595</v>
      </c>
      <c r="C3868" s="5" t="s">
        <v>44</v>
      </c>
      <c r="D3868" s="5" t="str">
        <f>VLOOKUP($C3868,'Sales Person'!$A$1:$C$21,2,0)</f>
        <v>Cathy Kelley</v>
      </c>
      <c r="E3868" s="5" t="s">
        <v>4</v>
      </c>
      <c r="F3868" s="5" t="str">
        <f>VLOOKUP($E3868,Country!$A$1:$B$11,2,0)</f>
        <v>North America</v>
      </c>
      <c r="G3868" s="5" t="s">
        <v>24</v>
      </c>
      <c r="H3868" s="5" t="str">
        <f>VLOOKUP($G3868,Products!$A$1:$C$11,COLUMNS(Products!$A$2:B3868),0)</f>
        <v>Audio</v>
      </c>
      <c r="I3868" s="5">
        <f>VLOOKUP($G3868,Products!$A$1:$C$11,COLUMNS(Products!$A$2:C3868),0)</f>
        <v>195.62</v>
      </c>
      <c r="J3868" s="5">
        <v>149.84</v>
      </c>
      <c r="K3868" s="5" t="s">
        <v>81</v>
      </c>
      <c r="L3868" s="6">
        <v>45597</v>
      </c>
      <c r="M3868" s="5">
        <f t="shared" si="60"/>
        <v>2</v>
      </c>
      <c r="N3868" s="5" t="str">
        <f>TEXT(Table1[[#This Row],[Date]],"mmm")</f>
        <v>Oct</v>
      </c>
      <c r="O3868" s="5">
        <f>YEAR(Table1[[#This Row],[Date]])</f>
        <v>2024</v>
      </c>
    </row>
    <row r="3869" spans="1:15" x14ac:dyDescent="0.25">
      <c r="A3869" s="5">
        <v>3868</v>
      </c>
      <c r="B3869" s="6">
        <v>45595</v>
      </c>
      <c r="C3869" s="5" t="s">
        <v>70</v>
      </c>
      <c r="D3869" s="5" t="str">
        <f>VLOOKUP($C3869,'Sales Person'!$A$1:$C$21,2,0)</f>
        <v>Cathy Kelley</v>
      </c>
      <c r="E3869" s="5" t="s">
        <v>11</v>
      </c>
      <c r="F3869" s="5" t="str">
        <f>VLOOKUP($E3869,Country!$A$1:$B$11,2,0)</f>
        <v>Asia</v>
      </c>
      <c r="G3869" s="5" t="s">
        <v>24</v>
      </c>
      <c r="H3869" s="5" t="str">
        <f>VLOOKUP($G3869,Products!$A$1:$C$11,COLUMNS(Products!$A$2:B3869),0)</f>
        <v>Audio</v>
      </c>
      <c r="I3869" s="5">
        <f>VLOOKUP($G3869,Products!$A$1:$C$11,COLUMNS(Products!$A$2:C3869),0)</f>
        <v>195.62</v>
      </c>
      <c r="J3869" s="5">
        <v>700.55</v>
      </c>
      <c r="K3869" s="5" t="s">
        <v>81</v>
      </c>
      <c r="L3869" s="6">
        <v>45607</v>
      </c>
      <c r="M3869" s="5">
        <f t="shared" si="60"/>
        <v>12</v>
      </c>
      <c r="N3869" s="5" t="str">
        <f>TEXT(Table1[[#This Row],[Date]],"mmm")</f>
        <v>Oct</v>
      </c>
      <c r="O3869" s="5">
        <f>YEAR(Table1[[#This Row],[Date]])</f>
        <v>2024</v>
      </c>
    </row>
    <row r="3870" spans="1:15" x14ac:dyDescent="0.25">
      <c r="A3870" s="5">
        <v>3869</v>
      </c>
      <c r="B3870" s="6">
        <v>44995</v>
      </c>
      <c r="C3870" s="5" t="s">
        <v>74</v>
      </c>
      <c r="D3870" s="5" t="str">
        <f>VLOOKUP($C3870,'Sales Person'!$A$1:$C$21,2,0)</f>
        <v>Michale Cole</v>
      </c>
      <c r="E3870" s="5" t="s">
        <v>9</v>
      </c>
      <c r="F3870" s="5" t="str">
        <f>VLOOKUP($E3870,Country!$A$1:$B$11,2,0)</f>
        <v>Europe</v>
      </c>
      <c r="G3870" s="5" t="s">
        <v>30</v>
      </c>
      <c r="H3870" s="5" t="str">
        <f>VLOOKUP($G3870,Products!$A$1:$C$11,COLUMNS(Products!$A$2:B3870),0)</f>
        <v>Audio</v>
      </c>
      <c r="I3870" s="5">
        <f>VLOOKUP($G3870,Products!$A$1:$C$11,COLUMNS(Products!$A$2:C3870),0)</f>
        <v>199.57</v>
      </c>
      <c r="J3870" s="5">
        <v>766.66</v>
      </c>
      <c r="K3870" s="5" t="s">
        <v>81</v>
      </c>
      <c r="L3870" s="6">
        <v>45005</v>
      </c>
      <c r="M3870" s="5">
        <f t="shared" si="60"/>
        <v>10</v>
      </c>
      <c r="N3870" s="5" t="str">
        <f>TEXT(Table1[[#This Row],[Date]],"mmm")</f>
        <v>Mar</v>
      </c>
      <c r="O3870" s="5">
        <f>YEAR(Table1[[#This Row],[Date]])</f>
        <v>2023</v>
      </c>
    </row>
    <row r="3871" spans="1:15" x14ac:dyDescent="0.25">
      <c r="A3871" s="5">
        <v>3870</v>
      </c>
      <c r="B3871" s="6">
        <v>45204</v>
      </c>
      <c r="C3871" s="5" t="s">
        <v>50</v>
      </c>
      <c r="D3871" s="5" t="str">
        <f>VLOOKUP($C3871,'Sales Person'!$A$1:$C$21,2,0)</f>
        <v>Michale Cole</v>
      </c>
      <c r="E3871" s="5" t="s">
        <v>2</v>
      </c>
      <c r="F3871" s="5" t="str">
        <f>VLOOKUP($E3871,Country!$A$1:$B$11,2,0)</f>
        <v>North America</v>
      </c>
      <c r="G3871" s="5" t="s">
        <v>30</v>
      </c>
      <c r="H3871" s="5" t="str">
        <f>VLOOKUP($G3871,Products!$A$1:$C$11,COLUMNS(Products!$A$2:B3871),0)</f>
        <v>Audio</v>
      </c>
      <c r="I3871" s="5">
        <f>VLOOKUP($G3871,Products!$A$1:$C$11,COLUMNS(Products!$A$2:C3871),0)</f>
        <v>199.57</v>
      </c>
      <c r="J3871" s="5">
        <v>186.42</v>
      </c>
      <c r="K3871" s="5" t="s">
        <v>81</v>
      </c>
      <c r="L3871" s="6">
        <v>45205</v>
      </c>
      <c r="M3871" s="5">
        <f t="shared" si="60"/>
        <v>1</v>
      </c>
      <c r="N3871" s="5" t="str">
        <f>TEXT(Table1[[#This Row],[Date]],"mmm")</f>
        <v>Oct</v>
      </c>
      <c r="O3871" s="5">
        <f>YEAR(Table1[[#This Row],[Date]])</f>
        <v>2023</v>
      </c>
    </row>
    <row r="3872" spans="1:15" x14ac:dyDescent="0.25">
      <c r="A3872" s="5">
        <v>3871</v>
      </c>
      <c r="B3872" s="6">
        <v>45168</v>
      </c>
      <c r="C3872" s="5" t="s">
        <v>38</v>
      </c>
      <c r="D3872" s="5" t="str">
        <f>VLOOKUP($C3872,'Sales Person'!$A$1:$C$21,2,0)</f>
        <v>Samantha Irvin</v>
      </c>
      <c r="E3872" s="5" t="s">
        <v>14</v>
      </c>
      <c r="F3872" s="5" t="str">
        <f>VLOOKUP($E3872,Country!$A$1:$B$11,2,0)</f>
        <v>Asia</v>
      </c>
      <c r="G3872" s="5" t="s">
        <v>31</v>
      </c>
      <c r="H3872" s="5" t="str">
        <f>VLOOKUP($G3872,Products!$A$1:$C$11,COLUMNS(Products!$A$2:B3872),0)</f>
        <v>Electronics</v>
      </c>
      <c r="I3872" s="5">
        <f>VLOOKUP($G3872,Products!$A$1:$C$11,COLUMNS(Products!$A$2:C3872),0)</f>
        <v>71.97</v>
      </c>
      <c r="J3872" s="5">
        <v>442.19</v>
      </c>
      <c r="K3872" s="5" t="s">
        <v>81</v>
      </c>
      <c r="L3872" s="6">
        <v>45186</v>
      </c>
      <c r="M3872" s="5">
        <f t="shared" si="60"/>
        <v>18</v>
      </c>
      <c r="N3872" s="5" t="str">
        <f>TEXT(Table1[[#This Row],[Date]],"mmm")</f>
        <v>Aug</v>
      </c>
      <c r="O3872" s="5">
        <f>YEAR(Table1[[#This Row],[Date]])</f>
        <v>2023</v>
      </c>
    </row>
    <row r="3873" spans="1:15" x14ac:dyDescent="0.25">
      <c r="A3873" s="5">
        <v>3872</v>
      </c>
      <c r="B3873" s="6">
        <v>45160</v>
      </c>
      <c r="C3873" s="5" t="s">
        <v>40</v>
      </c>
      <c r="D3873" s="5" t="str">
        <f>VLOOKUP($C3873,'Sales Person'!$A$1:$C$21,2,0)</f>
        <v>Samantha Irvin</v>
      </c>
      <c r="E3873" s="5" t="s">
        <v>10</v>
      </c>
      <c r="F3873" s="5" t="str">
        <f>VLOOKUP($E3873,Country!$A$1:$B$11,2,0)</f>
        <v>Europe</v>
      </c>
      <c r="G3873" s="5" t="s">
        <v>26</v>
      </c>
      <c r="H3873" s="5" t="str">
        <f>VLOOKUP($G3873,Products!$A$1:$C$11,COLUMNS(Products!$A$2:B3873),0)</f>
        <v>Electronics</v>
      </c>
      <c r="I3873" s="5">
        <f>VLOOKUP($G3873,Products!$A$1:$C$11,COLUMNS(Products!$A$2:C3873),0)</f>
        <v>263.2</v>
      </c>
      <c r="J3873" s="5">
        <v>141.57</v>
      </c>
      <c r="K3873" s="5" t="s">
        <v>81</v>
      </c>
      <c r="L3873" s="6">
        <v>45166</v>
      </c>
      <c r="M3873" s="5">
        <f t="shared" si="60"/>
        <v>6</v>
      </c>
      <c r="N3873" s="5" t="str">
        <f>TEXT(Table1[[#This Row],[Date]],"mmm")</f>
        <v>Aug</v>
      </c>
      <c r="O3873" s="5">
        <f>YEAR(Table1[[#This Row],[Date]])</f>
        <v>2023</v>
      </c>
    </row>
    <row r="3874" spans="1:15" x14ac:dyDescent="0.25">
      <c r="A3874" s="5">
        <v>3873</v>
      </c>
      <c r="B3874" s="6">
        <v>44937</v>
      </c>
      <c r="C3874" s="5" t="s">
        <v>64</v>
      </c>
      <c r="D3874" s="5" t="str">
        <f>VLOOKUP($C3874,'Sales Person'!$A$1:$C$21,2,0)</f>
        <v>Michale Cole</v>
      </c>
      <c r="E3874" s="5" t="s">
        <v>15</v>
      </c>
      <c r="F3874" s="5" t="str">
        <f>VLOOKUP($E3874,Country!$A$1:$B$11,2,0)</f>
        <v>Oceania</v>
      </c>
      <c r="G3874" s="5" t="s">
        <v>22</v>
      </c>
      <c r="H3874" s="5" t="str">
        <f>VLOOKUP($G3874,Products!$A$1:$C$11,COLUMNS(Products!$A$2:B3874),0)</f>
        <v>Computing</v>
      </c>
      <c r="I3874" s="5">
        <f>VLOOKUP($G3874,Products!$A$1:$C$11,COLUMNS(Products!$A$2:C3874),0)</f>
        <v>415.78</v>
      </c>
      <c r="J3874" s="5">
        <v>818.67</v>
      </c>
      <c r="K3874" s="5" t="s">
        <v>82</v>
      </c>
      <c r="L3874" s="5" t="s">
        <v>83</v>
      </c>
      <c r="M3874" s="5" t="str">
        <f t="shared" si="60"/>
        <v>0</v>
      </c>
      <c r="N3874" s="5" t="str">
        <f>TEXT(Table1[[#This Row],[Date]],"mmm")</f>
        <v>Jan</v>
      </c>
      <c r="O3874" s="5">
        <f>YEAR(Table1[[#This Row],[Date]])</f>
        <v>2023</v>
      </c>
    </row>
    <row r="3875" spans="1:15" x14ac:dyDescent="0.25">
      <c r="A3875" s="5">
        <v>3874</v>
      </c>
      <c r="B3875" s="6">
        <v>45560</v>
      </c>
      <c r="C3875" s="5" t="s">
        <v>72</v>
      </c>
      <c r="D3875" s="5" t="str">
        <f>VLOOKUP($C3875,'Sales Person'!$A$1:$C$21,2,0)</f>
        <v>Cathy Kelley</v>
      </c>
      <c r="E3875" s="5" t="s">
        <v>14</v>
      </c>
      <c r="F3875" s="5" t="str">
        <f>VLOOKUP($E3875,Country!$A$1:$B$11,2,0)</f>
        <v>Asia</v>
      </c>
      <c r="G3875" s="5" t="s">
        <v>32</v>
      </c>
      <c r="H3875" s="5" t="str">
        <f>VLOOKUP($G3875,Products!$A$1:$C$11,COLUMNS(Products!$A$2:B3875),0)</f>
        <v>Audio</v>
      </c>
      <c r="I3875" s="5">
        <f>VLOOKUP($G3875,Products!$A$1:$C$11,COLUMNS(Products!$A$2:C3875),0)</f>
        <v>143.09</v>
      </c>
      <c r="J3875" s="5">
        <v>626.70000000000005</v>
      </c>
      <c r="K3875" s="5" t="s">
        <v>81</v>
      </c>
      <c r="L3875" s="6">
        <v>45578</v>
      </c>
      <c r="M3875" s="5">
        <f t="shared" si="60"/>
        <v>18</v>
      </c>
      <c r="N3875" s="5" t="str">
        <f>TEXT(Table1[[#This Row],[Date]],"mmm")</f>
        <v>Sep</v>
      </c>
      <c r="O3875" s="5">
        <f>YEAR(Table1[[#This Row],[Date]])</f>
        <v>2024</v>
      </c>
    </row>
    <row r="3876" spans="1:15" x14ac:dyDescent="0.25">
      <c r="A3876" s="5">
        <v>3875</v>
      </c>
      <c r="B3876" s="6">
        <v>45511</v>
      </c>
      <c r="C3876" s="5" t="s">
        <v>62</v>
      </c>
      <c r="D3876" s="5" t="str">
        <f>VLOOKUP($C3876,'Sales Person'!$A$1:$C$21,2,0)</f>
        <v>Cathy Kelley</v>
      </c>
      <c r="E3876" s="5" t="s">
        <v>10</v>
      </c>
      <c r="F3876" s="5" t="str">
        <f>VLOOKUP($E3876,Country!$A$1:$B$11,2,0)</f>
        <v>Europe</v>
      </c>
      <c r="G3876" s="5" t="s">
        <v>33</v>
      </c>
      <c r="H3876" s="5" t="str">
        <f>VLOOKUP($G3876,Products!$A$1:$C$11,COLUMNS(Products!$A$2:B3876),0)</f>
        <v>Electronics</v>
      </c>
      <c r="I3876" s="5">
        <f>VLOOKUP($G3876,Products!$A$1:$C$11,COLUMNS(Products!$A$2:C3876),0)</f>
        <v>381.62</v>
      </c>
      <c r="J3876" s="5">
        <v>336.04</v>
      </c>
      <c r="K3876" s="5" t="s">
        <v>81</v>
      </c>
      <c r="L3876" s="6">
        <v>45517</v>
      </c>
      <c r="M3876" s="5">
        <f t="shared" si="60"/>
        <v>6</v>
      </c>
      <c r="N3876" s="5" t="str">
        <f>TEXT(Table1[[#This Row],[Date]],"mmm")</f>
        <v>Aug</v>
      </c>
      <c r="O3876" s="5">
        <f>YEAR(Table1[[#This Row],[Date]])</f>
        <v>2024</v>
      </c>
    </row>
    <row r="3877" spans="1:15" x14ac:dyDescent="0.25">
      <c r="A3877" s="5">
        <v>3876</v>
      </c>
      <c r="B3877" s="6">
        <v>45438</v>
      </c>
      <c r="C3877" s="5" t="s">
        <v>68</v>
      </c>
      <c r="D3877" s="5" t="str">
        <f>VLOOKUP($C3877,'Sales Person'!$A$1:$C$21,2,0)</f>
        <v>Samantha Irvin</v>
      </c>
      <c r="E3877" s="5" t="s">
        <v>15</v>
      </c>
      <c r="F3877" s="5" t="str">
        <f>VLOOKUP($E3877,Country!$A$1:$B$11,2,0)</f>
        <v>Oceania</v>
      </c>
      <c r="G3877" s="5" t="s">
        <v>32</v>
      </c>
      <c r="H3877" s="5" t="str">
        <f>VLOOKUP($G3877,Products!$A$1:$C$11,COLUMNS(Products!$A$2:B3877),0)</f>
        <v>Audio</v>
      </c>
      <c r="I3877" s="5">
        <f>VLOOKUP($G3877,Products!$A$1:$C$11,COLUMNS(Products!$A$2:C3877),0)</f>
        <v>143.09</v>
      </c>
      <c r="J3877" s="5">
        <v>945.96</v>
      </c>
      <c r="K3877" s="5" t="s">
        <v>81</v>
      </c>
      <c r="L3877" s="6">
        <v>45458</v>
      </c>
      <c r="M3877" s="5">
        <f t="shared" si="60"/>
        <v>20</v>
      </c>
      <c r="N3877" s="5" t="str">
        <f>TEXT(Table1[[#This Row],[Date]],"mmm")</f>
        <v>May</v>
      </c>
      <c r="O3877" s="5">
        <f>YEAR(Table1[[#This Row],[Date]])</f>
        <v>2024</v>
      </c>
    </row>
    <row r="3878" spans="1:15" x14ac:dyDescent="0.25">
      <c r="A3878" s="5">
        <v>3877</v>
      </c>
      <c r="B3878" s="6">
        <v>45384</v>
      </c>
      <c r="C3878" s="5" t="s">
        <v>36</v>
      </c>
      <c r="D3878" s="5" t="str">
        <f>VLOOKUP($C3878,'Sales Person'!$A$1:$C$21,2,0)</f>
        <v>Michale Cole</v>
      </c>
      <c r="E3878" s="5" t="s">
        <v>2</v>
      </c>
      <c r="F3878" s="5" t="str">
        <f>VLOOKUP($E3878,Country!$A$1:$B$11,2,0)</f>
        <v>North America</v>
      </c>
      <c r="G3878" s="5" t="s">
        <v>28</v>
      </c>
      <c r="H3878" s="5" t="str">
        <f>VLOOKUP($G3878,Products!$A$1:$C$11,COLUMNS(Products!$A$2:B3878),0)</f>
        <v>Electronics</v>
      </c>
      <c r="I3878" s="5">
        <f>VLOOKUP($G3878,Products!$A$1:$C$11,COLUMNS(Products!$A$2:C3878),0)</f>
        <v>282.79000000000002</v>
      </c>
      <c r="J3878" s="5">
        <v>803.19</v>
      </c>
      <c r="K3878" s="5" t="s">
        <v>82</v>
      </c>
      <c r="L3878" s="5" t="s">
        <v>83</v>
      </c>
      <c r="M3878" s="5" t="str">
        <f t="shared" si="60"/>
        <v>0</v>
      </c>
      <c r="N3878" s="5" t="str">
        <f>TEXT(Table1[[#This Row],[Date]],"mmm")</f>
        <v>Apr</v>
      </c>
      <c r="O3878" s="5">
        <f>YEAR(Table1[[#This Row],[Date]])</f>
        <v>2024</v>
      </c>
    </row>
    <row r="3879" spans="1:15" x14ac:dyDescent="0.25">
      <c r="A3879" s="5">
        <v>3878</v>
      </c>
      <c r="B3879" s="6">
        <v>45278</v>
      </c>
      <c r="C3879" s="5" t="s">
        <v>68</v>
      </c>
      <c r="D3879" s="5" t="str">
        <f>VLOOKUP($C3879,'Sales Person'!$A$1:$C$21,2,0)</f>
        <v>Samantha Irvin</v>
      </c>
      <c r="E3879" s="5" t="s">
        <v>7</v>
      </c>
      <c r="F3879" s="5" t="str">
        <f>VLOOKUP($E3879,Country!$A$1:$B$11,2,0)</f>
        <v>Europe</v>
      </c>
      <c r="G3879" s="5" t="s">
        <v>31</v>
      </c>
      <c r="H3879" s="5" t="str">
        <f>VLOOKUP($G3879,Products!$A$1:$C$11,COLUMNS(Products!$A$2:B3879),0)</f>
        <v>Electronics</v>
      </c>
      <c r="I3879" s="5">
        <f>VLOOKUP($G3879,Products!$A$1:$C$11,COLUMNS(Products!$A$2:C3879),0)</f>
        <v>71.97</v>
      </c>
      <c r="J3879" s="5">
        <v>882.9</v>
      </c>
      <c r="K3879" s="5" t="s">
        <v>81</v>
      </c>
      <c r="L3879" s="6">
        <v>45286</v>
      </c>
      <c r="M3879" s="5">
        <f t="shared" si="60"/>
        <v>8</v>
      </c>
      <c r="N3879" s="5" t="str">
        <f>TEXT(Table1[[#This Row],[Date]],"mmm")</f>
        <v>Dec</v>
      </c>
      <c r="O3879" s="5">
        <f>YEAR(Table1[[#This Row],[Date]])</f>
        <v>2023</v>
      </c>
    </row>
    <row r="3880" spans="1:15" x14ac:dyDescent="0.25">
      <c r="A3880" s="5">
        <v>3879</v>
      </c>
      <c r="B3880" s="6">
        <v>45511</v>
      </c>
      <c r="C3880" s="5" t="s">
        <v>42</v>
      </c>
      <c r="D3880" s="5" t="str">
        <f>VLOOKUP($C3880,'Sales Person'!$A$1:$C$21,2,0)</f>
        <v>Cathy Kelley</v>
      </c>
      <c r="E3880" s="5" t="s">
        <v>13</v>
      </c>
      <c r="F3880" s="5" t="str">
        <f>VLOOKUP($E3880,Country!$A$1:$B$11,2,0)</f>
        <v>Asia</v>
      </c>
      <c r="G3880" s="5" t="s">
        <v>33</v>
      </c>
      <c r="H3880" s="5" t="str">
        <f>VLOOKUP($G3880,Products!$A$1:$C$11,COLUMNS(Products!$A$2:B3880),0)</f>
        <v>Electronics</v>
      </c>
      <c r="I3880" s="5">
        <f>VLOOKUP($G3880,Products!$A$1:$C$11,COLUMNS(Products!$A$2:C3880),0)</f>
        <v>381.62</v>
      </c>
      <c r="J3880" s="5">
        <v>767.21</v>
      </c>
      <c r="K3880" s="5" t="s">
        <v>81</v>
      </c>
      <c r="L3880" s="6">
        <v>45526</v>
      </c>
      <c r="M3880" s="5">
        <f t="shared" si="60"/>
        <v>15</v>
      </c>
      <c r="N3880" s="5" t="str">
        <f>TEXT(Table1[[#This Row],[Date]],"mmm")</f>
        <v>Aug</v>
      </c>
      <c r="O3880" s="5">
        <f>YEAR(Table1[[#This Row],[Date]])</f>
        <v>2024</v>
      </c>
    </row>
    <row r="3881" spans="1:15" x14ac:dyDescent="0.25">
      <c r="A3881" s="5">
        <v>3880</v>
      </c>
      <c r="B3881" s="6">
        <v>45125</v>
      </c>
      <c r="C3881" s="5" t="s">
        <v>64</v>
      </c>
      <c r="D3881" s="5" t="str">
        <f>VLOOKUP($C3881,'Sales Person'!$A$1:$C$21,2,0)</f>
        <v>Michale Cole</v>
      </c>
      <c r="E3881" s="5" t="s">
        <v>10</v>
      </c>
      <c r="F3881" s="5" t="str">
        <f>VLOOKUP($E3881,Country!$A$1:$B$11,2,0)</f>
        <v>Europe</v>
      </c>
      <c r="G3881" s="5" t="s">
        <v>29</v>
      </c>
      <c r="H3881" s="5" t="str">
        <f>VLOOKUP($G3881,Products!$A$1:$C$11,COLUMNS(Products!$A$2:B3881),0)</f>
        <v>Computing</v>
      </c>
      <c r="I3881" s="5">
        <f>VLOOKUP($G3881,Products!$A$1:$C$11,COLUMNS(Products!$A$2:C3881),0)</f>
        <v>104.6</v>
      </c>
      <c r="J3881" s="5">
        <v>452.36</v>
      </c>
      <c r="K3881" s="5" t="s">
        <v>81</v>
      </c>
      <c r="L3881" s="6">
        <v>45131</v>
      </c>
      <c r="M3881" s="5">
        <f t="shared" si="60"/>
        <v>6</v>
      </c>
      <c r="N3881" s="5" t="str">
        <f>TEXT(Table1[[#This Row],[Date]],"mmm")</f>
        <v>Jul</v>
      </c>
      <c r="O3881" s="5">
        <f>YEAR(Table1[[#This Row],[Date]])</f>
        <v>2023</v>
      </c>
    </row>
    <row r="3882" spans="1:15" x14ac:dyDescent="0.25">
      <c r="A3882" s="5">
        <v>3881</v>
      </c>
      <c r="B3882" s="6">
        <v>45340</v>
      </c>
      <c r="C3882" s="5" t="s">
        <v>62</v>
      </c>
      <c r="D3882" s="5" t="str">
        <f>VLOOKUP($C3882,'Sales Person'!$A$1:$C$21,2,0)</f>
        <v>Cathy Kelley</v>
      </c>
      <c r="E3882" s="5" t="s">
        <v>9</v>
      </c>
      <c r="F3882" s="5" t="str">
        <f>VLOOKUP($E3882,Country!$A$1:$B$11,2,0)</f>
        <v>Europe</v>
      </c>
      <c r="G3882" s="5" t="s">
        <v>33</v>
      </c>
      <c r="H3882" s="5" t="str">
        <f>VLOOKUP($G3882,Products!$A$1:$C$11,COLUMNS(Products!$A$2:B3882),0)</f>
        <v>Electronics</v>
      </c>
      <c r="I3882" s="5">
        <f>VLOOKUP($G3882,Products!$A$1:$C$11,COLUMNS(Products!$A$2:C3882),0)</f>
        <v>381.62</v>
      </c>
      <c r="J3882" s="5">
        <v>857.16</v>
      </c>
      <c r="K3882" s="5" t="s">
        <v>82</v>
      </c>
      <c r="L3882" s="5" t="s">
        <v>83</v>
      </c>
      <c r="M3882" s="5" t="str">
        <f t="shared" si="60"/>
        <v>0</v>
      </c>
      <c r="N3882" s="5" t="str">
        <f>TEXT(Table1[[#This Row],[Date]],"mmm")</f>
        <v>Feb</v>
      </c>
      <c r="O3882" s="5">
        <f>YEAR(Table1[[#This Row],[Date]])</f>
        <v>2024</v>
      </c>
    </row>
    <row r="3883" spans="1:15" x14ac:dyDescent="0.25">
      <c r="A3883" s="5">
        <v>3882</v>
      </c>
      <c r="B3883" s="6">
        <v>45246</v>
      </c>
      <c r="C3883" s="5" t="s">
        <v>56</v>
      </c>
      <c r="D3883" s="5" t="str">
        <f>VLOOKUP($C3883,'Sales Person'!$A$1:$C$21,2,0)</f>
        <v>Nick Patrick</v>
      </c>
      <c r="E3883" s="5" t="s">
        <v>11</v>
      </c>
      <c r="F3883" s="5" t="str">
        <f>VLOOKUP($E3883,Country!$A$1:$B$11,2,0)</f>
        <v>Asia</v>
      </c>
      <c r="G3883" s="5" t="s">
        <v>26</v>
      </c>
      <c r="H3883" s="5" t="str">
        <f>VLOOKUP($G3883,Products!$A$1:$C$11,COLUMNS(Products!$A$2:B3883),0)</f>
        <v>Electronics</v>
      </c>
      <c r="I3883" s="5">
        <f>VLOOKUP($G3883,Products!$A$1:$C$11,COLUMNS(Products!$A$2:C3883),0)</f>
        <v>263.2</v>
      </c>
      <c r="J3883" s="5">
        <v>988.03</v>
      </c>
      <c r="K3883" s="5" t="s">
        <v>81</v>
      </c>
      <c r="L3883" s="6">
        <v>45258</v>
      </c>
      <c r="M3883" s="5">
        <f t="shared" si="60"/>
        <v>12</v>
      </c>
      <c r="N3883" s="5" t="str">
        <f>TEXT(Table1[[#This Row],[Date]],"mmm")</f>
        <v>Nov</v>
      </c>
      <c r="O3883" s="5">
        <f>YEAR(Table1[[#This Row],[Date]])</f>
        <v>2023</v>
      </c>
    </row>
    <row r="3884" spans="1:15" x14ac:dyDescent="0.25">
      <c r="A3884" s="5">
        <v>3883</v>
      </c>
      <c r="B3884" s="6">
        <v>45357</v>
      </c>
      <c r="C3884" s="5" t="s">
        <v>52</v>
      </c>
      <c r="D3884" s="5" t="str">
        <f>VLOOKUP($C3884,'Sales Person'!$A$1:$C$21,2,0)</f>
        <v>Nick Patrick</v>
      </c>
      <c r="E3884" s="5" t="s">
        <v>13</v>
      </c>
      <c r="F3884" s="5" t="str">
        <f>VLOOKUP($E3884,Country!$A$1:$B$11,2,0)</f>
        <v>Asia</v>
      </c>
      <c r="G3884" s="5" t="s">
        <v>32</v>
      </c>
      <c r="H3884" s="5" t="str">
        <f>VLOOKUP($G3884,Products!$A$1:$C$11,COLUMNS(Products!$A$2:B3884),0)</f>
        <v>Audio</v>
      </c>
      <c r="I3884" s="5">
        <f>VLOOKUP($G3884,Products!$A$1:$C$11,COLUMNS(Products!$A$2:C3884),0)</f>
        <v>143.09</v>
      </c>
      <c r="J3884" s="5">
        <v>612.46</v>
      </c>
      <c r="K3884" s="5" t="s">
        <v>81</v>
      </c>
      <c r="L3884" s="6">
        <v>45372</v>
      </c>
      <c r="M3884" s="5">
        <f t="shared" si="60"/>
        <v>15</v>
      </c>
      <c r="N3884" s="5" t="str">
        <f>TEXT(Table1[[#This Row],[Date]],"mmm")</f>
        <v>Mar</v>
      </c>
      <c r="O3884" s="5">
        <f>YEAR(Table1[[#This Row],[Date]])</f>
        <v>2024</v>
      </c>
    </row>
    <row r="3885" spans="1:15" x14ac:dyDescent="0.25">
      <c r="A3885" s="5">
        <v>3884</v>
      </c>
      <c r="B3885" s="6">
        <v>45383</v>
      </c>
      <c r="C3885" s="5" t="s">
        <v>54</v>
      </c>
      <c r="D3885" s="5" t="str">
        <f>VLOOKUP($C3885,'Sales Person'!$A$1:$C$21,2,0)</f>
        <v>Michale Cole</v>
      </c>
      <c r="E3885" s="5" t="s">
        <v>2</v>
      </c>
      <c r="F3885" s="5" t="str">
        <f>VLOOKUP($E3885,Country!$A$1:$B$11,2,0)</f>
        <v>North America</v>
      </c>
      <c r="G3885" s="5" t="s">
        <v>26</v>
      </c>
      <c r="H3885" s="5" t="str">
        <f>VLOOKUP($G3885,Products!$A$1:$C$11,COLUMNS(Products!$A$2:B3885),0)</f>
        <v>Electronics</v>
      </c>
      <c r="I3885" s="5">
        <f>VLOOKUP($G3885,Products!$A$1:$C$11,COLUMNS(Products!$A$2:C3885),0)</f>
        <v>263.2</v>
      </c>
      <c r="J3885" s="5">
        <v>308.81</v>
      </c>
      <c r="K3885" s="5" t="s">
        <v>81</v>
      </c>
      <c r="L3885" s="6">
        <v>45384</v>
      </c>
      <c r="M3885" s="5">
        <f t="shared" si="60"/>
        <v>1</v>
      </c>
      <c r="N3885" s="5" t="str">
        <f>TEXT(Table1[[#This Row],[Date]],"mmm")</f>
        <v>Apr</v>
      </c>
      <c r="O3885" s="5">
        <f>YEAR(Table1[[#This Row],[Date]])</f>
        <v>2024</v>
      </c>
    </row>
    <row r="3886" spans="1:15" x14ac:dyDescent="0.25">
      <c r="A3886" s="5">
        <v>3885</v>
      </c>
      <c r="B3886" s="6">
        <v>45200</v>
      </c>
      <c r="C3886" s="5" t="s">
        <v>70</v>
      </c>
      <c r="D3886" s="5" t="str">
        <f>VLOOKUP($C3886,'Sales Person'!$A$1:$C$21,2,0)</f>
        <v>Cathy Kelley</v>
      </c>
      <c r="E3886" s="5" t="s">
        <v>11</v>
      </c>
      <c r="F3886" s="5" t="str">
        <f>VLOOKUP($E3886,Country!$A$1:$B$11,2,0)</f>
        <v>Asia</v>
      </c>
      <c r="G3886" s="5" t="s">
        <v>29</v>
      </c>
      <c r="H3886" s="5" t="str">
        <f>VLOOKUP($G3886,Products!$A$1:$C$11,COLUMNS(Products!$A$2:B3886),0)</f>
        <v>Computing</v>
      </c>
      <c r="I3886" s="5">
        <f>VLOOKUP($G3886,Products!$A$1:$C$11,COLUMNS(Products!$A$2:C3886),0)</f>
        <v>104.6</v>
      </c>
      <c r="J3886" s="5">
        <v>461.38</v>
      </c>
      <c r="K3886" s="5" t="s">
        <v>82</v>
      </c>
      <c r="L3886" s="5" t="s">
        <v>83</v>
      </c>
      <c r="M3886" s="5" t="str">
        <f t="shared" si="60"/>
        <v>0</v>
      </c>
      <c r="N3886" s="5" t="str">
        <f>TEXT(Table1[[#This Row],[Date]],"mmm")</f>
        <v>Oct</v>
      </c>
      <c r="O3886" s="5">
        <f>YEAR(Table1[[#This Row],[Date]])</f>
        <v>2023</v>
      </c>
    </row>
    <row r="3887" spans="1:15" x14ac:dyDescent="0.25">
      <c r="A3887" s="5">
        <v>3886</v>
      </c>
      <c r="B3887" s="6">
        <v>45396</v>
      </c>
      <c r="C3887" s="5" t="s">
        <v>58</v>
      </c>
      <c r="D3887" s="5" t="str">
        <f>VLOOKUP($C3887,'Sales Person'!$A$1:$C$21,2,0)</f>
        <v>Nick Patrick</v>
      </c>
      <c r="E3887" s="5" t="s">
        <v>2</v>
      </c>
      <c r="F3887" s="5" t="str">
        <f>VLOOKUP($E3887,Country!$A$1:$B$11,2,0)</f>
        <v>North America</v>
      </c>
      <c r="G3887" s="5" t="s">
        <v>26</v>
      </c>
      <c r="H3887" s="5" t="str">
        <f>VLOOKUP($G3887,Products!$A$1:$C$11,COLUMNS(Products!$A$2:B3887),0)</f>
        <v>Electronics</v>
      </c>
      <c r="I3887" s="5">
        <f>VLOOKUP($G3887,Products!$A$1:$C$11,COLUMNS(Products!$A$2:C3887),0)</f>
        <v>263.2</v>
      </c>
      <c r="J3887" s="5">
        <v>975.38</v>
      </c>
      <c r="K3887" s="5" t="s">
        <v>81</v>
      </c>
      <c r="L3887" s="6">
        <v>45397</v>
      </c>
      <c r="M3887" s="5">
        <f t="shared" si="60"/>
        <v>1</v>
      </c>
      <c r="N3887" s="5" t="str">
        <f>TEXT(Table1[[#This Row],[Date]],"mmm")</f>
        <v>Apr</v>
      </c>
      <c r="O3887" s="5">
        <f>YEAR(Table1[[#This Row],[Date]])</f>
        <v>2024</v>
      </c>
    </row>
    <row r="3888" spans="1:15" x14ac:dyDescent="0.25">
      <c r="A3888" s="5">
        <v>3887</v>
      </c>
      <c r="B3888" s="6">
        <v>45174</v>
      </c>
      <c r="C3888" s="5" t="s">
        <v>62</v>
      </c>
      <c r="D3888" s="5" t="str">
        <f>VLOOKUP($C3888,'Sales Person'!$A$1:$C$21,2,0)</f>
        <v>Cathy Kelley</v>
      </c>
      <c r="E3888" s="5" t="s">
        <v>10</v>
      </c>
      <c r="F3888" s="5" t="str">
        <f>VLOOKUP($E3888,Country!$A$1:$B$11,2,0)</f>
        <v>Europe</v>
      </c>
      <c r="G3888" s="5" t="s">
        <v>24</v>
      </c>
      <c r="H3888" s="5" t="str">
        <f>VLOOKUP($G3888,Products!$A$1:$C$11,COLUMNS(Products!$A$2:B3888),0)</f>
        <v>Audio</v>
      </c>
      <c r="I3888" s="5">
        <f>VLOOKUP($G3888,Products!$A$1:$C$11,COLUMNS(Products!$A$2:C3888),0)</f>
        <v>195.62</v>
      </c>
      <c r="J3888" s="5">
        <v>311.61</v>
      </c>
      <c r="K3888" s="5" t="s">
        <v>81</v>
      </c>
      <c r="L3888" s="6">
        <v>45180</v>
      </c>
      <c r="M3888" s="5">
        <f t="shared" si="60"/>
        <v>6</v>
      </c>
      <c r="N3888" s="5" t="str">
        <f>TEXT(Table1[[#This Row],[Date]],"mmm")</f>
        <v>Sep</v>
      </c>
      <c r="O3888" s="5">
        <f>YEAR(Table1[[#This Row],[Date]])</f>
        <v>2023</v>
      </c>
    </row>
    <row r="3889" spans="1:15" x14ac:dyDescent="0.25">
      <c r="A3889" s="5">
        <v>3888</v>
      </c>
      <c r="B3889" s="6">
        <v>45610</v>
      </c>
      <c r="C3889" s="5" t="s">
        <v>54</v>
      </c>
      <c r="D3889" s="5" t="str">
        <f>VLOOKUP($C3889,'Sales Person'!$A$1:$C$21,2,0)</f>
        <v>Michale Cole</v>
      </c>
      <c r="E3889" s="5" t="s">
        <v>9</v>
      </c>
      <c r="F3889" s="5" t="str">
        <f>VLOOKUP($E3889,Country!$A$1:$B$11,2,0)</f>
        <v>Europe</v>
      </c>
      <c r="G3889" s="5" t="s">
        <v>26</v>
      </c>
      <c r="H3889" s="5" t="str">
        <f>VLOOKUP($G3889,Products!$A$1:$C$11,COLUMNS(Products!$A$2:B3889),0)</f>
        <v>Electronics</v>
      </c>
      <c r="I3889" s="5">
        <f>VLOOKUP($G3889,Products!$A$1:$C$11,COLUMNS(Products!$A$2:C3889),0)</f>
        <v>263.2</v>
      </c>
      <c r="J3889" s="5">
        <v>801.2</v>
      </c>
      <c r="K3889" s="5" t="s">
        <v>81</v>
      </c>
      <c r="L3889" s="6">
        <v>45620</v>
      </c>
      <c r="M3889" s="5">
        <f t="shared" si="60"/>
        <v>10</v>
      </c>
      <c r="N3889" s="5" t="str">
        <f>TEXT(Table1[[#This Row],[Date]],"mmm")</f>
        <v>Nov</v>
      </c>
      <c r="O3889" s="5">
        <f>YEAR(Table1[[#This Row],[Date]])</f>
        <v>2024</v>
      </c>
    </row>
    <row r="3890" spans="1:15" x14ac:dyDescent="0.25">
      <c r="A3890" s="5">
        <v>3889</v>
      </c>
      <c r="B3890" s="6">
        <v>45304</v>
      </c>
      <c r="C3890" s="5" t="s">
        <v>36</v>
      </c>
      <c r="D3890" s="5" t="str">
        <f>VLOOKUP($C3890,'Sales Person'!$A$1:$C$21,2,0)</f>
        <v>Michale Cole</v>
      </c>
      <c r="E3890" s="5" t="s">
        <v>13</v>
      </c>
      <c r="F3890" s="5" t="str">
        <f>VLOOKUP($E3890,Country!$A$1:$B$11,2,0)</f>
        <v>Asia</v>
      </c>
      <c r="G3890" s="5" t="s">
        <v>26</v>
      </c>
      <c r="H3890" s="5" t="str">
        <f>VLOOKUP($G3890,Products!$A$1:$C$11,COLUMNS(Products!$A$2:B3890),0)</f>
        <v>Electronics</v>
      </c>
      <c r="I3890" s="5">
        <f>VLOOKUP($G3890,Products!$A$1:$C$11,COLUMNS(Products!$A$2:C3890),0)</f>
        <v>263.2</v>
      </c>
      <c r="J3890" s="5">
        <v>156.80000000000001</v>
      </c>
      <c r="K3890" s="5" t="s">
        <v>81</v>
      </c>
      <c r="L3890" s="6">
        <v>45319</v>
      </c>
      <c r="M3890" s="5">
        <f t="shared" si="60"/>
        <v>15</v>
      </c>
      <c r="N3890" s="5" t="str">
        <f>TEXT(Table1[[#This Row],[Date]],"mmm")</f>
        <v>Jan</v>
      </c>
      <c r="O3890" s="5">
        <f>YEAR(Table1[[#This Row],[Date]])</f>
        <v>2024</v>
      </c>
    </row>
    <row r="3891" spans="1:15" x14ac:dyDescent="0.25">
      <c r="A3891" s="5">
        <v>3890</v>
      </c>
      <c r="B3891" s="6">
        <v>45144</v>
      </c>
      <c r="C3891" s="5" t="s">
        <v>60</v>
      </c>
      <c r="D3891" s="5" t="str">
        <f>VLOOKUP($C3891,'Sales Person'!$A$1:$C$21,2,0)</f>
        <v>Cathy Kelley</v>
      </c>
      <c r="E3891" s="5" t="s">
        <v>10</v>
      </c>
      <c r="F3891" s="5" t="str">
        <f>VLOOKUP($E3891,Country!$A$1:$B$11,2,0)</f>
        <v>Europe</v>
      </c>
      <c r="G3891" s="5" t="s">
        <v>24</v>
      </c>
      <c r="H3891" s="5" t="str">
        <f>VLOOKUP($G3891,Products!$A$1:$C$11,COLUMNS(Products!$A$2:B3891),0)</f>
        <v>Audio</v>
      </c>
      <c r="I3891" s="5">
        <f>VLOOKUP($G3891,Products!$A$1:$C$11,COLUMNS(Products!$A$2:C3891),0)</f>
        <v>195.62</v>
      </c>
      <c r="J3891" s="5">
        <v>110.4</v>
      </c>
      <c r="K3891" s="5" t="s">
        <v>81</v>
      </c>
      <c r="L3891" s="6">
        <v>45150</v>
      </c>
      <c r="M3891" s="5">
        <f t="shared" si="60"/>
        <v>6</v>
      </c>
      <c r="N3891" s="5" t="str">
        <f>TEXT(Table1[[#This Row],[Date]],"mmm")</f>
        <v>Aug</v>
      </c>
      <c r="O3891" s="5">
        <f>YEAR(Table1[[#This Row],[Date]])</f>
        <v>2023</v>
      </c>
    </row>
    <row r="3892" spans="1:15" x14ac:dyDescent="0.25">
      <c r="A3892" s="5">
        <v>3891</v>
      </c>
      <c r="B3892" s="6">
        <v>45050</v>
      </c>
      <c r="C3892" s="5" t="s">
        <v>62</v>
      </c>
      <c r="D3892" s="5" t="str">
        <f>VLOOKUP($C3892,'Sales Person'!$A$1:$C$21,2,0)</f>
        <v>Cathy Kelley</v>
      </c>
      <c r="E3892" s="5" t="s">
        <v>11</v>
      </c>
      <c r="F3892" s="5" t="str">
        <f>VLOOKUP($E3892,Country!$A$1:$B$11,2,0)</f>
        <v>Asia</v>
      </c>
      <c r="G3892" s="5" t="s">
        <v>32</v>
      </c>
      <c r="H3892" s="5" t="str">
        <f>VLOOKUP($G3892,Products!$A$1:$C$11,COLUMNS(Products!$A$2:B3892),0)</f>
        <v>Audio</v>
      </c>
      <c r="I3892" s="5">
        <f>VLOOKUP($G3892,Products!$A$1:$C$11,COLUMNS(Products!$A$2:C3892),0)</f>
        <v>143.09</v>
      </c>
      <c r="J3892" s="5">
        <v>985.68</v>
      </c>
      <c r="K3892" s="5" t="s">
        <v>82</v>
      </c>
      <c r="L3892" s="5" t="s">
        <v>83</v>
      </c>
      <c r="M3892" s="5" t="str">
        <f t="shared" si="60"/>
        <v>0</v>
      </c>
      <c r="N3892" s="5" t="str">
        <f>TEXT(Table1[[#This Row],[Date]],"mmm")</f>
        <v>May</v>
      </c>
      <c r="O3892" s="5">
        <f>YEAR(Table1[[#This Row],[Date]])</f>
        <v>2023</v>
      </c>
    </row>
    <row r="3893" spans="1:15" x14ac:dyDescent="0.25">
      <c r="A3893" s="5">
        <v>3892</v>
      </c>
      <c r="B3893" s="6">
        <v>45291</v>
      </c>
      <c r="C3893" s="5" t="s">
        <v>66</v>
      </c>
      <c r="D3893" s="5" t="str">
        <f>VLOOKUP($C3893,'Sales Person'!$A$1:$C$21,2,0)</f>
        <v>Michale Cole</v>
      </c>
      <c r="E3893" s="5" t="s">
        <v>14</v>
      </c>
      <c r="F3893" s="5" t="str">
        <f>VLOOKUP($E3893,Country!$A$1:$B$11,2,0)</f>
        <v>Asia</v>
      </c>
      <c r="G3893" s="5" t="s">
        <v>20</v>
      </c>
      <c r="H3893" s="5" t="str">
        <f>VLOOKUP($G3893,Products!$A$1:$C$11,COLUMNS(Products!$A$2:B3893),0)</f>
        <v>Office Equipment</v>
      </c>
      <c r="I3893" s="5">
        <f>VLOOKUP($G3893,Products!$A$1:$C$11,COLUMNS(Products!$A$2:C3893),0)</f>
        <v>350.59</v>
      </c>
      <c r="J3893" s="5">
        <v>422.4</v>
      </c>
      <c r="K3893" s="5" t="s">
        <v>81</v>
      </c>
      <c r="L3893" s="6">
        <v>45309</v>
      </c>
      <c r="M3893" s="5">
        <f t="shared" si="60"/>
        <v>18</v>
      </c>
      <c r="N3893" s="5" t="str">
        <f>TEXT(Table1[[#This Row],[Date]],"mmm")</f>
        <v>Dec</v>
      </c>
      <c r="O3893" s="5">
        <f>YEAR(Table1[[#This Row],[Date]])</f>
        <v>2023</v>
      </c>
    </row>
    <row r="3894" spans="1:15" x14ac:dyDescent="0.25">
      <c r="A3894" s="5">
        <v>3893</v>
      </c>
      <c r="B3894" s="6">
        <v>45554</v>
      </c>
      <c r="C3894" s="5" t="s">
        <v>36</v>
      </c>
      <c r="D3894" s="5" t="str">
        <f>VLOOKUP($C3894,'Sales Person'!$A$1:$C$21,2,0)</f>
        <v>Michale Cole</v>
      </c>
      <c r="E3894" s="5" t="s">
        <v>4</v>
      </c>
      <c r="F3894" s="5" t="str">
        <f>VLOOKUP($E3894,Country!$A$1:$B$11,2,0)</f>
        <v>North America</v>
      </c>
      <c r="G3894" s="5" t="s">
        <v>31</v>
      </c>
      <c r="H3894" s="5" t="str">
        <f>VLOOKUP($G3894,Products!$A$1:$C$11,COLUMNS(Products!$A$2:B3894),0)</f>
        <v>Electronics</v>
      </c>
      <c r="I3894" s="5">
        <f>VLOOKUP($G3894,Products!$A$1:$C$11,COLUMNS(Products!$A$2:C3894),0)</f>
        <v>71.97</v>
      </c>
      <c r="J3894" s="5">
        <v>354.83</v>
      </c>
      <c r="K3894" s="5" t="s">
        <v>81</v>
      </c>
      <c r="L3894" s="6">
        <v>45556</v>
      </c>
      <c r="M3894" s="5">
        <f t="shared" si="60"/>
        <v>2</v>
      </c>
      <c r="N3894" s="5" t="str">
        <f>TEXT(Table1[[#This Row],[Date]],"mmm")</f>
        <v>Sep</v>
      </c>
      <c r="O3894" s="5">
        <f>YEAR(Table1[[#This Row],[Date]])</f>
        <v>2024</v>
      </c>
    </row>
    <row r="3895" spans="1:15" x14ac:dyDescent="0.25">
      <c r="A3895" s="5">
        <v>3894</v>
      </c>
      <c r="B3895" s="6">
        <v>45418</v>
      </c>
      <c r="C3895" s="5" t="s">
        <v>38</v>
      </c>
      <c r="D3895" s="5" t="str">
        <f>VLOOKUP($C3895,'Sales Person'!$A$1:$C$21,2,0)</f>
        <v>Samantha Irvin</v>
      </c>
      <c r="E3895" s="5" t="s">
        <v>15</v>
      </c>
      <c r="F3895" s="5" t="str">
        <f>VLOOKUP($E3895,Country!$A$1:$B$11,2,0)</f>
        <v>Oceania</v>
      </c>
      <c r="G3895" s="5" t="s">
        <v>24</v>
      </c>
      <c r="H3895" s="5" t="str">
        <f>VLOOKUP($G3895,Products!$A$1:$C$11,COLUMNS(Products!$A$2:B3895),0)</f>
        <v>Audio</v>
      </c>
      <c r="I3895" s="5">
        <f>VLOOKUP($G3895,Products!$A$1:$C$11,COLUMNS(Products!$A$2:C3895),0)</f>
        <v>195.62</v>
      </c>
      <c r="J3895" s="5">
        <v>688.33</v>
      </c>
      <c r="K3895" s="5" t="s">
        <v>81</v>
      </c>
      <c r="L3895" s="6">
        <v>45438</v>
      </c>
      <c r="M3895" s="5">
        <f t="shared" si="60"/>
        <v>20</v>
      </c>
      <c r="N3895" s="5" t="str">
        <f>TEXT(Table1[[#This Row],[Date]],"mmm")</f>
        <v>May</v>
      </c>
      <c r="O3895" s="5">
        <f>YEAR(Table1[[#This Row],[Date]])</f>
        <v>2024</v>
      </c>
    </row>
    <row r="3896" spans="1:15" x14ac:dyDescent="0.25">
      <c r="A3896" s="5">
        <v>3895</v>
      </c>
      <c r="B3896" s="6">
        <v>44966</v>
      </c>
      <c r="C3896" s="5" t="s">
        <v>50</v>
      </c>
      <c r="D3896" s="5" t="str">
        <f>VLOOKUP($C3896,'Sales Person'!$A$1:$C$21,2,0)</f>
        <v>Michale Cole</v>
      </c>
      <c r="E3896" s="5" t="s">
        <v>5</v>
      </c>
      <c r="F3896" s="5" t="str">
        <f>VLOOKUP($E3896,Country!$A$1:$B$11,2,0)</f>
        <v>South America</v>
      </c>
      <c r="G3896" s="5" t="s">
        <v>24</v>
      </c>
      <c r="H3896" s="5" t="str">
        <f>VLOOKUP($G3896,Products!$A$1:$C$11,COLUMNS(Products!$A$2:B3896),0)</f>
        <v>Audio</v>
      </c>
      <c r="I3896" s="5">
        <f>VLOOKUP($G3896,Products!$A$1:$C$11,COLUMNS(Products!$A$2:C3896),0)</f>
        <v>195.62</v>
      </c>
      <c r="J3896" s="5">
        <v>309.08</v>
      </c>
      <c r="K3896" s="5" t="s">
        <v>81</v>
      </c>
      <c r="L3896" s="6">
        <v>44970</v>
      </c>
      <c r="M3896" s="5">
        <f t="shared" si="60"/>
        <v>4</v>
      </c>
      <c r="N3896" s="5" t="str">
        <f>TEXT(Table1[[#This Row],[Date]],"mmm")</f>
        <v>Feb</v>
      </c>
      <c r="O3896" s="5">
        <f>YEAR(Table1[[#This Row],[Date]])</f>
        <v>2023</v>
      </c>
    </row>
    <row r="3897" spans="1:15" x14ac:dyDescent="0.25">
      <c r="A3897" s="5">
        <v>3896</v>
      </c>
      <c r="B3897" s="6">
        <v>44951</v>
      </c>
      <c r="C3897" s="5" t="s">
        <v>60</v>
      </c>
      <c r="D3897" s="5" t="str">
        <f>VLOOKUP($C3897,'Sales Person'!$A$1:$C$21,2,0)</f>
        <v>Cathy Kelley</v>
      </c>
      <c r="E3897" s="5" t="s">
        <v>15</v>
      </c>
      <c r="F3897" s="5" t="str">
        <f>VLOOKUP($E3897,Country!$A$1:$B$11,2,0)</f>
        <v>Oceania</v>
      </c>
      <c r="G3897" s="5" t="s">
        <v>32</v>
      </c>
      <c r="H3897" s="5" t="str">
        <f>VLOOKUP($G3897,Products!$A$1:$C$11,COLUMNS(Products!$A$2:B3897),0)</f>
        <v>Audio</v>
      </c>
      <c r="I3897" s="5">
        <f>VLOOKUP($G3897,Products!$A$1:$C$11,COLUMNS(Products!$A$2:C3897),0)</f>
        <v>143.09</v>
      </c>
      <c r="J3897" s="5">
        <v>993.99</v>
      </c>
      <c r="K3897" s="5" t="s">
        <v>81</v>
      </c>
      <c r="L3897" s="6">
        <v>44971</v>
      </c>
      <c r="M3897" s="5">
        <f t="shared" si="60"/>
        <v>20</v>
      </c>
      <c r="N3897" s="5" t="str">
        <f>TEXT(Table1[[#This Row],[Date]],"mmm")</f>
        <v>Jan</v>
      </c>
      <c r="O3897" s="5">
        <f>YEAR(Table1[[#This Row],[Date]])</f>
        <v>2023</v>
      </c>
    </row>
    <row r="3898" spans="1:15" x14ac:dyDescent="0.25">
      <c r="A3898" s="5">
        <v>3897</v>
      </c>
      <c r="B3898" s="6">
        <v>45217</v>
      </c>
      <c r="C3898" s="5" t="s">
        <v>60</v>
      </c>
      <c r="D3898" s="5" t="str">
        <f>VLOOKUP($C3898,'Sales Person'!$A$1:$C$21,2,0)</f>
        <v>Cathy Kelley</v>
      </c>
      <c r="E3898" s="5" t="s">
        <v>5</v>
      </c>
      <c r="F3898" s="5" t="str">
        <f>VLOOKUP($E3898,Country!$A$1:$B$11,2,0)</f>
        <v>South America</v>
      </c>
      <c r="G3898" s="5" t="s">
        <v>29</v>
      </c>
      <c r="H3898" s="5" t="str">
        <f>VLOOKUP($G3898,Products!$A$1:$C$11,COLUMNS(Products!$A$2:B3898),0)</f>
        <v>Computing</v>
      </c>
      <c r="I3898" s="5">
        <f>VLOOKUP($G3898,Products!$A$1:$C$11,COLUMNS(Products!$A$2:C3898),0)</f>
        <v>104.6</v>
      </c>
      <c r="J3898" s="5">
        <v>340.82</v>
      </c>
      <c r="K3898" s="5" t="s">
        <v>81</v>
      </c>
      <c r="L3898" s="6">
        <v>45221</v>
      </c>
      <c r="M3898" s="5">
        <f t="shared" si="60"/>
        <v>4</v>
      </c>
      <c r="N3898" s="5" t="str">
        <f>TEXT(Table1[[#This Row],[Date]],"mmm")</f>
        <v>Oct</v>
      </c>
      <c r="O3898" s="5">
        <f>YEAR(Table1[[#This Row],[Date]])</f>
        <v>2023</v>
      </c>
    </row>
    <row r="3899" spans="1:15" x14ac:dyDescent="0.25">
      <c r="A3899" s="5">
        <v>3898</v>
      </c>
      <c r="B3899" s="6">
        <v>45384</v>
      </c>
      <c r="C3899" s="5" t="s">
        <v>38</v>
      </c>
      <c r="D3899" s="5" t="str">
        <f>VLOOKUP($C3899,'Sales Person'!$A$1:$C$21,2,0)</f>
        <v>Samantha Irvin</v>
      </c>
      <c r="E3899" s="5" t="s">
        <v>9</v>
      </c>
      <c r="F3899" s="5" t="str">
        <f>VLOOKUP($E3899,Country!$A$1:$B$11,2,0)</f>
        <v>Europe</v>
      </c>
      <c r="G3899" s="5" t="s">
        <v>30</v>
      </c>
      <c r="H3899" s="5" t="str">
        <f>VLOOKUP($G3899,Products!$A$1:$C$11,COLUMNS(Products!$A$2:B3899),0)</f>
        <v>Audio</v>
      </c>
      <c r="I3899" s="5">
        <f>VLOOKUP($G3899,Products!$A$1:$C$11,COLUMNS(Products!$A$2:C3899),0)</f>
        <v>199.57</v>
      </c>
      <c r="J3899" s="5">
        <v>269.42</v>
      </c>
      <c r="K3899" s="5" t="s">
        <v>81</v>
      </c>
      <c r="L3899" s="6">
        <v>45394</v>
      </c>
      <c r="M3899" s="5">
        <f t="shared" si="60"/>
        <v>10</v>
      </c>
      <c r="N3899" s="5" t="str">
        <f>TEXT(Table1[[#This Row],[Date]],"mmm")</f>
        <v>Apr</v>
      </c>
      <c r="O3899" s="5">
        <f>YEAR(Table1[[#This Row],[Date]])</f>
        <v>2024</v>
      </c>
    </row>
    <row r="3900" spans="1:15" x14ac:dyDescent="0.25">
      <c r="A3900" s="5">
        <v>3899</v>
      </c>
      <c r="B3900" s="6">
        <v>45421</v>
      </c>
      <c r="C3900" s="5" t="s">
        <v>44</v>
      </c>
      <c r="D3900" s="5" t="str">
        <f>VLOOKUP($C3900,'Sales Person'!$A$1:$C$21,2,0)</f>
        <v>Cathy Kelley</v>
      </c>
      <c r="E3900" s="5" t="s">
        <v>2</v>
      </c>
      <c r="F3900" s="5" t="str">
        <f>VLOOKUP($E3900,Country!$A$1:$B$11,2,0)</f>
        <v>North America</v>
      </c>
      <c r="G3900" s="5" t="s">
        <v>32</v>
      </c>
      <c r="H3900" s="5" t="str">
        <f>VLOOKUP($G3900,Products!$A$1:$C$11,COLUMNS(Products!$A$2:B3900),0)</f>
        <v>Audio</v>
      </c>
      <c r="I3900" s="5">
        <f>VLOOKUP($G3900,Products!$A$1:$C$11,COLUMNS(Products!$A$2:C3900),0)</f>
        <v>143.09</v>
      </c>
      <c r="J3900" s="5">
        <v>317.20999999999998</v>
      </c>
      <c r="K3900" s="5" t="s">
        <v>81</v>
      </c>
      <c r="L3900" s="6">
        <v>45422</v>
      </c>
      <c r="M3900" s="5">
        <f t="shared" si="60"/>
        <v>1</v>
      </c>
      <c r="N3900" s="5" t="str">
        <f>TEXT(Table1[[#This Row],[Date]],"mmm")</f>
        <v>May</v>
      </c>
      <c r="O3900" s="5">
        <f>YEAR(Table1[[#This Row],[Date]])</f>
        <v>2024</v>
      </c>
    </row>
    <row r="3901" spans="1:15" x14ac:dyDescent="0.25">
      <c r="A3901" s="5">
        <v>3900</v>
      </c>
      <c r="B3901" s="6">
        <v>45613</v>
      </c>
      <c r="C3901" s="5" t="s">
        <v>54</v>
      </c>
      <c r="D3901" s="5" t="str">
        <f>VLOOKUP($C3901,'Sales Person'!$A$1:$C$21,2,0)</f>
        <v>Michale Cole</v>
      </c>
      <c r="E3901" s="5" t="s">
        <v>15</v>
      </c>
      <c r="F3901" s="5" t="str">
        <f>VLOOKUP($E3901,Country!$A$1:$B$11,2,0)</f>
        <v>Oceania</v>
      </c>
      <c r="G3901" s="5" t="s">
        <v>30</v>
      </c>
      <c r="H3901" s="5" t="str">
        <f>VLOOKUP($G3901,Products!$A$1:$C$11,COLUMNS(Products!$A$2:B3901),0)</f>
        <v>Audio</v>
      </c>
      <c r="I3901" s="5">
        <f>VLOOKUP($G3901,Products!$A$1:$C$11,COLUMNS(Products!$A$2:C3901),0)</f>
        <v>199.57</v>
      </c>
      <c r="J3901" s="5">
        <v>905.37</v>
      </c>
      <c r="K3901" s="5" t="s">
        <v>81</v>
      </c>
      <c r="L3901" s="6">
        <v>45633</v>
      </c>
      <c r="M3901" s="5">
        <f t="shared" si="60"/>
        <v>20</v>
      </c>
      <c r="N3901" s="5" t="str">
        <f>TEXT(Table1[[#This Row],[Date]],"mmm")</f>
        <v>Nov</v>
      </c>
      <c r="O3901" s="5">
        <f>YEAR(Table1[[#This Row],[Date]])</f>
        <v>2024</v>
      </c>
    </row>
    <row r="3902" spans="1:15" x14ac:dyDescent="0.25">
      <c r="A3902" s="5">
        <v>3901</v>
      </c>
      <c r="B3902" s="6">
        <v>45316</v>
      </c>
      <c r="C3902" s="5" t="s">
        <v>36</v>
      </c>
      <c r="D3902" s="5" t="str">
        <f>VLOOKUP($C3902,'Sales Person'!$A$1:$C$21,2,0)</f>
        <v>Michale Cole</v>
      </c>
      <c r="E3902" s="5" t="s">
        <v>13</v>
      </c>
      <c r="F3902" s="5" t="str">
        <f>VLOOKUP($E3902,Country!$A$1:$B$11,2,0)</f>
        <v>Asia</v>
      </c>
      <c r="G3902" s="5" t="s">
        <v>20</v>
      </c>
      <c r="H3902" s="5" t="str">
        <f>VLOOKUP($G3902,Products!$A$1:$C$11,COLUMNS(Products!$A$2:B3902),0)</f>
        <v>Office Equipment</v>
      </c>
      <c r="I3902" s="5">
        <f>VLOOKUP($G3902,Products!$A$1:$C$11,COLUMNS(Products!$A$2:C3902),0)</f>
        <v>350.59</v>
      </c>
      <c r="J3902" s="5">
        <v>769.1</v>
      </c>
      <c r="K3902" s="5" t="s">
        <v>81</v>
      </c>
      <c r="L3902" s="6">
        <v>45331</v>
      </c>
      <c r="M3902" s="5">
        <f t="shared" si="60"/>
        <v>15</v>
      </c>
      <c r="N3902" s="5" t="str">
        <f>TEXT(Table1[[#This Row],[Date]],"mmm")</f>
        <v>Jan</v>
      </c>
      <c r="O3902" s="5">
        <f>YEAR(Table1[[#This Row],[Date]])</f>
        <v>2024</v>
      </c>
    </row>
    <row r="3903" spans="1:15" x14ac:dyDescent="0.25">
      <c r="A3903" s="5">
        <v>3902</v>
      </c>
      <c r="B3903" s="6">
        <v>45543</v>
      </c>
      <c r="C3903" s="5" t="s">
        <v>68</v>
      </c>
      <c r="D3903" s="5" t="str">
        <f>VLOOKUP($C3903,'Sales Person'!$A$1:$C$21,2,0)</f>
        <v>Samantha Irvin</v>
      </c>
      <c r="E3903" s="5" t="s">
        <v>15</v>
      </c>
      <c r="F3903" s="5" t="str">
        <f>VLOOKUP($E3903,Country!$A$1:$B$11,2,0)</f>
        <v>Oceania</v>
      </c>
      <c r="G3903" s="5" t="s">
        <v>26</v>
      </c>
      <c r="H3903" s="5" t="str">
        <f>VLOOKUP($G3903,Products!$A$1:$C$11,COLUMNS(Products!$A$2:B3903),0)</f>
        <v>Electronics</v>
      </c>
      <c r="I3903" s="5">
        <f>VLOOKUP($G3903,Products!$A$1:$C$11,COLUMNS(Products!$A$2:C3903),0)</f>
        <v>263.2</v>
      </c>
      <c r="J3903" s="5">
        <v>194.55</v>
      </c>
      <c r="K3903" s="5" t="s">
        <v>81</v>
      </c>
      <c r="L3903" s="6">
        <v>45563</v>
      </c>
      <c r="M3903" s="5">
        <f t="shared" si="60"/>
        <v>20</v>
      </c>
      <c r="N3903" s="5" t="str">
        <f>TEXT(Table1[[#This Row],[Date]],"mmm")</f>
        <v>Sep</v>
      </c>
      <c r="O3903" s="5">
        <f>YEAR(Table1[[#This Row],[Date]])</f>
        <v>2024</v>
      </c>
    </row>
    <row r="3904" spans="1:15" x14ac:dyDescent="0.25">
      <c r="A3904" s="5">
        <v>3903</v>
      </c>
      <c r="B3904" s="6">
        <v>45082</v>
      </c>
      <c r="C3904" s="5" t="s">
        <v>58</v>
      </c>
      <c r="D3904" s="5" t="str">
        <f>VLOOKUP($C3904,'Sales Person'!$A$1:$C$21,2,0)</f>
        <v>Nick Patrick</v>
      </c>
      <c r="E3904" s="5" t="s">
        <v>15</v>
      </c>
      <c r="F3904" s="5" t="str">
        <f>VLOOKUP($E3904,Country!$A$1:$B$11,2,0)</f>
        <v>Oceania</v>
      </c>
      <c r="G3904" s="5" t="s">
        <v>33</v>
      </c>
      <c r="H3904" s="5" t="str">
        <f>VLOOKUP($G3904,Products!$A$1:$C$11,COLUMNS(Products!$A$2:B3904),0)</f>
        <v>Electronics</v>
      </c>
      <c r="I3904" s="5">
        <f>VLOOKUP($G3904,Products!$A$1:$C$11,COLUMNS(Products!$A$2:C3904),0)</f>
        <v>381.62</v>
      </c>
      <c r="J3904" s="5">
        <v>472.26</v>
      </c>
      <c r="K3904" s="5" t="s">
        <v>81</v>
      </c>
      <c r="L3904" s="6">
        <v>45102</v>
      </c>
      <c r="M3904" s="5">
        <f t="shared" si="60"/>
        <v>20</v>
      </c>
      <c r="N3904" s="5" t="str">
        <f>TEXT(Table1[[#This Row],[Date]],"mmm")</f>
        <v>Jun</v>
      </c>
      <c r="O3904" s="5">
        <f>YEAR(Table1[[#This Row],[Date]])</f>
        <v>2023</v>
      </c>
    </row>
    <row r="3905" spans="1:15" x14ac:dyDescent="0.25">
      <c r="A3905" s="5">
        <v>3904</v>
      </c>
      <c r="B3905" s="6">
        <v>45257</v>
      </c>
      <c r="C3905" s="5" t="s">
        <v>62</v>
      </c>
      <c r="D3905" s="5" t="str">
        <f>VLOOKUP($C3905,'Sales Person'!$A$1:$C$21,2,0)</f>
        <v>Cathy Kelley</v>
      </c>
      <c r="E3905" s="5" t="s">
        <v>11</v>
      </c>
      <c r="F3905" s="5" t="str">
        <f>VLOOKUP($E3905,Country!$A$1:$B$11,2,0)</f>
        <v>Asia</v>
      </c>
      <c r="G3905" s="5" t="s">
        <v>31</v>
      </c>
      <c r="H3905" s="5" t="str">
        <f>VLOOKUP($G3905,Products!$A$1:$C$11,COLUMNS(Products!$A$2:B3905),0)</f>
        <v>Electronics</v>
      </c>
      <c r="I3905" s="5">
        <f>VLOOKUP($G3905,Products!$A$1:$C$11,COLUMNS(Products!$A$2:C3905),0)</f>
        <v>71.97</v>
      </c>
      <c r="J3905" s="5">
        <v>730.49</v>
      </c>
      <c r="K3905" s="5" t="s">
        <v>82</v>
      </c>
      <c r="L3905" s="5" t="s">
        <v>83</v>
      </c>
      <c r="M3905" s="5" t="str">
        <f t="shared" si="60"/>
        <v>0</v>
      </c>
      <c r="N3905" s="5" t="str">
        <f>TEXT(Table1[[#This Row],[Date]],"mmm")</f>
        <v>Nov</v>
      </c>
      <c r="O3905" s="5">
        <f>YEAR(Table1[[#This Row],[Date]])</f>
        <v>2023</v>
      </c>
    </row>
    <row r="3906" spans="1:15" x14ac:dyDescent="0.25">
      <c r="A3906" s="5">
        <v>3905</v>
      </c>
      <c r="B3906" s="6">
        <v>45380</v>
      </c>
      <c r="C3906" s="5" t="s">
        <v>48</v>
      </c>
      <c r="D3906" s="5" t="str">
        <f>VLOOKUP($C3906,'Sales Person'!$A$1:$C$21,2,0)</f>
        <v>Cathy Kelley</v>
      </c>
      <c r="E3906" s="5" t="s">
        <v>5</v>
      </c>
      <c r="F3906" s="5" t="str">
        <f>VLOOKUP($E3906,Country!$A$1:$B$11,2,0)</f>
        <v>South America</v>
      </c>
      <c r="G3906" s="5" t="s">
        <v>31</v>
      </c>
      <c r="H3906" s="5" t="str">
        <f>VLOOKUP($G3906,Products!$A$1:$C$11,COLUMNS(Products!$A$2:B3906),0)</f>
        <v>Electronics</v>
      </c>
      <c r="I3906" s="5">
        <f>VLOOKUP($G3906,Products!$A$1:$C$11,COLUMNS(Products!$A$2:C3906),0)</f>
        <v>71.97</v>
      </c>
      <c r="J3906" s="5">
        <v>148.11000000000001</v>
      </c>
      <c r="K3906" s="5" t="s">
        <v>81</v>
      </c>
      <c r="L3906" s="6">
        <v>45384</v>
      </c>
      <c r="M3906" s="5">
        <f t="shared" ref="M3906:M3969" si="61">IFERROR(L3906-B3906,"0")</f>
        <v>4</v>
      </c>
      <c r="N3906" s="5" t="str">
        <f>TEXT(Table1[[#This Row],[Date]],"mmm")</f>
        <v>Mar</v>
      </c>
      <c r="O3906" s="5">
        <f>YEAR(Table1[[#This Row],[Date]])</f>
        <v>2024</v>
      </c>
    </row>
    <row r="3907" spans="1:15" x14ac:dyDescent="0.25">
      <c r="A3907" s="5">
        <v>3906</v>
      </c>
      <c r="B3907" s="6">
        <v>45562</v>
      </c>
      <c r="C3907" s="5" t="s">
        <v>68</v>
      </c>
      <c r="D3907" s="5" t="str">
        <f>VLOOKUP($C3907,'Sales Person'!$A$1:$C$21,2,0)</f>
        <v>Samantha Irvin</v>
      </c>
      <c r="E3907" s="5" t="s">
        <v>5</v>
      </c>
      <c r="F3907" s="5" t="str">
        <f>VLOOKUP($E3907,Country!$A$1:$B$11,2,0)</f>
        <v>South America</v>
      </c>
      <c r="G3907" s="5" t="s">
        <v>26</v>
      </c>
      <c r="H3907" s="5" t="str">
        <f>VLOOKUP($G3907,Products!$A$1:$C$11,COLUMNS(Products!$A$2:B3907),0)</f>
        <v>Electronics</v>
      </c>
      <c r="I3907" s="5">
        <f>VLOOKUP($G3907,Products!$A$1:$C$11,COLUMNS(Products!$A$2:C3907),0)</f>
        <v>263.2</v>
      </c>
      <c r="J3907" s="5">
        <v>815.9</v>
      </c>
      <c r="K3907" s="5" t="s">
        <v>82</v>
      </c>
      <c r="L3907" s="5" t="s">
        <v>83</v>
      </c>
      <c r="M3907" s="5" t="str">
        <f t="shared" si="61"/>
        <v>0</v>
      </c>
      <c r="N3907" s="5" t="str">
        <f>TEXT(Table1[[#This Row],[Date]],"mmm")</f>
        <v>Sep</v>
      </c>
      <c r="O3907" s="5">
        <f>YEAR(Table1[[#This Row],[Date]])</f>
        <v>2024</v>
      </c>
    </row>
    <row r="3908" spans="1:15" x14ac:dyDescent="0.25">
      <c r="A3908" s="5">
        <v>3907</v>
      </c>
      <c r="B3908" s="6">
        <v>45168</v>
      </c>
      <c r="C3908" s="5" t="s">
        <v>66</v>
      </c>
      <c r="D3908" s="5" t="str">
        <f>VLOOKUP($C3908,'Sales Person'!$A$1:$C$21,2,0)</f>
        <v>Michale Cole</v>
      </c>
      <c r="E3908" s="5" t="s">
        <v>10</v>
      </c>
      <c r="F3908" s="5" t="str">
        <f>VLOOKUP($E3908,Country!$A$1:$B$11,2,0)</f>
        <v>Europe</v>
      </c>
      <c r="G3908" s="5" t="s">
        <v>26</v>
      </c>
      <c r="H3908" s="5" t="str">
        <f>VLOOKUP($G3908,Products!$A$1:$C$11,COLUMNS(Products!$A$2:B3908),0)</f>
        <v>Electronics</v>
      </c>
      <c r="I3908" s="5">
        <f>VLOOKUP($G3908,Products!$A$1:$C$11,COLUMNS(Products!$A$2:C3908),0)</f>
        <v>263.2</v>
      </c>
      <c r="J3908" s="5">
        <v>374.82</v>
      </c>
      <c r="K3908" s="5" t="s">
        <v>82</v>
      </c>
      <c r="L3908" s="5" t="s">
        <v>83</v>
      </c>
      <c r="M3908" s="5" t="str">
        <f t="shared" si="61"/>
        <v>0</v>
      </c>
      <c r="N3908" s="5" t="str">
        <f>TEXT(Table1[[#This Row],[Date]],"mmm")</f>
        <v>Aug</v>
      </c>
      <c r="O3908" s="5">
        <f>YEAR(Table1[[#This Row],[Date]])</f>
        <v>2023</v>
      </c>
    </row>
    <row r="3909" spans="1:15" x14ac:dyDescent="0.25">
      <c r="A3909" s="5">
        <v>3908</v>
      </c>
      <c r="B3909" s="6">
        <v>45596</v>
      </c>
      <c r="C3909" s="5" t="s">
        <v>64</v>
      </c>
      <c r="D3909" s="5" t="str">
        <f>VLOOKUP($C3909,'Sales Person'!$A$1:$C$21,2,0)</f>
        <v>Michale Cole</v>
      </c>
      <c r="E3909" s="5" t="s">
        <v>14</v>
      </c>
      <c r="F3909" s="5" t="str">
        <f>VLOOKUP($E3909,Country!$A$1:$B$11,2,0)</f>
        <v>Asia</v>
      </c>
      <c r="G3909" s="5" t="s">
        <v>33</v>
      </c>
      <c r="H3909" s="5" t="str">
        <f>VLOOKUP($G3909,Products!$A$1:$C$11,COLUMNS(Products!$A$2:B3909),0)</f>
        <v>Electronics</v>
      </c>
      <c r="I3909" s="5">
        <f>VLOOKUP($G3909,Products!$A$1:$C$11,COLUMNS(Products!$A$2:C3909),0)</f>
        <v>381.62</v>
      </c>
      <c r="J3909" s="5">
        <v>890.05</v>
      </c>
      <c r="K3909" s="5" t="s">
        <v>81</v>
      </c>
      <c r="L3909" s="6">
        <v>45614</v>
      </c>
      <c r="M3909" s="5">
        <f t="shared" si="61"/>
        <v>18</v>
      </c>
      <c r="N3909" s="5" t="str">
        <f>TEXT(Table1[[#This Row],[Date]],"mmm")</f>
        <v>Oct</v>
      </c>
      <c r="O3909" s="5">
        <f>YEAR(Table1[[#This Row],[Date]])</f>
        <v>2024</v>
      </c>
    </row>
    <row r="3910" spans="1:15" x14ac:dyDescent="0.25">
      <c r="A3910" s="5">
        <v>3909</v>
      </c>
      <c r="B3910" s="6">
        <v>45005</v>
      </c>
      <c r="C3910" s="5" t="s">
        <v>74</v>
      </c>
      <c r="D3910" s="5" t="str">
        <f>VLOOKUP($C3910,'Sales Person'!$A$1:$C$21,2,0)</f>
        <v>Michale Cole</v>
      </c>
      <c r="E3910" s="5" t="s">
        <v>7</v>
      </c>
      <c r="F3910" s="5" t="str">
        <f>VLOOKUP($E3910,Country!$A$1:$B$11,2,0)</f>
        <v>Europe</v>
      </c>
      <c r="G3910" s="5" t="s">
        <v>32</v>
      </c>
      <c r="H3910" s="5" t="str">
        <f>VLOOKUP($G3910,Products!$A$1:$C$11,COLUMNS(Products!$A$2:B3910),0)</f>
        <v>Audio</v>
      </c>
      <c r="I3910" s="5">
        <f>VLOOKUP($G3910,Products!$A$1:$C$11,COLUMNS(Products!$A$2:C3910),0)</f>
        <v>143.09</v>
      </c>
      <c r="J3910" s="5">
        <v>966.99</v>
      </c>
      <c r="K3910" s="5" t="s">
        <v>81</v>
      </c>
      <c r="L3910" s="6">
        <v>45013</v>
      </c>
      <c r="M3910" s="5">
        <f t="shared" si="61"/>
        <v>8</v>
      </c>
      <c r="N3910" s="5" t="str">
        <f>TEXT(Table1[[#This Row],[Date]],"mmm")</f>
        <v>Mar</v>
      </c>
      <c r="O3910" s="5">
        <f>YEAR(Table1[[#This Row],[Date]])</f>
        <v>2023</v>
      </c>
    </row>
    <row r="3911" spans="1:15" x14ac:dyDescent="0.25">
      <c r="A3911" s="5">
        <v>3910</v>
      </c>
      <c r="B3911" s="6">
        <v>45633</v>
      </c>
      <c r="C3911" s="5" t="s">
        <v>72</v>
      </c>
      <c r="D3911" s="5" t="str">
        <f>VLOOKUP($C3911,'Sales Person'!$A$1:$C$21,2,0)</f>
        <v>Cathy Kelley</v>
      </c>
      <c r="E3911" s="5" t="s">
        <v>9</v>
      </c>
      <c r="F3911" s="5" t="str">
        <f>VLOOKUP($E3911,Country!$A$1:$B$11,2,0)</f>
        <v>Europe</v>
      </c>
      <c r="G3911" s="5" t="s">
        <v>33</v>
      </c>
      <c r="H3911" s="5" t="str">
        <f>VLOOKUP($G3911,Products!$A$1:$C$11,COLUMNS(Products!$A$2:B3911),0)</f>
        <v>Electronics</v>
      </c>
      <c r="I3911" s="5">
        <f>VLOOKUP($G3911,Products!$A$1:$C$11,COLUMNS(Products!$A$2:C3911),0)</f>
        <v>381.62</v>
      </c>
      <c r="J3911" s="5">
        <v>749.45</v>
      </c>
      <c r="K3911" s="5" t="s">
        <v>81</v>
      </c>
      <c r="L3911" s="6">
        <v>45643</v>
      </c>
      <c r="M3911" s="5">
        <f t="shared" si="61"/>
        <v>10</v>
      </c>
      <c r="N3911" s="5" t="str">
        <f>TEXT(Table1[[#This Row],[Date]],"mmm")</f>
        <v>Dec</v>
      </c>
      <c r="O3911" s="5">
        <f>YEAR(Table1[[#This Row],[Date]])</f>
        <v>2024</v>
      </c>
    </row>
    <row r="3912" spans="1:15" x14ac:dyDescent="0.25">
      <c r="A3912" s="5">
        <v>3911</v>
      </c>
      <c r="B3912" s="6">
        <v>45534</v>
      </c>
      <c r="C3912" s="5" t="s">
        <v>60</v>
      </c>
      <c r="D3912" s="5" t="str">
        <f>VLOOKUP($C3912,'Sales Person'!$A$1:$C$21,2,0)</f>
        <v>Cathy Kelley</v>
      </c>
      <c r="E3912" s="5" t="s">
        <v>10</v>
      </c>
      <c r="F3912" s="5" t="str">
        <f>VLOOKUP($E3912,Country!$A$1:$B$11,2,0)</f>
        <v>Europe</v>
      </c>
      <c r="G3912" s="5" t="s">
        <v>30</v>
      </c>
      <c r="H3912" s="5" t="str">
        <f>VLOOKUP($G3912,Products!$A$1:$C$11,COLUMNS(Products!$A$2:B3912),0)</f>
        <v>Audio</v>
      </c>
      <c r="I3912" s="5">
        <f>VLOOKUP($G3912,Products!$A$1:$C$11,COLUMNS(Products!$A$2:C3912),0)</f>
        <v>199.57</v>
      </c>
      <c r="J3912" s="5">
        <v>984.96</v>
      </c>
      <c r="K3912" s="5" t="s">
        <v>81</v>
      </c>
      <c r="L3912" s="6">
        <v>45540</v>
      </c>
      <c r="M3912" s="5">
        <f t="shared" si="61"/>
        <v>6</v>
      </c>
      <c r="N3912" s="5" t="str">
        <f>TEXT(Table1[[#This Row],[Date]],"mmm")</f>
        <v>Aug</v>
      </c>
      <c r="O3912" s="5">
        <f>YEAR(Table1[[#This Row],[Date]])</f>
        <v>2024</v>
      </c>
    </row>
    <row r="3913" spans="1:15" x14ac:dyDescent="0.25">
      <c r="A3913" s="5">
        <v>3912</v>
      </c>
      <c r="B3913" s="6">
        <v>45389</v>
      </c>
      <c r="C3913" s="5" t="s">
        <v>38</v>
      </c>
      <c r="D3913" s="5" t="str">
        <f>VLOOKUP($C3913,'Sales Person'!$A$1:$C$21,2,0)</f>
        <v>Samantha Irvin</v>
      </c>
      <c r="E3913" s="5" t="s">
        <v>13</v>
      </c>
      <c r="F3913" s="5" t="str">
        <f>VLOOKUP($E3913,Country!$A$1:$B$11,2,0)</f>
        <v>Asia</v>
      </c>
      <c r="G3913" s="5" t="s">
        <v>22</v>
      </c>
      <c r="H3913" s="5" t="str">
        <f>VLOOKUP($G3913,Products!$A$1:$C$11,COLUMNS(Products!$A$2:B3913),0)</f>
        <v>Computing</v>
      </c>
      <c r="I3913" s="5">
        <f>VLOOKUP($G3913,Products!$A$1:$C$11,COLUMNS(Products!$A$2:C3913),0)</f>
        <v>415.78</v>
      </c>
      <c r="J3913" s="5">
        <v>193.05</v>
      </c>
      <c r="K3913" s="5" t="s">
        <v>82</v>
      </c>
      <c r="L3913" s="5" t="s">
        <v>83</v>
      </c>
      <c r="M3913" s="5" t="str">
        <f t="shared" si="61"/>
        <v>0</v>
      </c>
      <c r="N3913" s="5" t="str">
        <f>TEXT(Table1[[#This Row],[Date]],"mmm")</f>
        <v>Apr</v>
      </c>
      <c r="O3913" s="5">
        <f>YEAR(Table1[[#This Row],[Date]])</f>
        <v>2024</v>
      </c>
    </row>
    <row r="3914" spans="1:15" x14ac:dyDescent="0.25">
      <c r="A3914" s="5">
        <v>3913</v>
      </c>
      <c r="B3914" s="6">
        <v>45228</v>
      </c>
      <c r="C3914" s="5" t="s">
        <v>40</v>
      </c>
      <c r="D3914" s="5" t="str">
        <f>VLOOKUP($C3914,'Sales Person'!$A$1:$C$21,2,0)</f>
        <v>Samantha Irvin</v>
      </c>
      <c r="E3914" s="5" t="s">
        <v>9</v>
      </c>
      <c r="F3914" s="5" t="str">
        <f>VLOOKUP($E3914,Country!$A$1:$B$11,2,0)</f>
        <v>Europe</v>
      </c>
      <c r="G3914" s="5" t="s">
        <v>24</v>
      </c>
      <c r="H3914" s="5" t="str">
        <f>VLOOKUP($G3914,Products!$A$1:$C$11,COLUMNS(Products!$A$2:B3914),0)</f>
        <v>Audio</v>
      </c>
      <c r="I3914" s="5">
        <f>VLOOKUP($G3914,Products!$A$1:$C$11,COLUMNS(Products!$A$2:C3914),0)</f>
        <v>195.62</v>
      </c>
      <c r="J3914" s="5">
        <v>859.36</v>
      </c>
      <c r="K3914" s="5" t="s">
        <v>81</v>
      </c>
      <c r="L3914" s="6">
        <v>45238</v>
      </c>
      <c r="M3914" s="5">
        <f t="shared" si="61"/>
        <v>10</v>
      </c>
      <c r="N3914" s="5" t="str">
        <f>TEXT(Table1[[#This Row],[Date]],"mmm")</f>
        <v>Oct</v>
      </c>
      <c r="O3914" s="5">
        <f>YEAR(Table1[[#This Row],[Date]])</f>
        <v>2023</v>
      </c>
    </row>
    <row r="3915" spans="1:15" x14ac:dyDescent="0.25">
      <c r="A3915" s="5">
        <v>3914</v>
      </c>
      <c r="B3915" s="6">
        <v>45418</v>
      </c>
      <c r="C3915" s="5" t="s">
        <v>40</v>
      </c>
      <c r="D3915" s="5" t="str">
        <f>VLOOKUP($C3915,'Sales Person'!$A$1:$C$21,2,0)</f>
        <v>Samantha Irvin</v>
      </c>
      <c r="E3915" s="5" t="s">
        <v>11</v>
      </c>
      <c r="F3915" s="5" t="str">
        <f>VLOOKUP($E3915,Country!$A$1:$B$11,2,0)</f>
        <v>Asia</v>
      </c>
      <c r="G3915" s="5" t="s">
        <v>31</v>
      </c>
      <c r="H3915" s="5" t="str">
        <f>VLOOKUP($G3915,Products!$A$1:$C$11,COLUMNS(Products!$A$2:B3915),0)</f>
        <v>Electronics</v>
      </c>
      <c r="I3915" s="5">
        <f>VLOOKUP($G3915,Products!$A$1:$C$11,COLUMNS(Products!$A$2:C3915),0)</f>
        <v>71.97</v>
      </c>
      <c r="J3915" s="5">
        <v>332.42</v>
      </c>
      <c r="K3915" s="5" t="s">
        <v>81</v>
      </c>
      <c r="L3915" s="6">
        <v>45430</v>
      </c>
      <c r="M3915" s="5">
        <f t="shared" si="61"/>
        <v>12</v>
      </c>
      <c r="N3915" s="5" t="str">
        <f>TEXT(Table1[[#This Row],[Date]],"mmm")</f>
        <v>May</v>
      </c>
      <c r="O3915" s="5">
        <f>YEAR(Table1[[#This Row],[Date]])</f>
        <v>2024</v>
      </c>
    </row>
    <row r="3916" spans="1:15" x14ac:dyDescent="0.25">
      <c r="A3916" s="5">
        <v>3915</v>
      </c>
      <c r="B3916" s="6">
        <v>45125</v>
      </c>
      <c r="C3916" s="5" t="s">
        <v>48</v>
      </c>
      <c r="D3916" s="5" t="str">
        <f>VLOOKUP($C3916,'Sales Person'!$A$1:$C$21,2,0)</f>
        <v>Cathy Kelley</v>
      </c>
      <c r="E3916" s="5" t="s">
        <v>10</v>
      </c>
      <c r="F3916" s="5" t="str">
        <f>VLOOKUP($E3916,Country!$A$1:$B$11,2,0)</f>
        <v>Europe</v>
      </c>
      <c r="G3916" s="5" t="s">
        <v>32</v>
      </c>
      <c r="H3916" s="5" t="str">
        <f>VLOOKUP($G3916,Products!$A$1:$C$11,COLUMNS(Products!$A$2:B3916),0)</f>
        <v>Audio</v>
      </c>
      <c r="I3916" s="5">
        <f>VLOOKUP($G3916,Products!$A$1:$C$11,COLUMNS(Products!$A$2:C3916),0)</f>
        <v>143.09</v>
      </c>
      <c r="J3916" s="5">
        <v>835.2</v>
      </c>
      <c r="K3916" s="5" t="s">
        <v>82</v>
      </c>
      <c r="L3916" s="5" t="s">
        <v>83</v>
      </c>
      <c r="M3916" s="5" t="str">
        <f t="shared" si="61"/>
        <v>0</v>
      </c>
      <c r="N3916" s="5" t="str">
        <f>TEXT(Table1[[#This Row],[Date]],"mmm")</f>
        <v>Jul</v>
      </c>
      <c r="O3916" s="5">
        <f>YEAR(Table1[[#This Row],[Date]])</f>
        <v>2023</v>
      </c>
    </row>
    <row r="3917" spans="1:15" x14ac:dyDescent="0.25">
      <c r="A3917" s="5">
        <v>3916</v>
      </c>
      <c r="B3917" s="6">
        <v>45464</v>
      </c>
      <c r="C3917" s="5" t="s">
        <v>52</v>
      </c>
      <c r="D3917" s="5" t="str">
        <f>VLOOKUP($C3917,'Sales Person'!$A$1:$C$21,2,0)</f>
        <v>Nick Patrick</v>
      </c>
      <c r="E3917" s="5" t="s">
        <v>9</v>
      </c>
      <c r="F3917" s="5" t="str">
        <f>VLOOKUP($E3917,Country!$A$1:$B$11,2,0)</f>
        <v>Europe</v>
      </c>
      <c r="G3917" s="5" t="s">
        <v>31</v>
      </c>
      <c r="H3917" s="5" t="str">
        <f>VLOOKUP($G3917,Products!$A$1:$C$11,COLUMNS(Products!$A$2:B3917),0)</f>
        <v>Electronics</v>
      </c>
      <c r="I3917" s="5">
        <f>VLOOKUP($G3917,Products!$A$1:$C$11,COLUMNS(Products!$A$2:C3917),0)</f>
        <v>71.97</v>
      </c>
      <c r="J3917" s="5">
        <v>397.26</v>
      </c>
      <c r="K3917" s="5" t="s">
        <v>81</v>
      </c>
      <c r="L3917" s="6">
        <v>45474</v>
      </c>
      <c r="M3917" s="5">
        <f t="shared" si="61"/>
        <v>10</v>
      </c>
      <c r="N3917" s="5" t="str">
        <f>TEXT(Table1[[#This Row],[Date]],"mmm")</f>
        <v>Jun</v>
      </c>
      <c r="O3917" s="5">
        <f>YEAR(Table1[[#This Row],[Date]])</f>
        <v>2024</v>
      </c>
    </row>
    <row r="3918" spans="1:15" x14ac:dyDescent="0.25">
      <c r="A3918" s="5">
        <v>3917</v>
      </c>
      <c r="B3918" s="6">
        <v>45626</v>
      </c>
      <c r="C3918" s="5" t="s">
        <v>68</v>
      </c>
      <c r="D3918" s="5" t="str">
        <f>VLOOKUP($C3918,'Sales Person'!$A$1:$C$21,2,0)</f>
        <v>Samantha Irvin</v>
      </c>
      <c r="E3918" s="5" t="s">
        <v>9</v>
      </c>
      <c r="F3918" s="5" t="str">
        <f>VLOOKUP($E3918,Country!$A$1:$B$11,2,0)</f>
        <v>Europe</v>
      </c>
      <c r="G3918" s="5" t="s">
        <v>22</v>
      </c>
      <c r="H3918" s="5" t="str">
        <f>VLOOKUP($G3918,Products!$A$1:$C$11,COLUMNS(Products!$A$2:B3918),0)</f>
        <v>Computing</v>
      </c>
      <c r="I3918" s="5">
        <f>VLOOKUP($G3918,Products!$A$1:$C$11,COLUMNS(Products!$A$2:C3918),0)</f>
        <v>415.78</v>
      </c>
      <c r="J3918" s="5">
        <v>229.36</v>
      </c>
      <c r="K3918" s="5" t="s">
        <v>82</v>
      </c>
      <c r="L3918" s="5" t="s">
        <v>83</v>
      </c>
      <c r="M3918" s="5" t="str">
        <f t="shared" si="61"/>
        <v>0</v>
      </c>
      <c r="N3918" s="5" t="str">
        <f>TEXT(Table1[[#This Row],[Date]],"mmm")</f>
        <v>Nov</v>
      </c>
      <c r="O3918" s="5">
        <f>YEAR(Table1[[#This Row],[Date]])</f>
        <v>2024</v>
      </c>
    </row>
    <row r="3919" spans="1:15" x14ac:dyDescent="0.25">
      <c r="A3919" s="5">
        <v>3918</v>
      </c>
      <c r="B3919" s="6">
        <v>44953</v>
      </c>
      <c r="C3919" s="5" t="s">
        <v>68</v>
      </c>
      <c r="D3919" s="5" t="str">
        <f>VLOOKUP($C3919,'Sales Person'!$A$1:$C$21,2,0)</f>
        <v>Samantha Irvin</v>
      </c>
      <c r="E3919" s="5" t="s">
        <v>10</v>
      </c>
      <c r="F3919" s="5" t="str">
        <f>VLOOKUP($E3919,Country!$A$1:$B$11,2,0)</f>
        <v>Europe</v>
      </c>
      <c r="G3919" s="5" t="s">
        <v>28</v>
      </c>
      <c r="H3919" s="5" t="str">
        <f>VLOOKUP($G3919,Products!$A$1:$C$11,COLUMNS(Products!$A$2:B3919),0)</f>
        <v>Electronics</v>
      </c>
      <c r="I3919" s="5">
        <f>VLOOKUP($G3919,Products!$A$1:$C$11,COLUMNS(Products!$A$2:C3919),0)</f>
        <v>282.79000000000002</v>
      </c>
      <c r="J3919" s="5">
        <v>261.98</v>
      </c>
      <c r="K3919" s="5" t="s">
        <v>81</v>
      </c>
      <c r="L3919" s="6">
        <v>44959</v>
      </c>
      <c r="M3919" s="5">
        <f t="shared" si="61"/>
        <v>6</v>
      </c>
      <c r="N3919" s="5" t="str">
        <f>TEXT(Table1[[#This Row],[Date]],"mmm")</f>
        <v>Jan</v>
      </c>
      <c r="O3919" s="5">
        <f>YEAR(Table1[[#This Row],[Date]])</f>
        <v>2023</v>
      </c>
    </row>
    <row r="3920" spans="1:15" x14ac:dyDescent="0.25">
      <c r="A3920" s="5">
        <v>3919</v>
      </c>
      <c r="B3920" s="6">
        <v>45441</v>
      </c>
      <c r="C3920" s="5" t="s">
        <v>42</v>
      </c>
      <c r="D3920" s="5" t="str">
        <f>VLOOKUP($C3920,'Sales Person'!$A$1:$C$21,2,0)</f>
        <v>Cathy Kelley</v>
      </c>
      <c r="E3920" s="5" t="s">
        <v>9</v>
      </c>
      <c r="F3920" s="5" t="str">
        <f>VLOOKUP($E3920,Country!$A$1:$B$11,2,0)</f>
        <v>Europe</v>
      </c>
      <c r="G3920" s="5" t="s">
        <v>30</v>
      </c>
      <c r="H3920" s="5" t="str">
        <f>VLOOKUP($G3920,Products!$A$1:$C$11,COLUMNS(Products!$A$2:B3920),0)</f>
        <v>Audio</v>
      </c>
      <c r="I3920" s="5">
        <f>VLOOKUP($G3920,Products!$A$1:$C$11,COLUMNS(Products!$A$2:C3920),0)</f>
        <v>199.57</v>
      </c>
      <c r="J3920" s="5">
        <v>639.48</v>
      </c>
      <c r="K3920" s="5" t="s">
        <v>82</v>
      </c>
      <c r="L3920" s="5" t="s">
        <v>83</v>
      </c>
      <c r="M3920" s="5" t="str">
        <f t="shared" si="61"/>
        <v>0</v>
      </c>
      <c r="N3920" s="5" t="str">
        <f>TEXT(Table1[[#This Row],[Date]],"mmm")</f>
        <v>May</v>
      </c>
      <c r="O3920" s="5">
        <f>YEAR(Table1[[#This Row],[Date]])</f>
        <v>2024</v>
      </c>
    </row>
    <row r="3921" spans="1:15" x14ac:dyDescent="0.25">
      <c r="A3921" s="5">
        <v>3920</v>
      </c>
      <c r="B3921" s="6">
        <v>45223</v>
      </c>
      <c r="C3921" s="5" t="s">
        <v>74</v>
      </c>
      <c r="D3921" s="5" t="str">
        <f>VLOOKUP($C3921,'Sales Person'!$A$1:$C$21,2,0)</f>
        <v>Michale Cole</v>
      </c>
      <c r="E3921" s="5" t="s">
        <v>9</v>
      </c>
      <c r="F3921" s="5" t="str">
        <f>VLOOKUP($E3921,Country!$A$1:$B$11,2,0)</f>
        <v>Europe</v>
      </c>
      <c r="G3921" s="5" t="s">
        <v>33</v>
      </c>
      <c r="H3921" s="5" t="str">
        <f>VLOOKUP($G3921,Products!$A$1:$C$11,COLUMNS(Products!$A$2:B3921),0)</f>
        <v>Electronics</v>
      </c>
      <c r="I3921" s="5">
        <f>VLOOKUP($G3921,Products!$A$1:$C$11,COLUMNS(Products!$A$2:C3921),0)</f>
        <v>381.62</v>
      </c>
      <c r="J3921" s="5">
        <v>704.31</v>
      </c>
      <c r="K3921" s="5" t="s">
        <v>81</v>
      </c>
      <c r="L3921" s="6">
        <v>45233</v>
      </c>
      <c r="M3921" s="5">
        <f t="shared" si="61"/>
        <v>10</v>
      </c>
      <c r="N3921" s="5" t="str">
        <f>TEXT(Table1[[#This Row],[Date]],"mmm")</f>
        <v>Oct</v>
      </c>
      <c r="O3921" s="5">
        <f>YEAR(Table1[[#This Row],[Date]])</f>
        <v>2023</v>
      </c>
    </row>
    <row r="3922" spans="1:15" x14ac:dyDescent="0.25">
      <c r="A3922" s="5">
        <v>3921</v>
      </c>
      <c r="B3922" s="6">
        <v>45363</v>
      </c>
      <c r="C3922" s="5" t="s">
        <v>70</v>
      </c>
      <c r="D3922" s="5" t="str">
        <f>VLOOKUP($C3922,'Sales Person'!$A$1:$C$21,2,0)</f>
        <v>Cathy Kelley</v>
      </c>
      <c r="E3922" s="5" t="s">
        <v>11</v>
      </c>
      <c r="F3922" s="5" t="str">
        <f>VLOOKUP($E3922,Country!$A$1:$B$11,2,0)</f>
        <v>Asia</v>
      </c>
      <c r="G3922" s="5" t="s">
        <v>30</v>
      </c>
      <c r="H3922" s="5" t="str">
        <f>VLOOKUP($G3922,Products!$A$1:$C$11,COLUMNS(Products!$A$2:B3922),0)</f>
        <v>Audio</v>
      </c>
      <c r="I3922" s="5">
        <f>VLOOKUP($G3922,Products!$A$1:$C$11,COLUMNS(Products!$A$2:C3922),0)</f>
        <v>199.57</v>
      </c>
      <c r="J3922" s="5">
        <v>267.63</v>
      </c>
      <c r="K3922" s="5" t="s">
        <v>81</v>
      </c>
      <c r="L3922" s="6">
        <v>45375</v>
      </c>
      <c r="M3922" s="5">
        <f t="shared" si="61"/>
        <v>12</v>
      </c>
      <c r="N3922" s="5" t="str">
        <f>TEXT(Table1[[#This Row],[Date]],"mmm")</f>
        <v>Mar</v>
      </c>
      <c r="O3922" s="5">
        <f>YEAR(Table1[[#This Row],[Date]])</f>
        <v>2024</v>
      </c>
    </row>
    <row r="3923" spans="1:15" x14ac:dyDescent="0.25">
      <c r="A3923" s="5">
        <v>3922</v>
      </c>
      <c r="B3923" s="6">
        <v>45107</v>
      </c>
      <c r="C3923" s="5" t="s">
        <v>38</v>
      </c>
      <c r="D3923" s="5" t="str">
        <f>VLOOKUP($C3923,'Sales Person'!$A$1:$C$21,2,0)</f>
        <v>Samantha Irvin</v>
      </c>
      <c r="E3923" s="5" t="s">
        <v>2</v>
      </c>
      <c r="F3923" s="5" t="str">
        <f>VLOOKUP($E3923,Country!$A$1:$B$11,2,0)</f>
        <v>North America</v>
      </c>
      <c r="G3923" s="5" t="s">
        <v>24</v>
      </c>
      <c r="H3923" s="5" t="str">
        <f>VLOOKUP($G3923,Products!$A$1:$C$11,COLUMNS(Products!$A$2:B3923),0)</f>
        <v>Audio</v>
      </c>
      <c r="I3923" s="5">
        <f>VLOOKUP($G3923,Products!$A$1:$C$11,COLUMNS(Products!$A$2:C3923),0)</f>
        <v>195.62</v>
      </c>
      <c r="J3923" s="5">
        <v>405.78</v>
      </c>
      <c r="K3923" s="5" t="s">
        <v>81</v>
      </c>
      <c r="L3923" s="6">
        <v>45108</v>
      </c>
      <c r="M3923" s="5">
        <f t="shared" si="61"/>
        <v>1</v>
      </c>
      <c r="N3923" s="5" t="str">
        <f>TEXT(Table1[[#This Row],[Date]],"mmm")</f>
        <v>Jun</v>
      </c>
      <c r="O3923" s="5">
        <f>YEAR(Table1[[#This Row],[Date]])</f>
        <v>2023</v>
      </c>
    </row>
    <row r="3924" spans="1:15" x14ac:dyDescent="0.25">
      <c r="A3924" s="5">
        <v>3923</v>
      </c>
      <c r="B3924" s="6">
        <v>45072</v>
      </c>
      <c r="C3924" s="5" t="s">
        <v>42</v>
      </c>
      <c r="D3924" s="5" t="str">
        <f>VLOOKUP($C3924,'Sales Person'!$A$1:$C$21,2,0)</f>
        <v>Cathy Kelley</v>
      </c>
      <c r="E3924" s="5" t="s">
        <v>15</v>
      </c>
      <c r="F3924" s="5" t="str">
        <f>VLOOKUP($E3924,Country!$A$1:$B$11,2,0)</f>
        <v>Oceania</v>
      </c>
      <c r="G3924" s="5" t="s">
        <v>20</v>
      </c>
      <c r="H3924" s="5" t="str">
        <f>VLOOKUP($G3924,Products!$A$1:$C$11,COLUMNS(Products!$A$2:B3924),0)</f>
        <v>Office Equipment</v>
      </c>
      <c r="I3924" s="5">
        <f>VLOOKUP($G3924,Products!$A$1:$C$11,COLUMNS(Products!$A$2:C3924),0)</f>
        <v>350.59</v>
      </c>
      <c r="J3924" s="5">
        <v>616.15</v>
      </c>
      <c r="K3924" s="5" t="s">
        <v>81</v>
      </c>
      <c r="L3924" s="6">
        <v>45092</v>
      </c>
      <c r="M3924" s="5">
        <f t="shared" si="61"/>
        <v>20</v>
      </c>
      <c r="N3924" s="5" t="str">
        <f>TEXT(Table1[[#This Row],[Date]],"mmm")</f>
        <v>May</v>
      </c>
      <c r="O3924" s="5">
        <f>YEAR(Table1[[#This Row],[Date]])</f>
        <v>2023</v>
      </c>
    </row>
    <row r="3925" spans="1:15" x14ac:dyDescent="0.25">
      <c r="A3925" s="5">
        <v>3924</v>
      </c>
      <c r="B3925" s="6">
        <v>45086</v>
      </c>
      <c r="C3925" s="5" t="s">
        <v>50</v>
      </c>
      <c r="D3925" s="5" t="str">
        <f>VLOOKUP($C3925,'Sales Person'!$A$1:$C$21,2,0)</f>
        <v>Michale Cole</v>
      </c>
      <c r="E3925" s="5" t="s">
        <v>7</v>
      </c>
      <c r="F3925" s="5" t="str">
        <f>VLOOKUP($E3925,Country!$A$1:$B$11,2,0)</f>
        <v>Europe</v>
      </c>
      <c r="G3925" s="5" t="s">
        <v>22</v>
      </c>
      <c r="H3925" s="5" t="str">
        <f>VLOOKUP($G3925,Products!$A$1:$C$11,COLUMNS(Products!$A$2:B3925),0)</f>
        <v>Computing</v>
      </c>
      <c r="I3925" s="5">
        <f>VLOOKUP($G3925,Products!$A$1:$C$11,COLUMNS(Products!$A$2:C3925),0)</f>
        <v>415.78</v>
      </c>
      <c r="J3925" s="5">
        <v>499.16</v>
      </c>
      <c r="K3925" s="5" t="s">
        <v>82</v>
      </c>
      <c r="L3925" s="5" t="s">
        <v>83</v>
      </c>
      <c r="M3925" s="5" t="str">
        <f t="shared" si="61"/>
        <v>0</v>
      </c>
      <c r="N3925" s="5" t="str">
        <f>TEXT(Table1[[#This Row],[Date]],"mmm")</f>
        <v>Jun</v>
      </c>
      <c r="O3925" s="5">
        <f>YEAR(Table1[[#This Row],[Date]])</f>
        <v>2023</v>
      </c>
    </row>
    <row r="3926" spans="1:15" x14ac:dyDescent="0.25">
      <c r="A3926" s="5">
        <v>3925</v>
      </c>
      <c r="B3926" s="6">
        <v>45638</v>
      </c>
      <c r="C3926" s="5" t="s">
        <v>62</v>
      </c>
      <c r="D3926" s="5" t="str">
        <f>VLOOKUP($C3926,'Sales Person'!$A$1:$C$21,2,0)</f>
        <v>Cathy Kelley</v>
      </c>
      <c r="E3926" s="5" t="s">
        <v>11</v>
      </c>
      <c r="F3926" s="5" t="str">
        <f>VLOOKUP($E3926,Country!$A$1:$B$11,2,0)</f>
        <v>Asia</v>
      </c>
      <c r="G3926" s="5" t="s">
        <v>31</v>
      </c>
      <c r="H3926" s="5" t="str">
        <f>VLOOKUP($G3926,Products!$A$1:$C$11,COLUMNS(Products!$A$2:B3926),0)</f>
        <v>Electronics</v>
      </c>
      <c r="I3926" s="5">
        <f>VLOOKUP($G3926,Products!$A$1:$C$11,COLUMNS(Products!$A$2:C3926),0)</f>
        <v>71.97</v>
      </c>
      <c r="J3926" s="5">
        <v>569.29</v>
      </c>
      <c r="K3926" s="5" t="s">
        <v>82</v>
      </c>
      <c r="L3926" s="5" t="s">
        <v>83</v>
      </c>
      <c r="M3926" s="5" t="str">
        <f t="shared" si="61"/>
        <v>0</v>
      </c>
      <c r="N3926" s="5" t="str">
        <f>TEXT(Table1[[#This Row],[Date]],"mmm")</f>
        <v>Dec</v>
      </c>
      <c r="O3926" s="5">
        <f>YEAR(Table1[[#This Row],[Date]])</f>
        <v>2024</v>
      </c>
    </row>
    <row r="3927" spans="1:15" x14ac:dyDescent="0.25">
      <c r="A3927" s="5">
        <v>3926</v>
      </c>
      <c r="B3927" s="6">
        <v>45354</v>
      </c>
      <c r="C3927" s="5" t="s">
        <v>50</v>
      </c>
      <c r="D3927" s="5" t="str">
        <f>VLOOKUP($C3927,'Sales Person'!$A$1:$C$21,2,0)</f>
        <v>Michale Cole</v>
      </c>
      <c r="E3927" s="5" t="s">
        <v>9</v>
      </c>
      <c r="F3927" s="5" t="str">
        <f>VLOOKUP($E3927,Country!$A$1:$B$11,2,0)</f>
        <v>Europe</v>
      </c>
      <c r="G3927" s="5" t="s">
        <v>26</v>
      </c>
      <c r="H3927" s="5" t="str">
        <f>VLOOKUP($G3927,Products!$A$1:$C$11,COLUMNS(Products!$A$2:B3927),0)</f>
        <v>Electronics</v>
      </c>
      <c r="I3927" s="5">
        <f>VLOOKUP($G3927,Products!$A$1:$C$11,COLUMNS(Products!$A$2:C3927),0)</f>
        <v>263.2</v>
      </c>
      <c r="J3927" s="5">
        <v>404.1</v>
      </c>
      <c r="K3927" s="5" t="s">
        <v>81</v>
      </c>
      <c r="L3927" s="6">
        <v>45364</v>
      </c>
      <c r="M3927" s="5">
        <f t="shared" si="61"/>
        <v>10</v>
      </c>
      <c r="N3927" s="5" t="str">
        <f>TEXT(Table1[[#This Row],[Date]],"mmm")</f>
        <v>Mar</v>
      </c>
      <c r="O3927" s="5">
        <f>YEAR(Table1[[#This Row],[Date]])</f>
        <v>2024</v>
      </c>
    </row>
    <row r="3928" spans="1:15" x14ac:dyDescent="0.25">
      <c r="A3928" s="5">
        <v>3927</v>
      </c>
      <c r="B3928" s="6">
        <v>45417</v>
      </c>
      <c r="C3928" s="5" t="s">
        <v>44</v>
      </c>
      <c r="D3928" s="5" t="str">
        <f>VLOOKUP($C3928,'Sales Person'!$A$1:$C$21,2,0)</f>
        <v>Cathy Kelley</v>
      </c>
      <c r="E3928" s="5" t="s">
        <v>15</v>
      </c>
      <c r="F3928" s="5" t="str">
        <f>VLOOKUP($E3928,Country!$A$1:$B$11,2,0)</f>
        <v>Oceania</v>
      </c>
      <c r="G3928" s="5" t="s">
        <v>20</v>
      </c>
      <c r="H3928" s="5" t="str">
        <f>VLOOKUP($G3928,Products!$A$1:$C$11,COLUMNS(Products!$A$2:B3928),0)</f>
        <v>Office Equipment</v>
      </c>
      <c r="I3928" s="5">
        <f>VLOOKUP($G3928,Products!$A$1:$C$11,COLUMNS(Products!$A$2:C3928),0)</f>
        <v>350.59</v>
      </c>
      <c r="J3928" s="5">
        <v>920.91</v>
      </c>
      <c r="K3928" s="5" t="s">
        <v>81</v>
      </c>
      <c r="L3928" s="6">
        <v>45437</v>
      </c>
      <c r="M3928" s="5">
        <f t="shared" si="61"/>
        <v>20</v>
      </c>
      <c r="N3928" s="5" t="str">
        <f>TEXT(Table1[[#This Row],[Date]],"mmm")</f>
        <v>May</v>
      </c>
      <c r="O3928" s="5">
        <f>YEAR(Table1[[#This Row],[Date]])</f>
        <v>2024</v>
      </c>
    </row>
    <row r="3929" spans="1:15" x14ac:dyDescent="0.25">
      <c r="A3929" s="5">
        <v>3928</v>
      </c>
      <c r="B3929" s="6">
        <v>45347</v>
      </c>
      <c r="C3929" s="5" t="s">
        <v>38</v>
      </c>
      <c r="D3929" s="5" t="str">
        <f>VLOOKUP($C3929,'Sales Person'!$A$1:$C$21,2,0)</f>
        <v>Samantha Irvin</v>
      </c>
      <c r="E3929" s="5" t="s">
        <v>10</v>
      </c>
      <c r="F3929" s="5" t="str">
        <f>VLOOKUP($E3929,Country!$A$1:$B$11,2,0)</f>
        <v>Europe</v>
      </c>
      <c r="G3929" s="5" t="s">
        <v>31</v>
      </c>
      <c r="H3929" s="5" t="str">
        <f>VLOOKUP($G3929,Products!$A$1:$C$11,COLUMNS(Products!$A$2:B3929),0)</f>
        <v>Electronics</v>
      </c>
      <c r="I3929" s="5">
        <f>VLOOKUP($G3929,Products!$A$1:$C$11,COLUMNS(Products!$A$2:C3929),0)</f>
        <v>71.97</v>
      </c>
      <c r="J3929" s="5">
        <v>778.57</v>
      </c>
      <c r="K3929" s="5" t="s">
        <v>81</v>
      </c>
      <c r="L3929" s="6">
        <v>45353</v>
      </c>
      <c r="M3929" s="5">
        <f t="shared" si="61"/>
        <v>6</v>
      </c>
      <c r="N3929" s="5" t="str">
        <f>TEXT(Table1[[#This Row],[Date]],"mmm")</f>
        <v>Feb</v>
      </c>
      <c r="O3929" s="5">
        <f>YEAR(Table1[[#This Row],[Date]])</f>
        <v>2024</v>
      </c>
    </row>
    <row r="3930" spans="1:15" x14ac:dyDescent="0.25">
      <c r="A3930" s="5">
        <v>3929</v>
      </c>
      <c r="B3930" s="6">
        <v>45285</v>
      </c>
      <c r="C3930" s="5" t="s">
        <v>60</v>
      </c>
      <c r="D3930" s="5" t="str">
        <f>VLOOKUP($C3930,'Sales Person'!$A$1:$C$21,2,0)</f>
        <v>Cathy Kelley</v>
      </c>
      <c r="E3930" s="5" t="s">
        <v>2</v>
      </c>
      <c r="F3930" s="5" t="str">
        <f>VLOOKUP($E3930,Country!$A$1:$B$11,2,0)</f>
        <v>North America</v>
      </c>
      <c r="G3930" s="5" t="s">
        <v>30</v>
      </c>
      <c r="H3930" s="5" t="str">
        <f>VLOOKUP($G3930,Products!$A$1:$C$11,COLUMNS(Products!$A$2:B3930),0)</f>
        <v>Audio</v>
      </c>
      <c r="I3930" s="5">
        <f>VLOOKUP($G3930,Products!$A$1:$C$11,COLUMNS(Products!$A$2:C3930),0)</f>
        <v>199.57</v>
      </c>
      <c r="J3930" s="5">
        <v>642.35</v>
      </c>
      <c r="K3930" s="5" t="s">
        <v>81</v>
      </c>
      <c r="L3930" s="6">
        <v>45286</v>
      </c>
      <c r="M3930" s="5">
        <f t="shared" si="61"/>
        <v>1</v>
      </c>
      <c r="N3930" s="5" t="str">
        <f>TEXT(Table1[[#This Row],[Date]],"mmm")</f>
        <v>Dec</v>
      </c>
      <c r="O3930" s="5">
        <f>YEAR(Table1[[#This Row],[Date]])</f>
        <v>2023</v>
      </c>
    </row>
    <row r="3931" spans="1:15" x14ac:dyDescent="0.25">
      <c r="A3931" s="5">
        <v>3930</v>
      </c>
      <c r="B3931" s="6">
        <v>45459</v>
      </c>
      <c r="C3931" s="5" t="s">
        <v>64</v>
      </c>
      <c r="D3931" s="5" t="str">
        <f>VLOOKUP($C3931,'Sales Person'!$A$1:$C$21,2,0)</f>
        <v>Michale Cole</v>
      </c>
      <c r="E3931" s="5" t="s">
        <v>9</v>
      </c>
      <c r="F3931" s="5" t="str">
        <f>VLOOKUP($E3931,Country!$A$1:$B$11,2,0)</f>
        <v>Europe</v>
      </c>
      <c r="G3931" s="5" t="s">
        <v>30</v>
      </c>
      <c r="H3931" s="5" t="str">
        <f>VLOOKUP($G3931,Products!$A$1:$C$11,COLUMNS(Products!$A$2:B3931),0)</f>
        <v>Audio</v>
      </c>
      <c r="I3931" s="5">
        <f>VLOOKUP($G3931,Products!$A$1:$C$11,COLUMNS(Products!$A$2:C3931),0)</f>
        <v>199.57</v>
      </c>
      <c r="J3931" s="5">
        <v>813.4</v>
      </c>
      <c r="K3931" s="5" t="s">
        <v>82</v>
      </c>
      <c r="L3931" s="5" t="s">
        <v>83</v>
      </c>
      <c r="M3931" s="5" t="str">
        <f t="shared" si="61"/>
        <v>0</v>
      </c>
      <c r="N3931" s="5" t="str">
        <f>TEXT(Table1[[#This Row],[Date]],"mmm")</f>
        <v>Jun</v>
      </c>
      <c r="O3931" s="5">
        <f>YEAR(Table1[[#This Row],[Date]])</f>
        <v>2024</v>
      </c>
    </row>
    <row r="3932" spans="1:15" x14ac:dyDescent="0.25">
      <c r="A3932" s="5">
        <v>3931</v>
      </c>
      <c r="B3932" s="6">
        <v>45488</v>
      </c>
      <c r="C3932" s="5" t="s">
        <v>46</v>
      </c>
      <c r="D3932" s="5" t="str">
        <f>VLOOKUP($C3932,'Sales Person'!$A$1:$C$21,2,0)</f>
        <v>Nick Patrick</v>
      </c>
      <c r="E3932" s="5" t="s">
        <v>15</v>
      </c>
      <c r="F3932" s="5" t="str">
        <f>VLOOKUP($E3932,Country!$A$1:$B$11,2,0)</f>
        <v>Oceania</v>
      </c>
      <c r="G3932" s="5" t="s">
        <v>22</v>
      </c>
      <c r="H3932" s="5" t="str">
        <f>VLOOKUP($G3932,Products!$A$1:$C$11,COLUMNS(Products!$A$2:B3932),0)</f>
        <v>Computing</v>
      </c>
      <c r="I3932" s="5">
        <f>VLOOKUP($G3932,Products!$A$1:$C$11,COLUMNS(Products!$A$2:C3932),0)</f>
        <v>415.78</v>
      </c>
      <c r="J3932" s="5">
        <v>309.81</v>
      </c>
      <c r="K3932" s="5" t="s">
        <v>82</v>
      </c>
      <c r="L3932" s="5" t="s">
        <v>83</v>
      </c>
      <c r="M3932" s="5" t="str">
        <f t="shared" si="61"/>
        <v>0</v>
      </c>
      <c r="N3932" s="5" t="str">
        <f>TEXT(Table1[[#This Row],[Date]],"mmm")</f>
        <v>Jul</v>
      </c>
      <c r="O3932" s="5">
        <f>YEAR(Table1[[#This Row],[Date]])</f>
        <v>2024</v>
      </c>
    </row>
    <row r="3933" spans="1:15" x14ac:dyDescent="0.25">
      <c r="A3933" s="5">
        <v>3932</v>
      </c>
      <c r="B3933" s="6">
        <v>45211</v>
      </c>
      <c r="C3933" s="5" t="s">
        <v>44</v>
      </c>
      <c r="D3933" s="5" t="str">
        <f>VLOOKUP($C3933,'Sales Person'!$A$1:$C$21,2,0)</f>
        <v>Cathy Kelley</v>
      </c>
      <c r="E3933" s="5" t="s">
        <v>2</v>
      </c>
      <c r="F3933" s="5" t="str">
        <f>VLOOKUP($E3933,Country!$A$1:$B$11,2,0)</f>
        <v>North America</v>
      </c>
      <c r="G3933" s="5" t="s">
        <v>20</v>
      </c>
      <c r="H3933" s="5" t="str">
        <f>VLOOKUP($G3933,Products!$A$1:$C$11,COLUMNS(Products!$A$2:B3933),0)</f>
        <v>Office Equipment</v>
      </c>
      <c r="I3933" s="5">
        <f>VLOOKUP($G3933,Products!$A$1:$C$11,COLUMNS(Products!$A$2:C3933),0)</f>
        <v>350.59</v>
      </c>
      <c r="J3933" s="5">
        <v>228.77</v>
      </c>
      <c r="K3933" s="5" t="s">
        <v>82</v>
      </c>
      <c r="L3933" s="5" t="s">
        <v>83</v>
      </c>
      <c r="M3933" s="5" t="str">
        <f t="shared" si="61"/>
        <v>0</v>
      </c>
      <c r="N3933" s="5" t="str">
        <f>TEXT(Table1[[#This Row],[Date]],"mmm")</f>
        <v>Oct</v>
      </c>
      <c r="O3933" s="5">
        <f>YEAR(Table1[[#This Row],[Date]])</f>
        <v>2023</v>
      </c>
    </row>
    <row r="3934" spans="1:15" x14ac:dyDescent="0.25">
      <c r="A3934" s="5">
        <v>3933</v>
      </c>
      <c r="B3934" s="6">
        <v>45290</v>
      </c>
      <c r="C3934" s="5" t="s">
        <v>74</v>
      </c>
      <c r="D3934" s="5" t="str">
        <f>VLOOKUP($C3934,'Sales Person'!$A$1:$C$21,2,0)</f>
        <v>Michale Cole</v>
      </c>
      <c r="E3934" s="5" t="s">
        <v>4</v>
      </c>
      <c r="F3934" s="5" t="str">
        <f>VLOOKUP($E3934,Country!$A$1:$B$11,2,0)</f>
        <v>North America</v>
      </c>
      <c r="G3934" s="5" t="s">
        <v>30</v>
      </c>
      <c r="H3934" s="5" t="str">
        <f>VLOOKUP($G3934,Products!$A$1:$C$11,COLUMNS(Products!$A$2:B3934),0)</f>
        <v>Audio</v>
      </c>
      <c r="I3934" s="5">
        <f>VLOOKUP($G3934,Products!$A$1:$C$11,COLUMNS(Products!$A$2:C3934),0)</f>
        <v>199.57</v>
      </c>
      <c r="J3934" s="5">
        <v>407.04</v>
      </c>
      <c r="K3934" s="5" t="s">
        <v>82</v>
      </c>
      <c r="L3934" s="5" t="s">
        <v>83</v>
      </c>
      <c r="M3934" s="5" t="str">
        <f t="shared" si="61"/>
        <v>0</v>
      </c>
      <c r="N3934" s="5" t="str">
        <f>TEXT(Table1[[#This Row],[Date]],"mmm")</f>
        <v>Dec</v>
      </c>
      <c r="O3934" s="5">
        <f>YEAR(Table1[[#This Row],[Date]])</f>
        <v>2023</v>
      </c>
    </row>
    <row r="3935" spans="1:15" x14ac:dyDescent="0.25">
      <c r="A3935" s="5">
        <v>3934</v>
      </c>
      <c r="B3935" s="6">
        <v>45111</v>
      </c>
      <c r="C3935" s="5" t="s">
        <v>64</v>
      </c>
      <c r="D3935" s="5" t="str">
        <f>VLOOKUP($C3935,'Sales Person'!$A$1:$C$21,2,0)</f>
        <v>Michale Cole</v>
      </c>
      <c r="E3935" s="5" t="s">
        <v>9</v>
      </c>
      <c r="F3935" s="5" t="str">
        <f>VLOOKUP($E3935,Country!$A$1:$B$11,2,0)</f>
        <v>Europe</v>
      </c>
      <c r="G3935" s="5" t="s">
        <v>30</v>
      </c>
      <c r="H3935" s="5" t="str">
        <f>VLOOKUP($G3935,Products!$A$1:$C$11,COLUMNS(Products!$A$2:B3935),0)</f>
        <v>Audio</v>
      </c>
      <c r="I3935" s="5">
        <f>VLOOKUP($G3935,Products!$A$1:$C$11,COLUMNS(Products!$A$2:C3935),0)</f>
        <v>199.57</v>
      </c>
      <c r="J3935" s="5">
        <v>270.29000000000002</v>
      </c>
      <c r="K3935" s="5" t="s">
        <v>81</v>
      </c>
      <c r="L3935" s="6">
        <v>45121</v>
      </c>
      <c r="M3935" s="5">
        <f t="shared" si="61"/>
        <v>10</v>
      </c>
      <c r="N3935" s="5" t="str">
        <f>TEXT(Table1[[#This Row],[Date]],"mmm")</f>
        <v>Jul</v>
      </c>
      <c r="O3935" s="5">
        <f>YEAR(Table1[[#This Row],[Date]])</f>
        <v>2023</v>
      </c>
    </row>
    <row r="3936" spans="1:15" x14ac:dyDescent="0.25">
      <c r="A3936" s="5">
        <v>3935</v>
      </c>
      <c r="B3936" s="6">
        <v>45409</v>
      </c>
      <c r="C3936" s="5" t="s">
        <v>60</v>
      </c>
      <c r="D3936" s="5" t="str">
        <f>VLOOKUP($C3936,'Sales Person'!$A$1:$C$21,2,0)</f>
        <v>Cathy Kelley</v>
      </c>
      <c r="E3936" s="5" t="s">
        <v>5</v>
      </c>
      <c r="F3936" s="5" t="str">
        <f>VLOOKUP($E3936,Country!$A$1:$B$11,2,0)</f>
        <v>South America</v>
      </c>
      <c r="G3936" s="5" t="s">
        <v>30</v>
      </c>
      <c r="H3936" s="5" t="str">
        <f>VLOOKUP($G3936,Products!$A$1:$C$11,COLUMNS(Products!$A$2:B3936),0)</f>
        <v>Audio</v>
      </c>
      <c r="I3936" s="5">
        <f>VLOOKUP($G3936,Products!$A$1:$C$11,COLUMNS(Products!$A$2:C3936),0)</f>
        <v>199.57</v>
      </c>
      <c r="J3936" s="5">
        <v>454.92</v>
      </c>
      <c r="K3936" s="5" t="s">
        <v>81</v>
      </c>
      <c r="L3936" s="6">
        <v>45413</v>
      </c>
      <c r="M3936" s="5">
        <f t="shared" si="61"/>
        <v>4</v>
      </c>
      <c r="N3936" s="5" t="str">
        <f>TEXT(Table1[[#This Row],[Date]],"mmm")</f>
        <v>Apr</v>
      </c>
      <c r="O3936" s="5">
        <f>YEAR(Table1[[#This Row],[Date]])</f>
        <v>2024</v>
      </c>
    </row>
    <row r="3937" spans="1:15" x14ac:dyDescent="0.25">
      <c r="A3937" s="5">
        <v>3936</v>
      </c>
      <c r="B3937" s="6">
        <v>45434</v>
      </c>
      <c r="C3937" s="5" t="s">
        <v>54</v>
      </c>
      <c r="D3937" s="5" t="str">
        <f>VLOOKUP($C3937,'Sales Person'!$A$1:$C$21,2,0)</f>
        <v>Michale Cole</v>
      </c>
      <c r="E3937" s="5" t="s">
        <v>13</v>
      </c>
      <c r="F3937" s="5" t="str">
        <f>VLOOKUP($E3937,Country!$A$1:$B$11,2,0)</f>
        <v>Asia</v>
      </c>
      <c r="G3937" s="5" t="s">
        <v>22</v>
      </c>
      <c r="H3937" s="5" t="str">
        <f>VLOOKUP($G3937,Products!$A$1:$C$11,COLUMNS(Products!$A$2:B3937),0)</f>
        <v>Computing</v>
      </c>
      <c r="I3937" s="5">
        <f>VLOOKUP($G3937,Products!$A$1:$C$11,COLUMNS(Products!$A$2:C3937),0)</f>
        <v>415.78</v>
      </c>
      <c r="J3937" s="5">
        <v>744.83</v>
      </c>
      <c r="K3937" s="5" t="s">
        <v>81</v>
      </c>
      <c r="L3937" s="6">
        <v>45449</v>
      </c>
      <c r="M3937" s="5">
        <f t="shared" si="61"/>
        <v>15</v>
      </c>
      <c r="N3937" s="5" t="str">
        <f>TEXT(Table1[[#This Row],[Date]],"mmm")</f>
        <v>May</v>
      </c>
      <c r="O3937" s="5">
        <f>YEAR(Table1[[#This Row],[Date]])</f>
        <v>2024</v>
      </c>
    </row>
    <row r="3938" spans="1:15" x14ac:dyDescent="0.25">
      <c r="A3938" s="5">
        <v>3937</v>
      </c>
      <c r="B3938" s="6">
        <v>45340</v>
      </c>
      <c r="C3938" s="5" t="s">
        <v>46</v>
      </c>
      <c r="D3938" s="5" t="str">
        <f>VLOOKUP($C3938,'Sales Person'!$A$1:$C$21,2,0)</f>
        <v>Nick Patrick</v>
      </c>
      <c r="E3938" s="5" t="s">
        <v>13</v>
      </c>
      <c r="F3938" s="5" t="str">
        <f>VLOOKUP($E3938,Country!$A$1:$B$11,2,0)</f>
        <v>Asia</v>
      </c>
      <c r="G3938" s="5" t="s">
        <v>24</v>
      </c>
      <c r="H3938" s="5" t="str">
        <f>VLOOKUP($G3938,Products!$A$1:$C$11,COLUMNS(Products!$A$2:B3938),0)</f>
        <v>Audio</v>
      </c>
      <c r="I3938" s="5">
        <f>VLOOKUP($G3938,Products!$A$1:$C$11,COLUMNS(Products!$A$2:C3938),0)</f>
        <v>195.62</v>
      </c>
      <c r="J3938" s="5">
        <v>212.38</v>
      </c>
      <c r="K3938" s="5" t="s">
        <v>81</v>
      </c>
      <c r="L3938" s="6">
        <v>45355</v>
      </c>
      <c r="M3938" s="5">
        <f t="shared" si="61"/>
        <v>15</v>
      </c>
      <c r="N3938" s="5" t="str">
        <f>TEXT(Table1[[#This Row],[Date]],"mmm")</f>
        <v>Feb</v>
      </c>
      <c r="O3938" s="5">
        <f>YEAR(Table1[[#This Row],[Date]])</f>
        <v>2024</v>
      </c>
    </row>
    <row r="3939" spans="1:15" x14ac:dyDescent="0.25">
      <c r="A3939" s="5">
        <v>3938</v>
      </c>
      <c r="B3939" s="6">
        <v>45058</v>
      </c>
      <c r="C3939" s="5" t="s">
        <v>64</v>
      </c>
      <c r="D3939" s="5" t="str">
        <f>VLOOKUP($C3939,'Sales Person'!$A$1:$C$21,2,0)</f>
        <v>Michale Cole</v>
      </c>
      <c r="E3939" s="5" t="s">
        <v>5</v>
      </c>
      <c r="F3939" s="5" t="str">
        <f>VLOOKUP($E3939,Country!$A$1:$B$11,2,0)</f>
        <v>South America</v>
      </c>
      <c r="G3939" s="5" t="s">
        <v>22</v>
      </c>
      <c r="H3939" s="5" t="str">
        <f>VLOOKUP($G3939,Products!$A$1:$C$11,COLUMNS(Products!$A$2:B3939),0)</f>
        <v>Computing</v>
      </c>
      <c r="I3939" s="5">
        <f>VLOOKUP($G3939,Products!$A$1:$C$11,COLUMNS(Products!$A$2:C3939),0)</f>
        <v>415.78</v>
      </c>
      <c r="J3939" s="5">
        <v>490.05</v>
      </c>
      <c r="K3939" s="5" t="s">
        <v>81</v>
      </c>
      <c r="L3939" s="6">
        <v>45062</v>
      </c>
      <c r="M3939" s="5">
        <f t="shared" si="61"/>
        <v>4</v>
      </c>
      <c r="N3939" s="5" t="str">
        <f>TEXT(Table1[[#This Row],[Date]],"mmm")</f>
        <v>May</v>
      </c>
      <c r="O3939" s="5">
        <f>YEAR(Table1[[#This Row],[Date]])</f>
        <v>2023</v>
      </c>
    </row>
    <row r="3940" spans="1:15" x14ac:dyDescent="0.25">
      <c r="A3940" s="5">
        <v>3939</v>
      </c>
      <c r="B3940" s="6">
        <v>45494</v>
      </c>
      <c r="C3940" s="5" t="s">
        <v>66</v>
      </c>
      <c r="D3940" s="5" t="str">
        <f>VLOOKUP($C3940,'Sales Person'!$A$1:$C$21,2,0)</f>
        <v>Michale Cole</v>
      </c>
      <c r="E3940" s="5" t="s">
        <v>14</v>
      </c>
      <c r="F3940" s="5" t="str">
        <f>VLOOKUP($E3940,Country!$A$1:$B$11,2,0)</f>
        <v>Asia</v>
      </c>
      <c r="G3940" s="5" t="s">
        <v>28</v>
      </c>
      <c r="H3940" s="5" t="str">
        <f>VLOOKUP($G3940,Products!$A$1:$C$11,COLUMNS(Products!$A$2:B3940),0)</f>
        <v>Electronics</v>
      </c>
      <c r="I3940" s="5">
        <f>VLOOKUP($G3940,Products!$A$1:$C$11,COLUMNS(Products!$A$2:C3940),0)</f>
        <v>282.79000000000002</v>
      </c>
      <c r="J3940" s="5">
        <v>800.42</v>
      </c>
      <c r="K3940" s="5" t="s">
        <v>81</v>
      </c>
      <c r="L3940" s="6">
        <v>45512</v>
      </c>
      <c r="M3940" s="5">
        <f t="shared" si="61"/>
        <v>18</v>
      </c>
      <c r="N3940" s="5" t="str">
        <f>TEXT(Table1[[#This Row],[Date]],"mmm")</f>
        <v>Jul</v>
      </c>
      <c r="O3940" s="5">
        <f>YEAR(Table1[[#This Row],[Date]])</f>
        <v>2024</v>
      </c>
    </row>
    <row r="3941" spans="1:15" x14ac:dyDescent="0.25">
      <c r="A3941" s="5">
        <v>3940</v>
      </c>
      <c r="B3941" s="6">
        <v>45265</v>
      </c>
      <c r="C3941" s="5" t="s">
        <v>42</v>
      </c>
      <c r="D3941" s="5" t="str">
        <f>VLOOKUP($C3941,'Sales Person'!$A$1:$C$21,2,0)</f>
        <v>Cathy Kelley</v>
      </c>
      <c r="E3941" s="5" t="s">
        <v>9</v>
      </c>
      <c r="F3941" s="5" t="str">
        <f>VLOOKUP($E3941,Country!$A$1:$B$11,2,0)</f>
        <v>Europe</v>
      </c>
      <c r="G3941" s="5" t="s">
        <v>31</v>
      </c>
      <c r="H3941" s="5" t="str">
        <f>VLOOKUP($G3941,Products!$A$1:$C$11,COLUMNS(Products!$A$2:B3941),0)</f>
        <v>Electronics</v>
      </c>
      <c r="I3941" s="5">
        <f>VLOOKUP($G3941,Products!$A$1:$C$11,COLUMNS(Products!$A$2:C3941),0)</f>
        <v>71.97</v>
      </c>
      <c r="J3941" s="5">
        <v>439.44</v>
      </c>
      <c r="K3941" s="5" t="s">
        <v>81</v>
      </c>
      <c r="L3941" s="6">
        <v>45275</v>
      </c>
      <c r="M3941" s="5">
        <f t="shared" si="61"/>
        <v>10</v>
      </c>
      <c r="N3941" s="5" t="str">
        <f>TEXT(Table1[[#This Row],[Date]],"mmm")</f>
        <v>Dec</v>
      </c>
      <c r="O3941" s="5">
        <f>YEAR(Table1[[#This Row],[Date]])</f>
        <v>2023</v>
      </c>
    </row>
    <row r="3942" spans="1:15" x14ac:dyDescent="0.25">
      <c r="A3942" s="5">
        <v>3941</v>
      </c>
      <c r="B3942" s="6">
        <v>45068</v>
      </c>
      <c r="C3942" s="5" t="s">
        <v>42</v>
      </c>
      <c r="D3942" s="5" t="str">
        <f>VLOOKUP($C3942,'Sales Person'!$A$1:$C$21,2,0)</f>
        <v>Cathy Kelley</v>
      </c>
      <c r="E3942" s="5" t="s">
        <v>2</v>
      </c>
      <c r="F3942" s="5" t="str">
        <f>VLOOKUP($E3942,Country!$A$1:$B$11,2,0)</f>
        <v>North America</v>
      </c>
      <c r="G3942" s="5" t="s">
        <v>33</v>
      </c>
      <c r="H3942" s="5" t="str">
        <f>VLOOKUP($G3942,Products!$A$1:$C$11,COLUMNS(Products!$A$2:B3942),0)</f>
        <v>Electronics</v>
      </c>
      <c r="I3942" s="5">
        <f>VLOOKUP($G3942,Products!$A$1:$C$11,COLUMNS(Products!$A$2:C3942),0)</f>
        <v>381.62</v>
      </c>
      <c r="J3942" s="5">
        <v>738.67</v>
      </c>
      <c r="K3942" s="5" t="s">
        <v>81</v>
      </c>
      <c r="L3942" s="6">
        <v>45069</v>
      </c>
      <c r="M3942" s="5">
        <f t="shared" si="61"/>
        <v>1</v>
      </c>
      <c r="N3942" s="5" t="str">
        <f>TEXT(Table1[[#This Row],[Date]],"mmm")</f>
        <v>May</v>
      </c>
      <c r="O3942" s="5">
        <f>YEAR(Table1[[#This Row],[Date]])</f>
        <v>2023</v>
      </c>
    </row>
    <row r="3943" spans="1:15" x14ac:dyDescent="0.25">
      <c r="A3943" s="5">
        <v>3942</v>
      </c>
      <c r="B3943" s="6">
        <v>45503</v>
      </c>
      <c r="C3943" s="5" t="s">
        <v>54</v>
      </c>
      <c r="D3943" s="5" t="str">
        <f>VLOOKUP($C3943,'Sales Person'!$A$1:$C$21,2,0)</f>
        <v>Michale Cole</v>
      </c>
      <c r="E3943" s="5" t="s">
        <v>14</v>
      </c>
      <c r="F3943" s="5" t="str">
        <f>VLOOKUP($E3943,Country!$A$1:$B$11,2,0)</f>
        <v>Asia</v>
      </c>
      <c r="G3943" s="5" t="s">
        <v>33</v>
      </c>
      <c r="H3943" s="5" t="str">
        <f>VLOOKUP($G3943,Products!$A$1:$C$11,COLUMNS(Products!$A$2:B3943),0)</f>
        <v>Electronics</v>
      </c>
      <c r="I3943" s="5">
        <f>VLOOKUP($G3943,Products!$A$1:$C$11,COLUMNS(Products!$A$2:C3943),0)</f>
        <v>381.62</v>
      </c>
      <c r="J3943" s="5">
        <v>200.73</v>
      </c>
      <c r="K3943" s="5" t="s">
        <v>82</v>
      </c>
      <c r="L3943" s="5" t="s">
        <v>83</v>
      </c>
      <c r="M3943" s="5" t="str">
        <f t="shared" si="61"/>
        <v>0</v>
      </c>
      <c r="N3943" s="5" t="str">
        <f>TEXT(Table1[[#This Row],[Date]],"mmm")</f>
        <v>Jul</v>
      </c>
      <c r="O3943" s="5">
        <f>YEAR(Table1[[#This Row],[Date]])</f>
        <v>2024</v>
      </c>
    </row>
    <row r="3944" spans="1:15" x14ac:dyDescent="0.25">
      <c r="A3944" s="5">
        <v>3943</v>
      </c>
      <c r="B3944" s="6">
        <v>45572</v>
      </c>
      <c r="C3944" s="5" t="s">
        <v>52</v>
      </c>
      <c r="D3944" s="5" t="str">
        <f>VLOOKUP($C3944,'Sales Person'!$A$1:$C$21,2,0)</f>
        <v>Nick Patrick</v>
      </c>
      <c r="E3944" s="5" t="s">
        <v>13</v>
      </c>
      <c r="F3944" s="5" t="str">
        <f>VLOOKUP($E3944,Country!$A$1:$B$11,2,0)</f>
        <v>Asia</v>
      </c>
      <c r="G3944" s="5" t="s">
        <v>22</v>
      </c>
      <c r="H3944" s="5" t="str">
        <f>VLOOKUP($G3944,Products!$A$1:$C$11,COLUMNS(Products!$A$2:B3944),0)</f>
        <v>Computing</v>
      </c>
      <c r="I3944" s="5">
        <f>VLOOKUP($G3944,Products!$A$1:$C$11,COLUMNS(Products!$A$2:C3944),0)</f>
        <v>415.78</v>
      </c>
      <c r="J3944" s="5">
        <v>533.57000000000005</v>
      </c>
      <c r="K3944" s="5" t="s">
        <v>81</v>
      </c>
      <c r="L3944" s="6">
        <v>45587</v>
      </c>
      <c r="M3944" s="5">
        <f t="shared" si="61"/>
        <v>15</v>
      </c>
      <c r="N3944" s="5" t="str">
        <f>TEXT(Table1[[#This Row],[Date]],"mmm")</f>
        <v>Oct</v>
      </c>
      <c r="O3944" s="5">
        <f>YEAR(Table1[[#This Row],[Date]])</f>
        <v>2024</v>
      </c>
    </row>
    <row r="3945" spans="1:15" x14ac:dyDescent="0.25">
      <c r="A3945" s="5">
        <v>3944</v>
      </c>
      <c r="B3945" s="6">
        <v>45116</v>
      </c>
      <c r="C3945" s="5" t="s">
        <v>40</v>
      </c>
      <c r="D3945" s="5" t="str">
        <f>VLOOKUP($C3945,'Sales Person'!$A$1:$C$21,2,0)</f>
        <v>Samantha Irvin</v>
      </c>
      <c r="E3945" s="5" t="s">
        <v>2</v>
      </c>
      <c r="F3945" s="5" t="str">
        <f>VLOOKUP($E3945,Country!$A$1:$B$11,2,0)</f>
        <v>North America</v>
      </c>
      <c r="G3945" s="5" t="s">
        <v>33</v>
      </c>
      <c r="H3945" s="5" t="str">
        <f>VLOOKUP($G3945,Products!$A$1:$C$11,COLUMNS(Products!$A$2:B3945),0)</f>
        <v>Electronics</v>
      </c>
      <c r="I3945" s="5">
        <f>VLOOKUP($G3945,Products!$A$1:$C$11,COLUMNS(Products!$A$2:C3945),0)</f>
        <v>381.62</v>
      </c>
      <c r="J3945" s="5">
        <v>688.92</v>
      </c>
      <c r="K3945" s="5" t="s">
        <v>82</v>
      </c>
      <c r="L3945" s="5" t="s">
        <v>83</v>
      </c>
      <c r="M3945" s="5" t="str">
        <f t="shared" si="61"/>
        <v>0</v>
      </c>
      <c r="N3945" s="5" t="str">
        <f>TEXT(Table1[[#This Row],[Date]],"mmm")</f>
        <v>Jul</v>
      </c>
      <c r="O3945" s="5">
        <f>YEAR(Table1[[#This Row],[Date]])</f>
        <v>2023</v>
      </c>
    </row>
    <row r="3946" spans="1:15" x14ac:dyDescent="0.25">
      <c r="A3946" s="5">
        <v>3945</v>
      </c>
      <c r="B3946" s="6">
        <v>45217</v>
      </c>
      <c r="C3946" s="5" t="s">
        <v>62</v>
      </c>
      <c r="D3946" s="5" t="str">
        <f>VLOOKUP($C3946,'Sales Person'!$A$1:$C$21,2,0)</f>
        <v>Cathy Kelley</v>
      </c>
      <c r="E3946" s="5" t="s">
        <v>5</v>
      </c>
      <c r="F3946" s="5" t="str">
        <f>VLOOKUP($E3946,Country!$A$1:$B$11,2,0)</f>
        <v>South America</v>
      </c>
      <c r="G3946" s="5" t="s">
        <v>29</v>
      </c>
      <c r="H3946" s="5" t="str">
        <f>VLOOKUP($G3946,Products!$A$1:$C$11,COLUMNS(Products!$A$2:B3946),0)</f>
        <v>Computing</v>
      </c>
      <c r="I3946" s="5">
        <f>VLOOKUP($G3946,Products!$A$1:$C$11,COLUMNS(Products!$A$2:C3946),0)</f>
        <v>104.6</v>
      </c>
      <c r="J3946" s="5">
        <v>525.36</v>
      </c>
      <c r="K3946" s="5" t="s">
        <v>81</v>
      </c>
      <c r="L3946" s="6">
        <v>45221</v>
      </c>
      <c r="M3946" s="5">
        <f t="shared" si="61"/>
        <v>4</v>
      </c>
      <c r="N3946" s="5" t="str">
        <f>TEXT(Table1[[#This Row],[Date]],"mmm")</f>
        <v>Oct</v>
      </c>
      <c r="O3946" s="5">
        <f>YEAR(Table1[[#This Row],[Date]])</f>
        <v>2023</v>
      </c>
    </row>
    <row r="3947" spans="1:15" x14ac:dyDescent="0.25">
      <c r="A3947" s="5">
        <v>3946</v>
      </c>
      <c r="B3947" s="6">
        <v>45051</v>
      </c>
      <c r="C3947" s="5" t="s">
        <v>70</v>
      </c>
      <c r="D3947" s="5" t="str">
        <f>VLOOKUP($C3947,'Sales Person'!$A$1:$C$21,2,0)</f>
        <v>Cathy Kelley</v>
      </c>
      <c r="E3947" s="5" t="s">
        <v>2</v>
      </c>
      <c r="F3947" s="5" t="str">
        <f>VLOOKUP($E3947,Country!$A$1:$B$11,2,0)</f>
        <v>North America</v>
      </c>
      <c r="G3947" s="5" t="s">
        <v>24</v>
      </c>
      <c r="H3947" s="5" t="str">
        <f>VLOOKUP($G3947,Products!$A$1:$C$11,COLUMNS(Products!$A$2:B3947),0)</f>
        <v>Audio</v>
      </c>
      <c r="I3947" s="5">
        <f>VLOOKUP($G3947,Products!$A$1:$C$11,COLUMNS(Products!$A$2:C3947),0)</f>
        <v>195.62</v>
      </c>
      <c r="J3947" s="5">
        <v>825.11</v>
      </c>
      <c r="K3947" s="5" t="s">
        <v>82</v>
      </c>
      <c r="L3947" s="5" t="s">
        <v>83</v>
      </c>
      <c r="M3947" s="5" t="str">
        <f t="shared" si="61"/>
        <v>0</v>
      </c>
      <c r="N3947" s="5" t="str">
        <f>TEXT(Table1[[#This Row],[Date]],"mmm")</f>
        <v>May</v>
      </c>
      <c r="O3947" s="5">
        <f>YEAR(Table1[[#This Row],[Date]])</f>
        <v>2023</v>
      </c>
    </row>
    <row r="3948" spans="1:15" x14ac:dyDescent="0.25">
      <c r="A3948" s="5">
        <v>3947</v>
      </c>
      <c r="B3948" s="6">
        <v>45457</v>
      </c>
      <c r="C3948" s="5" t="s">
        <v>56</v>
      </c>
      <c r="D3948" s="5" t="str">
        <f>VLOOKUP($C3948,'Sales Person'!$A$1:$C$21,2,0)</f>
        <v>Nick Patrick</v>
      </c>
      <c r="E3948" s="5" t="s">
        <v>4</v>
      </c>
      <c r="F3948" s="5" t="str">
        <f>VLOOKUP($E3948,Country!$A$1:$B$11,2,0)</f>
        <v>North America</v>
      </c>
      <c r="G3948" s="5" t="s">
        <v>28</v>
      </c>
      <c r="H3948" s="5" t="str">
        <f>VLOOKUP($G3948,Products!$A$1:$C$11,COLUMNS(Products!$A$2:B3948),0)</f>
        <v>Electronics</v>
      </c>
      <c r="I3948" s="5">
        <f>VLOOKUP($G3948,Products!$A$1:$C$11,COLUMNS(Products!$A$2:C3948),0)</f>
        <v>282.79000000000002</v>
      </c>
      <c r="J3948" s="5">
        <v>497.52</v>
      </c>
      <c r="K3948" s="5" t="s">
        <v>81</v>
      </c>
      <c r="L3948" s="6">
        <v>45459</v>
      </c>
      <c r="M3948" s="5">
        <f t="shared" si="61"/>
        <v>2</v>
      </c>
      <c r="N3948" s="5" t="str">
        <f>TEXT(Table1[[#This Row],[Date]],"mmm")</f>
        <v>Jun</v>
      </c>
      <c r="O3948" s="5">
        <f>YEAR(Table1[[#This Row],[Date]])</f>
        <v>2024</v>
      </c>
    </row>
    <row r="3949" spans="1:15" x14ac:dyDescent="0.25">
      <c r="A3949" s="5">
        <v>3948</v>
      </c>
      <c r="B3949" s="6">
        <v>45633</v>
      </c>
      <c r="C3949" s="5" t="s">
        <v>64</v>
      </c>
      <c r="D3949" s="5" t="str">
        <f>VLOOKUP($C3949,'Sales Person'!$A$1:$C$21,2,0)</f>
        <v>Michale Cole</v>
      </c>
      <c r="E3949" s="5" t="s">
        <v>13</v>
      </c>
      <c r="F3949" s="5" t="str">
        <f>VLOOKUP($E3949,Country!$A$1:$B$11,2,0)</f>
        <v>Asia</v>
      </c>
      <c r="G3949" s="5" t="s">
        <v>31</v>
      </c>
      <c r="H3949" s="5" t="str">
        <f>VLOOKUP($G3949,Products!$A$1:$C$11,COLUMNS(Products!$A$2:B3949),0)</f>
        <v>Electronics</v>
      </c>
      <c r="I3949" s="5">
        <f>VLOOKUP($G3949,Products!$A$1:$C$11,COLUMNS(Products!$A$2:C3949),0)</f>
        <v>71.97</v>
      </c>
      <c r="J3949" s="5">
        <v>613.19000000000005</v>
      </c>
      <c r="K3949" s="5" t="s">
        <v>81</v>
      </c>
      <c r="L3949" s="6">
        <v>45648</v>
      </c>
      <c r="M3949" s="5">
        <f t="shared" si="61"/>
        <v>15</v>
      </c>
      <c r="N3949" s="5" t="str">
        <f>TEXT(Table1[[#This Row],[Date]],"mmm")</f>
        <v>Dec</v>
      </c>
      <c r="O3949" s="5">
        <f>YEAR(Table1[[#This Row],[Date]])</f>
        <v>2024</v>
      </c>
    </row>
    <row r="3950" spans="1:15" x14ac:dyDescent="0.25">
      <c r="A3950" s="5">
        <v>3949</v>
      </c>
      <c r="B3950" s="6">
        <v>45148</v>
      </c>
      <c r="C3950" s="5" t="s">
        <v>62</v>
      </c>
      <c r="D3950" s="5" t="str">
        <f>VLOOKUP($C3950,'Sales Person'!$A$1:$C$21,2,0)</f>
        <v>Cathy Kelley</v>
      </c>
      <c r="E3950" s="5" t="s">
        <v>11</v>
      </c>
      <c r="F3950" s="5" t="str">
        <f>VLOOKUP($E3950,Country!$A$1:$B$11,2,0)</f>
        <v>Asia</v>
      </c>
      <c r="G3950" s="5" t="s">
        <v>24</v>
      </c>
      <c r="H3950" s="5" t="str">
        <f>VLOOKUP($G3950,Products!$A$1:$C$11,COLUMNS(Products!$A$2:B3950),0)</f>
        <v>Audio</v>
      </c>
      <c r="I3950" s="5">
        <f>VLOOKUP($G3950,Products!$A$1:$C$11,COLUMNS(Products!$A$2:C3950),0)</f>
        <v>195.62</v>
      </c>
      <c r="J3950" s="5">
        <v>801.4</v>
      </c>
      <c r="K3950" s="5" t="s">
        <v>81</v>
      </c>
      <c r="L3950" s="6">
        <v>45160</v>
      </c>
      <c r="M3950" s="5">
        <f t="shared" si="61"/>
        <v>12</v>
      </c>
      <c r="N3950" s="5" t="str">
        <f>TEXT(Table1[[#This Row],[Date]],"mmm")</f>
        <v>Aug</v>
      </c>
      <c r="O3950" s="5">
        <f>YEAR(Table1[[#This Row],[Date]])</f>
        <v>2023</v>
      </c>
    </row>
    <row r="3951" spans="1:15" x14ac:dyDescent="0.25">
      <c r="A3951" s="5">
        <v>3950</v>
      </c>
      <c r="B3951" s="6">
        <v>45650</v>
      </c>
      <c r="C3951" s="5" t="s">
        <v>50</v>
      </c>
      <c r="D3951" s="5" t="str">
        <f>VLOOKUP($C3951,'Sales Person'!$A$1:$C$21,2,0)</f>
        <v>Michale Cole</v>
      </c>
      <c r="E3951" s="5" t="s">
        <v>13</v>
      </c>
      <c r="F3951" s="5" t="str">
        <f>VLOOKUP($E3951,Country!$A$1:$B$11,2,0)</f>
        <v>Asia</v>
      </c>
      <c r="G3951" s="5" t="s">
        <v>20</v>
      </c>
      <c r="H3951" s="5" t="str">
        <f>VLOOKUP($G3951,Products!$A$1:$C$11,COLUMNS(Products!$A$2:B3951),0)</f>
        <v>Office Equipment</v>
      </c>
      <c r="I3951" s="5">
        <f>VLOOKUP($G3951,Products!$A$1:$C$11,COLUMNS(Products!$A$2:C3951),0)</f>
        <v>350.59</v>
      </c>
      <c r="J3951" s="5">
        <v>883.43</v>
      </c>
      <c r="K3951" s="5" t="s">
        <v>81</v>
      </c>
      <c r="L3951" s="6">
        <v>44934</v>
      </c>
      <c r="M3951" s="5">
        <f t="shared" si="61"/>
        <v>-716</v>
      </c>
      <c r="N3951" s="5" t="str">
        <f>TEXT(Table1[[#This Row],[Date]],"mmm")</f>
        <v>Dec</v>
      </c>
      <c r="O3951" s="5">
        <f>YEAR(Table1[[#This Row],[Date]])</f>
        <v>2024</v>
      </c>
    </row>
    <row r="3952" spans="1:15" x14ac:dyDescent="0.25">
      <c r="A3952" s="5">
        <v>3951</v>
      </c>
      <c r="B3952" s="6">
        <v>44944</v>
      </c>
      <c r="C3952" s="5" t="s">
        <v>40</v>
      </c>
      <c r="D3952" s="5" t="str">
        <f>VLOOKUP($C3952,'Sales Person'!$A$1:$C$21,2,0)</f>
        <v>Samantha Irvin</v>
      </c>
      <c r="E3952" s="5" t="s">
        <v>7</v>
      </c>
      <c r="F3952" s="5" t="str">
        <f>VLOOKUP($E3952,Country!$A$1:$B$11,2,0)</f>
        <v>Europe</v>
      </c>
      <c r="G3952" s="5" t="s">
        <v>29</v>
      </c>
      <c r="H3952" s="5" t="str">
        <f>VLOOKUP($G3952,Products!$A$1:$C$11,COLUMNS(Products!$A$2:B3952),0)</f>
        <v>Computing</v>
      </c>
      <c r="I3952" s="5">
        <f>VLOOKUP($G3952,Products!$A$1:$C$11,COLUMNS(Products!$A$2:C3952),0)</f>
        <v>104.6</v>
      </c>
      <c r="J3952" s="5">
        <v>937.19</v>
      </c>
      <c r="K3952" s="5" t="s">
        <v>81</v>
      </c>
      <c r="L3952" s="6">
        <v>44952</v>
      </c>
      <c r="M3952" s="5">
        <f t="shared" si="61"/>
        <v>8</v>
      </c>
      <c r="N3952" s="5" t="str">
        <f>TEXT(Table1[[#This Row],[Date]],"mmm")</f>
        <v>Jan</v>
      </c>
      <c r="O3952" s="5">
        <f>YEAR(Table1[[#This Row],[Date]])</f>
        <v>2023</v>
      </c>
    </row>
    <row r="3953" spans="1:15" x14ac:dyDescent="0.25">
      <c r="A3953" s="5">
        <v>3952</v>
      </c>
      <c r="B3953" s="6">
        <v>45270</v>
      </c>
      <c r="C3953" s="5" t="s">
        <v>38</v>
      </c>
      <c r="D3953" s="5" t="str">
        <f>VLOOKUP($C3953,'Sales Person'!$A$1:$C$21,2,0)</f>
        <v>Samantha Irvin</v>
      </c>
      <c r="E3953" s="5" t="s">
        <v>9</v>
      </c>
      <c r="F3953" s="5" t="str">
        <f>VLOOKUP($E3953,Country!$A$1:$B$11,2,0)</f>
        <v>Europe</v>
      </c>
      <c r="G3953" s="5" t="s">
        <v>33</v>
      </c>
      <c r="H3953" s="5" t="str">
        <f>VLOOKUP($G3953,Products!$A$1:$C$11,COLUMNS(Products!$A$2:B3953),0)</f>
        <v>Electronics</v>
      </c>
      <c r="I3953" s="5">
        <f>VLOOKUP($G3953,Products!$A$1:$C$11,COLUMNS(Products!$A$2:C3953),0)</f>
        <v>381.62</v>
      </c>
      <c r="J3953" s="5">
        <v>967.05</v>
      </c>
      <c r="K3953" s="5" t="s">
        <v>82</v>
      </c>
      <c r="L3953" s="5" t="s">
        <v>83</v>
      </c>
      <c r="M3953" s="5" t="str">
        <f t="shared" si="61"/>
        <v>0</v>
      </c>
      <c r="N3953" s="5" t="str">
        <f>TEXT(Table1[[#This Row],[Date]],"mmm")</f>
        <v>Dec</v>
      </c>
      <c r="O3953" s="5">
        <f>YEAR(Table1[[#This Row],[Date]])</f>
        <v>2023</v>
      </c>
    </row>
    <row r="3954" spans="1:15" x14ac:dyDescent="0.25">
      <c r="A3954" s="5">
        <v>3953</v>
      </c>
      <c r="B3954" s="6">
        <v>45204</v>
      </c>
      <c r="C3954" s="5" t="s">
        <v>50</v>
      </c>
      <c r="D3954" s="5" t="str">
        <f>VLOOKUP($C3954,'Sales Person'!$A$1:$C$21,2,0)</f>
        <v>Michale Cole</v>
      </c>
      <c r="E3954" s="5" t="s">
        <v>5</v>
      </c>
      <c r="F3954" s="5" t="str">
        <f>VLOOKUP($E3954,Country!$A$1:$B$11,2,0)</f>
        <v>South America</v>
      </c>
      <c r="G3954" s="5" t="s">
        <v>29</v>
      </c>
      <c r="H3954" s="5" t="str">
        <f>VLOOKUP($G3954,Products!$A$1:$C$11,COLUMNS(Products!$A$2:B3954),0)</f>
        <v>Computing</v>
      </c>
      <c r="I3954" s="5">
        <f>VLOOKUP($G3954,Products!$A$1:$C$11,COLUMNS(Products!$A$2:C3954),0)</f>
        <v>104.6</v>
      </c>
      <c r="J3954" s="5">
        <v>594.05999999999995</v>
      </c>
      <c r="K3954" s="5" t="s">
        <v>82</v>
      </c>
      <c r="L3954" s="5" t="s">
        <v>83</v>
      </c>
      <c r="M3954" s="5" t="str">
        <f t="shared" si="61"/>
        <v>0</v>
      </c>
      <c r="N3954" s="5" t="str">
        <f>TEXT(Table1[[#This Row],[Date]],"mmm")</f>
        <v>Oct</v>
      </c>
      <c r="O3954" s="5">
        <f>YEAR(Table1[[#This Row],[Date]])</f>
        <v>2023</v>
      </c>
    </row>
    <row r="3955" spans="1:15" x14ac:dyDescent="0.25">
      <c r="A3955" s="5">
        <v>3954</v>
      </c>
      <c r="B3955" s="6">
        <v>45585</v>
      </c>
      <c r="C3955" s="5" t="s">
        <v>46</v>
      </c>
      <c r="D3955" s="5" t="str">
        <f>VLOOKUP($C3955,'Sales Person'!$A$1:$C$21,2,0)</f>
        <v>Nick Patrick</v>
      </c>
      <c r="E3955" s="5" t="s">
        <v>7</v>
      </c>
      <c r="F3955" s="5" t="str">
        <f>VLOOKUP($E3955,Country!$A$1:$B$11,2,0)</f>
        <v>Europe</v>
      </c>
      <c r="G3955" s="5" t="s">
        <v>31</v>
      </c>
      <c r="H3955" s="5" t="str">
        <f>VLOOKUP($G3955,Products!$A$1:$C$11,COLUMNS(Products!$A$2:B3955),0)</f>
        <v>Electronics</v>
      </c>
      <c r="I3955" s="5">
        <f>VLOOKUP($G3955,Products!$A$1:$C$11,COLUMNS(Products!$A$2:C3955),0)</f>
        <v>71.97</v>
      </c>
      <c r="J3955" s="5">
        <v>660.02</v>
      </c>
      <c r="K3955" s="5" t="s">
        <v>81</v>
      </c>
      <c r="L3955" s="6">
        <v>45593</v>
      </c>
      <c r="M3955" s="5">
        <f t="shared" si="61"/>
        <v>8</v>
      </c>
      <c r="N3955" s="5" t="str">
        <f>TEXT(Table1[[#This Row],[Date]],"mmm")</f>
        <v>Oct</v>
      </c>
      <c r="O3955" s="5">
        <f>YEAR(Table1[[#This Row],[Date]])</f>
        <v>2024</v>
      </c>
    </row>
    <row r="3956" spans="1:15" x14ac:dyDescent="0.25">
      <c r="A3956" s="5">
        <v>3955</v>
      </c>
      <c r="B3956" s="6">
        <v>45246</v>
      </c>
      <c r="C3956" s="5" t="s">
        <v>74</v>
      </c>
      <c r="D3956" s="5" t="str">
        <f>VLOOKUP($C3956,'Sales Person'!$A$1:$C$21,2,0)</f>
        <v>Michale Cole</v>
      </c>
      <c r="E3956" s="5" t="s">
        <v>14</v>
      </c>
      <c r="F3956" s="5" t="str">
        <f>VLOOKUP($E3956,Country!$A$1:$B$11,2,0)</f>
        <v>Asia</v>
      </c>
      <c r="G3956" s="5" t="s">
        <v>33</v>
      </c>
      <c r="H3956" s="5" t="str">
        <f>VLOOKUP($G3956,Products!$A$1:$C$11,COLUMNS(Products!$A$2:B3956),0)</f>
        <v>Electronics</v>
      </c>
      <c r="I3956" s="5">
        <f>VLOOKUP($G3956,Products!$A$1:$C$11,COLUMNS(Products!$A$2:C3956),0)</f>
        <v>381.62</v>
      </c>
      <c r="J3956" s="5">
        <v>126.01</v>
      </c>
      <c r="K3956" s="5" t="s">
        <v>81</v>
      </c>
      <c r="L3956" s="6">
        <v>45264</v>
      </c>
      <c r="M3956" s="5">
        <f t="shared" si="61"/>
        <v>18</v>
      </c>
      <c r="N3956" s="5" t="str">
        <f>TEXT(Table1[[#This Row],[Date]],"mmm")</f>
        <v>Nov</v>
      </c>
      <c r="O3956" s="5">
        <f>YEAR(Table1[[#This Row],[Date]])</f>
        <v>2023</v>
      </c>
    </row>
    <row r="3957" spans="1:15" x14ac:dyDescent="0.25">
      <c r="A3957" s="5">
        <v>3956</v>
      </c>
      <c r="B3957" s="6">
        <v>45478</v>
      </c>
      <c r="C3957" s="5" t="s">
        <v>64</v>
      </c>
      <c r="D3957" s="5" t="str">
        <f>VLOOKUP($C3957,'Sales Person'!$A$1:$C$21,2,0)</f>
        <v>Michale Cole</v>
      </c>
      <c r="E3957" s="5" t="s">
        <v>9</v>
      </c>
      <c r="F3957" s="5" t="str">
        <f>VLOOKUP($E3957,Country!$A$1:$B$11,2,0)</f>
        <v>Europe</v>
      </c>
      <c r="G3957" s="5" t="s">
        <v>26</v>
      </c>
      <c r="H3957" s="5" t="str">
        <f>VLOOKUP($G3957,Products!$A$1:$C$11,COLUMNS(Products!$A$2:B3957),0)</f>
        <v>Electronics</v>
      </c>
      <c r="I3957" s="5">
        <f>VLOOKUP($G3957,Products!$A$1:$C$11,COLUMNS(Products!$A$2:C3957),0)</f>
        <v>263.2</v>
      </c>
      <c r="J3957" s="5">
        <v>268.55</v>
      </c>
      <c r="K3957" s="5" t="s">
        <v>81</v>
      </c>
      <c r="L3957" s="6">
        <v>45488</v>
      </c>
      <c r="M3957" s="5">
        <f t="shared" si="61"/>
        <v>10</v>
      </c>
      <c r="N3957" s="5" t="str">
        <f>TEXT(Table1[[#This Row],[Date]],"mmm")</f>
        <v>Jul</v>
      </c>
      <c r="O3957" s="5">
        <f>YEAR(Table1[[#This Row],[Date]])</f>
        <v>2024</v>
      </c>
    </row>
    <row r="3958" spans="1:15" x14ac:dyDescent="0.25">
      <c r="A3958" s="5">
        <v>3957</v>
      </c>
      <c r="B3958" s="6">
        <v>45173</v>
      </c>
      <c r="C3958" s="5" t="s">
        <v>38</v>
      </c>
      <c r="D3958" s="5" t="str">
        <f>VLOOKUP($C3958,'Sales Person'!$A$1:$C$21,2,0)</f>
        <v>Samantha Irvin</v>
      </c>
      <c r="E3958" s="5" t="s">
        <v>5</v>
      </c>
      <c r="F3958" s="5" t="str">
        <f>VLOOKUP($E3958,Country!$A$1:$B$11,2,0)</f>
        <v>South America</v>
      </c>
      <c r="G3958" s="5" t="s">
        <v>26</v>
      </c>
      <c r="H3958" s="5" t="str">
        <f>VLOOKUP($G3958,Products!$A$1:$C$11,COLUMNS(Products!$A$2:B3958),0)</f>
        <v>Electronics</v>
      </c>
      <c r="I3958" s="5">
        <f>VLOOKUP($G3958,Products!$A$1:$C$11,COLUMNS(Products!$A$2:C3958),0)</f>
        <v>263.2</v>
      </c>
      <c r="J3958" s="5">
        <v>847.22</v>
      </c>
      <c r="K3958" s="5" t="s">
        <v>82</v>
      </c>
      <c r="L3958" s="5" t="s">
        <v>83</v>
      </c>
      <c r="M3958" s="5" t="str">
        <f t="shared" si="61"/>
        <v>0</v>
      </c>
      <c r="N3958" s="5" t="str">
        <f>TEXT(Table1[[#This Row],[Date]],"mmm")</f>
        <v>Sep</v>
      </c>
      <c r="O3958" s="5">
        <f>YEAR(Table1[[#This Row],[Date]])</f>
        <v>2023</v>
      </c>
    </row>
    <row r="3959" spans="1:15" x14ac:dyDescent="0.25">
      <c r="A3959" s="5">
        <v>3958</v>
      </c>
      <c r="B3959" s="6">
        <v>45180</v>
      </c>
      <c r="C3959" s="5" t="s">
        <v>50</v>
      </c>
      <c r="D3959" s="5" t="str">
        <f>VLOOKUP($C3959,'Sales Person'!$A$1:$C$21,2,0)</f>
        <v>Michale Cole</v>
      </c>
      <c r="E3959" s="5" t="s">
        <v>5</v>
      </c>
      <c r="F3959" s="5" t="str">
        <f>VLOOKUP($E3959,Country!$A$1:$B$11,2,0)</f>
        <v>South America</v>
      </c>
      <c r="G3959" s="5" t="s">
        <v>24</v>
      </c>
      <c r="H3959" s="5" t="str">
        <f>VLOOKUP($G3959,Products!$A$1:$C$11,COLUMNS(Products!$A$2:B3959),0)</f>
        <v>Audio</v>
      </c>
      <c r="I3959" s="5">
        <f>VLOOKUP($G3959,Products!$A$1:$C$11,COLUMNS(Products!$A$2:C3959),0)</f>
        <v>195.62</v>
      </c>
      <c r="J3959" s="5">
        <v>516.82000000000005</v>
      </c>
      <c r="K3959" s="5" t="s">
        <v>82</v>
      </c>
      <c r="L3959" s="5" t="s">
        <v>83</v>
      </c>
      <c r="M3959" s="5" t="str">
        <f t="shared" si="61"/>
        <v>0</v>
      </c>
      <c r="N3959" s="5" t="str">
        <f>TEXT(Table1[[#This Row],[Date]],"mmm")</f>
        <v>Sep</v>
      </c>
      <c r="O3959" s="5">
        <f>YEAR(Table1[[#This Row],[Date]])</f>
        <v>2023</v>
      </c>
    </row>
    <row r="3960" spans="1:15" x14ac:dyDescent="0.25">
      <c r="A3960" s="5">
        <v>3959</v>
      </c>
      <c r="B3960" s="6">
        <v>45445</v>
      </c>
      <c r="C3960" s="5" t="s">
        <v>72</v>
      </c>
      <c r="D3960" s="5" t="str">
        <f>VLOOKUP($C3960,'Sales Person'!$A$1:$C$21,2,0)</f>
        <v>Cathy Kelley</v>
      </c>
      <c r="E3960" s="5" t="s">
        <v>7</v>
      </c>
      <c r="F3960" s="5" t="str">
        <f>VLOOKUP($E3960,Country!$A$1:$B$11,2,0)</f>
        <v>Europe</v>
      </c>
      <c r="G3960" s="5" t="s">
        <v>24</v>
      </c>
      <c r="H3960" s="5" t="str">
        <f>VLOOKUP($G3960,Products!$A$1:$C$11,COLUMNS(Products!$A$2:B3960),0)</f>
        <v>Audio</v>
      </c>
      <c r="I3960" s="5">
        <f>VLOOKUP($G3960,Products!$A$1:$C$11,COLUMNS(Products!$A$2:C3960),0)</f>
        <v>195.62</v>
      </c>
      <c r="J3960" s="5">
        <v>463.51</v>
      </c>
      <c r="K3960" s="5" t="s">
        <v>82</v>
      </c>
      <c r="L3960" s="5" t="s">
        <v>83</v>
      </c>
      <c r="M3960" s="5" t="str">
        <f t="shared" si="61"/>
        <v>0</v>
      </c>
      <c r="N3960" s="5" t="str">
        <f>TEXT(Table1[[#This Row],[Date]],"mmm")</f>
        <v>Jun</v>
      </c>
      <c r="O3960" s="5">
        <f>YEAR(Table1[[#This Row],[Date]])</f>
        <v>2024</v>
      </c>
    </row>
    <row r="3961" spans="1:15" x14ac:dyDescent="0.25">
      <c r="A3961" s="5">
        <v>3960</v>
      </c>
      <c r="B3961" s="6">
        <v>45191</v>
      </c>
      <c r="C3961" s="5" t="s">
        <v>36</v>
      </c>
      <c r="D3961" s="5" t="str">
        <f>VLOOKUP($C3961,'Sales Person'!$A$1:$C$21,2,0)</f>
        <v>Michale Cole</v>
      </c>
      <c r="E3961" s="5" t="s">
        <v>13</v>
      </c>
      <c r="F3961" s="5" t="str">
        <f>VLOOKUP($E3961,Country!$A$1:$B$11,2,0)</f>
        <v>Asia</v>
      </c>
      <c r="G3961" s="5" t="s">
        <v>33</v>
      </c>
      <c r="H3961" s="5" t="str">
        <f>VLOOKUP($G3961,Products!$A$1:$C$11,COLUMNS(Products!$A$2:B3961),0)</f>
        <v>Electronics</v>
      </c>
      <c r="I3961" s="5">
        <f>VLOOKUP($G3961,Products!$A$1:$C$11,COLUMNS(Products!$A$2:C3961),0)</f>
        <v>381.62</v>
      </c>
      <c r="J3961" s="5">
        <v>222.1</v>
      </c>
      <c r="K3961" s="5" t="s">
        <v>81</v>
      </c>
      <c r="L3961" s="6">
        <v>45206</v>
      </c>
      <c r="M3961" s="5">
        <f t="shared" si="61"/>
        <v>15</v>
      </c>
      <c r="N3961" s="5" t="str">
        <f>TEXT(Table1[[#This Row],[Date]],"mmm")</f>
        <v>Sep</v>
      </c>
      <c r="O3961" s="5">
        <f>YEAR(Table1[[#This Row],[Date]])</f>
        <v>2023</v>
      </c>
    </row>
    <row r="3962" spans="1:15" x14ac:dyDescent="0.25">
      <c r="A3962" s="5">
        <v>3961</v>
      </c>
      <c r="B3962" s="6">
        <v>45351</v>
      </c>
      <c r="C3962" s="5" t="s">
        <v>56</v>
      </c>
      <c r="D3962" s="5" t="str">
        <f>VLOOKUP($C3962,'Sales Person'!$A$1:$C$21,2,0)</f>
        <v>Nick Patrick</v>
      </c>
      <c r="E3962" s="5" t="s">
        <v>2</v>
      </c>
      <c r="F3962" s="5" t="str">
        <f>VLOOKUP($E3962,Country!$A$1:$B$11,2,0)</f>
        <v>North America</v>
      </c>
      <c r="G3962" s="5" t="s">
        <v>31</v>
      </c>
      <c r="H3962" s="5" t="str">
        <f>VLOOKUP($G3962,Products!$A$1:$C$11,COLUMNS(Products!$A$2:B3962),0)</f>
        <v>Electronics</v>
      </c>
      <c r="I3962" s="5">
        <f>VLOOKUP($G3962,Products!$A$1:$C$11,COLUMNS(Products!$A$2:C3962),0)</f>
        <v>71.97</v>
      </c>
      <c r="J3962" s="5">
        <v>654.73</v>
      </c>
      <c r="K3962" s="5" t="s">
        <v>82</v>
      </c>
      <c r="L3962" s="5" t="s">
        <v>83</v>
      </c>
      <c r="M3962" s="5" t="str">
        <f t="shared" si="61"/>
        <v>0</v>
      </c>
      <c r="N3962" s="5" t="str">
        <f>TEXT(Table1[[#This Row],[Date]],"mmm")</f>
        <v>Feb</v>
      </c>
      <c r="O3962" s="5">
        <f>YEAR(Table1[[#This Row],[Date]])</f>
        <v>2024</v>
      </c>
    </row>
    <row r="3963" spans="1:15" x14ac:dyDescent="0.25">
      <c r="A3963" s="5">
        <v>3962</v>
      </c>
      <c r="B3963" s="6">
        <v>45628</v>
      </c>
      <c r="C3963" s="5" t="s">
        <v>48</v>
      </c>
      <c r="D3963" s="5" t="str">
        <f>VLOOKUP($C3963,'Sales Person'!$A$1:$C$21,2,0)</f>
        <v>Cathy Kelley</v>
      </c>
      <c r="E3963" s="5" t="s">
        <v>2</v>
      </c>
      <c r="F3963" s="5" t="str">
        <f>VLOOKUP($E3963,Country!$A$1:$B$11,2,0)</f>
        <v>North America</v>
      </c>
      <c r="G3963" s="5" t="s">
        <v>22</v>
      </c>
      <c r="H3963" s="5" t="str">
        <f>VLOOKUP($G3963,Products!$A$1:$C$11,COLUMNS(Products!$A$2:B3963),0)</f>
        <v>Computing</v>
      </c>
      <c r="I3963" s="5">
        <f>VLOOKUP($G3963,Products!$A$1:$C$11,COLUMNS(Products!$A$2:C3963),0)</f>
        <v>415.78</v>
      </c>
      <c r="J3963" s="5">
        <v>852.31</v>
      </c>
      <c r="K3963" s="5" t="s">
        <v>81</v>
      </c>
      <c r="L3963" s="6">
        <v>45629</v>
      </c>
      <c r="M3963" s="5">
        <f t="shared" si="61"/>
        <v>1</v>
      </c>
      <c r="N3963" s="5" t="str">
        <f>TEXT(Table1[[#This Row],[Date]],"mmm")</f>
        <v>Dec</v>
      </c>
      <c r="O3963" s="5">
        <f>YEAR(Table1[[#This Row],[Date]])</f>
        <v>2024</v>
      </c>
    </row>
    <row r="3964" spans="1:15" x14ac:dyDescent="0.25">
      <c r="A3964" s="5">
        <v>3963</v>
      </c>
      <c r="B3964" s="6">
        <v>45381</v>
      </c>
      <c r="C3964" s="5" t="s">
        <v>70</v>
      </c>
      <c r="D3964" s="5" t="str">
        <f>VLOOKUP($C3964,'Sales Person'!$A$1:$C$21,2,0)</f>
        <v>Cathy Kelley</v>
      </c>
      <c r="E3964" s="5" t="s">
        <v>2</v>
      </c>
      <c r="F3964" s="5" t="str">
        <f>VLOOKUP($E3964,Country!$A$1:$B$11,2,0)</f>
        <v>North America</v>
      </c>
      <c r="G3964" s="5" t="s">
        <v>26</v>
      </c>
      <c r="H3964" s="5" t="str">
        <f>VLOOKUP($G3964,Products!$A$1:$C$11,COLUMNS(Products!$A$2:B3964),0)</f>
        <v>Electronics</v>
      </c>
      <c r="I3964" s="5">
        <f>VLOOKUP($G3964,Products!$A$1:$C$11,COLUMNS(Products!$A$2:C3964),0)</f>
        <v>263.2</v>
      </c>
      <c r="J3964" s="5">
        <v>773.1</v>
      </c>
      <c r="K3964" s="5" t="s">
        <v>81</v>
      </c>
      <c r="L3964" s="6">
        <v>45382</v>
      </c>
      <c r="M3964" s="5">
        <f t="shared" si="61"/>
        <v>1</v>
      </c>
      <c r="N3964" s="5" t="str">
        <f>TEXT(Table1[[#This Row],[Date]],"mmm")</f>
        <v>Mar</v>
      </c>
      <c r="O3964" s="5">
        <f>YEAR(Table1[[#This Row],[Date]])</f>
        <v>2024</v>
      </c>
    </row>
    <row r="3965" spans="1:15" x14ac:dyDescent="0.25">
      <c r="A3965" s="5">
        <v>3964</v>
      </c>
      <c r="B3965" s="6">
        <v>45245</v>
      </c>
      <c r="C3965" s="5" t="s">
        <v>38</v>
      </c>
      <c r="D3965" s="5" t="str">
        <f>VLOOKUP($C3965,'Sales Person'!$A$1:$C$21,2,0)</f>
        <v>Samantha Irvin</v>
      </c>
      <c r="E3965" s="5" t="s">
        <v>13</v>
      </c>
      <c r="F3965" s="5" t="str">
        <f>VLOOKUP($E3965,Country!$A$1:$B$11,2,0)</f>
        <v>Asia</v>
      </c>
      <c r="G3965" s="5" t="s">
        <v>26</v>
      </c>
      <c r="H3965" s="5" t="str">
        <f>VLOOKUP($G3965,Products!$A$1:$C$11,COLUMNS(Products!$A$2:B3965),0)</f>
        <v>Electronics</v>
      </c>
      <c r="I3965" s="5">
        <f>VLOOKUP($G3965,Products!$A$1:$C$11,COLUMNS(Products!$A$2:C3965),0)</f>
        <v>263.2</v>
      </c>
      <c r="J3965" s="5">
        <v>438.52</v>
      </c>
      <c r="K3965" s="5" t="s">
        <v>81</v>
      </c>
      <c r="L3965" s="6">
        <v>45260</v>
      </c>
      <c r="M3965" s="5">
        <f t="shared" si="61"/>
        <v>15</v>
      </c>
      <c r="N3965" s="5" t="str">
        <f>TEXT(Table1[[#This Row],[Date]],"mmm")</f>
        <v>Nov</v>
      </c>
      <c r="O3965" s="5">
        <f>YEAR(Table1[[#This Row],[Date]])</f>
        <v>2023</v>
      </c>
    </row>
    <row r="3966" spans="1:15" x14ac:dyDescent="0.25">
      <c r="A3966" s="5">
        <v>3965</v>
      </c>
      <c r="B3966" s="6">
        <v>45076</v>
      </c>
      <c r="C3966" s="5" t="s">
        <v>38</v>
      </c>
      <c r="D3966" s="5" t="str">
        <f>VLOOKUP($C3966,'Sales Person'!$A$1:$C$21,2,0)</f>
        <v>Samantha Irvin</v>
      </c>
      <c r="E3966" s="5" t="s">
        <v>2</v>
      </c>
      <c r="F3966" s="5" t="str">
        <f>VLOOKUP($E3966,Country!$A$1:$B$11,2,0)</f>
        <v>North America</v>
      </c>
      <c r="G3966" s="5" t="s">
        <v>29</v>
      </c>
      <c r="H3966" s="5" t="str">
        <f>VLOOKUP($G3966,Products!$A$1:$C$11,COLUMNS(Products!$A$2:B3966),0)</f>
        <v>Computing</v>
      </c>
      <c r="I3966" s="5">
        <f>VLOOKUP($G3966,Products!$A$1:$C$11,COLUMNS(Products!$A$2:C3966),0)</f>
        <v>104.6</v>
      </c>
      <c r="J3966" s="5">
        <v>975.36</v>
      </c>
      <c r="K3966" s="5" t="s">
        <v>81</v>
      </c>
      <c r="L3966" s="6">
        <v>45077</v>
      </c>
      <c r="M3966" s="5">
        <f t="shared" si="61"/>
        <v>1</v>
      </c>
      <c r="N3966" s="5" t="str">
        <f>TEXT(Table1[[#This Row],[Date]],"mmm")</f>
        <v>May</v>
      </c>
      <c r="O3966" s="5">
        <f>YEAR(Table1[[#This Row],[Date]])</f>
        <v>2023</v>
      </c>
    </row>
    <row r="3967" spans="1:15" x14ac:dyDescent="0.25">
      <c r="A3967" s="5">
        <v>3966</v>
      </c>
      <c r="B3967" s="6">
        <v>45192</v>
      </c>
      <c r="C3967" s="5" t="s">
        <v>42</v>
      </c>
      <c r="D3967" s="5" t="str">
        <f>VLOOKUP($C3967,'Sales Person'!$A$1:$C$21,2,0)</f>
        <v>Cathy Kelley</v>
      </c>
      <c r="E3967" s="5" t="s">
        <v>7</v>
      </c>
      <c r="F3967" s="5" t="str">
        <f>VLOOKUP($E3967,Country!$A$1:$B$11,2,0)</f>
        <v>Europe</v>
      </c>
      <c r="G3967" s="5" t="s">
        <v>33</v>
      </c>
      <c r="H3967" s="5" t="str">
        <f>VLOOKUP($G3967,Products!$A$1:$C$11,COLUMNS(Products!$A$2:B3967),0)</f>
        <v>Electronics</v>
      </c>
      <c r="I3967" s="5">
        <f>VLOOKUP($G3967,Products!$A$1:$C$11,COLUMNS(Products!$A$2:C3967),0)</f>
        <v>381.62</v>
      </c>
      <c r="J3967" s="5">
        <v>718.26</v>
      </c>
      <c r="K3967" s="5" t="s">
        <v>82</v>
      </c>
      <c r="L3967" s="5" t="s">
        <v>83</v>
      </c>
      <c r="M3967" s="5" t="str">
        <f t="shared" si="61"/>
        <v>0</v>
      </c>
      <c r="N3967" s="5" t="str">
        <f>TEXT(Table1[[#This Row],[Date]],"mmm")</f>
        <v>Sep</v>
      </c>
      <c r="O3967" s="5">
        <f>YEAR(Table1[[#This Row],[Date]])</f>
        <v>2023</v>
      </c>
    </row>
    <row r="3968" spans="1:15" x14ac:dyDescent="0.25">
      <c r="A3968" s="5">
        <v>3967</v>
      </c>
      <c r="B3968" s="6">
        <v>45058</v>
      </c>
      <c r="C3968" s="5" t="s">
        <v>60</v>
      </c>
      <c r="D3968" s="5" t="str">
        <f>VLOOKUP($C3968,'Sales Person'!$A$1:$C$21,2,0)</f>
        <v>Cathy Kelley</v>
      </c>
      <c r="E3968" s="5" t="s">
        <v>7</v>
      </c>
      <c r="F3968" s="5" t="str">
        <f>VLOOKUP($E3968,Country!$A$1:$B$11,2,0)</f>
        <v>Europe</v>
      </c>
      <c r="G3968" s="5" t="s">
        <v>33</v>
      </c>
      <c r="H3968" s="5" t="str">
        <f>VLOOKUP($G3968,Products!$A$1:$C$11,COLUMNS(Products!$A$2:B3968),0)</f>
        <v>Electronics</v>
      </c>
      <c r="I3968" s="5">
        <f>VLOOKUP($G3968,Products!$A$1:$C$11,COLUMNS(Products!$A$2:C3968),0)</f>
        <v>381.62</v>
      </c>
      <c r="J3968" s="5">
        <v>513.84</v>
      </c>
      <c r="K3968" s="5" t="s">
        <v>82</v>
      </c>
      <c r="L3968" s="5" t="s">
        <v>83</v>
      </c>
      <c r="M3968" s="5" t="str">
        <f t="shared" si="61"/>
        <v>0</v>
      </c>
      <c r="N3968" s="5" t="str">
        <f>TEXT(Table1[[#This Row],[Date]],"mmm")</f>
        <v>May</v>
      </c>
      <c r="O3968" s="5">
        <f>YEAR(Table1[[#This Row],[Date]])</f>
        <v>2023</v>
      </c>
    </row>
    <row r="3969" spans="1:15" x14ac:dyDescent="0.25">
      <c r="A3969" s="5">
        <v>3968</v>
      </c>
      <c r="B3969" s="6">
        <v>45469</v>
      </c>
      <c r="C3969" s="5" t="s">
        <v>72</v>
      </c>
      <c r="D3969" s="5" t="str">
        <f>VLOOKUP($C3969,'Sales Person'!$A$1:$C$21,2,0)</f>
        <v>Cathy Kelley</v>
      </c>
      <c r="E3969" s="5" t="s">
        <v>5</v>
      </c>
      <c r="F3969" s="5" t="str">
        <f>VLOOKUP($E3969,Country!$A$1:$B$11,2,0)</f>
        <v>South America</v>
      </c>
      <c r="G3969" s="5" t="s">
        <v>24</v>
      </c>
      <c r="H3969" s="5" t="str">
        <f>VLOOKUP($G3969,Products!$A$1:$C$11,COLUMNS(Products!$A$2:B3969),0)</f>
        <v>Audio</v>
      </c>
      <c r="I3969" s="5">
        <f>VLOOKUP($G3969,Products!$A$1:$C$11,COLUMNS(Products!$A$2:C3969),0)</f>
        <v>195.62</v>
      </c>
      <c r="J3969" s="5">
        <v>302.14999999999998</v>
      </c>
      <c r="K3969" s="5" t="s">
        <v>81</v>
      </c>
      <c r="L3969" s="6">
        <v>45473</v>
      </c>
      <c r="M3969" s="5">
        <f t="shared" si="61"/>
        <v>4</v>
      </c>
      <c r="N3969" s="5" t="str">
        <f>TEXT(Table1[[#This Row],[Date]],"mmm")</f>
        <v>Jun</v>
      </c>
      <c r="O3969" s="5">
        <f>YEAR(Table1[[#This Row],[Date]])</f>
        <v>2024</v>
      </c>
    </row>
    <row r="3970" spans="1:15" x14ac:dyDescent="0.25">
      <c r="A3970" s="5">
        <v>3969</v>
      </c>
      <c r="B3970" s="6">
        <v>45269</v>
      </c>
      <c r="C3970" s="5" t="s">
        <v>48</v>
      </c>
      <c r="D3970" s="5" t="str">
        <f>VLOOKUP($C3970,'Sales Person'!$A$1:$C$21,2,0)</f>
        <v>Cathy Kelley</v>
      </c>
      <c r="E3970" s="5" t="s">
        <v>13</v>
      </c>
      <c r="F3970" s="5" t="str">
        <f>VLOOKUP($E3970,Country!$A$1:$B$11,2,0)</f>
        <v>Asia</v>
      </c>
      <c r="G3970" s="5" t="s">
        <v>26</v>
      </c>
      <c r="H3970" s="5" t="str">
        <f>VLOOKUP($G3970,Products!$A$1:$C$11,COLUMNS(Products!$A$2:B3970),0)</f>
        <v>Electronics</v>
      </c>
      <c r="I3970" s="5">
        <f>VLOOKUP($G3970,Products!$A$1:$C$11,COLUMNS(Products!$A$2:C3970),0)</f>
        <v>263.2</v>
      </c>
      <c r="J3970" s="5">
        <v>943.81</v>
      </c>
      <c r="K3970" s="5" t="s">
        <v>81</v>
      </c>
      <c r="L3970" s="6">
        <v>45284</v>
      </c>
      <c r="M3970" s="5">
        <f t="shared" ref="M3970:M4033" si="62">IFERROR(L3970-B3970,"0")</f>
        <v>15</v>
      </c>
      <c r="N3970" s="5" t="str">
        <f>TEXT(Table1[[#This Row],[Date]],"mmm")</f>
        <v>Dec</v>
      </c>
      <c r="O3970" s="5">
        <f>YEAR(Table1[[#This Row],[Date]])</f>
        <v>2023</v>
      </c>
    </row>
    <row r="3971" spans="1:15" x14ac:dyDescent="0.25">
      <c r="A3971" s="5">
        <v>3970</v>
      </c>
      <c r="B3971" s="6">
        <v>44955</v>
      </c>
      <c r="C3971" s="5" t="s">
        <v>66</v>
      </c>
      <c r="D3971" s="5" t="str">
        <f>VLOOKUP($C3971,'Sales Person'!$A$1:$C$21,2,0)</f>
        <v>Michale Cole</v>
      </c>
      <c r="E3971" s="5" t="s">
        <v>2</v>
      </c>
      <c r="F3971" s="5" t="str">
        <f>VLOOKUP($E3971,Country!$A$1:$B$11,2,0)</f>
        <v>North America</v>
      </c>
      <c r="G3971" s="5" t="s">
        <v>28</v>
      </c>
      <c r="H3971" s="5" t="str">
        <f>VLOOKUP($G3971,Products!$A$1:$C$11,COLUMNS(Products!$A$2:B3971),0)</f>
        <v>Electronics</v>
      </c>
      <c r="I3971" s="5">
        <f>VLOOKUP($G3971,Products!$A$1:$C$11,COLUMNS(Products!$A$2:C3971),0)</f>
        <v>282.79000000000002</v>
      </c>
      <c r="J3971" s="5">
        <v>549.11</v>
      </c>
      <c r="K3971" s="5" t="s">
        <v>82</v>
      </c>
      <c r="L3971" s="5" t="s">
        <v>83</v>
      </c>
      <c r="M3971" s="5" t="str">
        <f t="shared" si="62"/>
        <v>0</v>
      </c>
      <c r="N3971" s="5" t="str">
        <f>TEXT(Table1[[#This Row],[Date]],"mmm")</f>
        <v>Jan</v>
      </c>
      <c r="O3971" s="5">
        <f>YEAR(Table1[[#This Row],[Date]])</f>
        <v>2023</v>
      </c>
    </row>
    <row r="3972" spans="1:15" x14ac:dyDescent="0.25">
      <c r="A3972" s="5">
        <v>3971</v>
      </c>
      <c r="B3972" s="6">
        <v>45096</v>
      </c>
      <c r="C3972" s="5" t="s">
        <v>42</v>
      </c>
      <c r="D3972" s="5" t="str">
        <f>VLOOKUP($C3972,'Sales Person'!$A$1:$C$21,2,0)</f>
        <v>Cathy Kelley</v>
      </c>
      <c r="E3972" s="5" t="s">
        <v>11</v>
      </c>
      <c r="F3972" s="5" t="str">
        <f>VLOOKUP($E3972,Country!$A$1:$B$11,2,0)</f>
        <v>Asia</v>
      </c>
      <c r="G3972" s="5" t="s">
        <v>28</v>
      </c>
      <c r="H3972" s="5" t="str">
        <f>VLOOKUP($G3972,Products!$A$1:$C$11,COLUMNS(Products!$A$2:B3972),0)</f>
        <v>Electronics</v>
      </c>
      <c r="I3972" s="5">
        <f>VLOOKUP($G3972,Products!$A$1:$C$11,COLUMNS(Products!$A$2:C3972),0)</f>
        <v>282.79000000000002</v>
      </c>
      <c r="J3972" s="5">
        <v>712.6</v>
      </c>
      <c r="K3972" s="5" t="s">
        <v>81</v>
      </c>
      <c r="L3972" s="6">
        <v>45108</v>
      </c>
      <c r="M3972" s="5">
        <f t="shared" si="62"/>
        <v>12</v>
      </c>
      <c r="N3972" s="5" t="str">
        <f>TEXT(Table1[[#This Row],[Date]],"mmm")</f>
        <v>Jun</v>
      </c>
      <c r="O3972" s="5">
        <f>YEAR(Table1[[#This Row],[Date]])</f>
        <v>2023</v>
      </c>
    </row>
    <row r="3973" spans="1:15" x14ac:dyDescent="0.25">
      <c r="A3973" s="5">
        <v>3972</v>
      </c>
      <c r="B3973" s="6">
        <v>45426</v>
      </c>
      <c r="C3973" s="5" t="s">
        <v>40</v>
      </c>
      <c r="D3973" s="5" t="str">
        <f>VLOOKUP($C3973,'Sales Person'!$A$1:$C$21,2,0)</f>
        <v>Samantha Irvin</v>
      </c>
      <c r="E3973" s="5" t="s">
        <v>5</v>
      </c>
      <c r="F3973" s="5" t="str">
        <f>VLOOKUP($E3973,Country!$A$1:$B$11,2,0)</f>
        <v>South America</v>
      </c>
      <c r="G3973" s="5" t="s">
        <v>28</v>
      </c>
      <c r="H3973" s="5" t="str">
        <f>VLOOKUP($G3973,Products!$A$1:$C$11,COLUMNS(Products!$A$2:B3973),0)</f>
        <v>Electronics</v>
      </c>
      <c r="I3973" s="5">
        <f>VLOOKUP($G3973,Products!$A$1:$C$11,COLUMNS(Products!$A$2:C3973),0)</f>
        <v>282.79000000000002</v>
      </c>
      <c r="J3973" s="5">
        <v>662.07</v>
      </c>
      <c r="K3973" s="5" t="s">
        <v>81</v>
      </c>
      <c r="L3973" s="6">
        <v>45430</v>
      </c>
      <c r="M3973" s="5">
        <f t="shared" si="62"/>
        <v>4</v>
      </c>
      <c r="N3973" s="5" t="str">
        <f>TEXT(Table1[[#This Row],[Date]],"mmm")</f>
        <v>May</v>
      </c>
      <c r="O3973" s="5">
        <f>YEAR(Table1[[#This Row],[Date]])</f>
        <v>2024</v>
      </c>
    </row>
    <row r="3974" spans="1:15" x14ac:dyDescent="0.25">
      <c r="A3974" s="5">
        <v>3973</v>
      </c>
      <c r="B3974" s="6">
        <v>45635</v>
      </c>
      <c r="C3974" s="5" t="s">
        <v>68</v>
      </c>
      <c r="D3974" s="5" t="str">
        <f>VLOOKUP($C3974,'Sales Person'!$A$1:$C$21,2,0)</f>
        <v>Samantha Irvin</v>
      </c>
      <c r="E3974" s="5" t="s">
        <v>15</v>
      </c>
      <c r="F3974" s="5" t="str">
        <f>VLOOKUP($E3974,Country!$A$1:$B$11,2,0)</f>
        <v>Oceania</v>
      </c>
      <c r="G3974" s="5" t="s">
        <v>22</v>
      </c>
      <c r="H3974" s="5" t="str">
        <f>VLOOKUP($G3974,Products!$A$1:$C$11,COLUMNS(Products!$A$2:B3974),0)</f>
        <v>Computing</v>
      </c>
      <c r="I3974" s="5">
        <f>VLOOKUP($G3974,Products!$A$1:$C$11,COLUMNS(Products!$A$2:C3974),0)</f>
        <v>415.78</v>
      </c>
      <c r="J3974" s="5">
        <v>666.22</v>
      </c>
      <c r="K3974" s="5" t="s">
        <v>81</v>
      </c>
      <c r="L3974" s="6">
        <v>45655</v>
      </c>
      <c r="M3974" s="5">
        <f t="shared" si="62"/>
        <v>20</v>
      </c>
      <c r="N3974" s="5" t="str">
        <f>TEXT(Table1[[#This Row],[Date]],"mmm")</f>
        <v>Dec</v>
      </c>
      <c r="O3974" s="5">
        <f>YEAR(Table1[[#This Row],[Date]])</f>
        <v>2024</v>
      </c>
    </row>
    <row r="3975" spans="1:15" x14ac:dyDescent="0.25">
      <c r="A3975" s="5">
        <v>3974</v>
      </c>
      <c r="B3975" s="6">
        <v>44935</v>
      </c>
      <c r="C3975" s="5" t="s">
        <v>44</v>
      </c>
      <c r="D3975" s="5" t="str">
        <f>VLOOKUP($C3975,'Sales Person'!$A$1:$C$21,2,0)</f>
        <v>Cathy Kelley</v>
      </c>
      <c r="E3975" s="5" t="s">
        <v>11</v>
      </c>
      <c r="F3975" s="5" t="str">
        <f>VLOOKUP($E3975,Country!$A$1:$B$11,2,0)</f>
        <v>Asia</v>
      </c>
      <c r="G3975" s="5" t="s">
        <v>31</v>
      </c>
      <c r="H3975" s="5" t="str">
        <f>VLOOKUP($G3975,Products!$A$1:$C$11,COLUMNS(Products!$A$2:B3975),0)</f>
        <v>Electronics</v>
      </c>
      <c r="I3975" s="5">
        <f>VLOOKUP($G3975,Products!$A$1:$C$11,COLUMNS(Products!$A$2:C3975),0)</f>
        <v>71.97</v>
      </c>
      <c r="J3975" s="5">
        <v>414.48</v>
      </c>
      <c r="K3975" s="5" t="s">
        <v>81</v>
      </c>
      <c r="L3975" s="6">
        <v>44947</v>
      </c>
      <c r="M3975" s="5">
        <f t="shared" si="62"/>
        <v>12</v>
      </c>
      <c r="N3975" s="5" t="str">
        <f>TEXT(Table1[[#This Row],[Date]],"mmm")</f>
        <v>Jan</v>
      </c>
      <c r="O3975" s="5">
        <f>YEAR(Table1[[#This Row],[Date]])</f>
        <v>2023</v>
      </c>
    </row>
    <row r="3976" spans="1:15" x14ac:dyDescent="0.25">
      <c r="A3976" s="5">
        <v>3975</v>
      </c>
      <c r="B3976" s="6">
        <v>44992</v>
      </c>
      <c r="C3976" s="5" t="s">
        <v>62</v>
      </c>
      <c r="D3976" s="5" t="str">
        <f>VLOOKUP($C3976,'Sales Person'!$A$1:$C$21,2,0)</f>
        <v>Cathy Kelley</v>
      </c>
      <c r="E3976" s="5" t="s">
        <v>11</v>
      </c>
      <c r="F3976" s="5" t="str">
        <f>VLOOKUP($E3976,Country!$A$1:$B$11,2,0)</f>
        <v>Asia</v>
      </c>
      <c r="G3976" s="5" t="s">
        <v>33</v>
      </c>
      <c r="H3976" s="5" t="str">
        <f>VLOOKUP($G3976,Products!$A$1:$C$11,COLUMNS(Products!$A$2:B3976),0)</f>
        <v>Electronics</v>
      </c>
      <c r="I3976" s="5">
        <f>VLOOKUP($G3976,Products!$A$1:$C$11,COLUMNS(Products!$A$2:C3976),0)</f>
        <v>381.62</v>
      </c>
      <c r="J3976" s="5">
        <v>457.9</v>
      </c>
      <c r="K3976" s="5" t="s">
        <v>81</v>
      </c>
      <c r="L3976" s="6">
        <v>45004</v>
      </c>
      <c r="M3976" s="5">
        <f t="shared" si="62"/>
        <v>12</v>
      </c>
      <c r="N3976" s="5" t="str">
        <f>TEXT(Table1[[#This Row],[Date]],"mmm")</f>
        <v>Mar</v>
      </c>
      <c r="O3976" s="5">
        <f>YEAR(Table1[[#This Row],[Date]])</f>
        <v>2023</v>
      </c>
    </row>
    <row r="3977" spans="1:15" x14ac:dyDescent="0.25">
      <c r="A3977" s="5">
        <v>3976</v>
      </c>
      <c r="B3977" s="6">
        <v>45283</v>
      </c>
      <c r="C3977" s="5" t="s">
        <v>52</v>
      </c>
      <c r="D3977" s="5" t="str">
        <f>VLOOKUP($C3977,'Sales Person'!$A$1:$C$21,2,0)</f>
        <v>Nick Patrick</v>
      </c>
      <c r="E3977" s="5" t="s">
        <v>14</v>
      </c>
      <c r="F3977" s="5" t="str">
        <f>VLOOKUP($E3977,Country!$A$1:$B$11,2,0)</f>
        <v>Asia</v>
      </c>
      <c r="G3977" s="5" t="s">
        <v>32</v>
      </c>
      <c r="H3977" s="5" t="str">
        <f>VLOOKUP($G3977,Products!$A$1:$C$11,COLUMNS(Products!$A$2:B3977),0)</f>
        <v>Audio</v>
      </c>
      <c r="I3977" s="5">
        <f>VLOOKUP($G3977,Products!$A$1:$C$11,COLUMNS(Products!$A$2:C3977),0)</f>
        <v>143.09</v>
      </c>
      <c r="J3977" s="5">
        <v>281.27999999999997</v>
      </c>
      <c r="K3977" s="5" t="s">
        <v>81</v>
      </c>
      <c r="L3977" s="6">
        <v>45301</v>
      </c>
      <c r="M3977" s="5">
        <f t="shared" si="62"/>
        <v>18</v>
      </c>
      <c r="N3977" s="5" t="str">
        <f>TEXT(Table1[[#This Row],[Date]],"mmm")</f>
        <v>Dec</v>
      </c>
      <c r="O3977" s="5">
        <f>YEAR(Table1[[#This Row],[Date]])</f>
        <v>2023</v>
      </c>
    </row>
    <row r="3978" spans="1:15" x14ac:dyDescent="0.25">
      <c r="A3978" s="5">
        <v>3977</v>
      </c>
      <c r="B3978" s="6">
        <v>45187</v>
      </c>
      <c r="C3978" s="5" t="s">
        <v>70</v>
      </c>
      <c r="D3978" s="5" t="str">
        <f>VLOOKUP($C3978,'Sales Person'!$A$1:$C$21,2,0)</f>
        <v>Cathy Kelley</v>
      </c>
      <c r="E3978" s="5" t="s">
        <v>10</v>
      </c>
      <c r="F3978" s="5" t="str">
        <f>VLOOKUP($E3978,Country!$A$1:$B$11,2,0)</f>
        <v>Europe</v>
      </c>
      <c r="G3978" s="5" t="s">
        <v>22</v>
      </c>
      <c r="H3978" s="5" t="str">
        <f>VLOOKUP($G3978,Products!$A$1:$C$11,COLUMNS(Products!$A$2:B3978),0)</f>
        <v>Computing</v>
      </c>
      <c r="I3978" s="5">
        <f>VLOOKUP($G3978,Products!$A$1:$C$11,COLUMNS(Products!$A$2:C3978),0)</f>
        <v>415.78</v>
      </c>
      <c r="J3978" s="5">
        <v>235.98</v>
      </c>
      <c r="K3978" s="5" t="s">
        <v>81</v>
      </c>
      <c r="L3978" s="6">
        <v>45193</v>
      </c>
      <c r="M3978" s="5">
        <f t="shared" si="62"/>
        <v>6</v>
      </c>
      <c r="N3978" s="5" t="str">
        <f>TEXT(Table1[[#This Row],[Date]],"mmm")</f>
        <v>Sep</v>
      </c>
      <c r="O3978" s="5">
        <f>YEAR(Table1[[#This Row],[Date]])</f>
        <v>2023</v>
      </c>
    </row>
    <row r="3979" spans="1:15" x14ac:dyDescent="0.25">
      <c r="A3979" s="5">
        <v>3978</v>
      </c>
      <c r="B3979" s="6">
        <v>45003</v>
      </c>
      <c r="C3979" s="5" t="s">
        <v>50</v>
      </c>
      <c r="D3979" s="5" t="str">
        <f>VLOOKUP($C3979,'Sales Person'!$A$1:$C$21,2,0)</f>
        <v>Michale Cole</v>
      </c>
      <c r="E3979" s="5" t="s">
        <v>14</v>
      </c>
      <c r="F3979" s="5" t="str">
        <f>VLOOKUP($E3979,Country!$A$1:$B$11,2,0)</f>
        <v>Asia</v>
      </c>
      <c r="G3979" s="5" t="s">
        <v>28</v>
      </c>
      <c r="H3979" s="5" t="str">
        <f>VLOOKUP($G3979,Products!$A$1:$C$11,COLUMNS(Products!$A$2:B3979),0)</f>
        <v>Electronics</v>
      </c>
      <c r="I3979" s="5">
        <f>VLOOKUP($G3979,Products!$A$1:$C$11,COLUMNS(Products!$A$2:C3979),0)</f>
        <v>282.79000000000002</v>
      </c>
      <c r="J3979" s="5">
        <v>240.12</v>
      </c>
      <c r="K3979" s="5" t="s">
        <v>81</v>
      </c>
      <c r="L3979" s="6">
        <v>45021</v>
      </c>
      <c r="M3979" s="5">
        <f t="shared" si="62"/>
        <v>18</v>
      </c>
      <c r="N3979" s="5" t="str">
        <f>TEXT(Table1[[#This Row],[Date]],"mmm")</f>
        <v>Mar</v>
      </c>
      <c r="O3979" s="5">
        <f>YEAR(Table1[[#This Row],[Date]])</f>
        <v>2023</v>
      </c>
    </row>
    <row r="3980" spans="1:15" x14ac:dyDescent="0.25">
      <c r="A3980" s="5">
        <v>3979</v>
      </c>
      <c r="B3980" s="6">
        <v>45130</v>
      </c>
      <c r="C3980" s="5" t="s">
        <v>36</v>
      </c>
      <c r="D3980" s="5" t="str">
        <f>VLOOKUP($C3980,'Sales Person'!$A$1:$C$21,2,0)</f>
        <v>Michale Cole</v>
      </c>
      <c r="E3980" s="5" t="s">
        <v>7</v>
      </c>
      <c r="F3980" s="5" t="str">
        <f>VLOOKUP($E3980,Country!$A$1:$B$11,2,0)</f>
        <v>Europe</v>
      </c>
      <c r="G3980" s="5" t="s">
        <v>28</v>
      </c>
      <c r="H3980" s="5" t="str">
        <f>VLOOKUP($G3980,Products!$A$1:$C$11,COLUMNS(Products!$A$2:B3980),0)</f>
        <v>Electronics</v>
      </c>
      <c r="I3980" s="5">
        <f>VLOOKUP($G3980,Products!$A$1:$C$11,COLUMNS(Products!$A$2:C3980),0)</f>
        <v>282.79000000000002</v>
      </c>
      <c r="J3980" s="5">
        <v>564.35</v>
      </c>
      <c r="K3980" s="5" t="s">
        <v>81</v>
      </c>
      <c r="L3980" s="6">
        <v>45138</v>
      </c>
      <c r="M3980" s="5">
        <f t="shared" si="62"/>
        <v>8</v>
      </c>
      <c r="N3980" s="5" t="str">
        <f>TEXT(Table1[[#This Row],[Date]],"mmm")</f>
        <v>Jul</v>
      </c>
      <c r="O3980" s="5">
        <f>YEAR(Table1[[#This Row],[Date]])</f>
        <v>2023</v>
      </c>
    </row>
    <row r="3981" spans="1:15" x14ac:dyDescent="0.25">
      <c r="A3981" s="5">
        <v>3980</v>
      </c>
      <c r="B3981" s="6">
        <v>45022</v>
      </c>
      <c r="C3981" s="5" t="s">
        <v>62</v>
      </c>
      <c r="D3981" s="5" t="str">
        <f>VLOOKUP($C3981,'Sales Person'!$A$1:$C$21,2,0)</f>
        <v>Cathy Kelley</v>
      </c>
      <c r="E3981" s="5" t="s">
        <v>10</v>
      </c>
      <c r="F3981" s="5" t="str">
        <f>VLOOKUP($E3981,Country!$A$1:$B$11,2,0)</f>
        <v>Europe</v>
      </c>
      <c r="G3981" s="5" t="s">
        <v>28</v>
      </c>
      <c r="H3981" s="5" t="str">
        <f>VLOOKUP($G3981,Products!$A$1:$C$11,COLUMNS(Products!$A$2:B3981),0)</f>
        <v>Electronics</v>
      </c>
      <c r="I3981" s="5">
        <f>VLOOKUP($G3981,Products!$A$1:$C$11,COLUMNS(Products!$A$2:C3981),0)</f>
        <v>282.79000000000002</v>
      </c>
      <c r="J3981" s="5">
        <v>195.79</v>
      </c>
      <c r="K3981" s="5" t="s">
        <v>81</v>
      </c>
      <c r="L3981" s="6">
        <v>45028</v>
      </c>
      <c r="M3981" s="5">
        <f t="shared" si="62"/>
        <v>6</v>
      </c>
      <c r="N3981" s="5" t="str">
        <f>TEXT(Table1[[#This Row],[Date]],"mmm")</f>
        <v>Apr</v>
      </c>
      <c r="O3981" s="5">
        <f>YEAR(Table1[[#This Row],[Date]])</f>
        <v>2023</v>
      </c>
    </row>
    <row r="3982" spans="1:15" x14ac:dyDescent="0.25">
      <c r="A3982" s="5">
        <v>3981</v>
      </c>
      <c r="B3982" s="6">
        <v>45335</v>
      </c>
      <c r="C3982" s="5" t="s">
        <v>36</v>
      </c>
      <c r="D3982" s="5" t="str">
        <f>VLOOKUP($C3982,'Sales Person'!$A$1:$C$21,2,0)</f>
        <v>Michale Cole</v>
      </c>
      <c r="E3982" s="5" t="s">
        <v>14</v>
      </c>
      <c r="F3982" s="5" t="str">
        <f>VLOOKUP($E3982,Country!$A$1:$B$11,2,0)</f>
        <v>Asia</v>
      </c>
      <c r="G3982" s="5" t="s">
        <v>33</v>
      </c>
      <c r="H3982" s="5" t="str">
        <f>VLOOKUP($G3982,Products!$A$1:$C$11,COLUMNS(Products!$A$2:B3982),0)</f>
        <v>Electronics</v>
      </c>
      <c r="I3982" s="5">
        <f>VLOOKUP($G3982,Products!$A$1:$C$11,COLUMNS(Products!$A$2:C3982),0)</f>
        <v>381.62</v>
      </c>
      <c r="J3982" s="5">
        <v>673.67</v>
      </c>
      <c r="K3982" s="5" t="s">
        <v>81</v>
      </c>
      <c r="L3982" s="6">
        <v>45353</v>
      </c>
      <c r="M3982" s="5">
        <f t="shared" si="62"/>
        <v>18</v>
      </c>
      <c r="N3982" s="5" t="str">
        <f>TEXT(Table1[[#This Row],[Date]],"mmm")</f>
        <v>Feb</v>
      </c>
      <c r="O3982" s="5">
        <f>YEAR(Table1[[#This Row],[Date]])</f>
        <v>2024</v>
      </c>
    </row>
    <row r="3983" spans="1:15" x14ac:dyDescent="0.25">
      <c r="A3983" s="5">
        <v>3982</v>
      </c>
      <c r="B3983" s="6">
        <v>45052</v>
      </c>
      <c r="C3983" s="5" t="s">
        <v>62</v>
      </c>
      <c r="D3983" s="5" t="str">
        <f>VLOOKUP($C3983,'Sales Person'!$A$1:$C$21,2,0)</f>
        <v>Cathy Kelley</v>
      </c>
      <c r="E3983" s="5" t="s">
        <v>11</v>
      </c>
      <c r="F3983" s="5" t="str">
        <f>VLOOKUP($E3983,Country!$A$1:$B$11,2,0)</f>
        <v>Asia</v>
      </c>
      <c r="G3983" s="5" t="s">
        <v>20</v>
      </c>
      <c r="H3983" s="5" t="str">
        <f>VLOOKUP($G3983,Products!$A$1:$C$11,COLUMNS(Products!$A$2:B3983),0)</f>
        <v>Office Equipment</v>
      </c>
      <c r="I3983" s="5">
        <f>VLOOKUP($G3983,Products!$A$1:$C$11,COLUMNS(Products!$A$2:C3983),0)</f>
        <v>350.59</v>
      </c>
      <c r="J3983" s="5">
        <v>407.74</v>
      </c>
      <c r="K3983" s="5" t="s">
        <v>82</v>
      </c>
      <c r="L3983" s="5" t="s">
        <v>83</v>
      </c>
      <c r="M3983" s="5" t="str">
        <f t="shared" si="62"/>
        <v>0</v>
      </c>
      <c r="N3983" s="5" t="str">
        <f>TEXT(Table1[[#This Row],[Date]],"mmm")</f>
        <v>May</v>
      </c>
      <c r="O3983" s="5">
        <f>YEAR(Table1[[#This Row],[Date]])</f>
        <v>2023</v>
      </c>
    </row>
    <row r="3984" spans="1:15" x14ac:dyDescent="0.25">
      <c r="A3984" s="5">
        <v>3983</v>
      </c>
      <c r="B3984" s="6">
        <v>45171</v>
      </c>
      <c r="C3984" s="5" t="s">
        <v>68</v>
      </c>
      <c r="D3984" s="5" t="str">
        <f>VLOOKUP($C3984,'Sales Person'!$A$1:$C$21,2,0)</f>
        <v>Samantha Irvin</v>
      </c>
      <c r="E3984" s="5" t="s">
        <v>10</v>
      </c>
      <c r="F3984" s="5" t="str">
        <f>VLOOKUP($E3984,Country!$A$1:$B$11,2,0)</f>
        <v>Europe</v>
      </c>
      <c r="G3984" s="5" t="s">
        <v>22</v>
      </c>
      <c r="H3984" s="5" t="str">
        <f>VLOOKUP($G3984,Products!$A$1:$C$11,COLUMNS(Products!$A$2:B3984),0)</f>
        <v>Computing</v>
      </c>
      <c r="I3984" s="5">
        <f>VLOOKUP($G3984,Products!$A$1:$C$11,COLUMNS(Products!$A$2:C3984),0)</f>
        <v>415.78</v>
      </c>
      <c r="J3984" s="5">
        <v>359.96</v>
      </c>
      <c r="K3984" s="5" t="s">
        <v>81</v>
      </c>
      <c r="L3984" s="6">
        <v>45177</v>
      </c>
      <c r="M3984" s="5">
        <f t="shared" si="62"/>
        <v>6</v>
      </c>
      <c r="N3984" s="5" t="str">
        <f>TEXT(Table1[[#This Row],[Date]],"mmm")</f>
        <v>Sep</v>
      </c>
      <c r="O3984" s="5">
        <f>YEAR(Table1[[#This Row],[Date]])</f>
        <v>2023</v>
      </c>
    </row>
    <row r="3985" spans="1:15" x14ac:dyDescent="0.25">
      <c r="A3985" s="5">
        <v>3984</v>
      </c>
      <c r="B3985" s="6">
        <v>45651</v>
      </c>
      <c r="C3985" s="5" t="s">
        <v>56</v>
      </c>
      <c r="D3985" s="5" t="str">
        <f>VLOOKUP($C3985,'Sales Person'!$A$1:$C$21,2,0)</f>
        <v>Nick Patrick</v>
      </c>
      <c r="E3985" s="5" t="s">
        <v>15</v>
      </c>
      <c r="F3985" s="5" t="str">
        <f>VLOOKUP($E3985,Country!$A$1:$B$11,2,0)</f>
        <v>Oceania</v>
      </c>
      <c r="G3985" s="5" t="s">
        <v>31</v>
      </c>
      <c r="H3985" s="5" t="str">
        <f>VLOOKUP($G3985,Products!$A$1:$C$11,COLUMNS(Products!$A$2:B3985),0)</f>
        <v>Electronics</v>
      </c>
      <c r="I3985" s="5">
        <f>VLOOKUP($G3985,Products!$A$1:$C$11,COLUMNS(Products!$A$2:C3985),0)</f>
        <v>71.97</v>
      </c>
      <c r="J3985" s="5">
        <v>371.88</v>
      </c>
      <c r="K3985" s="5" t="s">
        <v>81</v>
      </c>
      <c r="L3985" s="6">
        <v>44940</v>
      </c>
      <c r="M3985" s="5">
        <f t="shared" si="62"/>
        <v>-711</v>
      </c>
      <c r="N3985" s="5" t="str">
        <f>TEXT(Table1[[#This Row],[Date]],"mmm")</f>
        <v>Dec</v>
      </c>
      <c r="O3985" s="5">
        <f>YEAR(Table1[[#This Row],[Date]])</f>
        <v>2024</v>
      </c>
    </row>
    <row r="3986" spans="1:15" x14ac:dyDescent="0.25">
      <c r="A3986" s="5">
        <v>3985</v>
      </c>
      <c r="B3986" s="6">
        <v>45499</v>
      </c>
      <c r="C3986" s="5" t="s">
        <v>70</v>
      </c>
      <c r="D3986" s="5" t="str">
        <f>VLOOKUP($C3986,'Sales Person'!$A$1:$C$21,2,0)</f>
        <v>Cathy Kelley</v>
      </c>
      <c r="E3986" s="5" t="s">
        <v>13</v>
      </c>
      <c r="F3986" s="5" t="str">
        <f>VLOOKUP($E3986,Country!$A$1:$B$11,2,0)</f>
        <v>Asia</v>
      </c>
      <c r="G3986" s="5" t="s">
        <v>29</v>
      </c>
      <c r="H3986" s="5" t="str">
        <f>VLOOKUP($G3986,Products!$A$1:$C$11,COLUMNS(Products!$A$2:B3986),0)</f>
        <v>Computing</v>
      </c>
      <c r="I3986" s="5">
        <f>VLOOKUP($G3986,Products!$A$1:$C$11,COLUMNS(Products!$A$2:C3986),0)</f>
        <v>104.6</v>
      </c>
      <c r="J3986" s="5">
        <v>195.44</v>
      </c>
      <c r="K3986" s="5" t="s">
        <v>81</v>
      </c>
      <c r="L3986" s="6">
        <v>45514</v>
      </c>
      <c r="M3986" s="5">
        <f t="shared" si="62"/>
        <v>15</v>
      </c>
      <c r="N3986" s="5" t="str">
        <f>TEXT(Table1[[#This Row],[Date]],"mmm")</f>
        <v>Jul</v>
      </c>
      <c r="O3986" s="5">
        <f>YEAR(Table1[[#This Row],[Date]])</f>
        <v>2024</v>
      </c>
    </row>
    <row r="3987" spans="1:15" x14ac:dyDescent="0.25">
      <c r="A3987" s="5">
        <v>3986</v>
      </c>
      <c r="B3987" s="6">
        <v>45115</v>
      </c>
      <c r="C3987" s="5" t="s">
        <v>38</v>
      </c>
      <c r="D3987" s="5" t="str">
        <f>VLOOKUP($C3987,'Sales Person'!$A$1:$C$21,2,0)</f>
        <v>Samantha Irvin</v>
      </c>
      <c r="E3987" s="5" t="s">
        <v>15</v>
      </c>
      <c r="F3987" s="5" t="str">
        <f>VLOOKUP($E3987,Country!$A$1:$B$11,2,0)</f>
        <v>Oceania</v>
      </c>
      <c r="G3987" s="5" t="s">
        <v>32</v>
      </c>
      <c r="H3987" s="5" t="str">
        <f>VLOOKUP($G3987,Products!$A$1:$C$11,COLUMNS(Products!$A$2:B3987),0)</f>
        <v>Audio</v>
      </c>
      <c r="I3987" s="5">
        <f>VLOOKUP($G3987,Products!$A$1:$C$11,COLUMNS(Products!$A$2:C3987),0)</f>
        <v>143.09</v>
      </c>
      <c r="J3987" s="5">
        <v>260.27</v>
      </c>
      <c r="K3987" s="5" t="s">
        <v>81</v>
      </c>
      <c r="L3987" s="6">
        <v>45135</v>
      </c>
      <c r="M3987" s="5">
        <f t="shared" si="62"/>
        <v>20</v>
      </c>
      <c r="N3987" s="5" t="str">
        <f>TEXT(Table1[[#This Row],[Date]],"mmm")</f>
        <v>Jul</v>
      </c>
      <c r="O3987" s="5">
        <f>YEAR(Table1[[#This Row],[Date]])</f>
        <v>2023</v>
      </c>
    </row>
    <row r="3988" spans="1:15" x14ac:dyDescent="0.25">
      <c r="A3988" s="5">
        <v>3987</v>
      </c>
      <c r="B3988" s="6">
        <v>45366</v>
      </c>
      <c r="C3988" s="5" t="s">
        <v>44</v>
      </c>
      <c r="D3988" s="5" t="str">
        <f>VLOOKUP($C3988,'Sales Person'!$A$1:$C$21,2,0)</f>
        <v>Cathy Kelley</v>
      </c>
      <c r="E3988" s="5" t="s">
        <v>11</v>
      </c>
      <c r="F3988" s="5" t="str">
        <f>VLOOKUP($E3988,Country!$A$1:$B$11,2,0)</f>
        <v>Asia</v>
      </c>
      <c r="G3988" s="5" t="s">
        <v>32</v>
      </c>
      <c r="H3988" s="5" t="str">
        <f>VLOOKUP($G3988,Products!$A$1:$C$11,COLUMNS(Products!$A$2:B3988),0)</f>
        <v>Audio</v>
      </c>
      <c r="I3988" s="5">
        <f>VLOOKUP($G3988,Products!$A$1:$C$11,COLUMNS(Products!$A$2:C3988),0)</f>
        <v>143.09</v>
      </c>
      <c r="J3988" s="5">
        <v>617.12</v>
      </c>
      <c r="K3988" s="5" t="s">
        <v>81</v>
      </c>
      <c r="L3988" s="6">
        <v>45378</v>
      </c>
      <c r="M3988" s="5">
        <f t="shared" si="62"/>
        <v>12</v>
      </c>
      <c r="N3988" s="5" t="str">
        <f>TEXT(Table1[[#This Row],[Date]],"mmm")</f>
        <v>Mar</v>
      </c>
      <c r="O3988" s="5">
        <f>YEAR(Table1[[#This Row],[Date]])</f>
        <v>2024</v>
      </c>
    </row>
    <row r="3989" spans="1:15" x14ac:dyDescent="0.25">
      <c r="A3989" s="5">
        <v>3988</v>
      </c>
      <c r="B3989" s="6">
        <v>45061</v>
      </c>
      <c r="C3989" s="5" t="s">
        <v>64</v>
      </c>
      <c r="D3989" s="5" t="str">
        <f>VLOOKUP($C3989,'Sales Person'!$A$1:$C$21,2,0)</f>
        <v>Michale Cole</v>
      </c>
      <c r="E3989" s="5" t="s">
        <v>11</v>
      </c>
      <c r="F3989" s="5" t="str">
        <f>VLOOKUP($E3989,Country!$A$1:$B$11,2,0)</f>
        <v>Asia</v>
      </c>
      <c r="G3989" s="5" t="s">
        <v>30</v>
      </c>
      <c r="H3989" s="5" t="str">
        <f>VLOOKUP($G3989,Products!$A$1:$C$11,COLUMNS(Products!$A$2:B3989),0)</f>
        <v>Audio</v>
      </c>
      <c r="I3989" s="5">
        <f>VLOOKUP($G3989,Products!$A$1:$C$11,COLUMNS(Products!$A$2:C3989),0)</f>
        <v>199.57</v>
      </c>
      <c r="J3989" s="5">
        <v>647.38</v>
      </c>
      <c r="K3989" s="5" t="s">
        <v>81</v>
      </c>
      <c r="L3989" s="6">
        <v>45073</v>
      </c>
      <c r="M3989" s="5">
        <f t="shared" si="62"/>
        <v>12</v>
      </c>
      <c r="N3989" s="5" t="str">
        <f>TEXT(Table1[[#This Row],[Date]],"mmm")</f>
        <v>May</v>
      </c>
      <c r="O3989" s="5">
        <f>YEAR(Table1[[#This Row],[Date]])</f>
        <v>2023</v>
      </c>
    </row>
    <row r="3990" spans="1:15" x14ac:dyDescent="0.25">
      <c r="A3990" s="5">
        <v>3989</v>
      </c>
      <c r="B3990" s="6">
        <v>45059</v>
      </c>
      <c r="C3990" s="5" t="s">
        <v>72</v>
      </c>
      <c r="D3990" s="5" t="str">
        <f>VLOOKUP($C3990,'Sales Person'!$A$1:$C$21,2,0)</f>
        <v>Cathy Kelley</v>
      </c>
      <c r="E3990" s="5" t="s">
        <v>7</v>
      </c>
      <c r="F3990" s="5" t="str">
        <f>VLOOKUP($E3990,Country!$A$1:$B$11,2,0)</f>
        <v>Europe</v>
      </c>
      <c r="G3990" s="5" t="s">
        <v>26</v>
      </c>
      <c r="H3990" s="5" t="str">
        <f>VLOOKUP($G3990,Products!$A$1:$C$11,COLUMNS(Products!$A$2:B3990),0)</f>
        <v>Electronics</v>
      </c>
      <c r="I3990" s="5">
        <f>VLOOKUP($G3990,Products!$A$1:$C$11,COLUMNS(Products!$A$2:C3990),0)</f>
        <v>263.2</v>
      </c>
      <c r="J3990" s="5">
        <v>681.56</v>
      </c>
      <c r="K3990" s="5" t="s">
        <v>82</v>
      </c>
      <c r="L3990" s="5" t="s">
        <v>83</v>
      </c>
      <c r="M3990" s="5" t="str">
        <f t="shared" si="62"/>
        <v>0</v>
      </c>
      <c r="N3990" s="5" t="str">
        <f>TEXT(Table1[[#This Row],[Date]],"mmm")</f>
        <v>May</v>
      </c>
      <c r="O3990" s="5">
        <f>YEAR(Table1[[#This Row],[Date]])</f>
        <v>2023</v>
      </c>
    </row>
    <row r="3991" spans="1:15" x14ac:dyDescent="0.25">
      <c r="A3991" s="5">
        <v>3990</v>
      </c>
      <c r="B3991" s="6">
        <v>45057</v>
      </c>
      <c r="C3991" s="5" t="s">
        <v>64</v>
      </c>
      <c r="D3991" s="5" t="str">
        <f>VLOOKUP($C3991,'Sales Person'!$A$1:$C$21,2,0)</f>
        <v>Michale Cole</v>
      </c>
      <c r="E3991" s="5" t="s">
        <v>13</v>
      </c>
      <c r="F3991" s="5" t="str">
        <f>VLOOKUP($E3991,Country!$A$1:$B$11,2,0)</f>
        <v>Asia</v>
      </c>
      <c r="G3991" s="5" t="s">
        <v>28</v>
      </c>
      <c r="H3991" s="5" t="str">
        <f>VLOOKUP($G3991,Products!$A$1:$C$11,COLUMNS(Products!$A$2:B3991),0)</f>
        <v>Electronics</v>
      </c>
      <c r="I3991" s="5">
        <f>VLOOKUP($G3991,Products!$A$1:$C$11,COLUMNS(Products!$A$2:C3991),0)</f>
        <v>282.79000000000002</v>
      </c>
      <c r="J3991" s="5">
        <v>226.95</v>
      </c>
      <c r="K3991" s="5" t="s">
        <v>81</v>
      </c>
      <c r="L3991" s="6">
        <v>45072</v>
      </c>
      <c r="M3991" s="5">
        <f t="shared" si="62"/>
        <v>15</v>
      </c>
      <c r="N3991" s="5" t="str">
        <f>TEXT(Table1[[#This Row],[Date]],"mmm")</f>
        <v>May</v>
      </c>
      <c r="O3991" s="5">
        <f>YEAR(Table1[[#This Row],[Date]])</f>
        <v>2023</v>
      </c>
    </row>
    <row r="3992" spans="1:15" x14ac:dyDescent="0.25">
      <c r="A3992" s="5">
        <v>3991</v>
      </c>
      <c r="B3992" s="6">
        <v>45439</v>
      </c>
      <c r="C3992" s="5" t="s">
        <v>38</v>
      </c>
      <c r="D3992" s="5" t="str">
        <f>VLOOKUP($C3992,'Sales Person'!$A$1:$C$21,2,0)</f>
        <v>Samantha Irvin</v>
      </c>
      <c r="E3992" s="5" t="s">
        <v>7</v>
      </c>
      <c r="F3992" s="5" t="str">
        <f>VLOOKUP($E3992,Country!$A$1:$B$11,2,0)</f>
        <v>Europe</v>
      </c>
      <c r="G3992" s="5" t="s">
        <v>20</v>
      </c>
      <c r="H3992" s="5" t="str">
        <f>VLOOKUP($G3992,Products!$A$1:$C$11,COLUMNS(Products!$A$2:B3992),0)</f>
        <v>Office Equipment</v>
      </c>
      <c r="I3992" s="5">
        <f>VLOOKUP($G3992,Products!$A$1:$C$11,COLUMNS(Products!$A$2:C3992),0)</f>
        <v>350.59</v>
      </c>
      <c r="J3992" s="5">
        <v>572.47</v>
      </c>
      <c r="K3992" s="5" t="s">
        <v>81</v>
      </c>
      <c r="L3992" s="6">
        <v>45447</v>
      </c>
      <c r="M3992" s="5">
        <f t="shared" si="62"/>
        <v>8</v>
      </c>
      <c r="N3992" s="5" t="str">
        <f>TEXT(Table1[[#This Row],[Date]],"mmm")</f>
        <v>May</v>
      </c>
      <c r="O3992" s="5">
        <f>YEAR(Table1[[#This Row],[Date]])</f>
        <v>2024</v>
      </c>
    </row>
    <row r="3993" spans="1:15" x14ac:dyDescent="0.25">
      <c r="A3993" s="5">
        <v>3992</v>
      </c>
      <c r="B3993" s="6">
        <v>45433</v>
      </c>
      <c r="C3993" s="5" t="s">
        <v>56</v>
      </c>
      <c r="D3993" s="5" t="str">
        <f>VLOOKUP($C3993,'Sales Person'!$A$1:$C$21,2,0)</f>
        <v>Nick Patrick</v>
      </c>
      <c r="E3993" s="5" t="s">
        <v>9</v>
      </c>
      <c r="F3993" s="5" t="str">
        <f>VLOOKUP($E3993,Country!$A$1:$B$11,2,0)</f>
        <v>Europe</v>
      </c>
      <c r="G3993" s="5" t="s">
        <v>26</v>
      </c>
      <c r="H3993" s="5" t="str">
        <f>VLOOKUP($G3993,Products!$A$1:$C$11,COLUMNS(Products!$A$2:B3993),0)</f>
        <v>Electronics</v>
      </c>
      <c r="I3993" s="5">
        <f>VLOOKUP($G3993,Products!$A$1:$C$11,COLUMNS(Products!$A$2:C3993),0)</f>
        <v>263.2</v>
      </c>
      <c r="J3993" s="5">
        <v>476.95</v>
      </c>
      <c r="K3993" s="5" t="s">
        <v>82</v>
      </c>
      <c r="L3993" s="5" t="s">
        <v>83</v>
      </c>
      <c r="M3993" s="5" t="str">
        <f t="shared" si="62"/>
        <v>0</v>
      </c>
      <c r="N3993" s="5" t="str">
        <f>TEXT(Table1[[#This Row],[Date]],"mmm")</f>
        <v>May</v>
      </c>
      <c r="O3993" s="5">
        <f>YEAR(Table1[[#This Row],[Date]])</f>
        <v>2024</v>
      </c>
    </row>
    <row r="3994" spans="1:15" x14ac:dyDescent="0.25">
      <c r="A3994" s="5">
        <v>3993</v>
      </c>
      <c r="B3994" s="6">
        <v>45008</v>
      </c>
      <c r="C3994" s="5" t="s">
        <v>60</v>
      </c>
      <c r="D3994" s="5" t="str">
        <f>VLOOKUP($C3994,'Sales Person'!$A$1:$C$21,2,0)</f>
        <v>Cathy Kelley</v>
      </c>
      <c r="E3994" s="5" t="s">
        <v>5</v>
      </c>
      <c r="F3994" s="5" t="str">
        <f>VLOOKUP($E3994,Country!$A$1:$B$11,2,0)</f>
        <v>South America</v>
      </c>
      <c r="G3994" s="5" t="s">
        <v>30</v>
      </c>
      <c r="H3994" s="5" t="str">
        <f>VLOOKUP($G3994,Products!$A$1:$C$11,COLUMNS(Products!$A$2:B3994),0)</f>
        <v>Audio</v>
      </c>
      <c r="I3994" s="5">
        <f>VLOOKUP($G3994,Products!$A$1:$C$11,COLUMNS(Products!$A$2:C3994),0)</f>
        <v>199.57</v>
      </c>
      <c r="J3994" s="5">
        <v>563.26</v>
      </c>
      <c r="K3994" s="5" t="s">
        <v>81</v>
      </c>
      <c r="L3994" s="6">
        <v>45012</v>
      </c>
      <c r="M3994" s="5">
        <f t="shared" si="62"/>
        <v>4</v>
      </c>
      <c r="N3994" s="5" t="str">
        <f>TEXT(Table1[[#This Row],[Date]],"mmm")</f>
        <v>Mar</v>
      </c>
      <c r="O3994" s="5">
        <f>YEAR(Table1[[#This Row],[Date]])</f>
        <v>2023</v>
      </c>
    </row>
    <row r="3995" spans="1:15" x14ac:dyDescent="0.25">
      <c r="A3995" s="5">
        <v>3994</v>
      </c>
      <c r="B3995" s="6">
        <v>44942</v>
      </c>
      <c r="C3995" s="5" t="s">
        <v>50</v>
      </c>
      <c r="D3995" s="5" t="str">
        <f>VLOOKUP($C3995,'Sales Person'!$A$1:$C$21,2,0)</f>
        <v>Michale Cole</v>
      </c>
      <c r="E3995" s="5" t="s">
        <v>5</v>
      </c>
      <c r="F3995" s="5" t="str">
        <f>VLOOKUP($E3995,Country!$A$1:$B$11,2,0)</f>
        <v>South America</v>
      </c>
      <c r="G3995" s="5" t="s">
        <v>22</v>
      </c>
      <c r="H3995" s="5" t="str">
        <f>VLOOKUP($G3995,Products!$A$1:$C$11,COLUMNS(Products!$A$2:B3995),0)</f>
        <v>Computing</v>
      </c>
      <c r="I3995" s="5">
        <f>VLOOKUP($G3995,Products!$A$1:$C$11,COLUMNS(Products!$A$2:C3995),0)</f>
        <v>415.78</v>
      </c>
      <c r="J3995" s="5">
        <v>438.26</v>
      </c>
      <c r="K3995" s="5" t="s">
        <v>82</v>
      </c>
      <c r="L3995" s="5" t="s">
        <v>83</v>
      </c>
      <c r="M3995" s="5" t="str">
        <f t="shared" si="62"/>
        <v>0</v>
      </c>
      <c r="N3995" s="5" t="str">
        <f>TEXT(Table1[[#This Row],[Date]],"mmm")</f>
        <v>Jan</v>
      </c>
      <c r="O3995" s="5">
        <f>YEAR(Table1[[#This Row],[Date]])</f>
        <v>2023</v>
      </c>
    </row>
    <row r="3996" spans="1:15" x14ac:dyDescent="0.25">
      <c r="A3996" s="5">
        <v>3995</v>
      </c>
      <c r="B3996" s="6">
        <v>45628</v>
      </c>
      <c r="C3996" s="5" t="s">
        <v>52</v>
      </c>
      <c r="D3996" s="5" t="str">
        <f>VLOOKUP($C3996,'Sales Person'!$A$1:$C$21,2,0)</f>
        <v>Nick Patrick</v>
      </c>
      <c r="E3996" s="5" t="s">
        <v>13</v>
      </c>
      <c r="F3996" s="5" t="str">
        <f>VLOOKUP($E3996,Country!$A$1:$B$11,2,0)</f>
        <v>Asia</v>
      </c>
      <c r="G3996" s="5" t="s">
        <v>20</v>
      </c>
      <c r="H3996" s="5" t="str">
        <f>VLOOKUP($G3996,Products!$A$1:$C$11,COLUMNS(Products!$A$2:B3996),0)</f>
        <v>Office Equipment</v>
      </c>
      <c r="I3996" s="5">
        <f>VLOOKUP($G3996,Products!$A$1:$C$11,COLUMNS(Products!$A$2:C3996),0)</f>
        <v>350.59</v>
      </c>
      <c r="J3996" s="5">
        <v>374.48</v>
      </c>
      <c r="K3996" s="5" t="s">
        <v>81</v>
      </c>
      <c r="L3996" s="6">
        <v>45643</v>
      </c>
      <c r="M3996" s="5">
        <f t="shared" si="62"/>
        <v>15</v>
      </c>
      <c r="N3996" s="5" t="str">
        <f>TEXT(Table1[[#This Row],[Date]],"mmm")</f>
        <v>Dec</v>
      </c>
      <c r="O3996" s="5">
        <f>YEAR(Table1[[#This Row],[Date]])</f>
        <v>2024</v>
      </c>
    </row>
    <row r="3997" spans="1:15" x14ac:dyDescent="0.25">
      <c r="A3997" s="5">
        <v>3996</v>
      </c>
      <c r="B3997" s="6">
        <v>45479</v>
      </c>
      <c r="C3997" s="5" t="s">
        <v>38</v>
      </c>
      <c r="D3997" s="5" t="str">
        <f>VLOOKUP($C3997,'Sales Person'!$A$1:$C$21,2,0)</f>
        <v>Samantha Irvin</v>
      </c>
      <c r="E3997" s="5" t="s">
        <v>11</v>
      </c>
      <c r="F3997" s="5" t="str">
        <f>VLOOKUP($E3997,Country!$A$1:$B$11,2,0)</f>
        <v>Asia</v>
      </c>
      <c r="G3997" s="5" t="s">
        <v>22</v>
      </c>
      <c r="H3997" s="5" t="str">
        <f>VLOOKUP($G3997,Products!$A$1:$C$11,COLUMNS(Products!$A$2:B3997),0)</f>
        <v>Computing</v>
      </c>
      <c r="I3997" s="5">
        <f>VLOOKUP($G3997,Products!$A$1:$C$11,COLUMNS(Products!$A$2:C3997),0)</f>
        <v>415.78</v>
      </c>
      <c r="J3997" s="5">
        <v>590.66999999999996</v>
      </c>
      <c r="K3997" s="5" t="s">
        <v>81</v>
      </c>
      <c r="L3997" s="6">
        <v>45491</v>
      </c>
      <c r="M3997" s="5">
        <f t="shared" si="62"/>
        <v>12</v>
      </c>
      <c r="N3997" s="5" t="str">
        <f>TEXT(Table1[[#This Row],[Date]],"mmm")</f>
        <v>Jul</v>
      </c>
      <c r="O3997" s="5">
        <f>YEAR(Table1[[#This Row],[Date]])</f>
        <v>2024</v>
      </c>
    </row>
    <row r="3998" spans="1:15" x14ac:dyDescent="0.25">
      <c r="A3998" s="5">
        <v>3997</v>
      </c>
      <c r="B3998" s="6">
        <v>45407</v>
      </c>
      <c r="C3998" s="5" t="s">
        <v>56</v>
      </c>
      <c r="D3998" s="5" t="str">
        <f>VLOOKUP($C3998,'Sales Person'!$A$1:$C$21,2,0)</f>
        <v>Nick Patrick</v>
      </c>
      <c r="E3998" s="5" t="s">
        <v>2</v>
      </c>
      <c r="F3998" s="5" t="str">
        <f>VLOOKUP($E3998,Country!$A$1:$B$11,2,0)</f>
        <v>North America</v>
      </c>
      <c r="G3998" s="5" t="s">
        <v>22</v>
      </c>
      <c r="H3998" s="5" t="str">
        <f>VLOOKUP($G3998,Products!$A$1:$C$11,COLUMNS(Products!$A$2:B3998),0)</f>
        <v>Computing</v>
      </c>
      <c r="I3998" s="5">
        <f>VLOOKUP($G3998,Products!$A$1:$C$11,COLUMNS(Products!$A$2:C3998),0)</f>
        <v>415.78</v>
      </c>
      <c r="J3998" s="5">
        <v>232.86</v>
      </c>
      <c r="K3998" s="5" t="s">
        <v>81</v>
      </c>
      <c r="L3998" s="6">
        <v>45408</v>
      </c>
      <c r="M3998" s="5">
        <f t="shared" si="62"/>
        <v>1</v>
      </c>
      <c r="N3998" s="5" t="str">
        <f>TEXT(Table1[[#This Row],[Date]],"mmm")</f>
        <v>Apr</v>
      </c>
      <c r="O3998" s="5">
        <f>YEAR(Table1[[#This Row],[Date]])</f>
        <v>2024</v>
      </c>
    </row>
    <row r="3999" spans="1:15" x14ac:dyDescent="0.25">
      <c r="A3999" s="5">
        <v>3998</v>
      </c>
      <c r="B3999" s="6">
        <v>45458</v>
      </c>
      <c r="C3999" s="5" t="s">
        <v>50</v>
      </c>
      <c r="D3999" s="5" t="str">
        <f>VLOOKUP($C3999,'Sales Person'!$A$1:$C$21,2,0)</f>
        <v>Michale Cole</v>
      </c>
      <c r="E3999" s="5" t="s">
        <v>7</v>
      </c>
      <c r="F3999" s="5" t="str">
        <f>VLOOKUP($E3999,Country!$A$1:$B$11,2,0)</f>
        <v>Europe</v>
      </c>
      <c r="G3999" s="5" t="s">
        <v>20</v>
      </c>
      <c r="H3999" s="5" t="str">
        <f>VLOOKUP($G3999,Products!$A$1:$C$11,COLUMNS(Products!$A$2:B3999),0)</f>
        <v>Office Equipment</v>
      </c>
      <c r="I3999" s="5">
        <f>VLOOKUP($G3999,Products!$A$1:$C$11,COLUMNS(Products!$A$2:C3999),0)</f>
        <v>350.59</v>
      </c>
      <c r="J3999" s="5">
        <v>342.51</v>
      </c>
      <c r="K3999" s="5" t="s">
        <v>81</v>
      </c>
      <c r="L3999" s="6">
        <v>45466</v>
      </c>
      <c r="M3999" s="5">
        <f t="shared" si="62"/>
        <v>8</v>
      </c>
      <c r="N3999" s="5" t="str">
        <f>TEXT(Table1[[#This Row],[Date]],"mmm")</f>
        <v>Jun</v>
      </c>
      <c r="O3999" s="5">
        <f>YEAR(Table1[[#This Row],[Date]])</f>
        <v>2024</v>
      </c>
    </row>
    <row r="4000" spans="1:15" x14ac:dyDescent="0.25">
      <c r="A4000" s="5">
        <v>3999</v>
      </c>
      <c r="B4000" s="6">
        <v>45519</v>
      </c>
      <c r="C4000" s="5" t="s">
        <v>46</v>
      </c>
      <c r="D4000" s="5" t="str">
        <f>VLOOKUP($C4000,'Sales Person'!$A$1:$C$21,2,0)</f>
        <v>Nick Patrick</v>
      </c>
      <c r="E4000" s="5" t="s">
        <v>15</v>
      </c>
      <c r="F4000" s="5" t="str">
        <f>VLOOKUP($E4000,Country!$A$1:$B$11,2,0)</f>
        <v>Oceania</v>
      </c>
      <c r="G4000" s="5" t="s">
        <v>22</v>
      </c>
      <c r="H4000" s="5" t="str">
        <f>VLOOKUP($G4000,Products!$A$1:$C$11,COLUMNS(Products!$A$2:B4000),0)</f>
        <v>Computing</v>
      </c>
      <c r="I4000" s="5">
        <f>VLOOKUP($G4000,Products!$A$1:$C$11,COLUMNS(Products!$A$2:C4000),0)</f>
        <v>415.78</v>
      </c>
      <c r="J4000" s="5">
        <v>262.58999999999997</v>
      </c>
      <c r="K4000" s="5" t="s">
        <v>81</v>
      </c>
      <c r="L4000" s="6">
        <v>45539</v>
      </c>
      <c r="M4000" s="5">
        <f t="shared" si="62"/>
        <v>20</v>
      </c>
      <c r="N4000" s="5" t="str">
        <f>TEXT(Table1[[#This Row],[Date]],"mmm")</f>
        <v>Aug</v>
      </c>
      <c r="O4000" s="5">
        <f>YEAR(Table1[[#This Row],[Date]])</f>
        <v>2024</v>
      </c>
    </row>
    <row r="4001" spans="1:15" x14ac:dyDescent="0.25">
      <c r="A4001" s="5">
        <v>4000</v>
      </c>
      <c r="B4001" s="6">
        <v>45632</v>
      </c>
      <c r="C4001" s="5" t="s">
        <v>40</v>
      </c>
      <c r="D4001" s="5" t="str">
        <f>VLOOKUP($C4001,'Sales Person'!$A$1:$C$21,2,0)</f>
        <v>Samantha Irvin</v>
      </c>
      <c r="E4001" s="5" t="s">
        <v>10</v>
      </c>
      <c r="F4001" s="5" t="str">
        <f>VLOOKUP($E4001,Country!$A$1:$B$11,2,0)</f>
        <v>Europe</v>
      </c>
      <c r="G4001" s="5" t="s">
        <v>24</v>
      </c>
      <c r="H4001" s="5" t="str">
        <f>VLOOKUP($G4001,Products!$A$1:$C$11,COLUMNS(Products!$A$2:B4001),0)</f>
        <v>Audio</v>
      </c>
      <c r="I4001" s="5">
        <f>VLOOKUP($G4001,Products!$A$1:$C$11,COLUMNS(Products!$A$2:C4001),0)</f>
        <v>195.62</v>
      </c>
      <c r="J4001" s="5">
        <v>585.1</v>
      </c>
      <c r="K4001" s="5" t="s">
        <v>81</v>
      </c>
      <c r="L4001" s="6">
        <v>45638</v>
      </c>
      <c r="M4001" s="5">
        <f t="shared" si="62"/>
        <v>6</v>
      </c>
      <c r="N4001" s="5" t="str">
        <f>TEXT(Table1[[#This Row],[Date]],"mmm")</f>
        <v>Dec</v>
      </c>
      <c r="O4001" s="5">
        <f>YEAR(Table1[[#This Row],[Date]])</f>
        <v>2024</v>
      </c>
    </row>
    <row r="4002" spans="1:15" x14ac:dyDescent="0.25">
      <c r="A4002" s="5">
        <v>4001</v>
      </c>
      <c r="B4002" s="6">
        <v>45389</v>
      </c>
      <c r="C4002" s="5" t="s">
        <v>66</v>
      </c>
      <c r="D4002" s="5" t="str">
        <f>VLOOKUP($C4002,'Sales Person'!$A$1:$C$21,2,0)</f>
        <v>Michale Cole</v>
      </c>
      <c r="E4002" s="5" t="s">
        <v>2</v>
      </c>
      <c r="F4002" s="5" t="str">
        <f>VLOOKUP($E4002,Country!$A$1:$B$11,2,0)</f>
        <v>North America</v>
      </c>
      <c r="G4002" s="5" t="s">
        <v>26</v>
      </c>
      <c r="H4002" s="5" t="str">
        <f>VLOOKUP($G4002,Products!$A$1:$C$11,COLUMNS(Products!$A$2:B4002),0)</f>
        <v>Electronics</v>
      </c>
      <c r="I4002" s="5">
        <f>VLOOKUP($G4002,Products!$A$1:$C$11,COLUMNS(Products!$A$2:C4002),0)</f>
        <v>263.2</v>
      </c>
      <c r="J4002" s="5">
        <v>156.68</v>
      </c>
      <c r="K4002" s="5" t="s">
        <v>81</v>
      </c>
      <c r="L4002" s="6">
        <v>45390</v>
      </c>
      <c r="M4002" s="5">
        <f t="shared" si="62"/>
        <v>1</v>
      </c>
      <c r="N4002" s="5" t="str">
        <f>TEXT(Table1[[#This Row],[Date]],"mmm")</f>
        <v>Apr</v>
      </c>
      <c r="O4002" s="5">
        <f>YEAR(Table1[[#This Row],[Date]])</f>
        <v>2024</v>
      </c>
    </row>
    <row r="4003" spans="1:15" x14ac:dyDescent="0.25">
      <c r="A4003" s="5">
        <v>4002</v>
      </c>
      <c r="B4003" s="6">
        <v>45090</v>
      </c>
      <c r="C4003" s="5" t="s">
        <v>68</v>
      </c>
      <c r="D4003" s="5" t="str">
        <f>VLOOKUP($C4003,'Sales Person'!$A$1:$C$21,2,0)</f>
        <v>Samantha Irvin</v>
      </c>
      <c r="E4003" s="5" t="s">
        <v>9</v>
      </c>
      <c r="F4003" s="5" t="str">
        <f>VLOOKUP($E4003,Country!$A$1:$B$11,2,0)</f>
        <v>Europe</v>
      </c>
      <c r="G4003" s="5" t="s">
        <v>33</v>
      </c>
      <c r="H4003" s="5" t="str">
        <f>VLOOKUP($G4003,Products!$A$1:$C$11,COLUMNS(Products!$A$2:B4003),0)</f>
        <v>Electronics</v>
      </c>
      <c r="I4003" s="5">
        <f>VLOOKUP($G4003,Products!$A$1:$C$11,COLUMNS(Products!$A$2:C4003),0)</f>
        <v>381.62</v>
      </c>
      <c r="J4003" s="5">
        <v>424.14</v>
      </c>
      <c r="K4003" s="5" t="s">
        <v>81</v>
      </c>
      <c r="L4003" s="6">
        <v>45100</v>
      </c>
      <c r="M4003" s="5">
        <f t="shared" si="62"/>
        <v>10</v>
      </c>
      <c r="N4003" s="5" t="str">
        <f>TEXT(Table1[[#This Row],[Date]],"mmm")</f>
        <v>Jun</v>
      </c>
      <c r="O4003" s="5">
        <f>YEAR(Table1[[#This Row],[Date]])</f>
        <v>2023</v>
      </c>
    </row>
    <row r="4004" spans="1:15" x14ac:dyDescent="0.25">
      <c r="A4004" s="5">
        <v>4003</v>
      </c>
      <c r="B4004" s="6">
        <v>45035</v>
      </c>
      <c r="C4004" s="5" t="s">
        <v>38</v>
      </c>
      <c r="D4004" s="5" t="str">
        <f>VLOOKUP($C4004,'Sales Person'!$A$1:$C$21,2,0)</f>
        <v>Samantha Irvin</v>
      </c>
      <c r="E4004" s="5" t="s">
        <v>11</v>
      </c>
      <c r="F4004" s="5" t="str">
        <f>VLOOKUP($E4004,Country!$A$1:$B$11,2,0)</f>
        <v>Asia</v>
      </c>
      <c r="G4004" s="5" t="s">
        <v>29</v>
      </c>
      <c r="H4004" s="5" t="str">
        <f>VLOOKUP($G4004,Products!$A$1:$C$11,COLUMNS(Products!$A$2:B4004),0)</f>
        <v>Computing</v>
      </c>
      <c r="I4004" s="5">
        <f>VLOOKUP($G4004,Products!$A$1:$C$11,COLUMNS(Products!$A$2:C4004),0)</f>
        <v>104.6</v>
      </c>
      <c r="J4004" s="5">
        <v>457.81</v>
      </c>
      <c r="K4004" s="5" t="s">
        <v>81</v>
      </c>
      <c r="L4004" s="6">
        <v>45047</v>
      </c>
      <c r="M4004" s="5">
        <f t="shared" si="62"/>
        <v>12</v>
      </c>
      <c r="N4004" s="5" t="str">
        <f>TEXT(Table1[[#This Row],[Date]],"mmm")</f>
        <v>Apr</v>
      </c>
      <c r="O4004" s="5">
        <f>YEAR(Table1[[#This Row],[Date]])</f>
        <v>2023</v>
      </c>
    </row>
    <row r="4005" spans="1:15" x14ac:dyDescent="0.25">
      <c r="A4005" s="5">
        <v>4004</v>
      </c>
      <c r="B4005" s="6">
        <v>44967</v>
      </c>
      <c r="C4005" s="5" t="s">
        <v>56</v>
      </c>
      <c r="D4005" s="5" t="str">
        <f>VLOOKUP($C4005,'Sales Person'!$A$1:$C$21,2,0)</f>
        <v>Nick Patrick</v>
      </c>
      <c r="E4005" s="5" t="s">
        <v>13</v>
      </c>
      <c r="F4005" s="5" t="str">
        <f>VLOOKUP($E4005,Country!$A$1:$B$11,2,0)</f>
        <v>Asia</v>
      </c>
      <c r="G4005" s="5" t="s">
        <v>26</v>
      </c>
      <c r="H4005" s="5" t="str">
        <f>VLOOKUP($G4005,Products!$A$1:$C$11,COLUMNS(Products!$A$2:B4005),0)</f>
        <v>Electronics</v>
      </c>
      <c r="I4005" s="5">
        <f>VLOOKUP($G4005,Products!$A$1:$C$11,COLUMNS(Products!$A$2:C4005),0)</f>
        <v>263.2</v>
      </c>
      <c r="J4005" s="5">
        <v>141.82</v>
      </c>
      <c r="K4005" s="5" t="s">
        <v>82</v>
      </c>
      <c r="L4005" s="5" t="s">
        <v>83</v>
      </c>
      <c r="M4005" s="5" t="str">
        <f t="shared" si="62"/>
        <v>0</v>
      </c>
      <c r="N4005" s="5" t="str">
        <f>TEXT(Table1[[#This Row],[Date]],"mmm")</f>
        <v>Feb</v>
      </c>
      <c r="O4005" s="5">
        <f>YEAR(Table1[[#This Row],[Date]])</f>
        <v>2023</v>
      </c>
    </row>
    <row r="4006" spans="1:15" x14ac:dyDescent="0.25">
      <c r="A4006" s="5">
        <v>4005</v>
      </c>
      <c r="B4006" s="6">
        <v>45437</v>
      </c>
      <c r="C4006" s="5" t="s">
        <v>48</v>
      </c>
      <c r="D4006" s="5" t="str">
        <f>VLOOKUP($C4006,'Sales Person'!$A$1:$C$21,2,0)</f>
        <v>Cathy Kelley</v>
      </c>
      <c r="E4006" s="5" t="s">
        <v>5</v>
      </c>
      <c r="F4006" s="5" t="str">
        <f>VLOOKUP($E4006,Country!$A$1:$B$11,2,0)</f>
        <v>South America</v>
      </c>
      <c r="G4006" s="5" t="s">
        <v>28</v>
      </c>
      <c r="H4006" s="5" t="str">
        <f>VLOOKUP($G4006,Products!$A$1:$C$11,COLUMNS(Products!$A$2:B4006),0)</f>
        <v>Electronics</v>
      </c>
      <c r="I4006" s="5">
        <f>VLOOKUP($G4006,Products!$A$1:$C$11,COLUMNS(Products!$A$2:C4006),0)</f>
        <v>282.79000000000002</v>
      </c>
      <c r="J4006" s="5">
        <v>204.12</v>
      </c>
      <c r="K4006" s="5" t="s">
        <v>82</v>
      </c>
      <c r="L4006" s="5" t="s">
        <v>83</v>
      </c>
      <c r="M4006" s="5" t="str">
        <f t="shared" si="62"/>
        <v>0</v>
      </c>
      <c r="N4006" s="5" t="str">
        <f>TEXT(Table1[[#This Row],[Date]],"mmm")</f>
        <v>May</v>
      </c>
      <c r="O4006" s="5">
        <f>YEAR(Table1[[#This Row],[Date]])</f>
        <v>2024</v>
      </c>
    </row>
    <row r="4007" spans="1:15" x14ac:dyDescent="0.25">
      <c r="A4007" s="5">
        <v>4006</v>
      </c>
      <c r="B4007" s="6">
        <v>45219</v>
      </c>
      <c r="C4007" s="5" t="s">
        <v>58</v>
      </c>
      <c r="D4007" s="5" t="str">
        <f>VLOOKUP($C4007,'Sales Person'!$A$1:$C$21,2,0)</f>
        <v>Nick Patrick</v>
      </c>
      <c r="E4007" s="5" t="s">
        <v>15</v>
      </c>
      <c r="F4007" s="5" t="str">
        <f>VLOOKUP($E4007,Country!$A$1:$B$11,2,0)</f>
        <v>Oceania</v>
      </c>
      <c r="G4007" s="5" t="s">
        <v>29</v>
      </c>
      <c r="H4007" s="5" t="str">
        <f>VLOOKUP($G4007,Products!$A$1:$C$11,COLUMNS(Products!$A$2:B4007),0)</f>
        <v>Computing</v>
      </c>
      <c r="I4007" s="5">
        <f>VLOOKUP($G4007,Products!$A$1:$C$11,COLUMNS(Products!$A$2:C4007),0)</f>
        <v>104.6</v>
      </c>
      <c r="J4007" s="5">
        <v>891.97</v>
      </c>
      <c r="K4007" s="5" t="s">
        <v>82</v>
      </c>
      <c r="L4007" s="5" t="s">
        <v>83</v>
      </c>
      <c r="M4007" s="5" t="str">
        <f t="shared" si="62"/>
        <v>0</v>
      </c>
      <c r="N4007" s="5" t="str">
        <f>TEXT(Table1[[#This Row],[Date]],"mmm")</f>
        <v>Oct</v>
      </c>
      <c r="O4007" s="5">
        <f>YEAR(Table1[[#This Row],[Date]])</f>
        <v>2023</v>
      </c>
    </row>
    <row r="4008" spans="1:15" x14ac:dyDescent="0.25">
      <c r="A4008" s="5">
        <v>4007</v>
      </c>
      <c r="B4008" s="6">
        <v>45151</v>
      </c>
      <c r="C4008" s="5" t="s">
        <v>56</v>
      </c>
      <c r="D4008" s="5" t="str">
        <f>VLOOKUP($C4008,'Sales Person'!$A$1:$C$21,2,0)</f>
        <v>Nick Patrick</v>
      </c>
      <c r="E4008" s="5" t="s">
        <v>9</v>
      </c>
      <c r="F4008" s="5" t="str">
        <f>VLOOKUP($E4008,Country!$A$1:$B$11,2,0)</f>
        <v>Europe</v>
      </c>
      <c r="G4008" s="5" t="s">
        <v>29</v>
      </c>
      <c r="H4008" s="5" t="str">
        <f>VLOOKUP($G4008,Products!$A$1:$C$11,COLUMNS(Products!$A$2:B4008),0)</f>
        <v>Computing</v>
      </c>
      <c r="I4008" s="5">
        <f>VLOOKUP($G4008,Products!$A$1:$C$11,COLUMNS(Products!$A$2:C4008),0)</f>
        <v>104.6</v>
      </c>
      <c r="J4008" s="5">
        <v>487.62</v>
      </c>
      <c r="K4008" s="5" t="s">
        <v>81</v>
      </c>
      <c r="L4008" s="6">
        <v>45161</v>
      </c>
      <c r="M4008" s="5">
        <f t="shared" si="62"/>
        <v>10</v>
      </c>
      <c r="N4008" s="5" t="str">
        <f>TEXT(Table1[[#This Row],[Date]],"mmm")</f>
        <v>Aug</v>
      </c>
      <c r="O4008" s="5">
        <f>YEAR(Table1[[#This Row],[Date]])</f>
        <v>2023</v>
      </c>
    </row>
    <row r="4009" spans="1:15" x14ac:dyDescent="0.25">
      <c r="A4009" s="5">
        <v>4008</v>
      </c>
      <c r="B4009" s="6">
        <v>45592</v>
      </c>
      <c r="C4009" s="5" t="s">
        <v>66</v>
      </c>
      <c r="D4009" s="5" t="str">
        <f>VLOOKUP($C4009,'Sales Person'!$A$1:$C$21,2,0)</f>
        <v>Michale Cole</v>
      </c>
      <c r="E4009" s="5" t="s">
        <v>4</v>
      </c>
      <c r="F4009" s="5" t="str">
        <f>VLOOKUP($E4009,Country!$A$1:$B$11,2,0)</f>
        <v>North America</v>
      </c>
      <c r="G4009" s="5" t="s">
        <v>33</v>
      </c>
      <c r="H4009" s="5" t="str">
        <f>VLOOKUP($G4009,Products!$A$1:$C$11,COLUMNS(Products!$A$2:B4009),0)</f>
        <v>Electronics</v>
      </c>
      <c r="I4009" s="5">
        <f>VLOOKUP($G4009,Products!$A$1:$C$11,COLUMNS(Products!$A$2:C4009),0)</f>
        <v>381.62</v>
      </c>
      <c r="J4009" s="5">
        <v>179.49</v>
      </c>
      <c r="K4009" s="5" t="s">
        <v>82</v>
      </c>
      <c r="L4009" s="5" t="s">
        <v>83</v>
      </c>
      <c r="M4009" s="5" t="str">
        <f t="shared" si="62"/>
        <v>0</v>
      </c>
      <c r="N4009" s="5" t="str">
        <f>TEXT(Table1[[#This Row],[Date]],"mmm")</f>
        <v>Oct</v>
      </c>
      <c r="O4009" s="5">
        <f>YEAR(Table1[[#This Row],[Date]])</f>
        <v>2024</v>
      </c>
    </row>
    <row r="4010" spans="1:15" x14ac:dyDescent="0.25">
      <c r="A4010" s="5">
        <v>4009</v>
      </c>
      <c r="B4010" s="6">
        <v>45151</v>
      </c>
      <c r="C4010" s="5" t="s">
        <v>62</v>
      </c>
      <c r="D4010" s="5" t="str">
        <f>VLOOKUP($C4010,'Sales Person'!$A$1:$C$21,2,0)</f>
        <v>Cathy Kelley</v>
      </c>
      <c r="E4010" s="5" t="s">
        <v>15</v>
      </c>
      <c r="F4010" s="5" t="str">
        <f>VLOOKUP($E4010,Country!$A$1:$B$11,2,0)</f>
        <v>Oceania</v>
      </c>
      <c r="G4010" s="5" t="s">
        <v>29</v>
      </c>
      <c r="H4010" s="5" t="str">
        <f>VLOOKUP($G4010,Products!$A$1:$C$11,COLUMNS(Products!$A$2:B4010),0)</f>
        <v>Computing</v>
      </c>
      <c r="I4010" s="5">
        <f>VLOOKUP($G4010,Products!$A$1:$C$11,COLUMNS(Products!$A$2:C4010),0)</f>
        <v>104.6</v>
      </c>
      <c r="J4010" s="5">
        <v>522.84</v>
      </c>
      <c r="K4010" s="5" t="s">
        <v>81</v>
      </c>
      <c r="L4010" s="6">
        <v>45171</v>
      </c>
      <c r="M4010" s="5">
        <f t="shared" si="62"/>
        <v>20</v>
      </c>
      <c r="N4010" s="5" t="str">
        <f>TEXT(Table1[[#This Row],[Date]],"mmm")</f>
        <v>Aug</v>
      </c>
      <c r="O4010" s="5">
        <f>YEAR(Table1[[#This Row],[Date]])</f>
        <v>2023</v>
      </c>
    </row>
    <row r="4011" spans="1:15" x14ac:dyDescent="0.25">
      <c r="A4011" s="5">
        <v>4010</v>
      </c>
      <c r="B4011" s="6">
        <v>45325</v>
      </c>
      <c r="C4011" s="5" t="s">
        <v>50</v>
      </c>
      <c r="D4011" s="5" t="str">
        <f>VLOOKUP($C4011,'Sales Person'!$A$1:$C$21,2,0)</f>
        <v>Michale Cole</v>
      </c>
      <c r="E4011" s="5" t="s">
        <v>10</v>
      </c>
      <c r="F4011" s="5" t="str">
        <f>VLOOKUP($E4011,Country!$A$1:$B$11,2,0)</f>
        <v>Europe</v>
      </c>
      <c r="G4011" s="5" t="s">
        <v>28</v>
      </c>
      <c r="H4011" s="5" t="str">
        <f>VLOOKUP($G4011,Products!$A$1:$C$11,COLUMNS(Products!$A$2:B4011),0)</f>
        <v>Electronics</v>
      </c>
      <c r="I4011" s="5">
        <f>VLOOKUP($G4011,Products!$A$1:$C$11,COLUMNS(Products!$A$2:C4011),0)</f>
        <v>282.79000000000002</v>
      </c>
      <c r="J4011" s="5">
        <v>464.99</v>
      </c>
      <c r="K4011" s="5" t="s">
        <v>81</v>
      </c>
      <c r="L4011" s="6">
        <v>45331</v>
      </c>
      <c r="M4011" s="5">
        <f t="shared" si="62"/>
        <v>6</v>
      </c>
      <c r="N4011" s="5" t="str">
        <f>TEXT(Table1[[#This Row],[Date]],"mmm")</f>
        <v>Feb</v>
      </c>
      <c r="O4011" s="5">
        <f>YEAR(Table1[[#This Row],[Date]])</f>
        <v>2024</v>
      </c>
    </row>
    <row r="4012" spans="1:15" x14ac:dyDescent="0.25">
      <c r="A4012" s="5">
        <v>4011</v>
      </c>
      <c r="B4012" s="6">
        <v>45079</v>
      </c>
      <c r="C4012" s="5" t="s">
        <v>36</v>
      </c>
      <c r="D4012" s="5" t="str">
        <f>VLOOKUP($C4012,'Sales Person'!$A$1:$C$21,2,0)</f>
        <v>Michale Cole</v>
      </c>
      <c r="E4012" s="5" t="s">
        <v>13</v>
      </c>
      <c r="F4012" s="5" t="str">
        <f>VLOOKUP($E4012,Country!$A$1:$B$11,2,0)</f>
        <v>Asia</v>
      </c>
      <c r="G4012" s="5" t="s">
        <v>29</v>
      </c>
      <c r="H4012" s="5" t="str">
        <f>VLOOKUP($G4012,Products!$A$1:$C$11,COLUMNS(Products!$A$2:B4012),0)</f>
        <v>Computing</v>
      </c>
      <c r="I4012" s="5">
        <f>VLOOKUP($G4012,Products!$A$1:$C$11,COLUMNS(Products!$A$2:C4012),0)</f>
        <v>104.6</v>
      </c>
      <c r="J4012" s="5">
        <v>270.43</v>
      </c>
      <c r="K4012" s="5" t="s">
        <v>82</v>
      </c>
      <c r="L4012" s="5" t="s">
        <v>83</v>
      </c>
      <c r="M4012" s="5" t="str">
        <f t="shared" si="62"/>
        <v>0</v>
      </c>
      <c r="N4012" s="5" t="str">
        <f>TEXT(Table1[[#This Row],[Date]],"mmm")</f>
        <v>Jun</v>
      </c>
      <c r="O4012" s="5">
        <f>YEAR(Table1[[#This Row],[Date]])</f>
        <v>2023</v>
      </c>
    </row>
    <row r="4013" spans="1:15" x14ac:dyDescent="0.25">
      <c r="A4013" s="5">
        <v>4012</v>
      </c>
      <c r="B4013" s="6">
        <v>45415</v>
      </c>
      <c r="C4013" s="5" t="s">
        <v>48</v>
      </c>
      <c r="D4013" s="5" t="str">
        <f>VLOOKUP($C4013,'Sales Person'!$A$1:$C$21,2,0)</f>
        <v>Cathy Kelley</v>
      </c>
      <c r="E4013" s="5" t="s">
        <v>5</v>
      </c>
      <c r="F4013" s="5" t="str">
        <f>VLOOKUP($E4013,Country!$A$1:$B$11,2,0)</f>
        <v>South America</v>
      </c>
      <c r="G4013" s="5" t="s">
        <v>33</v>
      </c>
      <c r="H4013" s="5" t="str">
        <f>VLOOKUP($G4013,Products!$A$1:$C$11,COLUMNS(Products!$A$2:B4013),0)</f>
        <v>Electronics</v>
      </c>
      <c r="I4013" s="5">
        <f>VLOOKUP($G4013,Products!$A$1:$C$11,COLUMNS(Products!$A$2:C4013),0)</f>
        <v>381.62</v>
      </c>
      <c r="J4013" s="5">
        <v>708.74</v>
      </c>
      <c r="K4013" s="5" t="s">
        <v>82</v>
      </c>
      <c r="L4013" s="5" t="s">
        <v>83</v>
      </c>
      <c r="M4013" s="5" t="str">
        <f t="shared" si="62"/>
        <v>0</v>
      </c>
      <c r="N4013" s="5" t="str">
        <f>TEXT(Table1[[#This Row],[Date]],"mmm")</f>
        <v>May</v>
      </c>
      <c r="O4013" s="5">
        <f>YEAR(Table1[[#This Row],[Date]])</f>
        <v>2024</v>
      </c>
    </row>
    <row r="4014" spans="1:15" x14ac:dyDescent="0.25">
      <c r="A4014" s="5">
        <v>4013</v>
      </c>
      <c r="B4014" s="6">
        <v>45474</v>
      </c>
      <c r="C4014" s="5" t="s">
        <v>74</v>
      </c>
      <c r="D4014" s="5" t="str">
        <f>VLOOKUP($C4014,'Sales Person'!$A$1:$C$21,2,0)</f>
        <v>Michale Cole</v>
      </c>
      <c r="E4014" s="5" t="s">
        <v>14</v>
      </c>
      <c r="F4014" s="5" t="str">
        <f>VLOOKUP($E4014,Country!$A$1:$B$11,2,0)</f>
        <v>Asia</v>
      </c>
      <c r="G4014" s="5" t="s">
        <v>33</v>
      </c>
      <c r="H4014" s="5" t="str">
        <f>VLOOKUP($G4014,Products!$A$1:$C$11,COLUMNS(Products!$A$2:B4014),0)</f>
        <v>Electronics</v>
      </c>
      <c r="I4014" s="5">
        <f>VLOOKUP($G4014,Products!$A$1:$C$11,COLUMNS(Products!$A$2:C4014),0)</f>
        <v>381.62</v>
      </c>
      <c r="J4014" s="5">
        <v>303.51</v>
      </c>
      <c r="K4014" s="5" t="s">
        <v>81</v>
      </c>
      <c r="L4014" s="6">
        <v>45492</v>
      </c>
      <c r="M4014" s="5">
        <f t="shared" si="62"/>
        <v>18</v>
      </c>
      <c r="N4014" s="5" t="str">
        <f>TEXT(Table1[[#This Row],[Date]],"mmm")</f>
        <v>Jul</v>
      </c>
      <c r="O4014" s="5">
        <f>YEAR(Table1[[#This Row],[Date]])</f>
        <v>2024</v>
      </c>
    </row>
    <row r="4015" spans="1:15" x14ac:dyDescent="0.25">
      <c r="A4015" s="5">
        <v>4014</v>
      </c>
      <c r="B4015" s="6">
        <v>45390</v>
      </c>
      <c r="C4015" s="5" t="s">
        <v>72</v>
      </c>
      <c r="D4015" s="5" t="str">
        <f>VLOOKUP($C4015,'Sales Person'!$A$1:$C$21,2,0)</f>
        <v>Cathy Kelley</v>
      </c>
      <c r="E4015" s="5" t="s">
        <v>4</v>
      </c>
      <c r="F4015" s="5" t="str">
        <f>VLOOKUP($E4015,Country!$A$1:$B$11,2,0)</f>
        <v>North America</v>
      </c>
      <c r="G4015" s="5" t="s">
        <v>33</v>
      </c>
      <c r="H4015" s="5" t="str">
        <f>VLOOKUP($G4015,Products!$A$1:$C$11,COLUMNS(Products!$A$2:B4015),0)</f>
        <v>Electronics</v>
      </c>
      <c r="I4015" s="5">
        <f>VLOOKUP($G4015,Products!$A$1:$C$11,COLUMNS(Products!$A$2:C4015),0)</f>
        <v>381.62</v>
      </c>
      <c r="J4015" s="5">
        <v>921.15</v>
      </c>
      <c r="K4015" s="5" t="s">
        <v>82</v>
      </c>
      <c r="L4015" s="5" t="s">
        <v>83</v>
      </c>
      <c r="M4015" s="5" t="str">
        <f t="shared" si="62"/>
        <v>0</v>
      </c>
      <c r="N4015" s="5" t="str">
        <f>TEXT(Table1[[#This Row],[Date]],"mmm")</f>
        <v>Apr</v>
      </c>
      <c r="O4015" s="5">
        <f>YEAR(Table1[[#This Row],[Date]])</f>
        <v>2024</v>
      </c>
    </row>
    <row r="4016" spans="1:15" x14ac:dyDescent="0.25">
      <c r="A4016" s="5">
        <v>4015</v>
      </c>
      <c r="B4016" s="6">
        <v>45369</v>
      </c>
      <c r="C4016" s="5" t="s">
        <v>52</v>
      </c>
      <c r="D4016" s="5" t="str">
        <f>VLOOKUP($C4016,'Sales Person'!$A$1:$C$21,2,0)</f>
        <v>Nick Patrick</v>
      </c>
      <c r="E4016" s="5" t="s">
        <v>5</v>
      </c>
      <c r="F4016" s="5" t="str">
        <f>VLOOKUP($E4016,Country!$A$1:$B$11,2,0)</f>
        <v>South America</v>
      </c>
      <c r="G4016" s="5" t="s">
        <v>28</v>
      </c>
      <c r="H4016" s="5" t="str">
        <f>VLOOKUP($G4016,Products!$A$1:$C$11,COLUMNS(Products!$A$2:B4016),0)</f>
        <v>Electronics</v>
      </c>
      <c r="I4016" s="5">
        <f>VLOOKUP($G4016,Products!$A$1:$C$11,COLUMNS(Products!$A$2:C4016),0)</f>
        <v>282.79000000000002</v>
      </c>
      <c r="J4016" s="5">
        <v>621.73</v>
      </c>
      <c r="K4016" s="5" t="s">
        <v>81</v>
      </c>
      <c r="L4016" s="6">
        <v>45373</v>
      </c>
      <c r="M4016" s="5">
        <f t="shared" si="62"/>
        <v>4</v>
      </c>
      <c r="N4016" s="5" t="str">
        <f>TEXT(Table1[[#This Row],[Date]],"mmm")</f>
        <v>Mar</v>
      </c>
      <c r="O4016" s="5">
        <f>YEAR(Table1[[#This Row],[Date]])</f>
        <v>2024</v>
      </c>
    </row>
    <row r="4017" spans="1:15" x14ac:dyDescent="0.25">
      <c r="A4017" s="5">
        <v>4016</v>
      </c>
      <c r="B4017" s="6">
        <v>45145</v>
      </c>
      <c r="C4017" s="5" t="s">
        <v>36</v>
      </c>
      <c r="D4017" s="5" t="str">
        <f>VLOOKUP($C4017,'Sales Person'!$A$1:$C$21,2,0)</f>
        <v>Michale Cole</v>
      </c>
      <c r="E4017" s="5" t="s">
        <v>7</v>
      </c>
      <c r="F4017" s="5" t="str">
        <f>VLOOKUP($E4017,Country!$A$1:$B$11,2,0)</f>
        <v>Europe</v>
      </c>
      <c r="G4017" s="5" t="s">
        <v>26</v>
      </c>
      <c r="H4017" s="5" t="str">
        <f>VLOOKUP($G4017,Products!$A$1:$C$11,COLUMNS(Products!$A$2:B4017),0)</f>
        <v>Electronics</v>
      </c>
      <c r="I4017" s="5">
        <f>VLOOKUP($G4017,Products!$A$1:$C$11,COLUMNS(Products!$A$2:C4017),0)</f>
        <v>263.2</v>
      </c>
      <c r="J4017" s="5">
        <v>599.04</v>
      </c>
      <c r="K4017" s="5" t="s">
        <v>82</v>
      </c>
      <c r="L4017" s="5" t="s">
        <v>83</v>
      </c>
      <c r="M4017" s="5" t="str">
        <f t="shared" si="62"/>
        <v>0</v>
      </c>
      <c r="N4017" s="5" t="str">
        <f>TEXT(Table1[[#This Row],[Date]],"mmm")</f>
        <v>Aug</v>
      </c>
      <c r="O4017" s="5">
        <f>YEAR(Table1[[#This Row],[Date]])</f>
        <v>2023</v>
      </c>
    </row>
    <row r="4018" spans="1:15" x14ac:dyDescent="0.25">
      <c r="A4018" s="5">
        <v>4017</v>
      </c>
      <c r="B4018" s="6">
        <v>45613</v>
      </c>
      <c r="C4018" s="5" t="s">
        <v>74</v>
      </c>
      <c r="D4018" s="5" t="str">
        <f>VLOOKUP($C4018,'Sales Person'!$A$1:$C$21,2,0)</f>
        <v>Michale Cole</v>
      </c>
      <c r="E4018" s="5" t="s">
        <v>9</v>
      </c>
      <c r="F4018" s="5" t="str">
        <f>VLOOKUP($E4018,Country!$A$1:$B$11,2,0)</f>
        <v>Europe</v>
      </c>
      <c r="G4018" s="5" t="s">
        <v>24</v>
      </c>
      <c r="H4018" s="5" t="str">
        <f>VLOOKUP($G4018,Products!$A$1:$C$11,COLUMNS(Products!$A$2:B4018),0)</f>
        <v>Audio</v>
      </c>
      <c r="I4018" s="5">
        <f>VLOOKUP($G4018,Products!$A$1:$C$11,COLUMNS(Products!$A$2:C4018),0)</f>
        <v>195.62</v>
      </c>
      <c r="J4018" s="5">
        <v>914.88</v>
      </c>
      <c r="K4018" s="5" t="s">
        <v>82</v>
      </c>
      <c r="L4018" s="5" t="s">
        <v>83</v>
      </c>
      <c r="M4018" s="5" t="str">
        <f t="shared" si="62"/>
        <v>0</v>
      </c>
      <c r="N4018" s="5" t="str">
        <f>TEXT(Table1[[#This Row],[Date]],"mmm")</f>
        <v>Nov</v>
      </c>
      <c r="O4018" s="5">
        <f>YEAR(Table1[[#This Row],[Date]])</f>
        <v>2024</v>
      </c>
    </row>
    <row r="4019" spans="1:15" x14ac:dyDescent="0.25">
      <c r="A4019" s="5">
        <v>4018</v>
      </c>
      <c r="B4019" s="6">
        <v>45595</v>
      </c>
      <c r="C4019" s="5" t="s">
        <v>66</v>
      </c>
      <c r="D4019" s="5" t="str">
        <f>VLOOKUP($C4019,'Sales Person'!$A$1:$C$21,2,0)</f>
        <v>Michale Cole</v>
      </c>
      <c r="E4019" s="5" t="s">
        <v>14</v>
      </c>
      <c r="F4019" s="5" t="str">
        <f>VLOOKUP($E4019,Country!$A$1:$B$11,2,0)</f>
        <v>Asia</v>
      </c>
      <c r="G4019" s="5" t="s">
        <v>30</v>
      </c>
      <c r="H4019" s="5" t="str">
        <f>VLOOKUP($G4019,Products!$A$1:$C$11,COLUMNS(Products!$A$2:B4019),0)</f>
        <v>Audio</v>
      </c>
      <c r="I4019" s="5">
        <f>VLOOKUP($G4019,Products!$A$1:$C$11,COLUMNS(Products!$A$2:C4019),0)</f>
        <v>199.57</v>
      </c>
      <c r="J4019" s="5">
        <v>591.01</v>
      </c>
      <c r="K4019" s="5" t="s">
        <v>81</v>
      </c>
      <c r="L4019" s="6">
        <v>45613</v>
      </c>
      <c r="M4019" s="5">
        <f t="shared" si="62"/>
        <v>18</v>
      </c>
      <c r="N4019" s="5" t="str">
        <f>TEXT(Table1[[#This Row],[Date]],"mmm")</f>
        <v>Oct</v>
      </c>
      <c r="O4019" s="5">
        <f>YEAR(Table1[[#This Row],[Date]])</f>
        <v>2024</v>
      </c>
    </row>
    <row r="4020" spans="1:15" x14ac:dyDescent="0.25">
      <c r="A4020" s="5">
        <v>4019</v>
      </c>
      <c r="B4020" s="6">
        <v>45408</v>
      </c>
      <c r="C4020" s="5" t="s">
        <v>50</v>
      </c>
      <c r="D4020" s="5" t="str">
        <f>VLOOKUP($C4020,'Sales Person'!$A$1:$C$21,2,0)</f>
        <v>Michale Cole</v>
      </c>
      <c r="E4020" s="5" t="s">
        <v>2</v>
      </c>
      <c r="F4020" s="5" t="str">
        <f>VLOOKUP($E4020,Country!$A$1:$B$11,2,0)</f>
        <v>North America</v>
      </c>
      <c r="G4020" s="5" t="s">
        <v>33</v>
      </c>
      <c r="H4020" s="5" t="str">
        <f>VLOOKUP($G4020,Products!$A$1:$C$11,COLUMNS(Products!$A$2:B4020),0)</f>
        <v>Electronics</v>
      </c>
      <c r="I4020" s="5">
        <f>VLOOKUP($G4020,Products!$A$1:$C$11,COLUMNS(Products!$A$2:C4020),0)</f>
        <v>381.62</v>
      </c>
      <c r="J4020" s="5">
        <v>769.19</v>
      </c>
      <c r="K4020" s="5" t="s">
        <v>82</v>
      </c>
      <c r="L4020" s="5" t="s">
        <v>83</v>
      </c>
      <c r="M4020" s="5" t="str">
        <f t="shared" si="62"/>
        <v>0</v>
      </c>
      <c r="N4020" s="5" t="str">
        <f>TEXT(Table1[[#This Row],[Date]],"mmm")</f>
        <v>Apr</v>
      </c>
      <c r="O4020" s="5">
        <f>YEAR(Table1[[#This Row],[Date]])</f>
        <v>2024</v>
      </c>
    </row>
    <row r="4021" spans="1:15" x14ac:dyDescent="0.25">
      <c r="A4021" s="5">
        <v>4020</v>
      </c>
      <c r="B4021" s="6">
        <v>44987</v>
      </c>
      <c r="C4021" s="5" t="s">
        <v>66</v>
      </c>
      <c r="D4021" s="5" t="str">
        <f>VLOOKUP($C4021,'Sales Person'!$A$1:$C$21,2,0)</f>
        <v>Michale Cole</v>
      </c>
      <c r="E4021" s="5" t="s">
        <v>14</v>
      </c>
      <c r="F4021" s="5" t="str">
        <f>VLOOKUP($E4021,Country!$A$1:$B$11,2,0)</f>
        <v>Asia</v>
      </c>
      <c r="G4021" s="5" t="s">
        <v>22</v>
      </c>
      <c r="H4021" s="5" t="str">
        <f>VLOOKUP($G4021,Products!$A$1:$C$11,COLUMNS(Products!$A$2:B4021),0)</f>
        <v>Computing</v>
      </c>
      <c r="I4021" s="5">
        <f>VLOOKUP($G4021,Products!$A$1:$C$11,COLUMNS(Products!$A$2:C4021),0)</f>
        <v>415.78</v>
      </c>
      <c r="J4021" s="5">
        <v>445.9</v>
      </c>
      <c r="K4021" s="5" t="s">
        <v>81</v>
      </c>
      <c r="L4021" s="6">
        <v>45005</v>
      </c>
      <c r="M4021" s="5">
        <f t="shared" si="62"/>
        <v>18</v>
      </c>
      <c r="N4021" s="5" t="str">
        <f>TEXT(Table1[[#This Row],[Date]],"mmm")</f>
        <v>Mar</v>
      </c>
      <c r="O4021" s="5">
        <f>YEAR(Table1[[#This Row],[Date]])</f>
        <v>2023</v>
      </c>
    </row>
    <row r="4022" spans="1:15" x14ac:dyDescent="0.25">
      <c r="A4022" s="5">
        <v>4021</v>
      </c>
      <c r="B4022" s="6">
        <v>45216</v>
      </c>
      <c r="C4022" s="5" t="s">
        <v>62</v>
      </c>
      <c r="D4022" s="5" t="str">
        <f>VLOOKUP($C4022,'Sales Person'!$A$1:$C$21,2,0)</f>
        <v>Cathy Kelley</v>
      </c>
      <c r="E4022" s="5" t="s">
        <v>14</v>
      </c>
      <c r="F4022" s="5" t="str">
        <f>VLOOKUP($E4022,Country!$A$1:$B$11,2,0)</f>
        <v>Asia</v>
      </c>
      <c r="G4022" s="5" t="s">
        <v>22</v>
      </c>
      <c r="H4022" s="5" t="str">
        <f>VLOOKUP($G4022,Products!$A$1:$C$11,COLUMNS(Products!$A$2:B4022),0)</f>
        <v>Computing</v>
      </c>
      <c r="I4022" s="5">
        <f>VLOOKUP($G4022,Products!$A$1:$C$11,COLUMNS(Products!$A$2:C4022),0)</f>
        <v>415.78</v>
      </c>
      <c r="J4022" s="5">
        <v>935.29</v>
      </c>
      <c r="K4022" s="5" t="s">
        <v>81</v>
      </c>
      <c r="L4022" s="6">
        <v>45234</v>
      </c>
      <c r="M4022" s="5">
        <f t="shared" si="62"/>
        <v>18</v>
      </c>
      <c r="N4022" s="5" t="str">
        <f>TEXT(Table1[[#This Row],[Date]],"mmm")</f>
        <v>Oct</v>
      </c>
      <c r="O4022" s="5">
        <f>YEAR(Table1[[#This Row],[Date]])</f>
        <v>2023</v>
      </c>
    </row>
    <row r="4023" spans="1:15" x14ac:dyDescent="0.25">
      <c r="A4023" s="5">
        <v>4022</v>
      </c>
      <c r="B4023" s="6">
        <v>45523</v>
      </c>
      <c r="C4023" s="5" t="s">
        <v>52</v>
      </c>
      <c r="D4023" s="5" t="str">
        <f>VLOOKUP($C4023,'Sales Person'!$A$1:$C$21,2,0)</f>
        <v>Nick Patrick</v>
      </c>
      <c r="E4023" s="5" t="s">
        <v>11</v>
      </c>
      <c r="F4023" s="5" t="str">
        <f>VLOOKUP($E4023,Country!$A$1:$B$11,2,0)</f>
        <v>Asia</v>
      </c>
      <c r="G4023" s="5" t="s">
        <v>22</v>
      </c>
      <c r="H4023" s="5" t="str">
        <f>VLOOKUP($G4023,Products!$A$1:$C$11,COLUMNS(Products!$A$2:B4023),0)</f>
        <v>Computing</v>
      </c>
      <c r="I4023" s="5">
        <f>VLOOKUP($G4023,Products!$A$1:$C$11,COLUMNS(Products!$A$2:C4023),0)</f>
        <v>415.78</v>
      </c>
      <c r="J4023" s="5">
        <v>438.5</v>
      </c>
      <c r="K4023" s="5" t="s">
        <v>82</v>
      </c>
      <c r="L4023" s="5" t="s">
        <v>83</v>
      </c>
      <c r="M4023" s="5" t="str">
        <f t="shared" si="62"/>
        <v>0</v>
      </c>
      <c r="N4023" s="5" t="str">
        <f>TEXT(Table1[[#This Row],[Date]],"mmm")</f>
        <v>Aug</v>
      </c>
      <c r="O4023" s="5">
        <f>YEAR(Table1[[#This Row],[Date]])</f>
        <v>2024</v>
      </c>
    </row>
    <row r="4024" spans="1:15" x14ac:dyDescent="0.25">
      <c r="A4024" s="5">
        <v>4023</v>
      </c>
      <c r="B4024" s="6">
        <v>45022</v>
      </c>
      <c r="C4024" s="5" t="s">
        <v>56</v>
      </c>
      <c r="D4024" s="5" t="str">
        <f>VLOOKUP($C4024,'Sales Person'!$A$1:$C$21,2,0)</f>
        <v>Nick Patrick</v>
      </c>
      <c r="E4024" s="5" t="s">
        <v>15</v>
      </c>
      <c r="F4024" s="5" t="str">
        <f>VLOOKUP($E4024,Country!$A$1:$B$11,2,0)</f>
        <v>Oceania</v>
      </c>
      <c r="G4024" s="5" t="s">
        <v>26</v>
      </c>
      <c r="H4024" s="5" t="str">
        <f>VLOOKUP($G4024,Products!$A$1:$C$11,COLUMNS(Products!$A$2:B4024),0)</f>
        <v>Electronics</v>
      </c>
      <c r="I4024" s="5">
        <f>VLOOKUP($G4024,Products!$A$1:$C$11,COLUMNS(Products!$A$2:C4024),0)</f>
        <v>263.2</v>
      </c>
      <c r="J4024" s="5">
        <v>386.36</v>
      </c>
      <c r="K4024" s="5" t="s">
        <v>81</v>
      </c>
      <c r="L4024" s="6">
        <v>45042</v>
      </c>
      <c r="M4024" s="5">
        <f t="shared" si="62"/>
        <v>20</v>
      </c>
      <c r="N4024" s="5" t="str">
        <f>TEXT(Table1[[#This Row],[Date]],"mmm")</f>
        <v>Apr</v>
      </c>
      <c r="O4024" s="5">
        <f>YEAR(Table1[[#This Row],[Date]])</f>
        <v>2023</v>
      </c>
    </row>
    <row r="4025" spans="1:15" x14ac:dyDescent="0.25">
      <c r="A4025" s="5">
        <v>4024</v>
      </c>
      <c r="B4025" s="6">
        <v>45415</v>
      </c>
      <c r="C4025" s="5" t="s">
        <v>42</v>
      </c>
      <c r="D4025" s="5" t="str">
        <f>VLOOKUP($C4025,'Sales Person'!$A$1:$C$21,2,0)</f>
        <v>Cathy Kelley</v>
      </c>
      <c r="E4025" s="5" t="s">
        <v>10</v>
      </c>
      <c r="F4025" s="5" t="str">
        <f>VLOOKUP($E4025,Country!$A$1:$B$11,2,0)</f>
        <v>Europe</v>
      </c>
      <c r="G4025" s="5" t="s">
        <v>31</v>
      </c>
      <c r="H4025" s="5" t="str">
        <f>VLOOKUP($G4025,Products!$A$1:$C$11,COLUMNS(Products!$A$2:B4025),0)</f>
        <v>Electronics</v>
      </c>
      <c r="I4025" s="5">
        <f>VLOOKUP($G4025,Products!$A$1:$C$11,COLUMNS(Products!$A$2:C4025),0)</f>
        <v>71.97</v>
      </c>
      <c r="J4025" s="5">
        <v>877.86</v>
      </c>
      <c r="K4025" s="5" t="s">
        <v>81</v>
      </c>
      <c r="L4025" s="6">
        <v>45421</v>
      </c>
      <c r="M4025" s="5">
        <f t="shared" si="62"/>
        <v>6</v>
      </c>
      <c r="N4025" s="5" t="str">
        <f>TEXT(Table1[[#This Row],[Date]],"mmm")</f>
        <v>May</v>
      </c>
      <c r="O4025" s="5">
        <f>YEAR(Table1[[#This Row],[Date]])</f>
        <v>2024</v>
      </c>
    </row>
    <row r="4026" spans="1:15" x14ac:dyDescent="0.25">
      <c r="A4026" s="5">
        <v>4025</v>
      </c>
      <c r="B4026" s="6">
        <v>45234</v>
      </c>
      <c r="C4026" s="5" t="s">
        <v>64</v>
      </c>
      <c r="D4026" s="5" t="str">
        <f>VLOOKUP($C4026,'Sales Person'!$A$1:$C$21,2,0)</f>
        <v>Michale Cole</v>
      </c>
      <c r="E4026" s="5" t="s">
        <v>7</v>
      </c>
      <c r="F4026" s="5" t="str">
        <f>VLOOKUP($E4026,Country!$A$1:$B$11,2,0)</f>
        <v>Europe</v>
      </c>
      <c r="G4026" s="5" t="s">
        <v>32</v>
      </c>
      <c r="H4026" s="5" t="str">
        <f>VLOOKUP($G4026,Products!$A$1:$C$11,COLUMNS(Products!$A$2:B4026),0)</f>
        <v>Audio</v>
      </c>
      <c r="I4026" s="5">
        <f>VLOOKUP($G4026,Products!$A$1:$C$11,COLUMNS(Products!$A$2:C4026),0)</f>
        <v>143.09</v>
      </c>
      <c r="J4026" s="5">
        <v>428.25</v>
      </c>
      <c r="K4026" s="5" t="s">
        <v>82</v>
      </c>
      <c r="L4026" s="5" t="s">
        <v>83</v>
      </c>
      <c r="M4026" s="5" t="str">
        <f t="shared" si="62"/>
        <v>0</v>
      </c>
      <c r="N4026" s="5" t="str">
        <f>TEXT(Table1[[#This Row],[Date]],"mmm")</f>
        <v>Nov</v>
      </c>
      <c r="O4026" s="5">
        <f>YEAR(Table1[[#This Row],[Date]])</f>
        <v>2023</v>
      </c>
    </row>
    <row r="4027" spans="1:15" x14ac:dyDescent="0.25">
      <c r="A4027" s="5">
        <v>4026</v>
      </c>
      <c r="B4027" s="6">
        <v>45032</v>
      </c>
      <c r="C4027" s="5" t="s">
        <v>46</v>
      </c>
      <c r="D4027" s="5" t="str">
        <f>VLOOKUP($C4027,'Sales Person'!$A$1:$C$21,2,0)</f>
        <v>Nick Patrick</v>
      </c>
      <c r="E4027" s="5" t="s">
        <v>9</v>
      </c>
      <c r="F4027" s="5" t="str">
        <f>VLOOKUP($E4027,Country!$A$1:$B$11,2,0)</f>
        <v>Europe</v>
      </c>
      <c r="G4027" s="5" t="s">
        <v>22</v>
      </c>
      <c r="H4027" s="5" t="str">
        <f>VLOOKUP($G4027,Products!$A$1:$C$11,COLUMNS(Products!$A$2:B4027),0)</f>
        <v>Computing</v>
      </c>
      <c r="I4027" s="5">
        <f>VLOOKUP($G4027,Products!$A$1:$C$11,COLUMNS(Products!$A$2:C4027),0)</f>
        <v>415.78</v>
      </c>
      <c r="J4027" s="5">
        <v>777.77</v>
      </c>
      <c r="K4027" s="5" t="s">
        <v>81</v>
      </c>
      <c r="L4027" s="6">
        <v>45042</v>
      </c>
      <c r="M4027" s="5">
        <f t="shared" si="62"/>
        <v>10</v>
      </c>
      <c r="N4027" s="5" t="str">
        <f>TEXT(Table1[[#This Row],[Date]],"mmm")</f>
        <v>Apr</v>
      </c>
      <c r="O4027" s="5">
        <f>YEAR(Table1[[#This Row],[Date]])</f>
        <v>2023</v>
      </c>
    </row>
    <row r="4028" spans="1:15" x14ac:dyDescent="0.25">
      <c r="A4028" s="5">
        <v>4027</v>
      </c>
      <c r="B4028" s="6">
        <v>45591</v>
      </c>
      <c r="C4028" s="5" t="s">
        <v>38</v>
      </c>
      <c r="D4028" s="5" t="str">
        <f>VLOOKUP($C4028,'Sales Person'!$A$1:$C$21,2,0)</f>
        <v>Samantha Irvin</v>
      </c>
      <c r="E4028" s="5" t="s">
        <v>9</v>
      </c>
      <c r="F4028" s="5" t="str">
        <f>VLOOKUP($E4028,Country!$A$1:$B$11,2,0)</f>
        <v>Europe</v>
      </c>
      <c r="G4028" s="5" t="s">
        <v>30</v>
      </c>
      <c r="H4028" s="5" t="str">
        <f>VLOOKUP($G4028,Products!$A$1:$C$11,COLUMNS(Products!$A$2:B4028),0)</f>
        <v>Audio</v>
      </c>
      <c r="I4028" s="5">
        <f>VLOOKUP($G4028,Products!$A$1:$C$11,COLUMNS(Products!$A$2:C4028),0)</f>
        <v>199.57</v>
      </c>
      <c r="J4028" s="5">
        <v>506.63</v>
      </c>
      <c r="K4028" s="5" t="s">
        <v>81</v>
      </c>
      <c r="L4028" s="6">
        <v>45601</v>
      </c>
      <c r="M4028" s="5">
        <f t="shared" si="62"/>
        <v>10</v>
      </c>
      <c r="N4028" s="5" t="str">
        <f>TEXT(Table1[[#This Row],[Date]],"mmm")</f>
        <v>Oct</v>
      </c>
      <c r="O4028" s="5">
        <f>YEAR(Table1[[#This Row],[Date]])</f>
        <v>2024</v>
      </c>
    </row>
    <row r="4029" spans="1:15" x14ac:dyDescent="0.25">
      <c r="A4029" s="5">
        <v>4028</v>
      </c>
      <c r="B4029" s="6">
        <v>44978</v>
      </c>
      <c r="C4029" s="5" t="s">
        <v>56</v>
      </c>
      <c r="D4029" s="5" t="str">
        <f>VLOOKUP($C4029,'Sales Person'!$A$1:$C$21,2,0)</f>
        <v>Nick Patrick</v>
      </c>
      <c r="E4029" s="5" t="s">
        <v>13</v>
      </c>
      <c r="F4029" s="5" t="str">
        <f>VLOOKUP($E4029,Country!$A$1:$B$11,2,0)</f>
        <v>Asia</v>
      </c>
      <c r="G4029" s="5" t="s">
        <v>30</v>
      </c>
      <c r="H4029" s="5" t="str">
        <f>VLOOKUP($G4029,Products!$A$1:$C$11,COLUMNS(Products!$A$2:B4029),0)</f>
        <v>Audio</v>
      </c>
      <c r="I4029" s="5">
        <f>VLOOKUP($G4029,Products!$A$1:$C$11,COLUMNS(Products!$A$2:C4029),0)</f>
        <v>199.57</v>
      </c>
      <c r="J4029" s="5">
        <v>935.33</v>
      </c>
      <c r="K4029" s="5" t="s">
        <v>82</v>
      </c>
      <c r="L4029" s="5" t="s">
        <v>83</v>
      </c>
      <c r="M4029" s="5" t="str">
        <f t="shared" si="62"/>
        <v>0</v>
      </c>
      <c r="N4029" s="5" t="str">
        <f>TEXT(Table1[[#This Row],[Date]],"mmm")</f>
        <v>Feb</v>
      </c>
      <c r="O4029" s="5">
        <f>YEAR(Table1[[#This Row],[Date]])</f>
        <v>2023</v>
      </c>
    </row>
    <row r="4030" spans="1:15" x14ac:dyDescent="0.25">
      <c r="A4030" s="5">
        <v>4029</v>
      </c>
      <c r="B4030" s="6">
        <v>45574</v>
      </c>
      <c r="C4030" s="5" t="s">
        <v>54</v>
      </c>
      <c r="D4030" s="5" t="str">
        <f>VLOOKUP($C4030,'Sales Person'!$A$1:$C$21,2,0)</f>
        <v>Michale Cole</v>
      </c>
      <c r="E4030" s="5" t="s">
        <v>4</v>
      </c>
      <c r="F4030" s="5" t="str">
        <f>VLOOKUP($E4030,Country!$A$1:$B$11,2,0)</f>
        <v>North America</v>
      </c>
      <c r="G4030" s="5" t="s">
        <v>28</v>
      </c>
      <c r="H4030" s="5" t="str">
        <f>VLOOKUP($G4030,Products!$A$1:$C$11,COLUMNS(Products!$A$2:B4030),0)</f>
        <v>Electronics</v>
      </c>
      <c r="I4030" s="5">
        <f>VLOOKUP($G4030,Products!$A$1:$C$11,COLUMNS(Products!$A$2:C4030),0)</f>
        <v>282.79000000000002</v>
      </c>
      <c r="J4030" s="5">
        <v>545.86</v>
      </c>
      <c r="K4030" s="5" t="s">
        <v>81</v>
      </c>
      <c r="L4030" s="6">
        <v>45576</v>
      </c>
      <c r="M4030" s="5">
        <f t="shared" si="62"/>
        <v>2</v>
      </c>
      <c r="N4030" s="5" t="str">
        <f>TEXT(Table1[[#This Row],[Date]],"mmm")</f>
        <v>Oct</v>
      </c>
      <c r="O4030" s="5">
        <f>YEAR(Table1[[#This Row],[Date]])</f>
        <v>2024</v>
      </c>
    </row>
    <row r="4031" spans="1:15" x14ac:dyDescent="0.25">
      <c r="A4031" s="5">
        <v>4030</v>
      </c>
      <c r="B4031" s="6">
        <v>45333</v>
      </c>
      <c r="C4031" s="5" t="s">
        <v>38</v>
      </c>
      <c r="D4031" s="5" t="str">
        <f>VLOOKUP($C4031,'Sales Person'!$A$1:$C$21,2,0)</f>
        <v>Samantha Irvin</v>
      </c>
      <c r="E4031" s="5" t="s">
        <v>5</v>
      </c>
      <c r="F4031" s="5" t="str">
        <f>VLOOKUP($E4031,Country!$A$1:$B$11,2,0)</f>
        <v>South America</v>
      </c>
      <c r="G4031" s="5" t="s">
        <v>31</v>
      </c>
      <c r="H4031" s="5" t="str">
        <f>VLOOKUP($G4031,Products!$A$1:$C$11,COLUMNS(Products!$A$2:B4031),0)</f>
        <v>Electronics</v>
      </c>
      <c r="I4031" s="5">
        <f>VLOOKUP($G4031,Products!$A$1:$C$11,COLUMNS(Products!$A$2:C4031),0)</f>
        <v>71.97</v>
      </c>
      <c r="J4031" s="5">
        <v>980.7</v>
      </c>
      <c r="K4031" s="5" t="s">
        <v>82</v>
      </c>
      <c r="L4031" s="5" t="s">
        <v>83</v>
      </c>
      <c r="M4031" s="5" t="str">
        <f t="shared" si="62"/>
        <v>0</v>
      </c>
      <c r="N4031" s="5" t="str">
        <f>TEXT(Table1[[#This Row],[Date]],"mmm")</f>
        <v>Feb</v>
      </c>
      <c r="O4031" s="5">
        <f>YEAR(Table1[[#This Row],[Date]])</f>
        <v>2024</v>
      </c>
    </row>
    <row r="4032" spans="1:15" x14ac:dyDescent="0.25">
      <c r="A4032" s="5">
        <v>4031</v>
      </c>
      <c r="B4032" s="6">
        <v>45017</v>
      </c>
      <c r="C4032" s="5" t="s">
        <v>52</v>
      </c>
      <c r="D4032" s="5" t="str">
        <f>VLOOKUP($C4032,'Sales Person'!$A$1:$C$21,2,0)</f>
        <v>Nick Patrick</v>
      </c>
      <c r="E4032" s="5" t="s">
        <v>7</v>
      </c>
      <c r="F4032" s="5" t="str">
        <f>VLOOKUP($E4032,Country!$A$1:$B$11,2,0)</f>
        <v>Europe</v>
      </c>
      <c r="G4032" s="5" t="s">
        <v>20</v>
      </c>
      <c r="H4032" s="5" t="str">
        <f>VLOOKUP($G4032,Products!$A$1:$C$11,COLUMNS(Products!$A$2:B4032),0)</f>
        <v>Office Equipment</v>
      </c>
      <c r="I4032" s="5">
        <f>VLOOKUP($G4032,Products!$A$1:$C$11,COLUMNS(Products!$A$2:C4032),0)</f>
        <v>350.59</v>
      </c>
      <c r="J4032" s="5">
        <v>114.09</v>
      </c>
      <c r="K4032" s="5" t="s">
        <v>82</v>
      </c>
      <c r="L4032" s="5" t="s">
        <v>83</v>
      </c>
      <c r="M4032" s="5" t="str">
        <f t="shared" si="62"/>
        <v>0</v>
      </c>
      <c r="N4032" s="5" t="str">
        <f>TEXT(Table1[[#This Row],[Date]],"mmm")</f>
        <v>Apr</v>
      </c>
      <c r="O4032" s="5">
        <f>YEAR(Table1[[#This Row],[Date]])</f>
        <v>2023</v>
      </c>
    </row>
    <row r="4033" spans="1:15" x14ac:dyDescent="0.25">
      <c r="A4033" s="5">
        <v>4032</v>
      </c>
      <c r="B4033" s="6">
        <v>44963</v>
      </c>
      <c r="C4033" s="5" t="s">
        <v>44</v>
      </c>
      <c r="D4033" s="5" t="str">
        <f>VLOOKUP($C4033,'Sales Person'!$A$1:$C$21,2,0)</f>
        <v>Cathy Kelley</v>
      </c>
      <c r="E4033" s="5" t="s">
        <v>10</v>
      </c>
      <c r="F4033" s="5" t="str">
        <f>VLOOKUP($E4033,Country!$A$1:$B$11,2,0)</f>
        <v>Europe</v>
      </c>
      <c r="G4033" s="5" t="s">
        <v>31</v>
      </c>
      <c r="H4033" s="5" t="str">
        <f>VLOOKUP($G4033,Products!$A$1:$C$11,COLUMNS(Products!$A$2:B4033),0)</f>
        <v>Electronics</v>
      </c>
      <c r="I4033" s="5">
        <f>VLOOKUP($G4033,Products!$A$1:$C$11,COLUMNS(Products!$A$2:C4033),0)</f>
        <v>71.97</v>
      </c>
      <c r="J4033" s="5">
        <v>512.83000000000004</v>
      </c>
      <c r="K4033" s="5" t="s">
        <v>81</v>
      </c>
      <c r="L4033" s="6">
        <v>44969</v>
      </c>
      <c r="M4033" s="5">
        <f t="shared" si="62"/>
        <v>6</v>
      </c>
      <c r="N4033" s="5" t="str">
        <f>TEXT(Table1[[#This Row],[Date]],"mmm")</f>
        <v>Feb</v>
      </c>
      <c r="O4033" s="5">
        <f>YEAR(Table1[[#This Row],[Date]])</f>
        <v>2023</v>
      </c>
    </row>
    <row r="4034" spans="1:15" x14ac:dyDescent="0.25">
      <c r="A4034" s="5">
        <v>4033</v>
      </c>
      <c r="B4034" s="6">
        <v>45050</v>
      </c>
      <c r="C4034" s="5" t="s">
        <v>62</v>
      </c>
      <c r="D4034" s="5" t="str">
        <f>VLOOKUP($C4034,'Sales Person'!$A$1:$C$21,2,0)</f>
        <v>Cathy Kelley</v>
      </c>
      <c r="E4034" s="5" t="s">
        <v>13</v>
      </c>
      <c r="F4034" s="5" t="str">
        <f>VLOOKUP($E4034,Country!$A$1:$B$11,2,0)</f>
        <v>Asia</v>
      </c>
      <c r="G4034" s="5" t="s">
        <v>20</v>
      </c>
      <c r="H4034" s="5" t="str">
        <f>VLOOKUP($G4034,Products!$A$1:$C$11,COLUMNS(Products!$A$2:B4034),0)</f>
        <v>Office Equipment</v>
      </c>
      <c r="I4034" s="5">
        <f>VLOOKUP($G4034,Products!$A$1:$C$11,COLUMNS(Products!$A$2:C4034),0)</f>
        <v>350.59</v>
      </c>
      <c r="J4034" s="5">
        <v>688.85</v>
      </c>
      <c r="K4034" s="5" t="s">
        <v>81</v>
      </c>
      <c r="L4034" s="6">
        <v>45065</v>
      </c>
      <c r="M4034" s="5">
        <f t="shared" ref="M4034:M4097" si="63">IFERROR(L4034-B4034,"0")</f>
        <v>15</v>
      </c>
      <c r="N4034" s="5" t="str">
        <f>TEXT(Table1[[#This Row],[Date]],"mmm")</f>
        <v>May</v>
      </c>
      <c r="O4034" s="5">
        <f>YEAR(Table1[[#This Row],[Date]])</f>
        <v>2023</v>
      </c>
    </row>
    <row r="4035" spans="1:15" x14ac:dyDescent="0.25">
      <c r="A4035" s="5">
        <v>4034</v>
      </c>
      <c r="B4035" s="6">
        <v>45558</v>
      </c>
      <c r="C4035" s="5" t="s">
        <v>68</v>
      </c>
      <c r="D4035" s="5" t="str">
        <f>VLOOKUP($C4035,'Sales Person'!$A$1:$C$21,2,0)</f>
        <v>Samantha Irvin</v>
      </c>
      <c r="E4035" s="5" t="s">
        <v>14</v>
      </c>
      <c r="F4035" s="5" t="str">
        <f>VLOOKUP($E4035,Country!$A$1:$B$11,2,0)</f>
        <v>Asia</v>
      </c>
      <c r="G4035" s="5" t="s">
        <v>33</v>
      </c>
      <c r="H4035" s="5" t="str">
        <f>VLOOKUP($G4035,Products!$A$1:$C$11,COLUMNS(Products!$A$2:B4035),0)</f>
        <v>Electronics</v>
      </c>
      <c r="I4035" s="5">
        <f>VLOOKUP($G4035,Products!$A$1:$C$11,COLUMNS(Products!$A$2:C4035),0)</f>
        <v>381.62</v>
      </c>
      <c r="J4035" s="5">
        <v>185.86</v>
      </c>
      <c r="K4035" s="5" t="s">
        <v>81</v>
      </c>
      <c r="L4035" s="6">
        <v>45576</v>
      </c>
      <c r="M4035" s="5">
        <f t="shared" si="63"/>
        <v>18</v>
      </c>
      <c r="N4035" s="5" t="str">
        <f>TEXT(Table1[[#This Row],[Date]],"mmm")</f>
        <v>Sep</v>
      </c>
      <c r="O4035" s="5">
        <f>YEAR(Table1[[#This Row],[Date]])</f>
        <v>2024</v>
      </c>
    </row>
    <row r="4036" spans="1:15" x14ac:dyDescent="0.25">
      <c r="A4036" s="5">
        <v>4035</v>
      </c>
      <c r="B4036" s="6">
        <v>45316</v>
      </c>
      <c r="C4036" s="5" t="s">
        <v>60</v>
      </c>
      <c r="D4036" s="5" t="str">
        <f>VLOOKUP($C4036,'Sales Person'!$A$1:$C$21,2,0)</f>
        <v>Cathy Kelley</v>
      </c>
      <c r="E4036" s="5" t="s">
        <v>10</v>
      </c>
      <c r="F4036" s="5" t="str">
        <f>VLOOKUP($E4036,Country!$A$1:$B$11,2,0)</f>
        <v>Europe</v>
      </c>
      <c r="G4036" s="5" t="s">
        <v>22</v>
      </c>
      <c r="H4036" s="5" t="str">
        <f>VLOOKUP($G4036,Products!$A$1:$C$11,COLUMNS(Products!$A$2:B4036),0)</f>
        <v>Computing</v>
      </c>
      <c r="I4036" s="5">
        <f>VLOOKUP($G4036,Products!$A$1:$C$11,COLUMNS(Products!$A$2:C4036),0)</f>
        <v>415.78</v>
      </c>
      <c r="J4036" s="5">
        <v>143.22</v>
      </c>
      <c r="K4036" s="5" t="s">
        <v>82</v>
      </c>
      <c r="L4036" s="5" t="s">
        <v>83</v>
      </c>
      <c r="M4036" s="5" t="str">
        <f t="shared" si="63"/>
        <v>0</v>
      </c>
      <c r="N4036" s="5" t="str">
        <f>TEXT(Table1[[#This Row],[Date]],"mmm")</f>
        <v>Jan</v>
      </c>
      <c r="O4036" s="5">
        <f>YEAR(Table1[[#This Row],[Date]])</f>
        <v>2024</v>
      </c>
    </row>
    <row r="4037" spans="1:15" x14ac:dyDescent="0.25">
      <c r="A4037" s="5">
        <v>4036</v>
      </c>
      <c r="B4037" s="6">
        <v>45595</v>
      </c>
      <c r="C4037" s="5" t="s">
        <v>44</v>
      </c>
      <c r="D4037" s="5" t="str">
        <f>VLOOKUP($C4037,'Sales Person'!$A$1:$C$21,2,0)</f>
        <v>Cathy Kelley</v>
      </c>
      <c r="E4037" s="5" t="s">
        <v>7</v>
      </c>
      <c r="F4037" s="5" t="str">
        <f>VLOOKUP($E4037,Country!$A$1:$B$11,2,0)</f>
        <v>Europe</v>
      </c>
      <c r="G4037" s="5" t="s">
        <v>29</v>
      </c>
      <c r="H4037" s="5" t="str">
        <f>VLOOKUP($G4037,Products!$A$1:$C$11,COLUMNS(Products!$A$2:B4037),0)</f>
        <v>Computing</v>
      </c>
      <c r="I4037" s="5">
        <f>VLOOKUP($G4037,Products!$A$1:$C$11,COLUMNS(Products!$A$2:C4037),0)</f>
        <v>104.6</v>
      </c>
      <c r="J4037" s="5">
        <v>390.59</v>
      </c>
      <c r="K4037" s="5" t="s">
        <v>82</v>
      </c>
      <c r="L4037" s="5" t="s">
        <v>83</v>
      </c>
      <c r="M4037" s="5" t="str">
        <f t="shared" si="63"/>
        <v>0</v>
      </c>
      <c r="N4037" s="5" t="str">
        <f>TEXT(Table1[[#This Row],[Date]],"mmm")</f>
        <v>Oct</v>
      </c>
      <c r="O4037" s="5">
        <f>YEAR(Table1[[#This Row],[Date]])</f>
        <v>2024</v>
      </c>
    </row>
    <row r="4038" spans="1:15" x14ac:dyDescent="0.25">
      <c r="A4038" s="5">
        <v>4037</v>
      </c>
      <c r="B4038" s="6">
        <v>44996</v>
      </c>
      <c r="C4038" s="5" t="s">
        <v>52</v>
      </c>
      <c r="D4038" s="5" t="str">
        <f>VLOOKUP($C4038,'Sales Person'!$A$1:$C$21,2,0)</f>
        <v>Nick Patrick</v>
      </c>
      <c r="E4038" s="5" t="s">
        <v>11</v>
      </c>
      <c r="F4038" s="5" t="str">
        <f>VLOOKUP($E4038,Country!$A$1:$B$11,2,0)</f>
        <v>Asia</v>
      </c>
      <c r="G4038" s="5" t="s">
        <v>26</v>
      </c>
      <c r="H4038" s="5" t="str">
        <f>VLOOKUP($G4038,Products!$A$1:$C$11,COLUMNS(Products!$A$2:B4038),0)</f>
        <v>Electronics</v>
      </c>
      <c r="I4038" s="5">
        <f>VLOOKUP($G4038,Products!$A$1:$C$11,COLUMNS(Products!$A$2:C4038),0)</f>
        <v>263.2</v>
      </c>
      <c r="J4038" s="5">
        <v>400.78</v>
      </c>
      <c r="K4038" s="5" t="s">
        <v>81</v>
      </c>
      <c r="L4038" s="6">
        <v>45008</v>
      </c>
      <c r="M4038" s="5">
        <f t="shared" si="63"/>
        <v>12</v>
      </c>
      <c r="N4038" s="5" t="str">
        <f>TEXT(Table1[[#This Row],[Date]],"mmm")</f>
        <v>Mar</v>
      </c>
      <c r="O4038" s="5">
        <f>YEAR(Table1[[#This Row],[Date]])</f>
        <v>2023</v>
      </c>
    </row>
    <row r="4039" spans="1:15" x14ac:dyDescent="0.25">
      <c r="A4039" s="5">
        <v>4038</v>
      </c>
      <c r="B4039" s="6">
        <v>45619</v>
      </c>
      <c r="C4039" s="5" t="s">
        <v>60</v>
      </c>
      <c r="D4039" s="5" t="str">
        <f>VLOOKUP($C4039,'Sales Person'!$A$1:$C$21,2,0)</f>
        <v>Cathy Kelley</v>
      </c>
      <c r="E4039" s="5" t="s">
        <v>2</v>
      </c>
      <c r="F4039" s="5" t="str">
        <f>VLOOKUP($E4039,Country!$A$1:$B$11,2,0)</f>
        <v>North America</v>
      </c>
      <c r="G4039" s="5" t="s">
        <v>33</v>
      </c>
      <c r="H4039" s="5" t="str">
        <f>VLOOKUP($G4039,Products!$A$1:$C$11,COLUMNS(Products!$A$2:B4039),0)</f>
        <v>Electronics</v>
      </c>
      <c r="I4039" s="5">
        <f>VLOOKUP($G4039,Products!$A$1:$C$11,COLUMNS(Products!$A$2:C4039),0)</f>
        <v>381.62</v>
      </c>
      <c r="J4039" s="5">
        <v>558.66999999999996</v>
      </c>
      <c r="K4039" s="5" t="s">
        <v>82</v>
      </c>
      <c r="L4039" s="5" t="s">
        <v>83</v>
      </c>
      <c r="M4039" s="5" t="str">
        <f t="shared" si="63"/>
        <v>0</v>
      </c>
      <c r="N4039" s="5" t="str">
        <f>TEXT(Table1[[#This Row],[Date]],"mmm")</f>
        <v>Nov</v>
      </c>
      <c r="O4039" s="5">
        <f>YEAR(Table1[[#This Row],[Date]])</f>
        <v>2024</v>
      </c>
    </row>
    <row r="4040" spans="1:15" x14ac:dyDescent="0.25">
      <c r="A4040" s="5">
        <v>4039</v>
      </c>
      <c r="B4040" s="6">
        <v>45627</v>
      </c>
      <c r="C4040" s="5" t="s">
        <v>58</v>
      </c>
      <c r="D4040" s="5" t="str">
        <f>VLOOKUP($C4040,'Sales Person'!$A$1:$C$21,2,0)</f>
        <v>Nick Patrick</v>
      </c>
      <c r="E4040" s="5" t="s">
        <v>11</v>
      </c>
      <c r="F4040" s="5" t="str">
        <f>VLOOKUP($E4040,Country!$A$1:$B$11,2,0)</f>
        <v>Asia</v>
      </c>
      <c r="G4040" s="5" t="s">
        <v>32</v>
      </c>
      <c r="H4040" s="5" t="str">
        <f>VLOOKUP($G4040,Products!$A$1:$C$11,COLUMNS(Products!$A$2:B4040),0)</f>
        <v>Audio</v>
      </c>
      <c r="I4040" s="5">
        <f>VLOOKUP($G4040,Products!$A$1:$C$11,COLUMNS(Products!$A$2:C4040),0)</f>
        <v>143.09</v>
      </c>
      <c r="J4040" s="5">
        <v>236.41</v>
      </c>
      <c r="K4040" s="5" t="s">
        <v>81</v>
      </c>
      <c r="L4040" s="6">
        <v>45639</v>
      </c>
      <c r="M4040" s="5">
        <f t="shared" si="63"/>
        <v>12</v>
      </c>
      <c r="N4040" s="5" t="str">
        <f>TEXT(Table1[[#This Row],[Date]],"mmm")</f>
        <v>Dec</v>
      </c>
      <c r="O4040" s="5">
        <f>YEAR(Table1[[#This Row],[Date]])</f>
        <v>2024</v>
      </c>
    </row>
    <row r="4041" spans="1:15" x14ac:dyDescent="0.25">
      <c r="A4041" s="5">
        <v>4040</v>
      </c>
      <c r="B4041" s="6">
        <v>45490</v>
      </c>
      <c r="C4041" s="5" t="s">
        <v>66</v>
      </c>
      <c r="D4041" s="5" t="str">
        <f>VLOOKUP($C4041,'Sales Person'!$A$1:$C$21,2,0)</f>
        <v>Michale Cole</v>
      </c>
      <c r="E4041" s="5" t="s">
        <v>4</v>
      </c>
      <c r="F4041" s="5" t="str">
        <f>VLOOKUP($E4041,Country!$A$1:$B$11,2,0)</f>
        <v>North America</v>
      </c>
      <c r="G4041" s="5" t="s">
        <v>24</v>
      </c>
      <c r="H4041" s="5" t="str">
        <f>VLOOKUP($G4041,Products!$A$1:$C$11,COLUMNS(Products!$A$2:B4041),0)</f>
        <v>Audio</v>
      </c>
      <c r="I4041" s="5">
        <f>VLOOKUP($G4041,Products!$A$1:$C$11,COLUMNS(Products!$A$2:C4041),0)</f>
        <v>195.62</v>
      </c>
      <c r="J4041" s="5">
        <v>908.84</v>
      </c>
      <c r="K4041" s="5" t="s">
        <v>81</v>
      </c>
      <c r="L4041" s="6">
        <v>45492</v>
      </c>
      <c r="M4041" s="5">
        <f t="shared" si="63"/>
        <v>2</v>
      </c>
      <c r="N4041" s="5" t="str">
        <f>TEXT(Table1[[#This Row],[Date]],"mmm")</f>
        <v>Jul</v>
      </c>
      <c r="O4041" s="5">
        <f>YEAR(Table1[[#This Row],[Date]])</f>
        <v>2024</v>
      </c>
    </row>
    <row r="4042" spans="1:15" x14ac:dyDescent="0.25">
      <c r="A4042" s="5">
        <v>4041</v>
      </c>
      <c r="B4042" s="6">
        <v>45246</v>
      </c>
      <c r="C4042" s="5" t="s">
        <v>50</v>
      </c>
      <c r="D4042" s="5" t="str">
        <f>VLOOKUP($C4042,'Sales Person'!$A$1:$C$21,2,0)</f>
        <v>Michale Cole</v>
      </c>
      <c r="E4042" s="5" t="s">
        <v>15</v>
      </c>
      <c r="F4042" s="5" t="str">
        <f>VLOOKUP($E4042,Country!$A$1:$B$11,2,0)</f>
        <v>Oceania</v>
      </c>
      <c r="G4042" s="5" t="s">
        <v>20</v>
      </c>
      <c r="H4042" s="5" t="str">
        <f>VLOOKUP($G4042,Products!$A$1:$C$11,COLUMNS(Products!$A$2:B4042),0)</f>
        <v>Office Equipment</v>
      </c>
      <c r="I4042" s="5">
        <f>VLOOKUP($G4042,Products!$A$1:$C$11,COLUMNS(Products!$A$2:C4042),0)</f>
        <v>350.59</v>
      </c>
      <c r="J4042" s="5">
        <v>103.17</v>
      </c>
      <c r="K4042" s="5" t="s">
        <v>82</v>
      </c>
      <c r="L4042" s="5" t="s">
        <v>83</v>
      </c>
      <c r="M4042" s="5" t="str">
        <f t="shared" si="63"/>
        <v>0</v>
      </c>
      <c r="N4042" s="5" t="str">
        <f>TEXT(Table1[[#This Row],[Date]],"mmm")</f>
        <v>Nov</v>
      </c>
      <c r="O4042" s="5">
        <f>YEAR(Table1[[#This Row],[Date]])</f>
        <v>2023</v>
      </c>
    </row>
    <row r="4043" spans="1:15" x14ac:dyDescent="0.25">
      <c r="A4043" s="5">
        <v>4042</v>
      </c>
      <c r="B4043" s="6">
        <v>45514</v>
      </c>
      <c r="C4043" s="5" t="s">
        <v>64</v>
      </c>
      <c r="D4043" s="5" t="str">
        <f>VLOOKUP($C4043,'Sales Person'!$A$1:$C$21,2,0)</f>
        <v>Michale Cole</v>
      </c>
      <c r="E4043" s="5" t="s">
        <v>15</v>
      </c>
      <c r="F4043" s="5" t="str">
        <f>VLOOKUP($E4043,Country!$A$1:$B$11,2,0)</f>
        <v>Oceania</v>
      </c>
      <c r="G4043" s="5" t="s">
        <v>24</v>
      </c>
      <c r="H4043" s="5" t="str">
        <f>VLOOKUP($G4043,Products!$A$1:$C$11,COLUMNS(Products!$A$2:B4043),0)</f>
        <v>Audio</v>
      </c>
      <c r="I4043" s="5">
        <f>VLOOKUP($G4043,Products!$A$1:$C$11,COLUMNS(Products!$A$2:C4043),0)</f>
        <v>195.62</v>
      </c>
      <c r="J4043" s="5">
        <v>881.57</v>
      </c>
      <c r="K4043" s="5" t="s">
        <v>82</v>
      </c>
      <c r="L4043" s="5" t="s">
        <v>83</v>
      </c>
      <c r="M4043" s="5" t="str">
        <f t="shared" si="63"/>
        <v>0</v>
      </c>
      <c r="N4043" s="5" t="str">
        <f>TEXT(Table1[[#This Row],[Date]],"mmm")</f>
        <v>Aug</v>
      </c>
      <c r="O4043" s="5">
        <f>YEAR(Table1[[#This Row],[Date]])</f>
        <v>2024</v>
      </c>
    </row>
    <row r="4044" spans="1:15" x14ac:dyDescent="0.25">
      <c r="A4044" s="5">
        <v>4043</v>
      </c>
      <c r="B4044" s="6">
        <v>45290</v>
      </c>
      <c r="C4044" s="5" t="s">
        <v>42</v>
      </c>
      <c r="D4044" s="5" t="str">
        <f>VLOOKUP($C4044,'Sales Person'!$A$1:$C$21,2,0)</f>
        <v>Cathy Kelley</v>
      </c>
      <c r="E4044" s="5" t="s">
        <v>7</v>
      </c>
      <c r="F4044" s="5" t="str">
        <f>VLOOKUP($E4044,Country!$A$1:$B$11,2,0)</f>
        <v>Europe</v>
      </c>
      <c r="G4044" s="5" t="s">
        <v>32</v>
      </c>
      <c r="H4044" s="5" t="str">
        <f>VLOOKUP($G4044,Products!$A$1:$C$11,COLUMNS(Products!$A$2:B4044),0)</f>
        <v>Audio</v>
      </c>
      <c r="I4044" s="5">
        <f>VLOOKUP($G4044,Products!$A$1:$C$11,COLUMNS(Products!$A$2:C4044),0)</f>
        <v>143.09</v>
      </c>
      <c r="J4044" s="5">
        <v>765.96</v>
      </c>
      <c r="K4044" s="5" t="s">
        <v>81</v>
      </c>
      <c r="L4044" s="6">
        <v>45298</v>
      </c>
      <c r="M4044" s="5">
        <f t="shared" si="63"/>
        <v>8</v>
      </c>
      <c r="N4044" s="5" t="str">
        <f>TEXT(Table1[[#This Row],[Date]],"mmm")</f>
        <v>Dec</v>
      </c>
      <c r="O4044" s="5">
        <f>YEAR(Table1[[#This Row],[Date]])</f>
        <v>2023</v>
      </c>
    </row>
    <row r="4045" spans="1:15" x14ac:dyDescent="0.25">
      <c r="A4045" s="5">
        <v>4044</v>
      </c>
      <c r="B4045" s="6">
        <v>45257</v>
      </c>
      <c r="C4045" s="5" t="s">
        <v>62</v>
      </c>
      <c r="D4045" s="5" t="str">
        <f>VLOOKUP($C4045,'Sales Person'!$A$1:$C$21,2,0)</f>
        <v>Cathy Kelley</v>
      </c>
      <c r="E4045" s="5" t="s">
        <v>4</v>
      </c>
      <c r="F4045" s="5" t="str">
        <f>VLOOKUP($E4045,Country!$A$1:$B$11,2,0)</f>
        <v>North America</v>
      </c>
      <c r="G4045" s="5" t="s">
        <v>29</v>
      </c>
      <c r="H4045" s="5" t="str">
        <f>VLOOKUP($G4045,Products!$A$1:$C$11,COLUMNS(Products!$A$2:B4045),0)</f>
        <v>Computing</v>
      </c>
      <c r="I4045" s="5">
        <f>VLOOKUP($G4045,Products!$A$1:$C$11,COLUMNS(Products!$A$2:C4045),0)</f>
        <v>104.6</v>
      </c>
      <c r="J4045" s="5">
        <v>864.36</v>
      </c>
      <c r="K4045" s="5" t="s">
        <v>82</v>
      </c>
      <c r="L4045" s="5" t="s">
        <v>83</v>
      </c>
      <c r="M4045" s="5" t="str">
        <f t="shared" si="63"/>
        <v>0</v>
      </c>
      <c r="N4045" s="5" t="str">
        <f>TEXT(Table1[[#This Row],[Date]],"mmm")</f>
        <v>Nov</v>
      </c>
      <c r="O4045" s="5">
        <f>YEAR(Table1[[#This Row],[Date]])</f>
        <v>2023</v>
      </c>
    </row>
    <row r="4046" spans="1:15" x14ac:dyDescent="0.25">
      <c r="A4046" s="5">
        <v>4045</v>
      </c>
      <c r="B4046" s="6">
        <v>45064</v>
      </c>
      <c r="C4046" s="5" t="s">
        <v>44</v>
      </c>
      <c r="D4046" s="5" t="str">
        <f>VLOOKUP($C4046,'Sales Person'!$A$1:$C$21,2,0)</f>
        <v>Cathy Kelley</v>
      </c>
      <c r="E4046" s="5" t="s">
        <v>15</v>
      </c>
      <c r="F4046" s="5" t="str">
        <f>VLOOKUP($E4046,Country!$A$1:$B$11,2,0)</f>
        <v>Oceania</v>
      </c>
      <c r="G4046" s="5" t="s">
        <v>20</v>
      </c>
      <c r="H4046" s="5" t="str">
        <f>VLOOKUP($G4046,Products!$A$1:$C$11,COLUMNS(Products!$A$2:B4046),0)</f>
        <v>Office Equipment</v>
      </c>
      <c r="I4046" s="5">
        <f>VLOOKUP($G4046,Products!$A$1:$C$11,COLUMNS(Products!$A$2:C4046),0)</f>
        <v>350.59</v>
      </c>
      <c r="J4046" s="5">
        <v>837.1</v>
      </c>
      <c r="K4046" s="5" t="s">
        <v>81</v>
      </c>
      <c r="L4046" s="6">
        <v>45084</v>
      </c>
      <c r="M4046" s="5">
        <f t="shared" si="63"/>
        <v>20</v>
      </c>
      <c r="N4046" s="5" t="str">
        <f>TEXT(Table1[[#This Row],[Date]],"mmm")</f>
        <v>May</v>
      </c>
      <c r="O4046" s="5">
        <f>YEAR(Table1[[#This Row],[Date]])</f>
        <v>2023</v>
      </c>
    </row>
    <row r="4047" spans="1:15" x14ac:dyDescent="0.25">
      <c r="A4047" s="5">
        <v>4046</v>
      </c>
      <c r="B4047" s="6">
        <v>45475</v>
      </c>
      <c r="C4047" s="5" t="s">
        <v>64</v>
      </c>
      <c r="D4047" s="5" t="str">
        <f>VLOOKUP($C4047,'Sales Person'!$A$1:$C$21,2,0)</f>
        <v>Michale Cole</v>
      </c>
      <c r="E4047" s="5" t="s">
        <v>4</v>
      </c>
      <c r="F4047" s="5" t="str">
        <f>VLOOKUP($E4047,Country!$A$1:$B$11,2,0)</f>
        <v>North America</v>
      </c>
      <c r="G4047" s="5" t="s">
        <v>24</v>
      </c>
      <c r="H4047" s="5" t="str">
        <f>VLOOKUP($G4047,Products!$A$1:$C$11,COLUMNS(Products!$A$2:B4047),0)</f>
        <v>Audio</v>
      </c>
      <c r="I4047" s="5">
        <f>VLOOKUP($G4047,Products!$A$1:$C$11,COLUMNS(Products!$A$2:C4047),0)</f>
        <v>195.62</v>
      </c>
      <c r="J4047" s="5">
        <v>309.92</v>
      </c>
      <c r="K4047" s="5" t="s">
        <v>81</v>
      </c>
      <c r="L4047" s="6">
        <v>45477</v>
      </c>
      <c r="M4047" s="5">
        <f t="shared" si="63"/>
        <v>2</v>
      </c>
      <c r="N4047" s="5" t="str">
        <f>TEXT(Table1[[#This Row],[Date]],"mmm")</f>
        <v>Jul</v>
      </c>
      <c r="O4047" s="5">
        <f>YEAR(Table1[[#This Row],[Date]])</f>
        <v>2024</v>
      </c>
    </row>
    <row r="4048" spans="1:15" x14ac:dyDescent="0.25">
      <c r="A4048" s="5">
        <v>4047</v>
      </c>
      <c r="B4048" s="6">
        <v>45648</v>
      </c>
      <c r="C4048" s="5" t="s">
        <v>46</v>
      </c>
      <c r="D4048" s="5" t="str">
        <f>VLOOKUP($C4048,'Sales Person'!$A$1:$C$21,2,0)</f>
        <v>Nick Patrick</v>
      </c>
      <c r="E4048" s="5" t="s">
        <v>4</v>
      </c>
      <c r="F4048" s="5" t="str">
        <f>VLOOKUP($E4048,Country!$A$1:$B$11,2,0)</f>
        <v>North America</v>
      </c>
      <c r="G4048" s="5" t="s">
        <v>33</v>
      </c>
      <c r="H4048" s="5" t="str">
        <f>VLOOKUP($G4048,Products!$A$1:$C$11,COLUMNS(Products!$A$2:B4048),0)</f>
        <v>Electronics</v>
      </c>
      <c r="I4048" s="5">
        <f>VLOOKUP($G4048,Products!$A$1:$C$11,COLUMNS(Products!$A$2:C4048),0)</f>
        <v>381.62</v>
      </c>
      <c r="J4048" s="5">
        <v>842.65</v>
      </c>
      <c r="K4048" s="5" t="s">
        <v>81</v>
      </c>
      <c r="L4048" s="6">
        <v>45650</v>
      </c>
      <c r="M4048" s="5">
        <f t="shared" si="63"/>
        <v>2</v>
      </c>
      <c r="N4048" s="5" t="str">
        <f>TEXT(Table1[[#This Row],[Date]],"mmm")</f>
        <v>Dec</v>
      </c>
      <c r="O4048" s="5">
        <f>YEAR(Table1[[#This Row],[Date]])</f>
        <v>2024</v>
      </c>
    </row>
    <row r="4049" spans="1:15" x14ac:dyDescent="0.25">
      <c r="A4049" s="5">
        <v>4048</v>
      </c>
      <c r="B4049" s="6">
        <v>45457</v>
      </c>
      <c r="C4049" s="5" t="s">
        <v>66</v>
      </c>
      <c r="D4049" s="5" t="str">
        <f>VLOOKUP($C4049,'Sales Person'!$A$1:$C$21,2,0)</f>
        <v>Michale Cole</v>
      </c>
      <c r="E4049" s="5" t="s">
        <v>2</v>
      </c>
      <c r="F4049" s="5" t="str">
        <f>VLOOKUP($E4049,Country!$A$1:$B$11,2,0)</f>
        <v>North America</v>
      </c>
      <c r="G4049" s="5" t="s">
        <v>29</v>
      </c>
      <c r="H4049" s="5" t="str">
        <f>VLOOKUP($G4049,Products!$A$1:$C$11,COLUMNS(Products!$A$2:B4049),0)</f>
        <v>Computing</v>
      </c>
      <c r="I4049" s="5">
        <f>VLOOKUP($G4049,Products!$A$1:$C$11,COLUMNS(Products!$A$2:C4049),0)</f>
        <v>104.6</v>
      </c>
      <c r="J4049" s="5">
        <v>538.17999999999995</v>
      </c>
      <c r="K4049" s="5" t="s">
        <v>81</v>
      </c>
      <c r="L4049" s="6">
        <v>45458</v>
      </c>
      <c r="M4049" s="5">
        <f t="shared" si="63"/>
        <v>1</v>
      </c>
      <c r="N4049" s="5" t="str">
        <f>TEXT(Table1[[#This Row],[Date]],"mmm")</f>
        <v>Jun</v>
      </c>
      <c r="O4049" s="5">
        <f>YEAR(Table1[[#This Row],[Date]])</f>
        <v>2024</v>
      </c>
    </row>
    <row r="4050" spans="1:15" x14ac:dyDescent="0.25">
      <c r="A4050" s="5">
        <v>4049</v>
      </c>
      <c r="B4050" s="6">
        <v>45554</v>
      </c>
      <c r="C4050" s="5" t="s">
        <v>70</v>
      </c>
      <c r="D4050" s="5" t="str">
        <f>VLOOKUP($C4050,'Sales Person'!$A$1:$C$21,2,0)</f>
        <v>Cathy Kelley</v>
      </c>
      <c r="E4050" s="5" t="s">
        <v>14</v>
      </c>
      <c r="F4050" s="5" t="str">
        <f>VLOOKUP($E4050,Country!$A$1:$B$11,2,0)</f>
        <v>Asia</v>
      </c>
      <c r="G4050" s="5" t="s">
        <v>30</v>
      </c>
      <c r="H4050" s="5" t="str">
        <f>VLOOKUP($G4050,Products!$A$1:$C$11,COLUMNS(Products!$A$2:B4050),0)</f>
        <v>Audio</v>
      </c>
      <c r="I4050" s="5">
        <f>VLOOKUP($G4050,Products!$A$1:$C$11,COLUMNS(Products!$A$2:C4050),0)</f>
        <v>199.57</v>
      </c>
      <c r="J4050" s="5">
        <v>867.38</v>
      </c>
      <c r="K4050" s="5" t="s">
        <v>82</v>
      </c>
      <c r="L4050" s="5" t="s">
        <v>83</v>
      </c>
      <c r="M4050" s="5" t="str">
        <f t="shared" si="63"/>
        <v>0</v>
      </c>
      <c r="N4050" s="5" t="str">
        <f>TEXT(Table1[[#This Row],[Date]],"mmm")</f>
        <v>Sep</v>
      </c>
      <c r="O4050" s="5">
        <f>YEAR(Table1[[#This Row],[Date]])</f>
        <v>2024</v>
      </c>
    </row>
    <row r="4051" spans="1:15" x14ac:dyDescent="0.25">
      <c r="A4051" s="5">
        <v>4050</v>
      </c>
      <c r="B4051" s="6">
        <v>44934</v>
      </c>
      <c r="C4051" s="5" t="s">
        <v>72</v>
      </c>
      <c r="D4051" s="5" t="str">
        <f>VLOOKUP($C4051,'Sales Person'!$A$1:$C$21,2,0)</f>
        <v>Cathy Kelley</v>
      </c>
      <c r="E4051" s="5" t="s">
        <v>9</v>
      </c>
      <c r="F4051" s="5" t="str">
        <f>VLOOKUP($E4051,Country!$A$1:$B$11,2,0)</f>
        <v>Europe</v>
      </c>
      <c r="G4051" s="5" t="s">
        <v>29</v>
      </c>
      <c r="H4051" s="5" t="str">
        <f>VLOOKUP($G4051,Products!$A$1:$C$11,COLUMNS(Products!$A$2:B4051),0)</f>
        <v>Computing</v>
      </c>
      <c r="I4051" s="5">
        <f>VLOOKUP($G4051,Products!$A$1:$C$11,COLUMNS(Products!$A$2:C4051),0)</f>
        <v>104.6</v>
      </c>
      <c r="J4051" s="5">
        <v>527.88</v>
      </c>
      <c r="K4051" s="5" t="s">
        <v>81</v>
      </c>
      <c r="L4051" s="6">
        <v>44944</v>
      </c>
      <c r="M4051" s="5">
        <f t="shared" si="63"/>
        <v>10</v>
      </c>
      <c r="N4051" s="5" t="str">
        <f>TEXT(Table1[[#This Row],[Date]],"mmm")</f>
        <v>Jan</v>
      </c>
      <c r="O4051" s="5">
        <f>YEAR(Table1[[#This Row],[Date]])</f>
        <v>2023</v>
      </c>
    </row>
    <row r="4052" spans="1:15" x14ac:dyDescent="0.25">
      <c r="A4052" s="5">
        <v>4051</v>
      </c>
      <c r="B4052" s="6">
        <v>45348</v>
      </c>
      <c r="C4052" s="5" t="s">
        <v>62</v>
      </c>
      <c r="D4052" s="5" t="str">
        <f>VLOOKUP($C4052,'Sales Person'!$A$1:$C$21,2,0)</f>
        <v>Cathy Kelley</v>
      </c>
      <c r="E4052" s="5" t="s">
        <v>10</v>
      </c>
      <c r="F4052" s="5" t="str">
        <f>VLOOKUP($E4052,Country!$A$1:$B$11,2,0)</f>
        <v>Europe</v>
      </c>
      <c r="G4052" s="5" t="s">
        <v>26</v>
      </c>
      <c r="H4052" s="5" t="str">
        <f>VLOOKUP($G4052,Products!$A$1:$C$11,COLUMNS(Products!$A$2:B4052),0)</f>
        <v>Electronics</v>
      </c>
      <c r="I4052" s="5">
        <f>VLOOKUP($G4052,Products!$A$1:$C$11,COLUMNS(Products!$A$2:C4052),0)</f>
        <v>263.2</v>
      </c>
      <c r="J4052" s="5">
        <v>951.83</v>
      </c>
      <c r="K4052" s="5" t="s">
        <v>81</v>
      </c>
      <c r="L4052" s="6">
        <v>45354</v>
      </c>
      <c r="M4052" s="5">
        <f t="shared" si="63"/>
        <v>6</v>
      </c>
      <c r="N4052" s="5" t="str">
        <f>TEXT(Table1[[#This Row],[Date]],"mmm")</f>
        <v>Feb</v>
      </c>
      <c r="O4052" s="5">
        <f>YEAR(Table1[[#This Row],[Date]])</f>
        <v>2024</v>
      </c>
    </row>
    <row r="4053" spans="1:15" x14ac:dyDescent="0.25">
      <c r="A4053" s="5">
        <v>4052</v>
      </c>
      <c r="B4053" s="6">
        <v>45354</v>
      </c>
      <c r="C4053" s="5" t="s">
        <v>62</v>
      </c>
      <c r="D4053" s="5" t="str">
        <f>VLOOKUP($C4053,'Sales Person'!$A$1:$C$21,2,0)</f>
        <v>Cathy Kelley</v>
      </c>
      <c r="E4053" s="5" t="s">
        <v>2</v>
      </c>
      <c r="F4053" s="5" t="str">
        <f>VLOOKUP($E4053,Country!$A$1:$B$11,2,0)</f>
        <v>North America</v>
      </c>
      <c r="G4053" s="5" t="s">
        <v>29</v>
      </c>
      <c r="H4053" s="5" t="str">
        <f>VLOOKUP($G4053,Products!$A$1:$C$11,COLUMNS(Products!$A$2:B4053),0)</f>
        <v>Computing</v>
      </c>
      <c r="I4053" s="5">
        <f>VLOOKUP($G4053,Products!$A$1:$C$11,COLUMNS(Products!$A$2:C4053),0)</f>
        <v>104.6</v>
      </c>
      <c r="J4053" s="5">
        <v>803.88</v>
      </c>
      <c r="K4053" s="5" t="s">
        <v>81</v>
      </c>
      <c r="L4053" s="6">
        <v>45355</v>
      </c>
      <c r="M4053" s="5">
        <f t="shared" si="63"/>
        <v>1</v>
      </c>
      <c r="N4053" s="5" t="str">
        <f>TEXT(Table1[[#This Row],[Date]],"mmm")</f>
        <v>Mar</v>
      </c>
      <c r="O4053" s="5">
        <f>YEAR(Table1[[#This Row],[Date]])</f>
        <v>2024</v>
      </c>
    </row>
    <row r="4054" spans="1:15" x14ac:dyDescent="0.25">
      <c r="A4054" s="5">
        <v>4053</v>
      </c>
      <c r="B4054" s="6">
        <v>45246</v>
      </c>
      <c r="C4054" s="5" t="s">
        <v>60</v>
      </c>
      <c r="D4054" s="5" t="str">
        <f>VLOOKUP($C4054,'Sales Person'!$A$1:$C$21,2,0)</f>
        <v>Cathy Kelley</v>
      </c>
      <c r="E4054" s="5" t="s">
        <v>5</v>
      </c>
      <c r="F4054" s="5" t="str">
        <f>VLOOKUP($E4054,Country!$A$1:$B$11,2,0)</f>
        <v>South America</v>
      </c>
      <c r="G4054" s="5" t="s">
        <v>29</v>
      </c>
      <c r="H4054" s="5" t="str">
        <f>VLOOKUP($G4054,Products!$A$1:$C$11,COLUMNS(Products!$A$2:B4054),0)</f>
        <v>Computing</v>
      </c>
      <c r="I4054" s="5">
        <f>VLOOKUP($G4054,Products!$A$1:$C$11,COLUMNS(Products!$A$2:C4054),0)</f>
        <v>104.6</v>
      </c>
      <c r="J4054" s="5">
        <v>242.25</v>
      </c>
      <c r="K4054" s="5" t="s">
        <v>82</v>
      </c>
      <c r="L4054" s="5" t="s">
        <v>83</v>
      </c>
      <c r="M4054" s="5" t="str">
        <f t="shared" si="63"/>
        <v>0</v>
      </c>
      <c r="N4054" s="5" t="str">
        <f>TEXT(Table1[[#This Row],[Date]],"mmm")</f>
        <v>Nov</v>
      </c>
      <c r="O4054" s="5">
        <f>YEAR(Table1[[#This Row],[Date]])</f>
        <v>2023</v>
      </c>
    </row>
    <row r="4055" spans="1:15" x14ac:dyDescent="0.25">
      <c r="A4055" s="5">
        <v>4054</v>
      </c>
      <c r="B4055" s="6">
        <v>45640</v>
      </c>
      <c r="C4055" s="5" t="s">
        <v>64</v>
      </c>
      <c r="D4055" s="5" t="str">
        <f>VLOOKUP($C4055,'Sales Person'!$A$1:$C$21,2,0)</f>
        <v>Michale Cole</v>
      </c>
      <c r="E4055" s="5" t="s">
        <v>14</v>
      </c>
      <c r="F4055" s="5" t="str">
        <f>VLOOKUP($E4055,Country!$A$1:$B$11,2,0)</f>
        <v>Asia</v>
      </c>
      <c r="G4055" s="5" t="s">
        <v>31</v>
      </c>
      <c r="H4055" s="5" t="str">
        <f>VLOOKUP($G4055,Products!$A$1:$C$11,COLUMNS(Products!$A$2:B4055),0)</f>
        <v>Electronics</v>
      </c>
      <c r="I4055" s="5">
        <f>VLOOKUP($G4055,Products!$A$1:$C$11,COLUMNS(Products!$A$2:C4055),0)</f>
        <v>71.97</v>
      </c>
      <c r="J4055" s="5">
        <v>495.24</v>
      </c>
      <c r="K4055" s="5" t="s">
        <v>81</v>
      </c>
      <c r="L4055" s="6">
        <v>44927</v>
      </c>
      <c r="M4055" s="5">
        <f t="shared" si="63"/>
        <v>-713</v>
      </c>
      <c r="N4055" s="5" t="str">
        <f>TEXT(Table1[[#This Row],[Date]],"mmm")</f>
        <v>Dec</v>
      </c>
      <c r="O4055" s="5">
        <f>YEAR(Table1[[#This Row],[Date]])</f>
        <v>2024</v>
      </c>
    </row>
    <row r="4056" spans="1:15" x14ac:dyDescent="0.25">
      <c r="A4056" s="5">
        <v>4055</v>
      </c>
      <c r="B4056" s="6">
        <v>45644</v>
      </c>
      <c r="C4056" s="5" t="s">
        <v>48</v>
      </c>
      <c r="D4056" s="5" t="str">
        <f>VLOOKUP($C4056,'Sales Person'!$A$1:$C$21,2,0)</f>
        <v>Cathy Kelley</v>
      </c>
      <c r="E4056" s="5" t="s">
        <v>14</v>
      </c>
      <c r="F4056" s="5" t="str">
        <f>VLOOKUP($E4056,Country!$A$1:$B$11,2,0)</f>
        <v>Asia</v>
      </c>
      <c r="G4056" s="5" t="s">
        <v>31</v>
      </c>
      <c r="H4056" s="5" t="str">
        <f>VLOOKUP($G4056,Products!$A$1:$C$11,COLUMNS(Products!$A$2:B4056),0)</f>
        <v>Electronics</v>
      </c>
      <c r="I4056" s="5">
        <f>VLOOKUP($G4056,Products!$A$1:$C$11,COLUMNS(Products!$A$2:C4056),0)</f>
        <v>71.97</v>
      </c>
      <c r="J4056" s="5">
        <v>821.58</v>
      </c>
      <c r="K4056" s="5" t="s">
        <v>82</v>
      </c>
      <c r="L4056" s="5" t="s">
        <v>83</v>
      </c>
      <c r="M4056" s="5" t="str">
        <f t="shared" si="63"/>
        <v>0</v>
      </c>
      <c r="N4056" s="5" t="str">
        <f>TEXT(Table1[[#This Row],[Date]],"mmm")</f>
        <v>Dec</v>
      </c>
      <c r="O4056" s="5">
        <f>YEAR(Table1[[#This Row],[Date]])</f>
        <v>2024</v>
      </c>
    </row>
    <row r="4057" spans="1:15" x14ac:dyDescent="0.25">
      <c r="A4057" s="5">
        <v>4056</v>
      </c>
      <c r="B4057" s="6">
        <v>45540</v>
      </c>
      <c r="C4057" s="5" t="s">
        <v>58</v>
      </c>
      <c r="D4057" s="5" t="str">
        <f>VLOOKUP($C4057,'Sales Person'!$A$1:$C$21,2,0)</f>
        <v>Nick Patrick</v>
      </c>
      <c r="E4057" s="5" t="s">
        <v>4</v>
      </c>
      <c r="F4057" s="5" t="str">
        <f>VLOOKUP($E4057,Country!$A$1:$B$11,2,0)</f>
        <v>North America</v>
      </c>
      <c r="G4057" s="5" t="s">
        <v>24</v>
      </c>
      <c r="H4057" s="5" t="str">
        <f>VLOOKUP($G4057,Products!$A$1:$C$11,COLUMNS(Products!$A$2:B4057),0)</f>
        <v>Audio</v>
      </c>
      <c r="I4057" s="5">
        <f>VLOOKUP($G4057,Products!$A$1:$C$11,COLUMNS(Products!$A$2:C4057),0)</f>
        <v>195.62</v>
      </c>
      <c r="J4057" s="5">
        <v>495.67</v>
      </c>
      <c r="K4057" s="5" t="s">
        <v>81</v>
      </c>
      <c r="L4057" s="6">
        <v>45542</v>
      </c>
      <c r="M4057" s="5">
        <f t="shared" si="63"/>
        <v>2</v>
      </c>
      <c r="N4057" s="5" t="str">
        <f>TEXT(Table1[[#This Row],[Date]],"mmm")</f>
        <v>Sep</v>
      </c>
      <c r="O4057" s="5">
        <f>YEAR(Table1[[#This Row],[Date]])</f>
        <v>2024</v>
      </c>
    </row>
    <row r="4058" spans="1:15" x14ac:dyDescent="0.25">
      <c r="A4058" s="5">
        <v>4057</v>
      </c>
      <c r="B4058" s="6">
        <v>45476</v>
      </c>
      <c r="C4058" s="5" t="s">
        <v>44</v>
      </c>
      <c r="D4058" s="5" t="str">
        <f>VLOOKUP($C4058,'Sales Person'!$A$1:$C$21,2,0)</f>
        <v>Cathy Kelley</v>
      </c>
      <c r="E4058" s="5" t="s">
        <v>5</v>
      </c>
      <c r="F4058" s="5" t="str">
        <f>VLOOKUP($E4058,Country!$A$1:$B$11,2,0)</f>
        <v>South America</v>
      </c>
      <c r="G4058" s="5" t="s">
        <v>30</v>
      </c>
      <c r="H4058" s="5" t="str">
        <f>VLOOKUP($G4058,Products!$A$1:$C$11,COLUMNS(Products!$A$2:B4058),0)</f>
        <v>Audio</v>
      </c>
      <c r="I4058" s="5">
        <f>VLOOKUP($G4058,Products!$A$1:$C$11,COLUMNS(Products!$A$2:C4058),0)</f>
        <v>199.57</v>
      </c>
      <c r="J4058" s="5">
        <v>297.92</v>
      </c>
      <c r="K4058" s="5" t="s">
        <v>82</v>
      </c>
      <c r="L4058" s="5" t="s">
        <v>83</v>
      </c>
      <c r="M4058" s="5" t="str">
        <f t="shared" si="63"/>
        <v>0</v>
      </c>
      <c r="N4058" s="5" t="str">
        <f>TEXT(Table1[[#This Row],[Date]],"mmm")</f>
        <v>Jul</v>
      </c>
      <c r="O4058" s="5">
        <f>YEAR(Table1[[#This Row],[Date]])</f>
        <v>2024</v>
      </c>
    </row>
    <row r="4059" spans="1:15" x14ac:dyDescent="0.25">
      <c r="A4059" s="5">
        <v>4058</v>
      </c>
      <c r="B4059" s="6">
        <v>45328</v>
      </c>
      <c r="C4059" s="5" t="s">
        <v>68</v>
      </c>
      <c r="D4059" s="5" t="str">
        <f>VLOOKUP($C4059,'Sales Person'!$A$1:$C$21,2,0)</f>
        <v>Samantha Irvin</v>
      </c>
      <c r="E4059" s="5" t="s">
        <v>14</v>
      </c>
      <c r="F4059" s="5" t="str">
        <f>VLOOKUP($E4059,Country!$A$1:$B$11,2,0)</f>
        <v>Asia</v>
      </c>
      <c r="G4059" s="5" t="s">
        <v>28</v>
      </c>
      <c r="H4059" s="5" t="str">
        <f>VLOOKUP($G4059,Products!$A$1:$C$11,COLUMNS(Products!$A$2:B4059),0)</f>
        <v>Electronics</v>
      </c>
      <c r="I4059" s="5">
        <f>VLOOKUP($G4059,Products!$A$1:$C$11,COLUMNS(Products!$A$2:C4059),0)</f>
        <v>282.79000000000002</v>
      </c>
      <c r="J4059" s="5">
        <v>798.11</v>
      </c>
      <c r="K4059" s="5" t="s">
        <v>81</v>
      </c>
      <c r="L4059" s="6">
        <v>45346</v>
      </c>
      <c r="M4059" s="5">
        <f t="shared" si="63"/>
        <v>18</v>
      </c>
      <c r="N4059" s="5" t="str">
        <f>TEXT(Table1[[#This Row],[Date]],"mmm")</f>
        <v>Feb</v>
      </c>
      <c r="O4059" s="5">
        <f>YEAR(Table1[[#This Row],[Date]])</f>
        <v>2024</v>
      </c>
    </row>
    <row r="4060" spans="1:15" x14ac:dyDescent="0.25">
      <c r="A4060" s="5">
        <v>4059</v>
      </c>
      <c r="B4060" s="6">
        <v>45109</v>
      </c>
      <c r="C4060" s="5" t="s">
        <v>54</v>
      </c>
      <c r="D4060" s="5" t="str">
        <f>VLOOKUP($C4060,'Sales Person'!$A$1:$C$21,2,0)</f>
        <v>Michale Cole</v>
      </c>
      <c r="E4060" s="5" t="s">
        <v>15</v>
      </c>
      <c r="F4060" s="5" t="str">
        <f>VLOOKUP($E4060,Country!$A$1:$B$11,2,0)</f>
        <v>Oceania</v>
      </c>
      <c r="G4060" s="5" t="s">
        <v>33</v>
      </c>
      <c r="H4060" s="5" t="str">
        <f>VLOOKUP($G4060,Products!$A$1:$C$11,COLUMNS(Products!$A$2:B4060),0)</f>
        <v>Electronics</v>
      </c>
      <c r="I4060" s="5">
        <f>VLOOKUP($G4060,Products!$A$1:$C$11,COLUMNS(Products!$A$2:C4060),0)</f>
        <v>381.62</v>
      </c>
      <c r="J4060" s="5">
        <v>917.43</v>
      </c>
      <c r="K4060" s="5" t="s">
        <v>81</v>
      </c>
      <c r="L4060" s="6">
        <v>45129</v>
      </c>
      <c r="M4060" s="5">
        <f t="shared" si="63"/>
        <v>20</v>
      </c>
      <c r="N4060" s="5" t="str">
        <f>TEXT(Table1[[#This Row],[Date]],"mmm")</f>
        <v>Jul</v>
      </c>
      <c r="O4060" s="5">
        <f>YEAR(Table1[[#This Row],[Date]])</f>
        <v>2023</v>
      </c>
    </row>
    <row r="4061" spans="1:15" x14ac:dyDescent="0.25">
      <c r="A4061" s="5">
        <v>4060</v>
      </c>
      <c r="B4061" s="6">
        <v>45219</v>
      </c>
      <c r="C4061" s="5" t="s">
        <v>50</v>
      </c>
      <c r="D4061" s="5" t="str">
        <f>VLOOKUP($C4061,'Sales Person'!$A$1:$C$21,2,0)</f>
        <v>Michale Cole</v>
      </c>
      <c r="E4061" s="5" t="s">
        <v>9</v>
      </c>
      <c r="F4061" s="5" t="str">
        <f>VLOOKUP($E4061,Country!$A$1:$B$11,2,0)</f>
        <v>Europe</v>
      </c>
      <c r="G4061" s="5" t="s">
        <v>33</v>
      </c>
      <c r="H4061" s="5" t="str">
        <f>VLOOKUP($G4061,Products!$A$1:$C$11,COLUMNS(Products!$A$2:B4061),0)</f>
        <v>Electronics</v>
      </c>
      <c r="I4061" s="5">
        <f>VLOOKUP($G4061,Products!$A$1:$C$11,COLUMNS(Products!$A$2:C4061),0)</f>
        <v>381.62</v>
      </c>
      <c r="J4061" s="5">
        <v>931.4</v>
      </c>
      <c r="K4061" s="5" t="s">
        <v>81</v>
      </c>
      <c r="L4061" s="6">
        <v>45229</v>
      </c>
      <c r="M4061" s="5">
        <f t="shared" si="63"/>
        <v>10</v>
      </c>
      <c r="N4061" s="5" t="str">
        <f>TEXT(Table1[[#This Row],[Date]],"mmm")</f>
        <v>Oct</v>
      </c>
      <c r="O4061" s="5">
        <f>YEAR(Table1[[#This Row],[Date]])</f>
        <v>2023</v>
      </c>
    </row>
    <row r="4062" spans="1:15" x14ac:dyDescent="0.25">
      <c r="A4062" s="5">
        <v>4061</v>
      </c>
      <c r="B4062" s="6">
        <v>45188</v>
      </c>
      <c r="C4062" s="5" t="s">
        <v>56</v>
      </c>
      <c r="D4062" s="5" t="str">
        <f>VLOOKUP($C4062,'Sales Person'!$A$1:$C$21,2,0)</f>
        <v>Nick Patrick</v>
      </c>
      <c r="E4062" s="5" t="s">
        <v>10</v>
      </c>
      <c r="F4062" s="5" t="str">
        <f>VLOOKUP($E4062,Country!$A$1:$B$11,2,0)</f>
        <v>Europe</v>
      </c>
      <c r="G4062" s="5" t="s">
        <v>31</v>
      </c>
      <c r="H4062" s="5" t="str">
        <f>VLOOKUP($G4062,Products!$A$1:$C$11,COLUMNS(Products!$A$2:B4062),0)</f>
        <v>Electronics</v>
      </c>
      <c r="I4062" s="5">
        <f>VLOOKUP($G4062,Products!$A$1:$C$11,COLUMNS(Products!$A$2:C4062),0)</f>
        <v>71.97</v>
      </c>
      <c r="J4062" s="5">
        <v>275.8</v>
      </c>
      <c r="K4062" s="5" t="s">
        <v>82</v>
      </c>
      <c r="L4062" s="5" t="s">
        <v>83</v>
      </c>
      <c r="M4062" s="5" t="str">
        <f t="shared" si="63"/>
        <v>0</v>
      </c>
      <c r="N4062" s="5" t="str">
        <f>TEXT(Table1[[#This Row],[Date]],"mmm")</f>
        <v>Sep</v>
      </c>
      <c r="O4062" s="5">
        <f>YEAR(Table1[[#This Row],[Date]])</f>
        <v>2023</v>
      </c>
    </row>
    <row r="4063" spans="1:15" x14ac:dyDescent="0.25">
      <c r="A4063" s="5">
        <v>4062</v>
      </c>
      <c r="B4063" s="6">
        <v>45159</v>
      </c>
      <c r="C4063" s="5" t="s">
        <v>64</v>
      </c>
      <c r="D4063" s="5" t="str">
        <f>VLOOKUP($C4063,'Sales Person'!$A$1:$C$21,2,0)</f>
        <v>Michale Cole</v>
      </c>
      <c r="E4063" s="5" t="s">
        <v>13</v>
      </c>
      <c r="F4063" s="5" t="str">
        <f>VLOOKUP($E4063,Country!$A$1:$B$11,2,0)</f>
        <v>Asia</v>
      </c>
      <c r="G4063" s="5" t="s">
        <v>32</v>
      </c>
      <c r="H4063" s="5" t="str">
        <f>VLOOKUP($G4063,Products!$A$1:$C$11,COLUMNS(Products!$A$2:B4063),0)</f>
        <v>Audio</v>
      </c>
      <c r="I4063" s="5">
        <f>VLOOKUP($G4063,Products!$A$1:$C$11,COLUMNS(Products!$A$2:C4063),0)</f>
        <v>143.09</v>
      </c>
      <c r="J4063" s="5">
        <v>445.32</v>
      </c>
      <c r="K4063" s="5" t="s">
        <v>81</v>
      </c>
      <c r="L4063" s="6">
        <v>45174</v>
      </c>
      <c r="M4063" s="5">
        <f t="shared" si="63"/>
        <v>15</v>
      </c>
      <c r="N4063" s="5" t="str">
        <f>TEXT(Table1[[#This Row],[Date]],"mmm")</f>
        <v>Aug</v>
      </c>
      <c r="O4063" s="5">
        <f>YEAR(Table1[[#This Row],[Date]])</f>
        <v>2023</v>
      </c>
    </row>
    <row r="4064" spans="1:15" x14ac:dyDescent="0.25">
      <c r="A4064" s="5">
        <v>4063</v>
      </c>
      <c r="B4064" s="6">
        <v>45324</v>
      </c>
      <c r="C4064" s="5" t="s">
        <v>46</v>
      </c>
      <c r="D4064" s="5" t="str">
        <f>VLOOKUP($C4064,'Sales Person'!$A$1:$C$21,2,0)</f>
        <v>Nick Patrick</v>
      </c>
      <c r="E4064" s="5" t="s">
        <v>11</v>
      </c>
      <c r="F4064" s="5" t="str">
        <f>VLOOKUP($E4064,Country!$A$1:$B$11,2,0)</f>
        <v>Asia</v>
      </c>
      <c r="G4064" s="5" t="s">
        <v>33</v>
      </c>
      <c r="H4064" s="5" t="str">
        <f>VLOOKUP($G4064,Products!$A$1:$C$11,COLUMNS(Products!$A$2:B4064),0)</f>
        <v>Electronics</v>
      </c>
      <c r="I4064" s="5">
        <f>VLOOKUP($G4064,Products!$A$1:$C$11,COLUMNS(Products!$A$2:C4064),0)</f>
        <v>381.62</v>
      </c>
      <c r="J4064" s="5">
        <v>133.47999999999999</v>
      </c>
      <c r="K4064" s="5" t="s">
        <v>82</v>
      </c>
      <c r="L4064" s="5" t="s">
        <v>83</v>
      </c>
      <c r="M4064" s="5" t="str">
        <f t="shared" si="63"/>
        <v>0</v>
      </c>
      <c r="N4064" s="5" t="str">
        <f>TEXT(Table1[[#This Row],[Date]],"mmm")</f>
        <v>Feb</v>
      </c>
      <c r="O4064" s="5">
        <f>YEAR(Table1[[#This Row],[Date]])</f>
        <v>2024</v>
      </c>
    </row>
    <row r="4065" spans="1:15" x14ac:dyDescent="0.25">
      <c r="A4065" s="5">
        <v>4064</v>
      </c>
      <c r="B4065" s="6">
        <v>45613</v>
      </c>
      <c r="C4065" s="5" t="s">
        <v>70</v>
      </c>
      <c r="D4065" s="5" t="str">
        <f>VLOOKUP($C4065,'Sales Person'!$A$1:$C$21,2,0)</f>
        <v>Cathy Kelley</v>
      </c>
      <c r="E4065" s="5" t="s">
        <v>15</v>
      </c>
      <c r="F4065" s="5" t="str">
        <f>VLOOKUP($E4065,Country!$A$1:$B$11,2,0)</f>
        <v>Oceania</v>
      </c>
      <c r="G4065" s="5" t="s">
        <v>22</v>
      </c>
      <c r="H4065" s="5" t="str">
        <f>VLOOKUP($G4065,Products!$A$1:$C$11,COLUMNS(Products!$A$2:B4065),0)</f>
        <v>Computing</v>
      </c>
      <c r="I4065" s="5">
        <f>VLOOKUP($G4065,Products!$A$1:$C$11,COLUMNS(Products!$A$2:C4065),0)</f>
        <v>415.78</v>
      </c>
      <c r="J4065" s="5">
        <v>830.7</v>
      </c>
      <c r="K4065" s="5" t="s">
        <v>82</v>
      </c>
      <c r="L4065" s="5" t="s">
        <v>83</v>
      </c>
      <c r="M4065" s="5" t="str">
        <f t="shared" si="63"/>
        <v>0</v>
      </c>
      <c r="N4065" s="5" t="str">
        <f>TEXT(Table1[[#This Row],[Date]],"mmm")</f>
        <v>Nov</v>
      </c>
      <c r="O4065" s="5">
        <f>YEAR(Table1[[#This Row],[Date]])</f>
        <v>2024</v>
      </c>
    </row>
    <row r="4066" spans="1:15" x14ac:dyDescent="0.25">
      <c r="A4066" s="5">
        <v>4065</v>
      </c>
      <c r="B4066" s="6">
        <v>45028</v>
      </c>
      <c r="C4066" s="5" t="s">
        <v>52</v>
      </c>
      <c r="D4066" s="5" t="str">
        <f>VLOOKUP($C4066,'Sales Person'!$A$1:$C$21,2,0)</f>
        <v>Nick Patrick</v>
      </c>
      <c r="E4066" s="5" t="s">
        <v>10</v>
      </c>
      <c r="F4066" s="5" t="str">
        <f>VLOOKUP($E4066,Country!$A$1:$B$11,2,0)</f>
        <v>Europe</v>
      </c>
      <c r="G4066" s="5" t="s">
        <v>28</v>
      </c>
      <c r="H4066" s="5" t="str">
        <f>VLOOKUP($G4066,Products!$A$1:$C$11,COLUMNS(Products!$A$2:B4066),0)</f>
        <v>Electronics</v>
      </c>
      <c r="I4066" s="5">
        <f>VLOOKUP($G4066,Products!$A$1:$C$11,COLUMNS(Products!$A$2:C4066),0)</f>
        <v>282.79000000000002</v>
      </c>
      <c r="J4066" s="5">
        <v>471.76</v>
      </c>
      <c r="K4066" s="5" t="s">
        <v>81</v>
      </c>
      <c r="L4066" s="6">
        <v>45034</v>
      </c>
      <c r="M4066" s="5">
        <f t="shared" si="63"/>
        <v>6</v>
      </c>
      <c r="N4066" s="5" t="str">
        <f>TEXT(Table1[[#This Row],[Date]],"mmm")</f>
        <v>Apr</v>
      </c>
      <c r="O4066" s="5">
        <f>YEAR(Table1[[#This Row],[Date]])</f>
        <v>2023</v>
      </c>
    </row>
    <row r="4067" spans="1:15" x14ac:dyDescent="0.25">
      <c r="A4067" s="5">
        <v>4066</v>
      </c>
      <c r="B4067" s="6">
        <v>45448</v>
      </c>
      <c r="C4067" s="5" t="s">
        <v>56</v>
      </c>
      <c r="D4067" s="5" t="str">
        <f>VLOOKUP($C4067,'Sales Person'!$A$1:$C$21,2,0)</f>
        <v>Nick Patrick</v>
      </c>
      <c r="E4067" s="5" t="s">
        <v>13</v>
      </c>
      <c r="F4067" s="5" t="str">
        <f>VLOOKUP($E4067,Country!$A$1:$B$11,2,0)</f>
        <v>Asia</v>
      </c>
      <c r="G4067" s="5" t="s">
        <v>28</v>
      </c>
      <c r="H4067" s="5" t="str">
        <f>VLOOKUP($G4067,Products!$A$1:$C$11,COLUMNS(Products!$A$2:B4067),0)</f>
        <v>Electronics</v>
      </c>
      <c r="I4067" s="5">
        <f>VLOOKUP($G4067,Products!$A$1:$C$11,COLUMNS(Products!$A$2:C4067),0)</f>
        <v>282.79000000000002</v>
      </c>
      <c r="J4067" s="5">
        <v>158.05000000000001</v>
      </c>
      <c r="K4067" s="5" t="s">
        <v>81</v>
      </c>
      <c r="L4067" s="6">
        <v>45463</v>
      </c>
      <c r="M4067" s="5">
        <f t="shared" si="63"/>
        <v>15</v>
      </c>
      <c r="N4067" s="5" t="str">
        <f>TEXT(Table1[[#This Row],[Date]],"mmm")</f>
        <v>Jun</v>
      </c>
      <c r="O4067" s="5">
        <f>YEAR(Table1[[#This Row],[Date]])</f>
        <v>2024</v>
      </c>
    </row>
    <row r="4068" spans="1:15" x14ac:dyDescent="0.25">
      <c r="A4068" s="5">
        <v>4067</v>
      </c>
      <c r="B4068" s="6">
        <v>45165</v>
      </c>
      <c r="C4068" s="5" t="s">
        <v>52</v>
      </c>
      <c r="D4068" s="5" t="str">
        <f>VLOOKUP($C4068,'Sales Person'!$A$1:$C$21,2,0)</f>
        <v>Nick Patrick</v>
      </c>
      <c r="E4068" s="5" t="s">
        <v>9</v>
      </c>
      <c r="F4068" s="5" t="str">
        <f>VLOOKUP($E4068,Country!$A$1:$B$11,2,0)</f>
        <v>Europe</v>
      </c>
      <c r="G4068" s="5" t="s">
        <v>22</v>
      </c>
      <c r="H4068" s="5" t="str">
        <f>VLOOKUP($G4068,Products!$A$1:$C$11,COLUMNS(Products!$A$2:B4068),0)</f>
        <v>Computing</v>
      </c>
      <c r="I4068" s="5">
        <f>VLOOKUP($G4068,Products!$A$1:$C$11,COLUMNS(Products!$A$2:C4068),0)</f>
        <v>415.78</v>
      </c>
      <c r="J4068" s="5">
        <v>870.94</v>
      </c>
      <c r="K4068" s="5" t="s">
        <v>81</v>
      </c>
      <c r="L4068" s="6">
        <v>45175</v>
      </c>
      <c r="M4068" s="5">
        <f t="shared" si="63"/>
        <v>10</v>
      </c>
      <c r="N4068" s="5" t="str">
        <f>TEXT(Table1[[#This Row],[Date]],"mmm")</f>
        <v>Aug</v>
      </c>
      <c r="O4068" s="5">
        <f>YEAR(Table1[[#This Row],[Date]])</f>
        <v>2023</v>
      </c>
    </row>
    <row r="4069" spans="1:15" x14ac:dyDescent="0.25">
      <c r="A4069" s="5">
        <v>4068</v>
      </c>
      <c r="B4069" s="6">
        <v>45263</v>
      </c>
      <c r="C4069" s="5" t="s">
        <v>58</v>
      </c>
      <c r="D4069" s="5" t="str">
        <f>VLOOKUP($C4069,'Sales Person'!$A$1:$C$21,2,0)</f>
        <v>Nick Patrick</v>
      </c>
      <c r="E4069" s="5" t="s">
        <v>4</v>
      </c>
      <c r="F4069" s="5" t="str">
        <f>VLOOKUP($E4069,Country!$A$1:$B$11,2,0)</f>
        <v>North America</v>
      </c>
      <c r="G4069" s="5" t="s">
        <v>20</v>
      </c>
      <c r="H4069" s="5" t="str">
        <f>VLOOKUP($G4069,Products!$A$1:$C$11,COLUMNS(Products!$A$2:B4069),0)</f>
        <v>Office Equipment</v>
      </c>
      <c r="I4069" s="5">
        <f>VLOOKUP($G4069,Products!$A$1:$C$11,COLUMNS(Products!$A$2:C4069),0)</f>
        <v>350.59</v>
      </c>
      <c r="J4069" s="5">
        <v>996.1</v>
      </c>
      <c r="K4069" s="5" t="s">
        <v>81</v>
      </c>
      <c r="L4069" s="6">
        <v>45265</v>
      </c>
      <c r="M4069" s="5">
        <f t="shared" si="63"/>
        <v>2</v>
      </c>
      <c r="N4069" s="5" t="str">
        <f>TEXT(Table1[[#This Row],[Date]],"mmm")</f>
        <v>Dec</v>
      </c>
      <c r="O4069" s="5">
        <f>YEAR(Table1[[#This Row],[Date]])</f>
        <v>2023</v>
      </c>
    </row>
    <row r="4070" spans="1:15" x14ac:dyDescent="0.25">
      <c r="A4070" s="5">
        <v>4069</v>
      </c>
      <c r="B4070" s="6">
        <v>45625</v>
      </c>
      <c r="C4070" s="5" t="s">
        <v>66</v>
      </c>
      <c r="D4070" s="5" t="str">
        <f>VLOOKUP($C4070,'Sales Person'!$A$1:$C$21,2,0)</f>
        <v>Michale Cole</v>
      </c>
      <c r="E4070" s="5" t="s">
        <v>10</v>
      </c>
      <c r="F4070" s="5" t="str">
        <f>VLOOKUP($E4070,Country!$A$1:$B$11,2,0)</f>
        <v>Europe</v>
      </c>
      <c r="G4070" s="5" t="s">
        <v>31</v>
      </c>
      <c r="H4070" s="5" t="str">
        <f>VLOOKUP($G4070,Products!$A$1:$C$11,COLUMNS(Products!$A$2:B4070),0)</f>
        <v>Electronics</v>
      </c>
      <c r="I4070" s="5">
        <f>VLOOKUP($G4070,Products!$A$1:$C$11,COLUMNS(Products!$A$2:C4070),0)</f>
        <v>71.97</v>
      </c>
      <c r="J4070" s="5">
        <v>934.17</v>
      </c>
      <c r="K4070" s="5" t="s">
        <v>81</v>
      </c>
      <c r="L4070" s="6">
        <v>45631</v>
      </c>
      <c r="M4070" s="5">
        <f t="shared" si="63"/>
        <v>6</v>
      </c>
      <c r="N4070" s="5" t="str">
        <f>TEXT(Table1[[#This Row],[Date]],"mmm")</f>
        <v>Nov</v>
      </c>
      <c r="O4070" s="5">
        <f>YEAR(Table1[[#This Row],[Date]])</f>
        <v>2024</v>
      </c>
    </row>
    <row r="4071" spans="1:15" x14ac:dyDescent="0.25">
      <c r="A4071" s="5">
        <v>4070</v>
      </c>
      <c r="B4071" s="6">
        <v>45158</v>
      </c>
      <c r="C4071" s="5" t="s">
        <v>70</v>
      </c>
      <c r="D4071" s="5" t="str">
        <f>VLOOKUP($C4071,'Sales Person'!$A$1:$C$21,2,0)</f>
        <v>Cathy Kelley</v>
      </c>
      <c r="E4071" s="5" t="s">
        <v>5</v>
      </c>
      <c r="F4071" s="5" t="str">
        <f>VLOOKUP($E4071,Country!$A$1:$B$11,2,0)</f>
        <v>South America</v>
      </c>
      <c r="G4071" s="5" t="s">
        <v>24</v>
      </c>
      <c r="H4071" s="5" t="str">
        <f>VLOOKUP($G4071,Products!$A$1:$C$11,COLUMNS(Products!$A$2:B4071),0)</f>
        <v>Audio</v>
      </c>
      <c r="I4071" s="5">
        <f>VLOOKUP($G4071,Products!$A$1:$C$11,COLUMNS(Products!$A$2:C4071),0)</f>
        <v>195.62</v>
      </c>
      <c r="J4071" s="5">
        <v>253.84</v>
      </c>
      <c r="K4071" s="5" t="s">
        <v>81</v>
      </c>
      <c r="L4071" s="6">
        <v>45162</v>
      </c>
      <c r="M4071" s="5">
        <f t="shared" si="63"/>
        <v>4</v>
      </c>
      <c r="N4071" s="5" t="str">
        <f>TEXT(Table1[[#This Row],[Date]],"mmm")</f>
        <v>Aug</v>
      </c>
      <c r="O4071" s="5">
        <f>YEAR(Table1[[#This Row],[Date]])</f>
        <v>2023</v>
      </c>
    </row>
    <row r="4072" spans="1:15" x14ac:dyDescent="0.25">
      <c r="A4072" s="5">
        <v>4071</v>
      </c>
      <c r="B4072" s="6">
        <v>45173</v>
      </c>
      <c r="C4072" s="5" t="s">
        <v>52</v>
      </c>
      <c r="D4072" s="5" t="str">
        <f>VLOOKUP($C4072,'Sales Person'!$A$1:$C$21,2,0)</f>
        <v>Nick Patrick</v>
      </c>
      <c r="E4072" s="5" t="s">
        <v>9</v>
      </c>
      <c r="F4072" s="5" t="str">
        <f>VLOOKUP($E4072,Country!$A$1:$B$11,2,0)</f>
        <v>Europe</v>
      </c>
      <c r="G4072" s="5" t="s">
        <v>29</v>
      </c>
      <c r="H4072" s="5" t="str">
        <f>VLOOKUP($G4072,Products!$A$1:$C$11,COLUMNS(Products!$A$2:B4072),0)</f>
        <v>Computing</v>
      </c>
      <c r="I4072" s="5">
        <f>VLOOKUP($G4072,Products!$A$1:$C$11,COLUMNS(Products!$A$2:C4072),0)</f>
        <v>104.6</v>
      </c>
      <c r="J4072" s="5">
        <v>365.81</v>
      </c>
      <c r="K4072" s="5" t="s">
        <v>81</v>
      </c>
      <c r="L4072" s="6">
        <v>45183</v>
      </c>
      <c r="M4072" s="5">
        <f t="shared" si="63"/>
        <v>10</v>
      </c>
      <c r="N4072" s="5" t="str">
        <f>TEXT(Table1[[#This Row],[Date]],"mmm")</f>
        <v>Sep</v>
      </c>
      <c r="O4072" s="5">
        <f>YEAR(Table1[[#This Row],[Date]])</f>
        <v>2023</v>
      </c>
    </row>
    <row r="4073" spans="1:15" x14ac:dyDescent="0.25">
      <c r="A4073" s="5">
        <v>4072</v>
      </c>
      <c r="B4073" s="6">
        <v>45272</v>
      </c>
      <c r="C4073" s="5" t="s">
        <v>64</v>
      </c>
      <c r="D4073" s="5" t="str">
        <f>VLOOKUP($C4073,'Sales Person'!$A$1:$C$21,2,0)</f>
        <v>Michale Cole</v>
      </c>
      <c r="E4073" s="5" t="s">
        <v>4</v>
      </c>
      <c r="F4073" s="5" t="str">
        <f>VLOOKUP($E4073,Country!$A$1:$B$11,2,0)</f>
        <v>North America</v>
      </c>
      <c r="G4073" s="5" t="s">
        <v>33</v>
      </c>
      <c r="H4073" s="5" t="str">
        <f>VLOOKUP($G4073,Products!$A$1:$C$11,COLUMNS(Products!$A$2:B4073),0)</f>
        <v>Electronics</v>
      </c>
      <c r="I4073" s="5">
        <f>VLOOKUP($G4073,Products!$A$1:$C$11,COLUMNS(Products!$A$2:C4073),0)</f>
        <v>381.62</v>
      </c>
      <c r="J4073" s="5">
        <v>556.51</v>
      </c>
      <c r="K4073" s="5" t="s">
        <v>81</v>
      </c>
      <c r="L4073" s="6">
        <v>45274</v>
      </c>
      <c r="M4073" s="5">
        <f t="shared" si="63"/>
        <v>2</v>
      </c>
      <c r="N4073" s="5" t="str">
        <f>TEXT(Table1[[#This Row],[Date]],"mmm")</f>
        <v>Dec</v>
      </c>
      <c r="O4073" s="5">
        <f>YEAR(Table1[[#This Row],[Date]])</f>
        <v>2023</v>
      </c>
    </row>
    <row r="4074" spans="1:15" x14ac:dyDescent="0.25">
      <c r="A4074" s="5">
        <v>4073</v>
      </c>
      <c r="B4074" s="6">
        <v>45459</v>
      </c>
      <c r="C4074" s="5" t="s">
        <v>66</v>
      </c>
      <c r="D4074" s="5" t="str">
        <f>VLOOKUP($C4074,'Sales Person'!$A$1:$C$21,2,0)</f>
        <v>Michale Cole</v>
      </c>
      <c r="E4074" s="5" t="s">
        <v>7</v>
      </c>
      <c r="F4074" s="5" t="str">
        <f>VLOOKUP($E4074,Country!$A$1:$B$11,2,0)</f>
        <v>Europe</v>
      </c>
      <c r="G4074" s="5" t="s">
        <v>29</v>
      </c>
      <c r="H4074" s="5" t="str">
        <f>VLOOKUP($G4074,Products!$A$1:$C$11,COLUMNS(Products!$A$2:B4074),0)</f>
        <v>Computing</v>
      </c>
      <c r="I4074" s="5">
        <f>VLOOKUP($G4074,Products!$A$1:$C$11,COLUMNS(Products!$A$2:C4074),0)</f>
        <v>104.6</v>
      </c>
      <c r="J4074" s="5">
        <v>298.02</v>
      </c>
      <c r="K4074" s="5" t="s">
        <v>81</v>
      </c>
      <c r="L4074" s="6">
        <v>45467</v>
      </c>
      <c r="M4074" s="5">
        <f t="shared" si="63"/>
        <v>8</v>
      </c>
      <c r="N4074" s="5" t="str">
        <f>TEXT(Table1[[#This Row],[Date]],"mmm")</f>
        <v>Jun</v>
      </c>
      <c r="O4074" s="5">
        <f>YEAR(Table1[[#This Row],[Date]])</f>
        <v>2024</v>
      </c>
    </row>
    <row r="4075" spans="1:15" x14ac:dyDescent="0.25">
      <c r="A4075" s="5">
        <v>4074</v>
      </c>
      <c r="B4075" s="6">
        <v>45219</v>
      </c>
      <c r="C4075" s="5" t="s">
        <v>48</v>
      </c>
      <c r="D4075" s="5" t="str">
        <f>VLOOKUP($C4075,'Sales Person'!$A$1:$C$21,2,0)</f>
        <v>Cathy Kelley</v>
      </c>
      <c r="E4075" s="5" t="s">
        <v>4</v>
      </c>
      <c r="F4075" s="5" t="str">
        <f>VLOOKUP($E4075,Country!$A$1:$B$11,2,0)</f>
        <v>North America</v>
      </c>
      <c r="G4075" s="5" t="s">
        <v>31</v>
      </c>
      <c r="H4075" s="5" t="str">
        <f>VLOOKUP($G4075,Products!$A$1:$C$11,COLUMNS(Products!$A$2:B4075),0)</f>
        <v>Electronics</v>
      </c>
      <c r="I4075" s="5">
        <f>VLOOKUP($G4075,Products!$A$1:$C$11,COLUMNS(Products!$A$2:C4075),0)</f>
        <v>71.97</v>
      </c>
      <c r="J4075" s="5">
        <v>566.36</v>
      </c>
      <c r="K4075" s="5" t="s">
        <v>81</v>
      </c>
      <c r="L4075" s="6">
        <v>45221</v>
      </c>
      <c r="M4075" s="5">
        <f t="shared" si="63"/>
        <v>2</v>
      </c>
      <c r="N4075" s="5" t="str">
        <f>TEXT(Table1[[#This Row],[Date]],"mmm")</f>
        <v>Oct</v>
      </c>
      <c r="O4075" s="5">
        <f>YEAR(Table1[[#This Row],[Date]])</f>
        <v>2023</v>
      </c>
    </row>
    <row r="4076" spans="1:15" x14ac:dyDescent="0.25">
      <c r="A4076" s="5">
        <v>4075</v>
      </c>
      <c r="B4076" s="6">
        <v>45026</v>
      </c>
      <c r="C4076" s="5" t="s">
        <v>62</v>
      </c>
      <c r="D4076" s="5" t="str">
        <f>VLOOKUP($C4076,'Sales Person'!$A$1:$C$21,2,0)</f>
        <v>Cathy Kelley</v>
      </c>
      <c r="E4076" s="5" t="s">
        <v>13</v>
      </c>
      <c r="F4076" s="5" t="str">
        <f>VLOOKUP($E4076,Country!$A$1:$B$11,2,0)</f>
        <v>Asia</v>
      </c>
      <c r="G4076" s="5" t="s">
        <v>26</v>
      </c>
      <c r="H4076" s="5" t="str">
        <f>VLOOKUP($G4076,Products!$A$1:$C$11,COLUMNS(Products!$A$2:B4076),0)</f>
        <v>Electronics</v>
      </c>
      <c r="I4076" s="5">
        <f>VLOOKUP($G4076,Products!$A$1:$C$11,COLUMNS(Products!$A$2:C4076),0)</f>
        <v>263.2</v>
      </c>
      <c r="J4076" s="5">
        <v>539.64</v>
      </c>
      <c r="K4076" s="5" t="s">
        <v>81</v>
      </c>
      <c r="L4076" s="6">
        <v>45041</v>
      </c>
      <c r="M4076" s="5">
        <f t="shared" si="63"/>
        <v>15</v>
      </c>
      <c r="N4076" s="5" t="str">
        <f>TEXT(Table1[[#This Row],[Date]],"mmm")</f>
        <v>Apr</v>
      </c>
      <c r="O4076" s="5">
        <f>YEAR(Table1[[#This Row],[Date]])</f>
        <v>2023</v>
      </c>
    </row>
    <row r="4077" spans="1:15" x14ac:dyDescent="0.25">
      <c r="A4077" s="5">
        <v>4076</v>
      </c>
      <c r="B4077" s="6">
        <v>45306</v>
      </c>
      <c r="C4077" s="5" t="s">
        <v>46</v>
      </c>
      <c r="D4077" s="5" t="str">
        <f>VLOOKUP($C4077,'Sales Person'!$A$1:$C$21,2,0)</f>
        <v>Nick Patrick</v>
      </c>
      <c r="E4077" s="5" t="s">
        <v>5</v>
      </c>
      <c r="F4077" s="5" t="str">
        <f>VLOOKUP($E4077,Country!$A$1:$B$11,2,0)</f>
        <v>South America</v>
      </c>
      <c r="G4077" s="5" t="s">
        <v>29</v>
      </c>
      <c r="H4077" s="5" t="str">
        <f>VLOOKUP($G4077,Products!$A$1:$C$11,COLUMNS(Products!$A$2:B4077),0)</f>
        <v>Computing</v>
      </c>
      <c r="I4077" s="5">
        <f>VLOOKUP($G4077,Products!$A$1:$C$11,COLUMNS(Products!$A$2:C4077),0)</f>
        <v>104.6</v>
      </c>
      <c r="J4077" s="5">
        <v>761.01</v>
      </c>
      <c r="K4077" s="5" t="s">
        <v>82</v>
      </c>
      <c r="L4077" s="5" t="s">
        <v>83</v>
      </c>
      <c r="M4077" s="5" t="str">
        <f t="shared" si="63"/>
        <v>0</v>
      </c>
      <c r="N4077" s="5" t="str">
        <f>TEXT(Table1[[#This Row],[Date]],"mmm")</f>
        <v>Jan</v>
      </c>
      <c r="O4077" s="5">
        <f>YEAR(Table1[[#This Row],[Date]])</f>
        <v>2024</v>
      </c>
    </row>
    <row r="4078" spans="1:15" x14ac:dyDescent="0.25">
      <c r="A4078" s="5">
        <v>4077</v>
      </c>
      <c r="B4078" s="6">
        <v>45087</v>
      </c>
      <c r="C4078" s="5" t="s">
        <v>48</v>
      </c>
      <c r="D4078" s="5" t="str">
        <f>VLOOKUP($C4078,'Sales Person'!$A$1:$C$21,2,0)</f>
        <v>Cathy Kelley</v>
      </c>
      <c r="E4078" s="5" t="s">
        <v>2</v>
      </c>
      <c r="F4078" s="5" t="str">
        <f>VLOOKUP($E4078,Country!$A$1:$B$11,2,0)</f>
        <v>North America</v>
      </c>
      <c r="G4078" s="5" t="s">
        <v>32</v>
      </c>
      <c r="H4078" s="5" t="str">
        <f>VLOOKUP($G4078,Products!$A$1:$C$11,COLUMNS(Products!$A$2:B4078),0)</f>
        <v>Audio</v>
      </c>
      <c r="I4078" s="5">
        <f>VLOOKUP($G4078,Products!$A$1:$C$11,COLUMNS(Products!$A$2:C4078),0)</f>
        <v>143.09</v>
      </c>
      <c r="J4078" s="5">
        <v>208.42</v>
      </c>
      <c r="K4078" s="5" t="s">
        <v>82</v>
      </c>
      <c r="L4078" s="5" t="s">
        <v>83</v>
      </c>
      <c r="M4078" s="5" t="str">
        <f t="shared" si="63"/>
        <v>0</v>
      </c>
      <c r="N4078" s="5" t="str">
        <f>TEXT(Table1[[#This Row],[Date]],"mmm")</f>
        <v>Jun</v>
      </c>
      <c r="O4078" s="5">
        <f>YEAR(Table1[[#This Row],[Date]])</f>
        <v>2023</v>
      </c>
    </row>
    <row r="4079" spans="1:15" x14ac:dyDescent="0.25">
      <c r="A4079" s="5">
        <v>4078</v>
      </c>
      <c r="B4079" s="6">
        <v>44935</v>
      </c>
      <c r="C4079" s="5" t="s">
        <v>66</v>
      </c>
      <c r="D4079" s="5" t="str">
        <f>VLOOKUP($C4079,'Sales Person'!$A$1:$C$21,2,0)</f>
        <v>Michale Cole</v>
      </c>
      <c r="E4079" s="5" t="s">
        <v>14</v>
      </c>
      <c r="F4079" s="5" t="str">
        <f>VLOOKUP($E4079,Country!$A$1:$B$11,2,0)</f>
        <v>Asia</v>
      </c>
      <c r="G4079" s="5" t="s">
        <v>29</v>
      </c>
      <c r="H4079" s="5" t="str">
        <f>VLOOKUP($G4079,Products!$A$1:$C$11,COLUMNS(Products!$A$2:B4079),0)</f>
        <v>Computing</v>
      </c>
      <c r="I4079" s="5">
        <f>VLOOKUP($G4079,Products!$A$1:$C$11,COLUMNS(Products!$A$2:C4079),0)</f>
        <v>104.6</v>
      </c>
      <c r="J4079" s="5">
        <v>337.41</v>
      </c>
      <c r="K4079" s="5" t="s">
        <v>81</v>
      </c>
      <c r="L4079" s="6">
        <v>44953</v>
      </c>
      <c r="M4079" s="5">
        <f t="shared" si="63"/>
        <v>18</v>
      </c>
      <c r="N4079" s="5" t="str">
        <f>TEXT(Table1[[#This Row],[Date]],"mmm")</f>
        <v>Jan</v>
      </c>
      <c r="O4079" s="5">
        <f>YEAR(Table1[[#This Row],[Date]])</f>
        <v>2023</v>
      </c>
    </row>
    <row r="4080" spans="1:15" x14ac:dyDescent="0.25">
      <c r="A4080" s="5">
        <v>4079</v>
      </c>
      <c r="B4080" s="6">
        <v>45367</v>
      </c>
      <c r="C4080" s="5" t="s">
        <v>54</v>
      </c>
      <c r="D4080" s="5" t="str">
        <f>VLOOKUP($C4080,'Sales Person'!$A$1:$C$21,2,0)</f>
        <v>Michale Cole</v>
      </c>
      <c r="E4080" s="5" t="s">
        <v>14</v>
      </c>
      <c r="F4080" s="5" t="str">
        <f>VLOOKUP($E4080,Country!$A$1:$B$11,2,0)</f>
        <v>Asia</v>
      </c>
      <c r="G4080" s="5" t="s">
        <v>24</v>
      </c>
      <c r="H4080" s="5" t="str">
        <f>VLOOKUP($G4080,Products!$A$1:$C$11,COLUMNS(Products!$A$2:B4080),0)</f>
        <v>Audio</v>
      </c>
      <c r="I4080" s="5">
        <f>VLOOKUP($G4080,Products!$A$1:$C$11,COLUMNS(Products!$A$2:C4080),0)</f>
        <v>195.62</v>
      </c>
      <c r="J4080" s="5">
        <v>923.87</v>
      </c>
      <c r="K4080" s="5" t="s">
        <v>81</v>
      </c>
      <c r="L4080" s="6">
        <v>45385</v>
      </c>
      <c r="M4080" s="5">
        <f t="shared" si="63"/>
        <v>18</v>
      </c>
      <c r="N4080" s="5" t="str">
        <f>TEXT(Table1[[#This Row],[Date]],"mmm")</f>
        <v>Mar</v>
      </c>
      <c r="O4080" s="5">
        <f>YEAR(Table1[[#This Row],[Date]])</f>
        <v>2024</v>
      </c>
    </row>
    <row r="4081" spans="1:15" x14ac:dyDescent="0.25">
      <c r="A4081" s="5">
        <v>4080</v>
      </c>
      <c r="B4081" s="6">
        <v>45318</v>
      </c>
      <c r="C4081" s="5" t="s">
        <v>56</v>
      </c>
      <c r="D4081" s="5" t="str">
        <f>VLOOKUP($C4081,'Sales Person'!$A$1:$C$21,2,0)</f>
        <v>Nick Patrick</v>
      </c>
      <c r="E4081" s="5" t="s">
        <v>13</v>
      </c>
      <c r="F4081" s="5" t="str">
        <f>VLOOKUP($E4081,Country!$A$1:$B$11,2,0)</f>
        <v>Asia</v>
      </c>
      <c r="G4081" s="5" t="s">
        <v>31</v>
      </c>
      <c r="H4081" s="5" t="str">
        <f>VLOOKUP($G4081,Products!$A$1:$C$11,COLUMNS(Products!$A$2:B4081),0)</f>
        <v>Electronics</v>
      </c>
      <c r="I4081" s="5">
        <f>VLOOKUP($G4081,Products!$A$1:$C$11,COLUMNS(Products!$A$2:C4081),0)</f>
        <v>71.97</v>
      </c>
      <c r="J4081" s="5">
        <v>613.08000000000004</v>
      </c>
      <c r="K4081" s="5" t="s">
        <v>81</v>
      </c>
      <c r="L4081" s="6">
        <v>45333</v>
      </c>
      <c r="M4081" s="5">
        <f t="shared" si="63"/>
        <v>15</v>
      </c>
      <c r="N4081" s="5" t="str">
        <f>TEXT(Table1[[#This Row],[Date]],"mmm")</f>
        <v>Jan</v>
      </c>
      <c r="O4081" s="5">
        <f>YEAR(Table1[[#This Row],[Date]])</f>
        <v>2024</v>
      </c>
    </row>
    <row r="4082" spans="1:15" x14ac:dyDescent="0.25">
      <c r="A4082" s="5">
        <v>4081</v>
      </c>
      <c r="B4082" s="6">
        <v>45572</v>
      </c>
      <c r="C4082" s="5" t="s">
        <v>36</v>
      </c>
      <c r="D4082" s="5" t="str">
        <f>VLOOKUP($C4082,'Sales Person'!$A$1:$C$21,2,0)</f>
        <v>Michale Cole</v>
      </c>
      <c r="E4082" s="5" t="s">
        <v>10</v>
      </c>
      <c r="F4082" s="5" t="str">
        <f>VLOOKUP($E4082,Country!$A$1:$B$11,2,0)</f>
        <v>Europe</v>
      </c>
      <c r="G4082" s="5" t="s">
        <v>28</v>
      </c>
      <c r="H4082" s="5" t="str">
        <f>VLOOKUP($G4082,Products!$A$1:$C$11,COLUMNS(Products!$A$2:B4082),0)</f>
        <v>Electronics</v>
      </c>
      <c r="I4082" s="5">
        <f>VLOOKUP($G4082,Products!$A$1:$C$11,COLUMNS(Products!$A$2:C4082),0)</f>
        <v>282.79000000000002</v>
      </c>
      <c r="J4082" s="5">
        <v>797.85</v>
      </c>
      <c r="K4082" s="5" t="s">
        <v>82</v>
      </c>
      <c r="L4082" s="5" t="s">
        <v>83</v>
      </c>
      <c r="M4082" s="5" t="str">
        <f t="shared" si="63"/>
        <v>0</v>
      </c>
      <c r="N4082" s="5" t="str">
        <f>TEXT(Table1[[#This Row],[Date]],"mmm")</f>
        <v>Oct</v>
      </c>
      <c r="O4082" s="5">
        <f>YEAR(Table1[[#This Row],[Date]])</f>
        <v>2024</v>
      </c>
    </row>
    <row r="4083" spans="1:15" x14ac:dyDescent="0.25">
      <c r="A4083" s="5">
        <v>4082</v>
      </c>
      <c r="B4083" s="6">
        <v>44936</v>
      </c>
      <c r="C4083" s="5" t="s">
        <v>62</v>
      </c>
      <c r="D4083" s="5" t="str">
        <f>VLOOKUP($C4083,'Sales Person'!$A$1:$C$21,2,0)</f>
        <v>Cathy Kelley</v>
      </c>
      <c r="E4083" s="5" t="s">
        <v>2</v>
      </c>
      <c r="F4083" s="5" t="str">
        <f>VLOOKUP($E4083,Country!$A$1:$B$11,2,0)</f>
        <v>North America</v>
      </c>
      <c r="G4083" s="5" t="s">
        <v>28</v>
      </c>
      <c r="H4083" s="5" t="str">
        <f>VLOOKUP($G4083,Products!$A$1:$C$11,COLUMNS(Products!$A$2:B4083),0)</f>
        <v>Electronics</v>
      </c>
      <c r="I4083" s="5">
        <f>VLOOKUP($G4083,Products!$A$1:$C$11,COLUMNS(Products!$A$2:C4083),0)</f>
        <v>282.79000000000002</v>
      </c>
      <c r="J4083" s="5">
        <v>744.77</v>
      </c>
      <c r="K4083" s="5" t="s">
        <v>82</v>
      </c>
      <c r="L4083" s="5" t="s">
        <v>83</v>
      </c>
      <c r="M4083" s="5" t="str">
        <f t="shared" si="63"/>
        <v>0</v>
      </c>
      <c r="N4083" s="5" t="str">
        <f>TEXT(Table1[[#This Row],[Date]],"mmm")</f>
        <v>Jan</v>
      </c>
      <c r="O4083" s="5">
        <f>YEAR(Table1[[#This Row],[Date]])</f>
        <v>2023</v>
      </c>
    </row>
    <row r="4084" spans="1:15" x14ac:dyDescent="0.25">
      <c r="A4084" s="5">
        <v>4083</v>
      </c>
      <c r="B4084" s="6">
        <v>45467</v>
      </c>
      <c r="C4084" s="5" t="s">
        <v>62</v>
      </c>
      <c r="D4084" s="5" t="str">
        <f>VLOOKUP($C4084,'Sales Person'!$A$1:$C$21,2,0)</f>
        <v>Cathy Kelley</v>
      </c>
      <c r="E4084" s="5" t="s">
        <v>11</v>
      </c>
      <c r="F4084" s="5" t="str">
        <f>VLOOKUP($E4084,Country!$A$1:$B$11,2,0)</f>
        <v>Asia</v>
      </c>
      <c r="G4084" s="5" t="s">
        <v>28</v>
      </c>
      <c r="H4084" s="5" t="str">
        <f>VLOOKUP($G4084,Products!$A$1:$C$11,COLUMNS(Products!$A$2:B4084),0)</f>
        <v>Electronics</v>
      </c>
      <c r="I4084" s="5">
        <f>VLOOKUP($G4084,Products!$A$1:$C$11,COLUMNS(Products!$A$2:C4084),0)</f>
        <v>282.79000000000002</v>
      </c>
      <c r="J4084" s="5">
        <v>782.31</v>
      </c>
      <c r="K4084" s="5" t="s">
        <v>81</v>
      </c>
      <c r="L4084" s="6">
        <v>45479</v>
      </c>
      <c r="M4084" s="5">
        <f t="shared" si="63"/>
        <v>12</v>
      </c>
      <c r="N4084" s="5" t="str">
        <f>TEXT(Table1[[#This Row],[Date]],"mmm")</f>
        <v>Jun</v>
      </c>
      <c r="O4084" s="5">
        <f>YEAR(Table1[[#This Row],[Date]])</f>
        <v>2024</v>
      </c>
    </row>
    <row r="4085" spans="1:15" x14ac:dyDescent="0.25">
      <c r="A4085" s="5">
        <v>4084</v>
      </c>
      <c r="B4085" s="6">
        <v>45470</v>
      </c>
      <c r="C4085" s="5" t="s">
        <v>40</v>
      </c>
      <c r="D4085" s="5" t="str">
        <f>VLOOKUP($C4085,'Sales Person'!$A$1:$C$21,2,0)</f>
        <v>Samantha Irvin</v>
      </c>
      <c r="E4085" s="5" t="s">
        <v>5</v>
      </c>
      <c r="F4085" s="5" t="str">
        <f>VLOOKUP($E4085,Country!$A$1:$B$11,2,0)</f>
        <v>South America</v>
      </c>
      <c r="G4085" s="5" t="s">
        <v>33</v>
      </c>
      <c r="H4085" s="5" t="str">
        <f>VLOOKUP($G4085,Products!$A$1:$C$11,COLUMNS(Products!$A$2:B4085),0)</f>
        <v>Electronics</v>
      </c>
      <c r="I4085" s="5">
        <f>VLOOKUP($G4085,Products!$A$1:$C$11,COLUMNS(Products!$A$2:C4085),0)</f>
        <v>381.62</v>
      </c>
      <c r="J4085" s="5">
        <v>462.12</v>
      </c>
      <c r="K4085" s="5" t="s">
        <v>81</v>
      </c>
      <c r="L4085" s="6">
        <v>45474</v>
      </c>
      <c r="M4085" s="5">
        <f t="shared" si="63"/>
        <v>4</v>
      </c>
      <c r="N4085" s="5" t="str">
        <f>TEXT(Table1[[#This Row],[Date]],"mmm")</f>
        <v>Jun</v>
      </c>
      <c r="O4085" s="5">
        <f>YEAR(Table1[[#This Row],[Date]])</f>
        <v>2024</v>
      </c>
    </row>
    <row r="4086" spans="1:15" x14ac:dyDescent="0.25">
      <c r="A4086" s="5">
        <v>4085</v>
      </c>
      <c r="B4086" s="6">
        <v>45444</v>
      </c>
      <c r="C4086" s="5" t="s">
        <v>44</v>
      </c>
      <c r="D4086" s="5" t="str">
        <f>VLOOKUP($C4086,'Sales Person'!$A$1:$C$21,2,0)</f>
        <v>Cathy Kelley</v>
      </c>
      <c r="E4086" s="5" t="s">
        <v>13</v>
      </c>
      <c r="F4086" s="5" t="str">
        <f>VLOOKUP($E4086,Country!$A$1:$B$11,2,0)</f>
        <v>Asia</v>
      </c>
      <c r="G4086" s="5" t="s">
        <v>29</v>
      </c>
      <c r="H4086" s="5" t="str">
        <f>VLOOKUP($G4086,Products!$A$1:$C$11,COLUMNS(Products!$A$2:B4086),0)</f>
        <v>Computing</v>
      </c>
      <c r="I4086" s="5">
        <f>VLOOKUP($G4086,Products!$A$1:$C$11,COLUMNS(Products!$A$2:C4086),0)</f>
        <v>104.6</v>
      </c>
      <c r="J4086" s="5">
        <v>566.14</v>
      </c>
      <c r="K4086" s="5" t="s">
        <v>82</v>
      </c>
      <c r="L4086" s="5" t="s">
        <v>83</v>
      </c>
      <c r="M4086" s="5" t="str">
        <f t="shared" si="63"/>
        <v>0</v>
      </c>
      <c r="N4086" s="5" t="str">
        <f>TEXT(Table1[[#This Row],[Date]],"mmm")</f>
        <v>Jun</v>
      </c>
      <c r="O4086" s="5">
        <f>YEAR(Table1[[#This Row],[Date]])</f>
        <v>2024</v>
      </c>
    </row>
    <row r="4087" spans="1:15" x14ac:dyDescent="0.25">
      <c r="A4087" s="5">
        <v>4086</v>
      </c>
      <c r="B4087" s="6">
        <v>45041</v>
      </c>
      <c r="C4087" s="5" t="s">
        <v>42</v>
      </c>
      <c r="D4087" s="5" t="str">
        <f>VLOOKUP($C4087,'Sales Person'!$A$1:$C$21,2,0)</f>
        <v>Cathy Kelley</v>
      </c>
      <c r="E4087" s="5" t="s">
        <v>7</v>
      </c>
      <c r="F4087" s="5" t="str">
        <f>VLOOKUP($E4087,Country!$A$1:$B$11,2,0)</f>
        <v>Europe</v>
      </c>
      <c r="G4087" s="5" t="s">
        <v>32</v>
      </c>
      <c r="H4087" s="5" t="str">
        <f>VLOOKUP($G4087,Products!$A$1:$C$11,COLUMNS(Products!$A$2:B4087),0)</f>
        <v>Audio</v>
      </c>
      <c r="I4087" s="5">
        <f>VLOOKUP($G4087,Products!$A$1:$C$11,COLUMNS(Products!$A$2:C4087),0)</f>
        <v>143.09</v>
      </c>
      <c r="J4087" s="5">
        <v>259.23</v>
      </c>
      <c r="K4087" s="5" t="s">
        <v>81</v>
      </c>
      <c r="L4087" s="6">
        <v>45049</v>
      </c>
      <c r="M4087" s="5">
        <f t="shared" si="63"/>
        <v>8</v>
      </c>
      <c r="N4087" s="5" t="str">
        <f>TEXT(Table1[[#This Row],[Date]],"mmm")</f>
        <v>Apr</v>
      </c>
      <c r="O4087" s="5">
        <f>YEAR(Table1[[#This Row],[Date]])</f>
        <v>2023</v>
      </c>
    </row>
    <row r="4088" spans="1:15" x14ac:dyDescent="0.25">
      <c r="A4088" s="5">
        <v>4087</v>
      </c>
      <c r="B4088" s="6">
        <v>45442</v>
      </c>
      <c r="C4088" s="5" t="s">
        <v>66</v>
      </c>
      <c r="D4088" s="5" t="str">
        <f>VLOOKUP($C4088,'Sales Person'!$A$1:$C$21,2,0)</f>
        <v>Michale Cole</v>
      </c>
      <c r="E4088" s="5" t="s">
        <v>10</v>
      </c>
      <c r="F4088" s="5" t="str">
        <f>VLOOKUP($E4088,Country!$A$1:$B$11,2,0)</f>
        <v>Europe</v>
      </c>
      <c r="G4088" s="5" t="s">
        <v>28</v>
      </c>
      <c r="H4088" s="5" t="str">
        <f>VLOOKUP($G4088,Products!$A$1:$C$11,COLUMNS(Products!$A$2:B4088),0)</f>
        <v>Electronics</v>
      </c>
      <c r="I4088" s="5">
        <f>VLOOKUP($G4088,Products!$A$1:$C$11,COLUMNS(Products!$A$2:C4088),0)</f>
        <v>282.79000000000002</v>
      </c>
      <c r="J4088" s="5">
        <v>523.20000000000005</v>
      </c>
      <c r="K4088" s="5" t="s">
        <v>81</v>
      </c>
      <c r="L4088" s="6">
        <v>45448</v>
      </c>
      <c r="M4088" s="5">
        <f t="shared" si="63"/>
        <v>6</v>
      </c>
      <c r="N4088" s="5" t="str">
        <f>TEXT(Table1[[#This Row],[Date]],"mmm")</f>
        <v>May</v>
      </c>
      <c r="O4088" s="5">
        <f>YEAR(Table1[[#This Row],[Date]])</f>
        <v>2024</v>
      </c>
    </row>
    <row r="4089" spans="1:15" x14ac:dyDescent="0.25">
      <c r="A4089" s="5">
        <v>4088</v>
      </c>
      <c r="B4089" s="6">
        <v>45235</v>
      </c>
      <c r="C4089" s="5" t="s">
        <v>66</v>
      </c>
      <c r="D4089" s="5" t="str">
        <f>VLOOKUP($C4089,'Sales Person'!$A$1:$C$21,2,0)</f>
        <v>Michale Cole</v>
      </c>
      <c r="E4089" s="5" t="s">
        <v>14</v>
      </c>
      <c r="F4089" s="5" t="str">
        <f>VLOOKUP($E4089,Country!$A$1:$B$11,2,0)</f>
        <v>Asia</v>
      </c>
      <c r="G4089" s="5" t="s">
        <v>28</v>
      </c>
      <c r="H4089" s="5" t="str">
        <f>VLOOKUP($G4089,Products!$A$1:$C$11,COLUMNS(Products!$A$2:B4089),0)</f>
        <v>Electronics</v>
      </c>
      <c r="I4089" s="5">
        <f>VLOOKUP($G4089,Products!$A$1:$C$11,COLUMNS(Products!$A$2:C4089),0)</f>
        <v>282.79000000000002</v>
      </c>
      <c r="J4089" s="5">
        <v>596.09</v>
      </c>
      <c r="K4089" s="5" t="s">
        <v>81</v>
      </c>
      <c r="L4089" s="6">
        <v>45253</v>
      </c>
      <c r="M4089" s="5">
        <f t="shared" si="63"/>
        <v>18</v>
      </c>
      <c r="N4089" s="5" t="str">
        <f>TEXT(Table1[[#This Row],[Date]],"mmm")</f>
        <v>Nov</v>
      </c>
      <c r="O4089" s="5">
        <f>YEAR(Table1[[#This Row],[Date]])</f>
        <v>2023</v>
      </c>
    </row>
    <row r="4090" spans="1:15" x14ac:dyDescent="0.25">
      <c r="A4090" s="5">
        <v>4089</v>
      </c>
      <c r="B4090" s="6">
        <v>45224</v>
      </c>
      <c r="C4090" s="5" t="s">
        <v>40</v>
      </c>
      <c r="D4090" s="5" t="str">
        <f>VLOOKUP($C4090,'Sales Person'!$A$1:$C$21,2,0)</f>
        <v>Samantha Irvin</v>
      </c>
      <c r="E4090" s="5" t="s">
        <v>15</v>
      </c>
      <c r="F4090" s="5" t="str">
        <f>VLOOKUP($E4090,Country!$A$1:$B$11,2,0)</f>
        <v>Oceania</v>
      </c>
      <c r="G4090" s="5" t="s">
        <v>30</v>
      </c>
      <c r="H4090" s="5" t="str">
        <f>VLOOKUP($G4090,Products!$A$1:$C$11,COLUMNS(Products!$A$2:B4090),0)</f>
        <v>Audio</v>
      </c>
      <c r="I4090" s="5">
        <f>VLOOKUP($G4090,Products!$A$1:$C$11,COLUMNS(Products!$A$2:C4090),0)</f>
        <v>199.57</v>
      </c>
      <c r="J4090" s="5">
        <v>340.35</v>
      </c>
      <c r="K4090" s="5" t="s">
        <v>81</v>
      </c>
      <c r="L4090" s="6">
        <v>45244</v>
      </c>
      <c r="M4090" s="5">
        <f t="shared" si="63"/>
        <v>20</v>
      </c>
      <c r="N4090" s="5" t="str">
        <f>TEXT(Table1[[#This Row],[Date]],"mmm")</f>
        <v>Oct</v>
      </c>
      <c r="O4090" s="5">
        <f>YEAR(Table1[[#This Row],[Date]])</f>
        <v>2023</v>
      </c>
    </row>
    <row r="4091" spans="1:15" x14ac:dyDescent="0.25">
      <c r="A4091" s="5">
        <v>4090</v>
      </c>
      <c r="B4091" s="6">
        <v>45201</v>
      </c>
      <c r="C4091" s="5" t="s">
        <v>60</v>
      </c>
      <c r="D4091" s="5" t="str">
        <f>VLOOKUP($C4091,'Sales Person'!$A$1:$C$21,2,0)</f>
        <v>Cathy Kelley</v>
      </c>
      <c r="E4091" s="5" t="s">
        <v>9</v>
      </c>
      <c r="F4091" s="5" t="str">
        <f>VLOOKUP($E4091,Country!$A$1:$B$11,2,0)</f>
        <v>Europe</v>
      </c>
      <c r="G4091" s="5" t="s">
        <v>22</v>
      </c>
      <c r="H4091" s="5" t="str">
        <f>VLOOKUP($G4091,Products!$A$1:$C$11,COLUMNS(Products!$A$2:B4091),0)</f>
        <v>Computing</v>
      </c>
      <c r="I4091" s="5">
        <f>VLOOKUP($G4091,Products!$A$1:$C$11,COLUMNS(Products!$A$2:C4091),0)</f>
        <v>415.78</v>
      </c>
      <c r="J4091" s="5">
        <v>427.01</v>
      </c>
      <c r="K4091" s="5" t="s">
        <v>81</v>
      </c>
      <c r="L4091" s="6">
        <v>45211</v>
      </c>
      <c r="M4091" s="5">
        <f t="shared" si="63"/>
        <v>10</v>
      </c>
      <c r="N4091" s="5" t="str">
        <f>TEXT(Table1[[#This Row],[Date]],"mmm")</f>
        <v>Oct</v>
      </c>
      <c r="O4091" s="5">
        <f>YEAR(Table1[[#This Row],[Date]])</f>
        <v>2023</v>
      </c>
    </row>
    <row r="4092" spans="1:15" x14ac:dyDescent="0.25">
      <c r="A4092" s="5">
        <v>4091</v>
      </c>
      <c r="B4092" s="6">
        <v>45202</v>
      </c>
      <c r="C4092" s="5" t="s">
        <v>66</v>
      </c>
      <c r="D4092" s="5" t="str">
        <f>VLOOKUP($C4092,'Sales Person'!$A$1:$C$21,2,0)</f>
        <v>Michale Cole</v>
      </c>
      <c r="E4092" s="5" t="s">
        <v>4</v>
      </c>
      <c r="F4092" s="5" t="str">
        <f>VLOOKUP($E4092,Country!$A$1:$B$11,2,0)</f>
        <v>North America</v>
      </c>
      <c r="G4092" s="5" t="s">
        <v>20</v>
      </c>
      <c r="H4092" s="5" t="str">
        <f>VLOOKUP($G4092,Products!$A$1:$C$11,COLUMNS(Products!$A$2:B4092),0)</f>
        <v>Office Equipment</v>
      </c>
      <c r="I4092" s="5">
        <f>VLOOKUP($G4092,Products!$A$1:$C$11,COLUMNS(Products!$A$2:C4092),0)</f>
        <v>350.59</v>
      </c>
      <c r="J4092" s="5">
        <v>724.14</v>
      </c>
      <c r="K4092" s="5" t="s">
        <v>81</v>
      </c>
      <c r="L4092" s="6">
        <v>45204</v>
      </c>
      <c r="M4092" s="5">
        <f t="shared" si="63"/>
        <v>2</v>
      </c>
      <c r="N4092" s="5" t="str">
        <f>TEXT(Table1[[#This Row],[Date]],"mmm")</f>
        <v>Oct</v>
      </c>
      <c r="O4092" s="5">
        <f>YEAR(Table1[[#This Row],[Date]])</f>
        <v>2023</v>
      </c>
    </row>
    <row r="4093" spans="1:15" x14ac:dyDescent="0.25">
      <c r="A4093" s="5">
        <v>4092</v>
      </c>
      <c r="B4093" s="6">
        <v>45189</v>
      </c>
      <c r="C4093" s="5" t="s">
        <v>74</v>
      </c>
      <c r="D4093" s="5" t="str">
        <f>VLOOKUP($C4093,'Sales Person'!$A$1:$C$21,2,0)</f>
        <v>Michale Cole</v>
      </c>
      <c r="E4093" s="5" t="s">
        <v>15</v>
      </c>
      <c r="F4093" s="5" t="str">
        <f>VLOOKUP($E4093,Country!$A$1:$B$11,2,0)</f>
        <v>Oceania</v>
      </c>
      <c r="G4093" s="5" t="s">
        <v>28</v>
      </c>
      <c r="H4093" s="5" t="str">
        <f>VLOOKUP($G4093,Products!$A$1:$C$11,COLUMNS(Products!$A$2:B4093),0)</f>
        <v>Electronics</v>
      </c>
      <c r="I4093" s="5">
        <f>VLOOKUP($G4093,Products!$A$1:$C$11,COLUMNS(Products!$A$2:C4093),0)</f>
        <v>282.79000000000002</v>
      </c>
      <c r="J4093" s="5">
        <v>370.6</v>
      </c>
      <c r="K4093" s="5" t="s">
        <v>82</v>
      </c>
      <c r="L4093" s="5" t="s">
        <v>83</v>
      </c>
      <c r="M4093" s="5" t="str">
        <f t="shared" si="63"/>
        <v>0</v>
      </c>
      <c r="N4093" s="5" t="str">
        <f>TEXT(Table1[[#This Row],[Date]],"mmm")</f>
        <v>Sep</v>
      </c>
      <c r="O4093" s="5">
        <f>YEAR(Table1[[#This Row],[Date]])</f>
        <v>2023</v>
      </c>
    </row>
    <row r="4094" spans="1:15" x14ac:dyDescent="0.25">
      <c r="A4094" s="5">
        <v>4093</v>
      </c>
      <c r="B4094" s="6">
        <v>45499</v>
      </c>
      <c r="C4094" s="5" t="s">
        <v>62</v>
      </c>
      <c r="D4094" s="5" t="str">
        <f>VLOOKUP($C4094,'Sales Person'!$A$1:$C$21,2,0)</f>
        <v>Cathy Kelley</v>
      </c>
      <c r="E4094" s="5" t="s">
        <v>2</v>
      </c>
      <c r="F4094" s="5" t="str">
        <f>VLOOKUP($E4094,Country!$A$1:$B$11,2,0)</f>
        <v>North America</v>
      </c>
      <c r="G4094" s="5" t="s">
        <v>26</v>
      </c>
      <c r="H4094" s="5" t="str">
        <f>VLOOKUP($G4094,Products!$A$1:$C$11,COLUMNS(Products!$A$2:B4094),0)</f>
        <v>Electronics</v>
      </c>
      <c r="I4094" s="5">
        <f>VLOOKUP($G4094,Products!$A$1:$C$11,COLUMNS(Products!$A$2:C4094),0)</f>
        <v>263.2</v>
      </c>
      <c r="J4094" s="5">
        <v>237.51</v>
      </c>
      <c r="K4094" s="5" t="s">
        <v>81</v>
      </c>
      <c r="L4094" s="6">
        <v>45500</v>
      </c>
      <c r="M4094" s="5">
        <f t="shared" si="63"/>
        <v>1</v>
      </c>
      <c r="N4094" s="5" t="str">
        <f>TEXT(Table1[[#This Row],[Date]],"mmm")</f>
        <v>Jul</v>
      </c>
      <c r="O4094" s="5">
        <f>YEAR(Table1[[#This Row],[Date]])</f>
        <v>2024</v>
      </c>
    </row>
    <row r="4095" spans="1:15" x14ac:dyDescent="0.25">
      <c r="A4095" s="5">
        <v>4094</v>
      </c>
      <c r="B4095" s="6">
        <v>45236</v>
      </c>
      <c r="C4095" s="5" t="s">
        <v>58</v>
      </c>
      <c r="D4095" s="5" t="str">
        <f>VLOOKUP($C4095,'Sales Person'!$A$1:$C$21,2,0)</f>
        <v>Nick Patrick</v>
      </c>
      <c r="E4095" s="5" t="s">
        <v>15</v>
      </c>
      <c r="F4095" s="5" t="str">
        <f>VLOOKUP($E4095,Country!$A$1:$B$11,2,0)</f>
        <v>Oceania</v>
      </c>
      <c r="G4095" s="5" t="s">
        <v>20</v>
      </c>
      <c r="H4095" s="5" t="str">
        <f>VLOOKUP($G4095,Products!$A$1:$C$11,COLUMNS(Products!$A$2:B4095),0)</f>
        <v>Office Equipment</v>
      </c>
      <c r="I4095" s="5">
        <f>VLOOKUP($G4095,Products!$A$1:$C$11,COLUMNS(Products!$A$2:C4095),0)</f>
        <v>350.59</v>
      </c>
      <c r="J4095" s="5">
        <v>329.05</v>
      </c>
      <c r="K4095" s="5" t="s">
        <v>81</v>
      </c>
      <c r="L4095" s="6">
        <v>45256</v>
      </c>
      <c r="M4095" s="5">
        <f t="shared" si="63"/>
        <v>20</v>
      </c>
      <c r="N4095" s="5" t="str">
        <f>TEXT(Table1[[#This Row],[Date]],"mmm")</f>
        <v>Nov</v>
      </c>
      <c r="O4095" s="5">
        <f>YEAR(Table1[[#This Row],[Date]])</f>
        <v>2023</v>
      </c>
    </row>
    <row r="4096" spans="1:15" x14ac:dyDescent="0.25">
      <c r="A4096" s="5">
        <v>4095</v>
      </c>
      <c r="B4096" s="6">
        <v>45037</v>
      </c>
      <c r="C4096" s="5" t="s">
        <v>56</v>
      </c>
      <c r="D4096" s="5" t="str">
        <f>VLOOKUP($C4096,'Sales Person'!$A$1:$C$21,2,0)</f>
        <v>Nick Patrick</v>
      </c>
      <c r="E4096" s="5" t="s">
        <v>11</v>
      </c>
      <c r="F4096" s="5" t="str">
        <f>VLOOKUP($E4096,Country!$A$1:$B$11,2,0)</f>
        <v>Asia</v>
      </c>
      <c r="G4096" s="5" t="s">
        <v>32</v>
      </c>
      <c r="H4096" s="5" t="str">
        <f>VLOOKUP($G4096,Products!$A$1:$C$11,COLUMNS(Products!$A$2:B4096),0)</f>
        <v>Audio</v>
      </c>
      <c r="I4096" s="5">
        <f>VLOOKUP($G4096,Products!$A$1:$C$11,COLUMNS(Products!$A$2:C4096),0)</f>
        <v>143.09</v>
      </c>
      <c r="J4096" s="5">
        <v>152.94999999999999</v>
      </c>
      <c r="K4096" s="5" t="s">
        <v>81</v>
      </c>
      <c r="L4096" s="6">
        <v>45049</v>
      </c>
      <c r="M4096" s="5">
        <f t="shared" si="63"/>
        <v>12</v>
      </c>
      <c r="N4096" s="5" t="str">
        <f>TEXT(Table1[[#This Row],[Date]],"mmm")</f>
        <v>Apr</v>
      </c>
      <c r="O4096" s="5">
        <f>YEAR(Table1[[#This Row],[Date]])</f>
        <v>2023</v>
      </c>
    </row>
    <row r="4097" spans="1:15" x14ac:dyDescent="0.25">
      <c r="A4097" s="5">
        <v>4096</v>
      </c>
      <c r="B4097" s="6">
        <v>45307</v>
      </c>
      <c r="C4097" s="5" t="s">
        <v>46</v>
      </c>
      <c r="D4097" s="5" t="str">
        <f>VLOOKUP($C4097,'Sales Person'!$A$1:$C$21,2,0)</f>
        <v>Nick Patrick</v>
      </c>
      <c r="E4097" s="5" t="s">
        <v>4</v>
      </c>
      <c r="F4097" s="5" t="str">
        <f>VLOOKUP($E4097,Country!$A$1:$B$11,2,0)</f>
        <v>North America</v>
      </c>
      <c r="G4097" s="5" t="s">
        <v>28</v>
      </c>
      <c r="H4097" s="5" t="str">
        <f>VLOOKUP($G4097,Products!$A$1:$C$11,COLUMNS(Products!$A$2:B4097),0)</f>
        <v>Electronics</v>
      </c>
      <c r="I4097" s="5">
        <f>VLOOKUP($G4097,Products!$A$1:$C$11,COLUMNS(Products!$A$2:C4097),0)</f>
        <v>282.79000000000002</v>
      </c>
      <c r="J4097" s="5">
        <v>499.01</v>
      </c>
      <c r="K4097" s="5" t="s">
        <v>81</v>
      </c>
      <c r="L4097" s="6">
        <v>45309</v>
      </c>
      <c r="M4097" s="5">
        <f t="shared" si="63"/>
        <v>2</v>
      </c>
      <c r="N4097" s="5" t="str">
        <f>TEXT(Table1[[#This Row],[Date]],"mmm")</f>
        <v>Jan</v>
      </c>
      <c r="O4097" s="5">
        <f>YEAR(Table1[[#This Row],[Date]])</f>
        <v>2024</v>
      </c>
    </row>
    <row r="4098" spans="1:15" x14ac:dyDescent="0.25">
      <c r="A4098" s="5">
        <v>4097</v>
      </c>
      <c r="B4098" s="6">
        <v>45614</v>
      </c>
      <c r="C4098" s="5" t="s">
        <v>56</v>
      </c>
      <c r="D4098" s="5" t="str">
        <f>VLOOKUP($C4098,'Sales Person'!$A$1:$C$21,2,0)</f>
        <v>Nick Patrick</v>
      </c>
      <c r="E4098" s="5" t="s">
        <v>11</v>
      </c>
      <c r="F4098" s="5" t="str">
        <f>VLOOKUP($E4098,Country!$A$1:$B$11,2,0)</f>
        <v>Asia</v>
      </c>
      <c r="G4098" s="5" t="s">
        <v>33</v>
      </c>
      <c r="H4098" s="5" t="str">
        <f>VLOOKUP($G4098,Products!$A$1:$C$11,COLUMNS(Products!$A$2:B4098),0)</f>
        <v>Electronics</v>
      </c>
      <c r="I4098" s="5">
        <f>VLOOKUP($G4098,Products!$A$1:$C$11,COLUMNS(Products!$A$2:C4098),0)</f>
        <v>381.62</v>
      </c>
      <c r="J4098" s="5">
        <v>720.83</v>
      </c>
      <c r="K4098" s="5" t="s">
        <v>81</v>
      </c>
      <c r="L4098" s="6">
        <v>45626</v>
      </c>
      <c r="M4098" s="5">
        <f t="shared" ref="M4098:M4161" si="64">IFERROR(L4098-B4098,"0")</f>
        <v>12</v>
      </c>
      <c r="N4098" s="5" t="str">
        <f>TEXT(Table1[[#This Row],[Date]],"mmm")</f>
        <v>Nov</v>
      </c>
      <c r="O4098" s="5">
        <f>YEAR(Table1[[#This Row],[Date]])</f>
        <v>2024</v>
      </c>
    </row>
    <row r="4099" spans="1:15" x14ac:dyDescent="0.25">
      <c r="A4099" s="5">
        <v>4098</v>
      </c>
      <c r="B4099" s="6">
        <v>45195</v>
      </c>
      <c r="C4099" s="5" t="s">
        <v>68</v>
      </c>
      <c r="D4099" s="5" t="str">
        <f>VLOOKUP($C4099,'Sales Person'!$A$1:$C$21,2,0)</f>
        <v>Samantha Irvin</v>
      </c>
      <c r="E4099" s="5" t="s">
        <v>15</v>
      </c>
      <c r="F4099" s="5" t="str">
        <f>VLOOKUP($E4099,Country!$A$1:$B$11,2,0)</f>
        <v>Oceania</v>
      </c>
      <c r="G4099" s="5" t="s">
        <v>20</v>
      </c>
      <c r="H4099" s="5" t="str">
        <f>VLOOKUP($G4099,Products!$A$1:$C$11,COLUMNS(Products!$A$2:B4099),0)</f>
        <v>Office Equipment</v>
      </c>
      <c r="I4099" s="5">
        <f>VLOOKUP($G4099,Products!$A$1:$C$11,COLUMNS(Products!$A$2:C4099),0)</f>
        <v>350.59</v>
      </c>
      <c r="J4099" s="5">
        <v>168.05</v>
      </c>
      <c r="K4099" s="5" t="s">
        <v>82</v>
      </c>
      <c r="L4099" s="5" t="s">
        <v>83</v>
      </c>
      <c r="M4099" s="5" t="str">
        <f t="shared" si="64"/>
        <v>0</v>
      </c>
      <c r="N4099" s="5" t="str">
        <f>TEXT(Table1[[#This Row],[Date]],"mmm")</f>
        <v>Sep</v>
      </c>
      <c r="O4099" s="5">
        <f>YEAR(Table1[[#This Row],[Date]])</f>
        <v>2023</v>
      </c>
    </row>
    <row r="4100" spans="1:15" x14ac:dyDescent="0.25">
      <c r="A4100" s="5">
        <v>4099</v>
      </c>
      <c r="B4100" s="6">
        <v>45033</v>
      </c>
      <c r="C4100" s="5" t="s">
        <v>56</v>
      </c>
      <c r="D4100" s="5" t="str">
        <f>VLOOKUP($C4100,'Sales Person'!$A$1:$C$21,2,0)</f>
        <v>Nick Patrick</v>
      </c>
      <c r="E4100" s="5" t="s">
        <v>7</v>
      </c>
      <c r="F4100" s="5" t="str">
        <f>VLOOKUP($E4100,Country!$A$1:$B$11,2,0)</f>
        <v>Europe</v>
      </c>
      <c r="G4100" s="5" t="s">
        <v>33</v>
      </c>
      <c r="H4100" s="5" t="str">
        <f>VLOOKUP($G4100,Products!$A$1:$C$11,COLUMNS(Products!$A$2:B4100),0)</f>
        <v>Electronics</v>
      </c>
      <c r="I4100" s="5">
        <f>VLOOKUP($G4100,Products!$A$1:$C$11,COLUMNS(Products!$A$2:C4100),0)</f>
        <v>381.62</v>
      </c>
      <c r="J4100" s="5">
        <v>805.85</v>
      </c>
      <c r="K4100" s="5" t="s">
        <v>81</v>
      </c>
      <c r="L4100" s="6">
        <v>45041</v>
      </c>
      <c r="M4100" s="5">
        <f t="shared" si="64"/>
        <v>8</v>
      </c>
      <c r="N4100" s="5" t="str">
        <f>TEXT(Table1[[#This Row],[Date]],"mmm")</f>
        <v>Apr</v>
      </c>
      <c r="O4100" s="5">
        <f>YEAR(Table1[[#This Row],[Date]])</f>
        <v>2023</v>
      </c>
    </row>
    <row r="4101" spans="1:15" x14ac:dyDescent="0.25">
      <c r="A4101" s="5">
        <v>4100</v>
      </c>
      <c r="B4101" s="6">
        <v>45236</v>
      </c>
      <c r="C4101" s="5" t="s">
        <v>60</v>
      </c>
      <c r="D4101" s="5" t="str">
        <f>VLOOKUP($C4101,'Sales Person'!$A$1:$C$21,2,0)</f>
        <v>Cathy Kelley</v>
      </c>
      <c r="E4101" s="5" t="s">
        <v>9</v>
      </c>
      <c r="F4101" s="5" t="str">
        <f>VLOOKUP($E4101,Country!$A$1:$B$11,2,0)</f>
        <v>Europe</v>
      </c>
      <c r="G4101" s="5" t="s">
        <v>33</v>
      </c>
      <c r="H4101" s="5" t="str">
        <f>VLOOKUP($G4101,Products!$A$1:$C$11,COLUMNS(Products!$A$2:B4101),0)</f>
        <v>Electronics</v>
      </c>
      <c r="I4101" s="5">
        <f>VLOOKUP($G4101,Products!$A$1:$C$11,COLUMNS(Products!$A$2:C4101),0)</f>
        <v>381.62</v>
      </c>
      <c r="J4101" s="5">
        <v>539.59</v>
      </c>
      <c r="K4101" s="5" t="s">
        <v>81</v>
      </c>
      <c r="L4101" s="6">
        <v>45246</v>
      </c>
      <c r="M4101" s="5">
        <f t="shared" si="64"/>
        <v>10</v>
      </c>
      <c r="N4101" s="5" t="str">
        <f>TEXT(Table1[[#This Row],[Date]],"mmm")</f>
        <v>Nov</v>
      </c>
      <c r="O4101" s="5">
        <f>YEAR(Table1[[#This Row],[Date]])</f>
        <v>2023</v>
      </c>
    </row>
    <row r="4102" spans="1:15" x14ac:dyDescent="0.25">
      <c r="A4102" s="5">
        <v>4101</v>
      </c>
      <c r="B4102" s="6">
        <v>45132</v>
      </c>
      <c r="C4102" s="5" t="s">
        <v>54</v>
      </c>
      <c r="D4102" s="5" t="str">
        <f>VLOOKUP($C4102,'Sales Person'!$A$1:$C$21,2,0)</f>
        <v>Michale Cole</v>
      </c>
      <c r="E4102" s="5" t="s">
        <v>14</v>
      </c>
      <c r="F4102" s="5" t="str">
        <f>VLOOKUP($E4102,Country!$A$1:$B$11,2,0)</f>
        <v>Asia</v>
      </c>
      <c r="G4102" s="5" t="s">
        <v>22</v>
      </c>
      <c r="H4102" s="5" t="str">
        <f>VLOOKUP($G4102,Products!$A$1:$C$11,COLUMNS(Products!$A$2:B4102),0)</f>
        <v>Computing</v>
      </c>
      <c r="I4102" s="5">
        <f>VLOOKUP($G4102,Products!$A$1:$C$11,COLUMNS(Products!$A$2:C4102),0)</f>
        <v>415.78</v>
      </c>
      <c r="J4102" s="5">
        <v>167.67</v>
      </c>
      <c r="K4102" s="5" t="s">
        <v>81</v>
      </c>
      <c r="L4102" s="6">
        <v>45150</v>
      </c>
      <c r="M4102" s="5">
        <f t="shared" si="64"/>
        <v>18</v>
      </c>
      <c r="N4102" s="5" t="str">
        <f>TEXT(Table1[[#This Row],[Date]],"mmm")</f>
        <v>Jul</v>
      </c>
      <c r="O4102" s="5">
        <f>YEAR(Table1[[#This Row],[Date]])</f>
        <v>2023</v>
      </c>
    </row>
    <row r="4103" spans="1:15" x14ac:dyDescent="0.25">
      <c r="A4103" s="5">
        <v>4102</v>
      </c>
      <c r="B4103" s="6">
        <v>45114</v>
      </c>
      <c r="C4103" s="5" t="s">
        <v>60</v>
      </c>
      <c r="D4103" s="5" t="str">
        <f>VLOOKUP($C4103,'Sales Person'!$A$1:$C$21,2,0)</f>
        <v>Cathy Kelley</v>
      </c>
      <c r="E4103" s="5" t="s">
        <v>11</v>
      </c>
      <c r="F4103" s="5" t="str">
        <f>VLOOKUP($E4103,Country!$A$1:$B$11,2,0)</f>
        <v>Asia</v>
      </c>
      <c r="G4103" s="5" t="s">
        <v>28</v>
      </c>
      <c r="H4103" s="5" t="str">
        <f>VLOOKUP($G4103,Products!$A$1:$C$11,COLUMNS(Products!$A$2:B4103),0)</f>
        <v>Electronics</v>
      </c>
      <c r="I4103" s="5">
        <f>VLOOKUP($G4103,Products!$A$1:$C$11,COLUMNS(Products!$A$2:C4103),0)</f>
        <v>282.79000000000002</v>
      </c>
      <c r="J4103" s="5">
        <v>452.46</v>
      </c>
      <c r="K4103" s="5" t="s">
        <v>81</v>
      </c>
      <c r="L4103" s="6">
        <v>45126</v>
      </c>
      <c r="M4103" s="5">
        <f t="shared" si="64"/>
        <v>12</v>
      </c>
      <c r="N4103" s="5" t="str">
        <f>TEXT(Table1[[#This Row],[Date]],"mmm")</f>
        <v>Jul</v>
      </c>
      <c r="O4103" s="5">
        <f>YEAR(Table1[[#This Row],[Date]])</f>
        <v>2023</v>
      </c>
    </row>
    <row r="4104" spans="1:15" x14ac:dyDescent="0.25">
      <c r="A4104" s="5">
        <v>4103</v>
      </c>
      <c r="B4104" s="6">
        <v>45394</v>
      </c>
      <c r="C4104" s="5" t="s">
        <v>58</v>
      </c>
      <c r="D4104" s="5" t="str">
        <f>VLOOKUP($C4104,'Sales Person'!$A$1:$C$21,2,0)</f>
        <v>Nick Patrick</v>
      </c>
      <c r="E4104" s="5" t="s">
        <v>2</v>
      </c>
      <c r="F4104" s="5" t="str">
        <f>VLOOKUP($E4104,Country!$A$1:$B$11,2,0)</f>
        <v>North America</v>
      </c>
      <c r="G4104" s="5" t="s">
        <v>33</v>
      </c>
      <c r="H4104" s="5" t="str">
        <f>VLOOKUP($G4104,Products!$A$1:$C$11,COLUMNS(Products!$A$2:B4104),0)</f>
        <v>Electronics</v>
      </c>
      <c r="I4104" s="5">
        <f>VLOOKUP($G4104,Products!$A$1:$C$11,COLUMNS(Products!$A$2:C4104),0)</f>
        <v>381.62</v>
      </c>
      <c r="J4104" s="5">
        <v>744.54</v>
      </c>
      <c r="K4104" s="5" t="s">
        <v>81</v>
      </c>
      <c r="L4104" s="6">
        <v>45395</v>
      </c>
      <c r="M4104" s="5">
        <f t="shared" si="64"/>
        <v>1</v>
      </c>
      <c r="N4104" s="5" t="str">
        <f>TEXT(Table1[[#This Row],[Date]],"mmm")</f>
        <v>Apr</v>
      </c>
      <c r="O4104" s="5">
        <f>YEAR(Table1[[#This Row],[Date]])</f>
        <v>2024</v>
      </c>
    </row>
    <row r="4105" spans="1:15" x14ac:dyDescent="0.25">
      <c r="A4105" s="5">
        <v>4104</v>
      </c>
      <c r="B4105" s="6">
        <v>44956</v>
      </c>
      <c r="C4105" s="5" t="s">
        <v>36</v>
      </c>
      <c r="D4105" s="5" t="str">
        <f>VLOOKUP($C4105,'Sales Person'!$A$1:$C$21,2,0)</f>
        <v>Michale Cole</v>
      </c>
      <c r="E4105" s="5" t="s">
        <v>9</v>
      </c>
      <c r="F4105" s="5" t="str">
        <f>VLOOKUP($E4105,Country!$A$1:$B$11,2,0)</f>
        <v>Europe</v>
      </c>
      <c r="G4105" s="5" t="s">
        <v>33</v>
      </c>
      <c r="H4105" s="5" t="str">
        <f>VLOOKUP($G4105,Products!$A$1:$C$11,COLUMNS(Products!$A$2:B4105),0)</f>
        <v>Electronics</v>
      </c>
      <c r="I4105" s="5">
        <f>VLOOKUP($G4105,Products!$A$1:$C$11,COLUMNS(Products!$A$2:C4105),0)</f>
        <v>381.62</v>
      </c>
      <c r="J4105" s="5">
        <v>815.6</v>
      </c>
      <c r="K4105" s="5" t="s">
        <v>81</v>
      </c>
      <c r="L4105" s="6">
        <v>44966</v>
      </c>
      <c r="M4105" s="5">
        <f t="shared" si="64"/>
        <v>10</v>
      </c>
      <c r="N4105" s="5" t="str">
        <f>TEXT(Table1[[#This Row],[Date]],"mmm")</f>
        <v>Jan</v>
      </c>
      <c r="O4105" s="5">
        <f>YEAR(Table1[[#This Row],[Date]])</f>
        <v>2023</v>
      </c>
    </row>
    <row r="4106" spans="1:15" x14ac:dyDescent="0.25">
      <c r="A4106" s="5">
        <v>4105</v>
      </c>
      <c r="B4106" s="6">
        <v>45373</v>
      </c>
      <c r="C4106" s="5" t="s">
        <v>66</v>
      </c>
      <c r="D4106" s="5" t="str">
        <f>VLOOKUP($C4106,'Sales Person'!$A$1:$C$21,2,0)</f>
        <v>Michale Cole</v>
      </c>
      <c r="E4106" s="5" t="s">
        <v>10</v>
      </c>
      <c r="F4106" s="5" t="str">
        <f>VLOOKUP($E4106,Country!$A$1:$B$11,2,0)</f>
        <v>Europe</v>
      </c>
      <c r="G4106" s="5" t="s">
        <v>33</v>
      </c>
      <c r="H4106" s="5" t="str">
        <f>VLOOKUP($G4106,Products!$A$1:$C$11,COLUMNS(Products!$A$2:B4106),0)</f>
        <v>Electronics</v>
      </c>
      <c r="I4106" s="5">
        <f>VLOOKUP($G4106,Products!$A$1:$C$11,COLUMNS(Products!$A$2:C4106),0)</f>
        <v>381.62</v>
      </c>
      <c r="J4106" s="5">
        <v>370.65</v>
      </c>
      <c r="K4106" s="5" t="s">
        <v>81</v>
      </c>
      <c r="L4106" s="6">
        <v>45379</v>
      </c>
      <c r="M4106" s="5">
        <f t="shared" si="64"/>
        <v>6</v>
      </c>
      <c r="N4106" s="5" t="str">
        <f>TEXT(Table1[[#This Row],[Date]],"mmm")</f>
        <v>Mar</v>
      </c>
      <c r="O4106" s="5">
        <f>YEAR(Table1[[#This Row],[Date]])</f>
        <v>2024</v>
      </c>
    </row>
    <row r="4107" spans="1:15" x14ac:dyDescent="0.25">
      <c r="A4107" s="5">
        <v>4106</v>
      </c>
      <c r="B4107" s="6">
        <v>45231</v>
      </c>
      <c r="C4107" s="5" t="s">
        <v>62</v>
      </c>
      <c r="D4107" s="5" t="str">
        <f>VLOOKUP($C4107,'Sales Person'!$A$1:$C$21,2,0)</f>
        <v>Cathy Kelley</v>
      </c>
      <c r="E4107" s="5" t="s">
        <v>2</v>
      </c>
      <c r="F4107" s="5" t="str">
        <f>VLOOKUP($E4107,Country!$A$1:$B$11,2,0)</f>
        <v>North America</v>
      </c>
      <c r="G4107" s="5" t="s">
        <v>20</v>
      </c>
      <c r="H4107" s="5" t="str">
        <f>VLOOKUP($G4107,Products!$A$1:$C$11,COLUMNS(Products!$A$2:B4107),0)</f>
        <v>Office Equipment</v>
      </c>
      <c r="I4107" s="5">
        <f>VLOOKUP($G4107,Products!$A$1:$C$11,COLUMNS(Products!$A$2:C4107),0)</f>
        <v>350.59</v>
      </c>
      <c r="J4107" s="5">
        <v>733.57</v>
      </c>
      <c r="K4107" s="5" t="s">
        <v>82</v>
      </c>
      <c r="L4107" s="5" t="s">
        <v>83</v>
      </c>
      <c r="M4107" s="5" t="str">
        <f t="shared" si="64"/>
        <v>0</v>
      </c>
      <c r="N4107" s="5" t="str">
        <f>TEXT(Table1[[#This Row],[Date]],"mmm")</f>
        <v>Nov</v>
      </c>
      <c r="O4107" s="5">
        <f>YEAR(Table1[[#This Row],[Date]])</f>
        <v>2023</v>
      </c>
    </row>
    <row r="4108" spans="1:15" x14ac:dyDescent="0.25">
      <c r="A4108" s="5">
        <v>4107</v>
      </c>
      <c r="B4108" s="6">
        <v>45188</v>
      </c>
      <c r="C4108" s="5" t="s">
        <v>52</v>
      </c>
      <c r="D4108" s="5" t="str">
        <f>VLOOKUP($C4108,'Sales Person'!$A$1:$C$21,2,0)</f>
        <v>Nick Patrick</v>
      </c>
      <c r="E4108" s="5" t="s">
        <v>5</v>
      </c>
      <c r="F4108" s="5" t="str">
        <f>VLOOKUP($E4108,Country!$A$1:$B$11,2,0)</f>
        <v>South America</v>
      </c>
      <c r="G4108" s="5" t="s">
        <v>31</v>
      </c>
      <c r="H4108" s="5" t="str">
        <f>VLOOKUP($G4108,Products!$A$1:$C$11,COLUMNS(Products!$A$2:B4108),0)</f>
        <v>Electronics</v>
      </c>
      <c r="I4108" s="5">
        <f>VLOOKUP($G4108,Products!$A$1:$C$11,COLUMNS(Products!$A$2:C4108),0)</f>
        <v>71.97</v>
      </c>
      <c r="J4108" s="5">
        <v>416.49</v>
      </c>
      <c r="K4108" s="5" t="s">
        <v>82</v>
      </c>
      <c r="L4108" s="5" t="s">
        <v>83</v>
      </c>
      <c r="M4108" s="5" t="str">
        <f t="shared" si="64"/>
        <v>0</v>
      </c>
      <c r="N4108" s="5" t="str">
        <f>TEXT(Table1[[#This Row],[Date]],"mmm")</f>
        <v>Sep</v>
      </c>
      <c r="O4108" s="5">
        <f>YEAR(Table1[[#This Row],[Date]])</f>
        <v>2023</v>
      </c>
    </row>
    <row r="4109" spans="1:15" x14ac:dyDescent="0.25">
      <c r="A4109" s="5">
        <v>4108</v>
      </c>
      <c r="B4109" s="6">
        <v>45587</v>
      </c>
      <c r="C4109" s="5" t="s">
        <v>68</v>
      </c>
      <c r="D4109" s="5" t="str">
        <f>VLOOKUP($C4109,'Sales Person'!$A$1:$C$21,2,0)</f>
        <v>Samantha Irvin</v>
      </c>
      <c r="E4109" s="5" t="s">
        <v>15</v>
      </c>
      <c r="F4109" s="5" t="str">
        <f>VLOOKUP($E4109,Country!$A$1:$B$11,2,0)</f>
        <v>Oceania</v>
      </c>
      <c r="G4109" s="5" t="s">
        <v>20</v>
      </c>
      <c r="H4109" s="5" t="str">
        <f>VLOOKUP($G4109,Products!$A$1:$C$11,COLUMNS(Products!$A$2:B4109),0)</f>
        <v>Office Equipment</v>
      </c>
      <c r="I4109" s="5">
        <f>VLOOKUP($G4109,Products!$A$1:$C$11,COLUMNS(Products!$A$2:C4109),0)</f>
        <v>350.59</v>
      </c>
      <c r="J4109" s="5">
        <v>357.91</v>
      </c>
      <c r="K4109" s="5" t="s">
        <v>82</v>
      </c>
      <c r="L4109" s="5" t="s">
        <v>83</v>
      </c>
      <c r="M4109" s="5" t="str">
        <f t="shared" si="64"/>
        <v>0</v>
      </c>
      <c r="N4109" s="5" t="str">
        <f>TEXT(Table1[[#This Row],[Date]],"mmm")</f>
        <v>Oct</v>
      </c>
      <c r="O4109" s="5">
        <f>YEAR(Table1[[#This Row],[Date]])</f>
        <v>2024</v>
      </c>
    </row>
    <row r="4110" spans="1:15" x14ac:dyDescent="0.25">
      <c r="A4110" s="5">
        <v>4109</v>
      </c>
      <c r="B4110" s="6">
        <v>45425</v>
      </c>
      <c r="C4110" s="5" t="s">
        <v>38</v>
      </c>
      <c r="D4110" s="5" t="str">
        <f>VLOOKUP($C4110,'Sales Person'!$A$1:$C$21,2,0)</f>
        <v>Samantha Irvin</v>
      </c>
      <c r="E4110" s="5" t="s">
        <v>5</v>
      </c>
      <c r="F4110" s="5" t="str">
        <f>VLOOKUP($E4110,Country!$A$1:$B$11,2,0)</f>
        <v>South America</v>
      </c>
      <c r="G4110" s="5" t="s">
        <v>33</v>
      </c>
      <c r="H4110" s="5" t="str">
        <f>VLOOKUP($G4110,Products!$A$1:$C$11,COLUMNS(Products!$A$2:B4110),0)</f>
        <v>Electronics</v>
      </c>
      <c r="I4110" s="5">
        <f>VLOOKUP($G4110,Products!$A$1:$C$11,COLUMNS(Products!$A$2:C4110),0)</f>
        <v>381.62</v>
      </c>
      <c r="J4110" s="5">
        <v>765.56</v>
      </c>
      <c r="K4110" s="5" t="s">
        <v>81</v>
      </c>
      <c r="L4110" s="6">
        <v>45429</v>
      </c>
      <c r="M4110" s="5">
        <f t="shared" si="64"/>
        <v>4</v>
      </c>
      <c r="N4110" s="5" t="str">
        <f>TEXT(Table1[[#This Row],[Date]],"mmm")</f>
        <v>May</v>
      </c>
      <c r="O4110" s="5">
        <f>YEAR(Table1[[#This Row],[Date]])</f>
        <v>2024</v>
      </c>
    </row>
    <row r="4111" spans="1:15" x14ac:dyDescent="0.25">
      <c r="A4111" s="5">
        <v>4110</v>
      </c>
      <c r="B4111" s="6">
        <v>45421</v>
      </c>
      <c r="C4111" s="5" t="s">
        <v>48</v>
      </c>
      <c r="D4111" s="5" t="str">
        <f>VLOOKUP($C4111,'Sales Person'!$A$1:$C$21,2,0)</f>
        <v>Cathy Kelley</v>
      </c>
      <c r="E4111" s="5" t="s">
        <v>9</v>
      </c>
      <c r="F4111" s="5" t="str">
        <f>VLOOKUP($E4111,Country!$A$1:$B$11,2,0)</f>
        <v>Europe</v>
      </c>
      <c r="G4111" s="5" t="s">
        <v>33</v>
      </c>
      <c r="H4111" s="5" t="str">
        <f>VLOOKUP($G4111,Products!$A$1:$C$11,COLUMNS(Products!$A$2:B4111),0)</f>
        <v>Electronics</v>
      </c>
      <c r="I4111" s="5">
        <f>VLOOKUP($G4111,Products!$A$1:$C$11,COLUMNS(Products!$A$2:C4111),0)</f>
        <v>381.62</v>
      </c>
      <c r="J4111" s="5">
        <v>277.67</v>
      </c>
      <c r="K4111" s="5" t="s">
        <v>81</v>
      </c>
      <c r="L4111" s="6">
        <v>45431</v>
      </c>
      <c r="M4111" s="5">
        <f t="shared" si="64"/>
        <v>10</v>
      </c>
      <c r="N4111" s="5" t="str">
        <f>TEXT(Table1[[#This Row],[Date]],"mmm")</f>
        <v>May</v>
      </c>
      <c r="O4111" s="5">
        <f>YEAR(Table1[[#This Row],[Date]])</f>
        <v>2024</v>
      </c>
    </row>
    <row r="4112" spans="1:15" x14ac:dyDescent="0.25">
      <c r="A4112" s="5">
        <v>4111</v>
      </c>
      <c r="B4112" s="6">
        <v>45005</v>
      </c>
      <c r="C4112" s="5" t="s">
        <v>38</v>
      </c>
      <c r="D4112" s="5" t="str">
        <f>VLOOKUP($C4112,'Sales Person'!$A$1:$C$21,2,0)</f>
        <v>Samantha Irvin</v>
      </c>
      <c r="E4112" s="5" t="s">
        <v>13</v>
      </c>
      <c r="F4112" s="5" t="str">
        <f>VLOOKUP($E4112,Country!$A$1:$B$11,2,0)</f>
        <v>Asia</v>
      </c>
      <c r="G4112" s="5" t="s">
        <v>31</v>
      </c>
      <c r="H4112" s="5" t="str">
        <f>VLOOKUP($G4112,Products!$A$1:$C$11,COLUMNS(Products!$A$2:B4112),0)</f>
        <v>Electronics</v>
      </c>
      <c r="I4112" s="5">
        <f>VLOOKUP($G4112,Products!$A$1:$C$11,COLUMNS(Products!$A$2:C4112),0)</f>
        <v>71.97</v>
      </c>
      <c r="J4112" s="5">
        <v>289.39999999999998</v>
      </c>
      <c r="K4112" s="5" t="s">
        <v>81</v>
      </c>
      <c r="L4112" s="6">
        <v>45020</v>
      </c>
      <c r="M4112" s="5">
        <f t="shared" si="64"/>
        <v>15</v>
      </c>
      <c r="N4112" s="5" t="str">
        <f>TEXT(Table1[[#This Row],[Date]],"mmm")</f>
        <v>Mar</v>
      </c>
      <c r="O4112" s="5">
        <f>YEAR(Table1[[#This Row],[Date]])</f>
        <v>2023</v>
      </c>
    </row>
    <row r="4113" spans="1:15" x14ac:dyDescent="0.25">
      <c r="A4113" s="5">
        <v>4112</v>
      </c>
      <c r="B4113" s="6">
        <v>45159</v>
      </c>
      <c r="C4113" s="5" t="s">
        <v>70</v>
      </c>
      <c r="D4113" s="5" t="str">
        <f>VLOOKUP($C4113,'Sales Person'!$A$1:$C$21,2,0)</f>
        <v>Cathy Kelley</v>
      </c>
      <c r="E4113" s="5" t="s">
        <v>7</v>
      </c>
      <c r="F4113" s="5" t="str">
        <f>VLOOKUP($E4113,Country!$A$1:$B$11,2,0)</f>
        <v>Europe</v>
      </c>
      <c r="G4113" s="5" t="s">
        <v>22</v>
      </c>
      <c r="H4113" s="5" t="str">
        <f>VLOOKUP($G4113,Products!$A$1:$C$11,COLUMNS(Products!$A$2:B4113),0)</f>
        <v>Computing</v>
      </c>
      <c r="I4113" s="5">
        <f>VLOOKUP($G4113,Products!$A$1:$C$11,COLUMNS(Products!$A$2:C4113),0)</f>
        <v>415.78</v>
      </c>
      <c r="J4113" s="5">
        <v>702.86</v>
      </c>
      <c r="K4113" s="5" t="s">
        <v>81</v>
      </c>
      <c r="L4113" s="6">
        <v>45167</v>
      </c>
      <c r="M4113" s="5">
        <f t="shared" si="64"/>
        <v>8</v>
      </c>
      <c r="N4113" s="5" t="str">
        <f>TEXT(Table1[[#This Row],[Date]],"mmm")</f>
        <v>Aug</v>
      </c>
      <c r="O4113" s="5">
        <f>YEAR(Table1[[#This Row],[Date]])</f>
        <v>2023</v>
      </c>
    </row>
    <row r="4114" spans="1:15" x14ac:dyDescent="0.25">
      <c r="A4114" s="5">
        <v>4113</v>
      </c>
      <c r="B4114" s="6">
        <v>45539</v>
      </c>
      <c r="C4114" s="5" t="s">
        <v>50</v>
      </c>
      <c r="D4114" s="5" t="str">
        <f>VLOOKUP($C4114,'Sales Person'!$A$1:$C$21,2,0)</f>
        <v>Michale Cole</v>
      </c>
      <c r="E4114" s="5" t="s">
        <v>13</v>
      </c>
      <c r="F4114" s="5" t="str">
        <f>VLOOKUP($E4114,Country!$A$1:$B$11,2,0)</f>
        <v>Asia</v>
      </c>
      <c r="G4114" s="5" t="s">
        <v>32</v>
      </c>
      <c r="H4114" s="5" t="str">
        <f>VLOOKUP($G4114,Products!$A$1:$C$11,COLUMNS(Products!$A$2:B4114),0)</f>
        <v>Audio</v>
      </c>
      <c r="I4114" s="5">
        <f>VLOOKUP($G4114,Products!$A$1:$C$11,COLUMNS(Products!$A$2:C4114),0)</f>
        <v>143.09</v>
      </c>
      <c r="J4114" s="5">
        <v>968.36</v>
      </c>
      <c r="K4114" s="5" t="s">
        <v>82</v>
      </c>
      <c r="L4114" s="5" t="s">
        <v>83</v>
      </c>
      <c r="M4114" s="5" t="str">
        <f t="shared" si="64"/>
        <v>0</v>
      </c>
      <c r="N4114" s="5" t="str">
        <f>TEXT(Table1[[#This Row],[Date]],"mmm")</f>
        <v>Sep</v>
      </c>
      <c r="O4114" s="5">
        <f>YEAR(Table1[[#This Row],[Date]])</f>
        <v>2024</v>
      </c>
    </row>
    <row r="4115" spans="1:15" x14ac:dyDescent="0.25">
      <c r="A4115" s="5">
        <v>4114</v>
      </c>
      <c r="B4115" s="6">
        <v>45187</v>
      </c>
      <c r="C4115" s="5" t="s">
        <v>58</v>
      </c>
      <c r="D4115" s="5" t="str">
        <f>VLOOKUP($C4115,'Sales Person'!$A$1:$C$21,2,0)</f>
        <v>Nick Patrick</v>
      </c>
      <c r="E4115" s="5" t="s">
        <v>15</v>
      </c>
      <c r="F4115" s="5" t="str">
        <f>VLOOKUP($E4115,Country!$A$1:$B$11,2,0)</f>
        <v>Oceania</v>
      </c>
      <c r="G4115" s="5" t="s">
        <v>30</v>
      </c>
      <c r="H4115" s="5" t="str">
        <f>VLOOKUP($G4115,Products!$A$1:$C$11,COLUMNS(Products!$A$2:B4115),0)</f>
        <v>Audio</v>
      </c>
      <c r="I4115" s="5">
        <f>VLOOKUP($G4115,Products!$A$1:$C$11,COLUMNS(Products!$A$2:C4115),0)</f>
        <v>199.57</v>
      </c>
      <c r="J4115" s="5">
        <v>338.36</v>
      </c>
      <c r="K4115" s="5" t="s">
        <v>82</v>
      </c>
      <c r="L4115" s="5" t="s">
        <v>83</v>
      </c>
      <c r="M4115" s="5" t="str">
        <f t="shared" si="64"/>
        <v>0</v>
      </c>
      <c r="N4115" s="5" t="str">
        <f>TEXT(Table1[[#This Row],[Date]],"mmm")</f>
        <v>Sep</v>
      </c>
      <c r="O4115" s="5">
        <f>YEAR(Table1[[#This Row],[Date]])</f>
        <v>2023</v>
      </c>
    </row>
    <row r="4116" spans="1:15" x14ac:dyDescent="0.25">
      <c r="A4116" s="5">
        <v>4115</v>
      </c>
      <c r="B4116" s="6">
        <v>45023</v>
      </c>
      <c r="C4116" s="5" t="s">
        <v>74</v>
      </c>
      <c r="D4116" s="5" t="str">
        <f>VLOOKUP($C4116,'Sales Person'!$A$1:$C$21,2,0)</f>
        <v>Michale Cole</v>
      </c>
      <c r="E4116" s="5" t="s">
        <v>9</v>
      </c>
      <c r="F4116" s="5" t="str">
        <f>VLOOKUP($E4116,Country!$A$1:$B$11,2,0)</f>
        <v>Europe</v>
      </c>
      <c r="G4116" s="5" t="s">
        <v>24</v>
      </c>
      <c r="H4116" s="5" t="str">
        <f>VLOOKUP($G4116,Products!$A$1:$C$11,COLUMNS(Products!$A$2:B4116),0)</f>
        <v>Audio</v>
      </c>
      <c r="I4116" s="5">
        <f>VLOOKUP($G4116,Products!$A$1:$C$11,COLUMNS(Products!$A$2:C4116),0)</f>
        <v>195.62</v>
      </c>
      <c r="J4116" s="5">
        <v>821.66</v>
      </c>
      <c r="K4116" s="5" t="s">
        <v>81</v>
      </c>
      <c r="L4116" s="6">
        <v>45033</v>
      </c>
      <c r="M4116" s="5">
        <f t="shared" si="64"/>
        <v>10</v>
      </c>
      <c r="N4116" s="5" t="str">
        <f>TEXT(Table1[[#This Row],[Date]],"mmm")</f>
        <v>Apr</v>
      </c>
      <c r="O4116" s="5">
        <f>YEAR(Table1[[#This Row],[Date]])</f>
        <v>2023</v>
      </c>
    </row>
    <row r="4117" spans="1:15" x14ac:dyDescent="0.25">
      <c r="A4117" s="5">
        <v>4116</v>
      </c>
      <c r="B4117" s="6">
        <v>45138</v>
      </c>
      <c r="C4117" s="5" t="s">
        <v>60</v>
      </c>
      <c r="D4117" s="5" t="str">
        <f>VLOOKUP($C4117,'Sales Person'!$A$1:$C$21,2,0)</f>
        <v>Cathy Kelley</v>
      </c>
      <c r="E4117" s="5" t="s">
        <v>9</v>
      </c>
      <c r="F4117" s="5" t="str">
        <f>VLOOKUP($E4117,Country!$A$1:$B$11,2,0)</f>
        <v>Europe</v>
      </c>
      <c r="G4117" s="5" t="s">
        <v>28</v>
      </c>
      <c r="H4117" s="5" t="str">
        <f>VLOOKUP($G4117,Products!$A$1:$C$11,COLUMNS(Products!$A$2:B4117),0)</f>
        <v>Electronics</v>
      </c>
      <c r="I4117" s="5">
        <f>VLOOKUP($G4117,Products!$A$1:$C$11,COLUMNS(Products!$A$2:C4117),0)</f>
        <v>282.79000000000002</v>
      </c>
      <c r="J4117" s="5">
        <v>969.96</v>
      </c>
      <c r="K4117" s="5" t="s">
        <v>81</v>
      </c>
      <c r="L4117" s="6">
        <v>45148</v>
      </c>
      <c r="M4117" s="5">
        <f t="shared" si="64"/>
        <v>10</v>
      </c>
      <c r="N4117" s="5" t="str">
        <f>TEXT(Table1[[#This Row],[Date]],"mmm")</f>
        <v>Jul</v>
      </c>
      <c r="O4117" s="5">
        <f>YEAR(Table1[[#This Row],[Date]])</f>
        <v>2023</v>
      </c>
    </row>
    <row r="4118" spans="1:15" x14ac:dyDescent="0.25">
      <c r="A4118" s="5">
        <v>4117</v>
      </c>
      <c r="B4118" s="6">
        <v>45020</v>
      </c>
      <c r="C4118" s="5" t="s">
        <v>42</v>
      </c>
      <c r="D4118" s="5" t="str">
        <f>VLOOKUP($C4118,'Sales Person'!$A$1:$C$21,2,0)</f>
        <v>Cathy Kelley</v>
      </c>
      <c r="E4118" s="5" t="s">
        <v>13</v>
      </c>
      <c r="F4118" s="5" t="str">
        <f>VLOOKUP($E4118,Country!$A$1:$B$11,2,0)</f>
        <v>Asia</v>
      </c>
      <c r="G4118" s="5" t="s">
        <v>22</v>
      </c>
      <c r="H4118" s="5" t="str">
        <f>VLOOKUP($G4118,Products!$A$1:$C$11,COLUMNS(Products!$A$2:B4118),0)</f>
        <v>Computing</v>
      </c>
      <c r="I4118" s="5">
        <f>VLOOKUP($G4118,Products!$A$1:$C$11,COLUMNS(Products!$A$2:C4118),0)</f>
        <v>415.78</v>
      </c>
      <c r="J4118" s="5">
        <v>846.91</v>
      </c>
      <c r="K4118" s="5" t="s">
        <v>82</v>
      </c>
      <c r="L4118" s="5" t="s">
        <v>83</v>
      </c>
      <c r="M4118" s="5" t="str">
        <f t="shared" si="64"/>
        <v>0</v>
      </c>
      <c r="N4118" s="5" t="str">
        <f>TEXT(Table1[[#This Row],[Date]],"mmm")</f>
        <v>Apr</v>
      </c>
      <c r="O4118" s="5">
        <f>YEAR(Table1[[#This Row],[Date]])</f>
        <v>2023</v>
      </c>
    </row>
    <row r="4119" spans="1:15" x14ac:dyDescent="0.25">
      <c r="A4119" s="5">
        <v>4118</v>
      </c>
      <c r="B4119" s="6">
        <v>45241</v>
      </c>
      <c r="C4119" s="5" t="s">
        <v>60</v>
      </c>
      <c r="D4119" s="5" t="str">
        <f>VLOOKUP($C4119,'Sales Person'!$A$1:$C$21,2,0)</f>
        <v>Cathy Kelley</v>
      </c>
      <c r="E4119" s="5" t="s">
        <v>15</v>
      </c>
      <c r="F4119" s="5" t="str">
        <f>VLOOKUP($E4119,Country!$A$1:$B$11,2,0)</f>
        <v>Oceania</v>
      </c>
      <c r="G4119" s="5" t="s">
        <v>20</v>
      </c>
      <c r="H4119" s="5" t="str">
        <f>VLOOKUP($G4119,Products!$A$1:$C$11,COLUMNS(Products!$A$2:B4119),0)</f>
        <v>Office Equipment</v>
      </c>
      <c r="I4119" s="5">
        <f>VLOOKUP($G4119,Products!$A$1:$C$11,COLUMNS(Products!$A$2:C4119),0)</f>
        <v>350.59</v>
      </c>
      <c r="J4119" s="5">
        <v>670.9</v>
      </c>
      <c r="K4119" s="5" t="s">
        <v>81</v>
      </c>
      <c r="L4119" s="6">
        <v>45261</v>
      </c>
      <c r="M4119" s="5">
        <f t="shared" si="64"/>
        <v>20</v>
      </c>
      <c r="N4119" s="5" t="str">
        <f>TEXT(Table1[[#This Row],[Date]],"mmm")</f>
        <v>Nov</v>
      </c>
      <c r="O4119" s="5">
        <f>YEAR(Table1[[#This Row],[Date]])</f>
        <v>2023</v>
      </c>
    </row>
    <row r="4120" spans="1:15" x14ac:dyDescent="0.25">
      <c r="A4120" s="5">
        <v>4119</v>
      </c>
      <c r="B4120" s="6">
        <v>45522</v>
      </c>
      <c r="C4120" s="5" t="s">
        <v>42</v>
      </c>
      <c r="D4120" s="5" t="str">
        <f>VLOOKUP($C4120,'Sales Person'!$A$1:$C$21,2,0)</f>
        <v>Cathy Kelley</v>
      </c>
      <c r="E4120" s="5" t="s">
        <v>4</v>
      </c>
      <c r="F4120" s="5" t="str">
        <f>VLOOKUP($E4120,Country!$A$1:$B$11,2,0)</f>
        <v>North America</v>
      </c>
      <c r="G4120" s="5" t="s">
        <v>31</v>
      </c>
      <c r="H4120" s="5" t="str">
        <f>VLOOKUP($G4120,Products!$A$1:$C$11,COLUMNS(Products!$A$2:B4120),0)</f>
        <v>Electronics</v>
      </c>
      <c r="I4120" s="5">
        <f>VLOOKUP($G4120,Products!$A$1:$C$11,COLUMNS(Products!$A$2:C4120),0)</f>
        <v>71.97</v>
      </c>
      <c r="J4120" s="5">
        <v>413.8</v>
      </c>
      <c r="K4120" s="5" t="s">
        <v>81</v>
      </c>
      <c r="L4120" s="6">
        <v>45524</v>
      </c>
      <c r="M4120" s="5">
        <f t="shared" si="64"/>
        <v>2</v>
      </c>
      <c r="N4120" s="5" t="str">
        <f>TEXT(Table1[[#This Row],[Date]],"mmm")</f>
        <v>Aug</v>
      </c>
      <c r="O4120" s="5">
        <f>YEAR(Table1[[#This Row],[Date]])</f>
        <v>2024</v>
      </c>
    </row>
    <row r="4121" spans="1:15" x14ac:dyDescent="0.25">
      <c r="A4121" s="5">
        <v>4120</v>
      </c>
      <c r="B4121" s="6">
        <v>45586</v>
      </c>
      <c r="C4121" s="5" t="s">
        <v>48</v>
      </c>
      <c r="D4121" s="5" t="str">
        <f>VLOOKUP($C4121,'Sales Person'!$A$1:$C$21,2,0)</f>
        <v>Cathy Kelley</v>
      </c>
      <c r="E4121" s="5" t="s">
        <v>10</v>
      </c>
      <c r="F4121" s="5" t="str">
        <f>VLOOKUP($E4121,Country!$A$1:$B$11,2,0)</f>
        <v>Europe</v>
      </c>
      <c r="G4121" s="5" t="s">
        <v>31</v>
      </c>
      <c r="H4121" s="5" t="str">
        <f>VLOOKUP($G4121,Products!$A$1:$C$11,COLUMNS(Products!$A$2:B4121),0)</f>
        <v>Electronics</v>
      </c>
      <c r="I4121" s="5">
        <f>VLOOKUP($G4121,Products!$A$1:$C$11,COLUMNS(Products!$A$2:C4121),0)</f>
        <v>71.97</v>
      </c>
      <c r="J4121" s="5">
        <v>918.96</v>
      </c>
      <c r="K4121" s="5" t="s">
        <v>81</v>
      </c>
      <c r="L4121" s="6">
        <v>45592</v>
      </c>
      <c r="M4121" s="5">
        <f t="shared" si="64"/>
        <v>6</v>
      </c>
      <c r="N4121" s="5" t="str">
        <f>TEXT(Table1[[#This Row],[Date]],"mmm")</f>
        <v>Oct</v>
      </c>
      <c r="O4121" s="5">
        <f>YEAR(Table1[[#This Row],[Date]])</f>
        <v>2024</v>
      </c>
    </row>
    <row r="4122" spans="1:15" x14ac:dyDescent="0.25">
      <c r="A4122" s="5">
        <v>4121</v>
      </c>
      <c r="B4122" s="6">
        <v>45464</v>
      </c>
      <c r="C4122" s="5" t="s">
        <v>40</v>
      </c>
      <c r="D4122" s="5" t="str">
        <f>VLOOKUP($C4122,'Sales Person'!$A$1:$C$21,2,0)</f>
        <v>Samantha Irvin</v>
      </c>
      <c r="E4122" s="5" t="s">
        <v>13</v>
      </c>
      <c r="F4122" s="5" t="str">
        <f>VLOOKUP($E4122,Country!$A$1:$B$11,2,0)</f>
        <v>Asia</v>
      </c>
      <c r="G4122" s="5" t="s">
        <v>28</v>
      </c>
      <c r="H4122" s="5" t="str">
        <f>VLOOKUP($G4122,Products!$A$1:$C$11,COLUMNS(Products!$A$2:B4122),0)</f>
        <v>Electronics</v>
      </c>
      <c r="I4122" s="5">
        <f>VLOOKUP($G4122,Products!$A$1:$C$11,COLUMNS(Products!$A$2:C4122),0)</f>
        <v>282.79000000000002</v>
      </c>
      <c r="J4122" s="5">
        <v>846.66</v>
      </c>
      <c r="K4122" s="5" t="s">
        <v>81</v>
      </c>
      <c r="L4122" s="6">
        <v>45479</v>
      </c>
      <c r="M4122" s="5">
        <f t="shared" si="64"/>
        <v>15</v>
      </c>
      <c r="N4122" s="5" t="str">
        <f>TEXT(Table1[[#This Row],[Date]],"mmm")</f>
        <v>Jun</v>
      </c>
      <c r="O4122" s="5">
        <f>YEAR(Table1[[#This Row],[Date]])</f>
        <v>2024</v>
      </c>
    </row>
    <row r="4123" spans="1:15" x14ac:dyDescent="0.25">
      <c r="A4123" s="5">
        <v>4122</v>
      </c>
      <c r="B4123" s="6">
        <v>44986</v>
      </c>
      <c r="C4123" s="5" t="s">
        <v>56</v>
      </c>
      <c r="D4123" s="5" t="str">
        <f>VLOOKUP($C4123,'Sales Person'!$A$1:$C$21,2,0)</f>
        <v>Nick Patrick</v>
      </c>
      <c r="E4123" s="5" t="s">
        <v>4</v>
      </c>
      <c r="F4123" s="5" t="str">
        <f>VLOOKUP($E4123,Country!$A$1:$B$11,2,0)</f>
        <v>North America</v>
      </c>
      <c r="G4123" s="5" t="s">
        <v>32</v>
      </c>
      <c r="H4123" s="5" t="str">
        <f>VLOOKUP($G4123,Products!$A$1:$C$11,COLUMNS(Products!$A$2:B4123),0)</f>
        <v>Audio</v>
      </c>
      <c r="I4123" s="5">
        <f>VLOOKUP($G4123,Products!$A$1:$C$11,COLUMNS(Products!$A$2:C4123),0)</f>
        <v>143.09</v>
      </c>
      <c r="J4123" s="5">
        <v>524.66</v>
      </c>
      <c r="K4123" s="5" t="s">
        <v>82</v>
      </c>
      <c r="L4123" s="5" t="s">
        <v>83</v>
      </c>
      <c r="M4123" s="5" t="str">
        <f t="shared" si="64"/>
        <v>0</v>
      </c>
      <c r="N4123" s="5" t="str">
        <f>TEXT(Table1[[#This Row],[Date]],"mmm")</f>
        <v>Mar</v>
      </c>
      <c r="O4123" s="5">
        <f>YEAR(Table1[[#This Row],[Date]])</f>
        <v>2023</v>
      </c>
    </row>
    <row r="4124" spans="1:15" x14ac:dyDescent="0.25">
      <c r="A4124" s="5">
        <v>4123</v>
      </c>
      <c r="B4124" s="6">
        <v>45476</v>
      </c>
      <c r="C4124" s="5" t="s">
        <v>72</v>
      </c>
      <c r="D4124" s="5" t="str">
        <f>VLOOKUP($C4124,'Sales Person'!$A$1:$C$21,2,0)</f>
        <v>Cathy Kelley</v>
      </c>
      <c r="E4124" s="5" t="s">
        <v>14</v>
      </c>
      <c r="F4124" s="5" t="str">
        <f>VLOOKUP($E4124,Country!$A$1:$B$11,2,0)</f>
        <v>Asia</v>
      </c>
      <c r="G4124" s="5" t="s">
        <v>24</v>
      </c>
      <c r="H4124" s="5" t="str">
        <f>VLOOKUP($G4124,Products!$A$1:$C$11,COLUMNS(Products!$A$2:B4124),0)</f>
        <v>Audio</v>
      </c>
      <c r="I4124" s="5">
        <f>VLOOKUP($G4124,Products!$A$1:$C$11,COLUMNS(Products!$A$2:C4124),0)</f>
        <v>195.62</v>
      </c>
      <c r="J4124" s="5">
        <v>882</v>
      </c>
      <c r="K4124" s="5" t="s">
        <v>81</v>
      </c>
      <c r="L4124" s="6">
        <v>45494</v>
      </c>
      <c r="M4124" s="5">
        <f t="shared" si="64"/>
        <v>18</v>
      </c>
      <c r="N4124" s="5" t="str">
        <f>TEXT(Table1[[#This Row],[Date]],"mmm")</f>
        <v>Jul</v>
      </c>
      <c r="O4124" s="5">
        <f>YEAR(Table1[[#This Row],[Date]])</f>
        <v>2024</v>
      </c>
    </row>
    <row r="4125" spans="1:15" x14ac:dyDescent="0.25">
      <c r="A4125" s="5">
        <v>4124</v>
      </c>
      <c r="B4125" s="6">
        <v>44931</v>
      </c>
      <c r="C4125" s="5" t="s">
        <v>54</v>
      </c>
      <c r="D4125" s="5" t="str">
        <f>VLOOKUP($C4125,'Sales Person'!$A$1:$C$21,2,0)</f>
        <v>Michale Cole</v>
      </c>
      <c r="E4125" s="5" t="s">
        <v>10</v>
      </c>
      <c r="F4125" s="5" t="str">
        <f>VLOOKUP($E4125,Country!$A$1:$B$11,2,0)</f>
        <v>Europe</v>
      </c>
      <c r="G4125" s="5" t="s">
        <v>32</v>
      </c>
      <c r="H4125" s="5" t="str">
        <f>VLOOKUP($G4125,Products!$A$1:$C$11,COLUMNS(Products!$A$2:B4125),0)</f>
        <v>Audio</v>
      </c>
      <c r="I4125" s="5">
        <f>VLOOKUP($G4125,Products!$A$1:$C$11,COLUMNS(Products!$A$2:C4125),0)</f>
        <v>143.09</v>
      </c>
      <c r="J4125" s="5">
        <v>663.86</v>
      </c>
      <c r="K4125" s="5" t="s">
        <v>81</v>
      </c>
      <c r="L4125" s="6">
        <v>44937</v>
      </c>
      <c r="M4125" s="5">
        <f t="shared" si="64"/>
        <v>6</v>
      </c>
      <c r="N4125" s="5" t="str">
        <f>TEXT(Table1[[#This Row],[Date]],"mmm")</f>
        <v>Jan</v>
      </c>
      <c r="O4125" s="5">
        <f>YEAR(Table1[[#This Row],[Date]])</f>
        <v>2023</v>
      </c>
    </row>
    <row r="4126" spans="1:15" x14ac:dyDescent="0.25">
      <c r="A4126" s="5">
        <v>4125</v>
      </c>
      <c r="B4126" s="6">
        <v>45208</v>
      </c>
      <c r="C4126" s="5" t="s">
        <v>40</v>
      </c>
      <c r="D4126" s="5" t="str">
        <f>VLOOKUP($C4126,'Sales Person'!$A$1:$C$21,2,0)</f>
        <v>Samantha Irvin</v>
      </c>
      <c r="E4126" s="5" t="s">
        <v>7</v>
      </c>
      <c r="F4126" s="5" t="str">
        <f>VLOOKUP($E4126,Country!$A$1:$B$11,2,0)</f>
        <v>Europe</v>
      </c>
      <c r="G4126" s="5" t="s">
        <v>30</v>
      </c>
      <c r="H4126" s="5" t="str">
        <f>VLOOKUP($G4126,Products!$A$1:$C$11,COLUMNS(Products!$A$2:B4126),0)</f>
        <v>Audio</v>
      </c>
      <c r="I4126" s="5">
        <f>VLOOKUP($G4126,Products!$A$1:$C$11,COLUMNS(Products!$A$2:C4126),0)</f>
        <v>199.57</v>
      </c>
      <c r="J4126" s="5">
        <v>278.97000000000003</v>
      </c>
      <c r="K4126" s="5" t="s">
        <v>81</v>
      </c>
      <c r="L4126" s="6">
        <v>45216</v>
      </c>
      <c r="M4126" s="5">
        <f t="shared" si="64"/>
        <v>8</v>
      </c>
      <c r="N4126" s="5" t="str">
        <f>TEXT(Table1[[#This Row],[Date]],"mmm")</f>
        <v>Oct</v>
      </c>
      <c r="O4126" s="5">
        <f>YEAR(Table1[[#This Row],[Date]])</f>
        <v>2023</v>
      </c>
    </row>
    <row r="4127" spans="1:15" x14ac:dyDescent="0.25">
      <c r="A4127" s="5">
        <v>4126</v>
      </c>
      <c r="B4127" s="6">
        <v>45630</v>
      </c>
      <c r="C4127" s="5" t="s">
        <v>38</v>
      </c>
      <c r="D4127" s="5" t="str">
        <f>VLOOKUP($C4127,'Sales Person'!$A$1:$C$21,2,0)</f>
        <v>Samantha Irvin</v>
      </c>
      <c r="E4127" s="5" t="s">
        <v>13</v>
      </c>
      <c r="F4127" s="5" t="str">
        <f>VLOOKUP($E4127,Country!$A$1:$B$11,2,0)</f>
        <v>Asia</v>
      </c>
      <c r="G4127" s="5" t="s">
        <v>28</v>
      </c>
      <c r="H4127" s="5" t="str">
        <f>VLOOKUP($G4127,Products!$A$1:$C$11,COLUMNS(Products!$A$2:B4127),0)</f>
        <v>Electronics</v>
      </c>
      <c r="I4127" s="5">
        <f>VLOOKUP($G4127,Products!$A$1:$C$11,COLUMNS(Products!$A$2:C4127),0)</f>
        <v>282.79000000000002</v>
      </c>
      <c r="J4127" s="5">
        <v>378.78</v>
      </c>
      <c r="K4127" s="5" t="s">
        <v>81</v>
      </c>
      <c r="L4127" s="6">
        <v>45645</v>
      </c>
      <c r="M4127" s="5">
        <f t="shared" si="64"/>
        <v>15</v>
      </c>
      <c r="N4127" s="5" t="str">
        <f>TEXT(Table1[[#This Row],[Date]],"mmm")</f>
        <v>Dec</v>
      </c>
      <c r="O4127" s="5">
        <f>YEAR(Table1[[#This Row],[Date]])</f>
        <v>2024</v>
      </c>
    </row>
    <row r="4128" spans="1:15" x14ac:dyDescent="0.25">
      <c r="A4128" s="5">
        <v>4127</v>
      </c>
      <c r="B4128" s="6">
        <v>44990</v>
      </c>
      <c r="C4128" s="5" t="s">
        <v>72</v>
      </c>
      <c r="D4128" s="5" t="str">
        <f>VLOOKUP($C4128,'Sales Person'!$A$1:$C$21,2,0)</f>
        <v>Cathy Kelley</v>
      </c>
      <c r="E4128" s="5" t="s">
        <v>2</v>
      </c>
      <c r="F4128" s="5" t="str">
        <f>VLOOKUP($E4128,Country!$A$1:$B$11,2,0)</f>
        <v>North America</v>
      </c>
      <c r="G4128" s="5" t="s">
        <v>20</v>
      </c>
      <c r="H4128" s="5" t="str">
        <f>VLOOKUP($G4128,Products!$A$1:$C$11,COLUMNS(Products!$A$2:B4128),0)</f>
        <v>Office Equipment</v>
      </c>
      <c r="I4128" s="5">
        <f>VLOOKUP($G4128,Products!$A$1:$C$11,COLUMNS(Products!$A$2:C4128),0)</f>
        <v>350.59</v>
      </c>
      <c r="J4128" s="5">
        <v>800.91</v>
      </c>
      <c r="K4128" s="5" t="s">
        <v>81</v>
      </c>
      <c r="L4128" s="6">
        <v>44991</v>
      </c>
      <c r="M4128" s="5">
        <f t="shared" si="64"/>
        <v>1</v>
      </c>
      <c r="N4128" s="5" t="str">
        <f>TEXT(Table1[[#This Row],[Date]],"mmm")</f>
        <v>Mar</v>
      </c>
      <c r="O4128" s="5">
        <f>YEAR(Table1[[#This Row],[Date]])</f>
        <v>2023</v>
      </c>
    </row>
    <row r="4129" spans="1:15" x14ac:dyDescent="0.25">
      <c r="A4129" s="5">
        <v>4128</v>
      </c>
      <c r="B4129" s="6">
        <v>45207</v>
      </c>
      <c r="C4129" s="5" t="s">
        <v>62</v>
      </c>
      <c r="D4129" s="5" t="str">
        <f>VLOOKUP($C4129,'Sales Person'!$A$1:$C$21,2,0)</f>
        <v>Cathy Kelley</v>
      </c>
      <c r="E4129" s="5" t="s">
        <v>5</v>
      </c>
      <c r="F4129" s="5" t="str">
        <f>VLOOKUP($E4129,Country!$A$1:$B$11,2,0)</f>
        <v>South America</v>
      </c>
      <c r="G4129" s="5" t="s">
        <v>26</v>
      </c>
      <c r="H4129" s="5" t="str">
        <f>VLOOKUP($G4129,Products!$A$1:$C$11,COLUMNS(Products!$A$2:B4129),0)</f>
        <v>Electronics</v>
      </c>
      <c r="I4129" s="5">
        <f>VLOOKUP($G4129,Products!$A$1:$C$11,COLUMNS(Products!$A$2:C4129),0)</f>
        <v>263.2</v>
      </c>
      <c r="J4129" s="5">
        <v>924.83</v>
      </c>
      <c r="K4129" s="5" t="s">
        <v>81</v>
      </c>
      <c r="L4129" s="6">
        <v>45211</v>
      </c>
      <c r="M4129" s="5">
        <f t="shared" si="64"/>
        <v>4</v>
      </c>
      <c r="N4129" s="5" t="str">
        <f>TEXT(Table1[[#This Row],[Date]],"mmm")</f>
        <v>Oct</v>
      </c>
      <c r="O4129" s="5">
        <f>YEAR(Table1[[#This Row],[Date]])</f>
        <v>2023</v>
      </c>
    </row>
    <row r="4130" spans="1:15" x14ac:dyDescent="0.25">
      <c r="A4130" s="5">
        <v>4129</v>
      </c>
      <c r="B4130" s="6">
        <v>45186</v>
      </c>
      <c r="C4130" s="5" t="s">
        <v>46</v>
      </c>
      <c r="D4130" s="5" t="str">
        <f>VLOOKUP($C4130,'Sales Person'!$A$1:$C$21,2,0)</f>
        <v>Nick Patrick</v>
      </c>
      <c r="E4130" s="5" t="s">
        <v>9</v>
      </c>
      <c r="F4130" s="5" t="str">
        <f>VLOOKUP($E4130,Country!$A$1:$B$11,2,0)</f>
        <v>Europe</v>
      </c>
      <c r="G4130" s="5" t="s">
        <v>28</v>
      </c>
      <c r="H4130" s="5" t="str">
        <f>VLOOKUP($G4130,Products!$A$1:$C$11,COLUMNS(Products!$A$2:B4130),0)</f>
        <v>Electronics</v>
      </c>
      <c r="I4130" s="5">
        <f>VLOOKUP($G4130,Products!$A$1:$C$11,COLUMNS(Products!$A$2:C4130),0)</f>
        <v>282.79000000000002</v>
      </c>
      <c r="J4130" s="5">
        <v>905.73</v>
      </c>
      <c r="K4130" s="5" t="s">
        <v>82</v>
      </c>
      <c r="L4130" s="5" t="s">
        <v>83</v>
      </c>
      <c r="M4130" s="5" t="str">
        <f t="shared" si="64"/>
        <v>0</v>
      </c>
      <c r="N4130" s="5" t="str">
        <f>TEXT(Table1[[#This Row],[Date]],"mmm")</f>
        <v>Sep</v>
      </c>
      <c r="O4130" s="5">
        <f>YEAR(Table1[[#This Row],[Date]])</f>
        <v>2023</v>
      </c>
    </row>
    <row r="4131" spans="1:15" x14ac:dyDescent="0.25">
      <c r="A4131" s="5">
        <v>4130</v>
      </c>
      <c r="B4131" s="6">
        <v>45524</v>
      </c>
      <c r="C4131" s="5" t="s">
        <v>70</v>
      </c>
      <c r="D4131" s="5" t="str">
        <f>VLOOKUP($C4131,'Sales Person'!$A$1:$C$21,2,0)</f>
        <v>Cathy Kelley</v>
      </c>
      <c r="E4131" s="5" t="s">
        <v>11</v>
      </c>
      <c r="F4131" s="5" t="str">
        <f>VLOOKUP($E4131,Country!$A$1:$B$11,2,0)</f>
        <v>Asia</v>
      </c>
      <c r="G4131" s="5" t="s">
        <v>32</v>
      </c>
      <c r="H4131" s="5" t="str">
        <f>VLOOKUP($G4131,Products!$A$1:$C$11,COLUMNS(Products!$A$2:B4131),0)</f>
        <v>Audio</v>
      </c>
      <c r="I4131" s="5">
        <f>VLOOKUP($G4131,Products!$A$1:$C$11,COLUMNS(Products!$A$2:C4131),0)</f>
        <v>143.09</v>
      </c>
      <c r="J4131" s="5">
        <v>348.38</v>
      </c>
      <c r="K4131" s="5" t="s">
        <v>82</v>
      </c>
      <c r="L4131" s="5" t="s">
        <v>83</v>
      </c>
      <c r="M4131" s="5" t="str">
        <f t="shared" si="64"/>
        <v>0</v>
      </c>
      <c r="N4131" s="5" t="str">
        <f>TEXT(Table1[[#This Row],[Date]],"mmm")</f>
        <v>Aug</v>
      </c>
      <c r="O4131" s="5">
        <f>YEAR(Table1[[#This Row],[Date]])</f>
        <v>2024</v>
      </c>
    </row>
    <row r="4132" spans="1:15" x14ac:dyDescent="0.25">
      <c r="A4132" s="5">
        <v>4131</v>
      </c>
      <c r="B4132" s="6">
        <v>45543</v>
      </c>
      <c r="C4132" s="5" t="s">
        <v>52</v>
      </c>
      <c r="D4132" s="5" t="str">
        <f>VLOOKUP($C4132,'Sales Person'!$A$1:$C$21,2,0)</f>
        <v>Nick Patrick</v>
      </c>
      <c r="E4132" s="5" t="s">
        <v>9</v>
      </c>
      <c r="F4132" s="5" t="str">
        <f>VLOOKUP($E4132,Country!$A$1:$B$11,2,0)</f>
        <v>Europe</v>
      </c>
      <c r="G4132" s="5" t="s">
        <v>20</v>
      </c>
      <c r="H4132" s="5" t="str">
        <f>VLOOKUP($G4132,Products!$A$1:$C$11,COLUMNS(Products!$A$2:B4132),0)</f>
        <v>Office Equipment</v>
      </c>
      <c r="I4132" s="5">
        <f>VLOOKUP($G4132,Products!$A$1:$C$11,COLUMNS(Products!$A$2:C4132),0)</f>
        <v>350.59</v>
      </c>
      <c r="J4132" s="5">
        <v>814.42</v>
      </c>
      <c r="K4132" s="5" t="s">
        <v>82</v>
      </c>
      <c r="L4132" s="5" t="s">
        <v>83</v>
      </c>
      <c r="M4132" s="5" t="str">
        <f t="shared" si="64"/>
        <v>0</v>
      </c>
      <c r="N4132" s="5" t="str">
        <f>TEXT(Table1[[#This Row],[Date]],"mmm")</f>
        <v>Sep</v>
      </c>
      <c r="O4132" s="5">
        <f>YEAR(Table1[[#This Row],[Date]])</f>
        <v>2024</v>
      </c>
    </row>
    <row r="4133" spans="1:15" x14ac:dyDescent="0.25">
      <c r="A4133" s="5">
        <v>4132</v>
      </c>
      <c r="B4133" s="6">
        <v>45448</v>
      </c>
      <c r="C4133" s="5" t="s">
        <v>40</v>
      </c>
      <c r="D4133" s="5" t="str">
        <f>VLOOKUP($C4133,'Sales Person'!$A$1:$C$21,2,0)</f>
        <v>Samantha Irvin</v>
      </c>
      <c r="E4133" s="5" t="s">
        <v>2</v>
      </c>
      <c r="F4133" s="5" t="str">
        <f>VLOOKUP($E4133,Country!$A$1:$B$11,2,0)</f>
        <v>North America</v>
      </c>
      <c r="G4133" s="5" t="s">
        <v>24</v>
      </c>
      <c r="H4133" s="5" t="str">
        <f>VLOOKUP($G4133,Products!$A$1:$C$11,COLUMNS(Products!$A$2:B4133),0)</f>
        <v>Audio</v>
      </c>
      <c r="I4133" s="5">
        <f>VLOOKUP($G4133,Products!$A$1:$C$11,COLUMNS(Products!$A$2:C4133),0)</f>
        <v>195.62</v>
      </c>
      <c r="J4133" s="5">
        <v>222.09</v>
      </c>
      <c r="K4133" s="5" t="s">
        <v>81</v>
      </c>
      <c r="L4133" s="6">
        <v>45449</v>
      </c>
      <c r="M4133" s="5">
        <f t="shared" si="64"/>
        <v>1</v>
      </c>
      <c r="N4133" s="5" t="str">
        <f>TEXT(Table1[[#This Row],[Date]],"mmm")</f>
        <v>Jun</v>
      </c>
      <c r="O4133" s="5">
        <f>YEAR(Table1[[#This Row],[Date]])</f>
        <v>2024</v>
      </c>
    </row>
    <row r="4134" spans="1:15" x14ac:dyDescent="0.25">
      <c r="A4134" s="5">
        <v>4133</v>
      </c>
      <c r="B4134" s="6">
        <v>45334</v>
      </c>
      <c r="C4134" s="5" t="s">
        <v>56</v>
      </c>
      <c r="D4134" s="5" t="str">
        <f>VLOOKUP($C4134,'Sales Person'!$A$1:$C$21,2,0)</f>
        <v>Nick Patrick</v>
      </c>
      <c r="E4134" s="5" t="s">
        <v>5</v>
      </c>
      <c r="F4134" s="5" t="str">
        <f>VLOOKUP($E4134,Country!$A$1:$B$11,2,0)</f>
        <v>South America</v>
      </c>
      <c r="G4134" s="5" t="s">
        <v>20</v>
      </c>
      <c r="H4134" s="5" t="str">
        <f>VLOOKUP($G4134,Products!$A$1:$C$11,COLUMNS(Products!$A$2:B4134),0)</f>
        <v>Office Equipment</v>
      </c>
      <c r="I4134" s="5">
        <f>VLOOKUP($G4134,Products!$A$1:$C$11,COLUMNS(Products!$A$2:C4134),0)</f>
        <v>350.59</v>
      </c>
      <c r="J4134" s="5">
        <v>251.74</v>
      </c>
      <c r="K4134" s="5" t="s">
        <v>81</v>
      </c>
      <c r="L4134" s="6">
        <v>45338</v>
      </c>
      <c r="M4134" s="5">
        <f t="shared" si="64"/>
        <v>4</v>
      </c>
      <c r="N4134" s="5" t="str">
        <f>TEXT(Table1[[#This Row],[Date]],"mmm")</f>
        <v>Feb</v>
      </c>
      <c r="O4134" s="5">
        <f>YEAR(Table1[[#This Row],[Date]])</f>
        <v>2024</v>
      </c>
    </row>
    <row r="4135" spans="1:15" x14ac:dyDescent="0.25">
      <c r="A4135" s="5">
        <v>4134</v>
      </c>
      <c r="B4135" s="6">
        <v>44930</v>
      </c>
      <c r="C4135" s="5" t="s">
        <v>58</v>
      </c>
      <c r="D4135" s="5" t="str">
        <f>VLOOKUP($C4135,'Sales Person'!$A$1:$C$21,2,0)</f>
        <v>Nick Patrick</v>
      </c>
      <c r="E4135" s="5" t="s">
        <v>13</v>
      </c>
      <c r="F4135" s="5" t="str">
        <f>VLOOKUP($E4135,Country!$A$1:$B$11,2,0)</f>
        <v>Asia</v>
      </c>
      <c r="G4135" s="5" t="s">
        <v>26</v>
      </c>
      <c r="H4135" s="5" t="str">
        <f>VLOOKUP($G4135,Products!$A$1:$C$11,COLUMNS(Products!$A$2:B4135),0)</f>
        <v>Electronics</v>
      </c>
      <c r="I4135" s="5">
        <f>VLOOKUP($G4135,Products!$A$1:$C$11,COLUMNS(Products!$A$2:C4135),0)</f>
        <v>263.2</v>
      </c>
      <c r="J4135" s="5">
        <v>568.24</v>
      </c>
      <c r="K4135" s="5" t="s">
        <v>82</v>
      </c>
      <c r="L4135" s="5" t="s">
        <v>83</v>
      </c>
      <c r="M4135" s="5" t="str">
        <f t="shared" si="64"/>
        <v>0</v>
      </c>
      <c r="N4135" s="5" t="str">
        <f>TEXT(Table1[[#This Row],[Date]],"mmm")</f>
        <v>Jan</v>
      </c>
      <c r="O4135" s="5">
        <f>YEAR(Table1[[#This Row],[Date]])</f>
        <v>2023</v>
      </c>
    </row>
    <row r="4136" spans="1:15" x14ac:dyDescent="0.25">
      <c r="A4136" s="5">
        <v>4135</v>
      </c>
      <c r="B4136" s="6">
        <v>45147</v>
      </c>
      <c r="C4136" s="5" t="s">
        <v>72</v>
      </c>
      <c r="D4136" s="5" t="str">
        <f>VLOOKUP($C4136,'Sales Person'!$A$1:$C$21,2,0)</f>
        <v>Cathy Kelley</v>
      </c>
      <c r="E4136" s="5" t="s">
        <v>7</v>
      </c>
      <c r="F4136" s="5" t="str">
        <f>VLOOKUP($E4136,Country!$A$1:$B$11,2,0)</f>
        <v>Europe</v>
      </c>
      <c r="G4136" s="5" t="s">
        <v>28</v>
      </c>
      <c r="H4136" s="5" t="str">
        <f>VLOOKUP($G4136,Products!$A$1:$C$11,COLUMNS(Products!$A$2:B4136),0)</f>
        <v>Electronics</v>
      </c>
      <c r="I4136" s="5">
        <f>VLOOKUP($G4136,Products!$A$1:$C$11,COLUMNS(Products!$A$2:C4136),0)</f>
        <v>282.79000000000002</v>
      </c>
      <c r="J4136" s="5">
        <v>474.44</v>
      </c>
      <c r="K4136" s="5" t="s">
        <v>82</v>
      </c>
      <c r="L4136" s="5" t="s">
        <v>83</v>
      </c>
      <c r="M4136" s="5" t="str">
        <f t="shared" si="64"/>
        <v>0</v>
      </c>
      <c r="N4136" s="5" t="str">
        <f>TEXT(Table1[[#This Row],[Date]],"mmm")</f>
        <v>Aug</v>
      </c>
      <c r="O4136" s="5">
        <f>YEAR(Table1[[#This Row],[Date]])</f>
        <v>2023</v>
      </c>
    </row>
    <row r="4137" spans="1:15" x14ac:dyDescent="0.25">
      <c r="A4137" s="5">
        <v>4136</v>
      </c>
      <c r="B4137" s="6">
        <v>45130</v>
      </c>
      <c r="C4137" s="5" t="s">
        <v>72</v>
      </c>
      <c r="D4137" s="5" t="str">
        <f>VLOOKUP($C4137,'Sales Person'!$A$1:$C$21,2,0)</f>
        <v>Cathy Kelley</v>
      </c>
      <c r="E4137" s="5" t="s">
        <v>2</v>
      </c>
      <c r="F4137" s="5" t="str">
        <f>VLOOKUP($E4137,Country!$A$1:$B$11,2,0)</f>
        <v>North America</v>
      </c>
      <c r="G4137" s="5" t="s">
        <v>22</v>
      </c>
      <c r="H4137" s="5" t="str">
        <f>VLOOKUP($G4137,Products!$A$1:$C$11,COLUMNS(Products!$A$2:B4137),0)</f>
        <v>Computing</v>
      </c>
      <c r="I4137" s="5">
        <f>VLOOKUP($G4137,Products!$A$1:$C$11,COLUMNS(Products!$A$2:C4137),0)</f>
        <v>415.78</v>
      </c>
      <c r="J4137" s="5">
        <v>765.31</v>
      </c>
      <c r="K4137" s="5" t="s">
        <v>81</v>
      </c>
      <c r="L4137" s="6">
        <v>45131</v>
      </c>
      <c r="M4137" s="5">
        <f t="shared" si="64"/>
        <v>1</v>
      </c>
      <c r="N4137" s="5" t="str">
        <f>TEXT(Table1[[#This Row],[Date]],"mmm")</f>
        <v>Jul</v>
      </c>
      <c r="O4137" s="5">
        <f>YEAR(Table1[[#This Row],[Date]])</f>
        <v>2023</v>
      </c>
    </row>
    <row r="4138" spans="1:15" x14ac:dyDescent="0.25">
      <c r="A4138" s="5">
        <v>4137</v>
      </c>
      <c r="B4138" s="6">
        <v>45271</v>
      </c>
      <c r="C4138" s="5" t="s">
        <v>60</v>
      </c>
      <c r="D4138" s="5" t="str">
        <f>VLOOKUP($C4138,'Sales Person'!$A$1:$C$21,2,0)</f>
        <v>Cathy Kelley</v>
      </c>
      <c r="E4138" s="5" t="s">
        <v>2</v>
      </c>
      <c r="F4138" s="5" t="str">
        <f>VLOOKUP($E4138,Country!$A$1:$B$11,2,0)</f>
        <v>North America</v>
      </c>
      <c r="G4138" s="5" t="s">
        <v>28</v>
      </c>
      <c r="H4138" s="5" t="str">
        <f>VLOOKUP($G4138,Products!$A$1:$C$11,COLUMNS(Products!$A$2:B4138),0)</f>
        <v>Electronics</v>
      </c>
      <c r="I4138" s="5">
        <f>VLOOKUP($G4138,Products!$A$1:$C$11,COLUMNS(Products!$A$2:C4138),0)</f>
        <v>282.79000000000002</v>
      </c>
      <c r="J4138" s="5">
        <v>294.79000000000002</v>
      </c>
      <c r="K4138" s="5" t="s">
        <v>82</v>
      </c>
      <c r="L4138" s="5" t="s">
        <v>83</v>
      </c>
      <c r="M4138" s="5" t="str">
        <f t="shared" si="64"/>
        <v>0</v>
      </c>
      <c r="N4138" s="5" t="str">
        <f>TEXT(Table1[[#This Row],[Date]],"mmm")</f>
        <v>Dec</v>
      </c>
      <c r="O4138" s="5">
        <f>YEAR(Table1[[#This Row],[Date]])</f>
        <v>2023</v>
      </c>
    </row>
    <row r="4139" spans="1:15" x14ac:dyDescent="0.25">
      <c r="A4139" s="5">
        <v>4138</v>
      </c>
      <c r="B4139" s="6">
        <v>45185</v>
      </c>
      <c r="C4139" s="5" t="s">
        <v>46</v>
      </c>
      <c r="D4139" s="5" t="str">
        <f>VLOOKUP($C4139,'Sales Person'!$A$1:$C$21,2,0)</f>
        <v>Nick Patrick</v>
      </c>
      <c r="E4139" s="5" t="s">
        <v>9</v>
      </c>
      <c r="F4139" s="5" t="str">
        <f>VLOOKUP($E4139,Country!$A$1:$B$11,2,0)</f>
        <v>Europe</v>
      </c>
      <c r="G4139" s="5" t="s">
        <v>24</v>
      </c>
      <c r="H4139" s="5" t="str">
        <f>VLOOKUP($G4139,Products!$A$1:$C$11,COLUMNS(Products!$A$2:B4139),0)</f>
        <v>Audio</v>
      </c>
      <c r="I4139" s="5">
        <f>VLOOKUP($G4139,Products!$A$1:$C$11,COLUMNS(Products!$A$2:C4139),0)</f>
        <v>195.62</v>
      </c>
      <c r="J4139" s="5">
        <v>113.98</v>
      </c>
      <c r="K4139" s="5" t="s">
        <v>81</v>
      </c>
      <c r="L4139" s="6">
        <v>45195</v>
      </c>
      <c r="M4139" s="5">
        <f t="shared" si="64"/>
        <v>10</v>
      </c>
      <c r="N4139" s="5" t="str">
        <f>TEXT(Table1[[#This Row],[Date]],"mmm")</f>
        <v>Sep</v>
      </c>
      <c r="O4139" s="5">
        <f>YEAR(Table1[[#This Row],[Date]])</f>
        <v>2023</v>
      </c>
    </row>
    <row r="4140" spans="1:15" x14ac:dyDescent="0.25">
      <c r="A4140" s="5">
        <v>4139</v>
      </c>
      <c r="B4140" s="6">
        <v>45582</v>
      </c>
      <c r="C4140" s="5" t="s">
        <v>50</v>
      </c>
      <c r="D4140" s="5" t="str">
        <f>VLOOKUP($C4140,'Sales Person'!$A$1:$C$21,2,0)</f>
        <v>Michale Cole</v>
      </c>
      <c r="E4140" s="5" t="s">
        <v>15</v>
      </c>
      <c r="F4140" s="5" t="str">
        <f>VLOOKUP($E4140,Country!$A$1:$B$11,2,0)</f>
        <v>Oceania</v>
      </c>
      <c r="G4140" s="5" t="s">
        <v>20</v>
      </c>
      <c r="H4140" s="5" t="str">
        <f>VLOOKUP($G4140,Products!$A$1:$C$11,COLUMNS(Products!$A$2:B4140),0)</f>
        <v>Office Equipment</v>
      </c>
      <c r="I4140" s="5">
        <f>VLOOKUP($G4140,Products!$A$1:$C$11,COLUMNS(Products!$A$2:C4140),0)</f>
        <v>350.59</v>
      </c>
      <c r="J4140" s="5">
        <v>876.44</v>
      </c>
      <c r="K4140" s="5" t="s">
        <v>81</v>
      </c>
      <c r="L4140" s="6">
        <v>45602</v>
      </c>
      <c r="M4140" s="5">
        <f t="shared" si="64"/>
        <v>20</v>
      </c>
      <c r="N4140" s="5" t="str">
        <f>TEXT(Table1[[#This Row],[Date]],"mmm")</f>
        <v>Oct</v>
      </c>
      <c r="O4140" s="5">
        <f>YEAR(Table1[[#This Row],[Date]])</f>
        <v>2024</v>
      </c>
    </row>
    <row r="4141" spans="1:15" x14ac:dyDescent="0.25">
      <c r="A4141" s="5">
        <v>4140</v>
      </c>
      <c r="B4141" s="6">
        <v>45395</v>
      </c>
      <c r="C4141" s="5" t="s">
        <v>54</v>
      </c>
      <c r="D4141" s="5" t="str">
        <f>VLOOKUP($C4141,'Sales Person'!$A$1:$C$21,2,0)</f>
        <v>Michale Cole</v>
      </c>
      <c r="E4141" s="5" t="s">
        <v>14</v>
      </c>
      <c r="F4141" s="5" t="str">
        <f>VLOOKUP($E4141,Country!$A$1:$B$11,2,0)</f>
        <v>Asia</v>
      </c>
      <c r="G4141" s="5" t="s">
        <v>20</v>
      </c>
      <c r="H4141" s="5" t="str">
        <f>VLOOKUP($G4141,Products!$A$1:$C$11,COLUMNS(Products!$A$2:B4141),0)</f>
        <v>Office Equipment</v>
      </c>
      <c r="I4141" s="5">
        <f>VLOOKUP($G4141,Products!$A$1:$C$11,COLUMNS(Products!$A$2:C4141),0)</f>
        <v>350.59</v>
      </c>
      <c r="J4141" s="5">
        <v>111.18</v>
      </c>
      <c r="K4141" s="5" t="s">
        <v>82</v>
      </c>
      <c r="L4141" s="5" t="s">
        <v>83</v>
      </c>
      <c r="M4141" s="5" t="str">
        <f t="shared" si="64"/>
        <v>0</v>
      </c>
      <c r="N4141" s="5" t="str">
        <f>TEXT(Table1[[#This Row],[Date]],"mmm")</f>
        <v>Apr</v>
      </c>
      <c r="O4141" s="5">
        <f>YEAR(Table1[[#This Row],[Date]])</f>
        <v>2024</v>
      </c>
    </row>
    <row r="4142" spans="1:15" x14ac:dyDescent="0.25">
      <c r="A4142" s="5">
        <v>4141</v>
      </c>
      <c r="B4142" s="6">
        <v>45635</v>
      </c>
      <c r="C4142" s="5" t="s">
        <v>64</v>
      </c>
      <c r="D4142" s="5" t="str">
        <f>VLOOKUP($C4142,'Sales Person'!$A$1:$C$21,2,0)</f>
        <v>Michale Cole</v>
      </c>
      <c r="E4142" s="5" t="s">
        <v>15</v>
      </c>
      <c r="F4142" s="5" t="str">
        <f>VLOOKUP($E4142,Country!$A$1:$B$11,2,0)</f>
        <v>Oceania</v>
      </c>
      <c r="G4142" s="5" t="s">
        <v>30</v>
      </c>
      <c r="H4142" s="5" t="str">
        <f>VLOOKUP($G4142,Products!$A$1:$C$11,COLUMNS(Products!$A$2:B4142),0)</f>
        <v>Audio</v>
      </c>
      <c r="I4142" s="5">
        <f>VLOOKUP($G4142,Products!$A$1:$C$11,COLUMNS(Products!$A$2:C4142),0)</f>
        <v>199.57</v>
      </c>
      <c r="J4142" s="5">
        <v>767.17</v>
      </c>
      <c r="K4142" s="5" t="s">
        <v>82</v>
      </c>
      <c r="L4142" s="5" t="s">
        <v>83</v>
      </c>
      <c r="M4142" s="5" t="str">
        <f t="shared" si="64"/>
        <v>0</v>
      </c>
      <c r="N4142" s="5" t="str">
        <f>TEXT(Table1[[#This Row],[Date]],"mmm")</f>
        <v>Dec</v>
      </c>
      <c r="O4142" s="5">
        <f>YEAR(Table1[[#This Row],[Date]])</f>
        <v>2024</v>
      </c>
    </row>
    <row r="4143" spans="1:15" x14ac:dyDescent="0.25">
      <c r="A4143" s="5">
        <v>4142</v>
      </c>
      <c r="B4143" s="6">
        <v>45577</v>
      </c>
      <c r="C4143" s="5" t="s">
        <v>66</v>
      </c>
      <c r="D4143" s="5" t="str">
        <f>VLOOKUP($C4143,'Sales Person'!$A$1:$C$21,2,0)</f>
        <v>Michale Cole</v>
      </c>
      <c r="E4143" s="5" t="s">
        <v>14</v>
      </c>
      <c r="F4143" s="5" t="str">
        <f>VLOOKUP($E4143,Country!$A$1:$B$11,2,0)</f>
        <v>Asia</v>
      </c>
      <c r="G4143" s="5" t="s">
        <v>30</v>
      </c>
      <c r="H4143" s="5" t="str">
        <f>VLOOKUP($G4143,Products!$A$1:$C$11,COLUMNS(Products!$A$2:B4143),0)</f>
        <v>Audio</v>
      </c>
      <c r="I4143" s="5">
        <f>VLOOKUP($G4143,Products!$A$1:$C$11,COLUMNS(Products!$A$2:C4143),0)</f>
        <v>199.57</v>
      </c>
      <c r="J4143" s="5">
        <v>888.01</v>
      </c>
      <c r="K4143" s="5" t="s">
        <v>82</v>
      </c>
      <c r="L4143" s="5" t="s">
        <v>83</v>
      </c>
      <c r="M4143" s="5" t="str">
        <f t="shared" si="64"/>
        <v>0</v>
      </c>
      <c r="N4143" s="5" t="str">
        <f>TEXT(Table1[[#This Row],[Date]],"mmm")</f>
        <v>Oct</v>
      </c>
      <c r="O4143" s="5">
        <f>YEAR(Table1[[#This Row],[Date]])</f>
        <v>2024</v>
      </c>
    </row>
    <row r="4144" spans="1:15" x14ac:dyDescent="0.25">
      <c r="A4144" s="5">
        <v>4143</v>
      </c>
      <c r="B4144" s="6">
        <v>45234</v>
      </c>
      <c r="C4144" s="5" t="s">
        <v>58</v>
      </c>
      <c r="D4144" s="5" t="str">
        <f>VLOOKUP($C4144,'Sales Person'!$A$1:$C$21,2,0)</f>
        <v>Nick Patrick</v>
      </c>
      <c r="E4144" s="5" t="s">
        <v>2</v>
      </c>
      <c r="F4144" s="5" t="str">
        <f>VLOOKUP($E4144,Country!$A$1:$B$11,2,0)</f>
        <v>North America</v>
      </c>
      <c r="G4144" s="5" t="s">
        <v>31</v>
      </c>
      <c r="H4144" s="5" t="str">
        <f>VLOOKUP($G4144,Products!$A$1:$C$11,COLUMNS(Products!$A$2:B4144),0)</f>
        <v>Electronics</v>
      </c>
      <c r="I4144" s="5">
        <f>VLOOKUP($G4144,Products!$A$1:$C$11,COLUMNS(Products!$A$2:C4144),0)</f>
        <v>71.97</v>
      </c>
      <c r="J4144" s="5">
        <v>734.52</v>
      </c>
      <c r="K4144" s="5" t="s">
        <v>81</v>
      </c>
      <c r="L4144" s="6">
        <v>45235</v>
      </c>
      <c r="M4144" s="5">
        <f t="shared" si="64"/>
        <v>1</v>
      </c>
      <c r="N4144" s="5" t="str">
        <f>TEXT(Table1[[#This Row],[Date]],"mmm")</f>
        <v>Nov</v>
      </c>
      <c r="O4144" s="5">
        <f>YEAR(Table1[[#This Row],[Date]])</f>
        <v>2023</v>
      </c>
    </row>
    <row r="4145" spans="1:15" x14ac:dyDescent="0.25">
      <c r="A4145" s="5">
        <v>4144</v>
      </c>
      <c r="B4145" s="6">
        <v>45081</v>
      </c>
      <c r="C4145" s="5" t="s">
        <v>62</v>
      </c>
      <c r="D4145" s="5" t="str">
        <f>VLOOKUP($C4145,'Sales Person'!$A$1:$C$21,2,0)</f>
        <v>Cathy Kelley</v>
      </c>
      <c r="E4145" s="5" t="s">
        <v>4</v>
      </c>
      <c r="F4145" s="5" t="str">
        <f>VLOOKUP($E4145,Country!$A$1:$B$11,2,0)</f>
        <v>North America</v>
      </c>
      <c r="G4145" s="5" t="s">
        <v>20</v>
      </c>
      <c r="H4145" s="5" t="str">
        <f>VLOOKUP($G4145,Products!$A$1:$C$11,COLUMNS(Products!$A$2:B4145),0)</f>
        <v>Office Equipment</v>
      </c>
      <c r="I4145" s="5">
        <f>VLOOKUP($G4145,Products!$A$1:$C$11,COLUMNS(Products!$A$2:C4145),0)</f>
        <v>350.59</v>
      </c>
      <c r="J4145" s="5">
        <v>665.07</v>
      </c>
      <c r="K4145" s="5" t="s">
        <v>81</v>
      </c>
      <c r="L4145" s="6">
        <v>45083</v>
      </c>
      <c r="M4145" s="5">
        <f t="shared" si="64"/>
        <v>2</v>
      </c>
      <c r="N4145" s="5" t="str">
        <f>TEXT(Table1[[#This Row],[Date]],"mmm")</f>
        <v>Jun</v>
      </c>
      <c r="O4145" s="5">
        <f>YEAR(Table1[[#This Row],[Date]])</f>
        <v>2023</v>
      </c>
    </row>
    <row r="4146" spans="1:15" x14ac:dyDescent="0.25">
      <c r="A4146" s="5">
        <v>4145</v>
      </c>
      <c r="B4146" s="6">
        <v>45134</v>
      </c>
      <c r="C4146" s="5" t="s">
        <v>44</v>
      </c>
      <c r="D4146" s="5" t="str">
        <f>VLOOKUP($C4146,'Sales Person'!$A$1:$C$21,2,0)</f>
        <v>Cathy Kelley</v>
      </c>
      <c r="E4146" s="5" t="s">
        <v>9</v>
      </c>
      <c r="F4146" s="5" t="str">
        <f>VLOOKUP($E4146,Country!$A$1:$B$11,2,0)</f>
        <v>Europe</v>
      </c>
      <c r="G4146" s="5" t="s">
        <v>22</v>
      </c>
      <c r="H4146" s="5" t="str">
        <f>VLOOKUP($G4146,Products!$A$1:$C$11,COLUMNS(Products!$A$2:B4146),0)</f>
        <v>Computing</v>
      </c>
      <c r="I4146" s="5">
        <f>VLOOKUP($G4146,Products!$A$1:$C$11,COLUMNS(Products!$A$2:C4146),0)</f>
        <v>415.78</v>
      </c>
      <c r="J4146" s="5">
        <v>893.65</v>
      </c>
      <c r="K4146" s="5" t="s">
        <v>81</v>
      </c>
      <c r="L4146" s="6">
        <v>45144</v>
      </c>
      <c r="M4146" s="5">
        <f t="shared" si="64"/>
        <v>10</v>
      </c>
      <c r="N4146" s="5" t="str">
        <f>TEXT(Table1[[#This Row],[Date]],"mmm")</f>
        <v>Jul</v>
      </c>
      <c r="O4146" s="5">
        <f>YEAR(Table1[[#This Row],[Date]])</f>
        <v>2023</v>
      </c>
    </row>
    <row r="4147" spans="1:15" x14ac:dyDescent="0.25">
      <c r="A4147" s="5">
        <v>4146</v>
      </c>
      <c r="B4147" s="6">
        <v>45511</v>
      </c>
      <c r="C4147" s="5" t="s">
        <v>46</v>
      </c>
      <c r="D4147" s="5" t="str">
        <f>VLOOKUP($C4147,'Sales Person'!$A$1:$C$21,2,0)</f>
        <v>Nick Patrick</v>
      </c>
      <c r="E4147" s="5" t="s">
        <v>14</v>
      </c>
      <c r="F4147" s="5" t="str">
        <f>VLOOKUP($E4147,Country!$A$1:$B$11,2,0)</f>
        <v>Asia</v>
      </c>
      <c r="G4147" s="5" t="s">
        <v>24</v>
      </c>
      <c r="H4147" s="5" t="str">
        <f>VLOOKUP($G4147,Products!$A$1:$C$11,COLUMNS(Products!$A$2:B4147),0)</f>
        <v>Audio</v>
      </c>
      <c r="I4147" s="5">
        <f>VLOOKUP($G4147,Products!$A$1:$C$11,COLUMNS(Products!$A$2:C4147),0)</f>
        <v>195.62</v>
      </c>
      <c r="J4147" s="5">
        <v>609.38</v>
      </c>
      <c r="K4147" s="5" t="s">
        <v>82</v>
      </c>
      <c r="L4147" s="5" t="s">
        <v>83</v>
      </c>
      <c r="M4147" s="5" t="str">
        <f t="shared" si="64"/>
        <v>0</v>
      </c>
      <c r="N4147" s="5" t="str">
        <f>TEXT(Table1[[#This Row],[Date]],"mmm")</f>
        <v>Aug</v>
      </c>
      <c r="O4147" s="5">
        <f>YEAR(Table1[[#This Row],[Date]])</f>
        <v>2024</v>
      </c>
    </row>
    <row r="4148" spans="1:15" x14ac:dyDescent="0.25">
      <c r="A4148" s="5">
        <v>4147</v>
      </c>
      <c r="B4148" s="6">
        <v>45144</v>
      </c>
      <c r="C4148" s="5" t="s">
        <v>56</v>
      </c>
      <c r="D4148" s="5" t="str">
        <f>VLOOKUP($C4148,'Sales Person'!$A$1:$C$21,2,0)</f>
        <v>Nick Patrick</v>
      </c>
      <c r="E4148" s="5" t="s">
        <v>14</v>
      </c>
      <c r="F4148" s="5" t="str">
        <f>VLOOKUP($E4148,Country!$A$1:$B$11,2,0)</f>
        <v>Asia</v>
      </c>
      <c r="G4148" s="5" t="s">
        <v>30</v>
      </c>
      <c r="H4148" s="5" t="str">
        <f>VLOOKUP($G4148,Products!$A$1:$C$11,COLUMNS(Products!$A$2:B4148),0)</f>
        <v>Audio</v>
      </c>
      <c r="I4148" s="5">
        <f>VLOOKUP($G4148,Products!$A$1:$C$11,COLUMNS(Products!$A$2:C4148),0)</f>
        <v>199.57</v>
      </c>
      <c r="J4148" s="5">
        <v>262.24</v>
      </c>
      <c r="K4148" s="5" t="s">
        <v>82</v>
      </c>
      <c r="L4148" s="5" t="s">
        <v>83</v>
      </c>
      <c r="M4148" s="5" t="str">
        <f t="shared" si="64"/>
        <v>0</v>
      </c>
      <c r="N4148" s="5" t="str">
        <f>TEXT(Table1[[#This Row],[Date]],"mmm")</f>
        <v>Aug</v>
      </c>
      <c r="O4148" s="5">
        <f>YEAR(Table1[[#This Row],[Date]])</f>
        <v>2023</v>
      </c>
    </row>
    <row r="4149" spans="1:15" x14ac:dyDescent="0.25">
      <c r="A4149" s="5">
        <v>4148</v>
      </c>
      <c r="B4149" s="6">
        <v>45364</v>
      </c>
      <c r="C4149" s="5" t="s">
        <v>52</v>
      </c>
      <c r="D4149" s="5" t="str">
        <f>VLOOKUP($C4149,'Sales Person'!$A$1:$C$21,2,0)</f>
        <v>Nick Patrick</v>
      </c>
      <c r="E4149" s="5" t="s">
        <v>10</v>
      </c>
      <c r="F4149" s="5" t="str">
        <f>VLOOKUP($E4149,Country!$A$1:$B$11,2,0)</f>
        <v>Europe</v>
      </c>
      <c r="G4149" s="5" t="s">
        <v>31</v>
      </c>
      <c r="H4149" s="5" t="str">
        <f>VLOOKUP($G4149,Products!$A$1:$C$11,COLUMNS(Products!$A$2:B4149),0)</f>
        <v>Electronics</v>
      </c>
      <c r="I4149" s="5">
        <f>VLOOKUP($G4149,Products!$A$1:$C$11,COLUMNS(Products!$A$2:C4149),0)</f>
        <v>71.97</v>
      </c>
      <c r="J4149" s="5">
        <v>508.34</v>
      </c>
      <c r="K4149" s="5" t="s">
        <v>81</v>
      </c>
      <c r="L4149" s="6">
        <v>45370</v>
      </c>
      <c r="M4149" s="5">
        <f t="shared" si="64"/>
        <v>6</v>
      </c>
      <c r="N4149" s="5" t="str">
        <f>TEXT(Table1[[#This Row],[Date]],"mmm")</f>
        <v>Mar</v>
      </c>
      <c r="O4149" s="5">
        <f>YEAR(Table1[[#This Row],[Date]])</f>
        <v>2024</v>
      </c>
    </row>
    <row r="4150" spans="1:15" x14ac:dyDescent="0.25">
      <c r="A4150" s="5">
        <v>4149</v>
      </c>
      <c r="B4150" s="6">
        <v>45450</v>
      </c>
      <c r="C4150" s="5" t="s">
        <v>38</v>
      </c>
      <c r="D4150" s="5" t="str">
        <f>VLOOKUP($C4150,'Sales Person'!$A$1:$C$21,2,0)</f>
        <v>Samantha Irvin</v>
      </c>
      <c r="E4150" s="5" t="s">
        <v>15</v>
      </c>
      <c r="F4150" s="5" t="str">
        <f>VLOOKUP($E4150,Country!$A$1:$B$11,2,0)</f>
        <v>Oceania</v>
      </c>
      <c r="G4150" s="5" t="s">
        <v>31</v>
      </c>
      <c r="H4150" s="5" t="str">
        <f>VLOOKUP($G4150,Products!$A$1:$C$11,COLUMNS(Products!$A$2:B4150),0)</f>
        <v>Electronics</v>
      </c>
      <c r="I4150" s="5">
        <f>VLOOKUP($G4150,Products!$A$1:$C$11,COLUMNS(Products!$A$2:C4150),0)</f>
        <v>71.97</v>
      </c>
      <c r="J4150" s="5">
        <v>678.88</v>
      </c>
      <c r="K4150" s="5" t="s">
        <v>81</v>
      </c>
      <c r="L4150" s="6">
        <v>45470</v>
      </c>
      <c r="M4150" s="5">
        <f t="shared" si="64"/>
        <v>20</v>
      </c>
      <c r="N4150" s="5" t="str">
        <f>TEXT(Table1[[#This Row],[Date]],"mmm")</f>
        <v>Jun</v>
      </c>
      <c r="O4150" s="5">
        <f>YEAR(Table1[[#This Row],[Date]])</f>
        <v>2024</v>
      </c>
    </row>
    <row r="4151" spans="1:15" x14ac:dyDescent="0.25">
      <c r="A4151" s="5">
        <v>4150</v>
      </c>
      <c r="B4151" s="6">
        <v>45204</v>
      </c>
      <c r="C4151" s="5" t="s">
        <v>58</v>
      </c>
      <c r="D4151" s="5" t="str">
        <f>VLOOKUP($C4151,'Sales Person'!$A$1:$C$21,2,0)</f>
        <v>Nick Patrick</v>
      </c>
      <c r="E4151" s="5" t="s">
        <v>10</v>
      </c>
      <c r="F4151" s="5" t="str">
        <f>VLOOKUP($E4151,Country!$A$1:$B$11,2,0)</f>
        <v>Europe</v>
      </c>
      <c r="G4151" s="5" t="s">
        <v>29</v>
      </c>
      <c r="H4151" s="5" t="str">
        <f>VLOOKUP($G4151,Products!$A$1:$C$11,COLUMNS(Products!$A$2:B4151),0)</f>
        <v>Computing</v>
      </c>
      <c r="I4151" s="5">
        <f>VLOOKUP($G4151,Products!$A$1:$C$11,COLUMNS(Products!$A$2:C4151),0)</f>
        <v>104.6</v>
      </c>
      <c r="J4151" s="5">
        <v>120.01</v>
      </c>
      <c r="K4151" s="5" t="s">
        <v>82</v>
      </c>
      <c r="L4151" s="5" t="s">
        <v>83</v>
      </c>
      <c r="M4151" s="5" t="str">
        <f t="shared" si="64"/>
        <v>0</v>
      </c>
      <c r="N4151" s="5" t="str">
        <f>TEXT(Table1[[#This Row],[Date]],"mmm")</f>
        <v>Oct</v>
      </c>
      <c r="O4151" s="5">
        <f>YEAR(Table1[[#This Row],[Date]])</f>
        <v>2023</v>
      </c>
    </row>
    <row r="4152" spans="1:15" x14ac:dyDescent="0.25">
      <c r="A4152" s="5">
        <v>4151</v>
      </c>
      <c r="B4152" s="6">
        <v>45586</v>
      </c>
      <c r="C4152" s="5" t="s">
        <v>36</v>
      </c>
      <c r="D4152" s="5" t="str">
        <f>VLOOKUP($C4152,'Sales Person'!$A$1:$C$21,2,0)</f>
        <v>Michale Cole</v>
      </c>
      <c r="E4152" s="5" t="s">
        <v>5</v>
      </c>
      <c r="F4152" s="5" t="str">
        <f>VLOOKUP($E4152,Country!$A$1:$B$11,2,0)</f>
        <v>South America</v>
      </c>
      <c r="G4152" s="5" t="s">
        <v>33</v>
      </c>
      <c r="H4152" s="5" t="str">
        <f>VLOOKUP($G4152,Products!$A$1:$C$11,COLUMNS(Products!$A$2:B4152),0)</f>
        <v>Electronics</v>
      </c>
      <c r="I4152" s="5">
        <f>VLOOKUP($G4152,Products!$A$1:$C$11,COLUMNS(Products!$A$2:C4152),0)</f>
        <v>381.62</v>
      </c>
      <c r="J4152" s="5">
        <v>708.57</v>
      </c>
      <c r="K4152" s="5" t="s">
        <v>82</v>
      </c>
      <c r="L4152" s="5" t="s">
        <v>83</v>
      </c>
      <c r="M4152" s="5" t="str">
        <f t="shared" si="64"/>
        <v>0</v>
      </c>
      <c r="N4152" s="5" t="str">
        <f>TEXT(Table1[[#This Row],[Date]],"mmm")</f>
        <v>Oct</v>
      </c>
      <c r="O4152" s="5">
        <f>YEAR(Table1[[#This Row],[Date]])</f>
        <v>2024</v>
      </c>
    </row>
    <row r="4153" spans="1:15" x14ac:dyDescent="0.25">
      <c r="A4153" s="5">
        <v>4152</v>
      </c>
      <c r="B4153" s="6">
        <v>44955</v>
      </c>
      <c r="C4153" s="5" t="s">
        <v>48</v>
      </c>
      <c r="D4153" s="5" t="str">
        <f>VLOOKUP($C4153,'Sales Person'!$A$1:$C$21,2,0)</f>
        <v>Cathy Kelley</v>
      </c>
      <c r="E4153" s="5" t="s">
        <v>2</v>
      </c>
      <c r="F4153" s="5" t="str">
        <f>VLOOKUP($E4153,Country!$A$1:$B$11,2,0)</f>
        <v>North America</v>
      </c>
      <c r="G4153" s="5" t="s">
        <v>32</v>
      </c>
      <c r="H4153" s="5" t="str">
        <f>VLOOKUP($G4153,Products!$A$1:$C$11,COLUMNS(Products!$A$2:B4153),0)</f>
        <v>Audio</v>
      </c>
      <c r="I4153" s="5">
        <f>VLOOKUP($G4153,Products!$A$1:$C$11,COLUMNS(Products!$A$2:C4153),0)</f>
        <v>143.09</v>
      </c>
      <c r="J4153" s="5">
        <v>375.31</v>
      </c>
      <c r="K4153" s="5" t="s">
        <v>82</v>
      </c>
      <c r="L4153" s="5" t="s">
        <v>83</v>
      </c>
      <c r="M4153" s="5" t="str">
        <f t="shared" si="64"/>
        <v>0</v>
      </c>
      <c r="N4153" s="5" t="str">
        <f>TEXT(Table1[[#This Row],[Date]],"mmm")</f>
        <v>Jan</v>
      </c>
      <c r="O4153" s="5">
        <f>YEAR(Table1[[#This Row],[Date]])</f>
        <v>2023</v>
      </c>
    </row>
    <row r="4154" spans="1:15" x14ac:dyDescent="0.25">
      <c r="A4154" s="5">
        <v>4153</v>
      </c>
      <c r="B4154" s="6">
        <v>44948</v>
      </c>
      <c r="C4154" s="5" t="s">
        <v>52</v>
      </c>
      <c r="D4154" s="5" t="str">
        <f>VLOOKUP($C4154,'Sales Person'!$A$1:$C$21,2,0)</f>
        <v>Nick Patrick</v>
      </c>
      <c r="E4154" s="5" t="s">
        <v>15</v>
      </c>
      <c r="F4154" s="5" t="str">
        <f>VLOOKUP($E4154,Country!$A$1:$B$11,2,0)</f>
        <v>Oceania</v>
      </c>
      <c r="G4154" s="5" t="s">
        <v>24</v>
      </c>
      <c r="H4154" s="5" t="str">
        <f>VLOOKUP($G4154,Products!$A$1:$C$11,COLUMNS(Products!$A$2:B4154),0)</f>
        <v>Audio</v>
      </c>
      <c r="I4154" s="5">
        <f>VLOOKUP($G4154,Products!$A$1:$C$11,COLUMNS(Products!$A$2:C4154),0)</f>
        <v>195.62</v>
      </c>
      <c r="J4154" s="5">
        <v>628</v>
      </c>
      <c r="K4154" s="5" t="s">
        <v>81</v>
      </c>
      <c r="L4154" s="6">
        <v>44968</v>
      </c>
      <c r="M4154" s="5">
        <f t="shared" si="64"/>
        <v>20</v>
      </c>
      <c r="N4154" s="5" t="str">
        <f>TEXT(Table1[[#This Row],[Date]],"mmm")</f>
        <v>Jan</v>
      </c>
      <c r="O4154" s="5">
        <f>YEAR(Table1[[#This Row],[Date]])</f>
        <v>2023</v>
      </c>
    </row>
    <row r="4155" spans="1:15" x14ac:dyDescent="0.25">
      <c r="A4155" s="5">
        <v>4154</v>
      </c>
      <c r="B4155" s="6">
        <v>45010</v>
      </c>
      <c r="C4155" s="5" t="s">
        <v>74</v>
      </c>
      <c r="D4155" s="5" t="str">
        <f>VLOOKUP($C4155,'Sales Person'!$A$1:$C$21,2,0)</f>
        <v>Michale Cole</v>
      </c>
      <c r="E4155" s="5" t="s">
        <v>7</v>
      </c>
      <c r="F4155" s="5" t="str">
        <f>VLOOKUP($E4155,Country!$A$1:$B$11,2,0)</f>
        <v>Europe</v>
      </c>
      <c r="G4155" s="5" t="s">
        <v>20</v>
      </c>
      <c r="H4155" s="5" t="str">
        <f>VLOOKUP($G4155,Products!$A$1:$C$11,COLUMNS(Products!$A$2:B4155),0)</f>
        <v>Office Equipment</v>
      </c>
      <c r="I4155" s="5">
        <f>VLOOKUP($G4155,Products!$A$1:$C$11,COLUMNS(Products!$A$2:C4155),0)</f>
        <v>350.59</v>
      </c>
      <c r="J4155" s="5">
        <v>194.55</v>
      </c>
      <c r="K4155" s="5" t="s">
        <v>81</v>
      </c>
      <c r="L4155" s="6">
        <v>45018</v>
      </c>
      <c r="M4155" s="5">
        <f t="shared" si="64"/>
        <v>8</v>
      </c>
      <c r="N4155" s="5" t="str">
        <f>TEXT(Table1[[#This Row],[Date]],"mmm")</f>
        <v>Mar</v>
      </c>
      <c r="O4155" s="5">
        <f>YEAR(Table1[[#This Row],[Date]])</f>
        <v>2023</v>
      </c>
    </row>
    <row r="4156" spans="1:15" x14ac:dyDescent="0.25">
      <c r="A4156" s="5">
        <v>4155</v>
      </c>
      <c r="B4156" s="6">
        <v>45451</v>
      </c>
      <c r="C4156" s="5" t="s">
        <v>40</v>
      </c>
      <c r="D4156" s="5" t="str">
        <f>VLOOKUP($C4156,'Sales Person'!$A$1:$C$21,2,0)</f>
        <v>Samantha Irvin</v>
      </c>
      <c r="E4156" s="5" t="s">
        <v>10</v>
      </c>
      <c r="F4156" s="5" t="str">
        <f>VLOOKUP($E4156,Country!$A$1:$B$11,2,0)</f>
        <v>Europe</v>
      </c>
      <c r="G4156" s="5" t="s">
        <v>32</v>
      </c>
      <c r="H4156" s="5" t="str">
        <f>VLOOKUP($G4156,Products!$A$1:$C$11,COLUMNS(Products!$A$2:B4156),0)</f>
        <v>Audio</v>
      </c>
      <c r="I4156" s="5">
        <f>VLOOKUP($G4156,Products!$A$1:$C$11,COLUMNS(Products!$A$2:C4156),0)</f>
        <v>143.09</v>
      </c>
      <c r="J4156" s="5">
        <v>959.3</v>
      </c>
      <c r="K4156" s="5" t="s">
        <v>82</v>
      </c>
      <c r="L4156" s="5" t="s">
        <v>83</v>
      </c>
      <c r="M4156" s="5" t="str">
        <f t="shared" si="64"/>
        <v>0</v>
      </c>
      <c r="N4156" s="5" t="str">
        <f>TEXT(Table1[[#This Row],[Date]],"mmm")</f>
        <v>Jun</v>
      </c>
      <c r="O4156" s="5">
        <f>YEAR(Table1[[#This Row],[Date]])</f>
        <v>2024</v>
      </c>
    </row>
    <row r="4157" spans="1:15" x14ac:dyDescent="0.25">
      <c r="A4157" s="5">
        <v>4156</v>
      </c>
      <c r="B4157" s="6">
        <v>45026</v>
      </c>
      <c r="C4157" s="5" t="s">
        <v>44</v>
      </c>
      <c r="D4157" s="5" t="str">
        <f>VLOOKUP($C4157,'Sales Person'!$A$1:$C$21,2,0)</f>
        <v>Cathy Kelley</v>
      </c>
      <c r="E4157" s="5" t="s">
        <v>11</v>
      </c>
      <c r="F4157" s="5" t="str">
        <f>VLOOKUP($E4157,Country!$A$1:$B$11,2,0)</f>
        <v>Asia</v>
      </c>
      <c r="G4157" s="5" t="s">
        <v>32</v>
      </c>
      <c r="H4157" s="5" t="str">
        <f>VLOOKUP($G4157,Products!$A$1:$C$11,COLUMNS(Products!$A$2:B4157),0)</f>
        <v>Audio</v>
      </c>
      <c r="I4157" s="5">
        <f>VLOOKUP($G4157,Products!$A$1:$C$11,COLUMNS(Products!$A$2:C4157),0)</f>
        <v>143.09</v>
      </c>
      <c r="J4157" s="5">
        <v>991.64</v>
      </c>
      <c r="K4157" s="5" t="s">
        <v>82</v>
      </c>
      <c r="L4157" s="5" t="s">
        <v>83</v>
      </c>
      <c r="M4157" s="5" t="str">
        <f t="shared" si="64"/>
        <v>0</v>
      </c>
      <c r="N4157" s="5" t="str">
        <f>TEXT(Table1[[#This Row],[Date]],"mmm")</f>
        <v>Apr</v>
      </c>
      <c r="O4157" s="5">
        <f>YEAR(Table1[[#This Row],[Date]])</f>
        <v>2023</v>
      </c>
    </row>
    <row r="4158" spans="1:15" x14ac:dyDescent="0.25">
      <c r="A4158" s="5">
        <v>4157</v>
      </c>
      <c r="B4158" s="6">
        <v>45063</v>
      </c>
      <c r="C4158" s="5" t="s">
        <v>64</v>
      </c>
      <c r="D4158" s="5" t="str">
        <f>VLOOKUP($C4158,'Sales Person'!$A$1:$C$21,2,0)</f>
        <v>Michale Cole</v>
      </c>
      <c r="E4158" s="5" t="s">
        <v>13</v>
      </c>
      <c r="F4158" s="5" t="str">
        <f>VLOOKUP($E4158,Country!$A$1:$B$11,2,0)</f>
        <v>Asia</v>
      </c>
      <c r="G4158" s="5" t="s">
        <v>24</v>
      </c>
      <c r="H4158" s="5" t="str">
        <f>VLOOKUP($G4158,Products!$A$1:$C$11,COLUMNS(Products!$A$2:B4158),0)</f>
        <v>Audio</v>
      </c>
      <c r="I4158" s="5">
        <f>VLOOKUP($G4158,Products!$A$1:$C$11,COLUMNS(Products!$A$2:C4158),0)</f>
        <v>195.62</v>
      </c>
      <c r="J4158" s="5">
        <v>136.91</v>
      </c>
      <c r="K4158" s="5" t="s">
        <v>81</v>
      </c>
      <c r="L4158" s="6">
        <v>45078</v>
      </c>
      <c r="M4158" s="5">
        <f t="shared" si="64"/>
        <v>15</v>
      </c>
      <c r="N4158" s="5" t="str">
        <f>TEXT(Table1[[#This Row],[Date]],"mmm")</f>
        <v>May</v>
      </c>
      <c r="O4158" s="5">
        <f>YEAR(Table1[[#This Row],[Date]])</f>
        <v>2023</v>
      </c>
    </row>
    <row r="4159" spans="1:15" x14ac:dyDescent="0.25">
      <c r="A4159" s="5">
        <v>4158</v>
      </c>
      <c r="B4159" s="6">
        <v>45373</v>
      </c>
      <c r="C4159" s="5" t="s">
        <v>60</v>
      </c>
      <c r="D4159" s="5" t="str">
        <f>VLOOKUP($C4159,'Sales Person'!$A$1:$C$21,2,0)</f>
        <v>Cathy Kelley</v>
      </c>
      <c r="E4159" s="5" t="s">
        <v>10</v>
      </c>
      <c r="F4159" s="5" t="str">
        <f>VLOOKUP($E4159,Country!$A$1:$B$11,2,0)</f>
        <v>Europe</v>
      </c>
      <c r="G4159" s="5" t="s">
        <v>26</v>
      </c>
      <c r="H4159" s="5" t="str">
        <f>VLOOKUP($G4159,Products!$A$1:$C$11,COLUMNS(Products!$A$2:B4159),0)</f>
        <v>Electronics</v>
      </c>
      <c r="I4159" s="5">
        <f>VLOOKUP($G4159,Products!$A$1:$C$11,COLUMNS(Products!$A$2:C4159),0)</f>
        <v>263.2</v>
      </c>
      <c r="J4159" s="5">
        <v>894.05</v>
      </c>
      <c r="K4159" s="5" t="s">
        <v>81</v>
      </c>
      <c r="L4159" s="6">
        <v>45379</v>
      </c>
      <c r="M4159" s="5">
        <f t="shared" si="64"/>
        <v>6</v>
      </c>
      <c r="N4159" s="5" t="str">
        <f>TEXT(Table1[[#This Row],[Date]],"mmm")</f>
        <v>Mar</v>
      </c>
      <c r="O4159" s="5">
        <f>YEAR(Table1[[#This Row],[Date]])</f>
        <v>2024</v>
      </c>
    </row>
    <row r="4160" spans="1:15" x14ac:dyDescent="0.25">
      <c r="A4160" s="5">
        <v>4159</v>
      </c>
      <c r="B4160" s="6">
        <v>45368</v>
      </c>
      <c r="C4160" s="5" t="s">
        <v>58</v>
      </c>
      <c r="D4160" s="5" t="str">
        <f>VLOOKUP($C4160,'Sales Person'!$A$1:$C$21,2,0)</f>
        <v>Nick Patrick</v>
      </c>
      <c r="E4160" s="5" t="s">
        <v>15</v>
      </c>
      <c r="F4160" s="5" t="str">
        <f>VLOOKUP($E4160,Country!$A$1:$B$11,2,0)</f>
        <v>Oceania</v>
      </c>
      <c r="G4160" s="5" t="s">
        <v>30</v>
      </c>
      <c r="H4160" s="5" t="str">
        <f>VLOOKUP($G4160,Products!$A$1:$C$11,COLUMNS(Products!$A$2:B4160),0)</f>
        <v>Audio</v>
      </c>
      <c r="I4160" s="5">
        <f>VLOOKUP($G4160,Products!$A$1:$C$11,COLUMNS(Products!$A$2:C4160),0)</f>
        <v>199.57</v>
      </c>
      <c r="J4160" s="5">
        <v>709.39</v>
      </c>
      <c r="K4160" s="5" t="s">
        <v>81</v>
      </c>
      <c r="L4160" s="6">
        <v>45388</v>
      </c>
      <c r="M4160" s="5">
        <f t="shared" si="64"/>
        <v>20</v>
      </c>
      <c r="N4160" s="5" t="str">
        <f>TEXT(Table1[[#This Row],[Date]],"mmm")</f>
        <v>Mar</v>
      </c>
      <c r="O4160" s="5">
        <f>YEAR(Table1[[#This Row],[Date]])</f>
        <v>2024</v>
      </c>
    </row>
    <row r="4161" spans="1:15" x14ac:dyDescent="0.25">
      <c r="A4161" s="5">
        <v>4160</v>
      </c>
      <c r="B4161" s="6">
        <v>45027</v>
      </c>
      <c r="C4161" s="5" t="s">
        <v>70</v>
      </c>
      <c r="D4161" s="5" t="str">
        <f>VLOOKUP($C4161,'Sales Person'!$A$1:$C$21,2,0)</f>
        <v>Cathy Kelley</v>
      </c>
      <c r="E4161" s="5" t="s">
        <v>2</v>
      </c>
      <c r="F4161" s="5" t="str">
        <f>VLOOKUP($E4161,Country!$A$1:$B$11,2,0)</f>
        <v>North America</v>
      </c>
      <c r="G4161" s="5" t="s">
        <v>26</v>
      </c>
      <c r="H4161" s="5" t="str">
        <f>VLOOKUP($G4161,Products!$A$1:$C$11,COLUMNS(Products!$A$2:B4161),0)</f>
        <v>Electronics</v>
      </c>
      <c r="I4161" s="5">
        <f>VLOOKUP($G4161,Products!$A$1:$C$11,COLUMNS(Products!$A$2:C4161),0)</f>
        <v>263.2</v>
      </c>
      <c r="J4161" s="5">
        <v>325.49</v>
      </c>
      <c r="K4161" s="5" t="s">
        <v>81</v>
      </c>
      <c r="L4161" s="6">
        <v>45028</v>
      </c>
      <c r="M4161" s="5">
        <f t="shared" si="64"/>
        <v>1</v>
      </c>
      <c r="N4161" s="5" t="str">
        <f>TEXT(Table1[[#This Row],[Date]],"mmm")</f>
        <v>Apr</v>
      </c>
      <c r="O4161" s="5">
        <f>YEAR(Table1[[#This Row],[Date]])</f>
        <v>2023</v>
      </c>
    </row>
    <row r="4162" spans="1:15" x14ac:dyDescent="0.25">
      <c r="A4162" s="5">
        <v>4161</v>
      </c>
      <c r="B4162" s="6">
        <v>44987</v>
      </c>
      <c r="C4162" s="5" t="s">
        <v>54</v>
      </c>
      <c r="D4162" s="5" t="str">
        <f>VLOOKUP($C4162,'Sales Person'!$A$1:$C$21,2,0)</f>
        <v>Michale Cole</v>
      </c>
      <c r="E4162" s="5" t="s">
        <v>5</v>
      </c>
      <c r="F4162" s="5" t="str">
        <f>VLOOKUP($E4162,Country!$A$1:$B$11,2,0)</f>
        <v>South America</v>
      </c>
      <c r="G4162" s="5" t="s">
        <v>26</v>
      </c>
      <c r="H4162" s="5" t="str">
        <f>VLOOKUP($G4162,Products!$A$1:$C$11,COLUMNS(Products!$A$2:B4162),0)</f>
        <v>Electronics</v>
      </c>
      <c r="I4162" s="5">
        <f>VLOOKUP($G4162,Products!$A$1:$C$11,COLUMNS(Products!$A$2:C4162),0)</f>
        <v>263.2</v>
      </c>
      <c r="J4162" s="5">
        <v>354.77</v>
      </c>
      <c r="K4162" s="5" t="s">
        <v>81</v>
      </c>
      <c r="L4162" s="6">
        <v>44991</v>
      </c>
      <c r="M4162" s="5">
        <f t="shared" ref="M4162:M4225" si="65">IFERROR(L4162-B4162,"0")</f>
        <v>4</v>
      </c>
      <c r="N4162" s="5" t="str">
        <f>TEXT(Table1[[#This Row],[Date]],"mmm")</f>
        <v>Mar</v>
      </c>
      <c r="O4162" s="5">
        <f>YEAR(Table1[[#This Row],[Date]])</f>
        <v>2023</v>
      </c>
    </row>
    <row r="4163" spans="1:15" x14ac:dyDescent="0.25">
      <c r="A4163" s="5">
        <v>4162</v>
      </c>
      <c r="B4163" s="6">
        <v>45338</v>
      </c>
      <c r="C4163" s="5" t="s">
        <v>46</v>
      </c>
      <c r="D4163" s="5" t="str">
        <f>VLOOKUP($C4163,'Sales Person'!$A$1:$C$21,2,0)</f>
        <v>Nick Patrick</v>
      </c>
      <c r="E4163" s="5" t="s">
        <v>7</v>
      </c>
      <c r="F4163" s="5" t="str">
        <f>VLOOKUP($E4163,Country!$A$1:$B$11,2,0)</f>
        <v>Europe</v>
      </c>
      <c r="G4163" s="5" t="s">
        <v>31</v>
      </c>
      <c r="H4163" s="5" t="str">
        <f>VLOOKUP($G4163,Products!$A$1:$C$11,COLUMNS(Products!$A$2:B4163),0)</f>
        <v>Electronics</v>
      </c>
      <c r="I4163" s="5">
        <f>VLOOKUP($G4163,Products!$A$1:$C$11,COLUMNS(Products!$A$2:C4163),0)</f>
        <v>71.97</v>
      </c>
      <c r="J4163" s="5">
        <v>746.93</v>
      </c>
      <c r="K4163" s="5" t="s">
        <v>82</v>
      </c>
      <c r="L4163" s="5" t="s">
        <v>83</v>
      </c>
      <c r="M4163" s="5" t="str">
        <f t="shared" si="65"/>
        <v>0</v>
      </c>
      <c r="N4163" s="5" t="str">
        <f>TEXT(Table1[[#This Row],[Date]],"mmm")</f>
        <v>Feb</v>
      </c>
      <c r="O4163" s="5">
        <f>YEAR(Table1[[#This Row],[Date]])</f>
        <v>2024</v>
      </c>
    </row>
    <row r="4164" spans="1:15" x14ac:dyDescent="0.25">
      <c r="A4164" s="5">
        <v>4163</v>
      </c>
      <c r="B4164" s="6">
        <v>45264</v>
      </c>
      <c r="C4164" s="5" t="s">
        <v>52</v>
      </c>
      <c r="D4164" s="5" t="str">
        <f>VLOOKUP($C4164,'Sales Person'!$A$1:$C$21,2,0)</f>
        <v>Nick Patrick</v>
      </c>
      <c r="E4164" s="5" t="s">
        <v>14</v>
      </c>
      <c r="F4164" s="5" t="str">
        <f>VLOOKUP($E4164,Country!$A$1:$B$11,2,0)</f>
        <v>Asia</v>
      </c>
      <c r="G4164" s="5" t="s">
        <v>20</v>
      </c>
      <c r="H4164" s="5" t="str">
        <f>VLOOKUP($G4164,Products!$A$1:$C$11,COLUMNS(Products!$A$2:B4164),0)</f>
        <v>Office Equipment</v>
      </c>
      <c r="I4164" s="5">
        <f>VLOOKUP($G4164,Products!$A$1:$C$11,COLUMNS(Products!$A$2:C4164),0)</f>
        <v>350.59</v>
      </c>
      <c r="J4164" s="5">
        <v>700.14</v>
      </c>
      <c r="K4164" s="5" t="s">
        <v>81</v>
      </c>
      <c r="L4164" s="6">
        <v>45282</v>
      </c>
      <c r="M4164" s="5">
        <f t="shared" si="65"/>
        <v>18</v>
      </c>
      <c r="N4164" s="5" t="str">
        <f>TEXT(Table1[[#This Row],[Date]],"mmm")</f>
        <v>Dec</v>
      </c>
      <c r="O4164" s="5">
        <f>YEAR(Table1[[#This Row],[Date]])</f>
        <v>2023</v>
      </c>
    </row>
    <row r="4165" spans="1:15" x14ac:dyDescent="0.25">
      <c r="A4165" s="5">
        <v>4164</v>
      </c>
      <c r="B4165" s="6">
        <v>44961</v>
      </c>
      <c r="C4165" s="5" t="s">
        <v>50</v>
      </c>
      <c r="D4165" s="5" t="str">
        <f>VLOOKUP($C4165,'Sales Person'!$A$1:$C$21,2,0)</f>
        <v>Michale Cole</v>
      </c>
      <c r="E4165" s="5" t="s">
        <v>10</v>
      </c>
      <c r="F4165" s="5" t="str">
        <f>VLOOKUP($E4165,Country!$A$1:$B$11,2,0)</f>
        <v>Europe</v>
      </c>
      <c r="G4165" s="5" t="s">
        <v>26</v>
      </c>
      <c r="H4165" s="5" t="str">
        <f>VLOOKUP($G4165,Products!$A$1:$C$11,COLUMNS(Products!$A$2:B4165),0)</f>
        <v>Electronics</v>
      </c>
      <c r="I4165" s="5">
        <f>VLOOKUP($G4165,Products!$A$1:$C$11,COLUMNS(Products!$A$2:C4165),0)</f>
        <v>263.2</v>
      </c>
      <c r="J4165" s="5">
        <v>673.19</v>
      </c>
      <c r="K4165" s="5" t="s">
        <v>81</v>
      </c>
      <c r="L4165" s="6">
        <v>44967</v>
      </c>
      <c r="M4165" s="5">
        <f t="shared" si="65"/>
        <v>6</v>
      </c>
      <c r="N4165" s="5" t="str">
        <f>TEXT(Table1[[#This Row],[Date]],"mmm")</f>
        <v>Feb</v>
      </c>
      <c r="O4165" s="5">
        <f>YEAR(Table1[[#This Row],[Date]])</f>
        <v>2023</v>
      </c>
    </row>
    <row r="4166" spans="1:15" x14ac:dyDescent="0.25">
      <c r="A4166" s="5">
        <v>4165</v>
      </c>
      <c r="B4166" s="6">
        <v>44991</v>
      </c>
      <c r="C4166" s="5" t="s">
        <v>44</v>
      </c>
      <c r="D4166" s="5" t="str">
        <f>VLOOKUP($C4166,'Sales Person'!$A$1:$C$21,2,0)</f>
        <v>Cathy Kelley</v>
      </c>
      <c r="E4166" s="5" t="s">
        <v>5</v>
      </c>
      <c r="F4166" s="5" t="str">
        <f>VLOOKUP($E4166,Country!$A$1:$B$11,2,0)</f>
        <v>South America</v>
      </c>
      <c r="G4166" s="5" t="s">
        <v>32</v>
      </c>
      <c r="H4166" s="5" t="str">
        <f>VLOOKUP($G4166,Products!$A$1:$C$11,COLUMNS(Products!$A$2:B4166),0)</f>
        <v>Audio</v>
      </c>
      <c r="I4166" s="5">
        <f>VLOOKUP($G4166,Products!$A$1:$C$11,COLUMNS(Products!$A$2:C4166),0)</f>
        <v>143.09</v>
      </c>
      <c r="J4166" s="5">
        <v>439.92</v>
      </c>
      <c r="K4166" s="5" t="s">
        <v>81</v>
      </c>
      <c r="L4166" s="6">
        <v>44995</v>
      </c>
      <c r="M4166" s="5">
        <f t="shared" si="65"/>
        <v>4</v>
      </c>
      <c r="N4166" s="5" t="str">
        <f>TEXT(Table1[[#This Row],[Date]],"mmm")</f>
        <v>Mar</v>
      </c>
      <c r="O4166" s="5">
        <f>YEAR(Table1[[#This Row],[Date]])</f>
        <v>2023</v>
      </c>
    </row>
    <row r="4167" spans="1:15" x14ac:dyDescent="0.25">
      <c r="A4167" s="5">
        <v>4166</v>
      </c>
      <c r="B4167" s="6">
        <v>45060</v>
      </c>
      <c r="C4167" s="5" t="s">
        <v>66</v>
      </c>
      <c r="D4167" s="5" t="str">
        <f>VLOOKUP($C4167,'Sales Person'!$A$1:$C$21,2,0)</f>
        <v>Michale Cole</v>
      </c>
      <c r="E4167" s="5" t="s">
        <v>13</v>
      </c>
      <c r="F4167" s="5" t="str">
        <f>VLOOKUP($E4167,Country!$A$1:$B$11,2,0)</f>
        <v>Asia</v>
      </c>
      <c r="G4167" s="5" t="s">
        <v>22</v>
      </c>
      <c r="H4167" s="5" t="str">
        <f>VLOOKUP($G4167,Products!$A$1:$C$11,COLUMNS(Products!$A$2:B4167),0)</f>
        <v>Computing</v>
      </c>
      <c r="I4167" s="5">
        <f>VLOOKUP($G4167,Products!$A$1:$C$11,COLUMNS(Products!$A$2:C4167),0)</f>
        <v>415.78</v>
      </c>
      <c r="J4167" s="5">
        <v>287.17</v>
      </c>
      <c r="K4167" s="5" t="s">
        <v>82</v>
      </c>
      <c r="L4167" s="5" t="s">
        <v>83</v>
      </c>
      <c r="M4167" s="5" t="str">
        <f t="shared" si="65"/>
        <v>0</v>
      </c>
      <c r="N4167" s="5" t="str">
        <f>TEXT(Table1[[#This Row],[Date]],"mmm")</f>
        <v>May</v>
      </c>
      <c r="O4167" s="5">
        <f>YEAR(Table1[[#This Row],[Date]])</f>
        <v>2023</v>
      </c>
    </row>
    <row r="4168" spans="1:15" x14ac:dyDescent="0.25">
      <c r="A4168" s="5">
        <v>4167</v>
      </c>
      <c r="B4168" s="6">
        <v>45245</v>
      </c>
      <c r="C4168" s="5" t="s">
        <v>50</v>
      </c>
      <c r="D4168" s="5" t="str">
        <f>VLOOKUP($C4168,'Sales Person'!$A$1:$C$21,2,0)</f>
        <v>Michale Cole</v>
      </c>
      <c r="E4168" s="5" t="s">
        <v>4</v>
      </c>
      <c r="F4168" s="5" t="str">
        <f>VLOOKUP($E4168,Country!$A$1:$B$11,2,0)</f>
        <v>North America</v>
      </c>
      <c r="G4168" s="5" t="s">
        <v>26</v>
      </c>
      <c r="H4168" s="5" t="str">
        <f>VLOOKUP($G4168,Products!$A$1:$C$11,COLUMNS(Products!$A$2:B4168),0)</f>
        <v>Electronics</v>
      </c>
      <c r="I4168" s="5">
        <f>VLOOKUP($G4168,Products!$A$1:$C$11,COLUMNS(Products!$A$2:C4168),0)</f>
        <v>263.2</v>
      </c>
      <c r="J4168" s="5">
        <v>989.79</v>
      </c>
      <c r="K4168" s="5" t="s">
        <v>81</v>
      </c>
      <c r="L4168" s="6">
        <v>45247</v>
      </c>
      <c r="M4168" s="5">
        <f t="shared" si="65"/>
        <v>2</v>
      </c>
      <c r="N4168" s="5" t="str">
        <f>TEXT(Table1[[#This Row],[Date]],"mmm")</f>
        <v>Nov</v>
      </c>
      <c r="O4168" s="5">
        <f>YEAR(Table1[[#This Row],[Date]])</f>
        <v>2023</v>
      </c>
    </row>
    <row r="4169" spans="1:15" x14ac:dyDescent="0.25">
      <c r="A4169" s="5">
        <v>4168</v>
      </c>
      <c r="B4169" s="6">
        <v>45144</v>
      </c>
      <c r="C4169" s="5" t="s">
        <v>46</v>
      </c>
      <c r="D4169" s="5" t="str">
        <f>VLOOKUP($C4169,'Sales Person'!$A$1:$C$21,2,0)</f>
        <v>Nick Patrick</v>
      </c>
      <c r="E4169" s="5" t="s">
        <v>2</v>
      </c>
      <c r="F4169" s="5" t="str">
        <f>VLOOKUP($E4169,Country!$A$1:$B$11,2,0)</f>
        <v>North America</v>
      </c>
      <c r="G4169" s="5" t="s">
        <v>24</v>
      </c>
      <c r="H4169" s="5" t="str">
        <f>VLOOKUP($G4169,Products!$A$1:$C$11,COLUMNS(Products!$A$2:B4169),0)</f>
        <v>Audio</v>
      </c>
      <c r="I4169" s="5">
        <f>VLOOKUP($G4169,Products!$A$1:$C$11,COLUMNS(Products!$A$2:C4169),0)</f>
        <v>195.62</v>
      </c>
      <c r="J4169" s="5">
        <v>181.98</v>
      </c>
      <c r="K4169" s="5" t="s">
        <v>82</v>
      </c>
      <c r="L4169" s="5" t="s">
        <v>83</v>
      </c>
      <c r="M4169" s="5" t="str">
        <f t="shared" si="65"/>
        <v>0</v>
      </c>
      <c r="N4169" s="5" t="str">
        <f>TEXT(Table1[[#This Row],[Date]],"mmm")</f>
        <v>Aug</v>
      </c>
      <c r="O4169" s="5">
        <f>YEAR(Table1[[#This Row],[Date]])</f>
        <v>2023</v>
      </c>
    </row>
    <row r="4170" spans="1:15" x14ac:dyDescent="0.25">
      <c r="A4170" s="5">
        <v>4169</v>
      </c>
      <c r="B4170" s="6">
        <v>45652</v>
      </c>
      <c r="C4170" s="5" t="s">
        <v>50</v>
      </c>
      <c r="D4170" s="5" t="str">
        <f>VLOOKUP($C4170,'Sales Person'!$A$1:$C$21,2,0)</f>
        <v>Michale Cole</v>
      </c>
      <c r="E4170" s="5" t="s">
        <v>14</v>
      </c>
      <c r="F4170" s="5" t="str">
        <f>VLOOKUP($E4170,Country!$A$1:$B$11,2,0)</f>
        <v>Asia</v>
      </c>
      <c r="G4170" s="5" t="s">
        <v>29</v>
      </c>
      <c r="H4170" s="5" t="str">
        <f>VLOOKUP($G4170,Products!$A$1:$C$11,COLUMNS(Products!$A$2:B4170),0)</f>
        <v>Computing</v>
      </c>
      <c r="I4170" s="5">
        <f>VLOOKUP($G4170,Products!$A$1:$C$11,COLUMNS(Products!$A$2:C4170),0)</f>
        <v>104.6</v>
      </c>
      <c r="J4170" s="5">
        <v>370.38</v>
      </c>
      <c r="K4170" s="5" t="s">
        <v>82</v>
      </c>
      <c r="L4170" s="5" t="s">
        <v>83</v>
      </c>
      <c r="M4170" s="5" t="str">
        <f t="shared" si="65"/>
        <v>0</v>
      </c>
      <c r="N4170" s="5" t="str">
        <f>TEXT(Table1[[#This Row],[Date]],"mmm")</f>
        <v>Dec</v>
      </c>
      <c r="O4170" s="5">
        <f>YEAR(Table1[[#This Row],[Date]])</f>
        <v>2024</v>
      </c>
    </row>
    <row r="4171" spans="1:15" x14ac:dyDescent="0.25">
      <c r="A4171" s="5">
        <v>4170</v>
      </c>
      <c r="B4171" s="6">
        <v>45649</v>
      </c>
      <c r="C4171" s="5" t="s">
        <v>36</v>
      </c>
      <c r="D4171" s="5" t="str">
        <f>VLOOKUP($C4171,'Sales Person'!$A$1:$C$21,2,0)</f>
        <v>Michale Cole</v>
      </c>
      <c r="E4171" s="5" t="s">
        <v>4</v>
      </c>
      <c r="F4171" s="5" t="str">
        <f>VLOOKUP($E4171,Country!$A$1:$B$11,2,0)</f>
        <v>North America</v>
      </c>
      <c r="G4171" s="5" t="s">
        <v>33</v>
      </c>
      <c r="H4171" s="5" t="str">
        <f>VLOOKUP($G4171,Products!$A$1:$C$11,COLUMNS(Products!$A$2:B4171),0)</f>
        <v>Electronics</v>
      </c>
      <c r="I4171" s="5">
        <f>VLOOKUP($G4171,Products!$A$1:$C$11,COLUMNS(Products!$A$2:C4171),0)</f>
        <v>381.62</v>
      </c>
      <c r="J4171" s="5">
        <v>450.29</v>
      </c>
      <c r="K4171" s="5" t="s">
        <v>81</v>
      </c>
      <c r="L4171" s="6">
        <v>45651</v>
      </c>
      <c r="M4171" s="5">
        <f t="shared" si="65"/>
        <v>2</v>
      </c>
      <c r="N4171" s="5" t="str">
        <f>TEXT(Table1[[#This Row],[Date]],"mmm")</f>
        <v>Dec</v>
      </c>
      <c r="O4171" s="5">
        <f>YEAR(Table1[[#This Row],[Date]])</f>
        <v>2024</v>
      </c>
    </row>
    <row r="4172" spans="1:15" x14ac:dyDescent="0.25">
      <c r="A4172" s="5">
        <v>4171</v>
      </c>
      <c r="B4172" s="6">
        <v>44973</v>
      </c>
      <c r="C4172" s="5" t="s">
        <v>74</v>
      </c>
      <c r="D4172" s="5" t="str">
        <f>VLOOKUP($C4172,'Sales Person'!$A$1:$C$21,2,0)</f>
        <v>Michale Cole</v>
      </c>
      <c r="E4172" s="5" t="s">
        <v>5</v>
      </c>
      <c r="F4172" s="5" t="str">
        <f>VLOOKUP($E4172,Country!$A$1:$B$11,2,0)</f>
        <v>South America</v>
      </c>
      <c r="G4172" s="5" t="s">
        <v>22</v>
      </c>
      <c r="H4172" s="5" t="str">
        <f>VLOOKUP($G4172,Products!$A$1:$C$11,COLUMNS(Products!$A$2:B4172),0)</f>
        <v>Computing</v>
      </c>
      <c r="I4172" s="5">
        <f>VLOOKUP($G4172,Products!$A$1:$C$11,COLUMNS(Products!$A$2:C4172),0)</f>
        <v>415.78</v>
      </c>
      <c r="J4172" s="5">
        <v>155.01</v>
      </c>
      <c r="K4172" s="5" t="s">
        <v>82</v>
      </c>
      <c r="L4172" s="5" t="s">
        <v>83</v>
      </c>
      <c r="M4172" s="5" t="str">
        <f t="shared" si="65"/>
        <v>0</v>
      </c>
      <c r="N4172" s="5" t="str">
        <f>TEXT(Table1[[#This Row],[Date]],"mmm")</f>
        <v>Feb</v>
      </c>
      <c r="O4172" s="5">
        <f>YEAR(Table1[[#This Row],[Date]])</f>
        <v>2023</v>
      </c>
    </row>
    <row r="4173" spans="1:15" x14ac:dyDescent="0.25">
      <c r="A4173" s="5">
        <v>4172</v>
      </c>
      <c r="B4173" s="6">
        <v>45308</v>
      </c>
      <c r="C4173" s="5" t="s">
        <v>54</v>
      </c>
      <c r="D4173" s="5" t="str">
        <f>VLOOKUP($C4173,'Sales Person'!$A$1:$C$21,2,0)</f>
        <v>Michale Cole</v>
      </c>
      <c r="E4173" s="5" t="s">
        <v>11</v>
      </c>
      <c r="F4173" s="5" t="str">
        <f>VLOOKUP($E4173,Country!$A$1:$B$11,2,0)</f>
        <v>Asia</v>
      </c>
      <c r="G4173" s="5" t="s">
        <v>26</v>
      </c>
      <c r="H4173" s="5" t="str">
        <f>VLOOKUP($G4173,Products!$A$1:$C$11,COLUMNS(Products!$A$2:B4173),0)</f>
        <v>Electronics</v>
      </c>
      <c r="I4173" s="5">
        <f>VLOOKUP($G4173,Products!$A$1:$C$11,COLUMNS(Products!$A$2:C4173),0)</f>
        <v>263.2</v>
      </c>
      <c r="J4173" s="5">
        <v>720.9</v>
      </c>
      <c r="K4173" s="5" t="s">
        <v>81</v>
      </c>
      <c r="L4173" s="6">
        <v>45320</v>
      </c>
      <c r="M4173" s="5">
        <f t="shared" si="65"/>
        <v>12</v>
      </c>
      <c r="N4173" s="5" t="str">
        <f>TEXT(Table1[[#This Row],[Date]],"mmm")</f>
        <v>Jan</v>
      </c>
      <c r="O4173" s="5">
        <f>YEAR(Table1[[#This Row],[Date]])</f>
        <v>2024</v>
      </c>
    </row>
    <row r="4174" spans="1:15" x14ac:dyDescent="0.25">
      <c r="A4174" s="5">
        <v>4173</v>
      </c>
      <c r="B4174" s="6">
        <v>44955</v>
      </c>
      <c r="C4174" s="5" t="s">
        <v>56</v>
      </c>
      <c r="D4174" s="5" t="str">
        <f>VLOOKUP($C4174,'Sales Person'!$A$1:$C$21,2,0)</f>
        <v>Nick Patrick</v>
      </c>
      <c r="E4174" s="5" t="s">
        <v>13</v>
      </c>
      <c r="F4174" s="5" t="str">
        <f>VLOOKUP($E4174,Country!$A$1:$B$11,2,0)</f>
        <v>Asia</v>
      </c>
      <c r="G4174" s="5" t="s">
        <v>24</v>
      </c>
      <c r="H4174" s="5" t="str">
        <f>VLOOKUP($G4174,Products!$A$1:$C$11,COLUMNS(Products!$A$2:B4174),0)</f>
        <v>Audio</v>
      </c>
      <c r="I4174" s="5">
        <f>VLOOKUP($G4174,Products!$A$1:$C$11,COLUMNS(Products!$A$2:C4174),0)</f>
        <v>195.62</v>
      </c>
      <c r="J4174" s="5">
        <v>486.08</v>
      </c>
      <c r="K4174" s="5" t="s">
        <v>81</v>
      </c>
      <c r="L4174" s="6">
        <v>44970</v>
      </c>
      <c r="M4174" s="5">
        <f t="shared" si="65"/>
        <v>15</v>
      </c>
      <c r="N4174" s="5" t="str">
        <f>TEXT(Table1[[#This Row],[Date]],"mmm")</f>
        <v>Jan</v>
      </c>
      <c r="O4174" s="5">
        <f>YEAR(Table1[[#This Row],[Date]])</f>
        <v>2023</v>
      </c>
    </row>
    <row r="4175" spans="1:15" x14ac:dyDescent="0.25">
      <c r="A4175" s="5">
        <v>4174</v>
      </c>
      <c r="B4175" s="6">
        <v>45523</v>
      </c>
      <c r="C4175" s="5" t="s">
        <v>52</v>
      </c>
      <c r="D4175" s="5" t="str">
        <f>VLOOKUP($C4175,'Sales Person'!$A$1:$C$21,2,0)</f>
        <v>Nick Patrick</v>
      </c>
      <c r="E4175" s="5" t="s">
        <v>15</v>
      </c>
      <c r="F4175" s="5" t="str">
        <f>VLOOKUP($E4175,Country!$A$1:$B$11,2,0)</f>
        <v>Oceania</v>
      </c>
      <c r="G4175" s="5" t="s">
        <v>28</v>
      </c>
      <c r="H4175" s="5" t="str">
        <f>VLOOKUP($G4175,Products!$A$1:$C$11,COLUMNS(Products!$A$2:B4175),0)</f>
        <v>Electronics</v>
      </c>
      <c r="I4175" s="5">
        <f>VLOOKUP($G4175,Products!$A$1:$C$11,COLUMNS(Products!$A$2:C4175),0)</f>
        <v>282.79000000000002</v>
      </c>
      <c r="J4175" s="5">
        <v>628.34</v>
      </c>
      <c r="K4175" s="5" t="s">
        <v>81</v>
      </c>
      <c r="L4175" s="6">
        <v>45543</v>
      </c>
      <c r="M4175" s="5">
        <f t="shared" si="65"/>
        <v>20</v>
      </c>
      <c r="N4175" s="5" t="str">
        <f>TEXT(Table1[[#This Row],[Date]],"mmm")</f>
        <v>Aug</v>
      </c>
      <c r="O4175" s="5">
        <f>YEAR(Table1[[#This Row],[Date]])</f>
        <v>2024</v>
      </c>
    </row>
    <row r="4176" spans="1:15" x14ac:dyDescent="0.25">
      <c r="A4176" s="5">
        <v>4175</v>
      </c>
      <c r="B4176" s="6">
        <v>44993</v>
      </c>
      <c r="C4176" s="5" t="s">
        <v>36</v>
      </c>
      <c r="D4176" s="5" t="str">
        <f>VLOOKUP($C4176,'Sales Person'!$A$1:$C$21,2,0)</f>
        <v>Michale Cole</v>
      </c>
      <c r="E4176" s="5" t="s">
        <v>13</v>
      </c>
      <c r="F4176" s="5" t="str">
        <f>VLOOKUP($E4176,Country!$A$1:$B$11,2,0)</f>
        <v>Asia</v>
      </c>
      <c r="G4176" s="5" t="s">
        <v>20</v>
      </c>
      <c r="H4176" s="5" t="str">
        <f>VLOOKUP($G4176,Products!$A$1:$C$11,COLUMNS(Products!$A$2:B4176),0)</f>
        <v>Office Equipment</v>
      </c>
      <c r="I4176" s="5">
        <f>VLOOKUP($G4176,Products!$A$1:$C$11,COLUMNS(Products!$A$2:C4176),0)</f>
        <v>350.59</v>
      </c>
      <c r="J4176" s="5">
        <v>113.67</v>
      </c>
      <c r="K4176" s="5" t="s">
        <v>81</v>
      </c>
      <c r="L4176" s="6">
        <v>45008</v>
      </c>
      <c r="M4176" s="5">
        <f t="shared" si="65"/>
        <v>15</v>
      </c>
      <c r="N4176" s="5" t="str">
        <f>TEXT(Table1[[#This Row],[Date]],"mmm")</f>
        <v>Mar</v>
      </c>
      <c r="O4176" s="5">
        <f>YEAR(Table1[[#This Row],[Date]])</f>
        <v>2023</v>
      </c>
    </row>
    <row r="4177" spans="1:15" x14ac:dyDescent="0.25">
      <c r="A4177" s="5">
        <v>4176</v>
      </c>
      <c r="B4177" s="6">
        <v>45390</v>
      </c>
      <c r="C4177" s="5" t="s">
        <v>38</v>
      </c>
      <c r="D4177" s="5" t="str">
        <f>VLOOKUP($C4177,'Sales Person'!$A$1:$C$21,2,0)</f>
        <v>Samantha Irvin</v>
      </c>
      <c r="E4177" s="5" t="s">
        <v>15</v>
      </c>
      <c r="F4177" s="5" t="str">
        <f>VLOOKUP($E4177,Country!$A$1:$B$11,2,0)</f>
        <v>Oceania</v>
      </c>
      <c r="G4177" s="5" t="s">
        <v>33</v>
      </c>
      <c r="H4177" s="5" t="str">
        <f>VLOOKUP($G4177,Products!$A$1:$C$11,COLUMNS(Products!$A$2:B4177),0)</f>
        <v>Electronics</v>
      </c>
      <c r="I4177" s="5">
        <f>VLOOKUP($G4177,Products!$A$1:$C$11,COLUMNS(Products!$A$2:C4177),0)</f>
        <v>381.62</v>
      </c>
      <c r="J4177" s="5">
        <v>890.28</v>
      </c>
      <c r="K4177" s="5" t="s">
        <v>81</v>
      </c>
      <c r="L4177" s="6">
        <v>45410</v>
      </c>
      <c r="M4177" s="5">
        <f t="shared" si="65"/>
        <v>20</v>
      </c>
      <c r="N4177" s="5" t="str">
        <f>TEXT(Table1[[#This Row],[Date]],"mmm")</f>
        <v>Apr</v>
      </c>
      <c r="O4177" s="5">
        <f>YEAR(Table1[[#This Row],[Date]])</f>
        <v>2024</v>
      </c>
    </row>
    <row r="4178" spans="1:15" x14ac:dyDescent="0.25">
      <c r="A4178" s="5">
        <v>4177</v>
      </c>
      <c r="B4178" s="6">
        <v>45124</v>
      </c>
      <c r="C4178" s="5" t="s">
        <v>68</v>
      </c>
      <c r="D4178" s="5" t="str">
        <f>VLOOKUP($C4178,'Sales Person'!$A$1:$C$21,2,0)</f>
        <v>Samantha Irvin</v>
      </c>
      <c r="E4178" s="5" t="s">
        <v>5</v>
      </c>
      <c r="F4178" s="5" t="str">
        <f>VLOOKUP($E4178,Country!$A$1:$B$11,2,0)</f>
        <v>South America</v>
      </c>
      <c r="G4178" s="5" t="s">
        <v>26</v>
      </c>
      <c r="H4178" s="5" t="str">
        <f>VLOOKUP($G4178,Products!$A$1:$C$11,COLUMNS(Products!$A$2:B4178),0)</f>
        <v>Electronics</v>
      </c>
      <c r="I4178" s="5">
        <f>VLOOKUP($G4178,Products!$A$1:$C$11,COLUMNS(Products!$A$2:C4178),0)</f>
        <v>263.2</v>
      </c>
      <c r="J4178" s="5">
        <v>944.82</v>
      </c>
      <c r="K4178" s="5" t="s">
        <v>82</v>
      </c>
      <c r="L4178" s="5" t="s">
        <v>83</v>
      </c>
      <c r="M4178" s="5" t="str">
        <f t="shared" si="65"/>
        <v>0</v>
      </c>
      <c r="N4178" s="5" t="str">
        <f>TEXT(Table1[[#This Row],[Date]],"mmm")</f>
        <v>Jul</v>
      </c>
      <c r="O4178" s="5">
        <f>YEAR(Table1[[#This Row],[Date]])</f>
        <v>2023</v>
      </c>
    </row>
    <row r="4179" spans="1:15" x14ac:dyDescent="0.25">
      <c r="A4179" s="5">
        <v>4178</v>
      </c>
      <c r="B4179" s="6">
        <v>44992</v>
      </c>
      <c r="C4179" s="5" t="s">
        <v>42</v>
      </c>
      <c r="D4179" s="5" t="str">
        <f>VLOOKUP($C4179,'Sales Person'!$A$1:$C$21,2,0)</f>
        <v>Cathy Kelley</v>
      </c>
      <c r="E4179" s="5" t="s">
        <v>14</v>
      </c>
      <c r="F4179" s="5" t="str">
        <f>VLOOKUP($E4179,Country!$A$1:$B$11,2,0)</f>
        <v>Asia</v>
      </c>
      <c r="G4179" s="5" t="s">
        <v>32</v>
      </c>
      <c r="H4179" s="5" t="str">
        <f>VLOOKUP($G4179,Products!$A$1:$C$11,COLUMNS(Products!$A$2:B4179),0)</f>
        <v>Audio</v>
      </c>
      <c r="I4179" s="5">
        <f>VLOOKUP($G4179,Products!$A$1:$C$11,COLUMNS(Products!$A$2:C4179),0)</f>
        <v>143.09</v>
      </c>
      <c r="J4179" s="5">
        <v>896.46</v>
      </c>
      <c r="K4179" s="5" t="s">
        <v>84</v>
      </c>
      <c r="L4179" s="5" t="s">
        <v>83</v>
      </c>
      <c r="M4179" s="5" t="str">
        <f t="shared" si="65"/>
        <v>0</v>
      </c>
      <c r="N4179" s="5" t="str">
        <f>TEXT(Table1[[#This Row],[Date]],"mmm")</f>
        <v>Mar</v>
      </c>
      <c r="O4179" s="5">
        <f>YEAR(Table1[[#This Row],[Date]])</f>
        <v>2023</v>
      </c>
    </row>
    <row r="4180" spans="1:15" x14ac:dyDescent="0.25">
      <c r="A4180" s="5">
        <v>4179</v>
      </c>
      <c r="B4180" s="6">
        <v>45155</v>
      </c>
      <c r="C4180" s="5" t="s">
        <v>62</v>
      </c>
      <c r="D4180" s="5" t="str">
        <f>VLOOKUP($C4180,'Sales Person'!$A$1:$C$21,2,0)</f>
        <v>Cathy Kelley</v>
      </c>
      <c r="E4180" s="5" t="s">
        <v>9</v>
      </c>
      <c r="F4180" s="5" t="str">
        <f>VLOOKUP($E4180,Country!$A$1:$B$11,2,0)</f>
        <v>Europe</v>
      </c>
      <c r="G4180" s="5" t="s">
        <v>26</v>
      </c>
      <c r="H4180" s="5" t="str">
        <f>VLOOKUP($G4180,Products!$A$1:$C$11,COLUMNS(Products!$A$2:B4180),0)</f>
        <v>Electronics</v>
      </c>
      <c r="I4180" s="5">
        <f>VLOOKUP($G4180,Products!$A$1:$C$11,COLUMNS(Products!$A$2:C4180),0)</f>
        <v>263.2</v>
      </c>
      <c r="J4180" s="5">
        <v>601.1</v>
      </c>
      <c r="K4180" s="5" t="s">
        <v>82</v>
      </c>
      <c r="L4180" s="5" t="s">
        <v>83</v>
      </c>
      <c r="M4180" s="5" t="str">
        <f t="shared" si="65"/>
        <v>0</v>
      </c>
      <c r="N4180" s="5" t="str">
        <f>TEXT(Table1[[#This Row],[Date]],"mmm")</f>
        <v>Aug</v>
      </c>
      <c r="O4180" s="5">
        <f>YEAR(Table1[[#This Row],[Date]])</f>
        <v>2023</v>
      </c>
    </row>
    <row r="4181" spans="1:15" x14ac:dyDescent="0.25">
      <c r="A4181" s="5">
        <v>4180</v>
      </c>
      <c r="B4181" s="6">
        <v>45594</v>
      </c>
      <c r="C4181" s="5" t="s">
        <v>74</v>
      </c>
      <c r="D4181" s="5" t="str">
        <f>VLOOKUP($C4181,'Sales Person'!$A$1:$C$21,2,0)</f>
        <v>Michale Cole</v>
      </c>
      <c r="E4181" s="5" t="s">
        <v>9</v>
      </c>
      <c r="F4181" s="5" t="str">
        <f>VLOOKUP($E4181,Country!$A$1:$B$11,2,0)</f>
        <v>Europe</v>
      </c>
      <c r="G4181" s="5" t="s">
        <v>24</v>
      </c>
      <c r="H4181" s="5" t="str">
        <f>VLOOKUP($G4181,Products!$A$1:$C$11,COLUMNS(Products!$A$2:B4181),0)</f>
        <v>Audio</v>
      </c>
      <c r="I4181" s="5">
        <f>VLOOKUP($G4181,Products!$A$1:$C$11,COLUMNS(Products!$A$2:C4181),0)</f>
        <v>195.62</v>
      </c>
      <c r="J4181" s="5">
        <v>890.86</v>
      </c>
      <c r="K4181" s="5" t="s">
        <v>81</v>
      </c>
      <c r="L4181" s="6">
        <v>45604</v>
      </c>
      <c r="M4181" s="5">
        <f t="shared" si="65"/>
        <v>10</v>
      </c>
      <c r="N4181" s="5" t="str">
        <f>TEXT(Table1[[#This Row],[Date]],"mmm")</f>
        <v>Oct</v>
      </c>
      <c r="O4181" s="5">
        <f>YEAR(Table1[[#This Row],[Date]])</f>
        <v>2024</v>
      </c>
    </row>
    <row r="4182" spans="1:15" x14ac:dyDescent="0.25">
      <c r="A4182" s="5">
        <v>4181</v>
      </c>
      <c r="B4182" s="6">
        <v>45094</v>
      </c>
      <c r="C4182" s="5" t="s">
        <v>44</v>
      </c>
      <c r="D4182" s="5" t="str">
        <f>VLOOKUP($C4182,'Sales Person'!$A$1:$C$21,2,0)</f>
        <v>Cathy Kelley</v>
      </c>
      <c r="E4182" s="5" t="s">
        <v>15</v>
      </c>
      <c r="F4182" s="5" t="str">
        <f>VLOOKUP($E4182,Country!$A$1:$B$11,2,0)</f>
        <v>Oceania</v>
      </c>
      <c r="G4182" s="5" t="s">
        <v>29</v>
      </c>
      <c r="H4182" s="5" t="str">
        <f>VLOOKUP($G4182,Products!$A$1:$C$11,COLUMNS(Products!$A$2:B4182),0)</f>
        <v>Computing</v>
      </c>
      <c r="I4182" s="5">
        <f>VLOOKUP($G4182,Products!$A$1:$C$11,COLUMNS(Products!$A$2:C4182),0)</f>
        <v>104.6</v>
      </c>
      <c r="J4182" s="5">
        <v>755.45</v>
      </c>
      <c r="K4182" s="5" t="s">
        <v>84</v>
      </c>
      <c r="L4182" s="5" t="s">
        <v>83</v>
      </c>
      <c r="M4182" s="5" t="str">
        <f t="shared" si="65"/>
        <v>0</v>
      </c>
      <c r="N4182" s="5" t="str">
        <f>TEXT(Table1[[#This Row],[Date]],"mmm")</f>
        <v>Jun</v>
      </c>
      <c r="O4182" s="5">
        <f>YEAR(Table1[[#This Row],[Date]])</f>
        <v>2023</v>
      </c>
    </row>
    <row r="4183" spans="1:15" x14ac:dyDescent="0.25">
      <c r="A4183" s="5">
        <v>4182</v>
      </c>
      <c r="B4183" s="6">
        <v>45158</v>
      </c>
      <c r="C4183" s="5" t="s">
        <v>52</v>
      </c>
      <c r="D4183" s="5" t="str">
        <f>VLOOKUP($C4183,'Sales Person'!$A$1:$C$21,2,0)</f>
        <v>Nick Patrick</v>
      </c>
      <c r="E4183" s="5" t="s">
        <v>9</v>
      </c>
      <c r="F4183" s="5" t="str">
        <f>VLOOKUP($E4183,Country!$A$1:$B$11,2,0)</f>
        <v>Europe</v>
      </c>
      <c r="G4183" s="5" t="s">
        <v>20</v>
      </c>
      <c r="H4183" s="5" t="str">
        <f>VLOOKUP($G4183,Products!$A$1:$C$11,COLUMNS(Products!$A$2:B4183),0)</f>
        <v>Office Equipment</v>
      </c>
      <c r="I4183" s="5">
        <f>VLOOKUP($G4183,Products!$A$1:$C$11,COLUMNS(Products!$A$2:C4183),0)</f>
        <v>350.59</v>
      </c>
      <c r="J4183" s="5">
        <v>428.92</v>
      </c>
      <c r="K4183" s="5" t="s">
        <v>81</v>
      </c>
      <c r="L4183" s="6">
        <v>45168</v>
      </c>
      <c r="M4183" s="5">
        <f t="shared" si="65"/>
        <v>10</v>
      </c>
      <c r="N4183" s="5" t="str">
        <f>TEXT(Table1[[#This Row],[Date]],"mmm")</f>
        <v>Aug</v>
      </c>
      <c r="O4183" s="5">
        <f>YEAR(Table1[[#This Row],[Date]])</f>
        <v>2023</v>
      </c>
    </row>
    <row r="4184" spans="1:15" x14ac:dyDescent="0.25">
      <c r="A4184" s="5">
        <v>4183</v>
      </c>
      <c r="B4184" s="6">
        <v>45443</v>
      </c>
      <c r="C4184" s="5" t="s">
        <v>36</v>
      </c>
      <c r="D4184" s="5" t="str">
        <f>VLOOKUP($C4184,'Sales Person'!$A$1:$C$21,2,0)</f>
        <v>Michale Cole</v>
      </c>
      <c r="E4184" s="5" t="s">
        <v>14</v>
      </c>
      <c r="F4184" s="5" t="str">
        <f>VLOOKUP($E4184,Country!$A$1:$B$11,2,0)</f>
        <v>Asia</v>
      </c>
      <c r="G4184" s="5" t="s">
        <v>31</v>
      </c>
      <c r="H4184" s="5" t="str">
        <f>VLOOKUP($G4184,Products!$A$1:$C$11,COLUMNS(Products!$A$2:B4184),0)</f>
        <v>Electronics</v>
      </c>
      <c r="I4184" s="5">
        <f>VLOOKUP($G4184,Products!$A$1:$C$11,COLUMNS(Products!$A$2:C4184),0)</f>
        <v>71.97</v>
      </c>
      <c r="J4184" s="5">
        <v>407.07</v>
      </c>
      <c r="K4184" s="5" t="s">
        <v>81</v>
      </c>
      <c r="L4184" s="6">
        <v>45461</v>
      </c>
      <c r="M4184" s="5">
        <f t="shared" si="65"/>
        <v>18</v>
      </c>
      <c r="N4184" s="5" t="str">
        <f>TEXT(Table1[[#This Row],[Date]],"mmm")</f>
        <v>May</v>
      </c>
      <c r="O4184" s="5">
        <f>YEAR(Table1[[#This Row],[Date]])</f>
        <v>2024</v>
      </c>
    </row>
    <row r="4185" spans="1:15" x14ac:dyDescent="0.25">
      <c r="A4185" s="5">
        <v>4184</v>
      </c>
      <c r="B4185" s="6">
        <v>45087</v>
      </c>
      <c r="C4185" s="5" t="s">
        <v>42</v>
      </c>
      <c r="D4185" s="5" t="str">
        <f>VLOOKUP($C4185,'Sales Person'!$A$1:$C$21,2,0)</f>
        <v>Cathy Kelley</v>
      </c>
      <c r="E4185" s="5" t="s">
        <v>13</v>
      </c>
      <c r="F4185" s="5" t="str">
        <f>VLOOKUP($E4185,Country!$A$1:$B$11,2,0)</f>
        <v>Asia</v>
      </c>
      <c r="G4185" s="5" t="s">
        <v>31</v>
      </c>
      <c r="H4185" s="5" t="str">
        <f>VLOOKUP($G4185,Products!$A$1:$C$11,COLUMNS(Products!$A$2:B4185),0)</f>
        <v>Electronics</v>
      </c>
      <c r="I4185" s="5">
        <f>VLOOKUP($G4185,Products!$A$1:$C$11,COLUMNS(Products!$A$2:C4185),0)</f>
        <v>71.97</v>
      </c>
      <c r="J4185" s="5">
        <v>435.64</v>
      </c>
      <c r="K4185" s="5" t="s">
        <v>84</v>
      </c>
      <c r="L4185" s="5" t="s">
        <v>83</v>
      </c>
      <c r="M4185" s="5" t="str">
        <f t="shared" si="65"/>
        <v>0</v>
      </c>
      <c r="N4185" s="5" t="str">
        <f>TEXT(Table1[[#This Row],[Date]],"mmm")</f>
        <v>Jun</v>
      </c>
      <c r="O4185" s="5">
        <f>YEAR(Table1[[#This Row],[Date]])</f>
        <v>2023</v>
      </c>
    </row>
    <row r="4186" spans="1:15" x14ac:dyDescent="0.25">
      <c r="A4186" s="5">
        <v>4185</v>
      </c>
      <c r="B4186" s="6">
        <v>45161</v>
      </c>
      <c r="C4186" s="5" t="s">
        <v>38</v>
      </c>
      <c r="D4186" s="5" t="str">
        <f>VLOOKUP($C4186,'Sales Person'!$A$1:$C$21,2,0)</f>
        <v>Samantha Irvin</v>
      </c>
      <c r="E4186" s="5" t="s">
        <v>5</v>
      </c>
      <c r="F4186" s="5" t="str">
        <f>VLOOKUP($E4186,Country!$A$1:$B$11,2,0)</f>
        <v>South America</v>
      </c>
      <c r="G4186" s="5" t="s">
        <v>33</v>
      </c>
      <c r="H4186" s="5" t="str">
        <f>VLOOKUP($G4186,Products!$A$1:$C$11,COLUMNS(Products!$A$2:B4186),0)</f>
        <v>Electronics</v>
      </c>
      <c r="I4186" s="5">
        <f>VLOOKUP($G4186,Products!$A$1:$C$11,COLUMNS(Products!$A$2:C4186),0)</f>
        <v>381.62</v>
      </c>
      <c r="J4186" s="5">
        <v>555.66999999999996</v>
      </c>
      <c r="K4186" s="5" t="s">
        <v>81</v>
      </c>
      <c r="L4186" s="6">
        <v>45165</v>
      </c>
      <c r="M4186" s="5">
        <f t="shared" si="65"/>
        <v>4</v>
      </c>
      <c r="N4186" s="5" t="str">
        <f>TEXT(Table1[[#This Row],[Date]],"mmm")</f>
        <v>Aug</v>
      </c>
      <c r="O4186" s="5">
        <f>YEAR(Table1[[#This Row],[Date]])</f>
        <v>2023</v>
      </c>
    </row>
    <row r="4187" spans="1:15" x14ac:dyDescent="0.25">
      <c r="A4187" s="5">
        <v>4186</v>
      </c>
      <c r="B4187" s="6">
        <v>45152</v>
      </c>
      <c r="C4187" s="5" t="s">
        <v>72</v>
      </c>
      <c r="D4187" s="5" t="str">
        <f>VLOOKUP($C4187,'Sales Person'!$A$1:$C$21,2,0)</f>
        <v>Cathy Kelley</v>
      </c>
      <c r="E4187" s="5" t="s">
        <v>2</v>
      </c>
      <c r="F4187" s="5" t="str">
        <f>VLOOKUP($E4187,Country!$A$1:$B$11,2,0)</f>
        <v>North America</v>
      </c>
      <c r="G4187" s="5" t="s">
        <v>33</v>
      </c>
      <c r="H4187" s="5" t="str">
        <f>VLOOKUP($G4187,Products!$A$1:$C$11,COLUMNS(Products!$A$2:B4187),0)</f>
        <v>Electronics</v>
      </c>
      <c r="I4187" s="5">
        <f>VLOOKUP($G4187,Products!$A$1:$C$11,COLUMNS(Products!$A$2:C4187),0)</f>
        <v>381.62</v>
      </c>
      <c r="J4187" s="5">
        <v>737.22</v>
      </c>
      <c r="K4187" s="5" t="s">
        <v>82</v>
      </c>
      <c r="L4187" s="5" t="s">
        <v>83</v>
      </c>
      <c r="M4187" s="5" t="str">
        <f t="shared" si="65"/>
        <v>0</v>
      </c>
      <c r="N4187" s="5" t="str">
        <f>TEXT(Table1[[#This Row],[Date]],"mmm")</f>
        <v>Aug</v>
      </c>
      <c r="O4187" s="5">
        <f>YEAR(Table1[[#This Row],[Date]])</f>
        <v>2023</v>
      </c>
    </row>
    <row r="4188" spans="1:15" x14ac:dyDescent="0.25">
      <c r="A4188" s="5">
        <v>4187</v>
      </c>
      <c r="B4188" s="6">
        <v>45142</v>
      </c>
      <c r="C4188" s="5" t="s">
        <v>42</v>
      </c>
      <c r="D4188" s="5" t="str">
        <f>VLOOKUP($C4188,'Sales Person'!$A$1:$C$21,2,0)</f>
        <v>Cathy Kelley</v>
      </c>
      <c r="E4188" s="5" t="s">
        <v>11</v>
      </c>
      <c r="F4188" s="5" t="str">
        <f>VLOOKUP($E4188,Country!$A$1:$B$11,2,0)</f>
        <v>Asia</v>
      </c>
      <c r="G4188" s="5" t="s">
        <v>24</v>
      </c>
      <c r="H4188" s="5" t="str">
        <f>VLOOKUP($G4188,Products!$A$1:$C$11,COLUMNS(Products!$A$2:B4188),0)</f>
        <v>Audio</v>
      </c>
      <c r="I4188" s="5">
        <f>VLOOKUP($G4188,Products!$A$1:$C$11,COLUMNS(Products!$A$2:C4188),0)</f>
        <v>195.62</v>
      </c>
      <c r="J4188" s="5">
        <v>234.73</v>
      </c>
      <c r="K4188" s="5" t="s">
        <v>81</v>
      </c>
      <c r="L4188" s="6">
        <v>45154</v>
      </c>
      <c r="M4188" s="5">
        <f t="shared" si="65"/>
        <v>12</v>
      </c>
      <c r="N4188" s="5" t="str">
        <f>TEXT(Table1[[#This Row],[Date]],"mmm")</f>
        <v>Aug</v>
      </c>
      <c r="O4188" s="5">
        <f>YEAR(Table1[[#This Row],[Date]])</f>
        <v>2023</v>
      </c>
    </row>
    <row r="4189" spans="1:15" x14ac:dyDescent="0.25">
      <c r="A4189" s="5">
        <v>4188</v>
      </c>
      <c r="B4189" s="6">
        <v>45657</v>
      </c>
      <c r="C4189" s="5" t="s">
        <v>74</v>
      </c>
      <c r="D4189" s="5" t="str">
        <f>VLOOKUP($C4189,'Sales Person'!$A$1:$C$21,2,0)</f>
        <v>Michale Cole</v>
      </c>
      <c r="E4189" s="5" t="s">
        <v>7</v>
      </c>
      <c r="F4189" s="5" t="str">
        <f>VLOOKUP($E4189,Country!$A$1:$B$11,2,0)</f>
        <v>Europe</v>
      </c>
      <c r="G4189" s="5" t="s">
        <v>32</v>
      </c>
      <c r="H4189" s="5" t="str">
        <f>VLOOKUP($G4189,Products!$A$1:$C$11,COLUMNS(Products!$A$2:B4189),0)</f>
        <v>Audio</v>
      </c>
      <c r="I4189" s="5">
        <f>VLOOKUP($G4189,Products!$A$1:$C$11,COLUMNS(Products!$A$2:C4189),0)</f>
        <v>143.09</v>
      </c>
      <c r="J4189" s="5">
        <v>521.11</v>
      </c>
      <c r="K4189" s="5" t="s">
        <v>81</v>
      </c>
      <c r="L4189" s="6">
        <v>44934</v>
      </c>
      <c r="M4189" s="5">
        <f t="shared" si="65"/>
        <v>-723</v>
      </c>
      <c r="N4189" s="5" t="str">
        <f>TEXT(Table1[[#This Row],[Date]],"mmm")</f>
        <v>Dec</v>
      </c>
      <c r="O4189" s="5">
        <f>YEAR(Table1[[#This Row],[Date]])</f>
        <v>2024</v>
      </c>
    </row>
    <row r="4190" spans="1:15" x14ac:dyDescent="0.25">
      <c r="A4190" s="5">
        <v>4189</v>
      </c>
      <c r="B4190" s="6">
        <v>45169</v>
      </c>
      <c r="C4190" s="5" t="s">
        <v>52</v>
      </c>
      <c r="D4190" s="5" t="str">
        <f>VLOOKUP($C4190,'Sales Person'!$A$1:$C$21,2,0)</f>
        <v>Nick Patrick</v>
      </c>
      <c r="E4190" s="5" t="s">
        <v>2</v>
      </c>
      <c r="F4190" s="5" t="str">
        <f>VLOOKUP($E4190,Country!$A$1:$B$11,2,0)</f>
        <v>North America</v>
      </c>
      <c r="G4190" s="5" t="s">
        <v>30</v>
      </c>
      <c r="H4190" s="5" t="str">
        <f>VLOOKUP($G4190,Products!$A$1:$C$11,COLUMNS(Products!$A$2:B4190),0)</f>
        <v>Audio</v>
      </c>
      <c r="I4190" s="5">
        <f>VLOOKUP($G4190,Products!$A$1:$C$11,COLUMNS(Products!$A$2:C4190),0)</f>
        <v>199.57</v>
      </c>
      <c r="J4190" s="5">
        <v>836.9</v>
      </c>
      <c r="K4190" s="5" t="s">
        <v>84</v>
      </c>
      <c r="L4190" s="5" t="s">
        <v>83</v>
      </c>
      <c r="M4190" s="5" t="str">
        <f t="shared" si="65"/>
        <v>0</v>
      </c>
      <c r="N4190" s="5" t="str">
        <f>TEXT(Table1[[#This Row],[Date]],"mmm")</f>
        <v>Aug</v>
      </c>
      <c r="O4190" s="5">
        <f>YEAR(Table1[[#This Row],[Date]])</f>
        <v>2023</v>
      </c>
    </row>
    <row r="4191" spans="1:15" x14ac:dyDescent="0.25">
      <c r="A4191" s="5">
        <v>4190</v>
      </c>
      <c r="B4191" s="6">
        <v>45535</v>
      </c>
      <c r="C4191" s="5" t="s">
        <v>66</v>
      </c>
      <c r="D4191" s="5" t="str">
        <f>VLOOKUP($C4191,'Sales Person'!$A$1:$C$21,2,0)</f>
        <v>Michale Cole</v>
      </c>
      <c r="E4191" s="5" t="s">
        <v>11</v>
      </c>
      <c r="F4191" s="5" t="str">
        <f>VLOOKUP($E4191,Country!$A$1:$B$11,2,0)</f>
        <v>Asia</v>
      </c>
      <c r="G4191" s="5" t="s">
        <v>20</v>
      </c>
      <c r="H4191" s="5" t="str">
        <f>VLOOKUP($G4191,Products!$A$1:$C$11,COLUMNS(Products!$A$2:B4191),0)</f>
        <v>Office Equipment</v>
      </c>
      <c r="I4191" s="5">
        <f>VLOOKUP($G4191,Products!$A$1:$C$11,COLUMNS(Products!$A$2:C4191),0)</f>
        <v>350.59</v>
      </c>
      <c r="J4191" s="5">
        <v>906.72</v>
      </c>
      <c r="K4191" s="5" t="s">
        <v>81</v>
      </c>
      <c r="L4191" s="6">
        <v>45547</v>
      </c>
      <c r="M4191" s="5">
        <f t="shared" si="65"/>
        <v>12</v>
      </c>
      <c r="N4191" s="5" t="str">
        <f>TEXT(Table1[[#This Row],[Date]],"mmm")</f>
        <v>Aug</v>
      </c>
      <c r="O4191" s="5">
        <f>YEAR(Table1[[#This Row],[Date]])</f>
        <v>2024</v>
      </c>
    </row>
    <row r="4192" spans="1:15" x14ac:dyDescent="0.25">
      <c r="A4192" s="5">
        <v>4191</v>
      </c>
      <c r="B4192" s="6">
        <v>44958</v>
      </c>
      <c r="C4192" s="5" t="s">
        <v>74</v>
      </c>
      <c r="D4192" s="5" t="str">
        <f>VLOOKUP($C4192,'Sales Person'!$A$1:$C$21,2,0)</f>
        <v>Michale Cole</v>
      </c>
      <c r="E4192" s="5" t="s">
        <v>15</v>
      </c>
      <c r="F4192" s="5" t="str">
        <f>VLOOKUP($E4192,Country!$A$1:$B$11,2,0)</f>
        <v>Oceania</v>
      </c>
      <c r="G4192" s="5" t="s">
        <v>30</v>
      </c>
      <c r="H4192" s="5" t="str">
        <f>VLOOKUP($G4192,Products!$A$1:$C$11,COLUMNS(Products!$A$2:B4192),0)</f>
        <v>Audio</v>
      </c>
      <c r="I4192" s="5">
        <f>VLOOKUP($G4192,Products!$A$1:$C$11,COLUMNS(Products!$A$2:C4192),0)</f>
        <v>199.57</v>
      </c>
      <c r="J4192" s="5">
        <v>246.18</v>
      </c>
      <c r="K4192" s="5" t="s">
        <v>82</v>
      </c>
      <c r="L4192" s="5" t="s">
        <v>83</v>
      </c>
      <c r="M4192" s="5" t="str">
        <f t="shared" si="65"/>
        <v>0</v>
      </c>
      <c r="N4192" s="5" t="str">
        <f>TEXT(Table1[[#This Row],[Date]],"mmm")</f>
        <v>Feb</v>
      </c>
      <c r="O4192" s="5">
        <f>YEAR(Table1[[#This Row],[Date]])</f>
        <v>2023</v>
      </c>
    </row>
    <row r="4193" spans="1:15" x14ac:dyDescent="0.25">
      <c r="A4193" s="5">
        <v>4192</v>
      </c>
      <c r="B4193" s="6">
        <v>45489</v>
      </c>
      <c r="C4193" s="5" t="s">
        <v>62</v>
      </c>
      <c r="D4193" s="5" t="str">
        <f>VLOOKUP($C4193,'Sales Person'!$A$1:$C$21,2,0)</f>
        <v>Cathy Kelley</v>
      </c>
      <c r="E4193" s="5" t="s">
        <v>9</v>
      </c>
      <c r="F4193" s="5" t="str">
        <f>VLOOKUP($E4193,Country!$A$1:$B$11,2,0)</f>
        <v>Europe</v>
      </c>
      <c r="G4193" s="5" t="s">
        <v>22</v>
      </c>
      <c r="H4193" s="5" t="str">
        <f>VLOOKUP($G4193,Products!$A$1:$C$11,COLUMNS(Products!$A$2:B4193),0)</f>
        <v>Computing</v>
      </c>
      <c r="I4193" s="5">
        <f>VLOOKUP($G4193,Products!$A$1:$C$11,COLUMNS(Products!$A$2:C4193),0)</f>
        <v>415.78</v>
      </c>
      <c r="J4193" s="5">
        <v>696.07</v>
      </c>
      <c r="K4193" s="5" t="s">
        <v>81</v>
      </c>
      <c r="L4193" s="6">
        <v>45499</v>
      </c>
      <c r="M4193" s="5">
        <f t="shared" si="65"/>
        <v>10</v>
      </c>
      <c r="N4193" s="5" t="str">
        <f>TEXT(Table1[[#This Row],[Date]],"mmm")</f>
        <v>Jul</v>
      </c>
      <c r="O4193" s="5">
        <f>YEAR(Table1[[#This Row],[Date]])</f>
        <v>2024</v>
      </c>
    </row>
    <row r="4194" spans="1:15" x14ac:dyDescent="0.25">
      <c r="A4194" s="5">
        <v>4193</v>
      </c>
      <c r="B4194" s="6">
        <v>45179</v>
      </c>
      <c r="C4194" s="5" t="s">
        <v>52</v>
      </c>
      <c r="D4194" s="5" t="str">
        <f>VLOOKUP($C4194,'Sales Person'!$A$1:$C$21,2,0)</f>
        <v>Nick Patrick</v>
      </c>
      <c r="E4194" s="5" t="s">
        <v>10</v>
      </c>
      <c r="F4194" s="5" t="str">
        <f>VLOOKUP($E4194,Country!$A$1:$B$11,2,0)</f>
        <v>Europe</v>
      </c>
      <c r="G4194" s="5" t="s">
        <v>24</v>
      </c>
      <c r="H4194" s="5" t="str">
        <f>VLOOKUP($G4194,Products!$A$1:$C$11,COLUMNS(Products!$A$2:B4194),0)</f>
        <v>Audio</v>
      </c>
      <c r="I4194" s="5">
        <f>VLOOKUP($G4194,Products!$A$1:$C$11,COLUMNS(Products!$A$2:C4194),0)</f>
        <v>195.62</v>
      </c>
      <c r="J4194" s="5">
        <v>488.03</v>
      </c>
      <c r="K4194" s="5" t="s">
        <v>81</v>
      </c>
      <c r="L4194" s="6">
        <v>45185</v>
      </c>
      <c r="M4194" s="5">
        <f t="shared" si="65"/>
        <v>6</v>
      </c>
      <c r="N4194" s="5" t="str">
        <f>TEXT(Table1[[#This Row],[Date]],"mmm")</f>
        <v>Sep</v>
      </c>
      <c r="O4194" s="5">
        <f>YEAR(Table1[[#This Row],[Date]])</f>
        <v>2023</v>
      </c>
    </row>
    <row r="4195" spans="1:15" x14ac:dyDescent="0.25">
      <c r="A4195" s="5">
        <v>4194</v>
      </c>
      <c r="B4195" s="6">
        <v>45328</v>
      </c>
      <c r="C4195" s="5" t="s">
        <v>52</v>
      </c>
      <c r="D4195" s="5" t="str">
        <f>VLOOKUP($C4195,'Sales Person'!$A$1:$C$21,2,0)</f>
        <v>Nick Patrick</v>
      </c>
      <c r="E4195" s="5" t="s">
        <v>13</v>
      </c>
      <c r="F4195" s="5" t="str">
        <f>VLOOKUP($E4195,Country!$A$1:$B$11,2,0)</f>
        <v>Asia</v>
      </c>
      <c r="G4195" s="5" t="s">
        <v>33</v>
      </c>
      <c r="H4195" s="5" t="str">
        <f>VLOOKUP($G4195,Products!$A$1:$C$11,COLUMNS(Products!$A$2:B4195),0)</f>
        <v>Electronics</v>
      </c>
      <c r="I4195" s="5">
        <f>VLOOKUP($G4195,Products!$A$1:$C$11,COLUMNS(Products!$A$2:C4195),0)</f>
        <v>381.62</v>
      </c>
      <c r="J4195" s="5">
        <v>425.69</v>
      </c>
      <c r="K4195" s="5" t="s">
        <v>81</v>
      </c>
      <c r="L4195" s="6">
        <v>45343</v>
      </c>
      <c r="M4195" s="5">
        <f t="shared" si="65"/>
        <v>15</v>
      </c>
      <c r="N4195" s="5" t="str">
        <f>TEXT(Table1[[#This Row],[Date]],"mmm")</f>
        <v>Feb</v>
      </c>
      <c r="O4195" s="5">
        <f>YEAR(Table1[[#This Row],[Date]])</f>
        <v>2024</v>
      </c>
    </row>
    <row r="4196" spans="1:15" x14ac:dyDescent="0.25">
      <c r="A4196" s="5">
        <v>4195</v>
      </c>
      <c r="B4196" s="6">
        <v>45231</v>
      </c>
      <c r="C4196" s="5" t="s">
        <v>54</v>
      </c>
      <c r="D4196" s="5" t="str">
        <f>VLOOKUP($C4196,'Sales Person'!$A$1:$C$21,2,0)</f>
        <v>Michale Cole</v>
      </c>
      <c r="E4196" s="5" t="s">
        <v>7</v>
      </c>
      <c r="F4196" s="5" t="str">
        <f>VLOOKUP($E4196,Country!$A$1:$B$11,2,0)</f>
        <v>Europe</v>
      </c>
      <c r="G4196" s="5" t="s">
        <v>28</v>
      </c>
      <c r="H4196" s="5" t="str">
        <f>VLOOKUP($G4196,Products!$A$1:$C$11,COLUMNS(Products!$A$2:B4196),0)</f>
        <v>Electronics</v>
      </c>
      <c r="I4196" s="5">
        <f>VLOOKUP($G4196,Products!$A$1:$C$11,COLUMNS(Products!$A$2:C4196),0)</f>
        <v>282.79000000000002</v>
      </c>
      <c r="J4196" s="5">
        <v>816.81</v>
      </c>
      <c r="K4196" s="5" t="s">
        <v>81</v>
      </c>
      <c r="L4196" s="6">
        <v>45239</v>
      </c>
      <c r="M4196" s="5">
        <f t="shared" si="65"/>
        <v>8</v>
      </c>
      <c r="N4196" s="5" t="str">
        <f>TEXT(Table1[[#This Row],[Date]],"mmm")</f>
        <v>Nov</v>
      </c>
      <c r="O4196" s="5">
        <f>YEAR(Table1[[#This Row],[Date]])</f>
        <v>2023</v>
      </c>
    </row>
    <row r="4197" spans="1:15" x14ac:dyDescent="0.25">
      <c r="A4197" s="5">
        <v>4196</v>
      </c>
      <c r="B4197" s="6">
        <v>45518</v>
      </c>
      <c r="C4197" s="5" t="s">
        <v>42</v>
      </c>
      <c r="D4197" s="5" t="str">
        <f>VLOOKUP($C4197,'Sales Person'!$A$1:$C$21,2,0)</f>
        <v>Cathy Kelley</v>
      </c>
      <c r="E4197" s="5" t="s">
        <v>9</v>
      </c>
      <c r="F4197" s="5" t="str">
        <f>VLOOKUP($E4197,Country!$A$1:$B$11,2,0)</f>
        <v>Europe</v>
      </c>
      <c r="G4197" s="5" t="s">
        <v>24</v>
      </c>
      <c r="H4197" s="5" t="str">
        <f>VLOOKUP($G4197,Products!$A$1:$C$11,COLUMNS(Products!$A$2:B4197),0)</f>
        <v>Audio</v>
      </c>
      <c r="I4197" s="5">
        <f>VLOOKUP($G4197,Products!$A$1:$C$11,COLUMNS(Products!$A$2:C4197),0)</f>
        <v>195.62</v>
      </c>
      <c r="J4197" s="5">
        <v>270.79000000000002</v>
      </c>
      <c r="K4197" s="5" t="s">
        <v>84</v>
      </c>
      <c r="L4197" s="5" t="s">
        <v>83</v>
      </c>
      <c r="M4197" s="5" t="str">
        <f t="shared" si="65"/>
        <v>0</v>
      </c>
      <c r="N4197" s="5" t="str">
        <f>TEXT(Table1[[#This Row],[Date]],"mmm")</f>
        <v>Aug</v>
      </c>
      <c r="O4197" s="5">
        <f>YEAR(Table1[[#This Row],[Date]])</f>
        <v>2024</v>
      </c>
    </row>
    <row r="4198" spans="1:15" x14ac:dyDescent="0.25">
      <c r="A4198" s="5">
        <v>4197</v>
      </c>
      <c r="B4198" s="6">
        <v>45640</v>
      </c>
      <c r="C4198" s="5" t="s">
        <v>60</v>
      </c>
      <c r="D4198" s="5" t="str">
        <f>VLOOKUP($C4198,'Sales Person'!$A$1:$C$21,2,0)</f>
        <v>Cathy Kelley</v>
      </c>
      <c r="E4198" s="5" t="s">
        <v>14</v>
      </c>
      <c r="F4198" s="5" t="str">
        <f>VLOOKUP($E4198,Country!$A$1:$B$11,2,0)</f>
        <v>Asia</v>
      </c>
      <c r="G4198" s="5" t="s">
        <v>24</v>
      </c>
      <c r="H4198" s="5" t="str">
        <f>VLOOKUP($G4198,Products!$A$1:$C$11,COLUMNS(Products!$A$2:B4198),0)</f>
        <v>Audio</v>
      </c>
      <c r="I4198" s="5">
        <f>VLOOKUP($G4198,Products!$A$1:$C$11,COLUMNS(Products!$A$2:C4198),0)</f>
        <v>195.62</v>
      </c>
      <c r="J4198" s="5">
        <v>708.14</v>
      </c>
      <c r="K4198" s="5" t="s">
        <v>84</v>
      </c>
      <c r="L4198" s="5" t="s">
        <v>83</v>
      </c>
      <c r="M4198" s="5" t="str">
        <f t="shared" si="65"/>
        <v>0</v>
      </c>
      <c r="N4198" s="5" t="str">
        <f>TEXT(Table1[[#This Row],[Date]],"mmm")</f>
        <v>Dec</v>
      </c>
      <c r="O4198" s="5">
        <f>YEAR(Table1[[#This Row],[Date]])</f>
        <v>2024</v>
      </c>
    </row>
    <row r="4199" spans="1:15" x14ac:dyDescent="0.25">
      <c r="A4199" s="5">
        <v>4198</v>
      </c>
      <c r="B4199" s="6">
        <v>45374</v>
      </c>
      <c r="C4199" s="5" t="s">
        <v>58</v>
      </c>
      <c r="D4199" s="5" t="str">
        <f>VLOOKUP($C4199,'Sales Person'!$A$1:$C$21,2,0)</f>
        <v>Nick Patrick</v>
      </c>
      <c r="E4199" s="5" t="s">
        <v>14</v>
      </c>
      <c r="F4199" s="5" t="str">
        <f>VLOOKUP($E4199,Country!$A$1:$B$11,2,0)</f>
        <v>Asia</v>
      </c>
      <c r="G4199" s="5" t="s">
        <v>31</v>
      </c>
      <c r="H4199" s="5" t="str">
        <f>VLOOKUP($G4199,Products!$A$1:$C$11,COLUMNS(Products!$A$2:B4199),0)</f>
        <v>Electronics</v>
      </c>
      <c r="I4199" s="5">
        <f>VLOOKUP($G4199,Products!$A$1:$C$11,COLUMNS(Products!$A$2:C4199),0)</f>
        <v>71.97</v>
      </c>
      <c r="J4199" s="5">
        <v>360.67</v>
      </c>
      <c r="K4199" s="5" t="s">
        <v>82</v>
      </c>
      <c r="L4199" s="5" t="s">
        <v>83</v>
      </c>
      <c r="M4199" s="5" t="str">
        <f t="shared" si="65"/>
        <v>0</v>
      </c>
      <c r="N4199" s="5" t="str">
        <f>TEXT(Table1[[#This Row],[Date]],"mmm")</f>
        <v>Mar</v>
      </c>
      <c r="O4199" s="5">
        <f>YEAR(Table1[[#This Row],[Date]])</f>
        <v>2024</v>
      </c>
    </row>
    <row r="4200" spans="1:15" x14ac:dyDescent="0.25">
      <c r="A4200" s="5">
        <v>4199</v>
      </c>
      <c r="B4200" s="6">
        <v>45240</v>
      </c>
      <c r="C4200" s="5" t="s">
        <v>50</v>
      </c>
      <c r="D4200" s="5" t="str">
        <f>VLOOKUP($C4200,'Sales Person'!$A$1:$C$21,2,0)</f>
        <v>Michale Cole</v>
      </c>
      <c r="E4200" s="5" t="s">
        <v>7</v>
      </c>
      <c r="F4200" s="5" t="str">
        <f>VLOOKUP($E4200,Country!$A$1:$B$11,2,0)</f>
        <v>Europe</v>
      </c>
      <c r="G4200" s="5" t="s">
        <v>26</v>
      </c>
      <c r="H4200" s="5" t="str">
        <f>VLOOKUP($G4200,Products!$A$1:$C$11,COLUMNS(Products!$A$2:B4200),0)</f>
        <v>Electronics</v>
      </c>
      <c r="I4200" s="5">
        <f>VLOOKUP($G4200,Products!$A$1:$C$11,COLUMNS(Products!$A$2:C4200),0)</f>
        <v>263.2</v>
      </c>
      <c r="J4200" s="5">
        <v>114.76</v>
      </c>
      <c r="K4200" s="5" t="s">
        <v>84</v>
      </c>
      <c r="L4200" s="5" t="s">
        <v>83</v>
      </c>
      <c r="M4200" s="5" t="str">
        <f t="shared" si="65"/>
        <v>0</v>
      </c>
      <c r="N4200" s="5" t="str">
        <f>TEXT(Table1[[#This Row],[Date]],"mmm")</f>
        <v>Nov</v>
      </c>
      <c r="O4200" s="5">
        <f>YEAR(Table1[[#This Row],[Date]])</f>
        <v>2023</v>
      </c>
    </row>
    <row r="4201" spans="1:15" x14ac:dyDescent="0.25">
      <c r="A4201" s="5">
        <v>4200</v>
      </c>
      <c r="B4201" s="6">
        <v>45099</v>
      </c>
      <c r="C4201" s="5" t="s">
        <v>40</v>
      </c>
      <c r="D4201" s="5" t="str">
        <f>VLOOKUP($C4201,'Sales Person'!$A$1:$C$21,2,0)</f>
        <v>Samantha Irvin</v>
      </c>
      <c r="E4201" s="5" t="s">
        <v>15</v>
      </c>
      <c r="F4201" s="5" t="str">
        <f>VLOOKUP($E4201,Country!$A$1:$B$11,2,0)</f>
        <v>Oceania</v>
      </c>
      <c r="G4201" s="5" t="s">
        <v>26</v>
      </c>
      <c r="H4201" s="5" t="str">
        <f>VLOOKUP($G4201,Products!$A$1:$C$11,COLUMNS(Products!$A$2:B4201),0)</f>
        <v>Electronics</v>
      </c>
      <c r="I4201" s="5">
        <f>VLOOKUP($G4201,Products!$A$1:$C$11,COLUMNS(Products!$A$2:C4201),0)</f>
        <v>263.2</v>
      </c>
      <c r="J4201" s="5">
        <v>306.63</v>
      </c>
      <c r="K4201" s="5" t="s">
        <v>84</v>
      </c>
      <c r="L4201" s="5" t="s">
        <v>83</v>
      </c>
      <c r="M4201" s="5" t="str">
        <f t="shared" si="65"/>
        <v>0</v>
      </c>
      <c r="N4201" s="5" t="str">
        <f>TEXT(Table1[[#This Row],[Date]],"mmm")</f>
        <v>Jun</v>
      </c>
      <c r="O4201" s="5">
        <f>YEAR(Table1[[#This Row],[Date]])</f>
        <v>2023</v>
      </c>
    </row>
    <row r="4202" spans="1:15" x14ac:dyDescent="0.25">
      <c r="A4202" s="5">
        <v>4201</v>
      </c>
      <c r="B4202" s="6">
        <v>45166</v>
      </c>
      <c r="C4202" s="5" t="s">
        <v>56</v>
      </c>
      <c r="D4202" s="5" t="str">
        <f>VLOOKUP($C4202,'Sales Person'!$A$1:$C$21,2,0)</f>
        <v>Nick Patrick</v>
      </c>
      <c r="E4202" s="5" t="s">
        <v>15</v>
      </c>
      <c r="F4202" s="5" t="str">
        <f>VLOOKUP($E4202,Country!$A$1:$B$11,2,0)</f>
        <v>Oceania</v>
      </c>
      <c r="G4202" s="5" t="s">
        <v>24</v>
      </c>
      <c r="H4202" s="5" t="str">
        <f>VLOOKUP($G4202,Products!$A$1:$C$11,COLUMNS(Products!$A$2:B4202),0)</f>
        <v>Audio</v>
      </c>
      <c r="I4202" s="5">
        <f>VLOOKUP($G4202,Products!$A$1:$C$11,COLUMNS(Products!$A$2:C4202),0)</f>
        <v>195.62</v>
      </c>
      <c r="J4202" s="5">
        <v>218.01</v>
      </c>
      <c r="K4202" s="5" t="s">
        <v>82</v>
      </c>
      <c r="L4202" s="5" t="s">
        <v>83</v>
      </c>
      <c r="M4202" s="5" t="str">
        <f t="shared" si="65"/>
        <v>0</v>
      </c>
      <c r="N4202" s="5" t="str">
        <f>TEXT(Table1[[#This Row],[Date]],"mmm")</f>
        <v>Aug</v>
      </c>
      <c r="O4202" s="5">
        <f>YEAR(Table1[[#This Row],[Date]])</f>
        <v>2023</v>
      </c>
    </row>
    <row r="4203" spans="1:15" x14ac:dyDescent="0.25">
      <c r="A4203" s="5">
        <v>4202</v>
      </c>
      <c r="B4203" s="6">
        <v>45393</v>
      </c>
      <c r="C4203" s="5" t="s">
        <v>66</v>
      </c>
      <c r="D4203" s="5" t="str">
        <f>VLOOKUP($C4203,'Sales Person'!$A$1:$C$21,2,0)</f>
        <v>Michale Cole</v>
      </c>
      <c r="E4203" s="5" t="s">
        <v>2</v>
      </c>
      <c r="F4203" s="5" t="str">
        <f>VLOOKUP($E4203,Country!$A$1:$B$11,2,0)</f>
        <v>North America</v>
      </c>
      <c r="G4203" s="5" t="s">
        <v>26</v>
      </c>
      <c r="H4203" s="5" t="str">
        <f>VLOOKUP($G4203,Products!$A$1:$C$11,COLUMNS(Products!$A$2:B4203),0)</f>
        <v>Electronics</v>
      </c>
      <c r="I4203" s="5">
        <f>VLOOKUP($G4203,Products!$A$1:$C$11,COLUMNS(Products!$A$2:C4203),0)</f>
        <v>263.2</v>
      </c>
      <c r="J4203" s="5">
        <v>833.12</v>
      </c>
      <c r="K4203" s="5" t="s">
        <v>81</v>
      </c>
      <c r="L4203" s="6">
        <v>45394</v>
      </c>
      <c r="M4203" s="5">
        <f t="shared" si="65"/>
        <v>1</v>
      </c>
      <c r="N4203" s="5" t="str">
        <f>TEXT(Table1[[#This Row],[Date]],"mmm")</f>
        <v>Apr</v>
      </c>
      <c r="O4203" s="5">
        <f>YEAR(Table1[[#This Row],[Date]])</f>
        <v>2024</v>
      </c>
    </row>
    <row r="4204" spans="1:15" x14ac:dyDescent="0.25">
      <c r="A4204" s="5">
        <v>4203</v>
      </c>
      <c r="B4204" s="6">
        <v>45539</v>
      </c>
      <c r="C4204" s="5" t="s">
        <v>52</v>
      </c>
      <c r="D4204" s="5" t="str">
        <f>VLOOKUP($C4204,'Sales Person'!$A$1:$C$21,2,0)</f>
        <v>Nick Patrick</v>
      </c>
      <c r="E4204" s="5" t="s">
        <v>5</v>
      </c>
      <c r="F4204" s="5" t="str">
        <f>VLOOKUP($E4204,Country!$A$1:$B$11,2,0)</f>
        <v>South America</v>
      </c>
      <c r="G4204" s="5" t="s">
        <v>20</v>
      </c>
      <c r="H4204" s="5" t="str">
        <f>VLOOKUP($G4204,Products!$A$1:$C$11,COLUMNS(Products!$A$2:B4204),0)</f>
        <v>Office Equipment</v>
      </c>
      <c r="I4204" s="5">
        <f>VLOOKUP($G4204,Products!$A$1:$C$11,COLUMNS(Products!$A$2:C4204),0)</f>
        <v>350.59</v>
      </c>
      <c r="J4204" s="5">
        <v>278.39</v>
      </c>
      <c r="K4204" s="5" t="s">
        <v>81</v>
      </c>
      <c r="L4204" s="6">
        <v>45543</v>
      </c>
      <c r="M4204" s="5">
        <f t="shared" si="65"/>
        <v>4</v>
      </c>
      <c r="N4204" s="5" t="str">
        <f>TEXT(Table1[[#This Row],[Date]],"mmm")</f>
        <v>Sep</v>
      </c>
      <c r="O4204" s="5">
        <f>YEAR(Table1[[#This Row],[Date]])</f>
        <v>2024</v>
      </c>
    </row>
    <row r="4205" spans="1:15" x14ac:dyDescent="0.25">
      <c r="A4205" s="5">
        <v>4204</v>
      </c>
      <c r="B4205" s="6">
        <v>44939</v>
      </c>
      <c r="C4205" s="5" t="s">
        <v>56</v>
      </c>
      <c r="D4205" s="5" t="str">
        <f>VLOOKUP($C4205,'Sales Person'!$A$1:$C$21,2,0)</f>
        <v>Nick Patrick</v>
      </c>
      <c r="E4205" s="5" t="s">
        <v>2</v>
      </c>
      <c r="F4205" s="5" t="str">
        <f>VLOOKUP($E4205,Country!$A$1:$B$11,2,0)</f>
        <v>North America</v>
      </c>
      <c r="G4205" s="5" t="s">
        <v>30</v>
      </c>
      <c r="H4205" s="5" t="str">
        <f>VLOOKUP($G4205,Products!$A$1:$C$11,COLUMNS(Products!$A$2:B4205),0)</f>
        <v>Audio</v>
      </c>
      <c r="I4205" s="5">
        <f>VLOOKUP($G4205,Products!$A$1:$C$11,COLUMNS(Products!$A$2:C4205),0)</f>
        <v>199.57</v>
      </c>
      <c r="J4205" s="5">
        <v>109</v>
      </c>
      <c r="K4205" s="5" t="s">
        <v>84</v>
      </c>
      <c r="L4205" s="5" t="s">
        <v>83</v>
      </c>
      <c r="M4205" s="5" t="str">
        <f t="shared" si="65"/>
        <v>0</v>
      </c>
      <c r="N4205" s="5" t="str">
        <f>TEXT(Table1[[#This Row],[Date]],"mmm")</f>
        <v>Jan</v>
      </c>
      <c r="O4205" s="5">
        <f>YEAR(Table1[[#This Row],[Date]])</f>
        <v>2023</v>
      </c>
    </row>
    <row r="4206" spans="1:15" x14ac:dyDescent="0.25">
      <c r="A4206" s="5">
        <v>4205</v>
      </c>
      <c r="B4206" s="6">
        <v>45272</v>
      </c>
      <c r="C4206" s="5" t="s">
        <v>74</v>
      </c>
      <c r="D4206" s="5" t="str">
        <f>VLOOKUP($C4206,'Sales Person'!$A$1:$C$21,2,0)</f>
        <v>Michale Cole</v>
      </c>
      <c r="E4206" s="5" t="s">
        <v>14</v>
      </c>
      <c r="F4206" s="5" t="str">
        <f>VLOOKUP($E4206,Country!$A$1:$B$11,2,0)</f>
        <v>Asia</v>
      </c>
      <c r="G4206" s="5" t="s">
        <v>26</v>
      </c>
      <c r="H4206" s="5" t="str">
        <f>VLOOKUP($G4206,Products!$A$1:$C$11,COLUMNS(Products!$A$2:B4206),0)</f>
        <v>Electronics</v>
      </c>
      <c r="I4206" s="5">
        <f>VLOOKUP($G4206,Products!$A$1:$C$11,COLUMNS(Products!$A$2:C4206),0)</f>
        <v>263.2</v>
      </c>
      <c r="J4206" s="5">
        <v>134.31</v>
      </c>
      <c r="K4206" s="5" t="s">
        <v>82</v>
      </c>
      <c r="L4206" s="5" t="s">
        <v>83</v>
      </c>
      <c r="M4206" s="5" t="str">
        <f t="shared" si="65"/>
        <v>0</v>
      </c>
      <c r="N4206" s="5" t="str">
        <f>TEXT(Table1[[#This Row],[Date]],"mmm")</f>
        <v>Dec</v>
      </c>
      <c r="O4206" s="5">
        <f>YEAR(Table1[[#This Row],[Date]])</f>
        <v>2023</v>
      </c>
    </row>
    <row r="4207" spans="1:15" x14ac:dyDescent="0.25">
      <c r="A4207" s="5">
        <v>4206</v>
      </c>
      <c r="B4207" s="6">
        <v>45189</v>
      </c>
      <c r="C4207" s="5" t="s">
        <v>46</v>
      </c>
      <c r="D4207" s="5" t="str">
        <f>VLOOKUP($C4207,'Sales Person'!$A$1:$C$21,2,0)</f>
        <v>Nick Patrick</v>
      </c>
      <c r="E4207" s="5" t="s">
        <v>7</v>
      </c>
      <c r="F4207" s="5" t="str">
        <f>VLOOKUP($E4207,Country!$A$1:$B$11,2,0)</f>
        <v>Europe</v>
      </c>
      <c r="G4207" s="5" t="s">
        <v>30</v>
      </c>
      <c r="H4207" s="5" t="str">
        <f>VLOOKUP($G4207,Products!$A$1:$C$11,COLUMNS(Products!$A$2:B4207),0)</f>
        <v>Audio</v>
      </c>
      <c r="I4207" s="5">
        <f>VLOOKUP($G4207,Products!$A$1:$C$11,COLUMNS(Products!$A$2:C4207),0)</f>
        <v>199.57</v>
      </c>
      <c r="J4207" s="5">
        <v>475.44</v>
      </c>
      <c r="K4207" s="5" t="s">
        <v>84</v>
      </c>
      <c r="L4207" s="5" t="s">
        <v>83</v>
      </c>
      <c r="M4207" s="5" t="str">
        <f t="shared" si="65"/>
        <v>0</v>
      </c>
      <c r="N4207" s="5" t="str">
        <f>TEXT(Table1[[#This Row],[Date]],"mmm")</f>
        <v>Sep</v>
      </c>
      <c r="O4207" s="5">
        <f>YEAR(Table1[[#This Row],[Date]])</f>
        <v>2023</v>
      </c>
    </row>
    <row r="4208" spans="1:15" x14ac:dyDescent="0.25">
      <c r="A4208" s="5">
        <v>4207</v>
      </c>
      <c r="B4208" s="6">
        <v>45310</v>
      </c>
      <c r="C4208" s="5" t="s">
        <v>44</v>
      </c>
      <c r="D4208" s="5" t="str">
        <f>VLOOKUP($C4208,'Sales Person'!$A$1:$C$21,2,0)</f>
        <v>Cathy Kelley</v>
      </c>
      <c r="E4208" s="5" t="s">
        <v>14</v>
      </c>
      <c r="F4208" s="5" t="str">
        <f>VLOOKUP($E4208,Country!$A$1:$B$11,2,0)</f>
        <v>Asia</v>
      </c>
      <c r="G4208" s="5" t="s">
        <v>30</v>
      </c>
      <c r="H4208" s="5" t="str">
        <f>VLOOKUP($G4208,Products!$A$1:$C$11,COLUMNS(Products!$A$2:B4208),0)</f>
        <v>Audio</v>
      </c>
      <c r="I4208" s="5">
        <f>VLOOKUP($G4208,Products!$A$1:$C$11,COLUMNS(Products!$A$2:C4208),0)</f>
        <v>199.57</v>
      </c>
      <c r="J4208" s="5">
        <v>637.47</v>
      </c>
      <c r="K4208" s="5" t="s">
        <v>82</v>
      </c>
      <c r="L4208" s="5" t="s">
        <v>83</v>
      </c>
      <c r="M4208" s="5" t="str">
        <f t="shared" si="65"/>
        <v>0</v>
      </c>
      <c r="N4208" s="5" t="str">
        <f>TEXT(Table1[[#This Row],[Date]],"mmm")</f>
        <v>Jan</v>
      </c>
      <c r="O4208" s="5">
        <f>YEAR(Table1[[#This Row],[Date]])</f>
        <v>2024</v>
      </c>
    </row>
    <row r="4209" spans="1:15" x14ac:dyDescent="0.25">
      <c r="A4209" s="5">
        <v>4208</v>
      </c>
      <c r="B4209" s="6">
        <v>45118</v>
      </c>
      <c r="C4209" s="5" t="s">
        <v>62</v>
      </c>
      <c r="D4209" s="5" t="str">
        <f>VLOOKUP($C4209,'Sales Person'!$A$1:$C$21,2,0)</f>
        <v>Cathy Kelley</v>
      </c>
      <c r="E4209" s="5" t="s">
        <v>14</v>
      </c>
      <c r="F4209" s="5" t="str">
        <f>VLOOKUP($E4209,Country!$A$1:$B$11,2,0)</f>
        <v>Asia</v>
      </c>
      <c r="G4209" s="5" t="s">
        <v>24</v>
      </c>
      <c r="H4209" s="5" t="str">
        <f>VLOOKUP($G4209,Products!$A$1:$C$11,COLUMNS(Products!$A$2:B4209),0)</f>
        <v>Audio</v>
      </c>
      <c r="I4209" s="5">
        <f>VLOOKUP($G4209,Products!$A$1:$C$11,COLUMNS(Products!$A$2:C4209),0)</f>
        <v>195.62</v>
      </c>
      <c r="J4209" s="5">
        <v>750.43</v>
      </c>
      <c r="K4209" s="5" t="s">
        <v>84</v>
      </c>
      <c r="L4209" s="5" t="s">
        <v>83</v>
      </c>
      <c r="M4209" s="5" t="str">
        <f t="shared" si="65"/>
        <v>0</v>
      </c>
      <c r="N4209" s="5" t="str">
        <f>TEXT(Table1[[#This Row],[Date]],"mmm")</f>
        <v>Jul</v>
      </c>
      <c r="O4209" s="5">
        <f>YEAR(Table1[[#This Row],[Date]])</f>
        <v>2023</v>
      </c>
    </row>
    <row r="4210" spans="1:15" x14ac:dyDescent="0.25">
      <c r="A4210" s="5">
        <v>4209</v>
      </c>
      <c r="B4210" s="6">
        <v>45377</v>
      </c>
      <c r="C4210" s="5" t="s">
        <v>40</v>
      </c>
      <c r="D4210" s="5" t="str">
        <f>VLOOKUP($C4210,'Sales Person'!$A$1:$C$21,2,0)</f>
        <v>Samantha Irvin</v>
      </c>
      <c r="E4210" s="5" t="s">
        <v>4</v>
      </c>
      <c r="F4210" s="5" t="str">
        <f>VLOOKUP($E4210,Country!$A$1:$B$11,2,0)</f>
        <v>North America</v>
      </c>
      <c r="G4210" s="5" t="s">
        <v>30</v>
      </c>
      <c r="H4210" s="5" t="str">
        <f>VLOOKUP($G4210,Products!$A$1:$C$11,COLUMNS(Products!$A$2:B4210),0)</f>
        <v>Audio</v>
      </c>
      <c r="I4210" s="5">
        <f>VLOOKUP($G4210,Products!$A$1:$C$11,COLUMNS(Products!$A$2:C4210),0)</f>
        <v>199.57</v>
      </c>
      <c r="J4210" s="5">
        <v>489.73</v>
      </c>
      <c r="K4210" s="5" t="s">
        <v>81</v>
      </c>
      <c r="L4210" s="6">
        <v>45379</v>
      </c>
      <c r="M4210" s="5">
        <f t="shared" si="65"/>
        <v>2</v>
      </c>
      <c r="N4210" s="5" t="str">
        <f>TEXT(Table1[[#This Row],[Date]],"mmm")</f>
        <v>Mar</v>
      </c>
      <c r="O4210" s="5">
        <f>YEAR(Table1[[#This Row],[Date]])</f>
        <v>2024</v>
      </c>
    </row>
    <row r="4211" spans="1:15" x14ac:dyDescent="0.25">
      <c r="A4211" s="5">
        <v>4210</v>
      </c>
      <c r="B4211" s="6">
        <v>45299</v>
      </c>
      <c r="C4211" s="5" t="s">
        <v>40</v>
      </c>
      <c r="D4211" s="5" t="str">
        <f>VLOOKUP($C4211,'Sales Person'!$A$1:$C$21,2,0)</f>
        <v>Samantha Irvin</v>
      </c>
      <c r="E4211" s="5" t="s">
        <v>5</v>
      </c>
      <c r="F4211" s="5" t="str">
        <f>VLOOKUP($E4211,Country!$A$1:$B$11,2,0)</f>
        <v>South America</v>
      </c>
      <c r="G4211" s="5" t="s">
        <v>24</v>
      </c>
      <c r="H4211" s="5" t="str">
        <f>VLOOKUP($G4211,Products!$A$1:$C$11,COLUMNS(Products!$A$2:B4211),0)</f>
        <v>Audio</v>
      </c>
      <c r="I4211" s="5">
        <f>VLOOKUP($G4211,Products!$A$1:$C$11,COLUMNS(Products!$A$2:C4211),0)</f>
        <v>195.62</v>
      </c>
      <c r="J4211" s="5">
        <v>112.95</v>
      </c>
      <c r="K4211" s="5" t="s">
        <v>84</v>
      </c>
      <c r="L4211" s="5" t="s">
        <v>83</v>
      </c>
      <c r="M4211" s="5" t="str">
        <f t="shared" si="65"/>
        <v>0</v>
      </c>
      <c r="N4211" s="5" t="str">
        <f>TEXT(Table1[[#This Row],[Date]],"mmm")</f>
        <v>Jan</v>
      </c>
      <c r="O4211" s="5">
        <f>YEAR(Table1[[#This Row],[Date]])</f>
        <v>2024</v>
      </c>
    </row>
    <row r="4212" spans="1:15" x14ac:dyDescent="0.25">
      <c r="A4212" s="5">
        <v>4211</v>
      </c>
      <c r="B4212" s="6">
        <v>45028</v>
      </c>
      <c r="C4212" s="5" t="s">
        <v>66</v>
      </c>
      <c r="D4212" s="5" t="str">
        <f>VLOOKUP($C4212,'Sales Person'!$A$1:$C$21,2,0)</f>
        <v>Michale Cole</v>
      </c>
      <c r="E4212" s="5" t="s">
        <v>11</v>
      </c>
      <c r="F4212" s="5" t="str">
        <f>VLOOKUP($E4212,Country!$A$1:$B$11,2,0)</f>
        <v>Asia</v>
      </c>
      <c r="G4212" s="5" t="s">
        <v>33</v>
      </c>
      <c r="H4212" s="5" t="str">
        <f>VLOOKUP($G4212,Products!$A$1:$C$11,COLUMNS(Products!$A$2:B4212),0)</f>
        <v>Electronics</v>
      </c>
      <c r="I4212" s="5">
        <f>VLOOKUP($G4212,Products!$A$1:$C$11,COLUMNS(Products!$A$2:C4212),0)</f>
        <v>381.62</v>
      </c>
      <c r="J4212" s="5">
        <v>471.96</v>
      </c>
      <c r="K4212" s="5" t="s">
        <v>81</v>
      </c>
      <c r="L4212" s="6">
        <v>45040</v>
      </c>
      <c r="M4212" s="5">
        <f t="shared" si="65"/>
        <v>12</v>
      </c>
      <c r="N4212" s="5" t="str">
        <f>TEXT(Table1[[#This Row],[Date]],"mmm")</f>
        <v>Apr</v>
      </c>
      <c r="O4212" s="5">
        <f>YEAR(Table1[[#This Row],[Date]])</f>
        <v>2023</v>
      </c>
    </row>
    <row r="4213" spans="1:15" x14ac:dyDescent="0.25">
      <c r="A4213" s="5">
        <v>4212</v>
      </c>
      <c r="B4213" s="6">
        <v>44993</v>
      </c>
      <c r="C4213" s="5" t="s">
        <v>46</v>
      </c>
      <c r="D4213" s="5" t="str">
        <f>VLOOKUP($C4213,'Sales Person'!$A$1:$C$21,2,0)</f>
        <v>Nick Patrick</v>
      </c>
      <c r="E4213" s="5" t="s">
        <v>13</v>
      </c>
      <c r="F4213" s="5" t="str">
        <f>VLOOKUP($E4213,Country!$A$1:$B$11,2,0)</f>
        <v>Asia</v>
      </c>
      <c r="G4213" s="5" t="s">
        <v>22</v>
      </c>
      <c r="H4213" s="5" t="str">
        <f>VLOOKUP($G4213,Products!$A$1:$C$11,COLUMNS(Products!$A$2:B4213),0)</f>
        <v>Computing</v>
      </c>
      <c r="I4213" s="5">
        <f>VLOOKUP($G4213,Products!$A$1:$C$11,COLUMNS(Products!$A$2:C4213),0)</f>
        <v>415.78</v>
      </c>
      <c r="J4213" s="5">
        <v>443.73</v>
      </c>
      <c r="K4213" s="5" t="s">
        <v>84</v>
      </c>
      <c r="L4213" s="5" t="s">
        <v>83</v>
      </c>
      <c r="M4213" s="5" t="str">
        <f t="shared" si="65"/>
        <v>0</v>
      </c>
      <c r="N4213" s="5" t="str">
        <f>TEXT(Table1[[#This Row],[Date]],"mmm")</f>
        <v>Mar</v>
      </c>
      <c r="O4213" s="5">
        <f>YEAR(Table1[[#This Row],[Date]])</f>
        <v>2023</v>
      </c>
    </row>
    <row r="4214" spans="1:15" x14ac:dyDescent="0.25">
      <c r="A4214" s="5">
        <v>4213</v>
      </c>
      <c r="B4214" s="6">
        <v>45289</v>
      </c>
      <c r="C4214" s="5" t="s">
        <v>42</v>
      </c>
      <c r="D4214" s="5" t="str">
        <f>VLOOKUP($C4214,'Sales Person'!$A$1:$C$21,2,0)</f>
        <v>Cathy Kelley</v>
      </c>
      <c r="E4214" s="5" t="s">
        <v>9</v>
      </c>
      <c r="F4214" s="5" t="str">
        <f>VLOOKUP($E4214,Country!$A$1:$B$11,2,0)</f>
        <v>Europe</v>
      </c>
      <c r="G4214" s="5" t="s">
        <v>26</v>
      </c>
      <c r="H4214" s="5" t="str">
        <f>VLOOKUP($G4214,Products!$A$1:$C$11,COLUMNS(Products!$A$2:B4214),0)</f>
        <v>Electronics</v>
      </c>
      <c r="I4214" s="5">
        <f>VLOOKUP($G4214,Products!$A$1:$C$11,COLUMNS(Products!$A$2:C4214),0)</f>
        <v>263.2</v>
      </c>
      <c r="J4214" s="5">
        <v>431.02</v>
      </c>
      <c r="K4214" s="5" t="s">
        <v>81</v>
      </c>
      <c r="L4214" s="6">
        <v>45299</v>
      </c>
      <c r="M4214" s="5">
        <f t="shared" si="65"/>
        <v>10</v>
      </c>
      <c r="N4214" s="5" t="str">
        <f>TEXT(Table1[[#This Row],[Date]],"mmm")</f>
        <v>Dec</v>
      </c>
      <c r="O4214" s="5">
        <f>YEAR(Table1[[#This Row],[Date]])</f>
        <v>2023</v>
      </c>
    </row>
    <row r="4215" spans="1:15" x14ac:dyDescent="0.25">
      <c r="A4215" s="5">
        <v>4214</v>
      </c>
      <c r="B4215" s="6">
        <v>45374</v>
      </c>
      <c r="C4215" s="5" t="s">
        <v>68</v>
      </c>
      <c r="D4215" s="5" t="str">
        <f>VLOOKUP($C4215,'Sales Person'!$A$1:$C$21,2,0)</f>
        <v>Samantha Irvin</v>
      </c>
      <c r="E4215" s="5" t="s">
        <v>2</v>
      </c>
      <c r="F4215" s="5" t="str">
        <f>VLOOKUP($E4215,Country!$A$1:$B$11,2,0)</f>
        <v>North America</v>
      </c>
      <c r="G4215" s="5" t="s">
        <v>33</v>
      </c>
      <c r="H4215" s="5" t="str">
        <f>VLOOKUP($G4215,Products!$A$1:$C$11,COLUMNS(Products!$A$2:B4215),0)</f>
        <v>Electronics</v>
      </c>
      <c r="I4215" s="5">
        <f>VLOOKUP($G4215,Products!$A$1:$C$11,COLUMNS(Products!$A$2:C4215),0)</f>
        <v>381.62</v>
      </c>
      <c r="J4215" s="5">
        <v>781.03</v>
      </c>
      <c r="K4215" s="5" t="s">
        <v>82</v>
      </c>
      <c r="L4215" s="5" t="s">
        <v>83</v>
      </c>
      <c r="M4215" s="5" t="str">
        <f t="shared" si="65"/>
        <v>0</v>
      </c>
      <c r="N4215" s="5" t="str">
        <f>TEXT(Table1[[#This Row],[Date]],"mmm")</f>
        <v>Mar</v>
      </c>
      <c r="O4215" s="5">
        <f>YEAR(Table1[[#This Row],[Date]])</f>
        <v>2024</v>
      </c>
    </row>
    <row r="4216" spans="1:15" x14ac:dyDescent="0.25">
      <c r="A4216" s="5">
        <v>4215</v>
      </c>
      <c r="B4216" s="6">
        <v>45396</v>
      </c>
      <c r="C4216" s="5" t="s">
        <v>66</v>
      </c>
      <c r="D4216" s="5" t="str">
        <f>VLOOKUP($C4216,'Sales Person'!$A$1:$C$21,2,0)</f>
        <v>Michale Cole</v>
      </c>
      <c r="E4216" s="5" t="s">
        <v>13</v>
      </c>
      <c r="F4216" s="5" t="str">
        <f>VLOOKUP($E4216,Country!$A$1:$B$11,2,0)</f>
        <v>Asia</v>
      </c>
      <c r="G4216" s="5" t="s">
        <v>31</v>
      </c>
      <c r="H4216" s="5" t="str">
        <f>VLOOKUP($G4216,Products!$A$1:$C$11,COLUMNS(Products!$A$2:B4216),0)</f>
        <v>Electronics</v>
      </c>
      <c r="I4216" s="5">
        <f>VLOOKUP($G4216,Products!$A$1:$C$11,COLUMNS(Products!$A$2:C4216),0)</f>
        <v>71.97</v>
      </c>
      <c r="J4216" s="5">
        <v>584.54</v>
      </c>
      <c r="K4216" s="5" t="s">
        <v>84</v>
      </c>
      <c r="L4216" s="5" t="s">
        <v>83</v>
      </c>
      <c r="M4216" s="5" t="str">
        <f t="shared" si="65"/>
        <v>0</v>
      </c>
      <c r="N4216" s="5" t="str">
        <f>TEXT(Table1[[#This Row],[Date]],"mmm")</f>
        <v>Apr</v>
      </c>
      <c r="O4216" s="5">
        <f>YEAR(Table1[[#This Row],[Date]])</f>
        <v>2024</v>
      </c>
    </row>
    <row r="4217" spans="1:15" x14ac:dyDescent="0.25">
      <c r="A4217" s="5">
        <v>4216</v>
      </c>
      <c r="B4217" s="6">
        <v>45432</v>
      </c>
      <c r="C4217" s="5" t="s">
        <v>62</v>
      </c>
      <c r="D4217" s="5" t="str">
        <f>VLOOKUP($C4217,'Sales Person'!$A$1:$C$21,2,0)</f>
        <v>Cathy Kelley</v>
      </c>
      <c r="E4217" s="5" t="s">
        <v>9</v>
      </c>
      <c r="F4217" s="5" t="str">
        <f>VLOOKUP($E4217,Country!$A$1:$B$11,2,0)</f>
        <v>Europe</v>
      </c>
      <c r="G4217" s="5" t="s">
        <v>32</v>
      </c>
      <c r="H4217" s="5" t="str">
        <f>VLOOKUP($G4217,Products!$A$1:$C$11,COLUMNS(Products!$A$2:B4217),0)</f>
        <v>Audio</v>
      </c>
      <c r="I4217" s="5">
        <f>VLOOKUP($G4217,Products!$A$1:$C$11,COLUMNS(Products!$A$2:C4217),0)</f>
        <v>143.09</v>
      </c>
      <c r="J4217" s="5">
        <v>863.47</v>
      </c>
      <c r="K4217" s="5" t="s">
        <v>82</v>
      </c>
      <c r="L4217" s="5" t="s">
        <v>83</v>
      </c>
      <c r="M4217" s="5" t="str">
        <f t="shared" si="65"/>
        <v>0</v>
      </c>
      <c r="N4217" s="5" t="str">
        <f>TEXT(Table1[[#This Row],[Date]],"mmm")</f>
        <v>May</v>
      </c>
      <c r="O4217" s="5">
        <f>YEAR(Table1[[#This Row],[Date]])</f>
        <v>2024</v>
      </c>
    </row>
    <row r="4218" spans="1:15" x14ac:dyDescent="0.25">
      <c r="A4218" s="5">
        <v>4217</v>
      </c>
      <c r="B4218" s="6">
        <v>45056</v>
      </c>
      <c r="C4218" s="5" t="s">
        <v>72</v>
      </c>
      <c r="D4218" s="5" t="str">
        <f>VLOOKUP($C4218,'Sales Person'!$A$1:$C$21,2,0)</f>
        <v>Cathy Kelley</v>
      </c>
      <c r="E4218" s="5" t="s">
        <v>13</v>
      </c>
      <c r="F4218" s="5" t="str">
        <f>VLOOKUP($E4218,Country!$A$1:$B$11,2,0)</f>
        <v>Asia</v>
      </c>
      <c r="G4218" s="5" t="s">
        <v>24</v>
      </c>
      <c r="H4218" s="5" t="str">
        <f>VLOOKUP($G4218,Products!$A$1:$C$11,COLUMNS(Products!$A$2:B4218),0)</f>
        <v>Audio</v>
      </c>
      <c r="I4218" s="5">
        <f>VLOOKUP($G4218,Products!$A$1:$C$11,COLUMNS(Products!$A$2:C4218),0)</f>
        <v>195.62</v>
      </c>
      <c r="J4218" s="5">
        <v>114.63</v>
      </c>
      <c r="K4218" s="5" t="s">
        <v>84</v>
      </c>
      <c r="L4218" s="5" t="s">
        <v>83</v>
      </c>
      <c r="M4218" s="5" t="str">
        <f t="shared" si="65"/>
        <v>0</v>
      </c>
      <c r="N4218" s="5" t="str">
        <f>TEXT(Table1[[#This Row],[Date]],"mmm")</f>
        <v>May</v>
      </c>
      <c r="O4218" s="5">
        <f>YEAR(Table1[[#This Row],[Date]])</f>
        <v>2023</v>
      </c>
    </row>
    <row r="4219" spans="1:15" x14ac:dyDescent="0.25">
      <c r="A4219" s="5">
        <v>4218</v>
      </c>
      <c r="B4219" s="6">
        <v>45392</v>
      </c>
      <c r="C4219" s="5" t="s">
        <v>58</v>
      </c>
      <c r="D4219" s="5" t="str">
        <f>VLOOKUP($C4219,'Sales Person'!$A$1:$C$21,2,0)</f>
        <v>Nick Patrick</v>
      </c>
      <c r="E4219" s="5" t="s">
        <v>15</v>
      </c>
      <c r="F4219" s="5" t="str">
        <f>VLOOKUP($E4219,Country!$A$1:$B$11,2,0)</f>
        <v>Oceania</v>
      </c>
      <c r="G4219" s="5" t="s">
        <v>33</v>
      </c>
      <c r="H4219" s="5" t="str">
        <f>VLOOKUP($G4219,Products!$A$1:$C$11,COLUMNS(Products!$A$2:B4219),0)</f>
        <v>Electronics</v>
      </c>
      <c r="I4219" s="5">
        <f>VLOOKUP($G4219,Products!$A$1:$C$11,COLUMNS(Products!$A$2:C4219),0)</f>
        <v>381.62</v>
      </c>
      <c r="J4219" s="5">
        <v>860.6</v>
      </c>
      <c r="K4219" s="5" t="s">
        <v>84</v>
      </c>
      <c r="L4219" s="5" t="s">
        <v>83</v>
      </c>
      <c r="M4219" s="5" t="str">
        <f t="shared" si="65"/>
        <v>0</v>
      </c>
      <c r="N4219" s="5" t="str">
        <f>TEXT(Table1[[#This Row],[Date]],"mmm")</f>
        <v>Apr</v>
      </c>
      <c r="O4219" s="5">
        <f>YEAR(Table1[[#This Row],[Date]])</f>
        <v>2024</v>
      </c>
    </row>
    <row r="4220" spans="1:15" x14ac:dyDescent="0.25">
      <c r="A4220" s="5">
        <v>4219</v>
      </c>
      <c r="B4220" s="6">
        <v>45381</v>
      </c>
      <c r="C4220" s="5" t="s">
        <v>54</v>
      </c>
      <c r="D4220" s="5" t="str">
        <f>VLOOKUP($C4220,'Sales Person'!$A$1:$C$21,2,0)</f>
        <v>Michale Cole</v>
      </c>
      <c r="E4220" s="5" t="s">
        <v>7</v>
      </c>
      <c r="F4220" s="5" t="str">
        <f>VLOOKUP($E4220,Country!$A$1:$B$11,2,0)</f>
        <v>Europe</v>
      </c>
      <c r="G4220" s="5" t="s">
        <v>28</v>
      </c>
      <c r="H4220" s="5" t="str">
        <f>VLOOKUP($G4220,Products!$A$1:$C$11,COLUMNS(Products!$A$2:B4220),0)</f>
        <v>Electronics</v>
      </c>
      <c r="I4220" s="5">
        <f>VLOOKUP($G4220,Products!$A$1:$C$11,COLUMNS(Products!$A$2:C4220),0)</f>
        <v>282.79000000000002</v>
      </c>
      <c r="J4220" s="5">
        <v>504.83</v>
      </c>
      <c r="K4220" s="5" t="s">
        <v>82</v>
      </c>
      <c r="L4220" s="5" t="s">
        <v>83</v>
      </c>
      <c r="M4220" s="5" t="str">
        <f t="shared" si="65"/>
        <v>0</v>
      </c>
      <c r="N4220" s="5" t="str">
        <f>TEXT(Table1[[#This Row],[Date]],"mmm")</f>
        <v>Mar</v>
      </c>
      <c r="O4220" s="5">
        <f>YEAR(Table1[[#This Row],[Date]])</f>
        <v>2024</v>
      </c>
    </row>
    <row r="4221" spans="1:15" x14ac:dyDescent="0.25">
      <c r="A4221" s="5">
        <v>4220</v>
      </c>
      <c r="B4221" s="6">
        <v>45029</v>
      </c>
      <c r="C4221" s="5" t="s">
        <v>50</v>
      </c>
      <c r="D4221" s="5" t="str">
        <f>VLOOKUP($C4221,'Sales Person'!$A$1:$C$21,2,0)</f>
        <v>Michale Cole</v>
      </c>
      <c r="E4221" s="5" t="s">
        <v>15</v>
      </c>
      <c r="F4221" s="5" t="str">
        <f>VLOOKUP($E4221,Country!$A$1:$B$11,2,0)</f>
        <v>Oceania</v>
      </c>
      <c r="G4221" s="5" t="s">
        <v>32</v>
      </c>
      <c r="H4221" s="5" t="str">
        <f>VLOOKUP($G4221,Products!$A$1:$C$11,COLUMNS(Products!$A$2:B4221),0)</f>
        <v>Audio</v>
      </c>
      <c r="I4221" s="5">
        <f>VLOOKUP($G4221,Products!$A$1:$C$11,COLUMNS(Products!$A$2:C4221),0)</f>
        <v>143.09</v>
      </c>
      <c r="J4221" s="5">
        <v>158.19</v>
      </c>
      <c r="K4221" s="5" t="s">
        <v>84</v>
      </c>
      <c r="L4221" s="5" t="s">
        <v>83</v>
      </c>
      <c r="M4221" s="5" t="str">
        <f t="shared" si="65"/>
        <v>0</v>
      </c>
      <c r="N4221" s="5" t="str">
        <f>TEXT(Table1[[#This Row],[Date]],"mmm")</f>
        <v>Apr</v>
      </c>
      <c r="O4221" s="5">
        <f>YEAR(Table1[[#This Row],[Date]])</f>
        <v>2023</v>
      </c>
    </row>
    <row r="4222" spans="1:15" x14ac:dyDescent="0.25">
      <c r="A4222" s="5">
        <v>4221</v>
      </c>
      <c r="B4222" s="6">
        <v>45461</v>
      </c>
      <c r="C4222" s="5" t="s">
        <v>46</v>
      </c>
      <c r="D4222" s="5" t="str">
        <f>VLOOKUP($C4222,'Sales Person'!$A$1:$C$21,2,0)</f>
        <v>Nick Patrick</v>
      </c>
      <c r="E4222" s="5" t="s">
        <v>2</v>
      </c>
      <c r="F4222" s="5" t="str">
        <f>VLOOKUP($E4222,Country!$A$1:$B$11,2,0)</f>
        <v>North America</v>
      </c>
      <c r="G4222" s="5" t="s">
        <v>26</v>
      </c>
      <c r="H4222" s="5" t="str">
        <f>VLOOKUP($G4222,Products!$A$1:$C$11,COLUMNS(Products!$A$2:B4222),0)</f>
        <v>Electronics</v>
      </c>
      <c r="I4222" s="5">
        <f>VLOOKUP($G4222,Products!$A$1:$C$11,COLUMNS(Products!$A$2:C4222),0)</f>
        <v>263.2</v>
      </c>
      <c r="J4222" s="5">
        <v>204.88</v>
      </c>
      <c r="K4222" s="5" t="s">
        <v>82</v>
      </c>
      <c r="L4222" s="5" t="s">
        <v>83</v>
      </c>
      <c r="M4222" s="5" t="str">
        <f t="shared" si="65"/>
        <v>0</v>
      </c>
      <c r="N4222" s="5" t="str">
        <f>TEXT(Table1[[#This Row],[Date]],"mmm")</f>
        <v>Jun</v>
      </c>
      <c r="O4222" s="5">
        <f>YEAR(Table1[[#This Row],[Date]])</f>
        <v>2024</v>
      </c>
    </row>
    <row r="4223" spans="1:15" x14ac:dyDescent="0.25">
      <c r="A4223" s="5">
        <v>4222</v>
      </c>
      <c r="B4223" s="6">
        <v>45336</v>
      </c>
      <c r="C4223" s="5" t="s">
        <v>52</v>
      </c>
      <c r="D4223" s="5" t="str">
        <f>VLOOKUP($C4223,'Sales Person'!$A$1:$C$21,2,0)</f>
        <v>Nick Patrick</v>
      </c>
      <c r="E4223" s="5" t="s">
        <v>15</v>
      </c>
      <c r="F4223" s="5" t="str">
        <f>VLOOKUP($E4223,Country!$A$1:$B$11,2,0)</f>
        <v>Oceania</v>
      </c>
      <c r="G4223" s="5" t="s">
        <v>22</v>
      </c>
      <c r="H4223" s="5" t="str">
        <f>VLOOKUP($G4223,Products!$A$1:$C$11,COLUMNS(Products!$A$2:B4223),0)</f>
        <v>Computing</v>
      </c>
      <c r="I4223" s="5">
        <f>VLOOKUP($G4223,Products!$A$1:$C$11,COLUMNS(Products!$A$2:C4223),0)</f>
        <v>415.78</v>
      </c>
      <c r="J4223" s="5">
        <v>789.37</v>
      </c>
      <c r="K4223" s="5" t="s">
        <v>84</v>
      </c>
      <c r="L4223" s="5" t="s">
        <v>83</v>
      </c>
      <c r="M4223" s="5" t="str">
        <f t="shared" si="65"/>
        <v>0</v>
      </c>
      <c r="N4223" s="5" t="str">
        <f>TEXT(Table1[[#This Row],[Date]],"mmm")</f>
        <v>Feb</v>
      </c>
      <c r="O4223" s="5">
        <f>YEAR(Table1[[#This Row],[Date]])</f>
        <v>2024</v>
      </c>
    </row>
    <row r="4224" spans="1:15" x14ac:dyDescent="0.25">
      <c r="A4224" s="5">
        <v>4223</v>
      </c>
      <c r="B4224" s="6">
        <v>45368</v>
      </c>
      <c r="C4224" s="5" t="s">
        <v>74</v>
      </c>
      <c r="D4224" s="5" t="str">
        <f>VLOOKUP($C4224,'Sales Person'!$A$1:$C$21,2,0)</f>
        <v>Michale Cole</v>
      </c>
      <c r="E4224" s="5" t="s">
        <v>9</v>
      </c>
      <c r="F4224" s="5" t="str">
        <f>VLOOKUP($E4224,Country!$A$1:$B$11,2,0)</f>
        <v>Europe</v>
      </c>
      <c r="G4224" s="5" t="s">
        <v>24</v>
      </c>
      <c r="H4224" s="5" t="str">
        <f>VLOOKUP($G4224,Products!$A$1:$C$11,COLUMNS(Products!$A$2:B4224),0)</f>
        <v>Audio</v>
      </c>
      <c r="I4224" s="5">
        <f>VLOOKUP($G4224,Products!$A$1:$C$11,COLUMNS(Products!$A$2:C4224),0)</f>
        <v>195.62</v>
      </c>
      <c r="J4224" s="5">
        <v>750.42</v>
      </c>
      <c r="K4224" s="5" t="s">
        <v>81</v>
      </c>
      <c r="L4224" s="6">
        <v>45378</v>
      </c>
      <c r="M4224" s="5">
        <f t="shared" si="65"/>
        <v>10</v>
      </c>
      <c r="N4224" s="5" t="str">
        <f>TEXT(Table1[[#This Row],[Date]],"mmm")</f>
        <v>Mar</v>
      </c>
      <c r="O4224" s="5">
        <f>YEAR(Table1[[#This Row],[Date]])</f>
        <v>2024</v>
      </c>
    </row>
    <row r="4225" spans="1:15" x14ac:dyDescent="0.25">
      <c r="A4225" s="5">
        <v>4224</v>
      </c>
      <c r="B4225" s="6">
        <v>45094</v>
      </c>
      <c r="C4225" s="5" t="s">
        <v>44</v>
      </c>
      <c r="D4225" s="5" t="str">
        <f>VLOOKUP($C4225,'Sales Person'!$A$1:$C$21,2,0)</f>
        <v>Cathy Kelley</v>
      </c>
      <c r="E4225" s="5" t="s">
        <v>2</v>
      </c>
      <c r="F4225" s="5" t="str">
        <f>VLOOKUP($E4225,Country!$A$1:$B$11,2,0)</f>
        <v>North America</v>
      </c>
      <c r="G4225" s="5" t="s">
        <v>33</v>
      </c>
      <c r="H4225" s="5" t="str">
        <f>VLOOKUP($G4225,Products!$A$1:$C$11,COLUMNS(Products!$A$2:B4225),0)</f>
        <v>Electronics</v>
      </c>
      <c r="I4225" s="5">
        <f>VLOOKUP($G4225,Products!$A$1:$C$11,COLUMNS(Products!$A$2:C4225),0)</f>
        <v>381.62</v>
      </c>
      <c r="J4225" s="5">
        <v>363.87</v>
      </c>
      <c r="K4225" s="5" t="s">
        <v>82</v>
      </c>
      <c r="L4225" s="5" t="s">
        <v>83</v>
      </c>
      <c r="M4225" s="5" t="str">
        <f t="shared" si="65"/>
        <v>0</v>
      </c>
      <c r="N4225" s="5" t="str">
        <f>TEXT(Table1[[#This Row],[Date]],"mmm")</f>
        <v>Jun</v>
      </c>
      <c r="O4225" s="5">
        <f>YEAR(Table1[[#This Row],[Date]])</f>
        <v>2023</v>
      </c>
    </row>
    <row r="4226" spans="1:15" x14ac:dyDescent="0.25">
      <c r="A4226" s="5">
        <v>4225</v>
      </c>
      <c r="B4226" s="6">
        <v>45402</v>
      </c>
      <c r="C4226" s="5" t="s">
        <v>72</v>
      </c>
      <c r="D4226" s="5" t="str">
        <f>VLOOKUP($C4226,'Sales Person'!$A$1:$C$21,2,0)</f>
        <v>Cathy Kelley</v>
      </c>
      <c r="E4226" s="5" t="s">
        <v>5</v>
      </c>
      <c r="F4226" s="5" t="str">
        <f>VLOOKUP($E4226,Country!$A$1:$B$11,2,0)</f>
        <v>South America</v>
      </c>
      <c r="G4226" s="5" t="s">
        <v>29</v>
      </c>
      <c r="H4226" s="5" t="str">
        <f>VLOOKUP($G4226,Products!$A$1:$C$11,COLUMNS(Products!$A$2:B4226),0)</f>
        <v>Computing</v>
      </c>
      <c r="I4226" s="5">
        <f>VLOOKUP($G4226,Products!$A$1:$C$11,COLUMNS(Products!$A$2:C4226),0)</f>
        <v>104.6</v>
      </c>
      <c r="J4226" s="5">
        <v>184.57</v>
      </c>
      <c r="K4226" s="5" t="s">
        <v>84</v>
      </c>
      <c r="L4226" s="5" t="s">
        <v>83</v>
      </c>
      <c r="M4226" s="5" t="str">
        <f t="shared" ref="M4226:M4289" si="66">IFERROR(L4226-B4226,"0")</f>
        <v>0</v>
      </c>
      <c r="N4226" s="5" t="str">
        <f>TEXT(Table1[[#This Row],[Date]],"mmm")</f>
        <v>Apr</v>
      </c>
      <c r="O4226" s="5">
        <f>YEAR(Table1[[#This Row],[Date]])</f>
        <v>2024</v>
      </c>
    </row>
    <row r="4227" spans="1:15" x14ac:dyDescent="0.25">
      <c r="A4227" s="5">
        <v>4226</v>
      </c>
      <c r="B4227" s="6">
        <v>45416</v>
      </c>
      <c r="C4227" s="5" t="s">
        <v>50</v>
      </c>
      <c r="D4227" s="5" t="str">
        <f>VLOOKUP($C4227,'Sales Person'!$A$1:$C$21,2,0)</f>
        <v>Michale Cole</v>
      </c>
      <c r="E4227" s="5" t="s">
        <v>13</v>
      </c>
      <c r="F4227" s="5" t="str">
        <f>VLOOKUP($E4227,Country!$A$1:$B$11,2,0)</f>
        <v>Asia</v>
      </c>
      <c r="G4227" s="5" t="s">
        <v>28</v>
      </c>
      <c r="H4227" s="5" t="str">
        <f>VLOOKUP($G4227,Products!$A$1:$C$11,COLUMNS(Products!$A$2:B4227),0)</f>
        <v>Electronics</v>
      </c>
      <c r="I4227" s="5">
        <f>VLOOKUP($G4227,Products!$A$1:$C$11,COLUMNS(Products!$A$2:C4227),0)</f>
        <v>282.79000000000002</v>
      </c>
      <c r="J4227" s="5">
        <v>659.78</v>
      </c>
      <c r="K4227" s="5" t="s">
        <v>82</v>
      </c>
      <c r="L4227" s="5" t="s">
        <v>83</v>
      </c>
      <c r="M4227" s="5" t="str">
        <f t="shared" si="66"/>
        <v>0</v>
      </c>
      <c r="N4227" s="5" t="str">
        <f>TEXT(Table1[[#This Row],[Date]],"mmm")</f>
        <v>May</v>
      </c>
      <c r="O4227" s="5">
        <f>YEAR(Table1[[#This Row],[Date]])</f>
        <v>2024</v>
      </c>
    </row>
    <row r="4228" spans="1:15" x14ac:dyDescent="0.25">
      <c r="A4228" s="5">
        <v>4227</v>
      </c>
      <c r="B4228" s="6">
        <v>45554</v>
      </c>
      <c r="C4228" s="5" t="s">
        <v>74</v>
      </c>
      <c r="D4228" s="5" t="str">
        <f>VLOOKUP($C4228,'Sales Person'!$A$1:$C$21,2,0)</f>
        <v>Michale Cole</v>
      </c>
      <c r="E4228" s="5" t="s">
        <v>5</v>
      </c>
      <c r="F4228" s="5" t="str">
        <f>VLOOKUP($E4228,Country!$A$1:$B$11,2,0)</f>
        <v>South America</v>
      </c>
      <c r="G4228" s="5" t="s">
        <v>31</v>
      </c>
      <c r="H4228" s="5" t="str">
        <f>VLOOKUP($G4228,Products!$A$1:$C$11,COLUMNS(Products!$A$2:B4228),0)</f>
        <v>Electronics</v>
      </c>
      <c r="I4228" s="5">
        <f>VLOOKUP($G4228,Products!$A$1:$C$11,COLUMNS(Products!$A$2:C4228),0)</f>
        <v>71.97</v>
      </c>
      <c r="J4228" s="5">
        <v>654.25</v>
      </c>
      <c r="K4228" s="5" t="s">
        <v>81</v>
      </c>
      <c r="L4228" s="6">
        <v>45558</v>
      </c>
      <c r="M4228" s="5">
        <f t="shared" si="66"/>
        <v>4</v>
      </c>
      <c r="N4228" s="5" t="str">
        <f>TEXT(Table1[[#This Row],[Date]],"mmm")</f>
        <v>Sep</v>
      </c>
      <c r="O4228" s="5">
        <f>YEAR(Table1[[#This Row],[Date]])</f>
        <v>2024</v>
      </c>
    </row>
    <row r="4229" spans="1:15" x14ac:dyDescent="0.25">
      <c r="A4229" s="5">
        <v>4228</v>
      </c>
      <c r="B4229" s="6">
        <v>45308</v>
      </c>
      <c r="C4229" s="5" t="s">
        <v>50</v>
      </c>
      <c r="D4229" s="5" t="str">
        <f>VLOOKUP($C4229,'Sales Person'!$A$1:$C$21,2,0)</f>
        <v>Michale Cole</v>
      </c>
      <c r="E4229" s="5" t="s">
        <v>9</v>
      </c>
      <c r="F4229" s="5" t="str">
        <f>VLOOKUP($E4229,Country!$A$1:$B$11,2,0)</f>
        <v>Europe</v>
      </c>
      <c r="G4229" s="5" t="s">
        <v>22</v>
      </c>
      <c r="H4229" s="5" t="str">
        <f>VLOOKUP($G4229,Products!$A$1:$C$11,COLUMNS(Products!$A$2:B4229),0)</f>
        <v>Computing</v>
      </c>
      <c r="I4229" s="5">
        <f>VLOOKUP($G4229,Products!$A$1:$C$11,COLUMNS(Products!$A$2:C4229),0)</f>
        <v>415.78</v>
      </c>
      <c r="J4229" s="5">
        <v>556.08000000000004</v>
      </c>
      <c r="K4229" s="5" t="s">
        <v>84</v>
      </c>
      <c r="L4229" s="5" t="s">
        <v>83</v>
      </c>
      <c r="M4229" s="5" t="str">
        <f t="shared" si="66"/>
        <v>0</v>
      </c>
      <c r="N4229" s="5" t="str">
        <f>TEXT(Table1[[#This Row],[Date]],"mmm")</f>
        <v>Jan</v>
      </c>
      <c r="O4229" s="5">
        <f>YEAR(Table1[[#This Row],[Date]])</f>
        <v>2024</v>
      </c>
    </row>
    <row r="4230" spans="1:15" x14ac:dyDescent="0.25">
      <c r="A4230" s="5">
        <v>4229</v>
      </c>
      <c r="B4230" s="6">
        <v>45028</v>
      </c>
      <c r="C4230" s="5" t="s">
        <v>56</v>
      </c>
      <c r="D4230" s="5" t="str">
        <f>VLOOKUP($C4230,'Sales Person'!$A$1:$C$21,2,0)</f>
        <v>Nick Patrick</v>
      </c>
      <c r="E4230" s="5" t="s">
        <v>9</v>
      </c>
      <c r="F4230" s="5" t="str">
        <f>VLOOKUP($E4230,Country!$A$1:$B$11,2,0)</f>
        <v>Europe</v>
      </c>
      <c r="G4230" s="5" t="s">
        <v>20</v>
      </c>
      <c r="H4230" s="5" t="str">
        <f>VLOOKUP($G4230,Products!$A$1:$C$11,COLUMNS(Products!$A$2:B4230),0)</f>
        <v>Office Equipment</v>
      </c>
      <c r="I4230" s="5">
        <f>VLOOKUP($G4230,Products!$A$1:$C$11,COLUMNS(Products!$A$2:C4230),0)</f>
        <v>350.59</v>
      </c>
      <c r="J4230" s="5">
        <v>829.88</v>
      </c>
      <c r="K4230" s="5" t="s">
        <v>81</v>
      </c>
      <c r="L4230" s="6">
        <v>45038</v>
      </c>
      <c r="M4230" s="5">
        <f t="shared" si="66"/>
        <v>10</v>
      </c>
      <c r="N4230" s="5" t="str">
        <f>TEXT(Table1[[#This Row],[Date]],"mmm")</f>
        <v>Apr</v>
      </c>
      <c r="O4230" s="5">
        <f>YEAR(Table1[[#This Row],[Date]])</f>
        <v>2023</v>
      </c>
    </row>
    <row r="4231" spans="1:15" x14ac:dyDescent="0.25">
      <c r="A4231" s="5">
        <v>4230</v>
      </c>
      <c r="B4231" s="6">
        <v>44987</v>
      </c>
      <c r="C4231" s="5" t="s">
        <v>52</v>
      </c>
      <c r="D4231" s="5" t="str">
        <f>VLOOKUP($C4231,'Sales Person'!$A$1:$C$21,2,0)</f>
        <v>Nick Patrick</v>
      </c>
      <c r="E4231" s="5" t="s">
        <v>15</v>
      </c>
      <c r="F4231" s="5" t="str">
        <f>VLOOKUP($E4231,Country!$A$1:$B$11,2,0)</f>
        <v>Oceania</v>
      </c>
      <c r="G4231" s="5" t="s">
        <v>24</v>
      </c>
      <c r="H4231" s="5" t="str">
        <f>VLOOKUP($G4231,Products!$A$1:$C$11,COLUMNS(Products!$A$2:B4231),0)</f>
        <v>Audio</v>
      </c>
      <c r="I4231" s="5">
        <f>VLOOKUP($G4231,Products!$A$1:$C$11,COLUMNS(Products!$A$2:C4231),0)</f>
        <v>195.62</v>
      </c>
      <c r="J4231" s="5">
        <v>753.79</v>
      </c>
      <c r="K4231" s="5" t="s">
        <v>81</v>
      </c>
      <c r="L4231" s="6">
        <v>45007</v>
      </c>
      <c r="M4231" s="5">
        <f t="shared" si="66"/>
        <v>20</v>
      </c>
      <c r="N4231" s="5" t="str">
        <f>TEXT(Table1[[#This Row],[Date]],"mmm")</f>
        <v>Mar</v>
      </c>
      <c r="O4231" s="5">
        <f>YEAR(Table1[[#This Row],[Date]])</f>
        <v>2023</v>
      </c>
    </row>
    <row r="4232" spans="1:15" x14ac:dyDescent="0.25">
      <c r="A4232" s="5">
        <v>4231</v>
      </c>
      <c r="B4232" s="6">
        <v>44944</v>
      </c>
      <c r="C4232" s="5" t="s">
        <v>50</v>
      </c>
      <c r="D4232" s="5" t="str">
        <f>VLOOKUP($C4232,'Sales Person'!$A$1:$C$21,2,0)</f>
        <v>Michale Cole</v>
      </c>
      <c r="E4232" s="5" t="s">
        <v>14</v>
      </c>
      <c r="F4232" s="5" t="str">
        <f>VLOOKUP($E4232,Country!$A$1:$B$11,2,0)</f>
        <v>Asia</v>
      </c>
      <c r="G4232" s="5" t="s">
        <v>30</v>
      </c>
      <c r="H4232" s="5" t="str">
        <f>VLOOKUP($G4232,Products!$A$1:$C$11,COLUMNS(Products!$A$2:B4232),0)</f>
        <v>Audio</v>
      </c>
      <c r="I4232" s="5">
        <f>VLOOKUP($G4232,Products!$A$1:$C$11,COLUMNS(Products!$A$2:C4232),0)</f>
        <v>199.57</v>
      </c>
      <c r="J4232" s="5">
        <v>409.86</v>
      </c>
      <c r="K4232" s="5" t="s">
        <v>81</v>
      </c>
      <c r="L4232" s="6">
        <v>44962</v>
      </c>
      <c r="M4232" s="5">
        <f t="shared" si="66"/>
        <v>18</v>
      </c>
      <c r="N4232" s="5" t="str">
        <f>TEXT(Table1[[#This Row],[Date]],"mmm")</f>
        <v>Jan</v>
      </c>
      <c r="O4232" s="5">
        <f>YEAR(Table1[[#This Row],[Date]])</f>
        <v>2023</v>
      </c>
    </row>
    <row r="4233" spans="1:15" x14ac:dyDescent="0.25">
      <c r="A4233" s="5">
        <v>4232</v>
      </c>
      <c r="B4233" s="6">
        <v>45169</v>
      </c>
      <c r="C4233" s="5" t="s">
        <v>68</v>
      </c>
      <c r="D4233" s="5" t="str">
        <f>VLOOKUP($C4233,'Sales Person'!$A$1:$C$21,2,0)</f>
        <v>Samantha Irvin</v>
      </c>
      <c r="E4233" s="5" t="s">
        <v>11</v>
      </c>
      <c r="F4233" s="5" t="str">
        <f>VLOOKUP($E4233,Country!$A$1:$B$11,2,0)</f>
        <v>Asia</v>
      </c>
      <c r="G4233" s="5" t="s">
        <v>24</v>
      </c>
      <c r="H4233" s="5" t="str">
        <f>VLOOKUP($G4233,Products!$A$1:$C$11,COLUMNS(Products!$A$2:B4233),0)</f>
        <v>Audio</v>
      </c>
      <c r="I4233" s="5">
        <f>VLOOKUP($G4233,Products!$A$1:$C$11,COLUMNS(Products!$A$2:C4233),0)</f>
        <v>195.62</v>
      </c>
      <c r="J4233" s="5">
        <v>479.42</v>
      </c>
      <c r="K4233" s="5" t="s">
        <v>81</v>
      </c>
      <c r="L4233" s="6">
        <v>45181</v>
      </c>
      <c r="M4233" s="5">
        <f t="shared" si="66"/>
        <v>12</v>
      </c>
      <c r="N4233" s="5" t="str">
        <f>TEXT(Table1[[#This Row],[Date]],"mmm")</f>
        <v>Aug</v>
      </c>
      <c r="O4233" s="5">
        <f>YEAR(Table1[[#This Row],[Date]])</f>
        <v>2023</v>
      </c>
    </row>
    <row r="4234" spans="1:15" x14ac:dyDescent="0.25">
      <c r="A4234" s="5">
        <v>4233</v>
      </c>
      <c r="B4234" s="6">
        <v>45261</v>
      </c>
      <c r="C4234" s="5" t="s">
        <v>54</v>
      </c>
      <c r="D4234" s="5" t="str">
        <f>VLOOKUP($C4234,'Sales Person'!$A$1:$C$21,2,0)</f>
        <v>Michale Cole</v>
      </c>
      <c r="E4234" s="5" t="s">
        <v>15</v>
      </c>
      <c r="F4234" s="5" t="str">
        <f>VLOOKUP($E4234,Country!$A$1:$B$11,2,0)</f>
        <v>Oceania</v>
      </c>
      <c r="G4234" s="5" t="s">
        <v>29</v>
      </c>
      <c r="H4234" s="5" t="str">
        <f>VLOOKUP($G4234,Products!$A$1:$C$11,COLUMNS(Products!$A$2:B4234),0)</f>
        <v>Computing</v>
      </c>
      <c r="I4234" s="5">
        <f>VLOOKUP($G4234,Products!$A$1:$C$11,COLUMNS(Products!$A$2:C4234),0)</f>
        <v>104.6</v>
      </c>
      <c r="J4234" s="5">
        <v>766.2</v>
      </c>
      <c r="K4234" s="5" t="s">
        <v>81</v>
      </c>
      <c r="L4234" s="6">
        <v>45281</v>
      </c>
      <c r="M4234" s="5">
        <f t="shared" si="66"/>
        <v>20</v>
      </c>
      <c r="N4234" s="5" t="str">
        <f>TEXT(Table1[[#This Row],[Date]],"mmm")</f>
        <v>Dec</v>
      </c>
      <c r="O4234" s="5">
        <f>YEAR(Table1[[#This Row],[Date]])</f>
        <v>2023</v>
      </c>
    </row>
    <row r="4235" spans="1:15" x14ac:dyDescent="0.25">
      <c r="A4235" s="5">
        <v>4234</v>
      </c>
      <c r="B4235" s="6">
        <v>45195</v>
      </c>
      <c r="C4235" s="5" t="s">
        <v>70</v>
      </c>
      <c r="D4235" s="5" t="str">
        <f>VLOOKUP($C4235,'Sales Person'!$A$1:$C$21,2,0)</f>
        <v>Cathy Kelley</v>
      </c>
      <c r="E4235" s="5" t="s">
        <v>2</v>
      </c>
      <c r="F4235" s="5" t="str">
        <f>VLOOKUP($E4235,Country!$A$1:$B$11,2,0)</f>
        <v>North America</v>
      </c>
      <c r="G4235" s="5" t="s">
        <v>29</v>
      </c>
      <c r="H4235" s="5" t="str">
        <f>VLOOKUP($G4235,Products!$A$1:$C$11,COLUMNS(Products!$A$2:B4235),0)</f>
        <v>Computing</v>
      </c>
      <c r="I4235" s="5">
        <f>VLOOKUP($G4235,Products!$A$1:$C$11,COLUMNS(Products!$A$2:C4235),0)</f>
        <v>104.6</v>
      </c>
      <c r="J4235" s="5">
        <v>544.47</v>
      </c>
      <c r="K4235" s="5" t="s">
        <v>84</v>
      </c>
      <c r="L4235" s="5" t="s">
        <v>83</v>
      </c>
      <c r="M4235" s="5" t="str">
        <f t="shared" si="66"/>
        <v>0</v>
      </c>
      <c r="N4235" s="5" t="str">
        <f>TEXT(Table1[[#This Row],[Date]],"mmm")</f>
        <v>Sep</v>
      </c>
      <c r="O4235" s="5">
        <f>YEAR(Table1[[#This Row],[Date]])</f>
        <v>2023</v>
      </c>
    </row>
    <row r="4236" spans="1:15" x14ac:dyDescent="0.25">
      <c r="A4236" s="5">
        <v>4235</v>
      </c>
      <c r="B4236" s="6">
        <v>45316</v>
      </c>
      <c r="C4236" s="5" t="s">
        <v>40</v>
      </c>
      <c r="D4236" s="5" t="str">
        <f>VLOOKUP($C4236,'Sales Person'!$A$1:$C$21,2,0)</f>
        <v>Samantha Irvin</v>
      </c>
      <c r="E4236" s="5" t="s">
        <v>14</v>
      </c>
      <c r="F4236" s="5" t="str">
        <f>VLOOKUP($E4236,Country!$A$1:$B$11,2,0)</f>
        <v>Asia</v>
      </c>
      <c r="G4236" s="5" t="s">
        <v>24</v>
      </c>
      <c r="H4236" s="5" t="str">
        <f>VLOOKUP($G4236,Products!$A$1:$C$11,COLUMNS(Products!$A$2:B4236),0)</f>
        <v>Audio</v>
      </c>
      <c r="I4236" s="5">
        <f>VLOOKUP($G4236,Products!$A$1:$C$11,COLUMNS(Products!$A$2:C4236),0)</f>
        <v>195.62</v>
      </c>
      <c r="J4236" s="5">
        <v>766.66</v>
      </c>
      <c r="K4236" s="5" t="s">
        <v>84</v>
      </c>
      <c r="L4236" s="5" t="s">
        <v>83</v>
      </c>
      <c r="M4236" s="5" t="str">
        <f t="shared" si="66"/>
        <v>0</v>
      </c>
      <c r="N4236" s="5" t="str">
        <f>TEXT(Table1[[#This Row],[Date]],"mmm")</f>
        <v>Jan</v>
      </c>
      <c r="O4236" s="5">
        <f>YEAR(Table1[[#This Row],[Date]])</f>
        <v>2024</v>
      </c>
    </row>
    <row r="4237" spans="1:15" x14ac:dyDescent="0.25">
      <c r="A4237" s="5">
        <v>4236</v>
      </c>
      <c r="B4237" s="6">
        <v>45453</v>
      </c>
      <c r="C4237" s="5" t="s">
        <v>54</v>
      </c>
      <c r="D4237" s="5" t="str">
        <f>VLOOKUP($C4237,'Sales Person'!$A$1:$C$21,2,0)</f>
        <v>Michale Cole</v>
      </c>
      <c r="E4237" s="5" t="s">
        <v>11</v>
      </c>
      <c r="F4237" s="5" t="str">
        <f>VLOOKUP($E4237,Country!$A$1:$B$11,2,0)</f>
        <v>Asia</v>
      </c>
      <c r="G4237" s="5" t="s">
        <v>29</v>
      </c>
      <c r="H4237" s="5" t="str">
        <f>VLOOKUP($G4237,Products!$A$1:$C$11,COLUMNS(Products!$A$2:B4237),0)</f>
        <v>Computing</v>
      </c>
      <c r="I4237" s="5">
        <f>VLOOKUP($G4237,Products!$A$1:$C$11,COLUMNS(Products!$A$2:C4237),0)</f>
        <v>104.6</v>
      </c>
      <c r="J4237" s="5">
        <v>460.61</v>
      </c>
      <c r="K4237" s="5" t="s">
        <v>81</v>
      </c>
      <c r="L4237" s="6">
        <v>45465</v>
      </c>
      <c r="M4237" s="5">
        <f t="shared" si="66"/>
        <v>12</v>
      </c>
      <c r="N4237" s="5" t="str">
        <f>TEXT(Table1[[#This Row],[Date]],"mmm")</f>
        <v>Jun</v>
      </c>
      <c r="O4237" s="5">
        <f>YEAR(Table1[[#This Row],[Date]])</f>
        <v>2024</v>
      </c>
    </row>
    <row r="4238" spans="1:15" x14ac:dyDescent="0.25">
      <c r="A4238" s="5">
        <v>4237</v>
      </c>
      <c r="B4238" s="6">
        <v>45020</v>
      </c>
      <c r="C4238" s="5" t="s">
        <v>62</v>
      </c>
      <c r="D4238" s="5" t="str">
        <f>VLOOKUP($C4238,'Sales Person'!$A$1:$C$21,2,0)</f>
        <v>Cathy Kelley</v>
      </c>
      <c r="E4238" s="5" t="s">
        <v>4</v>
      </c>
      <c r="F4238" s="5" t="str">
        <f>VLOOKUP($E4238,Country!$A$1:$B$11,2,0)</f>
        <v>North America</v>
      </c>
      <c r="G4238" s="5" t="s">
        <v>33</v>
      </c>
      <c r="H4238" s="5" t="str">
        <f>VLOOKUP($G4238,Products!$A$1:$C$11,COLUMNS(Products!$A$2:B4238),0)</f>
        <v>Electronics</v>
      </c>
      <c r="I4238" s="5">
        <f>VLOOKUP($G4238,Products!$A$1:$C$11,COLUMNS(Products!$A$2:C4238),0)</f>
        <v>381.62</v>
      </c>
      <c r="J4238" s="5">
        <v>767.86</v>
      </c>
      <c r="K4238" s="5" t="s">
        <v>81</v>
      </c>
      <c r="L4238" s="6">
        <v>45022</v>
      </c>
      <c r="M4238" s="5">
        <f t="shared" si="66"/>
        <v>2</v>
      </c>
      <c r="N4238" s="5" t="str">
        <f>TEXT(Table1[[#This Row],[Date]],"mmm")</f>
        <v>Apr</v>
      </c>
      <c r="O4238" s="5">
        <f>YEAR(Table1[[#This Row],[Date]])</f>
        <v>2023</v>
      </c>
    </row>
    <row r="4239" spans="1:15" x14ac:dyDescent="0.25">
      <c r="A4239" s="5">
        <v>4238</v>
      </c>
      <c r="B4239" s="6">
        <v>45306</v>
      </c>
      <c r="C4239" s="5" t="s">
        <v>50</v>
      </c>
      <c r="D4239" s="5" t="str">
        <f>VLOOKUP($C4239,'Sales Person'!$A$1:$C$21,2,0)</f>
        <v>Michale Cole</v>
      </c>
      <c r="E4239" s="5" t="s">
        <v>10</v>
      </c>
      <c r="F4239" s="5" t="str">
        <f>VLOOKUP($E4239,Country!$A$1:$B$11,2,0)</f>
        <v>Europe</v>
      </c>
      <c r="G4239" s="5" t="s">
        <v>32</v>
      </c>
      <c r="H4239" s="5" t="str">
        <f>VLOOKUP($G4239,Products!$A$1:$C$11,COLUMNS(Products!$A$2:B4239),0)</f>
        <v>Audio</v>
      </c>
      <c r="I4239" s="5">
        <f>VLOOKUP($G4239,Products!$A$1:$C$11,COLUMNS(Products!$A$2:C4239),0)</f>
        <v>143.09</v>
      </c>
      <c r="J4239" s="5">
        <v>291.04000000000002</v>
      </c>
      <c r="K4239" s="5" t="s">
        <v>82</v>
      </c>
      <c r="L4239" s="5" t="s">
        <v>83</v>
      </c>
      <c r="M4239" s="5" t="str">
        <f t="shared" si="66"/>
        <v>0</v>
      </c>
      <c r="N4239" s="5" t="str">
        <f>TEXT(Table1[[#This Row],[Date]],"mmm")</f>
        <v>Jan</v>
      </c>
      <c r="O4239" s="5">
        <f>YEAR(Table1[[#This Row],[Date]])</f>
        <v>2024</v>
      </c>
    </row>
    <row r="4240" spans="1:15" x14ac:dyDescent="0.25">
      <c r="A4240" s="5">
        <v>4239</v>
      </c>
      <c r="B4240" s="6">
        <v>45016</v>
      </c>
      <c r="C4240" s="5" t="s">
        <v>70</v>
      </c>
      <c r="D4240" s="5" t="str">
        <f>VLOOKUP($C4240,'Sales Person'!$A$1:$C$21,2,0)</f>
        <v>Cathy Kelley</v>
      </c>
      <c r="E4240" s="5" t="s">
        <v>4</v>
      </c>
      <c r="F4240" s="5" t="str">
        <f>VLOOKUP($E4240,Country!$A$1:$B$11,2,0)</f>
        <v>North America</v>
      </c>
      <c r="G4240" s="5" t="s">
        <v>24</v>
      </c>
      <c r="H4240" s="5" t="str">
        <f>VLOOKUP($G4240,Products!$A$1:$C$11,COLUMNS(Products!$A$2:B4240),0)</f>
        <v>Audio</v>
      </c>
      <c r="I4240" s="5">
        <f>VLOOKUP($G4240,Products!$A$1:$C$11,COLUMNS(Products!$A$2:C4240),0)</f>
        <v>195.62</v>
      </c>
      <c r="J4240" s="5">
        <v>354.81</v>
      </c>
      <c r="K4240" s="5" t="s">
        <v>81</v>
      </c>
      <c r="L4240" s="6">
        <v>45018</v>
      </c>
      <c r="M4240" s="5">
        <f t="shared" si="66"/>
        <v>2</v>
      </c>
      <c r="N4240" s="5" t="str">
        <f>TEXT(Table1[[#This Row],[Date]],"mmm")</f>
        <v>Mar</v>
      </c>
      <c r="O4240" s="5">
        <f>YEAR(Table1[[#This Row],[Date]])</f>
        <v>2023</v>
      </c>
    </row>
    <row r="4241" spans="1:15" x14ac:dyDescent="0.25">
      <c r="A4241" s="5">
        <v>4240</v>
      </c>
      <c r="B4241" s="6">
        <v>44930</v>
      </c>
      <c r="C4241" s="5" t="s">
        <v>38</v>
      </c>
      <c r="D4241" s="5" t="str">
        <f>VLOOKUP($C4241,'Sales Person'!$A$1:$C$21,2,0)</f>
        <v>Samantha Irvin</v>
      </c>
      <c r="E4241" s="5" t="s">
        <v>4</v>
      </c>
      <c r="F4241" s="5" t="str">
        <f>VLOOKUP($E4241,Country!$A$1:$B$11,2,0)</f>
        <v>North America</v>
      </c>
      <c r="G4241" s="5" t="s">
        <v>28</v>
      </c>
      <c r="H4241" s="5" t="str">
        <f>VLOOKUP($G4241,Products!$A$1:$C$11,COLUMNS(Products!$A$2:B4241),0)</f>
        <v>Electronics</v>
      </c>
      <c r="I4241" s="5">
        <f>VLOOKUP($G4241,Products!$A$1:$C$11,COLUMNS(Products!$A$2:C4241),0)</f>
        <v>282.79000000000002</v>
      </c>
      <c r="J4241" s="5">
        <v>166.92</v>
      </c>
      <c r="K4241" s="5" t="s">
        <v>82</v>
      </c>
      <c r="L4241" s="5" t="s">
        <v>83</v>
      </c>
      <c r="M4241" s="5" t="str">
        <f t="shared" si="66"/>
        <v>0</v>
      </c>
      <c r="N4241" s="5" t="str">
        <f>TEXT(Table1[[#This Row],[Date]],"mmm")</f>
        <v>Jan</v>
      </c>
      <c r="O4241" s="5">
        <f>YEAR(Table1[[#This Row],[Date]])</f>
        <v>2023</v>
      </c>
    </row>
    <row r="4242" spans="1:15" x14ac:dyDescent="0.25">
      <c r="A4242" s="5">
        <v>4241</v>
      </c>
      <c r="B4242" s="6">
        <v>45338</v>
      </c>
      <c r="C4242" s="5" t="s">
        <v>44</v>
      </c>
      <c r="D4242" s="5" t="str">
        <f>VLOOKUP($C4242,'Sales Person'!$A$1:$C$21,2,0)</f>
        <v>Cathy Kelley</v>
      </c>
      <c r="E4242" s="5" t="s">
        <v>2</v>
      </c>
      <c r="F4242" s="5" t="str">
        <f>VLOOKUP($E4242,Country!$A$1:$B$11,2,0)</f>
        <v>North America</v>
      </c>
      <c r="G4242" s="5" t="s">
        <v>26</v>
      </c>
      <c r="H4242" s="5" t="str">
        <f>VLOOKUP($G4242,Products!$A$1:$C$11,COLUMNS(Products!$A$2:B4242),0)</f>
        <v>Electronics</v>
      </c>
      <c r="I4242" s="5">
        <f>VLOOKUP($G4242,Products!$A$1:$C$11,COLUMNS(Products!$A$2:C4242),0)</f>
        <v>263.2</v>
      </c>
      <c r="J4242" s="5">
        <v>525.9</v>
      </c>
      <c r="K4242" s="5" t="s">
        <v>84</v>
      </c>
      <c r="L4242" s="5" t="s">
        <v>83</v>
      </c>
      <c r="M4242" s="5" t="str">
        <f t="shared" si="66"/>
        <v>0</v>
      </c>
      <c r="N4242" s="5" t="str">
        <f>TEXT(Table1[[#This Row],[Date]],"mmm")</f>
        <v>Feb</v>
      </c>
      <c r="O4242" s="5">
        <f>YEAR(Table1[[#This Row],[Date]])</f>
        <v>2024</v>
      </c>
    </row>
    <row r="4243" spans="1:15" x14ac:dyDescent="0.25">
      <c r="A4243" s="5">
        <v>4242</v>
      </c>
      <c r="B4243" s="6">
        <v>45161</v>
      </c>
      <c r="C4243" s="5" t="s">
        <v>58</v>
      </c>
      <c r="D4243" s="5" t="str">
        <f>VLOOKUP($C4243,'Sales Person'!$A$1:$C$21,2,0)</f>
        <v>Nick Patrick</v>
      </c>
      <c r="E4243" s="5" t="s">
        <v>2</v>
      </c>
      <c r="F4243" s="5" t="str">
        <f>VLOOKUP($E4243,Country!$A$1:$B$11,2,0)</f>
        <v>North America</v>
      </c>
      <c r="G4243" s="5" t="s">
        <v>31</v>
      </c>
      <c r="H4243" s="5" t="str">
        <f>VLOOKUP($G4243,Products!$A$1:$C$11,COLUMNS(Products!$A$2:B4243),0)</f>
        <v>Electronics</v>
      </c>
      <c r="I4243" s="5">
        <f>VLOOKUP($G4243,Products!$A$1:$C$11,COLUMNS(Products!$A$2:C4243),0)</f>
        <v>71.97</v>
      </c>
      <c r="J4243" s="5">
        <v>336.13</v>
      </c>
      <c r="K4243" s="5" t="s">
        <v>84</v>
      </c>
      <c r="L4243" s="5" t="s">
        <v>83</v>
      </c>
      <c r="M4243" s="5" t="str">
        <f t="shared" si="66"/>
        <v>0</v>
      </c>
      <c r="N4243" s="5" t="str">
        <f>TEXT(Table1[[#This Row],[Date]],"mmm")</f>
        <v>Aug</v>
      </c>
      <c r="O4243" s="5">
        <f>YEAR(Table1[[#This Row],[Date]])</f>
        <v>2023</v>
      </c>
    </row>
    <row r="4244" spans="1:15" x14ac:dyDescent="0.25">
      <c r="A4244" s="5">
        <v>4243</v>
      </c>
      <c r="B4244" s="6">
        <v>45583</v>
      </c>
      <c r="C4244" s="5" t="s">
        <v>66</v>
      </c>
      <c r="D4244" s="5" t="str">
        <f>VLOOKUP($C4244,'Sales Person'!$A$1:$C$21,2,0)</f>
        <v>Michale Cole</v>
      </c>
      <c r="E4244" s="5" t="s">
        <v>4</v>
      </c>
      <c r="F4244" s="5" t="str">
        <f>VLOOKUP($E4244,Country!$A$1:$B$11,2,0)</f>
        <v>North America</v>
      </c>
      <c r="G4244" s="5" t="s">
        <v>20</v>
      </c>
      <c r="H4244" s="5" t="str">
        <f>VLOOKUP($G4244,Products!$A$1:$C$11,COLUMNS(Products!$A$2:B4244),0)</f>
        <v>Office Equipment</v>
      </c>
      <c r="I4244" s="5">
        <f>VLOOKUP($G4244,Products!$A$1:$C$11,COLUMNS(Products!$A$2:C4244),0)</f>
        <v>350.59</v>
      </c>
      <c r="J4244" s="5">
        <v>479.52</v>
      </c>
      <c r="K4244" s="5" t="s">
        <v>81</v>
      </c>
      <c r="L4244" s="6">
        <v>45585</v>
      </c>
      <c r="M4244" s="5">
        <f t="shared" si="66"/>
        <v>2</v>
      </c>
      <c r="N4244" s="5" t="str">
        <f>TEXT(Table1[[#This Row],[Date]],"mmm")</f>
        <v>Oct</v>
      </c>
      <c r="O4244" s="5">
        <f>YEAR(Table1[[#This Row],[Date]])</f>
        <v>2024</v>
      </c>
    </row>
    <row r="4245" spans="1:15" x14ac:dyDescent="0.25">
      <c r="A4245" s="5">
        <v>4244</v>
      </c>
      <c r="B4245" s="6">
        <v>45096</v>
      </c>
      <c r="C4245" s="5" t="s">
        <v>58</v>
      </c>
      <c r="D4245" s="5" t="str">
        <f>VLOOKUP($C4245,'Sales Person'!$A$1:$C$21,2,0)</f>
        <v>Nick Patrick</v>
      </c>
      <c r="E4245" s="5" t="s">
        <v>14</v>
      </c>
      <c r="F4245" s="5" t="str">
        <f>VLOOKUP($E4245,Country!$A$1:$B$11,2,0)</f>
        <v>Asia</v>
      </c>
      <c r="G4245" s="5" t="s">
        <v>22</v>
      </c>
      <c r="H4245" s="5" t="str">
        <f>VLOOKUP($G4245,Products!$A$1:$C$11,COLUMNS(Products!$A$2:B4245),0)</f>
        <v>Computing</v>
      </c>
      <c r="I4245" s="5">
        <f>VLOOKUP($G4245,Products!$A$1:$C$11,COLUMNS(Products!$A$2:C4245),0)</f>
        <v>415.78</v>
      </c>
      <c r="J4245" s="5">
        <v>127.18</v>
      </c>
      <c r="K4245" s="5" t="s">
        <v>84</v>
      </c>
      <c r="L4245" s="5" t="s">
        <v>83</v>
      </c>
      <c r="M4245" s="5" t="str">
        <f t="shared" si="66"/>
        <v>0</v>
      </c>
      <c r="N4245" s="5" t="str">
        <f>TEXT(Table1[[#This Row],[Date]],"mmm")</f>
        <v>Jun</v>
      </c>
      <c r="O4245" s="5">
        <f>YEAR(Table1[[#This Row],[Date]])</f>
        <v>2023</v>
      </c>
    </row>
    <row r="4246" spans="1:15" x14ac:dyDescent="0.25">
      <c r="A4246" s="5">
        <v>4245</v>
      </c>
      <c r="B4246" s="6">
        <v>45448</v>
      </c>
      <c r="C4246" s="5" t="s">
        <v>44</v>
      </c>
      <c r="D4246" s="5" t="str">
        <f>VLOOKUP($C4246,'Sales Person'!$A$1:$C$21,2,0)</f>
        <v>Cathy Kelley</v>
      </c>
      <c r="E4246" s="5" t="s">
        <v>7</v>
      </c>
      <c r="F4246" s="5" t="str">
        <f>VLOOKUP($E4246,Country!$A$1:$B$11,2,0)</f>
        <v>Europe</v>
      </c>
      <c r="G4246" s="5" t="s">
        <v>24</v>
      </c>
      <c r="H4246" s="5" t="str">
        <f>VLOOKUP($G4246,Products!$A$1:$C$11,COLUMNS(Products!$A$2:B4246),0)</f>
        <v>Audio</v>
      </c>
      <c r="I4246" s="5">
        <f>VLOOKUP($G4246,Products!$A$1:$C$11,COLUMNS(Products!$A$2:C4246),0)</f>
        <v>195.62</v>
      </c>
      <c r="J4246" s="5">
        <v>875.97</v>
      </c>
      <c r="K4246" s="5" t="s">
        <v>82</v>
      </c>
      <c r="L4246" s="5" t="s">
        <v>83</v>
      </c>
      <c r="M4246" s="5" t="str">
        <f t="shared" si="66"/>
        <v>0</v>
      </c>
      <c r="N4246" s="5" t="str">
        <f>TEXT(Table1[[#This Row],[Date]],"mmm")</f>
        <v>Jun</v>
      </c>
      <c r="O4246" s="5">
        <f>YEAR(Table1[[#This Row],[Date]])</f>
        <v>2024</v>
      </c>
    </row>
    <row r="4247" spans="1:15" x14ac:dyDescent="0.25">
      <c r="A4247" s="5">
        <v>4246</v>
      </c>
      <c r="B4247" s="6">
        <v>45041</v>
      </c>
      <c r="C4247" s="5" t="s">
        <v>40</v>
      </c>
      <c r="D4247" s="5" t="str">
        <f>VLOOKUP($C4247,'Sales Person'!$A$1:$C$21,2,0)</f>
        <v>Samantha Irvin</v>
      </c>
      <c r="E4247" s="5" t="s">
        <v>2</v>
      </c>
      <c r="F4247" s="5" t="str">
        <f>VLOOKUP($E4247,Country!$A$1:$B$11,2,0)</f>
        <v>North America</v>
      </c>
      <c r="G4247" s="5" t="s">
        <v>30</v>
      </c>
      <c r="H4247" s="5" t="str">
        <f>VLOOKUP($G4247,Products!$A$1:$C$11,COLUMNS(Products!$A$2:B4247),0)</f>
        <v>Audio</v>
      </c>
      <c r="I4247" s="5">
        <f>VLOOKUP($G4247,Products!$A$1:$C$11,COLUMNS(Products!$A$2:C4247),0)</f>
        <v>199.57</v>
      </c>
      <c r="J4247" s="5">
        <v>799.91</v>
      </c>
      <c r="K4247" s="5" t="s">
        <v>82</v>
      </c>
      <c r="L4247" s="5" t="s">
        <v>83</v>
      </c>
      <c r="M4247" s="5" t="str">
        <f t="shared" si="66"/>
        <v>0</v>
      </c>
      <c r="N4247" s="5" t="str">
        <f>TEXT(Table1[[#This Row],[Date]],"mmm")</f>
        <v>Apr</v>
      </c>
      <c r="O4247" s="5">
        <f>YEAR(Table1[[#This Row],[Date]])</f>
        <v>2023</v>
      </c>
    </row>
    <row r="4248" spans="1:15" x14ac:dyDescent="0.25">
      <c r="A4248" s="5">
        <v>4247</v>
      </c>
      <c r="B4248" s="6">
        <v>45180</v>
      </c>
      <c r="C4248" s="5" t="s">
        <v>74</v>
      </c>
      <c r="D4248" s="5" t="str">
        <f>VLOOKUP($C4248,'Sales Person'!$A$1:$C$21,2,0)</f>
        <v>Michale Cole</v>
      </c>
      <c r="E4248" s="5" t="s">
        <v>15</v>
      </c>
      <c r="F4248" s="5" t="str">
        <f>VLOOKUP($E4248,Country!$A$1:$B$11,2,0)</f>
        <v>Oceania</v>
      </c>
      <c r="G4248" s="5" t="s">
        <v>29</v>
      </c>
      <c r="H4248" s="5" t="str">
        <f>VLOOKUP($G4248,Products!$A$1:$C$11,COLUMNS(Products!$A$2:B4248),0)</f>
        <v>Computing</v>
      </c>
      <c r="I4248" s="5">
        <f>VLOOKUP($G4248,Products!$A$1:$C$11,COLUMNS(Products!$A$2:C4248),0)</f>
        <v>104.6</v>
      </c>
      <c r="J4248" s="5">
        <v>759.33</v>
      </c>
      <c r="K4248" s="5" t="s">
        <v>82</v>
      </c>
      <c r="L4248" s="5" t="s">
        <v>83</v>
      </c>
      <c r="M4248" s="5" t="str">
        <f t="shared" si="66"/>
        <v>0</v>
      </c>
      <c r="N4248" s="5" t="str">
        <f>TEXT(Table1[[#This Row],[Date]],"mmm")</f>
        <v>Sep</v>
      </c>
      <c r="O4248" s="5">
        <f>YEAR(Table1[[#This Row],[Date]])</f>
        <v>2023</v>
      </c>
    </row>
    <row r="4249" spans="1:15" x14ac:dyDescent="0.25">
      <c r="A4249" s="5">
        <v>4248</v>
      </c>
      <c r="B4249" s="6">
        <v>45468</v>
      </c>
      <c r="C4249" s="5" t="s">
        <v>70</v>
      </c>
      <c r="D4249" s="5" t="str">
        <f>VLOOKUP($C4249,'Sales Person'!$A$1:$C$21,2,0)</f>
        <v>Cathy Kelley</v>
      </c>
      <c r="E4249" s="5" t="s">
        <v>10</v>
      </c>
      <c r="F4249" s="5" t="str">
        <f>VLOOKUP($E4249,Country!$A$1:$B$11,2,0)</f>
        <v>Europe</v>
      </c>
      <c r="G4249" s="5" t="s">
        <v>26</v>
      </c>
      <c r="H4249" s="5" t="str">
        <f>VLOOKUP($G4249,Products!$A$1:$C$11,COLUMNS(Products!$A$2:B4249),0)</f>
        <v>Electronics</v>
      </c>
      <c r="I4249" s="5">
        <f>VLOOKUP($G4249,Products!$A$1:$C$11,COLUMNS(Products!$A$2:C4249),0)</f>
        <v>263.2</v>
      </c>
      <c r="J4249" s="5">
        <v>246.85</v>
      </c>
      <c r="K4249" s="5" t="s">
        <v>81</v>
      </c>
      <c r="L4249" s="6">
        <v>45474</v>
      </c>
      <c r="M4249" s="5">
        <f t="shared" si="66"/>
        <v>6</v>
      </c>
      <c r="N4249" s="5" t="str">
        <f>TEXT(Table1[[#This Row],[Date]],"mmm")</f>
        <v>Jun</v>
      </c>
      <c r="O4249" s="5">
        <f>YEAR(Table1[[#This Row],[Date]])</f>
        <v>2024</v>
      </c>
    </row>
    <row r="4250" spans="1:15" x14ac:dyDescent="0.25">
      <c r="A4250" s="5">
        <v>4249</v>
      </c>
      <c r="B4250" s="6">
        <v>45420</v>
      </c>
      <c r="C4250" s="5" t="s">
        <v>74</v>
      </c>
      <c r="D4250" s="5" t="str">
        <f>VLOOKUP($C4250,'Sales Person'!$A$1:$C$21,2,0)</f>
        <v>Michale Cole</v>
      </c>
      <c r="E4250" s="5" t="s">
        <v>13</v>
      </c>
      <c r="F4250" s="5" t="str">
        <f>VLOOKUP($E4250,Country!$A$1:$B$11,2,0)</f>
        <v>Asia</v>
      </c>
      <c r="G4250" s="5" t="s">
        <v>33</v>
      </c>
      <c r="H4250" s="5" t="str">
        <f>VLOOKUP($G4250,Products!$A$1:$C$11,COLUMNS(Products!$A$2:B4250),0)</f>
        <v>Electronics</v>
      </c>
      <c r="I4250" s="5">
        <f>VLOOKUP($G4250,Products!$A$1:$C$11,COLUMNS(Products!$A$2:C4250),0)</f>
        <v>381.62</v>
      </c>
      <c r="J4250" s="5">
        <v>305.91000000000003</v>
      </c>
      <c r="K4250" s="5" t="s">
        <v>81</v>
      </c>
      <c r="L4250" s="6">
        <v>45435</v>
      </c>
      <c r="M4250" s="5">
        <f t="shared" si="66"/>
        <v>15</v>
      </c>
      <c r="N4250" s="5" t="str">
        <f>TEXT(Table1[[#This Row],[Date]],"mmm")</f>
        <v>May</v>
      </c>
      <c r="O4250" s="5">
        <f>YEAR(Table1[[#This Row],[Date]])</f>
        <v>2024</v>
      </c>
    </row>
    <row r="4251" spans="1:15" x14ac:dyDescent="0.25">
      <c r="A4251" s="5">
        <v>4250</v>
      </c>
      <c r="B4251" s="6">
        <v>45130</v>
      </c>
      <c r="C4251" s="5" t="s">
        <v>42</v>
      </c>
      <c r="D4251" s="5" t="str">
        <f>VLOOKUP($C4251,'Sales Person'!$A$1:$C$21,2,0)</f>
        <v>Cathy Kelley</v>
      </c>
      <c r="E4251" s="5" t="s">
        <v>11</v>
      </c>
      <c r="F4251" s="5" t="str">
        <f>VLOOKUP($E4251,Country!$A$1:$B$11,2,0)</f>
        <v>Asia</v>
      </c>
      <c r="G4251" s="5" t="s">
        <v>31</v>
      </c>
      <c r="H4251" s="5" t="str">
        <f>VLOOKUP($G4251,Products!$A$1:$C$11,COLUMNS(Products!$A$2:B4251),0)</f>
        <v>Electronics</v>
      </c>
      <c r="I4251" s="5">
        <f>VLOOKUP($G4251,Products!$A$1:$C$11,COLUMNS(Products!$A$2:C4251),0)</f>
        <v>71.97</v>
      </c>
      <c r="J4251" s="5">
        <v>694.44</v>
      </c>
      <c r="K4251" s="5" t="s">
        <v>84</v>
      </c>
      <c r="L4251" s="5" t="s">
        <v>83</v>
      </c>
      <c r="M4251" s="5" t="str">
        <f t="shared" si="66"/>
        <v>0</v>
      </c>
      <c r="N4251" s="5" t="str">
        <f>TEXT(Table1[[#This Row],[Date]],"mmm")</f>
        <v>Jul</v>
      </c>
      <c r="O4251" s="5">
        <f>YEAR(Table1[[#This Row],[Date]])</f>
        <v>2023</v>
      </c>
    </row>
    <row r="4252" spans="1:15" x14ac:dyDescent="0.25">
      <c r="A4252" s="5">
        <v>4251</v>
      </c>
      <c r="B4252" s="6">
        <v>45281</v>
      </c>
      <c r="C4252" s="5" t="s">
        <v>74</v>
      </c>
      <c r="D4252" s="5" t="str">
        <f>VLOOKUP($C4252,'Sales Person'!$A$1:$C$21,2,0)</f>
        <v>Michale Cole</v>
      </c>
      <c r="E4252" s="5" t="s">
        <v>5</v>
      </c>
      <c r="F4252" s="5" t="str">
        <f>VLOOKUP($E4252,Country!$A$1:$B$11,2,0)</f>
        <v>South America</v>
      </c>
      <c r="G4252" s="5" t="s">
        <v>31</v>
      </c>
      <c r="H4252" s="5" t="str">
        <f>VLOOKUP($G4252,Products!$A$1:$C$11,COLUMNS(Products!$A$2:B4252),0)</f>
        <v>Electronics</v>
      </c>
      <c r="I4252" s="5">
        <f>VLOOKUP($G4252,Products!$A$1:$C$11,COLUMNS(Products!$A$2:C4252),0)</f>
        <v>71.97</v>
      </c>
      <c r="J4252" s="5">
        <v>889.9</v>
      </c>
      <c r="K4252" s="5" t="s">
        <v>84</v>
      </c>
      <c r="L4252" s="5" t="s">
        <v>83</v>
      </c>
      <c r="M4252" s="5" t="str">
        <f t="shared" si="66"/>
        <v>0</v>
      </c>
      <c r="N4252" s="5" t="str">
        <f>TEXT(Table1[[#This Row],[Date]],"mmm")</f>
        <v>Dec</v>
      </c>
      <c r="O4252" s="5">
        <f>YEAR(Table1[[#This Row],[Date]])</f>
        <v>2023</v>
      </c>
    </row>
    <row r="4253" spans="1:15" x14ac:dyDescent="0.25">
      <c r="A4253" s="5">
        <v>4252</v>
      </c>
      <c r="B4253" s="6">
        <v>45601</v>
      </c>
      <c r="C4253" s="5" t="s">
        <v>58</v>
      </c>
      <c r="D4253" s="5" t="str">
        <f>VLOOKUP($C4253,'Sales Person'!$A$1:$C$21,2,0)</f>
        <v>Nick Patrick</v>
      </c>
      <c r="E4253" s="5" t="s">
        <v>15</v>
      </c>
      <c r="F4253" s="5" t="str">
        <f>VLOOKUP($E4253,Country!$A$1:$B$11,2,0)</f>
        <v>Oceania</v>
      </c>
      <c r="G4253" s="5" t="s">
        <v>29</v>
      </c>
      <c r="H4253" s="5" t="str">
        <f>VLOOKUP($G4253,Products!$A$1:$C$11,COLUMNS(Products!$A$2:B4253),0)</f>
        <v>Computing</v>
      </c>
      <c r="I4253" s="5">
        <f>VLOOKUP($G4253,Products!$A$1:$C$11,COLUMNS(Products!$A$2:C4253),0)</f>
        <v>104.6</v>
      </c>
      <c r="J4253" s="5">
        <v>304.58</v>
      </c>
      <c r="K4253" s="5" t="s">
        <v>82</v>
      </c>
      <c r="L4253" s="5" t="s">
        <v>83</v>
      </c>
      <c r="M4253" s="5" t="str">
        <f t="shared" si="66"/>
        <v>0</v>
      </c>
      <c r="N4253" s="5" t="str">
        <f>TEXT(Table1[[#This Row],[Date]],"mmm")</f>
        <v>Nov</v>
      </c>
      <c r="O4253" s="5">
        <f>YEAR(Table1[[#This Row],[Date]])</f>
        <v>2024</v>
      </c>
    </row>
    <row r="4254" spans="1:15" x14ac:dyDescent="0.25">
      <c r="A4254" s="5">
        <v>4253</v>
      </c>
      <c r="B4254" s="6">
        <v>45590</v>
      </c>
      <c r="C4254" s="5" t="s">
        <v>72</v>
      </c>
      <c r="D4254" s="5" t="str">
        <f>VLOOKUP($C4254,'Sales Person'!$A$1:$C$21,2,0)</f>
        <v>Cathy Kelley</v>
      </c>
      <c r="E4254" s="5" t="s">
        <v>7</v>
      </c>
      <c r="F4254" s="5" t="str">
        <f>VLOOKUP($E4254,Country!$A$1:$B$11,2,0)</f>
        <v>Europe</v>
      </c>
      <c r="G4254" s="5" t="s">
        <v>29</v>
      </c>
      <c r="H4254" s="5" t="str">
        <f>VLOOKUP($G4254,Products!$A$1:$C$11,COLUMNS(Products!$A$2:B4254),0)</f>
        <v>Computing</v>
      </c>
      <c r="I4254" s="5">
        <f>VLOOKUP($G4254,Products!$A$1:$C$11,COLUMNS(Products!$A$2:C4254),0)</f>
        <v>104.6</v>
      </c>
      <c r="J4254" s="5">
        <v>679.89</v>
      </c>
      <c r="K4254" s="5" t="s">
        <v>82</v>
      </c>
      <c r="L4254" s="5" t="s">
        <v>83</v>
      </c>
      <c r="M4254" s="5" t="str">
        <f t="shared" si="66"/>
        <v>0</v>
      </c>
      <c r="N4254" s="5" t="str">
        <f>TEXT(Table1[[#This Row],[Date]],"mmm")</f>
        <v>Oct</v>
      </c>
      <c r="O4254" s="5">
        <f>YEAR(Table1[[#This Row],[Date]])</f>
        <v>2024</v>
      </c>
    </row>
    <row r="4255" spans="1:15" x14ac:dyDescent="0.25">
      <c r="A4255" s="5">
        <v>4254</v>
      </c>
      <c r="B4255" s="6">
        <v>45154</v>
      </c>
      <c r="C4255" s="5" t="s">
        <v>52</v>
      </c>
      <c r="D4255" s="5" t="str">
        <f>VLOOKUP($C4255,'Sales Person'!$A$1:$C$21,2,0)</f>
        <v>Nick Patrick</v>
      </c>
      <c r="E4255" s="5" t="s">
        <v>11</v>
      </c>
      <c r="F4255" s="5" t="str">
        <f>VLOOKUP($E4255,Country!$A$1:$B$11,2,0)</f>
        <v>Asia</v>
      </c>
      <c r="G4255" s="5" t="s">
        <v>30</v>
      </c>
      <c r="H4255" s="5" t="str">
        <f>VLOOKUP($G4255,Products!$A$1:$C$11,COLUMNS(Products!$A$2:B4255),0)</f>
        <v>Audio</v>
      </c>
      <c r="I4255" s="5">
        <f>VLOOKUP($G4255,Products!$A$1:$C$11,COLUMNS(Products!$A$2:C4255),0)</f>
        <v>199.57</v>
      </c>
      <c r="J4255" s="5">
        <v>386.3</v>
      </c>
      <c r="K4255" s="5" t="s">
        <v>84</v>
      </c>
      <c r="L4255" s="5" t="s">
        <v>83</v>
      </c>
      <c r="M4255" s="5" t="str">
        <f t="shared" si="66"/>
        <v>0</v>
      </c>
      <c r="N4255" s="5" t="str">
        <f>TEXT(Table1[[#This Row],[Date]],"mmm")</f>
        <v>Aug</v>
      </c>
      <c r="O4255" s="5">
        <f>YEAR(Table1[[#This Row],[Date]])</f>
        <v>2023</v>
      </c>
    </row>
    <row r="4256" spans="1:15" x14ac:dyDescent="0.25">
      <c r="A4256" s="5">
        <v>4255</v>
      </c>
      <c r="B4256" s="6">
        <v>45201</v>
      </c>
      <c r="C4256" s="5" t="s">
        <v>56</v>
      </c>
      <c r="D4256" s="5" t="str">
        <f>VLOOKUP($C4256,'Sales Person'!$A$1:$C$21,2,0)</f>
        <v>Nick Patrick</v>
      </c>
      <c r="E4256" s="5" t="s">
        <v>2</v>
      </c>
      <c r="F4256" s="5" t="str">
        <f>VLOOKUP($E4256,Country!$A$1:$B$11,2,0)</f>
        <v>North America</v>
      </c>
      <c r="G4256" s="5" t="s">
        <v>24</v>
      </c>
      <c r="H4256" s="5" t="str">
        <f>VLOOKUP($G4256,Products!$A$1:$C$11,COLUMNS(Products!$A$2:B4256),0)</f>
        <v>Audio</v>
      </c>
      <c r="I4256" s="5">
        <f>VLOOKUP($G4256,Products!$A$1:$C$11,COLUMNS(Products!$A$2:C4256),0)</f>
        <v>195.62</v>
      </c>
      <c r="J4256" s="5">
        <v>418.6</v>
      </c>
      <c r="K4256" s="5" t="s">
        <v>81</v>
      </c>
      <c r="L4256" s="6">
        <v>45202</v>
      </c>
      <c r="M4256" s="5">
        <f t="shared" si="66"/>
        <v>1</v>
      </c>
      <c r="N4256" s="5" t="str">
        <f>TEXT(Table1[[#This Row],[Date]],"mmm")</f>
        <v>Oct</v>
      </c>
      <c r="O4256" s="5">
        <f>YEAR(Table1[[#This Row],[Date]])</f>
        <v>2023</v>
      </c>
    </row>
    <row r="4257" spans="1:15" x14ac:dyDescent="0.25">
      <c r="A4257" s="5">
        <v>4256</v>
      </c>
      <c r="B4257" s="6">
        <v>45082</v>
      </c>
      <c r="C4257" s="5" t="s">
        <v>56</v>
      </c>
      <c r="D4257" s="5" t="str">
        <f>VLOOKUP($C4257,'Sales Person'!$A$1:$C$21,2,0)</f>
        <v>Nick Patrick</v>
      </c>
      <c r="E4257" s="5" t="s">
        <v>2</v>
      </c>
      <c r="F4257" s="5" t="str">
        <f>VLOOKUP($E4257,Country!$A$1:$B$11,2,0)</f>
        <v>North America</v>
      </c>
      <c r="G4257" s="5" t="s">
        <v>20</v>
      </c>
      <c r="H4257" s="5" t="str">
        <f>VLOOKUP($G4257,Products!$A$1:$C$11,COLUMNS(Products!$A$2:B4257),0)</f>
        <v>Office Equipment</v>
      </c>
      <c r="I4257" s="5">
        <f>VLOOKUP($G4257,Products!$A$1:$C$11,COLUMNS(Products!$A$2:C4257),0)</f>
        <v>350.59</v>
      </c>
      <c r="J4257" s="5">
        <v>533.53</v>
      </c>
      <c r="K4257" s="5" t="s">
        <v>84</v>
      </c>
      <c r="L4257" s="5" t="s">
        <v>83</v>
      </c>
      <c r="M4257" s="5" t="str">
        <f t="shared" si="66"/>
        <v>0</v>
      </c>
      <c r="N4257" s="5" t="str">
        <f>TEXT(Table1[[#This Row],[Date]],"mmm")</f>
        <v>Jun</v>
      </c>
      <c r="O4257" s="5">
        <f>YEAR(Table1[[#This Row],[Date]])</f>
        <v>2023</v>
      </c>
    </row>
    <row r="4258" spans="1:15" x14ac:dyDescent="0.25">
      <c r="A4258" s="5">
        <v>4257</v>
      </c>
      <c r="B4258" s="6">
        <v>45529</v>
      </c>
      <c r="C4258" s="5" t="s">
        <v>42</v>
      </c>
      <c r="D4258" s="5" t="str">
        <f>VLOOKUP($C4258,'Sales Person'!$A$1:$C$21,2,0)</f>
        <v>Cathy Kelley</v>
      </c>
      <c r="E4258" s="5" t="s">
        <v>7</v>
      </c>
      <c r="F4258" s="5" t="str">
        <f>VLOOKUP($E4258,Country!$A$1:$B$11,2,0)</f>
        <v>Europe</v>
      </c>
      <c r="G4258" s="5" t="s">
        <v>31</v>
      </c>
      <c r="H4258" s="5" t="str">
        <f>VLOOKUP($G4258,Products!$A$1:$C$11,COLUMNS(Products!$A$2:B4258),0)</f>
        <v>Electronics</v>
      </c>
      <c r="I4258" s="5">
        <f>VLOOKUP($G4258,Products!$A$1:$C$11,COLUMNS(Products!$A$2:C4258),0)</f>
        <v>71.97</v>
      </c>
      <c r="J4258" s="5">
        <v>508.05</v>
      </c>
      <c r="K4258" s="5" t="s">
        <v>84</v>
      </c>
      <c r="L4258" s="5" t="s">
        <v>83</v>
      </c>
      <c r="M4258" s="5" t="str">
        <f t="shared" si="66"/>
        <v>0</v>
      </c>
      <c r="N4258" s="5" t="str">
        <f>TEXT(Table1[[#This Row],[Date]],"mmm")</f>
        <v>Aug</v>
      </c>
      <c r="O4258" s="5">
        <f>YEAR(Table1[[#This Row],[Date]])</f>
        <v>2024</v>
      </c>
    </row>
    <row r="4259" spans="1:15" x14ac:dyDescent="0.25">
      <c r="A4259" s="5">
        <v>4258</v>
      </c>
      <c r="B4259" s="6">
        <v>45382</v>
      </c>
      <c r="C4259" s="5" t="s">
        <v>62</v>
      </c>
      <c r="D4259" s="5" t="str">
        <f>VLOOKUP($C4259,'Sales Person'!$A$1:$C$21,2,0)</f>
        <v>Cathy Kelley</v>
      </c>
      <c r="E4259" s="5" t="s">
        <v>9</v>
      </c>
      <c r="F4259" s="5" t="str">
        <f>VLOOKUP($E4259,Country!$A$1:$B$11,2,0)</f>
        <v>Europe</v>
      </c>
      <c r="G4259" s="5" t="s">
        <v>32</v>
      </c>
      <c r="H4259" s="5" t="str">
        <f>VLOOKUP($G4259,Products!$A$1:$C$11,COLUMNS(Products!$A$2:B4259),0)</f>
        <v>Audio</v>
      </c>
      <c r="I4259" s="5">
        <f>VLOOKUP($G4259,Products!$A$1:$C$11,COLUMNS(Products!$A$2:C4259),0)</f>
        <v>143.09</v>
      </c>
      <c r="J4259" s="5">
        <v>812.34</v>
      </c>
      <c r="K4259" s="5" t="s">
        <v>84</v>
      </c>
      <c r="L4259" s="5" t="s">
        <v>83</v>
      </c>
      <c r="M4259" s="5" t="str">
        <f t="shared" si="66"/>
        <v>0</v>
      </c>
      <c r="N4259" s="5" t="str">
        <f>TEXT(Table1[[#This Row],[Date]],"mmm")</f>
        <v>Mar</v>
      </c>
      <c r="O4259" s="5">
        <f>YEAR(Table1[[#This Row],[Date]])</f>
        <v>2024</v>
      </c>
    </row>
    <row r="4260" spans="1:15" x14ac:dyDescent="0.25">
      <c r="A4260" s="5">
        <v>4259</v>
      </c>
      <c r="B4260" s="6">
        <v>44985</v>
      </c>
      <c r="C4260" s="5" t="s">
        <v>62</v>
      </c>
      <c r="D4260" s="5" t="str">
        <f>VLOOKUP($C4260,'Sales Person'!$A$1:$C$21,2,0)</f>
        <v>Cathy Kelley</v>
      </c>
      <c r="E4260" s="5" t="s">
        <v>15</v>
      </c>
      <c r="F4260" s="5" t="str">
        <f>VLOOKUP($E4260,Country!$A$1:$B$11,2,0)</f>
        <v>Oceania</v>
      </c>
      <c r="G4260" s="5" t="s">
        <v>24</v>
      </c>
      <c r="H4260" s="5" t="str">
        <f>VLOOKUP($G4260,Products!$A$1:$C$11,COLUMNS(Products!$A$2:B4260),0)</f>
        <v>Audio</v>
      </c>
      <c r="I4260" s="5">
        <f>VLOOKUP($G4260,Products!$A$1:$C$11,COLUMNS(Products!$A$2:C4260),0)</f>
        <v>195.62</v>
      </c>
      <c r="J4260" s="5">
        <v>707.24</v>
      </c>
      <c r="K4260" s="5" t="s">
        <v>84</v>
      </c>
      <c r="L4260" s="5" t="s">
        <v>83</v>
      </c>
      <c r="M4260" s="5" t="str">
        <f t="shared" si="66"/>
        <v>0</v>
      </c>
      <c r="N4260" s="5" t="str">
        <f>TEXT(Table1[[#This Row],[Date]],"mmm")</f>
        <v>Feb</v>
      </c>
      <c r="O4260" s="5">
        <f>YEAR(Table1[[#This Row],[Date]])</f>
        <v>2023</v>
      </c>
    </row>
    <row r="4261" spans="1:15" x14ac:dyDescent="0.25">
      <c r="A4261" s="5">
        <v>4260</v>
      </c>
      <c r="B4261" s="6">
        <v>45065</v>
      </c>
      <c r="C4261" s="5" t="s">
        <v>72</v>
      </c>
      <c r="D4261" s="5" t="str">
        <f>VLOOKUP($C4261,'Sales Person'!$A$1:$C$21,2,0)</f>
        <v>Cathy Kelley</v>
      </c>
      <c r="E4261" s="5" t="s">
        <v>10</v>
      </c>
      <c r="F4261" s="5" t="str">
        <f>VLOOKUP($E4261,Country!$A$1:$B$11,2,0)</f>
        <v>Europe</v>
      </c>
      <c r="G4261" s="5" t="s">
        <v>32</v>
      </c>
      <c r="H4261" s="5" t="str">
        <f>VLOOKUP($G4261,Products!$A$1:$C$11,COLUMNS(Products!$A$2:B4261),0)</f>
        <v>Audio</v>
      </c>
      <c r="I4261" s="5">
        <f>VLOOKUP($G4261,Products!$A$1:$C$11,COLUMNS(Products!$A$2:C4261),0)</f>
        <v>143.09</v>
      </c>
      <c r="J4261" s="5">
        <v>615.33000000000004</v>
      </c>
      <c r="K4261" s="5" t="s">
        <v>82</v>
      </c>
      <c r="L4261" s="5" t="s">
        <v>83</v>
      </c>
      <c r="M4261" s="5" t="str">
        <f t="shared" si="66"/>
        <v>0</v>
      </c>
      <c r="N4261" s="5" t="str">
        <f>TEXT(Table1[[#This Row],[Date]],"mmm")</f>
        <v>May</v>
      </c>
      <c r="O4261" s="5">
        <f>YEAR(Table1[[#This Row],[Date]])</f>
        <v>2023</v>
      </c>
    </row>
    <row r="4262" spans="1:15" x14ac:dyDescent="0.25">
      <c r="A4262" s="5">
        <v>4261</v>
      </c>
      <c r="B4262" s="6">
        <v>45654</v>
      </c>
      <c r="C4262" s="5" t="s">
        <v>56</v>
      </c>
      <c r="D4262" s="5" t="str">
        <f>VLOOKUP($C4262,'Sales Person'!$A$1:$C$21,2,0)</f>
        <v>Nick Patrick</v>
      </c>
      <c r="E4262" s="5" t="s">
        <v>5</v>
      </c>
      <c r="F4262" s="5" t="str">
        <f>VLOOKUP($E4262,Country!$A$1:$B$11,2,0)</f>
        <v>South America</v>
      </c>
      <c r="G4262" s="5" t="s">
        <v>22</v>
      </c>
      <c r="H4262" s="5" t="str">
        <f>VLOOKUP($G4262,Products!$A$1:$C$11,COLUMNS(Products!$A$2:B4262),0)</f>
        <v>Computing</v>
      </c>
      <c r="I4262" s="5">
        <f>VLOOKUP($G4262,Products!$A$1:$C$11,COLUMNS(Products!$A$2:C4262),0)</f>
        <v>415.78</v>
      </c>
      <c r="J4262" s="5">
        <v>302.11</v>
      </c>
      <c r="K4262" s="5" t="s">
        <v>82</v>
      </c>
      <c r="L4262" s="5" t="s">
        <v>83</v>
      </c>
      <c r="M4262" s="5" t="str">
        <f t="shared" si="66"/>
        <v>0</v>
      </c>
      <c r="N4262" s="5" t="str">
        <f>TEXT(Table1[[#This Row],[Date]],"mmm")</f>
        <v>Dec</v>
      </c>
      <c r="O4262" s="5">
        <f>YEAR(Table1[[#This Row],[Date]])</f>
        <v>2024</v>
      </c>
    </row>
    <row r="4263" spans="1:15" x14ac:dyDescent="0.25">
      <c r="A4263" s="5">
        <v>4262</v>
      </c>
      <c r="B4263" s="6">
        <v>45185</v>
      </c>
      <c r="C4263" s="5" t="s">
        <v>52</v>
      </c>
      <c r="D4263" s="5" t="str">
        <f>VLOOKUP($C4263,'Sales Person'!$A$1:$C$21,2,0)</f>
        <v>Nick Patrick</v>
      </c>
      <c r="E4263" s="5" t="s">
        <v>2</v>
      </c>
      <c r="F4263" s="5" t="str">
        <f>VLOOKUP($E4263,Country!$A$1:$B$11,2,0)</f>
        <v>North America</v>
      </c>
      <c r="G4263" s="5" t="s">
        <v>20</v>
      </c>
      <c r="H4263" s="5" t="str">
        <f>VLOOKUP($G4263,Products!$A$1:$C$11,COLUMNS(Products!$A$2:B4263),0)</f>
        <v>Office Equipment</v>
      </c>
      <c r="I4263" s="5">
        <f>VLOOKUP($G4263,Products!$A$1:$C$11,COLUMNS(Products!$A$2:C4263),0)</f>
        <v>350.59</v>
      </c>
      <c r="J4263" s="5">
        <v>520.34</v>
      </c>
      <c r="K4263" s="5" t="s">
        <v>82</v>
      </c>
      <c r="L4263" s="5" t="s">
        <v>83</v>
      </c>
      <c r="M4263" s="5" t="str">
        <f t="shared" si="66"/>
        <v>0</v>
      </c>
      <c r="N4263" s="5" t="str">
        <f>TEXT(Table1[[#This Row],[Date]],"mmm")</f>
        <v>Sep</v>
      </c>
      <c r="O4263" s="5">
        <f>YEAR(Table1[[#This Row],[Date]])</f>
        <v>2023</v>
      </c>
    </row>
    <row r="4264" spans="1:15" x14ac:dyDescent="0.25">
      <c r="A4264" s="5">
        <v>4263</v>
      </c>
      <c r="B4264" s="6">
        <v>45384</v>
      </c>
      <c r="C4264" s="5" t="s">
        <v>50</v>
      </c>
      <c r="D4264" s="5" t="str">
        <f>VLOOKUP($C4264,'Sales Person'!$A$1:$C$21,2,0)</f>
        <v>Michale Cole</v>
      </c>
      <c r="E4264" s="5" t="s">
        <v>7</v>
      </c>
      <c r="F4264" s="5" t="str">
        <f>VLOOKUP($E4264,Country!$A$1:$B$11,2,0)</f>
        <v>Europe</v>
      </c>
      <c r="G4264" s="5" t="s">
        <v>26</v>
      </c>
      <c r="H4264" s="5" t="str">
        <f>VLOOKUP($G4264,Products!$A$1:$C$11,COLUMNS(Products!$A$2:B4264),0)</f>
        <v>Electronics</v>
      </c>
      <c r="I4264" s="5">
        <f>VLOOKUP($G4264,Products!$A$1:$C$11,COLUMNS(Products!$A$2:C4264),0)</f>
        <v>263.2</v>
      </c>
      <c r="J4264" s="5">
        <v>995.72</v>
      </c>
      <c r="K4264" s="5" t="s">
        <v>82</v>
      </c>
      <c r="L4264" s="5" t="s">
        <v>83</v>
      </c>
      <c r="M4264" s="5" t="str">
        <f t="shared" si="66"/>
        <v>0</v>
      </c>
      <c r="N4264" s="5" t="str">
        <f>TEXT(Table1[[#This Row],[Date]],"mmm")</f>
        <v>Apr</v>
      </c>
      <c r="O4264" s="5">
        <f>YEAR(Table1[[#This Row],[Date]])</f>
        <v>2024</v>
      </c>
    </row>
    <row r="4265" spans="1:15" x14ac:dyDescent="0.25">
      <c r="A4265" s="5">
        <v>4264</v>
      </c>
      <c r="B4265" s="6">
        <v>45554</v>
      </c>
      <c r="C4265" s="5" t="s">
        <v>58</v>
      </c>
      <c r="D4265" s="5" t="str">
        <f>VLOOKUP($C4265,'Sales Person'!$A$1:$C$21,2,0)</f>
        <v>Nick Patrick</v>
      </c>
      <c r="E4265" s="5" t="s">
        <v>15</v>
      </c>
      <c r="F4265" s="5" t="str">
        <f>VLOOKUP($E4265,Country!$A$1:$B$11,2,0)</f>
        <v>Oceania</v>
      </c>
      <c r="G4265" s="5" t="s">
        <v>31</v>
      </c>
      <c r="H4265" s="5" t="str">
        <f>VLOOKUP($G4265,Products!$A$1:$C$11,COLUMNS(Products!$A$2:B4265),0)</f>
        <v>Electronics</v>
      </c>
      <c r="I4265" s="5">
        <f>VLOOKUP($G4265,Products!$A$1:$C$11,COLUMNS(Products!$A$2:C4265),0)</f>
        <v>71.97</v>
      </c>
      <c r="J4265" s="5">
        <v>863.43</v>
      </c>
      <c r="K4265" s="5" t="s">
        <v>84</v>
      </c>
      <c r="L4265" s="5" t="s">
        <v>83</v>
      </c>
      <c r="M4265" s="5" t="str">
        <f t="shared" si="66"/>
        <v>0</v>
      </c>
      <c r="N4265" s="5" t="str">
        <f>TEXT(Table1[[#This Row],[Date]],"mmm")</f>
        <v>Sep</v>
      </c>
      <c r="O4265" s="5">
        <f>YEAR(Table1[[#This Row],[Date]])</f>
        <v>2024</v>
      </c>
    </row>
    <row r="4266" spans="1:15" x14ac:dyDescent="0.25">
      <c r="A4266" s="5">
        <v>4265</v>
      </c>
      <c r="B4266" s="6">
        <v>45009</v>
      </c>
      <c r="C4266" s="5" t="s">
        <v>58</v>
      </c>
      <c r="D4266" s="5" t="str">
        <f>VLOOKUP($C4266,'Sales Person'!$A$1:$C$21,2,0)</f>
        <v>Nick Patrick</v>
      </c>
      <c r="E4266" s="5" t="s">
        <v>14</v>
      </c>
      <c r="F4266" s="5" t="str">
        <f>VLOOKUP($E4266,Country!$A$1:$B$11,2,0)</f>
        <v>Asia</v>
      </c>
      <c r="G4266" s="5" t="s">
        <v>28</v>
      </c>
      <c r="H4266" s="5" t="str">
        <f>VLOOKUP($G4266,Products!$A$1:$C$11,COLUMNS(Products!$A$2:B4266),0)</f>
        <v>Electronics</v>
      </c>
      <c r="I4266" s="5">
        <f>VLOOKUP($G4266,Products!$A$1:$C$11,COLUMNS(Products!$A$2:C4266),0)</f>
        <v>282.79000000000002</v>
      </c>
      <c r="J4266" s="5">
        <v>936.48</v>
      </c>
      <c r="K4266" s="5" t="s">
        <v>84</v>
      </c>
      <c r="L4266" s="5" t="s">
        <v>83</v>
      </c>
      <c r="M4266" s="5" t="str">
        <f t="shared" si="66"/>
        <v>0</v>
      </c>
      <c r="N4266" s="5" t="str">
        <f>TEXT(Table1[[#This Row],[Date]],"mmm")</f>
        <v>Mar</v>
      </c>
      <c r="O4266" s="5">
        <f>YEAR(Table1[[#This Row],[Date]])</f>
        <v>2023</v>
      </c>
    </row>
    <row r="4267" spans="1:15" x14ac:dyDescent="0.25">
      <c r="A4267" s="5">
        <v>4266</v>
      </c>
      <c r="B4267" s="6">
        <v>45605</v>
      </c>
      <c r="C4267" s="5" t="s">
        <v>66</v>
      </c>
      <c r="D4267" s="5" t="str">
        <f>VLOOKUP($C4267,'Sales Person'!$A$1:$C$21,2,0)</f>
        <v>Michale Cole</v>
      </c>
      <c r="E4267" s="5" t="s">
        <v>5</v>
      </c>
      <c r="F4267" s="5" t="str">
        <f>VLOOKUP($E4267,Country!$A$1:$B$11,2,0)</f>
        <v>South America</v>
      </c>
      <c r="G4267" s="5" t="s">
        <v>20</v>
      </c>
      <c r="H4267" s="5" t="str">
        <f>VLOOKUP($G4267,Products!$A$1:$C$11,COLUMNS(Products!$A$2:B4267),0)</f>
        <v>Office Equipment</v>
      </c>
      <c r="I4267" s="5">
        <f>VLOOKUP($G4267,Products!$A$1:$C$11,COLUMNS(Products!$A$2:C4267),0)</f>
        <v>350.59</v>
      </c>
      <c r="J4267" s="5">
        <v>385.89</v>
      </c>
      <c r="K4267" s="5" t="s">
        <v>84</v>
      </c>
      <c r="L4267" s="5" t="s">
        <v>83</v>
      </c>
      <c r="M4267" s="5" t="str">
        <f t="shared" si="66"/>
        <v>0</v>
      </c>
      <c r="N4267" s="5" t="str">
        <f>TEXT(Table1[[#This Row],[Date]],"mmm")</f>
        <v>Nov</v>
      </c>
      <c r="O4267" s="5">
        <f>YEAR(Table1[[#This Row],[Date]])</f>
        <v>2024</v>
      </c>
    </row>
    <row r="4268" spans="1:15" x14ac:dyDescent="0.25">
      <c r="A4268" s="5">
        <v>4267</v>
      </c>
      <c r="B4268" s="6">
        <v>45575</v>
      </c>
      <c r="C4268" s="5" t="s">
        <v>64</v>
      </c>
      <c r="D4268" s="5" t="str">
        <f>VLOOKUP($C4268,'Sales Person'!$A$1:$C$21,2,0)</f>
        <v>Michale Cole</v>
      </c>
      <c r="E4268" s="5" t="s">
        <v>13</v>
      </c>
      <c r="F4268" s="5" t="str">
        <f>VLOOKUP($E4268,Country!$A$1:$B$11,2,0)</f>
        <v>Asia</v>
      </c>
      <c r="G4268" s="5" t="s">
        <v>24</v>
      </c>
      <c r="H4268" s="5" t="str">
        <f>VLOOKUP($G4268,Products!$A$1:$C$11,COLUMNS(Products!$A$2:B4268),0)</f>
        <v>Audio</v>
      </c>
      <c r="I4268" s="5">
        <f>VLOOKUP($G4268,Products!$A$1:$C$11,COLUMNS(Products!$A$2:C4268),0)</f>
        <v>195.62</v>
      </c>
      <c r="J4268" s="5">
        <v>209.48</v>
      </c>
      <c r="K4268" s="5" t="s">
        <v>84</v>
      </c>
      <c r="L4268" s="5" t="s">
        <v>83</v>
      </c>
      <c r="M4268" s="5" t="str">
        <f t="shared" si="66"/>
        <v>0</v>
      </c>
      <c r="N4268" s="5" t="str">
        <f>TEXT(Table1[[#This Row],[Date]],"mmm")</f>
        <v>Oct</v>
      </c>
      <c r="O4268" s="5">
        <f>YEAR(Table1[[#This Row],[Date]])</f>
        <v>2024</v>
      </c>
    </row>
    <row r="4269" spans="1:15" x14ac:dyDescent="0.25">
      <c r="A4269" s="5">
        <v>4268</v>
      </c>
      <c r="B4269" s="6">
        <v>45432</v>
      </c>
      <c r="C4269" s="5" t="s">
        <v>44</v>
      </c>
      <c r="D4269" s="5" t="str">
        <f>VLOOKUP($C4269,'Sales Person'!$A$1:$C$21,2,0)</f>
        <v>Cathy Kelley</v>
      </c>
      <c r="E4269" s="5" t="s">
        <v>7</v>
      </c>
      <c r="F4269" s="5" t="str">
        <f>VLOOKUP($E4269,Country!$A$1:$B$11,2,0)</f>
        <v>Europe</v>
      </c>
      <c r="G4269" s="5" t="s">
        <v>31</v>
      </c>
      <c r="H4269" s="5" t="str">
        <f>VLOOKUP($G4269,Products!$A$1:$C$11,COLUMNS(Products!$A$2:B4269),0)</f>
        <v>Electronics</v>
      </c>
      <c r="I4269" s="5">
        <f>VLOOKUP($G4269,Products!$A$1:$C$11,COLUMNS(Products!$A$2:C4269),0)</f>
        <v>71.97</v>
      </c>
      <c r="J4269" s="5">
        <v>310.68</v>
      </c>
      <c r="K4269" s="5" t="s">
        <v>82</v>
      </c>
      <c r="L4269" s="5" t="s">
        <v>83</v>
      </c>
      <c r="M4269" s="5" t="str">
        <f t="shared" si="66"/>
        <v>0</v>
      </c>
      <c r="N4269" s="5" t="str">
        <f>TEXT(Table1[[#This Row],[Date]],"mmm")</f>
        <v>May</v>
      </c>
      <c r="O4269" s="5">
        <f>YEAR(Table1[[#This Row],[Date]])</f>
        <v>2024</v>
      </c>
    </row>
    <row r="4270" spans="1:15" x14ac:dyDescent="0.25">
      <c r="A4270" s="5">
        <v>4269</v>
      </c>
      <c r="B4270" s="6">
        <v>45231</v>
      </c>
      <c r="C4270" s="5" t="s">
        <v>58</v>
      </c>
      <c r="D4270" s="5" t="str">
        <f>VLOOKUP($C4270,'Sales Person'!$A$1:$C$21,2,0)</f>
        <v>Nick Patrick</v>
      </c>
      <c r="E4270" s="5" t="s">
        <v>13</v>
      </c>
      <c r="F4270" s="5" t="str">
        <f>VLOOKUP($E4270,Country!$A$1:$B$11,2,0)</f>
        <v>Asia</v>
      </c>
      <c r="G4270" s="5" t="s">
        <v>30</v>
      </c>
      <c r="H4270" s="5" t="str">
        <f>VLOOKUP($G4270,Products!$A$1:$C$11,COLUMNS(Products!$A$2:B4270),0)</f>
        <v>Audio</v>
      </c>
      <c r="I4270" s="5">
        <f>VLOOKUP($G4270,Products!$A$1:$C$11,COLUMNS(Products!$A$2:C4270),0)</f>
        <v>199.57</v>
      </c>
      <c r="J4270" s="5">
        <v>689.25</v>
      </c>
      <c r="K4270" s="5" t="s">
        <v>84</v>
      </c>
      <c r="L4270" s="5" t="s">
        <v>83</v>
      </c>
      <c r="M4270" s="5" t="str">
        <f t="shared" si="66"/>
        <v>0</v>
      </c>
      <c r="N4270" s="5" t="str">
        <f>TEXT(Table1[[#This Row],[Date]],"mmm")</f>
        <v>Nov</v>
      </c>
      <c r="O4270" s="5">
        <f>YEAR(Table1[[#This Row],[Date]])</f>
        <v>2023</v>
      </c>
    </row>
    <row r="4271" spans="1:15" x14ac:dyDescent="0.25">
      <c r="A4271" s="5">
        <v>4270</v>
      </c>
      <c r="B4271" s="6">
        <v>45170</v>
      </c>
      <c r="C4271" s="5" t="s">
        <v>54</v>
      </c>
      <c r="D4271" s="5" t="str">
        <f>VLOOKUP($C4271,'Sales Person'!$A$1:$C$21,2,0)</f>
        <v>Michale Cole</v>
      </c>
      <c r="E4271" s="5" t="s">
        <v>10</v>
      </c>
      <c r="F4271" s="5" t="str">
        <f>VLOOKUP($E4271,Country!$A$1:$B$11,2,0)</f>
        <v>Europe</v>
      </c>
      <c r="G4271" s="5" t="s">
        <v>24</v>
      </c>
      <c r="H4271" s="5" t="str">
        <f>VLOOKUP($G4271,Products!$A$1:$C$11,COLUMNS(Products!$A$2:B4271),0)</f>
        <v>Audio</v>
      </c>
      <c r="I4271" s="5">
        <f>VLOOKUP($G4271,Products!$A$1:$C$11,COLUMNS(Products!$A$2:C4271),0)</f>
        <v>195.62</v>
      </c>
      <c r="J4271" s="5">
        <v>303.77</v>
      </c>
      <c r="K4271" s="5" t="s">
        <v>81</v>
      </c>
      <c r="L4271" s="6">
        <v>45176</v>
      </c>
      <c r="M4271" s="5">
        <f t="shared" si="66"/>
        <v>6</v>
      </c>
      <c r="N4271" s="5" t="str">
        <f>TEXT(Table1[[#This Row],[Date]],"mmm")</f>
        <v>Sep</v>
      </c>
      <c r="O4271" s="5">
        <f>YEAR(Table1[[#This Row],[Date]])</f>
        <v>2023</v>
      </c>
    </row>
    <row r="4272" spans="1:15" x14ac:dyDescent="0.25">
      <c r="A4272" s="5">
        <v>4271</v>
      </c>
      <c r="B4272" s="6">
        <v>45272</v>
      </c>
      <c r="C4272" s="5" t="s">
        <v>72</v>
      </c>
      <c r="D4272" s="5" t="str">
        <f>VLOOKUP($C4272,'Sales Person'!$A$1:$C$21,2,0)</f>
        <v>Cathy Kelley</v>
      </c>
      <c r="E4272" s="5" t="s">
        <v>13</v>
      </c>
      <c r="F4272" s="5" t="str">
        <f>VLOOKUP($E4272,Country!$A$1:$B$11,2,0)</f>
        <v>Asia</v>
      </c>
      <c r="G4272" s="5" t="s">
        <v>30</v>
      </c>
      <c r="H4272" s="5" t="str">
        <f>VLOOKUP($G4272,Products!$A$1:$C$11,COLUMNS(Products!$A$2:B4272),0)</f>
        <v>Audio</v>
      </c>
      <c r="I4272" s="5">
        <f>VLOOKUP($G4272,Products!$A$1:$C$11,COLUMNS(Products!$A$2:C4272),0)</f>
        <v>199.57</v>
      </c>
      <c r="J4272" s="5">
        <v>660.62</v>
      </c>
      <c r="K4272" s="5" t="s">
        <v>82</v>
      </c>
      <c r="L4272" s="5" t="s">
        <v>83</v>
      </c>
      <c r="M4272" s="5" t="str">
        <f t="shared" si="66"/>
        <v>0</v>
      </c>
      <c r="N4272" s="5" t="str">
        <f>TEXT(Table1[[#This Row],[Date]],"mmm")</f>
        <v>Dec</v>
      </c>
      <c r="O4272" s="5">
        <f>YEAR(Table1[[#This Row],[Date]])</f>
        <v>2023</v>
      </c>
    </row>
    <row r="4273" spans="1:15" x14ac:dyDescent="0.25">
      <c r="A4273" s="5">
        <v>4272</v>
      </c>
      <c r="B4273" s="6">
        <v>45354</v>
      </c>
      <c r="C4273" s="5" t="s">
        <v>48</v>
      </c>
      <c r="D4273" s="5" t="str">
        <f>VLOOKUP($C4273,'Sales Person'!$A$1:$C$21,2,0)</f>
        <v>Cathy Kelley</v>
      </c>
      <c r="E4273" s="5" t="s">
        <v>11</v>
      </c>
      <c r="F4273" s="5" t="str">
        <f>VLOOKUP($E4273,Country!$A$1:$B$11,2,0)</f>
        <v>Asia</v>
      </c>
      <c r="G4273" s="5" t="s">
        <v>29</v>
      </c>
      <c r="H4273" s="5" t="str">
        <f>VLOOKUP($G4273,Products!$A$1:$C$11,COLUMNS(Products!$A$2:B4273),0)</f>
        <v>Computing</v>
      </c>
      <c r="I4273" s="5">
        <f>VLOOKUP($G4273,Products!$A$1:$C$11,COLUMNS(Products!$A$2:C4273),0)</f>
        <v>104.6</v>
      </c>
      <c r="J4273" s="5">
        <v>780.38</v>
      </c>
      <c r="K4273" s="5" t="s">
        <v>84</v>
      </c>
      <c r="L4273" s="5" t="s">
        <v>83</v>
      </c>
      <c r="M4273" s="5" t="str">
        <f t="shared" si="66"/>
        <v>0</v>
      </c>
      <c r="N4273" s="5" t="str">
        <f>TEXT(Table1[[#This Row],[Date]],"mmm")</f>
        <v>Mar</v>
      </c>
      <c r="O4273" s="5">
        <f>YEAR(Table1[[#This Row],[Date]])</f>
        <v>2024</v>
      </c>
    </row>
    <row r="4274" spans="1:15" x14ac:dyDescent="0.25">
      <c r="A4274" s="5">
        <v>4273</v>
      </c>
      <c r="B4274" s="6">
        <v>45364</v>
      </c>
      <c r="C4274" s="5" t="s">
        <v>38</v>
      </c>
      <c r="D4274" s="5" t="str">
        <f>VLOOKUP($C4274,'Sales Person'!$A$1:$C$21,2,0)</f>
        <v>Samantha Irvin</v>
      </c>
      <c r="E4274" s="5" t="s">
        <v>15</v>
      </c>
      <c r="F4274" s="5" t="str">
        <f>VLOOKUP($E4274,Country!$A$1:$B$11,2,0)</f>
        <v>Oceania</v>
      </c>
      <c r="G4274" s="5" t="s">
        <v>28</v>
      </c>
      <c r="H4274" s="5" t="str">
        <f>VLOOKUP($G4274,Products!$A$1:$C$11,COLUMNS(Products!$A$2:B4274),0)</f>
        <v>Electronics</v>
      </c>
      <c r="I4274" s="5">
        <f>VLOOKUP($G4274,Products!$A$1:$C$11,COLUMNS(Products!$A$2:C4274),0)</f>
        <v>282.79000000000002</v>
      </c>
      <c r="J4274" s="5">
        <v>886.22</v>
      </c>
      <c r="K4274" s="5" t="s">
        <v>81</v>
      </c>
      <c r="L4274" s="6">
        <v>45384</v>
      </c>
      <c r="M4274" s="5">
        <f t="shared" si="66"/>
        <v>20</v>
      </c>
      <c r="N4274" s="5" t="str">
        <f>TEXT(Table1[[#This Row],[Date]],"mmm")</f>
        <v>Mar</v>
      </c>
      <c r="O4274" s="5">
        <f>YEAR(Table1[[#This Row],[Date]])</f>
        <v>2024</v>
      </c>
    </row>
    <row r="4275" spans="1:15" x14ac:dyDescent="0.25">
      <c r="A4275" s="5">
        <v>4274</v>
      </c>
      <c r="B4275" s="6">
        <v>45545</v>
      </c>
      <c r="C4275" s="5" t="s">
        <v>68</v>
      </c>
      <c r="D4275" s="5" t="str">
        <f>VLOOKUP($C4275,'Sales Person'!$A$1:$C$21,2,0)</f>
        <v>Samantha Irvin</v>
      </c>
      <c r="E4275" s="5" t="s">
        <v>2</v>
      </c>
      <c r="F4275" s="5" t="str">
        <f>VLOOKUP($E4275,Country!$A$1:$B$11,2,0)</f>
        <v>North America</v>
      </c>
      <c r="G4275" s="5" t="s">
        <v>30</v>
      </c>
      <c r="H4275" s="5" t="str">
        <f>VLOOKUP($G4275,Products!$A$1:$C$11,COLUMNS(Products!$A$2:B4275),0)</f>
        <v>Audio</v>
      </c>
      <c r="I4275" s="5">
        <f>VLOOKUP($G4275,Products!$A$1:$C$11,COLUMNS(Products!$A$2:C4275),0)</f>
        <v>199.57</v>
      </c>
      <c r="J4275" s="5">
        <v>310.06</v>
      </c>
      <c r="K4275" s="5" t="s">
        <v>82</v>
      </c>
      <c r="L4275" s="5" t="s">
        <v>83</v>
      </c>
      <c r="M4275" s="5" t="str">
        <f t="shared" si="66"/>
        <v>0</v>
      </c>
      <c r="N4275" s="5" t="str">
        <f>TEXT(Table1[[#This Row],[Date]],"mmm")</f>
        <v>Sep</v>
      </c>
      <c r="O4275" s="5">
        <f>YEAR(Table1[[#This Row],[Date]])</f>
        <v>2024</v>
      </c>
    </row>
    <row r="4276" spans="1:15" x14ac:dyDescent="0.25">
      <c r="A4276" s="5">
        <v>4275</v>
      </c>
      <c r="B4276" s="6">
        <v>45590</v>
      </c>
      <c r="C4276" s="5" t="s">
        <v>62</v>
      </c>
      <c r="D4276" s="5" t="str">
        <f>VLOOKUP($C4276,'Sales Person'!$A$1:$C$21,2,0)</f>
        <v>Cathy Kelley</v>
      </c>
      <c r="E4276" s="5" t="s">
        <v>2</v>
      </c>
      <c r="F4276" s="5" t="str">
        <f>VLOOKUP($E4276,Country!$A$1:$B$11,2,0)</f>
        <v>North America</v>
      </c>
      <c r="G4276" s="5" t="s">
        <v>30</v>
      </c>
      <c r="H4276" s="5" t="str">
        <f>VLOOKUP($G4276,Products!$A$1:$C$11,COLUMNS(Products!$A$2:B4276),0)</f>
        <v>Audio</v>
      </c>
      <c r="I4276" s="5">
        <f>VLOOKUP($G4276,Products!$A$1:$C$11,COLUMNS(Products!$A$2:C4276),0)</f>
        <v>199.57</v>
      </c>
      <c r="J4276" s="5">
        <v>179.13</v>
      </c>
      <c r="K4276" s="5" t="s">
        <v>82</v>
      </c>
      <c r="L4276" s="5" t="s">
        <v>83</v>
      </c>
      <c r="M4276" s="5" t="str">
        <f t="shared" si="66"/>
        <v>0</v>
      </c>
      <c r="N4276" s="5" t="str">
        <f>TEXT(Table1[[#This Row],[Date]],"mmm")</f>
        <v>Oct</v>
      </c>
      <c r="O4276" s="5">
        <f>YEAR(Table1[[#This Row],[Date]])</f>
        <v>2024</v>
      </c>
    </row>
    <row r="4277" spans="1:15" x14ac:dyDescent="0.25">
      <c r="A4277" s="5">
        <v>4276</v>
      </c>
      <c r="B4277" s="6">
        <v>45289</v>
      </c>
      <c r="C4277" s="5" t="s">
        <v>54</v>
      </c>
      <c r="D4277" s="5" t="str">
        <f>VLOOKUP($C4277,'Sales Person'!$A$1:$C$21,2,0)</f>
        <v>Michale Cole</v>
      </c>
      <c r="E4277" s="5" t="s">
        <v>14</v>
      </c>
      <c r="F4277" s="5" t="str">
        <f>VLOOKUP($E4277,Country!$A$1:$B$11,2,0)</f>
        <v>Asia</v>
      </c>
      <c r="G4277" s="5" t="s">
        <v>26</v>
      </c>
      <c r="H4277" s="5" t="str">
        <f>VLOOKUP($G4277,Products!$A$1:$C$11,COLUMNS(Products!$A$2:B4277),0)</f>
        <v>Electronics</v>
      </c>
      <c r="I4277" s="5">
        <f>VLOOKUP($G4277,Products!$A$1:$C$11,COLUMNS(Products!$A$2:C4277),0)</f>
        <v>263.2</v>
      </c>
      <c r="J4277" s="5">
        <v>935.97</v>
      </c>
      <c r="K4277" s="5" t="s">
        <v>81</v>
      </c>
      <c r="L4277" s="6">
        <v>45307</v>
      </c>
      <c r="M4277" s="5">
        <f t="shared" si="66"/>
        <v>18</v>
      </c>
      <c r="N4277" s="5" t="str">
        <f>TEXT(Table1[[#This Row],[Date]],"mmm")</f>
        <v>Dec</v>
      </c>
      <c r="O4277" s="5">
        <f>YEAR(Table1[[#This Row],[Date]])</f>
        <v>2023</v>
      </c>
    </row>
    <row r="4278" spans="1:15" x14ac:dyDescent="0.25">
      <c r="A4278" s="5">
        <v>4277</v>
      </c>
      <c r="B4278" s="6">
        <v>45291</v>
      </c>
      <c r="C4278" s="5" t="s">
        <v>74</v>
      </c>
      <c r="D4278" s="5" t="str">
        <f>VLOOKUP($C4278,'Sales Person'!$A$1:$C$21,2,0)</f>
        <v>Michale Cole</v>
      </c>
      <c r="E4278" s="5" t="s">
        <v>11</v>
      </c>
      <c r="F4278" s="5" t="str">
        <f>VLOOKUP($E4278,Country!$A$1:$B$11,2,0)</f>
        <v>Asia</v>
      </c>
      <c r="G4278" s="5" t="s">
        <v>30</v>
      </c>
      <c r="H4278" s="5" t="str">
        <f>VLOOKUP($G4278,Products!$A$1:$C$11,COLUMNS(Products!$A$2:B4278),0)</f>
        <v>Audio</v>
      </c>
      <c r="I4278" s="5">
        <f>VLOOKUP($G4278,Products!$A$1:$C$11,COLUMNS(Products!$A$2:C4278),0)</f>
        <v>199.57</v>
      </c>
      <c r="J4278" s="5">
        <v>472.36</v>
      </c>
      <c r="K4278" s="5" t="s">
        <v>82</v>
      </c>
      <c r="L4278" s="5" t="s">
        <v>83</v>
      </c>
      <c r="M4278" s="5" t="str">
        <f t="shared" si="66"/>
        <v>0</v>
      </c>
      <c r="N4278" s="5" t="str">
        <f>TEXT(Table1[[#This Row],[Date]],"mmm")</f>
        <v>Dec</v>
      </c>
      <c r="O4278" s="5">
        <f>YEAR(Table1[[#This Row],[Date]])</f>
        <v>2023</v>
      </c>
    </row>
    <row r="4279" spans="1:15" x14ac:dyDescent="0.25">
      <c r="A4279" s="5">
        <v>4278</v>
      </c>
      <c r="B4279" s="6">
        <v>45432</v>
      </c>
      <c r="C4279" s="5" t="s">
        <v>62</v>
      </c>
      <c r="D4279" s="5" t="str">
        <f>VLOOKUP($C4279,'Sales Person'!$A$1:$C$21,2,0)</f>
        <v>Cathy Kelley</v>
      </c>
      <c r="E4279" s="5" t="s">
        <v>9</v>
      </c>
      <c r="F4279" s="5" t="str">
        <f>VLOOKUP($E4279,Country!$A$1:$B$11,2,0)</f>
        <v>Europe</v>
      </c>
      <c r="G4279" s="5" t="s">
        <v>32</v>
      </c>
      <c r="H4279" s="5" t="str">
        <f>VLOOKUP($G4279,Products!$A$1:$C$11,COLUMNS(Products!$A$2:B4279),0)</f>
        <v>Audio</v>
      </c>
      <c r="I4279" s="5">
        <f>VLOOKUP($G4279,Products!$A$1:$C$11,COLUMNS(Products!$A$2:C4279),0)</f>
        <v>143.09</v>
      </c>
      <c r="J4279" s="5">
        <v>479.18</v>
      </c>
      <c r="K4279" s="5" t="s">
        <v>84</v>
      </c>
      <c r="L4279" s="5" t="s">
        <v>83</v>
      </c>
      <c r="M4279" s="5" t="str">
        <f t="shared" si="66"/>
        <v>0</v>
      </c>
      <c r="N4279" s="5" t="str">
        <f>TEXT(Table1[[#This Row],[Date]],"mmm")</f>
        <v>May</v>
      </c>
      <c r="O4279" s="5">
        <f>YEAR(Table1[[#This Row],[Date]])</f>
        <v>2024</v>
      </c>
    </row>
    <row r="4280" spans="1:15" x14ac:dyDescent="0.25">
      <c r="A4280" s="5">
        <v>4279</v>
      </c>
      <c r="B4280" s="6">
        <v>45409</v>
      </c>
      <c r="C4280" s="5" t="s">
        <v>52</v>
      </c>
      <c r="D4280" s="5" t="str">
        <f>VLOOKUP($C4280,'Sales Person'!$A$1:$C$21,2,0)</f>
        <v>Nick Patrick</v>
      </c>
      <c r="E4280" s="5" t="s">
        <v>2</v>
      </c>
      <c r="F4280" s="5" t="str">
        <f>VLOOKUP($E4280,Country!$A$1:$B$11,2,0)</f>
        <v>North America</v>
      </c>
      <c r="G4280" s="5" t="s">
        <v>29</v>
      </c>
      <c r="H4280" s="5" t="str">
        <f>VLOOKUP($G4280,Products!$A$1:$C$11,COLUMNS(Products!$A$2:B4280),0)</f>
        <v>Computing</v>
      </c>
      <c r="I4280" s="5">
        <f>VLOOKUP($G4280,Products!$A$1:$C$11,COLUMNS(Products!$A$2:C4280),0)</f>
        <v>104.6</v>
      </c>
      <c r="J4280" s="5">
        <v>441.41</v>
      </c>
      <c r="K4280" s="5" t="s">
        <v>82</v>
      </c>
      <c r="L4280" s="5" t="s">
        <v>83</v>
      </c>
      <c r="M4280" s="5" t="str">
        <f t="shared" si="66"/>
        <v>0</v>
      </c>
      <c r="N4280" s="5" t="str">
        <f>TEXT(Table1[[#This Row],[Date]],"mmm")</f>
        <v>Apr</v>
      </c>
      <c r="O4280" s="5">
        <f>YEAR(Table1[[#This Row],[Date]])</f>
        <v>2024</v>
      </c>
    </row>
    <row r="4281" spans="1:15" x14ac:dyDescent="0.25">
      <c r="A4281" s="5">
        <v>4280</v>
      </c>
      <c r="B4281" s="6">
        <v>45531</v>
      </c>
      <c r="C4281" s="5" t="s">
        <v>52</v>
      </c>
      <c r="D4281" s="5" t="str">
        <f>VLOOKUP($C4281,'Sales Person'!$A$1:$C$21,2,0)</f>
        <v>Nick Patrick</v>
      </c>
      <c r="E4281" s="5" t="s">
        <v>10</v>
      </c>
      <c r="F4281" s="5" t="str">
        <f>VLOOKUP($E4281,Country!$A$1:$B$11,2,0)</f>
        <v>Europe</v>
      </c>
      <c r="G4281" s="5" t="s">
        <v>32</v>
      </c>
      <c r="H4281" s="5" t="str">
        <f>VLOOKUP($G4281,Products!$A$1:$C$11,COLUMNS(Products!$A$2:B4281),0)</f>
        <v>Audio</v>
      </c>
      <c r="I4281" s="5">
        <f>VLOOKUP($G4281,Products!$A$1:$C$11,COLUMNS(Products!$A$2:C4281),0)</f>
        <v>143.09</v>
      </c>
      <c r="J4281" s="5">
        <v>531.34</v>
      </c>
      <c r="K4281" s="5" t="s">
        <v>82</v>
      </c>
      <c r="L4281" s="5" t="s">
        <v>83</v>
      </c>
      <c r="M4281" s="5" t="str">
        <f t="shared" si="66"/>
        <v>0</v>
      </c>
      <c r="N4281" s="5" t="str">
        <f>TEXT(Table1[[#This Row],[Date]],"mmm")</f>
        <v>Aug</v>
      </c>
      <c r="O4281" s="5">
        <f>YEAR(Table1[[#This Row],[Date]])</f>
        <v>2024</v>
      </c>
    </row>
    <row r="4282" spans="1:15" x14ac:dyDescent="0.25">
      <c r="A4282" s="5">
        <v>4281</v>
      </c>
      <c r="B4282" s="6">
        <v>45119</v>
      </c>
      <c r="C4282" s="5" t="s">
        <v>74</v>
      </c>
      <c r="D4282" s="5" t="str">
        <f>VLOOKUP($C4282,'Sales Person'!$A$1:$C$21,2,0)</f>
        <v>Michale Cole</v>
      </c>
      <c r="E4282" s="5" t="s">
        <v>2</v>
      </c>
      <c r="F4282" s="5" t="str">
        <f>VLOOKUP($E4282,Country!$A$1:$B$11,2,0)</f>
        <v>North America</v>
      </c>
      <c r="G4282" s="5" t="s">
        <v>33</v>
      </c>
      <c r="H4282" s="5" t="str">
        <f>VLOOKUP($G4282,Products!$A$1:$C$11,COLUMNS(Products!$A$2:B4282),0)</f>
        <v>Electronics</v>
      </c>
      <c r="I4282" s="5">
        <f>VLOOKUP($G4282,Products!$A$1:$C$11,COLUMNS(Products!$A$2:C4282),0)</f>
        <v>381.62</v>
      </c>
      <c r="J4282" s="5">
        <v>279.55</v>
      </c>
      <c r="K4282" s="5" t="s">
        <v>82</v>
      </c>
      <c r="L4282" s="5" t="s">
        <v>83</v>
      </c>
      <c r="M4282" s="5" t="str">
        <f t="shared" si="66"/>
        <v>0</v>
      </c>
      <c r="N4282" s="5" t="str">
        <f>TEXT(Table1[[#This Row],[Date]],"mmm")</f>
        <v>Jul</v>
      </c>
      <c r="O4282" s="5">
        <f>YEAR(Table1[[#This Row],[Date]])</f>
        <v>2023</v>
      </c>
    </row>
    <row r="4283" spans="1:15" x14ac:dyDescent="0.25">
      <c r="A4283" s="5">
        <v>4282</v>
      </c>
      <c r="B4283" s="6">
        <v>45095</v>
      </c>
      <c r="C4283" s="5" t="s">
        <v>44</v>
      </c>
      <c r="D4283" s="5" t="str">
        <f>VLOOKUP($C4283,'Sales Person'!$A$1:$C$21,2,0)</f>
        <v>Cathy Kelley</v>
      </c>
      <c r="E4283" s="5" t="s">
        <v>2</v>
      </c>
      <c r="F4283" s="5" t="str">
        <f>VLOOKUP($E4283,Country!$A$1:$B$11,2,0)</f>
        <v>North America</v>
      </c>
      <c r="G4283" s="5" t="s">
        <v>33</v>
      </c>
      <c r="H4283" s="5" t="str">
        <f>VLOOKUP($G4283,Products!$A$1:$C$11,COLUMNS(Products!$A$2:B4283),0)</f>
        <v>Electronics</v>
      </c>
      <c r="I4283" s="5">
        <f>VLOOKUP($G4283,Products!$A$1:$C$11,COLUMNS(Products!$A$2:C4283),0)</f>
        <v>381.62</v>
      </c>
      <c r="J4283" s="5">
        <v>513.75</v>
      </c>
      <c r="K4283" s="5" t="s">
        <v>82</v>
      </c>
      <c r="L4283" s="5" t="s">
        <v>83</v>
      </c>
      <c r="M4283" s="5" t="str">
        <f t="shared" si="66"/>
        <v>0</v>
      </c>
      <c r="N4283" s="5" t="str">
        <f>TEXT(Table1[[#This Row],[Date]],"mmm")</f>
        <v>Jun</v>
      </c>
      <c r="O4283" s="5">
        <f>YEAR(Table1[[#This Row],[Date]])</f>
        <v>2023</v>
      </c>
    </row>
    <row r="4284" spans="1:15" x14ac:dyDescent="0.25">
      <c r="A4284" s="5">
        <v>4283</v>
      </c>
      <c r="B4284" s="6">
        <v>45055</v>
      </c>
      <c r="C4284" s="5" t="s">
        <v>48</v>
      </c>
      <c r="D4284" s="5" t="str">
        <f>VLOOKUP($C4284,'Sales Person'!$A$1:$C$21,2,0)</f>
        <v>Cathy Kelley</v>
      </c>
      <c r="E4284" s="5" t="s">
        <v>2</v>
      </c>
      <c r="F4284" s="5" t="str">
        <f>VLOOKUP($E4284,Country!$A$1:$B$11,2,0)</f>
        <v>North America</v>
      </c>
      <c r="G4284" s="5" t="s">
        <v>32</v>
      </c>
      <c r="H4284" s="5" t="str">
        <f>VLOOKUP($G4284,Products!$A$1:$C$11,COLUMNS(Products!$A$2:B4284),0)</f>
        <v>Audio</v>
      </c>
      <c r="I4284" s="5">
        <f>VLOOKUP($G4284,Products!$A$1:$C$11,COLUMNS(Products!$A$2:C4284),0)</f>
        <v>143.09</v>
      </c>
      <c r="J4284" s="5">
        <v>873.51</v>
      </c>
      <c r="K4284" s="5" t="s">
        <v>81</v>
      </c>
      <c r="L4284" s="6">
        <v>45056</v>
      </c>
      <c r="M4284" s="5">
        <f t="shared" si="66"/>
        <v>1</v>
      </c>
      <c r="N4284" s="5" t="str">
        <f>TEXT(Table1[[#This Row],[Date]],"mmm")</f>
        <v>May</v>
      </c>
      <c r="O4284" s="5">
        <f>YEAR(Table1[[#This Row],[Date]])</f>
        <v>2023</v>
      </c>
    </row>
    <row r="4285" spans="1:15" x14ac:dyDescent="0.25">
      <c r="A4285" s="5">
        <v>4284</v>
      </c>
      <c r="B4285" s="6">
        <v>45015</v>
      </c>
      <c r="C4285" s="5" t="s">
        <v>48</v>
      </c>
      <c r="D4285" s="5" t="str">
        <f>VLOOKUP($C4285,'Sales Person'!$A$1:$C$21,2,0)</f>
        <v>Cathy Kelley</v>
      </c>
      <c r="E4285" s="5" t="s">
        <v>9</v>
      </c>
      <c r="F4285" s="5" t="str">
        <f>VLOOKUP($E4285,Country!$A$1:$B$11,2,0)</f>
        <v>Europe</v>
      </c>
      <c r="G4285" s="5" t="s">
        <v>29</v>
      </c>
      <c r="H4285" s="5" t="str">
        <f>VLOOKUP($G4285,Products!$A$1:$C$11,COLUMNS(Products!$A$2:B4285),0)</f>
        <v>Computing</v>
      </c>
      <c r="I4285" s="5">
        <f>VLOOKUP($G4285,Products!$A$1:$C$11,COLUMNS(Products!$A$2:C4285),0)</f>
        <v>104.6</v>
      </c>
      <c r="J4285" s="5">
        <v>823.55</v>
      </c>
      <c r="K4285" s="5" t="s">
        <v>84</v>
      </c>
      <c r="L4285" s="5" t="s">
        <v>83</v>
      </c>
      <c r="M4285" s="5" t="str">
        <f t="shared" si="66"/>
        <v>0</v>
      </c>
      <c r="N4285" s="5" t="str">
        <f>TEXT(Table1[[#This Row],[Date]],"mmm")</f>
        <v>Mar</v>
      </c>
      <c r="O4285" s="5">
        <f>YEAR(Table1[[#This Row],[Date]])</f>
        <v>2023</v>
      </c>
    </row>
    <row r="4286" spans="1:15" x14ac:dyDescent="0.25">
      <c r="A4286" s="5">
        <v>4285</v>
      </c>
      <c r="B4286" s="6">
        <v>45360</v>
      </c>
      <c r="C4286" s="5" t="s">
        <v>50</v>
      </c>
      <c r="D4286" s="5" t="str">
        <f>VLOOKUP($C4286,'Sales Person'!$A$1:$C$21,2,0)</f>
        <v>Michale Cole</v>
      </c>
      <c r="E4286" s="5" t="s">
        <v>2</v>
      </c>
      <c r="F4286" s="5" t="str">
        <f>VLOOKUP($E4286,Country!$A$1:$B$11,2,0)</f>
        <v>North America</v>
      </c>
      <c r="G4286" s="5" t="s">
        <v>20</v>
      </c>
      <c r="H4286" s="5" t="str">
        <f>VLOOKUP($G4286,Products!$A$1:$C$11,COLUMNS(Products!$A$2:B4286),0)</f>
        <v>Office Equipment</v>
      </c>
      <c r="I4286" s="5">
        <f>VLOOKUP($G4286,Products!$A$1:$C$11,COLUMNS(Products!$A$2:C4286),0)</f>
        <v>350.59</v>
      </c>
      <c r="J4286" s="5">
        <v>370.18</v>
      </c>
      <c r="K4286" s="5" t="s">
        <v>84</v>
      </c>
      <c r="L4286" s="5" t="s">
        <v>83</v>
      </c>
      <c r="M4286" s="5" t="str">
        <f t="shared" si="66"/>
        <v>0</v>
      </c>
      <c r="N4286" s="5" t="str">
        <f>TEXT(Table1[[#This Row],[Date]],"mmm")</f>
        <v>Mar</v>
      </c>
      <c r="O4286" s="5">
        <f>YEAR(Table1[[#This Row],[Date]])</f>
        <v>2024</v>
      </c>
    </row>
    <row r="4287" spans="1:15" x14ac:dyDescent="0.25">
      <c r="A4287" s="5">
        <v>4286</v>
      </c>
      <c r="B4287" s="6">
        <v>45191</v>
      </c>
      <c r="C4287" s="5" t="s">
        <v>74</v>
      </c>
      <c r="D4287" s="5" t="str">
        <f>VLOOKUP($C4287,'Sales Person'!$A$1:$C$21,2,0)</f>
        <v>Michale Cole</v>
      </c>
      <c r="E4287" s="5" t="s">
        <v>15</v>
      </c>
      <c r="F4287" s="5" t="str">
        <f>VLOOKUP($E4287,Country!$A$1:$B$11,2,0)</f>
        <v>Oceania</v>
      </c>
      <c r="G4287" s="5" t="s">
        <v>30</v>
      </c>
      <c r="H4287" s="5" t="str">
        <f>VLOOKUP($G4287,Products!$A$1:$C$11,COLUMNS(Products!$A$2:B4287),0)</f>
        <v>Audio</v>
      </c>
      <c r="I4287" s="5">
        <f>VLOOKUP($G4287,Products!$A$1:$C$11,COLUMNS(Products!$A$2:C4287),0)</f>
        <v>199.57</v>
      </c>
      <c r="J4287" s="5">
        <v>166.37</v>
      </c>
      <c r="K4287" s="5" t="s">
        <v>81</v>
      </c>
      <c r="L4287" s="6">
        <v>45211</v>
      </c>
      <c r="M4287" s="5">
        <f t="shared" si="66"/>
        <v>20</v>
      </c>
      <c r="N4287" s="5" t="str">
        <f>TEXT(Table1[[#This Row],[Date]],"mmm")</f>
        <v>Sep</v>
      </c>
      <c r="O4287" s="5">
        <f>YEAR(Table1[[#This Row],[Date]])</f>
        <v>2023</v>
      </c>
    </row>
    <row r="4288" spans="1:15" x14ac:dyDescent="0.25">
      <c r="A4288" s="5">
        <v>4287</v>
      </c>
      <c r="B4288" s="6">
        <v>45160</v>
      </c>
      <c r="C4288" s="5" t="s">
        <v>60</v>
      </c>
      <c r="D4288" s="5" t="str">
        <f>VLOOKUP($C4288,'Sales Person'!$A$1:$C$21,2,0)</f>
        <v>Cathy Kelley</v>
      </c>
      <c r="E4288" s="5" t="s">
        <v>14</v>
      </c>
      <c r="F4288" s="5" t="str">
        <f>VLOOKUP($E4288,Country!$A$1:$B$11,2,0)</f>
        <v>Asia</v>
      </c>
      <c r="G4288" s="5" t="s">
        <v>29</v>
      </c>
      <c r="H4288" s="5" t="str">
        <f>VLOOKUP($G4288,Products!$A$1:$C$11,COLUMNS(Products!$A$2:B4288),0)</f>
        <v>Computing</v>
      </c>
      <c r="I4288" s="5">
        <f>VLOOKUP($G4288,Products!$A$1:$C$11,COLUMNS(Products!$A$2:C4288),0)</f>
        <v>104.6</v>
      </c>
      <c r="J4288" s="5">
        <v>905.44</v>
      </c>
      <c r="K4288" s="5" t="s">
        <v>84</v>
      </c>
      <c r="L4288" s="5" t="s">
        <v>83</v>
      </c>
      <c r="M4288" s="5" t="str">
        <f t="shared" si="66"/>
        <v>0</v>
      </c>
      <c r="N4288" s="5" t="str">
        <f>TEXT(Table1[[#This Row],[Date]],"mmm")</f>
        <v>Aug</v>
      </c>
      <c r="O4288" s="5">
        <f>YEAR(Table1[[#This Row],[Date]])</f>
        <v>2023</v>
      </c>
    </row>
    <row r="4289" spans="1:15" x14ac:dyDescent="0.25">
      <c r="A4289" s="5">
        <v>4288</v>
      </c>
      <c r="B4289" s="6">
        <v>45099</v>
      </c>
      <c r="C4289" s="5" t="s">
        <v>70</v>
      </c>
      <c r="D4289" s="5" t="str">
        <f>VLOOKUP($C4289,'Sales Person'!$A$1:$C$21,2,0)</f>
        <v>Cathy Kelley</v>
      </c>
      <c r="E4289" s="5" t="s">
        <v>2</v>
      </c>
      <c r="F4289" s="5" t="str">
        <f>VLOOKUP($E4289,Country!$A$1:$B$11,2,0)</f>
        <v>North America</v>
      </c>
      <c r="G4289" s="5" t="s">
        <v>26</v>
      </c>
      <c r="H4289" s="5" t="str">
        <f>VLOOKUP($G4289,Products!$A$1:$C$11,COLUMNS(Products!$A$2:B4289),0)</f>
        <v>Electronics</v>
      </c>
      <c r="I4289" s="5">
        <f>VLOOKUP($G4289,Products!$A$1:$C$11,COLUMNS(Products!$A$2:C4289),0)</f>
        <v>263.2</v>
      </c>
      <c r="J4289" s="5">
        <v>406.36</v>
      </c>
      <c r="K4289" s="5" t="s">
        <v>81</v>
      </c>
      <c r="L4289" s="6">
        <v>45100</v>
      </c>
      <c r="M4289" s="5">
        <f t="shared" si="66"/>
        <v>1</v>
      </c>
      <c r="N4289" s="5" t="str">
        <f>TEXT(Table1[[#This Row],[Date]],"mmm")</f>
        <v>Jun</v>
      </c>
      <c r="O4289" s="5">
        <f>YEAR(Table1[[#This Row],[Date]])</f>
        <v>2023</v>
      </c>
    </row>
    <row r="4290" spans="1:15" x14ac:dyDescent="0.25">
      <c r="A4290" s="5">
        <v>4289</v>
      </c>
      <c r="B4290" s="6">
        <v>45528</v>
      </c>
      <c r="C4290" s="5" t="s">
        <v>40</v>
      </c>
      <c r="D4290" s="5" t="str">
        <f>VLOOKUP($C4290,'Sales Person'!$A$1:$C$21,2,0)</f>
        <v>Samantha Irvin</v>
      </c>
      <c r="E4290" s="5" t="s">
        <v>14</v>
      </c>
      <c r="F4290" s="5" t="str">
        <f>VLOOKUP($E4290,Country!$A$1:$B$11,2,0)</f>
        <v>Asia</v>
      </c>
      <c r="G4290" s="5" t="s">
        <v>32</v>
      </c>
      <c r="H4290" s="5" t="str">
        <f>VLOOKUP($G4290,Products!$A$1:$C$11,COLUMNS(Products!$A$2:B4290),0)</f>
        <v>Audio</v>
      </c>
      <c r="I4290" s="5">
        <f>VLOOKUP($G4290,Products!$A$1:$C$11,COLUMNS(Products!$A$2:C4290),0)</f>
        <v>143.09</v>
      </c>
      <c r="J4290" s="5">
        <v>584.54999999999995</v>
      </c>
      <c r="K4290" s="5" t="s">
        <v>82</v>
      </c>
      <c r="L4290" s="5" t="s">
        <v>83</v>
      </c>
      <c r="M4290" s="5" t="str">
        <f t="shared" ref="M4290:M4353" si="67">IFERROR(L4290-B4290,"0")</f>
        <v>0</v>
      </c>
      <c r="N4290" s="5" t="str">
        <f>TEXT(Table1[[#This Row],[Date]],"mmm")</f>
        <v>Aug</v>
      </c>
      <c r="O4290" s="5">
        <f>YEAR(Table1[[#This Row],[Date]])</f>
        <v>2024</v>
      </c>
    </row>
    <row r="4291" spans="1:15" x14ac:dyDescent="0.25">
      <c r="A4291" s="5">
        <v>4290</v>
      </c>
      <c r="B4291" s="6">
        <v>45535</v>
      </c>
      <c r="C4291" s="5" t="s">
        <v>52</v>
      </c>
      <c r="D4291" s="5" t="str">
        <f>VLOOKUP($C4291,'Sales Person'!$A$1:$C$21,2,0)</f>
        <v>Nick Patrick</v>
      </c>
      <c r="E4291" s="5" t="s">
        <v>15</v>
      </c>
      <c r="F4291" s="5" t="str">
        <f>VLOOKUP($E4291,Country!$A$1:$B$11,2,0)</f>
        <v>Oceania</v>
      </c>
      <c r="G4291" s="5" t="s">
        <v>30</v>
      </c>
      <c r="H4291" s="5" t="str">
        <f>VLOOKUP($G4291,Products!$A$1:$C$11,COLUMNS(Products!$A$2:B4291),0)</f>
        <v>Audio</v>
      </c>
      <c r="I4291" s="5">
        <f>VLOOKUP($G4291,Products!$A$1:$C$11,COLUMNS(Products!$A$2:C4291),0)</f>
        <v>199.57</v>
      </c>
      <c r="J4291" s="5">
        <v>363.23</v>
      </c>
      <c r="K4291" s="5" t="s">
        <v>82</v>
      </c>
      <c r="L4291" s="5" t="s">
        <v>83</v>
      </c>
      <c r="M4291" s="5" t="str">
        <f t="shared" si="67"/>
        <v>0</v>
      </c>
      <c r="N4291" s="5" t="str">
        <f>TEXT(Table1[[#This Row],[Date]],"mmm")</f>
        <v>Aug</v>
      </c>
      <c r="O4291" s="5">
        <f>YEAR(Table1[[#This Row],[Date]])</f>
        <v>2024</v>
      </c>
    </row>
    <row r="4292" spans="1:15" x14ac:dyDescent="0.25">
      <c r="A4292" s="5">
        <v>4291</v>
      </c>
      <c r="B4292" s="6">
        <v>45628</v>
      </c>
      <c r="C4292" s="5" t="s">
        <v>68</v>
      </c>
      <c r="D4292" s="5" t="str">
        <f>VLOOKUP($C4292,'Sales Person'!$A$1:$C$21,2,0)</f>
        <v>Samantha Irvin</v>
      </c>
      <c r="E4292" s="5" t="s">
        <v>5</v>
      </c>
      <c r="F4292" s="5" t="str">
        <f>VLOOKUP($E4292,Country!$A$1:$B$11,2,0)</f>
        <v>South America</v>
      </c>
      <c r="G4292" s="5" t="s">
        <v>29</v>
      </c>
      <c r="H4292" s="5" t="str">
        <f>VLOOKUP($G4292,Products!$A$1:$C$11,COLUMNS(Products!$A$2:B4292),0)</f>
        <v>Computing</v>
      </c>
      <c r="I4292" s="5">
        <f>VLOOKUP($G4292,Products!$A$1:$C$11,COLUMNS(Products!$A$2:C4292),0)</f>
        <v>104.6</v>
      </c>
      <c r="J4292" s="5">
        <v>150.47</v>
      </c>
      <c r="K4292" s="5" t="s">
        <v>82</v>
      </c>
      <c r="L4292" s="5" t="s">
        <v>83</v>
      </c>
      <c r="M4292" s="5" t="str">
        <f t="shared" si="67"/>
        <v>0</v>
      </c>
      <c r="N4292" s="5" t="str">
        <f>TEXT(Table1[[#This Row],[Date]],"mmm")</f>
        <v>Dec</v>
      </c>
      <c r="O4292" s="5">
        <f>YEAR(Table1[[#This Row],[Date]])</f>
        <v>2024</v>
      </c>
    </row>
    <row r="4293" spans="1:15" x14ac:dyDescent="0.25">
      <c r="A4293" s="5">
        <v>4292</v>
      </c>
      <c r="B4293" s="6">
        <v>45037</v>
      </c>
      <c r="C4293" s="5" t="s">
        <v>62</v>
      </c>
      <c r="D4293" s="5" t="str">
        <f>VLOOKUP($C4293,'Sales Person'!$A$1:$C$21,2,0)</f>
        <v>Cathy Kelley</v>
      </c>
      <c r="E4293" s="5" t="s">
        <v>9</v>
      </c>
      <c r="F4293" s="5" t="str">
        <f>VLOOKUP($E4293,Country!$A$1:$B$11,2,0)</f>
        <v>Europe</v>
      </c>
      <c r="G4293" s="5" t="s">
        <v>22</v>
      </c>
      <c r="H4293" s="5" t="str">
        <f>VLOOKUP($G4293,Products!$A$1:$C$11,COLUMNS(Products!$A$2:B4293),0)</f>
        <v>Computing</v>
      </c>
      <c r="I4293" s="5">
        <f>VLOOKUP($G4293,Products!$A$1:$C$11,COLUMNS(Products!$A$2:C4293),0)</f>
        <v>415.78</v>
      </c>
      <c r="J4293" s="5">
        <v>222.06</v>
      </c>
      <c r="K4293" s="5" t="s">
        <v>84</v>
      </c>
      <c r="L4293" s="5" t="s">
        <v>83</v>
      </c>
      <c r="M4293" s="5" t="str">
        <f t="shared" si="67"/>
        <v>0</v>
      </c>
      <c r="N4293" s="5" t="str">
        <f>TEXT(Table1[[#This Row],[Date]],"mmm")</f>
        <v>Apr</v>
      </c>
      <c r="O4293" s="5">
        <f>YEAR(Table1[[#This Row],[Date]])</f>
        <v>2023</v>
      </c>
    </row>
    <row r="4294" spans="1:15" x14ac:dyDescent="0.25">
      <c r="A4294" s="5">
        <v>4293</v>
      </c>
      <c r="B4294" s="6">
        <v>45263</v>
      </c>
      <c r="C4294" s="5" t="s">
        <v>46</v>
      </c>
      <c r="D4294" s="5" t="str">
        <f>VLOOKUP($C4294,'Sales Person'!$A$1:$C$21,2,0)</f>
        <v>Nick Patrick</v>
      </c>
      <c r="E4294" s="5" t="s">
        <v>7</v>
      </c>
      <c r="F4294" s="5" t="str">
        <f>VLOOKUP($E4294,Country!$A$1:$B$11,2,0)</f>
        <v>Europe</v>
      </c>
      <c r="G4294" s="5" t="s">
        <v>30</v>
      </c>
      <c r="H4294" s="5" t="str">
        <f>VLOOKUP($G4294,Products!$A$1:$C$11,COLUMNS(Products!$A$2:B4294),0)</f>
        <v>Audio</v>
      </c>
      <c r="I4294" s="5">
        <f>VLOOKUP($G4294,Products!$A$1:$C$11,COLUMNS(Products!$A$2:C4294),0)</f>
        <v>199.57</v>
      </c>
      <c r="J4294" s="5">
        <v>814.88</v>
      </c>
      <c r="K4294" s="5" t="s">
        <v>82</v>
      </c>
      <c r="L4294" s="5" t="s">
        <v>83</v>
      </c>
      <c r="M4294" s="5" t="str">
        <f t="shared" si="67"/>
        <v>0</v>
      </c>
      <c r="N4294" s="5" t="str">
        <f>TEXT(Table1[[#This Row],[Date]],"mmm")</f>
        <v>Dec</v>
      </c>
      <c r="O4294" s="5">
        <f>YEAR(Table1[[#This Row],[Date]])</f>
        <v>2023</v>
      </c>
    </row>
    <row r="4295" spans="1:15" x14ac:dyDescent="0.25">
      <c r="A4295" s="5">
        <v>4294</v>
      </c>
      <c r="B4295" s="6">
        <v>44946</v>
      </c>
      <c r="C4295" s="5" t="s">
        <v>54</v>
      </c>
      <c r="D4295" s="5" t="str">
        <f>VLOOKUP($C4295,'Sales Person'!$A$1:$C$21,2,0)</f>
        <v>Michale Cole</v>
      </c>
      <c r="E4295" s="5" t="s">
        <v>11</v>
      </c>
      <c r="F4295" s="5" t="str">
        <f>VLOOKUP($E4295,Country!$A$1:$B$11,2,0)</f>
        <v>Asia</v>
      </c>
      <c r="G4295" s="5" t="s">
        <v>24</v>
      </c>
      <c r="H4295" s="5" t="str">
        <f>VLOOKUP($G4295,Products!$A$1:$C$11,COLUMNS(Products!$A$2:B4295),0)</f>
        <v>Audio</v>
      </c>
      <c r="I4295" s="5">
        <f>VLOOKUP($G4295,Products!$A$1:$C$11,COLUMNS(Products!$A$2:C4295),0)</f>
        <v>195.62</v>
      </c>
      <c r="J4295" s="5">
        <v>694.15</v>
      </c>
      <c r="K4295" s="5" t="s">
        <v>82</v>
      </c>
      <c r="L4295" s="5" t="s">
        <v>83</v>
      </c>
      <c r="M4295" s="5" t="str">
        <f t="shared" si="67"/>
        <v>0</v>
      </c>
      <c r="N4295" s="5" t="str">
        <f>TEXT(Table1[[#This Row],[Date]],"mmm")</f>
        <v>Jan</v>
      </c>
      <c r="O4295" s="5">
        <f>YEAR(Table1[[#This Row],[Date]])</f>
        <v>2023</v>
      </c>
    </row>
    <row r="4296" spans="1:15" x14ac:dyDescent="0.25">
      <c r="A4296" s="5">
        <v>4295</v>
      </c>
      <c r="B4296" s="6">
        <v>45608</v>
      </c>
      <c r="C4296" s="5" t="s">
        <v>74</v>
      </c>
      <c r="D4296" s="5" t="str">
        <f>VLOOKUP($C4296,'Sales Person'!$A$1:$C$21,2,0)</f>
        <v>Michale Cole</v>
      </c>
      <c r="E4296" s="5" t="s">
        <v>13</v>
      </c>
      <c r="F4296" s="5" t="str">
        <f>VLOOKUP($E4296,Country!$A$1:$B$11,2,0)</f>
        <v>Asia</v>
      </c>
      <c r="G4296" s="5" t="s">
        <v>33</v>
      </c>
      <c r="H4296" s="5" t="str">
        <f>VLOOKUP($G4296,Products!$A$1:$C$11,COLUMNS(Products!$A$2:B4296),0)</f>
        <v>Electronics</v>
      </c>
      <c r="I4296" s="5">
        <f>VLOOKUP($G4296,Products!$A$1:$C$11,COLUMNS(Products!$A$2:C4296),0)</f>
        <v>381.62</v>
      </c>
      <c r="J4296" s="5">
        <v>715.79</v>
      </c>
      <c r="K4296" s="5" t="s">
        <v>81</v>
      </c>
      <c r="L4296" s="6">
        <v>45623</v>
      </c>
      <c r="M4296" s="5">
        <f t="shared" si="67"/>
        <v>15</v>
      </c>
      <c r="N4296" s="5" t="str">
        <f>TEXT(Table1[[#This Row],[Date]],"mmm")</f>
        <v>Nov</v>
      </c>
      <c r="O4296" s="5">
        <f>YEAR(Table1[[#This Row],[Date]])</f>
        <v>2024</v>
      </c>
    </row>
    <row r="4297" spans="1:15" x14ac:dyDescent="0.25">
      <c r="A4297" s="5">
        <v>4296</v>
      </c>
      <c r="B4297" s="6">
        <v>45078</v>
      </c>
      <c r="C4297" s="5" t="s">
        <v>42</v>
      </c>
      <c r="D4297" s="5" t="str">
        <f>VLOOKUP($C4297,'Sales Person'!$A$1:$C$21,2,0)</f>
        <v>Cathy Kelley</v>
      </c>
      <c r="E4297" s="5" t="s">
        <v>13</v>
      </c>
      <c r="F4297" s="5" t="str">
        <f>VLOOKUP($E4297,Country!$A$1:$B$11,2,0)</f>
        <v>Asia</v>
      </c>
      <c r="G4297" s="5" t="s">
        <v>22</v>
      </c>
      <c r="H4297" s="5" t="str">
        <f>VLOOKUP($G4297,Products!$A$1:$C$11,COLUMNS(Products!$A$2:B4297),0)</f>
        <v>Computing</v>
      </c>
      <c r="I4297" s="5">
        <f>VLOOKUP($G4297,Products!$A$1:$C$11,COLUMNS(Products!$A$2:C4297),0)</f>
        <v>415.78</v>
      </c>
      <c r="J4297" s="5">
        <v>332.34</v>
      </c>
      <c r="K4297" s="5" t="s">
        <v>81</v>
      </c>
      <c r="L4297" s="6">
        <v>45093</v>
      </c>
      <c r="M4297" s="5">
        <f t="shared" si="67"/>
        <v>15</v>
      </c>
      <c r="N4297" s="5" t="str">
        <f>TEXT(Table1[[#This Row],[Date]],"mmm")</f>
        <v>Jun</v>
      </c>
      <c r="O4297" s="5">
        <f>YEAR(Table1[[#This Row],[Date]])</f>
        <v>2023</v>
      </c>
    </row>
    <row r="4298" spans="1:15" x14ac:dyDescent="0.25">
      <c r="A4298" s="5">
        <v>4297</v>
      </c>
      <c r="B4298" s="6">
        <v>45213</v>
      </c>
      <c r="C4298" s="5" t="s">
        <v>52</v>
      </c>
      <c r="D4298" s="5" t="str">
        <f>VLOOKUP($C4298,'Sales Person'!$A$1:$C$21,2,0)</f>
        <v>Nick Patrick</v>
      </c>
      <c r="E4298" s="5" t="s">
        <v>4</v>
      </c>
      <c r="F4298" s="5" t="str">
        <f>VLOOKUP($E4298,Country!$A$1:$B$11,2,0)</f>
        <v>North America</v>
      </c>
      <c r="G4298" s="5" t="s">
        <v>22</v>
      </c>
      <c r="H4298" s="5" t="str">
        <f>VLOOKUP($G4298,Products!$A$1:$C$11,COLUMNS(Products!$A$2:B4298),0)</f>
        <v>Computing</v>
      </c>
      <c r="I4298" s="5">
        <f>VLOOKUP($G4298,Products!$A$1:$C$11,COLUMNS(Products!$A$2:C4298),0)</f>
        <v>415.78</v>
      </c>
      <c r="J4298" s="5">
        <v>687.33</v>
      </c>
      <c r="K4298" s="5" t="s">
        <v>84</v>
      </c>
      <c r="L4298" s="5" t="s">
        <v>83</v>
      </c>
      <c r="M4298" s="5" t="str">
        <f t="shared" si="67"/>
        <v>0</v>
      </c>
      <c r="N4298" s="5" t="str">
        <f>TEXT(Table1[[#This Row],[Date]],"mmm")</f>
        <v>Oct</v>
      </c>
      <c r="O4298" s="5">
        <f>YEAR(Table1[[#This Row],[Date]])</f>
        <v>2023</v>
      </c>
    </row>
    <row r="4299" spans="1:15" x14ac:dyDescent="0.25">
      <c r="A4299" s="5">
        <v>4298</v>
      </c>
      <c r="B4299" s="6">
        <v>45311</v>
      </c>
      <c r="C4299" s="5" t="s">
        <v>58</v>
      </c>
      <c r="D4299" s="5" t="str">
        <f>VLOOKUP($C4299,'Sales Person'!$A$1:$C$21,2,0)</f>
        <v>Nick Patrick</v>
      </c>
      <c r="E4299" s="5" t="s">
        <v>11</v>
      </c>
      <c r="F4299" s="5" t="str">
        <f>VLOOKUP($E4299,Country!$A$1:$B$11,2,0)</f>
        <v>Asia</v>
      </c>
      <c r="G4299" s="5" t="s">
        <v>24</v>
      </c>
      <c r="H4299" s="5" t="str">
        <f>VLOOKUP($G4299,Products!$A$1:$C$11,COLUMNS(Products!$A$2:B4299),0)</f>
        <v>Audio</v>
      </c>
      <c r="I4299" s="5">
        <f>VLOOKUP($G4299,Products!$A$1:$C$11,COLUMNS(Products!$A$2:C4299),0)</f>
        <v>195.62</v>
      </c>
      <c r="J4299" s="5">
        <v>373.69</v>
      </c>
      <c r="K4299" s="5" t="s">
        <v>82</v>
      </c>
      <c r="L4299" s="5" t="s">
        <v>83</v>
      </c>
      <c r="M4299" s="5" t="str">
        <f t="shared" si="67"/>
        <v>0</v>
      </c>
      <c r="N4299" s="5" t="str">
        <f>TEXT(Table1[[#This Row],[Date]],"mmm")</f>
        <v>Jan</v>
      </c>
      <c r="O4299" s="5">
        <f>YEAR(Table1[[#This Row],[Date]])</f>
        <v>2024</v>
      </c>
    </row>
    <row r="4300" spans="1:15" x14ac:dyDescent="0.25">
      <c r="A4300" s="5">
        <v>4299</v>
      </c>
      <c r="B4300" s="6">
        <v>45027</v>
      </c>
      <c r="C4300" s="5" t="s">
        <v>72</v>
      </c>
      <c r="D4300" s="5" t="str">
        <f>VLOOKUP($C4300,'Sales Person'!$A$1:$C$21,2,0)</f>
        <v>Cathy Kelley</v>
      </c>
      <c r="E4300" s="5" t="s">
        <v>15</v>
      </c>
      <c r="F4300" s="5" t="str">
        <f>VLOOKUP($E4300,Country!$A$1:$B$11,2,0)</f>
        <v>Oceania</v>
      </c>
      <c r="G4300" s="5" t="s">
        <v>28</v>
      </c>
      <c r="H4300" s="5" t="str">
        <f>VLOOKUP($G4300,Products!$A$1:$C$11,COLUMNS(Products!$A$2:B4300),0)</f>
        <v>Electronics</v>
      </c>
      <c r="I4300" s="5">
        <f>VLOOKUP($G4300,Products!$A$1:$C$11,COLUMNS(Products!$A$2:C4300),0)</f>
        <v>282.79000000000002</v>
      </c>
      <c r="J4300" s="5">
        <v>729.57</v>
      </c>
      <c r="K4300" s="5" t="s">
        <v>84</v>
      </c>
      <c r="L4300" s="5" t="s">
        <v>83</v>
      </c>
      <c r="M4300" s="5" t="str">
        <f t="shared" si="67"/>
        <v>0</v>
      </c>
      <c r="N4300" s="5" t="str">
        <f>TEXT(Table1[[#This Row],[Date]],"mmm")</f>
        <v>Apr</v>
      </c>
      <c r="O4300" s="5">
        <f>YEAR(Table1[[#This Row],[Date]])</f>
        <v>2023</v>
      </c>
    </row>
    <row r="4301" spans="1:15" x14ac:dyDescent="0.25">
      <c r="A4301" s="5">
        <v>4300</v>
      </c>
      <c r="B4301" s="6">
        <v>45117</v>
      </c>
      <c r="C4301" s="5" t="s">
        <v>44</v>
      </c>
      <c r="D4301" s="5" t="str">
        <f>VLOOKUP($C4301,'Sales Person'!$A$1:$C$21,2,0)</f>
        <v>Cathy Kelley</v>
      </c>
      <c r="E4301" s="5" t="s">
        <v>7</v>
      </c>
      <c r="F4301" s="5" t="str">
        <f>VLOOKUP($E4301,Country!$A$1:$B$11,2,0)</f>
        <v>Europe</v>
      </c>
      <c r="G4301" s="5" t="s">
        <v>30</v>
      </c>
      <c r="H4301" s="5" t="str">
        <f>VLOOKUP($G4301,Products!$A$1:$C$11,COLUMNS(Products!$A$2:B4301),0)</f>
        <v>Audio</v>
      </c>
      <c r="I4301" s="5">
        <f>VLOOKUP($G4301,Products!$A$1:$C$11,COLUMNS(Products!$A$2:C4301),0)</f>
        <v>199.57</v>
      </c>
      <c r="J4301" s="5">
        <v>208.6</v>
      </c>
      <c r="K4301" s="5" t="s">
        <v>82</v>
      </c>
      <c r="L4301" s="5" t="s">
        <v>83</v>
      </c>
      <c r="M4301" s="5" t="str">
        <f t="shared" si="67"/>
        <v>0</v>
      </c>
      <c r="N4301" s="5" t="str">
        <f>TEXT(Table1[[#This Row],[Date]],"mmm")</f>
        <v>Jul</v>
      </c>
      <c r="O4301" s="5">
        <f>YEAR(Table1[[#This Row],[Date]])</f>
        <v>2023</v>
      </c>
    </row>
    <row r="4302" spans="1:15" x14ac:dyDescent="0.25">
      <c r="A4302" s="5">
        <v>4301</v>
      </c>
      <c r="B4302" s="6">
        <v>45425</v>
      </c>
      <c r="C4302" s="5" t="s">
        <v>38</v>
      </c>
      <c r="D4302" s="5" t="str">
        <f>VLOOKUP($C4302,'Sales Person'!$A$1:$C$21,2,0)</f>
        <v>Samantha Irvin</v>
      </c>
      <c r="E4302" s="5" t="s">
        <v>11</v>
      </c>
      <c r="F4302" s="5" t="str">
        <f>VLOOKUP($E4302,Country!$A$1:$B$11,2,0)</f>
        <v>Asia</v>
      </c>
      <c r="G4302" s="5" t="s">
        <v>24</v>
      </c>
      <c r="H4302" s="5" t="str">
        <f>VLOOKUP($G4302,Products!$A$1:$C$11,COLUMNS(Products!$A$2:B4302),0)</f>
        <v>Audio</v>
      </c>
      <c r="I4302" s="5">
        <f>VLOOKUP($G4302,Products!$A$1:$C$11,COLUMNS(Products!$A$2:C4302),0)</f>
        <v>195.62</v>
      </c>
      <c r="J4302" s="5">
        <v>970.6</v>
      </c>
      <c r="K4302" s="5" t="s">
        <v>82</v>
      </c>
      <c r="L4302" s="5" t="s">
        <v>83</v>
      </c>
      <c r="M4302" s="5" t="str">
        <f t="shared" si="67"/>
        <v>0</v>
      </c>
      <c r="N4302" s="5" t="str">
        <f>TEXT(Table1[[#This Row],[Date]],"mmm")</f>
        <v>May</v>
      </c>
      <c r="O4302" s="5">
        <f>YEAR(Table1[[#This Row],[Date]])</f>
        <v>2024</v>
      </c>
    </row>
    <row r="4303" spans="1:15" x14ac:dyDescent="0.25">
      <c r="A4303" s="5">
        <v>4302</v>
      </c>
      <c r="B4303" s="6">
        <v>45277</v>
      </c>
      <c r="C4303" s="5" t="s">
        <v>54</v>
      </c>
      <c r="D4303" s="5" t="str">
        <f>VLOOKUP($C4303,'Sales Person'!$A$1:$C$21,2,0)</f>
        <v>Michale Cole</v>
      </c>
      <c r="E4303" s="5" t="s">
        <v>9</v>
      </c>
      <c r="F4303" s="5" t="str">
        <f>VLOOKUP($E4303,Country!$A$1:$B$11,2,0)</f>
        <v>Europe</v>
      </c>
      <c r="G4303" s="5" t="s">
        <v>24</v>
      </c>
      <c r="H4303" s="5" t="str">
        <f>VLOOKUP($G4303,Products!$A$1:$C$11,COLUMNS(Products!$A$2:B4303),0)</f>
        <v>Audio</v>
      </c>
      <c r="I4303" s="5">
        <f>VLOOKUP($G4303,Products!$A$1:$C$11,COLUMNS(Products!$A$2:C4303),0)</f>
        <v>195.62</v>
      </c>
      <c r="J4303" s="5">
        <v>350.36</v>
      </c>
      <c r="K4303" s="5" t="s">
        <v>84</v>
      </c>
      <c r="L4303" s="5" t="s">
        <v>83</v>
      </c>
      <c r="M4303" s="5" t="str">
        <f t="shared" si="67"/>
        <v>0</v>
      </c>
      <c r="N4303" s="5" t="str">
        <f>TEXT(Table1[[#This Row],[Date]],"mmm")</f>
        <v>Dec</v>
      </c>
      <c r="O4303" s="5">
        <f>YEAR(Table1[[#This Row],[Date]])</f>
        <v>2023</v>
      </c>
    </row>
    <row r="4304" spans="1:15" x14ac:dyDescent="0.25">
      <c r="A4304" s="5">
        <v>4303</v>
      </c>
      <c r="B4304" s="6">
        <v>45552</v>
      </c>
      <c r="C4304" s="5" t="s">
        <v>48</v>
      </c>
      <c r="D4304" s="5" t="str">
        <f>VLOOKUP($C4304,'Sales Person'!$A$1:$C$21,2,0)</f>
        <v>Cathy Kelley</v>
      </c>
      <c r="E4304" s="5" t="s">
        <v>13</v>
      </c>
      <c r="F4304" s="5" t="str">
        <f>VLOOKUP($E4304,Country!$A$1:$B$11,2,0)</f>
        <v>Asia</v>
      </c>
      <c r="G4304" s="5" t="s">
        <v>22</v>
      </c>
      <c r="H4304" s="5" t="str">
        <f>VLOOKUP($G4304,Products!$A$1:$C$11,COLUMNS(Products!$A$2:B4304),0)</f>
        <v>Computing</v>
      </c>
      <c r="I4304" s="5">
        <f>VLOOKUP($G4304,Products!$A$1:$C$11,COLUMNS(Products!$A$2:C4304),0)</f>
        <v>415.78</v>
      </c>
      <c r="J4304" s="5">
        <v>346.65</v>
      </c>
      <c r="K4304" s="5" t="s">
        <v>82</v>
      </c>
      <c r="L4304" s="5" t="s">
        <v>83</v>
      </c>
      <c r="M4304" s="5" t="str">
        <f t="shared" si="67"/>
        <v>0</v>
      </c>
      <c r="N4304" s="5" t="str">
        <f>TEXT(Table1[[#This Row],[Date]],"mmm")</f>
        <v>Sep</v>
      </c>
      <c r="O4304" s="5">
        <f>YEAR(Table1[[#This Row],[Date]])</f>
        <v>2024</v>
      </c>
    </row>
    <row r="4305" spans="1:15" x14ac:dyDescent="0.25">
      <c r="A4305" s="5">
        <v>4304</v>
      </c>
      <c r="B4305" s="6">
        <v>45083</v>
      </c>
      <c r="C4305" s="5" t="s">
        <v>58</v>
      </c>
      <c r="D4305" s="5" t="str">
        <f>VLOOKUP($C4305,'Sales Person'!$A$1:$C$21,2,0)</f>
        <v>Nick Patrick</v>
      </c>
      <c r="E4305" s="5" t="s">
        <v>5</v>
      </c>
      <c r="F4305" s="5" t="str">
        <f>VLOOKUP($E4305,Country!$A$1:$B$11,2,0)</f>
        <v>South America</v>
      </c>
      <c r="G4305" s="5" t="s">
        <v>20</v>
      </c>
      <c r="H4305" s="5" t="str">
        <f>VLOOKUP($G4305,Products!$A$1:$C$11,COLUMNS(Products!$A$2:B4305),0)</f>
        <v>Office Equipment</v>
      </c>
      <c r="I4305" s="5">
        <f>VLOOKUP($G4305,Products!$A$1:$C$11,COLUMNS(Products!$A$2:C4305),0)</f>
        <v>350.59</v>
      </c>
      <c r="J4305" s="5">
        <v>380.69</v>
      </c>
      <c r="K4305" s="5" t="s">
        <v>84</v>
      </c>
      <c r="L4305" s="5" t="s">
        <v>83</v>
      </c>
      <c r="M4305" s="5" t="str">
        <f t="shared" si="67"/>
        <v>0</v>
      </c>
      <c r="N4305" s="5" t="str">
        <f>TEXT(Table1[[#This Row],[Date]],"mmm")</f>
        <v>Jun</v>
      </c>
      <c r="O4305" s="5">
        <f>YEAR(Table1[[#This Row],[Date]])</f>
        <v>2023</v>
      </c>
    </row>
    <row r="4306" spans="1:15" x14ac:dyDescent="0.25">
      <c r="A4306" s="5">
        <v>4305</v>
      </c>
      <c r="B4306" s="6">
        <v>45518</v>
      </c>
      <c r="C4306" s="5" t="s">
        <v>52</v>
      </c>
      <c r="D4306" s="5" t="str">
        <f>VLOOKUP($C4306,'Sales Person'!$A$1:$C$21,2,0)</f>
        <v>Nick Patrick</v>
      </c>
      <c r="E4306" s="5" t="s">
        <v>4</v>
      </c>
      <c r="F4306" s="5" t="str">
        <f>VLOOKUP($E4306,Country!$A$1:$B$11,2,0)</f>
        <v>North America</v>
      </c>
      <c r="G4306" s="5" t="s">
        <v>20</v>
      </c>
      <c r="H4306" s="5" t="str">
        <f>VLOOKUP($G4306,Products!$A$1:$C$11,COLUMNS(Products!$A$2:B4306),0)</f>
        <v>Office Equipment</v>
      </c>
      <c r="I4306" s="5">
        <f>VLOOKUP($G4306,Products!$A$1:$C$11,COLUMNS(Products!$A$2:C4306),0)</f>
        <v>350.59</v>
      </c>
      <c r="J4306" s="5">
        <v>102.52</v>
      </c>
      <c r="K4306" s="5" t="s">
        <v>82</v>
      </c>
      <c r="L4306" s="5" t="s">
        <v>83</v>
      </c>
      <c r="M4306" s="5" t="str">
        <f t="shared" si="67"/>
        <v>0</v>
      </c>
      <c r="N4306" s="5" t="str">
        <f>TEXT(Table1[[#This Row],[Date]],"mmm")</f>
        <v>Aug</v>
      </c>
      <c r="O4306" s="5">
        <f>YEAR(Table1[[#This Row],[Date]])</f>
        <v>2024</v>
      </c>
    </row>
    <row r="4307" spans="1:15" x14ac:dyDescent="0.25">
      <c r="A4307" s="5">
        <v>4306</v>
      </c>
      <c r="B4307" s="6">
        <v>45580</v>
      </c>
      <c r="C4307" s="5" t="s">
        <v>60</v>
      </c>
      <c r="D4307" s="5" t="str">
        <f>VLOOKUP($C4307,'Sales Person'!$A$1:$C$21,2,0)</f>
        <v>Cathy Kelley</v>
      </c>
      <c r="E4307" s="5" t="s">
        <v>2</v>
      </c>
      <c r="F4307" s="5" t="str">
        <f>VLOOKUP($E4307,Country!$A$1:$B$11,2,0)</f>
        <v>North America</v>
      </c>
      <c r="G4307" s="5" t="s">
        <v>31</v>
      </c>
      <c r="H4307" s="5" t="str">
        <f>VLOOKUP($G4307,Products!$A$1:$C$11,COLUMNS(Products!$A$2:B4307),0)</f>
        <v>Electronics</v>
      </c>
      <c r="I4307" s="5">
        <f>VLOOKUP($G4307,Products!$A$1:$C$11,COLUMNS(Products!$A$2:C4307),0)</f>
        <v>71.97</v>
      </c>
      <c r="J4307" s="5">
        <v>593.02</v>
      </c>
      <c r="K4307" s="5" t="s">
        <v>84</v>
      </c>
      <c r="L4307" s="5" t="s">
        <v>83</v>
      </c>
      <c r="M4307" s="5" t="str">
        <f t="shared" si="67"/>
        <v>0</v>
      </c>
      <c r="N4307" s="5" t="str">
        <f>TEXT(Table1[[#This Row],[Date]],"mmm")</f>
        <v>Oct</v>
      </c>
      <c r="O4307" s="5">
        <f>YEAR(Table1[[#This Row],[Date]])</f>
        <v>2024</v>
      </c>
    </row>
    <row r="4308" spans="1:15" x14ac:dyDescent="0.25">
      <c r="A4308" s="5">
        <v>4307</v>
      </c>
      <c r="B4308" s="6">
        <v>45591</v>
      </c>
      <c r="C4308" s="5" t="s">
        <v>70</v>
      </c>
      <c r="D4308" s="5" t="str">
        <f>VLOOKUP($C4308,'Sales Person'!$A$1:$C$21,2,0)</f>
        <v>Cathy Kelley</v>
      </c>
      <c r="E4308" s="5" t="s">
        <v>4</v>
      </c>
      <c r="F4308" s="5" t="str">
        <f>VLOOKUP($E4308,Country!$A$1:$B$11,2,0)</f>
        <v>North America</v>
      </c>
      <c r="G4308" s="5" t="s">
        <v>31</v>
      </c>
      <c r="H4308" s="5" t="str">
        <f>VLOOKUP($G4308,Products!$A$1:$C$11,COLUMNS(Products!$A$2:B4308),0)</f>
        <v>Electronics</v>
      </c>
      <c r="I4308" s="5">
        <f>VLOOKUP($G4308,Products!$A$1:$C$11,COLUMNS(Products!$A$2:C4308),0)</f>
        <v>71.97</v>
      </c>
      <c r="J4308" s="5">
        <v>928.41</v>
      </c>
      <c r="K4308" s="5" t="s">
        <v>84</v>
      </c>
      <c r="L4308" s="5" t="s">
        <v>83</v>
      </c>
      <c r="M4308" s="5" t="str">
        <f t="shared" si="67"/>
        <v>0</v>
      </c>
      <c r="N4308" s="5" t="str">
        <f>TEXT(Table1[[#This Row],[Date]],"mmm")</f>
        <v>Oct</v>
      </c>
      <c r="O4308" s="5">
        <f>YEAR(Table1[[#This Row],[Date]])</f>
        <v>2024</v>
      </c>
    </row>
    <row r="4309" spans="1:15" x14ac:dyDescent="0.25">
      <c r="A4309" s="5">
        <v>4308</v>
      </c>
      <c r="B4309" s="6">
        <v>45069</v>
      </c>
      <c r="C4309" s="5" t="s">
        <v>44</v>
      </c>
      <c r="D4309" s="5" t="str">
        <f>VLOOKUP($C4309,'Sales Person'!$A$1:$C$21,2,0)</f>
        <v>Cathy Kelley</v>
      </c>
      <c r="E4309" s="5" t="s">
        <v>11</v>
      </c>
      <c r="F4309" s="5" t="str">
        <f>VLOOKUP($E4309,Country!$A$1:$B$11,2,0)</f>
        <v>Asia</v>
      </c>
      <c r="G4309" s="5" t="s">
        <v>31</v>
      </c>
      <c r="H4309" s="5" t="str">
        <f>VLOOKUP($G4309,Products!$A$1:$C$11,COLUMNS(Products!$A$2:B4309),0)</f>
        <v>Electronics</v>
      </c>
      <c r="I4309" s="5">
        <f>VLOOKUP($G4309,Products!$A$1:$C$11,COLUMNS(Products!$A$2:C4309),0)</f>
        <v>71.97</v>
      </c>
      <c r="J4309" s="5">
        <v>770.69</v>
      </c>
      <c r="K4309" s="5" t="s">
        <v>84</v>
      </c>
      <c r="L4309" s="5" t="s">
        <v>83</v>
      </c>
      <c r="M4309" s="5" t="str">
        <f t="shared" si="67"/>
        <v>0</v>
      </c>
      <c r="N4309" s="5" t="str">
        <f>TEXT(Table1[[#This Row],[Date]],"mmm")</f>
        <v>May</v>
      </c>
      <c r="O4309" s="5">
        <f>YEAR(Table1[[#This Row],[Date]])</f>
        <v>2023</v>
      </c>
    </row>
    <row r="4310" spans="1:15" x14ac:dyDescent="0.25">
      <c r="A4310" s="5">
        <v>4309</v>
      </c>
      <c r="B4310" s="6">
        <v>45431</v>
      </c>
      <c r="C4310" s="5" t="s">
        <v>56</v>
      </c>
      <c r="D4310" s="5" t="str">
        <f>VLOOKUP($C4310,'Sales Person'!$A$1:$C$21,2,0)</f>
        <v>Nick Patrick</v>
      </c>
      <c r="E4310" s="5" t="s">
        <v>2</v>
      </c>
      <c r="F4310" s="5" t="str">
        <f>VLOOKUP($E4310,Country!$A$1:$B$11,2,0)</f>
        <v>North America</v>
      </c>
      <c r="G4310" s="5" t="s">
        <v>29</v>
      </c>
      <c r="H4310" s="5" t="str">
        <f>VLOOKUP($G4310,Products!$A$1:$C$11,COLUMNS(Products!$A$2:B4310),0)</f>
        <v>Computing</v>
      </c>
      <c r="I4310" s="5">
        <f>VLOOKUP($G4310,Products!$A$1:$C$11,COLUMNS(Products!$A$2:C4310),0)</f>
        <v>104.6</v>
      </c>
      <c r="J4310" s="5">
        <v>567.65</v>
      </c>
      <c r="K4310" s="5" t="s">
        <v>84</v>
      </c>
      <c r="L4310" s="5" t="s">
        <v>83</v>
      </c>
      <c r="M4310" s="5" t="str">
        <f t="shared" si="67"/>
        <v>0</v>
      </c>
      <c r="N4310" s="5" t="str">
        <f>TEXT(Table1[[#This Row],[Date]],"mmm")</f>
        <v>May</v>
      </c>
      <c r="O4310" s="5">
        <f>YEAR(Table1[[#This Row],[Date]])</f>
        <v>2024</v>
      </c>
    </row>
    <row r="4311" spans="1:15" x14ac:dyDescent="0.25">
      <c r="A4311" s="5">
        <v>4310</v>
      </c>
      <c r="B4311" s="6">
        <v>45611</v>
      </c>
      <c r="C4311" s="5" t="s">
        <v>50</v>
      </c>
      <c r="D4311" s="5" t="str">
        <f>VLOOKUP($C4311,'Sales Person'!$A$1:$C$21,2,0)</f>
        <v>Michale Cole</v>
      </c>
      <c r="E4311" s="5" t="s">
        <v>10</v>
      </c>
      <c r="F4311" s="5" t="str">
        <f>VLOOKUP($E4311,Country!$A$1:$B$11,2,0)</f>
        <v>Europe</v>
      </c>
      <c r="G4311" s="5" t="s">
        <v>22</v>
      </c>
      <c r="H4311" s="5" t="str">
        <f>VLOOKUP($G4311,Products!$A$1:$C$11,COLUMNS(Products!$A$2:B4311),0)</f>
        <v>Computing</v>
      </c>
      <c r="I4311" s="5">
        <f>VLOOKUP($G4311,Products!$A$1:$C$11,COLUMNS(Products!$A$2:C4311),0)</f>
        <v>415.78</v>
      </c>
      <c r="J4311" s="5">
        <v>680.7</v>
      </c>
      <c r="K4311" s="5" t="s">
        <v>82</v>
      </c>
      <c r="L4311" s="5" t="s">
        <v>83</v>
      </c>
      <c r="M4311" s="5" t="str">
        <f t="shared" si="67"/>
        <v>0</v>
      </c>
      <c r="N4311" s="5" t="str">
        <f>TEXT(Table1[[#This Row],[Date]],"mmm")</f>
        <v>Nov</v>
      </c>
      <c r="O4311" s="5">
        <f>YEAR(Table1[[#This Row],[Date]])</f>
        <v>2024</v>
      </c>
    </row>
    <row r="4312" spans="1:15" x14ac:dyDescent="0.25">
      <c r="A4312" s="5">
        <v>4311</v>
      </c>
      <c r="B4312" s="6">
        <v>45486</v>
      </c>
      <c r="C4312" s="5" t="s">
        <v>58</v>
      </c>
      <c r="D4312" s="5" t="str">
        <f>VLOOKUP($C4312,'Sales Person'!$A$1:$C$21,2,0)</f>
        <v>Nick Patrick</v>
      </c>
      <c r="E4312" s="5" t="s">
        <v>13</v>
      </c>
      <c r="F4312" s="5" t="str">
        <f>VLOOKUP($E4312,Country!$A$1:$B$11,2,0)</f>
        <v>Asia</v>
      </c>
      <c r="G4312" s="5" t="s">
        <v>24</v>
      </c>
      <c r="H4312" s="5" t="str">
        <f>VLOOKUP($G4312,Products!$A$1:$C$11,COLUMNS(Products!$A$2:B4312),0)</f>
        <v>Audio</v>
      </c>
      <c r="I4312" s="5">
        <f>VLOOKUP($G4312,Products!$A$1:$C$11,COLUMNS(Products!$A$2:C4312),0)</f>
        <v>195.62</v>
      </c>
      <c r="J4312" s="5">
        <v>697.76</v>
      </c>
      <c r="K4312" s="5" t="s">
        <v>82</v>
      </c>
      <c r="L4312" s="5" t="s">
        <v>83</v>
      </c>
      <c r="M4312" s="5" t="str">
        <f t="shared" si="67"/>
        <v>0</v>
      </c>
      <c r="N4312" s="5" t="str">
        <f>TEXT(Table1[[#This Row],[Date]],"mmm")</f>
        <v>Jul</v>
      </c>
      <c r="O4312" s="5">
        <f>YEAR(Table1[[#This Row],[Date]])</f>
        <v>2024</v>
      </c>
    </row>
    <row r="4313" spans="1:15" x14ac:dyDescent="0.25">
      <c r="A4313" s="5">
        <v>4312</v>
      </c>
      <c r="B4313" s="6">
        <v>45331</v>
      </c>
      <c r="C4313" s="5" t="s">
        <v>38</v>
      </c>
      <c r="D4313" s="5" t="str">
        <f>VLOOKUP($C4313,'Sales Person'!$A$1:$C$21,2,0)</f>
        <v>Samantha Irvin</v>
      </c>
      <c r="E4313" s="5" t="s">
        <v>9</v>
      </c>
      <c r="F4313" s="5" t="str">
        <f>VLOOKUP($E4313,Country!$A$1:$B$11,2,0)</f>
        <v>Europe</v>
      </c>
      <c r="G4313" s="5" t="s">
        <v>24</v>
      </c>
      <c r="H4313" s="5" t="str">
        <f>VLOOKUP($G4313,Products!$A$1:$C$11,COLUMNS(Products!$A$2:B4313),0)</f>
        <v>Audio</v>
      </c>
      <c r="I4313" s="5">
        <f>VLOOKUP($G4313,Products!$A$1:$C$11,COLUMNS(Products!$A$2:C4313),0)</f>
        <v>195.62</v>
      </c>
      <c r="J4313" s="5">
        <v>205.52</v>
      </c>
      <c r="K4313" s="5" t="s">
        <v>84</v>
      </c>
      <c r="L4313" s="5" t="s">
        <v>83</v>
      </c>
      <c r="M4313" s="5" t="str">
        <f t="shared" si="67"/>
        <v>0</v>
      </c>
      <c r="N4313" s="5" t="str">
        <f>TEXT(Table1[[#This Row],[Date]],"mmm")</f>
        <v>Feb</v>
      </c>
      <c r="O4313" s="5">
        <f>YEAR(Table1[[#This Row],[Date]])</f>
        <v>2024</v>
      </c>
    </row>
    <row r="4314" spans="1:15" x14ac:dyDescent="0.25">
      <c r="A4314" s="5">
        <v>4313</v>
      </c>
      <c r="B4314" s="6">
        <v>45093</v>
      </c>
      <c r="C4314" s="5" t="s">
        <v>62</v>
      </c>
      <c r="D4314" s="5" t="str">
        <f>VLOOKUP($C4314,'Sales Person'!$A$1:$C$21,2,0)</f>
        <v>Cathy Kelley</v>
      </c>
      <c r="E4314" s="5" t="s">
        <v>13</v>
      </c>
      <c r="F4314" s="5" t="str">
        <f>VLOOKUP($E4314,Country!$A$1:$B$11,2,0)</f>
        <v>Asia</v>
      </c>
      <c r="G4314" s="5" t="s">
        <v>22</v>
      </c>
      <c r="H4314" s="5" t="str">
        <f>VLOOKUP($G4314,Products!$A$1:$C$11,COLUMNS(Products!$A$2:B4314),0)</f>
        <v>Computing</v>
      </c>
      <c r="I4314" s="5">
        <f>VLOOKUP($G4314,Products!$A$1:$C$11,COLUMNS(Products!$A$2:C4314),0)</f>
        <v>415.78</v>
      </c>
      <c r="J4314" s="5">
        <v>733.98</v>
      </c>
      <c r="K4314" s="5" t="s">
        <v>84</v>
      </c>
      <c r="L4314" s="5" t="s">
        <v>83</v>
      </c>
      <c r="M4314" s="5" t="str">
        <f t="shared" si="67"/>
        <v>0</v>
      </c>
      <c r="N4314" s="5" t="str">
        <f>TEXT(Table1[[#This Row],[Date]],"mmm")</f>
        <v>Jun</v>
      </c>
      <c r="O4314" s="5">
        <f>YEAR(Table1[[#This Row],[Date]])</f>
        <v>2023</v>
      </c>
    </row>
    <row r="4315" spans="1:15" x14ac:dyDescent="0.25">
      <c r="A4315" s="5">
        <v>4314</v>
      </c>
      <c r="B4315" s="6">
        <v>45254</v>
      </c>
      <c r="C4315" s="5" t="s">
        <v>66</v>
      </c>
      <c r="D4315" s="5" t="str">
        <f>VLOOKUP($C4315,'Sales Person'!$A$1:$C$21,2,0)</f>
        <v>Michale Cole</v>
      </c>
      <c r="E4315" s="5" t="s">
        <v>5</v>
      </c>
      <c r="F4315" s="5" t="str">
        <f>VLOOKUP($E4315,Country!$A$1:$B$11,2,0)</f>
        <v>South America</v>
      </c>
      <c r="G4315" s="5" t="s">
        <v>24</v>
      </c>
      <c r="H4315" s="5" t="str">
        <f>VLOOKUP($G4315,Products!$A$1:$C$11,COLUMNS(Products!$A$2:B4315),0)</f>
        <v>Audio</v>
      </c>
      <c r="I4315" s="5">
        <f>VLOOKUP($G4315,Products!$A$1:$C$11,COLUMNS(Products!$A$2:C4315),0)</f>
        <v>195.62</v>
      </c>
      <c r="J4315" s="5">
        <v>319.67</v>
      </c>
      <c r="K4315" s="5" t="s">
        <v>81</v>
      </c>
      <c r="L4315" s="6">
        <v>45258</v>
      </c>
      <c r="M4315" s="5">
        <f t="shared" si="67"/>
        <v>4</v>
      </c>
      <c r="N4315" s="5" t="str">
        <f>TEXT(Table1[[#This Row],[Date]],"mmm")</f>
        <v>Nov</v>
      </c>
      <c r="O4315" s="5">
        <f>YEAR(Table1[[#This Row],[Date]])</f>
        <v>2023</v>
      </c>
    </row>
    <row r="4316" spans="1:15" x14ac:dyDescent="0.25">
      <c r="A4316" s="5">
        <v>4315</v>
      </c>
      <c r="B4316" s="6">
        <v>45552</v>
      </c>
      <c r="C4316" s="5" t="s">
        <v>44</v>
      </c>
      <c r="D4316" s="5" t="str">
        <f>VLOOKUP($C4316,'Sales Person'!$A$1:$C$21,2,0)</f>
        <v>Cathy Kelley</v>
      </c>
      <c r="E4316" s="5" t="s">
        <v>14</v>
      </c>
      <c r="F4316" s="5" t="str">
        <f>VLOOKUP($E4316,Country!$A$1:$B$11,2,0)</f>
        <v>Asia</v>
      </c>
      <c r="G4316" s="5" t="s">
        <v>28</v>
      </c>
      <c r="H4316" s="5" t="str">
        <f>VLOOKUP($G4316,Products!$A$1:$C$11,COLUMNS(Products!$A$2:B4316),0)</f>
        <v>Electronics</v>
      </c>
      <c r="I4316" s="5">
        <f>VLOOKUP($G4316,Products!$A$1:$C$11,COLUMNS(Products!$A$2:C4316),0)</f>
        <v>282.79000000000002</v>
      </c>
      <c r="J4316" s="5">
        <v>956.16</v>
      </c>
      <c r="K4316" s="5" t="s">
        <v>82</v>
      </c>
      <c r="L4316" s="5" t="s">
        <v>83</v>
      </c>
      <c r="M4316" s="5" t="str">
        <f t="shared" si="67"/>
        <v>0</v>
      </c>
      <c r="N4316" s="5" t="str">
        <f>TEXT(Table1[[#This Row],[Date]],"mmm")</f>
        <v>Sep</v>
      </c>
      <c r="O4316" s="5">
        <f>YEAR(Table1[[#This Row],[Date]])</f>
        <v>2024</v>
      </c>
    </row>
    <row r="4317" spans="1:15" x14ac:dyDescent="0.25">
      <c r="A4317" s="5">
        <v>4316</v>
      </c>
      <c r="B4317" s="6">
        <v>45396</v>
      </c>
      <c r="C4317" s="5" t="s">
        <v>60</v>
      </c>
      <c r="D4317" s="5" t="str">
        <f>VLOOKUP($C4317,'Sales Person'!$A$1:$C$21,2,0)</f>
        <v>Cathy Kelley</v>
      </c>
      <c r="E4317" s="5" t="s">
        <v>9</v>
      </c>
      <c r="F4317" s="5" t="str">
        <f>VLOOKUP($E4317,Country!$A$1:$B$11,2,0)</f>
        <v>Europe</v>
      </c>
      <c r="G4317" s="5" t="s">
        <v>30</v>
      </c>
      <c r="H4317" s="5" t="str">
        <f>VLOOKUP($G4317,Products!$A$1:$C$11,COLUMNS(Products!$A$2:B4317),0)</f>
        <v>Audio</v>
      </c>
      <c r="I4317" s="5">
        <f>VLOOKUP($G4317,Products!$A$1:$C$11,COLUMNS(Products!$A$2:C4317),0)</f>
        <v>199.57</v>
      </c>
      <c r="J4317" s="5">
        <v>307.68</v>
      </c>
      <c r="K4317" s="5" t="s">
        <v>84</v>
      </c>
      <c r="L4317" s="5" t="s">
        <v>83</v>
      </c>
      <c r="M4317" s="5" t="str">
        <f t="shared" si="67"/>
        <v>0</v>
      </c>
      <c r="N4317" s="5" t="str">
        <f>TEXT(Table1[[#This Row],[Date]],"mmm")</f>
        <v>Apr</v>
      </c>
      <c r="O4317" s="5">
        <f>YEAR(Table1[[#This Row],[Date]])</f>
        <v>2024</v>
      </c>
    </row>
    <row r="4318" spans="1:15" x14ac:dyDescent="0.25">
      <c r="A4318" s="5">
        <v>4317</v>
      </c>
      <c r="B4318" s="6">
        <v>45539</v>
      </c>
      <c r="C4318" s="5" t="s">
        <v>54</v>
      </c>
      <c r="D4318" s="5" t="str">
        <f>VLOOKUP($C4318,'Sales Person'!$A$1:$C$21,2,0)</f>
        <v>Michale Cole</v>
      </c>
      <c r="E4318" s="5" t="s">
        <v>10</v>
      </c>
      <c r="F4318" s="5" t="str">
        <f>VLOOKUP($E4318,Country!$A$1:$B$11,2,0)</f>
        <v>Europe</v>
      </c>
      <c r="G4318" s="5" t="s">
        <v>26</v>
      </c>
      <c r="H4318" s="5" t="str">
        <f>VLOOKUP($G4318,Products!$A$1:$C$11,COLUMNS(Products!$A$2:B4318),0)</f>
        <v>Electronics</v>
      </c>
      <c r="I4318" s="5">
        <f>VLOOKUP($G4318,Products!$A$1:$C$11,COLUMNS(Products!$A$2:C4318),0)</f>
        <v>263.2</v>
      </c>
      <c r="J4318" s="5">
        <v>772.68</v>
      </c>
      <c r="K4318" s="5" t="s">
        <v>84</v>
      </c>
      <c r="L4318" s="5" t="s">
        <v>83</v>
      </c>
      <c r="M4318" s="5" t="str">
        <f t="shared" si="67"/>
        <v>0</v>
      </c>
      <c r="N4318" s="5" t="str">
        <f>TEXT(Table1[[#This Row],[Date]],"mmm")</f>
        <v>Sep</v>
      </c>
      <c r="O4318" s="5">
        <f>YEAR(Table1[[#This Row],[Date]])</f>
        <v>2024</v>
      </c>
    </row>
    <row r="4319" spans="1:15" x14ac:dyDescent="0.25">
      <c r="A4319" s="5">
        <v>4318</v>
      </c>
      <c r="B4319" s="6">
        <v>45427</v>
      </c>
      <c r="C4319" s="5" t="s">
        <v>64</v>
      </c>
      <c r="D4319" s="5" t="str">
        <f>VLOOKUP($C4319,'Sales Person'!$A$1:$C$21,2,0)</f>
        <v>Michale Cole</v>
      </c>
      <c r="E4319" s="5" t="s">
        <v>7</v>
      </c>
      <c r="F4319" s="5" t="str">
        <f>VLOOKUP($E4319,Country!$A$1:$B$11,2,0)</f>
        <v>Europe</v>
      </c>
      <c r="G4319" s="5" t="s">
        <v>26</v>
      </c>
      <c r="H4319" s="5" t="str">
        <f>VLOOKUP($G4319,Products!$A$1:$C$11,COLUMNS(Products!$A$2:B4319),0)</f>
        <v>Electronics</v>
      </c>
      <c r="I4319" s="5">
        <f>VLOOKUP($G4319,Products!$A$1:$C$11,COLUMNS(Products!$A$2:C4319),0)</f>
        <v>263.2</v>
      </c>
      <c r="J4319" s="5">
        <v>510.06</v>
      </c>
      <c r="K4319" s="5" t="s">
        <v>82</v>
      </c>
      <c r="L4319" s="5" t="s">
        <v>83</v>
      </c>
      <c r="M4319" s="5" t="str">
        <f t="shared" si="67"/>
        <v>0</v>
      </c>
      <c r="N4319" s="5" t="str">
        <f>TEXT(Table1[[#This Row],[Date]],"mmm")</f>
        <v>May</v>
      </c>
      <c r="O4319" s="5">
        <f>YEAR(Table1[[#This Row],[Date]])</f>
        <v>2024</v>
      </c>
    </row>
    <row r="4320" spans="1:15" x14ac:dyDescent="0.25">
      <c r="A4320" s="5">
        <v>4319</v>
      </c>
      <c r="B4320" s="6">
        <v>45223</v>
      </c>
      <c r="C4320" s="5" t="s">
        <v>68</v>
      </c>
      <c r="D4320" s="5" t="str">
        <f>VLOOKUP($C4320,'Sales Person'!$A$1:$C$21,2,0)</f>
        <v>Samantha Irvin</v>
      </c>
      <c r="E4320" s="5" t="s">
        <v>2</v>
      </c>
      <c r="F4320" s="5" t="str">
        <f>VLOOKUP($E4320,Country!$A$1:$B$11,2,0)</f>
        <v>North America</v>
      </c>
      <c r="G4320" s="5" t="s">
        <v>29</v>
      </c>
      <c r="H4320" s="5" t="str">
        <f>VLOOKUP($G4320,Products!$A$1:$C$11,COLUMNS(Products!$A$2:B4320),0)</f>
        <v>Computing</v>
      </c>
      <c r="I4320" s="5">
        <f>VLOOKUP($G4320,Products!$A$1:$C$11,COLUMNS(Products!$A$2:C4320),0)</f>
        <v>104.6</v>
      </c>
      <c r="J4320" s="5">
        <v>849.43</v>
      </c>
      <c r="K4320" s="5" t="s">
        <v>82</v>
      </c>
      <c r="L4320" s="5" t="s">
        <v>83</v>
      </c>
      <c r="M4320" s="5" t="str">
        <f t="shared" si="67"/>
        <v>0</v>
      </c>
      <c r="N4320" s="5" t="str">
        <f>TEXT(Table1[[#This Row],[Date]],"mmm")</f>
        <v>Oct</v>
      </c>
      <c r="O4320" s="5">
        <f>YEAR(Table1[[#This Row],[Date]])</f>
        <v>2023</v>
      </c>
    </row>
    <row r="4321" spans="1:15" x14ac:dyDescent="0.25">
      <c r="A4321" s="5">
        <v>4320</v>
      </c>
      <c r="B4321" s="6">
        <v>45649</v>
      </c>
      <c r="C4321" s="5" t="s">
        <v>48</v>
      </c>
      <c r="D4321" s="5" t="str">
        <f>VLOOKUP($C4321,'Sales Person'!$A$1:$C$21,2,0)</f>
        <v>Cathy Kelley</v>
      </c>
      <c r="E4321" s="5" t="s">
        <v>4</v>
      </c>
      <c r="F4321" s="5" t="str">
        <f>VLOOKUP($E4321,Country!$A$1:$B$11,2,0)</f>
        <v>North America</v>
      </c>
      <c r="G4321" s="5" t="s">
        <v>29</v>
      </c>
      <c r="H4321" s="5" t="str">
        <f>VLOOKUP($G4321,Products!$A$1:$C$11,COLUMNS(Products!$A$2:B4321),0)</f>
        <v>Computing</v>
      </c>
      <c r="I4321" s="5">
        <f>VLOOKUP($G4321,Products!$A$1:$C$11,COLUMNS(Products!$A$2:C4321),0)</f>
        <v>104.6</v>
      </c>
      <c r="J4321" s="5">
        <v>770.25</v>
      </c>
      <c r="K4321" s="5" t="s">
        <v>81</v>
      </c>
      <c r="L4321" s="6">
        <v>45651</v>
      </c>
      <c r="M4321" s="5">
        <f t="shared" si="67"/>
        <v>2</v>
      </c>
      <c r="N4321" s="5" t="str">
        <f>TEXT(Table1[[#This Row],[Date]],"mmm")</f>
        <v>Dec</v>
      </c>
      <c r="O4321" s="5">
        <f>YEAR(Table1[[#This Row],[Date]])</f>
        <v>2024</v>
      </c>
    </row>
    <row r="4322" spans="1:15" x14ac:dyDescent="0.25">
      <c r="A4322" s="5">
        <v>4321</v>
      </c>
      <c r="B4322" s="6">
        <v>44994</v>
      </c>
      <c r="C4322" s="5" t="s">
        <v>38</v>
      </c>
      <c r="D4322" s="5" t="str">
        <f>VLOOKUP($C4322,'Sales Person'!$A$1:$C$21,2,0)</f>
        <v>Samantha Irvin</v>
      </c>
      <c r="E4322" s="5" t="s">
        <v>11</v>
      </c>
      <c r="F4322" s="5" t="str">
        <f>VLOOKUP($E4322,Country!$A$1:$B$11,2,0)</f>
        <v>Asia</v>
      </c>
      <c r="G4322" s="5" t="s">
        <v>32</v>
      </c>
      <c r="H4322" s="5" t="str">
        <f>VLOOKUP($G4322,Products!$A$1:$C$11,COLUMNS(Products!$A$2:B4322),0)</f>
        <v>Audio</v>
      </c>
      <c r="I4322" s="5">
        <f>VLOOKUP($G4322,Products!$A$1:$C$11,COLUMNS(Products!$A$2:C4322),0)</f>
        <v>143.09</v>
      </c>
      <c r="J4322" s="5">
        <v>230.32</v>
      </c>
      <c r="K4322" s="5" t="s">
        <v>84</v>
      </c>
      <c r="L4322" s="5" t="s">
        <v>83</v>
      </c>
      <c r="M4322" s="5" t="str">
        <f t="shared" si="67"/>
        <v>0</v>
      </c>
      <c r="N4322" s="5" t="str">
        <f>TEXT(Table1[[#This Row],[Date]],"mmm")</f>
        <v>Mar</v>
      </c>
      <c r="O4322" s="5">
        <f>YEAR(Table1[[#This Row],[Date]])</f>
        <v>2023</v>
      </c>
    </row>
    <row r="4323" spans="1:15" x14ac:dyDescent="0.25">
      <c r="A4323" s="5">
        <v>4322</v>
      </c>
      <c r="B4323" s="6">
        <v>45100</v>
      </c>
      <c r="C4323" s="5" t="s">
        <v>44</v>
      </c>
      <c r="D4323" s="5" t="str">
        <f>VLOOKUP($C4323,'Sales Person'!$A$1:$C$21,2,0)</f>
        <v>Cathy Kelley</v>
      </c>
      <c r="E4323" s="5" t="s">
        <v>9</v>
      </c>
      <c r="F4323" s="5" t="str">
        <f>VLOOKUP($E4323,Country!$A$1:$B$11,2,0)</f>
        <v>Europe</v>
      </c>
      <c r="G4323" s="5" t="s">
        <v>26</v>
      </c>
      <c r="H4323" s="5" t="str">
        <f>VLOOKUP($G4323,Products!$A$1:$C$11,COLUMNS(Products!$A$2:B4323),0)</f>
        <v>Electronics</v>
      </c>
      <c r="I4323" s="5">
        <f>VLOOKUP($G4323,Products!$A$1:$C$11,COLUMNS(Products!$A$2:C4323),0)</f>
        <v>263.2</v>
      </c>
      <c r="J4323" s="5">
        <v>347.67</v>
      </c>
      <c r="K4323" s="5" t="s">
        <v>84</v>
      </c>
      <c r="L4323" s="5" t="s">
        <v>83</v>
      </c>
      <c r="M4323" s="5" t="str">
        <f t="shared" si="67"/>
        <v>0</v>
      </c>
      <c r="N4323" s="5" t="str">
        <f>TEXT(Table1[[#This Row],[Date]],"mmm")</f>
        <v>Jun</v>
      </c>
      <c r="O4323" s="5">
        <f>YEAR(Table1[[#This Row],[Date]])</f>
        <v>2023</v>
      </c>
    </row>
    <row r="4324" spans="1:15" x14ac:dyDescent="0.25">
      <c r="A4324" s="5">
        <v>4323</v>
      </c>
      <c r="B4324" s="6">
        <v>45491</v>
      </c>
      <c r="C4324" s="5" t="s">
        <v>36</v>
      </c>
      <c r="D4324" s="5" t="str">
        <f>VLOOKUP($C4324,'Sales Person'!$A$1:$C$21,2,0)</f>
        <v>Michale Cole</v>
      </c>
      <c r="E4324" s="5" t="s">
        <v>13</v>
      </c>
      <c r="F4324" s="5" t="str">
        <f>VLOOKUP($E4324,Country!$A$1:$B$11,2,0)</f>
        <v>Asia</v>
      </c>
      <c r="G4324" s="5" t="s">
        <v>24</v>
      </c>
      <c r="H4324" s="5" t="str">
        <f>VLOOKUP($G4324,Products!$A$1:$C$11,COLUMNS(Products!$A$2:B4324),0)</f>
        <v>Audio</v>
      </c>
      <c r="I4324" s="5">
        <f>VLOOKUP($G4324,Products!$A$1:$C$11,COLUMNS(Products!$A$2:C4324),0)</f>
        <v>195.62</v>
      </c>
      <c r="J4324" s="5">
        <v>160.78</v>
      </c>
      <c r="K4324" s="5" t="s">
        <v>82</v>
      </c>
      <c r="L4324" s="5" t="s">
        <v>83</v>
      </c>
      <c r="M4324" s="5" t="str">
        <f t="shared" si="67"/>
        <v>0</v>
      </c>
      <c r="N4324" s="5" t="str">
        <f>TEXT(Table1[[#This Row],[Date]],"mmm")</f>
        <v>Jul</v>
      </c>
      <c r="O4324" s="5">
        <f>YEAR(Table1[[#This Row],[Date]])</f>
        <v>2024</v>
      </c>
    </row>
    <row r="4325" spans="1:15" x14ac:dyDescent="0.25">
      <c r="A4325" s="5">
        <v>4324</v>
      </c>
      <c r="B4325" s="6">
        <v>45526</v>
      </c>
      <c r="C4325" s="5" t="s">
        <v>42</v>
      </c>
      <c r="D4325" s="5" t="str">
        <f>VLOOKUP($C4325,'Sales Person'!$A$1:$C$21,2,0)</f>
        <v>Cathy Kelley</v>
      </c>
      <c r="E4325" s="5" t="s">
        <v>15</v>
      </c>
      <c r="F4325" s="5" t="str">
        <f>VLOOKUP($E4325,Country!$A$1:$B$11,2,0)</f>
        <v>Oceania</v>
      </c>
      <c r="G4325" s="5" t="s">
        <v>31</v>
      </c>
      <c r="H4325" s="5" t="str">
        <f>VLOOKUP($G4325,Products!$A$1:$C$11,COLUMNS(Products!$A$2:B4325),0)</f>
        <v>Electronics</v>
      </c>
      <c r="I4325" s="5">
        <f>VLOOKUP($G4325,Products!$A$1:$C$11,COLUMNS(Products!$A$2:C4325),0)</f>
        <v>71.97</v>
      </c>
      <c r="J4325" s="5">
        <v>773.54</v>
      </c>
      <c r="K4325" s="5" t="s">
        <v>81</v>
      </c>
      <c r="L4325" s="6">
        <v>45546</v>
      </c>
      <c r="M4325" s="5">
        <f t="shared" si="67"/>
        <v>20</v>
      </c>
      <c r="N4325" s="5" t="str">
        <f>TEXT(Table1[[#This Row],[Date]],"mmm")</f>
        <v>Aug</v>
      </c>
      <c r="O4325" s="5">
        <f>YEAR(Table1[[#This Row],[Date]])</f>
        <v>2024</v>
      </c>
    </row>
    <row r="4326" spans="1:15" x14ac:dyDescent="0.25">
      <c r="A4326" s="5">
        <v>4325</v>
      </c>
      <c r="B4326" s="6">
        <v>45215</v>
      </c>
      <c r="C4326" s="5" t="s">
        <v>46</v>
      </c>
      <c r="D4326" s="5" t="str">
        <f>VLOOKUP($C4326,'Sales Person'!$A$1:$C$21,2,0)</f>
        <v>Nick Patrick</v>
      </c>
      <c r="E4326" s="5" t="s">
        <v>15</v>
      </c>
      <c r="F4326" s="5" t="str">
        <f>VLOOKUP($E4326,Country!$A$1:$B$11,2,0)</f>
        <v>Oceania</v>
      </c>
      <c r="G4326" s="5" t="s">
        <v>28</v>
      </c>
      <c r="H4326" s="5" t="str">
        <f>VLOOKUP($G4326,Products!$A$1:$C$11,COLUMNS(Products!$A$2:B4326),0)</f>
        <v>Electronics</v>
      </c>
      <c r="I4326" s="5">
        <f>VLOOKUP($G4326,Products!$A$1:$C$11,COLUMNS(Products!$A$2:C4326),0)</f>
        <v>282.79000000000002</v>
      </c>
      <c r="J4326" s="5">
        <v>269.20999999999998</v>
      </c>
      <c r="K4326" s="5" t="s">
        <v>84</v>
      </c>
      <c r="L4326" s="5" t="s">
        <v>83</v>
      </c>
      <c r="M4326" s="5" t="str">
        <f t="shared" si="67"/>
        <v>0</v>
      </c>
      <c r="N4326" s="5" t="str">
        <f>TEXT(Table1[[#This Row],[Date]],"mmm")</f>
        <v>Oct</v>
      </c>
      <c r="O4326" s="5">
        <f>YEAR(Table1[[#This Row],[Date]])</f>
        <v>2023</v>
      </c>
    </row>
    <row r="4327" spans="1:15" x14ac:dyDescent="0.25">
      <c r="A4327" s="5">
        <v>4326</v>
      </c>
      <c r="B4327" s="6">
        <v>45198</v>
      </c>
      <c r="C4327" s="5" t="s">
        <v>42</v>
      </c>
      <c r="D4327" s="5" t="str">
        <f>VLOOKUP($C4327,'Sales Person'!$A$1:$C$21,2,0)</f>
        <v>Cathy Kelley</v>
      </c>
      <c r="E4327" s="5" t="s">
        <v>14</v>
      </c>
      <c r="F4327" s="5" t="str">
        <f>VLOOKUP($E4327,Country!$A$1:$B$11,2,0)</f>
        <v>Asia</v>
      </c>
      <c r="G4327" s="5" t="s">
        <v>31</v>
      </c>
      <c r="H4327" s="5" t="str">
        <f>VLOOKUP($G4327,Products!$A$1:$C$11,COLUMNS(Products!$A$2:B4327),0)</f>
        <v>Electronics</v>
      </c>
      <c r="I4327" s="5">
        <f>VLOOKUP($G4327,Products!$A$1:$C$11,COLUMNS(Products!$A$2:C4327),0)</f>
        <v>71.97</v>
      </c>
      <c r="J4327" s="5">
        <v>380.82</v>
      </c>
      <c r="K4327" s="5" t="s">
        <v>81</v>
      </c>
      <c r="L4327" s="6">
        <v>45216</v>
      </c>
      <c r="M4327" s="5">
        <f t="shared" si="67"/>
        <v>18</v>
      </c>
      <c r="N4327" s="5" t="str">
        <f>TEXT(Table1[[#This Row],[Date]],"mmm")</f>
        <v>Sep</v>
      </c>
      <c r="O4327" s="5">
        <f>YEAR(Table1[[#This Row],[Date]])</f>
        <v>2023</v>
      </c>
    </row>
    <row r="4328" spans="1:15" x14ac:dyDescent="0.25">
      <c r="A4328" s="5">
        <v>4327</v>
      </c>
      <c r="B4328" s="6">
        <v>45451</v>
      </c>
      <c r="C4328" s="5" t="s">
        <v>36</v>
      </c>
      <c r="D4328" s="5" t="str">
        <f>VLOOKUP($C4328,'Sales Person'!$A$1:$C$21,2,0)</f>
        <v>Michale Cole</v>
      </c>
      <c r="E4328" s="5" t="s">
        <v>2</v>
      </c>
      <c r="F4328" s="5" t="str">
        <f>VLOOKUP($E4328,Country!$A$1:$B$11,2,0)</f>
        <v>North America</v>
      </c>
      <c r="G4328" s="5" t="s">
        <v>33</v>
      </c>
      <c r="H4328" s="5" t="str">
        <f>VLOOKUP($G4328,Products!$A$1:$C$11,COLUMNS(Products!$A$2:B4328),0)</f>
        <v>Electronics</v>
      </c>
      <c r="I4328" s="5">
        <f>VLOOKUP($G4328,Products!$A$1:$C$11,COLUMNS(Products!$A$2:C4328),0)</f>
        <v>381.62</v>
      </c>
      <c r="J4328" s="5">
        <v>476.66</v>
      </c>
      <c r="K4328" s="5" t="s">
        <v>84</v>
      </c>
      <c r="L4328" s="5" t="s">
        <v>83</v>
      </c>
      <c r="M4328" s="5" t="str">
        <f t="shared" si="67"/>
        <v>0</v>
      </c>
      <c r="N4328" s="5" t="str">
        <f>TEXT(Table1[[#This Row],[Date]],"mmm")</f>
        <v>Jun</v>
      </c>
      <c r="O4328" s="5">
        <f>YEAR(Table1[[#This Row],[Date]])</f>
        <v>2024</v>
      </c>
    </row>
    <row r="4329" spans="1:15" x14ac:dyDescent="0.25">
      <c r="A4329" s="5">
        <v>4328</v>
      </c>
      <c r="B4329" s="6">
        <v>45396</v>
      </c>
      <c r="C4329" s="5" t="s">
        <v>66</v>
      </c>
      <c r="D4329" s="5" t="str">
        <f>VLOOKUP($C4329,'Sales Person'!$A$1:$C$21,2,0)</f>
        <v>Michale Cole</v>
      </c>
      <c r="E4329" s="5" t="s">
        <v>14</v>
      </c>
      <c r="F4329" s="5" t="str">
        <f>VLOOKUP($E4329,Country!$A$1:$B$11,2,0)</f>
        <v>Asia</v>
      </c>
      <c r="G4329" s="5" t="s">
        <v>20</v>
      </c>
      <c r="H4329" s="5" t="str">
        <f>VLOOKUP($G4329,Products!$A$1:$C$11,COLUMNS(Products!$A$2:B4329),0)</f>
        <v>Office Equipment</v>
      </c>
      <c r="I4329" s="5">
        <f>VLOOKUP($G4329,Products!$A$1:$C$11,COLUMNS(Products!$A$2:C4329),0)</f>
        <v>350.59</v>
      </c>
      <c r="J4329" s="5">
        <v>371.86</v>
      </c>
      <c r="K4329" s="5" t="s">
        <v>81</v>
      </c>
      <c r="L4329" s="6">
        <v>45414</v>
      </c>
      <c r="M4329" s="5">
        <f t="shared" si="67"/>
        <v>18</v>
      </c>
      <c r="N4329" s="5" t="str">
        <f>TEXT(Table1[[#This Row],[Date]],"mmm")</f>
        <v>Apr</v>
      </c>
      <c r="O4329" s="5">
        <f>YEAR(Table1[[#This Row],[Date]])</f>
        <v>2024</v>
      </c>
    </row>
    <row r="4330" spans="1:15" x14ac:dyDescent="0.25">
      <c r="A4330" s="5">
        <v>4329</v>
      </c>
      <c r="B4330" s="6">
        <v>45144</v>
      </c>
      <c r="C4330" s="5" t="s">
        <v>72</v>
      </c>
      <c r="D4330" s="5" t="str">
        <f>VLOOKUP($C4330,'Sales Person'!$A$1:$C$21,2,0)</f>
        <v>Cathy Kelley</v>
      </c>
      <c r="E4330" s="5" t="s">
        <v>5</v>
      </c>
      <c r="F4330" s="5" t="str">
        <f>VLOOKUP($E4330,Country!$A$1:$B$11,2,0)</f>
        <v>South America</v>
      </c>
      <c r="G4330" s="5" t="s">
        <v>22</v>
      </c>
      <c r="H4330" s="5" t="str">
        <f>VLOOKUP($G4330,Products!$A$1:$C$11,COLUMNS(Products!$A$2:B4330),0)</f>
        <v>Computing</v>
      </c>
      <c r="I4330" s="5">
        <f>VLOOKUP($G4330,Products!$A$1:$C$11,COLUMNS(Products!$A$2:C4330),0)</f>
        <v>415.78</v>
      </c>
      <c r="J4330" s="5">
        <v>426.95</v>
      </c>
      <c r="K4330" s="5" t="s">
        <v>82</v>
      </c>
      <c r="L4330" s="5" t="s">
        <v>83</v>
      </c>
      <c r="M4330" s="5" t="str">
        <f t="shared" si="67"/>
        <v>0</v>
      </c>
      <c r="N4330" s="5" t="str">
        <f>TEXT(Table1[[#This Row],[Date]],"mmm")</f>
        <v>Aug</v>
      </c>
      <c r="O4330" s="5">
        <f>YEAR(Table1[[#This Row],[Date]])</f>
        <v>2023</v>
      </c>
    </row>
    <row r="4331" spans="1:15" x14ac:dyDescent="0.25">
      <c r="A4331" s="5">
        <v>4330</v>
      </c>
      <c r="B4331" s="6">
        <v>45404</v>
      </c>
      <c r="C4331" s="5" t="s">
        <v>62</v>
      </c>
      <c r="D4331" s="5" t="str">
        <f>VLOOKUP($C4331,'Sales Person'!$A$1:$C$21,2,0)</f>
        <v>Cathy Kelley</v>
      </c>
      <c r="E4331" s="5" t="s">
        <v>9</v>
      </c>
      <c r="F4331" s="5" t="str">
        <f>VLOOKUP($E4331,Country!$A$1:$B$11,2,0)</f>
        <v>Europe</v>
      </c>
      <c r="G4331" s="5" t="s">
        <v>22</v>
      </c>
      <c r="H4331" s="5" t="str">
        <f>VLOOKUP($G4331,Products!$A$1:$C$11,COLUMNS(Products!$A$2:B4331),0)</f>
        <v>Computing</v>
      </c>
      <c r="I4331" s="5">
        <f>VLOOKUP($G4331,Products!$A$1:$C$11,COLUMNS(Products!$A$2:C4331),0)</f>
        <v>415.78</v>
      </c>
      <c r="J4331" s="5">
        <v>345.43</v>
      </c>
      <c r="K4331" s="5" t="s">
        <v>81</v>
      </c>
      <c r="L4331" s="6">
        <v>45414</v>
      </c>
      <c r="M4331" s="5">
        <f t="shared" si="67"/>
        <v>10</v>
      </c>
      <c r="N4331" s="5" t="str">
        <f>TEXT(Table1[[#This Row],[Date]],"mmm")</f>
        <v>Apr</v>
      </c>
      <c r="O4331" s="5">
        <f>YEAR(Table1[[#This Row],[Date]])</f>
        <v>2024</v>
      </c>
    </row>
    <row r="4332" spans="1:15" x14ac:dyDescent="0.25">
      <c r="A4332" s="5">
        <v>4331</v>
      </c>
      <c r="B4332" s="6">
        <v>45268</v>
      </c>
      <c r="C4332" s="5" t="s">
        <v>68</v>
      </c>
      <c r="D4332" s="5" t="str">
        <f>VLOOKUP($C4332,'Sales Person'!$A$1:$C$21,2,0)</f>
        <v>Samantha Irvin</v>
      </c>
      <c r="E4332" s="5" t="s">
        <v>7</v>
      </c>
      <c r="F4332" s="5" t="str">
        <f>VLOOKUP($E4332,Country!$A$1:$B$11,2,0)</f>
        <v>Europe</v>
      </c>
      <c r="G4332" s="5" t="s">
        <v>32</v>
      </c>
      <c r="H4332" s="5" t="str">
        <f>VLOOKUP($G4332,Products!$A$1:$C$11,COLUMNS(Products!$A$2:B4332),0)</f>
        <v>Audio</v>
      </c>
      <c r="I4332" s="5">
        <f>VLOOKUP($G4332,Products!$A$1:$C$11,COLUMNS(Products!$A$2:C4332),0)</f>
        <v>143.09</v>
      </c>
      <c r="J4332" s="5">
        <v>708.17</v>
      </c>
      <c r="K4332" s="5" t="s">
        <v>82</v>
      </c>
      <c r="L4332" s="5" t="s">
        <v>83</v>
      </c>
      <c r="M4332" s="5" t="str">
        <f t="shared" si="67"/>
        <v>0</v>
      </c>
      <c r="N4332" s="5" t="str">
        <f>TEXT(Table1[[#This Row],[Date]],"mmm")</f>
        <v>Dec</v>
      </c>
      <c r="O4332" s="5">
        <f>YEAR(Table1[[#This Row],[Date]])</f>
        <v>2023</v>
      </c>
    </row>
    <row r="4333" spans="1:15" x14ac:dyDescent="0.25">
      <c r="A4333" s="5">
        <v>4332</v>
      </c>
      <c r="B4333" s="6">
        <v>45272</v>
      </c>
      <c r="C4333" s="5" t="s">
        <v>58</v>
      </c>
      <c r="D4333" s="5" t="str">
        <f>VLOOKUP($C4333,'Sales Person'!$A$1:$C$21,2,0)</f>
        <v>Nick Patrick</v>
      </c>
      <c r="E4333" s="5" t="s">
        <v>7</v>
      </c>
      <c r="F4333" s="5" t="str">
        <f>VLOOKUP($E4333,Country!$A$1:$B$11,2,0)</f>
        <v>Europe</v>
      </c>
      <c r="G4333" s="5" t="s">
        <v>31</v>
      </c>
      <c r="H4333" s="5" t="str">
        <f>VLOOKUP($G4333,Products!$A$1:$C$11,COLUMNS(Products!$A$2:B4333),0)</f>
        <v>Electronics</v>
      </c>
      <c r="I4333" s="5">
        <f>VLOOKUP($G4333,Products!$A$1:$C$11,COLUMNS(Products!$A$2:C4333),0)</f>
        <v>71.97</v>
      </c>
      <c r="J4333" s="5">
        <v>503.14</v>
      </c>
      <c r="K4333" s="5" t="s">
        <v>84</v>
      </c>
      <c r="L4333" s="5" t="s">
        <v>83</v>
      </c>
      <c r="M4333" s="5" t="str">
        <f t="shared" si="67"/>
        <v>0</v>
      </c>
      <c r="N4333" s="5" t="str">
        <f>TEXT(Table1[[#This Row],[Date]],"mmm")</f>
        <v>Dec</v>
      </c>
      <c r="O4333" s="5">
        <f>YEAR(Table1[[#This Row],[Date]])</f>
        <v>2023</v>
      </c>
    </row>
    <row r="4334" spans="1:15" x14ac:dyDescent="0.25">
      <c r="A4334" s="5">
        <v>4333</v>
      </c>
      <c r="B4334" s="6">
        <v>45456</v>
      </c>
      <c r="C4334" s="5" t="s">
        <v>64</v>
      </c>
      <c r="D4334" s="5" t="str">
        <f>VLOOKUP($C4334,'Sales Person'!$A$1:$C$21,2,0)</f>
        <v>Michale Cole</v>
      </c>
      <c r="E4334" s="5" t="s">
        <v>7</v>
      </c>
      <c r="F4334" s="5" t="str">
        <f>VLOOKUP($E4334,Country!$A$1:$B$11,2,0)</f>
        <v>Europe</v>
      </c>
      <c r="G4334" s="5" t="s">
        <v>31</v>
      </c>
      <c r="H4334" s="5" t="str">
        <f>VLOOKUP($G4334,Products!$A$1:$C$11,COLUMNS(Products!$A$2:B4334),0)</f>
        <v>Electronics</v>
      </c>
      <c r="I4334" s="5">
        <f>VLOOKUP($G4334,Products!$A$1:$C$11,COLUMNS(Products!$A$2:C4334),0)</f>
        <v>71.97</v>
      </c>
      <c r="J4334" s="5">
        <v>936.16</v>
      </c>
      <c r="K4334" s="5" t="s">
        <v>81</v>
      </c>
      <c r="L4334" s="6">
        <v>45464</v>
      </c>
      <c r="M4334" s="5">
        <f t="shared" si="67"/>
        <v>8</v>
      </c>
      <c r="N4334" s="5" t="str">
        <f>TEXT(Table1[[#This Row],[Date]],"mmm")</f>
        <v>Jun</v>
      </c>
      <c r="O4334" s="5">
        <f>YEAR(Table1[[#This Row],[Date]])</f>
        <v>2024</v>
      </c>
    </row>
    <row r="4335" spans="1:15" x14ac:dyDescent="0.25">
      <c r="A4335" s="5">
        <v>4334</v>
      </c>
      <c r="B4335" s="6">
        <v>45420</v>
      </c>
      <c r="C4335" s="5" t="s">
        <v>68</v>
      </c>
      <c r="D4335" s="5" t="str">
        <f>VLOOKUP($C4335,'Sales Person'!$A$1:$C$21,2,0)</f>
        <v>Samantha Irvin</v>
      </c>
      <c r="E4335" s="5" t="s">
        <v>9</v>
      </c>
      <c r="F4335" s="5" t="str">
        <f>VLOOKUP($E4335,Country!$A$1:$B$11,2,0)</f>
        <v>Europe</v>
      </c>
      <c r="G4335" s="5" t="s">
        <v>20</v>
      </c>
      <c r="H4335" s="5" t="str">
        <f>VLOOKUP($G4335,Products!$A$1:$C$11,COLUMNS(Products!$A$2:B4335),0)</f>
        <v>Office Equipment</v>
      </c>
      <c r="I4335" s="5">
        <f>VLOOKUP($G4335,Products!$A$1:$C$11,COLUMNS(Products!$A$2:C4335),0)</f>
        <v>350.59</v>
      </c>
      <c r="J4335" s="5">
        <v>591.84</v>
      </c>
      <c r="K4335" s="5" t="s">
        <v>82</v>
      </c>
      <c r="L4335" s="5" t="s">
        <v>83</v>
      </c>
      <c r="M4335" s="5" t="str">
        <f t="shared" si="67"/>
        <v>0</v>
      </c>
      <c r="N4335" s="5" t="str">
        <f>TEXT(Table1[[#This Row],[Date]],"mmm")</f>
        <v>May</v>
      </c>
      <c r="O4335" s="5">
        <f>YEAR(Table1[[#This Row],[Date]])</f>
        <v>2024</v>
      </c>
    </row>
    <row r="4336" spans="1:15" x14ac:dyDescent="0.25">
      <c r="A4336" s="5">
        <v>4335</v>
      </c>
      <c r="B4336" s="6">
        <v>45474</v>
      </c>
      <c r="C4336" s="5" t="s">
        <v>70</v>
      </c>
      <c r="D4336" s="5" t="str">
        <f>VLOOKUP($C4336,'Sales Person'!$A$1:$C$21,2,0)</f>
        <v>Cathy Kelley</v>
      </c>
      <c r="E4336" s="5" t="s">
        <v>10</v>
      </c>
      <c r="F4336" s="5" t="str">
        <f>VLOOKUP($E4336,Country!$A$1:$B$11,2,0)</f>
        <v>Europe</v>
      </c>
      <c r="G4336" s="5" t="s">
        <v>28</v>
      </c>
      <c r="H4336" s="5" t="str">
        <f>VLOOKUP($G4336,Products!$A$1:$C$11,COLUMNS(Products!$A$2:B4336),0)</f>
        <v>Electronics</v>
      </c>
      <c r="I4336" s="5">
        <f>VLOOKUP($G4336,Products!$A$1:$C$11,COLUMNS(Products!$A$2:C4336),0)</f>
        <v>282.79000000000002</v>
      </c>
      <c r="J4336" s="5">
        <v>527.27</v>
      </c>
      <c r="K4336" s="5" t="s">
        <v>81</v>
      </c>
      <c r="L4336" s="6">
        <v>45480</v>
      </c>
      <c r="M4336" s="5">
        <f t="shared" si="67"/>
        <v>6</v>
      </c>
      <c r="N4336" s="5" t="str">
        <f>TEXT(Table1[[#This Row],[Date]],"mmm")</f>
        <v>Jul</v>
      </c>
      <c r="O4336" s="5">
        <f>YEAR(Table1[[#This Row],[Date]])</f>
        <v>2024</v>
      </c>
    </row>
    <row r="4337" spans="1:15" x14ac:dyDescent="0.25">
      <c r="A4337" s="5">
        <v>4336</v>
      </c>
      <c r="B4337" s="6">
        <v>45519</v>
      </c>
      <c r="C4337" s="5" t="s">
        <v>62</v>
      </c>
      <c r="D4337" s="5" t="str">
        <f>VLOOKUP($C4337,'Sales Person'!$A$1:$C$21,2,0)</f>
        <v>Cathy Kelley</v>
      </c>
      <c r="E4337" s="5" t="s">
        <v>10</v>
      </c>
      <c r="F4337" s="5" t="str">
        <f>VLOOKUP($E4337,Country!$A$1:$B$11,2,0)</f>
        <v>Europe</v>
      </c>
      <c r="G4337" s="5" t="s">
        <v>28</v>
      </c>
      <c r="H4337" s="5" t="str">
        <f>VLOOKUP($G4337,Products!$A$1:$C$11,COLUMNS(Products!$A$2:B4337),0)</f>
        <v>Electronics</v>
      </c>
      <c r="I4337" s="5">
        <f>VLOOKUP($G4337,Products!$A$1:$C$11,COLUMNS(Products!$A$2:C4337),0)</f>
        <v>282.79000000000002</v>
      </c>
      <c r="J4337" s="5">
        <v>996.93</v>
      </c>
      <c r="K4337" s="5" t="s">
        <v>82</v>
      </c>
      <c r="L4337" s="5" t="s">
        <v>83</v>
      </c>
      <c r="M4337" s="5" t="str">
        <f t="shared" si="67"/>
        <v>0</v>
      </c>
      <c r="N4337" s="5" t="str">
        <f>TEXT(Table1[[#This Row],[Date]],"mmm")</f>
        <v>Aug</v>
      </c>
      <c r="O4337" s="5">
        <f>YEAR(Table1[[#This Row],[Date]])</f>
        <v>2024</v>
      </c>
    </row>
    <row r="4338" spans="1:15" x14ac:dyDescent="0.25">
      <c r="A4338" s="5">
        <v>4337</v>
      </c>
      <c r="B4338" s="6">
        <v>45585</v>
      </c>
      <c r="C4338" s="5" t="s">
        <v>66</v>
      </c>
      <c r="D4338" s="5" t="str">
        <f>VLOOKUP($C4338,'Sales Person'!$A$1:$C$21,2,0)</f>
        <v>Michale Cole</v>
      </c>
      <c r="E4338" s="5" t="s">
        <v>13</v>
      </c>
      <c r="F4338" s="5" t="str">
        <f>VLOOKUP($E4338,Country!$A$1:$B$11,2,0)</f>
        <v>Asia</v>
      </c>
      <c r="G4338" s="5" t="s">
        <v>24</v>
      </c>
      <c r="H4338" s="5" t="str">
        <f>VLOOKUP($G4338,Products!$A$1:$C$11,COLUMNS(Products!$A$2:B4338),0)</f>
        <v>Audio</v>
      </c>
      <c r="I4338" s="5">
        <f>VLOOKUP($G4338,Products!$A$1:$C$11,COLUMNS(Products!$A$2:C4338),0)</f>
        <v>195.62</v>
      </c>
      <c r="J4338" s="5">
        <v>271.7</v>
      </c>
      <c r="K4338" s="5" t="s">
        <v>81</v>
      </c>
      <c r="L4338" s="6">
        <v>45600</v>
      </c>
      <c r="M4338" s="5">
        <f t="shared" si="67"/>
        <v>15</v>
      </c>
      <c r="N4338" s="5" t="str">
        <f>TEXT(Table1[[#This Row],[Date]],"mmm")</f>
        <v>Oct</v>
      </c>
      <c r="O4338" s="5">
        <f>YEAR(Table1[[#This Row],[Date]])</f>
        <v>2024</v>
      </c>
    </row>
    <row r="4339" spans="1:15" x14ac:dyDescent="0.25">
      <c r="A4339" s="5">
        <v>4338</v>
      </c>
      <c r="B4339" s="6">
        <v>45652</v>
      </c>
      <c r="C4339" s="5" t="s">
        <v>74</v>
      </c>
      <c r="D4339" s="5" t="str">
        <f>VLOOKUP($C4339,'Sales Person'!$A$1:$C$21,2,0)</f>
        <v>Michale Cole</v>
      </c>
      <c r="E4339" s="5" t="s">
        <v>5</v>
      </c>
      <c r="F4339" s="5" t="str">
        <f>VLOOKUP($E4339,Country!$A$1:$B$11,2,0)</f>
        <v>South America</v>
      </c>
      <c r="G4339" s="5" t="s">
        <v>28</v>
      </c>
      <c r="H4339" s="5" t="str">
        <f>VLOOKUP($G4339,Products!$A$1:$C$11,COLUMNS(Products!$A$2:B4339),0)</f>
        <v>Electronics</v>
      </c>
      <c r="I4339" s="5">
        <f>VLOOKUP($G4339,Products!$A$1:$C$11,COLUMNS(Products!$A$2:C4339),0)</f>
        <v>282.79000000000002</v>
      </c>
      <c r="J4339" s="5">
        <v>864.5</v>
      </c>
      <c r="K4339" s="5" t="s">
        <v>81</v>
      </c>
      <c r="L4339" s="6">
        <v>45656</v>
      </c>
      <c r="M4339" s="5">
        <f t="shared" si="67"/>
        <v>4</v>
      </c>
      <c r="N4339" s="5" t="str">
        <f>TEXT(Table1[[#This Row],[Date]],"mmm")</f>
        <v>Dec</v>
      </c>
      <c r="O4339" s="5">
        <f>YEAR(Table1[[#This Row],[Date]])</f>
        <v>2024</v>
      </c>
    </row>
    <row r="4340" spans="1:15" x14ac:dyDescent="0.25">
      <c r="A4340" s="5">
        <v>4339</v>
      </c>
      <c r="B4340" s="6">
        <v>45518</v>
      </c>
      <c r="C4340" s="5" t="s">
        <v>50</v>
      </c>
      <c r="D4340" s="5" t="str">
        <f>VLOOKUP($C4340,'Sales Person'!$A$1:$C$21,2,0)</f>
        <v>Michale Cole</v>
      </c>
      <c r="E4340" s="5" t="s">
        <v>2</v>
      </c>
      <c r="F4340" s="5" t="str">
        <f>VLOOKUP($E4340,Country!$A$1:$B$11,2,0)</f>
        <v>North America</v>
      </c>
      <c r="G4340" s="5" t="s">
        <v>26</v>
      </c>
      <c r="H4340" s="5" t="str">
        <f>VLOOKUP($G4340,Products!$A$1:$C$11,COLUMNS(Products!$A$2:B4340),0)</f>
        <v>Electronics</v>
      </c>
      <c r="I4340" s="5">
        <f>VLOOKUP($G4340,Products!$A$1:$C$11,COLUMNS(Products!$A$2:C4340),0)</f>
        <v>263.2</v>
      </c>
      <c r="J4340" s="5">
        <v>353.2</v>
      </c>
      <c r="K4340" s="5" t="s">
        <v>84</v>
      </c>
      <c r="L4340" s="5" t="s">
        <v>83</v>
      </c>
      <c r="M4340" s="5" t="str">
        <f t="shared" si="67"/>
        <v>0</v>
      </c>
      <c r="N4340" s="5" t="str">
        <f>TEXT(Table1[[#This Row],[Date]],"mmm")</f>
        <v>Aug</v>
      </c>
      <c r="O4340" s="5">
        <f>YEAR(Table1[[#This Row],[Date]])</f>
        <v>2024</v>
      </c>
    </row>
    <row r="4341" spans="1:15" x14ac:dyDescent="0.25">
      <c r="A4341" s="5">
        <v>4340</v>
      </c>
      <c r="B4341" s="6">
        <v>45491</v>
      </c>
      <c r="C4341" s="5" t="s">
        <v>74</v>
      </c>
      <c r="D4341" s="5" t="str">
        <f>VLOOKUP($C4341,'Sales Person'!$A$1:$C$21,2,0)</f>
        <v>Michale Cole</v>
      </c>
      <c r="E4341" s="5" t="s">
        <v>9</v>
      </c>
      <c r="F4341" s="5" t="str">
        <f>VLOOKUP($E4341,Country!$A$1:$B$11,2,0)</f>
        <v>Europe</v>
      </c>
      <c r="G4341" s="5" t="s">
        <v>26</v>
      </c>
      <c r="H4341" s="5" t="str">
        <f>VLOOKUP($G4341,Products!$A$1:$C$11,COLUMNS(Products!$A$2:B4341),0)</f>
        <v>Electronics</v>
      </c>
      <c r="I4341" s="5">
        <f>VLOOKUP($G4341,Products!$A$1:$C$11,COLUMNS(Products!$A$2:C4341),0)</f>
        <v>263.2</v>
      </c>
      <c r="J4341" s="5">
        <v>277.92</v>
      </c>
      <c r="K4341" s="5" t="s">
        <v>82</v>
      </c>
      <c r="L4341" s="5" t="s">
        <v>83</v>
      </c>
      <c r="M4341" s="5" t="str">
        <f t="shared" si="67"/>
        <v>0</v>
      </c>
      <c r="N4341" s="5" t="str">
        <f>TEXT(Table1[[#This Row],[Date]],"mmm")</f>
        <v>Jul</v>
      </c>
      <c r="O4341" s="5">
        <f>YEAR(Table1[[#This Row],[Date]])</f>
        <v>2024</v>
      </c>
    </row>
    <row r="4342" spans="1:15" x14ac:dyDescent="0.25">
      <c r="A4342" s="5">
        <v>4341</v>
      </c>
      <c r="B4342" s="6">
        <v>45382</v>
      </c>
      <c r="C4342" s="5" t="s">
        <v>46</v>
      </c>
      <c r="D4342" s="5" t="str">
        <f>VLOOKUP($C4342,'Sales Person'!$A$1:$C$21,2,0)</f>
        <v>Nick Patrick</v>
      </c>
      <c r="E4342" s="5" t="s">
        <v>9</v>
      </c>
      <c r="F4342" s="5" t="str">
        <f>VLOOKUP($E4342,Country!$A$1:$B$11,2,0)</f>
        <v>Europe</v>
      </c>
      <c r="G4342" s="5" t="s">
        <v>32</v>
      </c>
      <c r="H4342" s="5" t="str">
        <f>VLOOKUP($G4342,Products!$A$1:$C$11,COLUMNS(Products!$A$2:B4342),0)</f>
        <v>Audio</v>
      </c>
      <c r="I4342" s="5">
        <f>VLOOKUP($G4342,Products!$A$1:$C$11,COLUMNS(Products!$A$2:C4342),0)</f>
        <v>143.09</v>
      </c>
      <c r="J4342" s="5">
        <v>215.6</v>
      </c>
      <c r="K4342" s="5" t="s">
        <v>81</v>
      </c>
      <c r="L4342" s="6">
        <v>45392</v>
      </c>
      <c r="M4342" s="5">
        <f t="shared" si="67"/>
        <v>10</v>
      </c>
      <c r="N4342" s="5" t="str">
        <f>TEXT(Table1[[#This Row],[Date]],"mmm")</f>
        <v>Mar</v>
      </c>
      <c r="O4342" s="5">
        <f>YEAR(Table1[[#This Row],[Date]])</f>
        <v>2024</v>
      </c>
    </row>
    <row r="4343" spans="1:15" x14ac:dyDescent="0.25">
      <c r="A4343" s="5">
        <v>4342</v>
      </c>
      <c r="B4343" s="6">
        <v>45078</v>
      </c>
      <c r="C4343" s="5" t="s">
        <v>66</v>
      </c>
      <c r="D4343" s="5" t="str">
        <f>VLOOKUP($C4343,'Sales Person'!$A$1:$C$21,2,0)</f>
        <v>Michale Cole</v>
      </c>
      <c r="E4343" s="5" t="s">
        <v>9</v>
      </c>
      <c r="F4343" s="5" t="str">
        <f>VLOOKUP($E4343,Country!$A$1:$B$11,2,0)</f>
        <v>Europe</v>
      </c>
      <c r="G4343" s="5" t="s">
        <v>26</v>
      </c>
      <c r="H4343" s="5" t="str">
        <f>VLOOKUP($G4343,Products!$A$1:$C$11,COLUMNS(Products!$A$2:B4343),0)</f>
        <v>Electronics</v>
      </c>
      <c r="I4343" s="5">
        <f>VLOOKUP($G4343,Products!$A$1:$C$11,COLUMNS(Products!$A$2:C4343),0)</f>
        <v>263.2</v>
      </c>
      <c r="J4343" s="5">
        <v>938.62</v>
      </c>
      <c r="K4343" s="5" t="s">
        <v>81</v>
      </c>
      <c r="L4343" s="6">
        <v>45088</v>
      </c>
      <c r="M4343" s="5">
        <f t="shared" si="67"/>
        <v>10</v>
      </c>
      <c r="N4343" s="5" t="str">
        <f>TEXT(Table1[[#This Row],[Date]],"mmm")</f>
        <v>Jun</v>
      </c>
      <c r="O4343" s="5">
        <f>YEAR(Table1[[#This Row],[Date]])</f>
        <v>2023</v>
      </c>
    </row>
    <row r="4344" spans="1:15" x14ac:dyDescent="0.25">
      <c r="A4344" s="5">
        <v>4343</v>
      </c>
      <c r="B4344" s="6">
        <v>45052</v>
      </c>
      <c r="C4344" s="5" t="s">
        <v>52</v>
      </c>
      <c r="D4344" s="5" t="str">
        <f>VLOOKUP($C4344,'Sales Person'!$A$1:$C$21,2,0)</f>
        <v>Nick Patrick</v>
      </c>
      <c r="E4344" s="5" t="s">
        <v>4</v>
      </c>
      <c r="F4344" s="5" t="str">
        <f>VLOOKUP($E4344,Country!$A$1:$B$11,2,0)</f>
        <v>North America</v>
      </c>
      <c r="G4344" s="5" t="s">
        <v>29</v>
      </c>
      <c r="H4344" s="5" t="str">
        <f>VLOOKUP($G4344,Products!$A$1:$C$11,COLUMNS(Products!$A$2:B4344),0)</f>
        <v>Computing</v>
      </c>
      <c r="I4344" s="5">
        <f>VLOOKUP($G4344,Products!$A$1:$C$11,COLUMNS(Products!$A$2:C4344),0)</f>
        <v>104.6</v>
      </c>
      <c r="J4344" s="5">
        <v>235.71</v>
      </c>
      <c r="K4344" s="5" t="s">
        <v>82</v>
      </c>
      <c r="L4344" s="5" t="s">
        <v>83</v>
      </c>
      <c r="M4344" s="5" t="str">
        <f t="shared" si="67"/>
        <v>0</v>
      </c>
      <c r="N4344" s="5" t="str">
        <f>TEXT(Table1[[#This Row],[Date]],"mmm")</f>
        <v>May</v>
      </c>
      <c r="O4344" s="5">
        <f>YEAR(Table1[[#This Row],[Date]])</f>
        <v>2023</v>
      </c>
    </row>
    <row r="4345" spans="1:15" x14ac:dyDescent="0.25">
      <c r="A4345" s="5">
        <v>4344</v>
      </c>
      <c r="B4345" s="6">
        <v>45073</v>
      </c>
      <c r="C4345" s="5" t="s">
        <v>74</v>
      </c>
      <c r="D4345" s="5" t="str">
        <f>VLOOKUP($C4345,'Sales Person'!$A$1:$C$21,2,0)</f>
        <v>Michale Cole</v>
      </c>
      <c r="E4345" s="5" t="s">
        <v>13</v>
      </c>
      <c r="F4345" s="5" t="str">
        <f>VLOOKUP($E4345,Country!$A$1:$B$11,2,0)</f>
        <v>Asia</v>
      </c>
      <c r="G4345" s="5" t="s">
        <v>32</v>
      </c>
      <c r="H4345" s="5" t="str">
        <f>VLOOKUP($G4345,Products!$A$1:$C$11,COLUMNS(Products!$A$2:B4345),0)</f>
        <v>Audio</v>
      </c>
      <c r="I4345" s="5">
        <f>VLOOKUP($G4345,Products!$A$1:$C$11,COLUMNS(Products!$A$2:C4345),0)</f>
        <v>143.09</v>
      </c>
      <c r="J4345" s="5">
        <v>795.45</v>
      </c>
      <c r="K4345" s="5" t="s">
        <v>84</v>
      </c>
      <c r="L4345" s="5" t="s">
        <v>83</v>
      </c>
      <c r="M4345" s="5" t="str">
        <f t="shared" si="67"/>
        <v>0</v>
      </c>
      <c r="N4345" s="5" t="str">
        <f>TEXT(Table1[[#This Row],[Date]],"mmm")</f>
        <v>May</v>
      </c>
      <c r="O4345" s="5">
        <f>YEAR(Table1[[#This Row],[Date]])</f>
        <v>2023</v>
      </c>
    </row>
    <row r="4346" spans="1:15" x14ac:dyDescent="0.25">
      <c r="A4346" s="5">
        <v>4345</v>
      </c>
      <c r="B4346" s="6">
        <v>45576</v>
      </c>
      <c r="C4346" s="5" t="s">
        <v>44</v>
      </c>
      <c r="D4346" s="5" t="str">
        <f>VLOOKUP($C4346,'Sales Person'!$A$1:$C$21,2,0)</f>
        <v>Cathy Kelley</v>
      </c>
      <c r="E4346" s="5" t="s">
        <v>5</v>
      </c>
      <c r="F4346" s="5" t="str">
        <f>VLOOKUP($E4346,Country!$A$1:$B$11,2,0)</f>
        <v>South America</v>
      </c>
      <c r="G4346" s="5" t="s">
        <v>33</v>
      </c>
      <c r="H4346" s="5" t="str">
        <f>VLOOKUP($G4346,Products!$A$1:$C$11,COLUMNS(Products!$A$2:B4346),0)</f>
        <v>Electronics</v>
      </c>
      <c r="I4346" s="5">
        <f>VLOOKUP($G4346,Products!$A$1:$C$11,COLUMNS(Products!$A$2:C4346),0)</f>
        <v>381.62</v>
      </c>
      <c r="J4346" s="5">
        <v>498.66</v>
      </c>
      <c r="K4346" s="5" t="s">
        <v>82</v>
      </c>
      <c r="L4346" s="5" t="s">
        <v>83</v>
      </c>
      <c r="M4346" s="5" t="str">
        <f t="shared" si="67"/>
        <v>0</v>
      </c>
      <c r="N4346" s="5" t="str">
        <f>TEXT(Table1[[#This Row],[Date]],"mmm")</f>
        <v>Oct</v>
      </c>
      <c r="O4346" s="5">
        <f>YEAR(Table1[[#This Row],[Date]])</f>
        <v>2024</v>
      </c>
    </row>
    <row r="4347" spans="1:15" x14ac:dyDescent="0.25">
      <c r="A4347" s="5">
        <v>4346</v>
      </c>
      <c r="B4347" s="6">
        <v>44972</v>
      </c>
      <c r="C4347" s="5" t="s">
        <v>62</v>
      </c>
      <c r="D4347" s="5" t="str">
        <f>VLOOKUP($C4347,'Sales Person'!$A$1:$C$21,2,0)</f>
        <v>Cathy Kelley</v>
      </c>
      <c r="E4347" s="5" t="s">
        <v>2</v>
      </c>
      <c r="F4347" s="5" t="str">
        <f>VLOOKUP($E4347,Country!$A$1:$B$11,2,0)</f>
        <v>North America</v>
      </c>
      <c r="G4347" s="5" t="s">
        <v>22</v>
      </c>
      <c r="H4347" s="5" t="str">
        <f>VLOOKUP($G4347,Products!$A$1:$C$11,COLUMNS(Products!$A$2:B4347),0)</f>
        <v>Computing</v>
      </c>
      <c r="I4347" s="5">
        <f>VLOOKUP($G4347,Products!$A$1:$C$11,COLUMNS(Products!$A$2:C4347),0)</f>
        <v>415.78</v>
      </c>
      <c r="J4347" s="5">
        <v>736.23</v>
      </c>
      <c r="K4347" s="5" t="s">
        <v>84</v>
      </c>
      <c r="L4347" s="5" t="s">
        <v>83</v>
      </c>
      <c r="M4347" s="5" t="str">
        <f t="shared" si="67"/>
        <v>0</v>
      </c>
      <c r="N4347" s="5" t="str">
        <f>TEXT(Table1[[#This Row],[Date]],"mmm")</f>
        <v>Feb</v>
      </c>
      <c r="O4347" s="5">
        <f>YEAR(Table1[[#This Row],[Date]])</f>
        <v>2023</v>
      </c>
    </row>
    <row r="4348" spans="1:15" x14ac:dyDescent="0.25">
      <c r="A4348" s="5">
        <v>4347</v>
      </c>
      <c r="B4348" s="6">
        <v>45396</v>
      </c>
      <c r="C4348" s="5" t="s">
        <v>52</v>
      </c>
      <c r="D4348" s="5" t="str">
        <f>VLOOKUP($C4348,'Sales Person'!$A$1:$C$21,2,0)</f>
        <v>Nick Patrick</v>
      </c>
      <c r="E4348" s="5" t="s">
        <v>7</v>
      </c>
      <c r="F4348" s="5" t="str">
        <f>VLOOKUP($E4348,Country!$A$1:$B$11,2,0)</f>
        <v>Europe</v>
      </c>
      <c r="G4348" s="5" t="s">
        <v>33</v>
      </c>
      <c r="H4348" s="5" t="str">
        <f>VLOOKUP($G4348,Products!$A$1:$C$11,COLUMNS(Products!$A$2:B4348),0)</f>
        <v>Electronics</v>
      </c>
      <c r="I4348" s="5">
        <f>VLOOKUP($G4348,Products!$A$1:$C$11,COLUMNS(Products!$A$2:C4348),0)</f>
        <v>381.62</v>
      </c>
      <c r="J4348" s="5">
        <v>691.9</v>
      </c>
      <c r="K4348" s="5" t="s">
        <v>82</v>
      </c>
      <c r="L4348" s="5" t="s">
        <v>83</v>
      </c>
      <c r="M4348" s="5" t="str">
        <f t="shared" si="67"/>
        <v>0</v>
      </c>
      <c r="N4348" s="5" t="str">
        <f>TEXT(Table1[[#This Row],[Date]],"mmm")</f>
        <v>Apr</v>
      </c>
      <c r="O4348" s="5">
        <f>YEAR(Table1[[#This Row],[Date]])</f>
        <v>2024</v>
      </c>
    </row>
    <row r="4349" spans="1:15" x14ac:dyDescent="0.25">
      <c r="A4349" s="5">
        <v>4348</v>
      </c>
      <c r="B4349" s="6">
        <v>45448</v>
      </c>
      <c r="C4349" s="5" t="s">
        <v>66</v>
      </c>
      <c r="D4349" s="5" t="str">
        <f>VLOOKUP($C4349,'Sales Person'!$A$1:$C$21,2,0)</f>
        <v>Michale Cole</v>
      </c>
      <c r="E4349" s="5" t="s">
        <v>9</v>
      </c>
      <c r="F4349" s="5" t="str">
        <f>VLOOKUP($E4349,Country!$A$1:$B$11,2,0)</f>
        <v>Europe</v>
      </c>
      <c r="G4349" s="5" t="s">
        <v>26</v>
      </c>
      <c r="H4349" s="5" t="str">
        <f>VLOOKUP($G4349,Products!$A$1:$C$11,COLUMNS(Products!$A$2:B4349),0)</f>
        <v>Electronics</v>
      </c>
      <c r="I4349" s="5">
        <f>VLOOKUP($G4349,Products!$A$1:$C$11,COLUMNS(Products!$A$2:C4349),0)</f>
        <v>263.2</v>
      </c>
      <c r="J4349" s="5">
        <v>651.25</v>
      </c>
      <c r="K4349" s="5" t="s">
        <v>84</v>
      </c>
      <c r="L4349" s="5" t="s">
        <v>83</v>
      </c>
      <c r="M4349" s="5" t="str">
        <f t="shared" si="67"/>
        <v>0</v>
      </c>
      <c r="N4349" s="5" t="str">
        <f>TEXT(Table1[[#This Row],[Date]],"mmm")</f>
        <v>Jun</v>
      </c>
      <c r="O4349" s="5">
        <f>YEAR(Table1[[#This Row],[Date]])</f>
        <v>2024</v>
      </c>
    </row>
    <row r="4350" spans="1:15" x14ac:dyDescent="0.25">
      <c r="A4350" s="5">
        <v>4349</v>
      </c>
      <c r="B4350" s="6">
        <v>45038</v>
      </c>
      <c r="C4350" s="5" t="s">
        <v>74</v>
      </c>
      <c r="D4350" s="5" t="str">
        <f>VLOOKUP($C4350,'Sales Person'!$A$1:$C$21,2,0)</f>
        <v>Michale Cole</v>
      </c>
      <c r="E4350" s="5" t="s">
        <v>13</v>
      </c>
      <c r="F4350" s="5" t="str">
        <f>VLOOKUP($E4350,Country!$A$1:$B$11,2,0)</f>
        <v>Asia</v>
      </c>
      <c r="G4350" s="5" t="s">
        <v>24</v>
      </c>
      <c r="H4350" s="5" t="str">
        <f>VLOOKUP($G4350,Products!$A$1:$C$11,COLUMNS(Products!$A$2:B4350),0)</f>
        <v>Audio</v>
      </c>
      <c r="I4350" s="5">
        <f>VLOOKUP($G4350,Products!$A$1:$C$11,COLUMNS(Products!$A$2:C4350),0)</f>
        <v>195.62</v>
      </c>
      <c r="J4350" s="5">
        <v>597.71</v>
      </c>
      <c r="K4350" s="5" t="s">
        <v>81</v>
      </c>
      <c r="L4350" s="6">
        <v>45053</v>
      </c>
      <c r="M4350" s="5">
        <f t="shared" si="67"/>
        <v>15</v>
      </c>
      <c r="N4350" s="5" t="str">
        <f>TEXT(Table1[[#This Row],[Date]],"mmm")</f>
        <v>Apr</v>
      </c>
      <c r="O4350" s="5">
        <f>YEAR(Table1[[#This Row],[Date]])</f>
        <v>2023</v>
      </c>
    </row>
    <row r="4351" spans="1:15" x14ac:dyDescent="0.25">
      <c r="A4351" s="5">
        <v>4350</v>
      </c>
      <c r="B4351" s="6">
        <v>45000</v>
      </c>
      <c r="C4351" s="5" t="s">
        <v>64</v>
      </c>
      <c r="D4351" s="5" t="str">
        <f>VLOOKUP($C4351,'Sales Person'!$A$1:$C$21,2,0)</f>
        <v>Michale Cole</v>
      </c>
      <c r="E4351" s="5" t="s">
        <v>7</v>
      </c>
      <c r="F4351" s="5" t="str">
        <f>VLOOKUP($E4351,Country!$A$1:$B$11,2,0)</f>
        <v>Europe</v>
      </c>
      <c r="G4351" s="5" t="s">
        <v>32</v>
      </c>
      <c r="H4351" s="5" t="str">
        <f>VLOOKUP($G4351,Products!$A$1:$C$11,COLUMNS(Products!$A$2:B4351),0)</f>
        <v>Audio</v>
      </c>
      <c r="I4351" s="5">
        <f>VLOOKUP($G4351,Products!$A$1:$C$11,COLUMNS(Products!$A$2:C4351),0)</f>
        <v>143.09</v>
      </c>
      <c r="J4351" s="5">
        <v>271.26</v>
      </c>
      <c r="K4351" s="5" t="s">
        <v>81</v>
      </c>
      <c r="L4351" s="6">
        <v>45008</v>
      </c>
      <c r="M4351" s="5">
        <f t="shared" si="67"/>
        <v>8</v>
      </c>
      <c r="N4351" s="5" t="str">
        <f>TEXT(Table1[[#This Row],[Date]],"mmm")</f>
        <v>Mar</v>
      </c>
      <c r="O4351" s="5">
        <f>YEAR(Table1[[#This Row],[Date]])</f>
        <v>2023</v>
      </c>
    </row>
    <row r="4352" spans="1:15" x14ac:dyDescent="0.25">
      <c r="A4352" s="5">
        <v>4351</v>
      </c>
      <c r="B4352" s="6">
        <v>45654</v>
      </c>
      <c r="C4352" s="5" t="s">
        <v>62</v>
      </c>
      <c r="D4352" s="5" t="str">
        <f>VLOOKUP($C4352,'Sales Person'!$A$1:$C$21,2,0)</f>
        <v>Cathy Kelley</v>
      </c>
      <c r="E4352" s="5" t="s">
        <v>14</v>
      </c>
      <c r="F4352" s="5" t="str">
        <f>VLOOKUP($E4352,Country!$A$1:$B$11,2,0)</f>
        <v>Asia</v>
      </c>
      <c r="G4352" s="5" t="s">
        <v>31</v>
      </c>
      <c r="H4352" s="5" t="str">
        <f>VLOOKUP($G4352,Products!$A$1:$C$11,COLUMNS(Products!$A$2:B4352),0)</f>
        <v>Electronics</v>
      </c>
      <c r="I4352" s="5">
        <f>VLOOKUP($G4352,Products!$A$1:$C$11,COLUMNS(Products!$A$2:C4352),0)</f>
        <v>71.97</v>
      </c>
      <c r="J4352" s="5">
        <v>415.89</v>
      </c>
      <c r="K4352" s="5" t="s">
        <v>81</v>
      </c>
      <c r="L4352" s="6">
        <v>44941</v>
      </c>
      <c r="M4352" s="5">
        <f t="shared" si="67"/>
        <v>-713</v>
      </c>
      <c r="N4352" s="5" t="str">
        <f>TEXT(Table1[[#This Row],[Date]],"mmm")</f>
        <v>Dec</v>
      </c>
      <c r="O4352" s="5">
        <f>YEAR(Table1[[#This Row],[Date]])</f>
        <v>2024</v>
      </c>
    </row>
    <row r="4353" spans="1:15" x14ac:dyDescent="0.25">
      <c r="A4353" s="5">
        <v>4352</v>
      </c>
      <c r="B4353" s="6">
        <v>45368</v>
      </c>
      <c r="C4353" s="5" t="s">
        <v>44</v>
      </c>
      <c r="D4353" s="5" t="str">
        <f>VLOOKUP($C4353,'Sales Person'!$A$1:$C$21,2,0)</f>
        <v>Cathy Kelley</v>
      </c>
      <c r="E4353" s="5" t="s">
        <v>9</v>
      </c>
      <c r="F4353" s="5" t="str">
        <f>VLOOKUP($E4353,Country!$A$1:$B$11,2,0)</f>
        <v>Europe</v>
      </c>
      <c r="G4353" s="5" t="s">
        <v>26</v>
      </c>
      <c r="H4353" s="5" t="str">
        <f>VLOOKUP($G4353,Products!$A$1:$C$11,COLUMNS(Products!$A$2:B4353),0)</f>
        <v>Electronics</v>
      </c>
      <c r="I4353" s="5">
        <f>VLOOKUP($G4353,Products!$A$1:$C$11,COLUMNS(Products!$A$2:C4353),0)</f>
        <v>263.2</v>
      </c>
      <c r="J4353" s="5">
        <v>146.79</v>
      </c>
      <c r="K4353" s="5" t="s">
        <v>84</v>
      </c>
      <c r="L4353" s="5" t="s">
        <v>83</v>
      </c>
      <c r="M4353" s="5" t="str">
        <f t="shared" si="67"/>
        <v>0</v>
      </c>
      <c r="N4353" s="5" t="str">
        <f>TEXT(Table1[[#This Row],[Date]],"mmm")</f>
        <v>Mar</v>
      </c>
      <c r="O4353" s="5">
        <f>YEAR(Table1[[#This Row],[Date]])</f>
        <v>2024</v>
      </c>
    </row>
    <row r="4354" spans="1:15" x14ac:dyDescent="0.25">
      <c r="A4354" s="5">
        <v>4353</v>
      </c>
      <c r="B4354" s="6">
        <v>45521</v>
      </c>
      <c r="C4354" s="5" t="s">
        <v>46</v>
      </c>
      <c r="D4354" s="5" t="str">
        <f>VLOOKUP($C4354,'Sales Person'!$A$1:$C$21,2,0)</f>
        <v>Nick Patrick</v>
      </c>
      <c r="E4354" s="5" t="s">
        <v>11</v>
      </c>
      <c r="F4354" s="5" t="str">
        <f>VLOOKUP($E4354,Country!$A$1:$B$11,2,0)</f>
        <v>Asia</v>
      </c>
      <c r="G4354" s="5" t="s">
        <v>29</v>
      </c>
      <c r="H4354" s="5" t="str">
        <f>VLOOKUP($G4354,Products!$A$1:$C$11,COLUMNS(Products!$A$2:B4354),0)</f>
        <v>Computing</v>
      </c>
      <c r="I4354" s="5">
        <f>VLOOKUP($G4354,Products!$A$1:$C$11,COLUMNS(Products!$A$2:C4354),0)</f>
        <v>104.6</v>
      </c>
      <c r="J4354" s="5">
        <v>225.7</v>
      </c>
      <c r="K4354" s="5" t="s">
        <v>84</v>
      </c>
      <c r="L4354" s="5" t="s">
        <v>83</v>
      </c>
      <c r="M4354" s="5" t="str">
        <f t="shared" ref="M4354:M4417" si="68">IFERROR(L4354-B4354,"0")</f>
        <v>0</v>
      </c>
      <c r="N4354" s="5" t="str">
        <f>TEXT(Table1[[#This Row],[Date]],"mmm")</f>
        <v>Aug</v>
      </c>
      <c r="O4354" s="5">
        <f>YEAR(Table1[[#This Row],[Date]])</f>
        <v>2024</v>
      </c>
    </row>
    <row r="4355" spans="1:15" x14ac:dyDescent="0.25">
      <c r="A4355" s="5">
        <v>4354</v>
      </c>
      <c r="B4355" s="6">
        <v>45121</v>
      </c>
      <c r="C4355" s="5" t="s">
        <v>38</v>
      </c>
      <c r="D4355" s="5" t="str">
        <f>VLOOKUP($C4355,'Sales Person'!$A$1:$C$21,2,0)</f>
        <v>Samantha Irvin</v>
      </c>
      <c r="E4355" s="5" t="s">
        <v>5</v>
      </c>
      <c r="F4355" s="5" t="str">
        <f>VLOOKUP($E4355,Country!$A$1:$B$11,2,0)</f>
        <v>South America</v>
      </c>
      <c r="G4355" s="5" t="s">
        <v>32</v>
      </c>
      <c r="H4355" s="5" t="str">
        <f>VLOOKUP($G4355,Products!$A$1:$C$11,COLUMNS(Products!$A$2:B4355),0)</f>
        <v>Audio</v>
      </c>
      <c r="I4355" s="5">
        <f>VLOOKUP($G4355,Products!$A$1:$C$11,COLUMNS(Products!$A$2:C4355),0)</f>
        <v>143.09</v>
      </c>
      <c r="J4355" s="5">
        <v>268.89999999999998</v>
      </c>
      <c r="K4355" s="5" t="s">
        <v>82</v>
      </c>
      <c r="L4355" s="5" t="s">
        <v>83</v>
      </c>
      <c r="M4355" s="5" t="str">
        <f t="shared" si="68"/>
        <v>0</v>
      </c>
      <c r="N4355" s="5" t="str">
        <f>TEXT(Table1[[#This Row],[Date]],"mmm")</f>
        <v>Jul</v>
      </c>
      <c r="O4355" s="5">
        <f>YEAR(Table1[[#This Row],[Date]])</f>
        <v>2023</v>
      </c>
    </row>
    <row r="4356" spans="1:15" x14ac:dyDescent="0.25">
      <c r="A4356" s="5">
        <v>4355</v>
      </c>
      <c r="B4356" s="6">
        <v>45060</v>
      </c>
      <c r="C4356" s="5" t="s">
        <v>66</v>
      </c>
      <c r="D4356" s="5" t="str">
        <f>VLOOKUP($C4356,'Sales Person'!$A$1:$C$21,2,0)</f>
        <v>Michale Cole</v>
      </c>
      <c r="E4356" s="5" t="s">
        <v>2</v>
      </c>
      <c r="F4356" s="5" t="str">
        <f>VLOOKUP($E4356,Country!$A$1:$B$11,2,0)</f>
        <v>North America</v>
      </c>
      <c r="G4356" s="5" t="s">
        <v>24</v>
      </c>
      <c r="H4356" s="5" t="str">
        <f>VLOOKUP($G4356,Products!$A$1:$C$11,COLUMNS(Products!$A$2:B4356),0)</f>
        <v>Audio</v>
      </c>
      <c r="I4356" s="5">
        <f>VLOOKUP($G4356,Products!$A$1:$C$11,COLUMNS(Products!$A$2:C4356),0)</f>
        <v>195.62</v>
      </c>
      <c r="J4356" s="5">
        <v>430.83</v>
      </c>
      <c r="K4356" s="5" t="s">
        <v>84</v>
      </c>
      <c r="L4356" s="5" t="s">
        <v>83</v>
      </c>
      <c r="M4356" s="5" t="str">
        <f t="shared" si="68"/>
        <v>0</v>
      </c>
      <c r="N4356" s="5" t="str">
        <f>TEXT(Table1[[#This Row],[Date]],"mmm")</f>
        <v>May</v>
      </c>
      <c r="O4356" s="5">
        <f>YEAR(Table1[[#This Row],[Date]])</f>
        <v>2023</v>
      </c>
    </row>
    <row r="4357" spans="1:15" x14ac:dyDescent="0.25">
      <c r="A4357" s="5">
        <v>4356</v>
      </c>
      <c r="B4357" s="6">
        <v>44932</v>
      </c>
      <c r="C4357" s="5" t="s">
        <v>54</v>
      </c>
      <c r="D4357" s="5" t="str">
        <f>VLOOKUP($C4357,'Sales Person'!$A$1:$C$21,2,0)</f>
        <v>Michale Cole</v>
      </c>
      <c r="E4357" s="5" t="s">
        <v>9</v>
      </c>
      <c r="F4357" s="5" t="str">
        <f>VLOOKUP($E4357,Country!$A$1:$B$11,2,0)</f>
        <v>Europe</v>
      </c>
      <c r="G4357" s="5" t="s">
        <v>32</v>
      </c>
      <c r="H4357" s="5" t="str">
        <f>VLOOKUP($G4357,Products!$A$1:$C$11,COLUMNS(Products!$A$2:B4357),0)</f>
        <v>Audio</v>
      </c>
      <c r="I4357" s="5">
        <f>VLOOKUP($G4357,Products!$A$1:$C$11,COLUMNS(Products!$A$2:C4357),0)</f>
        <v>143.09</v>
      </c>
      <c r="J4357" s="5">
        <v>533.13</v>
      </c>
      <c r="K4357" s="5" t="s">
        <v>81</v>
      </c>
      <c r="L4357" s="6">
        <v>44942</v>
      </c>
      <c r="M4357" s="5">
        <f t="shared" si="68"/>
        <v>10</v>
      </c>
      <c r="N4357" s="5" t="str">
        <f>TEXT(Table1[[#This Row],[Date]],"mmm")</f>
        <v>Jan</v>
      </c>
      <c r="O4357" s="5">
        <f>YEAR(Table1[[#This Row],[Date]])</f>
        <v>2023</v>
      </c>
    </row>
    <row r="4358" spans="1:15" x14ac:dyDescent="0.25">
      <c r="A4358" s="5">
        <v>4357</v>
      </c>
      <c r="B4358" s="6">
        <v>44946</v>
      </c>
      <c r="C4358" s="5" t="s">
        <v>48</v>
      </c>
      <c r="D4358" s="5" t="str">
        <f>VLOOKUP($C4358,'Sales Person'!$A$1:$C$21,2,0)</f>
        <v>Cathy Kelley</v>
      </c>
      <c r="E4358" s="5" t="s">
        <v>2</v>
      </c>
      <c r="F4358" s="5" t="str">
        <f>VLOOKUP($E4358,Country!$A$1:$B$11,2,0)</f>
        <v>North America</v>
      </c>
      <c r="G4358" s="5" t="s">
        <v>30</v>
      </c>
      <c r="H4358" s="5" t="str">
        <f>VLOOKUP($G4358,Products!$A$1:$C$11,COLUMNS(Products!$A$2:B4358),0)</f>
        <v>Audio</v>
      </c>
      <c r="I4358" s="5">
        <f>VLOOKUP($G4358,Products!$A$1:$C$11,COLUMNS(Products!$A$2:C4358),0)</f>
        <v>199.57</v>
      </c>
      <c r="J4358" s="5">
        <v>859.49</v>
      </c>
      <c r="K4358" s="5" t="s">
        <v>81</v>
      </c>
      <c r="L4358" s="6">
        <v>44947</v>
      </c>
      <c r="M4358" s="5">
        <f t="shared" si="68"/>
        <v>1</v>
      </c>
      <c r="N4358" s="5" t="str">
        <f>TEXT(Table1[[#This Row],[Date]],"mmm")</f>
        <v>Jan</v>
      </c>
      <c r="O4358" s="5">
        <f>YEAR(Table1[[#This Row],[Date]])</f>
        <v>2023</v>
      </c>
    </row>
    <row r="4359" spans="1:15" x14ac:dyDescent="0.25">
      <c r="A4359" s="5">
        <v>4358</v>
      </c>
      <c r="B4359" s="6">
        <v>45342</v>
      </c>
      <c r="C4359" s="5" t="s">
        <v>42</v>
      </c>
      <c r="D4359" s="5" t="str">
        <f>VLOOKUP($C4359,'Sales Person'!$A$1:$C$21,2,0)</f>
        <v>Cathy Kelley</v>
      </c>
      <c r="E4359" s="5" t="s">
        <v>2</v>
      </c>
      <c r="F4359" s="5" t="str">
        <f>VLOOKUP($E4359,Country!$A$1:$B$11,2,0)</f>
        <v>North America</v>
      </c>
      <c r="G4359" s="5" t="s">
        <v>28</v>
      </c>
      <c r="H4359" s="5" t="str">
        <f>VLOOKUP($G4359,Products!$A$1:$C$11,COLUMNS(Products!$A$2:B4359),0)</f>
        <v>Electronics</v>
      </c>
      <c r="I4359" s="5">
        <f>VLOOKUP($G4359,Products!$A$1:$C$11,COLUMNS(Products!$A$2:C4359),0)</f>
        <v>282.79000000000002</v>
      </c>
      <c r="J4359" s="5">
        <v>307.83</v>
      </c>
      <c r="K4359" s="5" t="s">
        <v>81</v>
      </c>
      <c r="L4359" s="6">
        <v>45343</v>
      </c>
      <c r="M4359" s="5">
        <f t="shared" si="68"/>
        <v>1</v>
      </c>
      <c r="N4359" s="5" t="str">
        <f>TEXT(Table1[[#This Row],[Date]],"mmm")</f>
        <v>Feb</v>
      </c>
      <c r="O4359" s="5">
        <f>YEAR(Table1[[#This Row],[Date]])</f>
        <v>2024</v>
      </c>
    </row>
    <row r="4360" spans="1:15" x14ac:dyDescent="0.25">
      <c r="A4360" s="5">
        <v>4359</v>
      </c>
      <c r="B4360" s="6">
        <v>45056</v>
      </c>
      <c r="C4360" s="5" t="s">
        <v>70</v>
      </c>
      <c r="D4360" s="5" t="str">
        <f>VLOOKUP($C4360,'Sales Person'!$A$1:$C$21,2,0)</f>
        <v>Cathy Kelley</v>
      </c>
      <c r="E4360" s="5" t="s">
        <v>14</v>
      </c>
      <c r="F4360" s="5" t="str">
        <f>VLOOKUP($E4360,Country!$A$1:$B$11,2,0)</f>
        <v>Asia</v>
      </c>
      <c r="G4360" s="5" t="s">
        <v>26</v>
      </c>
      <c r="H4360" s="5" t="str">
        <f>VLOOKUP($G4360,Products!$A$1:$C$11,COLUMNS(Products!$A$2:B4360),0)</f>
        <v>Electronics</v>
      </c>
      <c r="I4360" s="5">
        <f>VLOOKUP($G4360,Products!$A$1:$C$11,COLUMNS(Products!$A$2:C4360),0)</f>
        <v>263.2</v>
      </c>
      <c r="J4360" s="5">
        <v>291.7</v>
      </c>
      <c r="K4360" s="5" t="s">
        <v>82</v>
      </c>
      <c r="L4360" s="5" t="s">
        <v>83</v>
      </c>
      <c r="M4360" s="5" t="str">
        <f t="shared" si="68"/>
        <v>0</v>
      </c>
      <c r="N4360" s="5" t="str">
        <f>TEXT(Table1[[#This Row],[Date]],"mmm")</f>
        <v>May</v>
      </c>
      <c r="O4360" s="5">
        <f>YEAR(Table1[[#This Row],[Date]])</f>
        <v>2023</v>
      </c>
    </row>
    <row r="4361" spans="1:15" x14ac:dyDescent="0.25">
      <c r="A4361" s="5">
        <v>4360</v>
      </c>
      <c r="B4361" s="6">
        <v>45318</v>
      </c>
      <c r="C4361" s="5" t="s">
        <v>70</v>
      </c>
      <c r="D4361" s="5" t="str">
        <f>VLOOKUP($C4361,'Sales Person'!$A$1:$C$21,2,0)</f>
        <v>Cathy Kelley</v>
      </c>
      <c r="E4361" s="5" t="s">
        <v>4</v>
      </c>
      <c r="F4361" s="5" t="str">
        <f>VLOOKUP($E4361,Country!$A$1:$B$11,2,0)</f>
        <v>North America</v>
      </c>
      <c r="G4361" s="5" t="s">
        <v>32</v>
      </c>
      <c r="H4361" s="5" t="str">
        <f>VLOOKUP($G4361,Products!$A$1:$C$11,COLUMNS(Products!$A$2:B4361),0)</f>
        <v>Audio</v>
      </c>
      <c r="I4361" s="5">
        <f>VLOOKUP($G4361,Products!$A$1:$C$11,COLUMNS(Products!$A$2:C4361),0)</f>
        <v>143.09</v>
      </c>
      <c r="J4361" s="5">
        <v>667.51</v>
      </c>
      <c r="K4361" s="5" t="s">
        <v>82</v>
      </c>
      <c r="L4361" s="5" t="s">
        <v>83</v>
      </c>
      <c r="M4361" s="5" t="str">
        <f t="shared" si="68"/>
        <v>0</v>
      </c>
      <c r="N4361" s="5" t="str">
        <f>TEXT(Table1[[#This Row],[Date]],"mmm")</f>
        <v>Jan</v>
      </c>
      <c r="O4361" s="5">
        <f>YEAR(Table1[[#This Row],[Date]])</f>
        <v>2024</v>
      </c>
    </row>
    <row r="4362" spans="1:15" x14ac:dyDescent="0.25">
      <c r="A4362" s="5">
        <v>4361</v>
      </c>
      <c r="B4362" s="6">
        <v>45322</v>
      </c>
      <c r="C4362" s="5" t="s">
        <v>68</v>
      </c>
      <c r="D4362" s="5" t="str">
        <f>VLOOKUP($C4362,'Sales Person'!$A$1:$C$21,2,0)</f>
        <v>Samantha Irvin</v>
      </c>
      <c r="E4362" s="5" t="s">
        <v>4</v>
      </c>
      <c r="F4362" s="5" t="str">
        <f>VLOOKUP($E4362,Country!$A$1:$B$11,2,0)</f>
        <v>North America</v>
      </c>
      <c r="G4362" s="5" t="s">
        <v>29</v>
      </c>
      <c r="H4362" s="5" t="str">
        <f>VLOOKUP($G4362,Products!$A$1:$C$11,COLUMNS(Products!$A$2:B4362),0)</f>
        <v>Computing</v>
      </c>
      <c r="I4362" s="5">
        <f>VLOOKUP($G4362,Products!$A$1:$C$11,COLUMNS(Products!$A$2:C4362),0)</f>
        <v>104.6</v>
      </c>
      <c r="J4362" s="5">
        <v>159.86000000000001</v>
      </c>
      <c r="K4362" s="5" t="s">
        <v>84</v>
      </c>
      <c r="L4362" s="5" t="s">
        <v>83</v>
      </c>
      <c r="M4362" s="5" t="str">
        <f t="shared" si="68"/>
        <v>0</v>
      </c>
      <c r="N4362" s="5" t="str">
        <f>TEXT(Table1[[#This Row],[Date]],"mmm")</f>
        <v>Jan</v>
      </c>
      <c r="O4362" s="5">
        <f>YEAR(Table1[[#This Row],[Date]])</f>
        <v>2024</v>
      </c>
    </row>
    <row r="4363" spans="1:15" x14ac:dyDescent="0.25">
      <c r="A4363" s="5">
        <v>4362</v>
      </c>
      <c r="B4363" s="6">
        <v>45239</v>
      </c>
      <c r="C4363" s="5" t="s">
        <v>52</v>
      </c>
      <c r="D4363" s="5" t="str">
        <f>VLOOKUP($C4363,'Sales Person'!$A$1:$C$21,2,0)</f>
        <v>Nick Patrick</v>
      </c>
      <c r="E4363" s="5" t="s">
        <v>15</v>
      </c>
      <c r="F4363" s="5" t="str">
        <f>VLOOKUP($E4363,Country!$A$1:$B$11,2,0)</f>
        <v>Oceania</v>
      </c>
      <c r="G4363" s="5" t="s">
        <v>29</v>
      </c>
      <c r="H4363" s="5" t="str">
        <f>VLOOKUP($G4363,Products!$A$1:$C$11,COLUMNS(Products!$A$2:B4363),0)</f>
        <v>Computing</v>
      </c>
      <c r="I4363" s="5">
        <f>VLOOKUP($G4363,Products!$A$1:$C$11,COLUMNS(Products!$A$2:C4363),0)</f>
        <v>104.6</v>
      </c>
      <c r="J4363" s="5">
        <v>249.71</v>
      </c>
      <c r="K4363" s="5" t="s">
        <v>84</v>
      </c>
      <c r="L4363" s="5" t="s">
        <v>83</v>
      </c>
      <c r="M4363" s="5" t="str">
        <f t="shared" si="68"/>
        <v>0</v>
      </c>
      <c r="N4363" s="5" t="str">
        <f>TEXT(Table1[[#This Row],[Date]],"mmm")</f>
        <v>Nov</v>
      </c>
      <c r="O4363" s="5">
        <f>YEAR(Table1[[#This Row],[Date]])</f>
        <v>2023</v>
      </c>
    </row>
    <row r="4364" spans="1:15" x14ac:dyDescent="0.25">
      <c r="A4364" s="5">
        <v>4363</v>
      </c>
      <c r="B4364" s="6">
        <v>45576</v>
      </c>
      <c r="C4364" s="5" t="s">
        <v>40</v>
      </c>
      <c r="D4364" s="5" t="str">
        <f>VLOOKUP($C4364,'Sales Person'!$A$1:$C$21,2,0)</f>
        <v>Samantha Irvin</v>
      </c>
      <c r="E4364" s="5" t="s">
        <v>2</v>
      </c>
      <c r="F4364" s="5" t="str">
        <f>VLOOKUP($E4364,Country!$A$1:$B$11,2,0)</f>
        <v>North America</v>
      </c>
      <c r="G4364" s="5" t="s">
        <v>29</v>
      </c>
      <c r="H4364" s="5" t="str">
        <f>VLOOKUP($G4364,Products!$A$1:$C$11,COLUMNS(Products!$A$2:B4364),0)</f>
        <v>Computing</v>
      </c>
      <c r="I4364" s="5">
        <f>VLOOKUP($G4364,Products!$A$1:$C$11,COLUMNS(Products!$A$2:C4364),0)</f>
        <v>104.6</v>
      </c>
      <c r="J4364" s="5">
        <v>781.86</v>
      </c>
      <c r="K4364" s="5" t="s">
        <v>81</v>
      </c>
      <c r="L4364" s="6">
        <v>45577</v>
      </c>
      <c r="M4364" s="5">
        <f t="shared" si="68"/>
        <v>1</v>
      </c>
      <c r="N4364" s="5" t="str">
        <f>TEXT(Table1[[#This Row],[Date]],"mmm")</f>
        <v>Oct</v>
      </c>
      <c r="O4364" s="5">
        <f>YEAR(Table1[[#This Row],[Date]])</f>
        <v>2024</v>
      </c>
    </row>
    <row r="4365" spans="1:15" x14ac:dyDescent="0.25">
      <c r="A4365" s="5">
        <v>4364</v>
      </c>
      <c r="B4365" s="6">
        <v>45429</v>
      </c>
      <c r="C4365" s="5" t="s">
        <v>70</v>
      </c>
      <c r="D4365" s="5" t="str">
        <f>VLOOKUP($C4365,'Sales Person'!$A$1:$C$21,2,0)</f>
        <v>Cathy Kelley</v>
      </c>
      <c r="E4365" s="5" t="s">
        <v>2</v>
      </c>
      <c r="F4365" s="5" t="str">
        <f>VLOOKUP($E4365,Country!$A$1:$B$11,2,0)</f>
        <v>North America</v>
      </c>
      <c r="G4365" s="5" t="s">
        <v>28</v>
      </c>
      <c r="H4365" s="5" t="str">
        <f>VLOOKUP($G4365,Products!$A$1:$C$11,COLUMNS(Products!$A$2:B4365),0)</f>
        <v>Electronics</v>
      </c>
      <c r="I4365" s="5">
        <f>VLOOKUP($G4365,Products!$A$1:$C$11,COLUMNS(Products!$A$2:C4365),0)</f>
        <v>282.79000000000002</v>
      </c>
      <c r="J4365" s="5">
        <v>764.71</v>
      </c>
      <c r="K4365" s="5" t="s">
        <v>84</v>
      </c>
      <c r="L4365" s="5" t="s">
        <v>83</v>
      </c>
      <c r="M4365" s="5" t="str">
        <f t="shared" si="68"/>
        <v>0</v>
      </c>
      <c r="N4365" s="5" t="str">
        <f>TEXT(Table1[[#This Row],[Date]],"mmm")</f>
        <v>May</v>
      </c>
      <c r="O4365" s="5">
        <f>YEAR(Table1[[#This Row],[Date]])</f>
        <v>2024</v>
      </c>
    </row>
    <row r="4366" spans="1:15" x14ac:dyDescent="0.25">
      <c r="A4366" s="5">
        <v>4365</v>
      </c>
      <c r="B4366" s="6">
        <v>45175</v>
      </c>
      <c r="C4366" s="5" t="s">
        <v>36</v>
      </c>
      <c r="D4366" s="5" t="str">
        <f>VLOOKUP($C4366,'Sales Person'!$A$1:$C$21,2,0)</f>
        <v>Michale Cole</v>
      </c>
      <c r="E4366" s="5" t="s">
        <v>13</v>
      </c>
      <c r="F4366" s="5" t="str">
        <f>VLOOKUP($E4366,Country!$A$1:$B$11,2,0)</f>
        <v>Asia</v>
      </c>
      <c r="G4366" s="5" t="s">
        <v>20</v>
      </c>
      <c r="H4366" s="5" t="str">
        <f>VLOOKUP($G4366,Products!$A$1:$C$11,COLUMNS(Products!$A$2:B4366),0)</f>
        <v>Office Equipment</v>
      </c>
      <c r="I4366" s="5">
        <f>VLOOKUP($G4366,Products!$A$1:$C$11,COLUMNS(Products!$A$2:C4366),0)</f>
        <v>350.59</v>
      </c>
      <c r="J4366" s="5">
        <v>357.91</v>
      </c>
      <c r="K4366" s="5" t="s">
        <v>84</v>
      </c>
      <c r="L4366" s="5" t="s">
        <v>83</v>
      </c>
      <c r="M4366" s="5" t="str">
        <f t="shared" si="68"/>
        <v>0</v>
      </c>
      <c r="N4366" s="5" t="str">
        <f>TEXT(Table1[[#This Row],[Date]],"mmm")</f>
        <v>Sep</v>
      </c>
      <c r="O4366" s="5">
        <f>YEAR(Table1[[#This Row],[Date]])</f>
        <v>2023</v>
      </c>
    </row>
    <row r="4367" spans="1:15" x14ac:dyDescent="0.25">
      <c r="A4367" s="5">
        <v>4366</v>
      </c>
      <c r="B4367" s="6">
        <v>45532</v>
      </c>
      <c r="C4367" s="5" t="s">
        <v>46</v>
      </c>
      <c r="D4367" s="5" t="str">
        <f>VLOOKUP($C4367,'Sales Person'!$A$1:$C$21,2,0)</f>
        <v>Nick Patrick</v>
      </c>
      <c r="E4367" s="5" t="s">
        <v>15</v>
      </c>
      <c r="F4367" s="5" t="str">
        <f>VLOOKUP($E4367,Country!$A$1:$B$11,2,0)</f>
        <v>Oceania</v>
      </c>
      <c r="G4367" s="5" t="s">
        <v>29</v>
      </c>
      <c r="H4367" s="5" t="str">
        <f>VLOOKUP($G4367,Products!$A$1:$C$11,COLUMNS(Products!$A$2:B4367),0)</f>
        <v>Computing</v>
      </c>
      <c r="I4367" s="5">
        <f>VLOOKUP($G4367,Products!$A$1:$C$11,COLUMNS(Products!$A$2:C4367),0)</f>
        <v>104.6</v>
      </c>
      <c r="J4367" s="5">
        <v>795.81</v>
      </c>
      <c r="K4367" s="5" t="s">
        <v>82</v>
      </c>
      <c r="L4367" s="5" t="s">
        <v>83</v>
      </c>
      <c r="M4367" s="5" t="str">
        <f t="shared" si="68"/>
        <v>0</v>
      </c>
      <c r="N4367" s="5" t="str">
        <f>TEXT(Table1[[#This Row],[Date]],"mmm")</f>
        <v>Aug</v>
      </c>
      <c r="O4367" s="5">
        <f>YEAR(Table1[[#This Row],[Date]])</f>
        <v>2024</v>
      </c>
    </row>
    <row r="4368" spans="1:15" x14ac:dyDescent="0.25">
      <c r="A4368" s="5">
        <v>4367</v>
      </c>
      <c r="B4368" s="6">
        <v>45102</v>
      </c>
      <c r="C4368" s="5" t="s">
        <v>66</v>
      </c>
      <c r="D4368" s="5" t="str">
        <f>VLOOKUP($C4368,'Sales Person'!$A$1:$C$21,2,0)</f>
        <v>Michale Cole</v>
      </c>
      <c r="E4368" s="5" t="s">
        <v>5</v>
      </c>
      <c r="F4368" s="5" t="str">
        <f>VLOOKUP($E4368,Country!$A$1:$B$11,2,0)</f>
        <v>South America</v>
      </c>
      <c r="G4368" s="5" t="s">
        <v>28</v>
      </c>
      <c r="H4368" s="5" t="str">
        <f>VLOOKUP($G4368,Products!$A$1:$C$11,COLUMNS(Products!$A$2:B4368),0)</f>
        <v>Electronics</v>
      </c>
      <c r="I4368" s="5">
        <f>VLOOKUP($G4368,Products!$A$1:$C$11,COLUMNS(Products!$A$2:C4368),0)</f>
        <v>282.79000000000002</v>
      </c>
      <c r="J4368" s="5">
        <v>293.32</v>
      </c>
      <c r="K4368" s="5" t="s">
        <v>84</v>
      </c>
      <c r="L4368" s="5" t="s">
        <v>83</v>
      </c>
      <c r="M4368" s="5" t="str">
        <f t="shared" si="68"/>
        <v>0</v>
      </c>
      <c r="N4368" s="5" t="str">
        <f>TEXT(Table1[[#This Row],[Date]],"mmm")</f>
        <v>Jun</v>
      </c>
      <c r="O4368" s="5">
        <f>YEAR(Table1[[#This Row],[Date]])</f>
        <v>2023</v>
      </c>
    </row>
    <row r="4369" spans="1:15" x14ac:dyDescent="0.25">
      <c r="A4369" s="5">
        <v>4368</v>
      </c>
      <c r="B4369" s="6">
        <v>45160</v>
      </c>
      <c r="C4369" s="5" t="s">
        <v>60</v>
      </c>
      <c r="D4369" s="5" t="str">
        <f>VLOOKUP($C4369,'Sales Person'!$A$1:$C$21,2,0)</f>
        <v>Cathy Kelley</v>
      </c>
      <c r="E4369" s="5" t="s">
        <v>13</v>
      </c>
      <c r="F4369" s="5" t="str">
        <f>VLOOKUP($E4369,Country!$A$1:$B$11,2,0)</f>
        <v>Asia</v>
      </c>
      <c r="G4369" s="5" t="s">
        <v>24</v>
      </c>
      <c r="H4369" s="5" t="str">
        <f>VLOOKUP($G4369,Products!$A$1:$C$11,COLUMNS(Products!$A$2:B4369),0)</f>
        <v>Audio</v>
      </c>
      <c r="I4369" s="5">
        <f>VLOOKUP($G4369,Products!$A$1:$C$11,COLUMNS(Products!$A$2:C4369),0)</f>
        <v>195.62</v>
      </c>
      <c r="J4369" s="5">
        <v>205.74</v>
      </c>
      <c r="K4369" s="5" t="s">
        <v>84</v>
      </c>
      <c r="L4369" s="5" t="s">
        <v>83</v>
      </c>
      <c r="M4369" s="5" t="str">
        <f t="shared" si="68"/>
        <v>0</v>
      </c>
      <c r="N4369" s="5" t="str">
        <f>TEXT(Table1[[#This Row],[Date]],"mmm")</f>
        <v>Aug</v>
      </c>
      <c r="O4369" s="5">
        <f>YEAR(Table1[[#This Row],[Date]])</f>
        <v>2023</v>
      </c>
    </row>
    <row r="4370" spans="1:15" x14ac:dyDescent="0.25">
      <c r="A4370" s="5">
        <v>4369</v>
      </c>
      <c r="B4370" s="6">
        <v>45607</v>
      </c>
      <c r="C4370" s="5" t="s">
        <v>46</v>
      </c>
      <c r="D4370" s="5" t="str">
        <f>VLOOKUP($C4370,'Sales Person'!$A$1:$C$21,2,0)</f>
        <v>Nick Patrick</v>
      </c>
      <c r="E4370" s="5" t="s">
        <v>13</v>
      </c>
      <c r="F4370" s="5" t="str">
        <f>VLOOKUP($E4370,Country!$A$1:$B$11,2,0)</f>
        <v>Asia</v>
      </c>
      <c r="G4370" s="5" t="s">
        <v>24</v>
      </c>
      <c r="H4370" s="5" t="str">
        <f>VLOOKUP($G4370,Products!$A$1:$C$11,COLUMNS(Products!$A$2:B4370),0)</f>
        <v>Audio</v>
      </c>
      <c r="I4370" s="5">
        <f>VLOOKUP($G4370,Products!$A$1:$C$11,COLUMNS(Products!$A$2:C4370),0)</f>
        <v>195.62</v>
      </c>
      <c r="J4370" s="5">
        <v>834.83</v>
      </c>
      <c r="K4370" s="5" t="s">
        <v>81</v>
      </c>
      <c r="L4370" s="6">
        <v>45622</v>
      </c>
      <c r="M4370" s="5">
        <f t="shared" si="68"/>
        <v>15</v>
      </c>
      <c r="N4370" s="5" t="str">
        <f>TEXT(Table1[[#This Row],[Date]],"mmm")</f>
        <v>Nov</v>
      </c>
      <c r="O4370" s="5">
        <f>YEAR(Table1[[#This Row],[Date]])</f>
        <v>2024</v>
      </c>
    </row>
    <row r="4371" spans="1:15" x14ac:dyDescent="0.25">
      <c r="A4371" s="5">
        <v>4370</v>
      </c>
      <c r="B4371" s="6">
        <v>45011</v>
      </c>
      <c r="C4371" s="5" t="s">
        <v>48</v>
      </c>
      <c r="D4371" s="5" t="str">
        <f>VLOOKUP($C4371,'Sales Person'!$A$1:$C$21,2,0)</f>
        <v>Cathy Kelley</v>
      </c>
      <c r="E4371" s="5" t="s">
        <v>14</v>
      </c>
      <c r="F4371" s="5" t="str">
        <f>VLOOKUP($E4371,Country!$A$1:$B$11,2,0)</f>
        <v>Asia</v>
      </c>
      <c r="G4371" s="5" t="s">
        <v>31</v>
      </c>
      <c r="H4371" s="5" t="str">
        <f>VLOOKUP($G4371,Products!$A$1:$C$11,COLUMNS(Products!$A$2:B4371),0)</f>
        <v>Electronics</v>
      </c>
      <c r="I4371" s="5">
        <f>VLOOKUP($G4371,Products!$A$1:$C$11,COLUMNS(Products!$A$2:C4371),0)</f>
        <v>71.97</v>
      </c>
      <c r="J4371" s="5">
        <v>288.74</v>
      </c>
      <c r="K4371" s="5" t="s">
        <v>81</v>
      </c>
      <c r="L4371" s="6">
        <v>45029</v>
      </c>
      <c r="M4371" s="5">
        <f t="shared" si="68"/>
        <v>18</v>
      </c>
      <c r="N4371" s="5" t="str">
        <f>TEXT(Table1[[#This Row],[Date]],"mmm")</f>
        <v>Mar</v>
      </c>
      <c r="O4371" s="5">
        <f>YEAR(Table1[[#This Row],[Date]])</f>
        <v>2023</v>
      </c>
    </row>
    <row r="4372" spans="1:15" x14ac:dyDescent="0.25">
      <c r="A4372" s="5">
        <v>4371</v>
      </c>
      <c r="B4372" s="6">
        <v>44969</v>
      </c>
      <c r="C4372" s="5" t="s">
        <v>48</v>
      </c>
      <c r="D4372" s="5" t="str">
        <f>VLOOKUP($C4372,'Sales Person'!$A$1:$C$21,2,0)</f>
        <v>Cathy Kelley</v>
      </c>
      <c r="E4372" s="5" t="s">
        <v>11</v>
      </c>
      <c r="F4372" s="5" t="str">
        <f>VLOOKUP($E4372,Country!$A$1:$B$11,2,0)</f>
        <v>Asia</v>
      </c>
      <c r="G4372" s="5" t="s">
        <v>31</v>
      </c>
      <c r="H4372" s="5" t="str">
        <f>VLOOKUP($G4372,Products!$A$1:$C$11,COLUMNS(Products!$A$2:B4372),0)</f>
        <v>Electronics</v>
      </c>
      <c r="I4372" s="5">
        <f>VLOOKUP($G4372,Products!$A$1:$C$11,COLUMNS(Products!$A$2:C4372),0)</f>
        <v>71.97</v>
      </c>
      <c r="J4372" s="5">
        <v>155.19</v>
      </c>
      <c r="K4372" s="5" t="s">
        <v>82</v>
      </c>
      <c r="L4372" s="5" t="s">
        <v>83</v>
      </c>
      <c r="M4372" s="5" t="str">
        <f t="shared" si="68"/>
        <v>0</v>
      </c>
      <c r="N4372" s="5" t="str">
        <f>TEXT(Table1[[#This Row],[Date]],"mmm")</f>
        <v>Feb</v>
      </c>
      <c r="O4372" s="5">
        <f>YEAR(Table1[[#This Row],[Date]])</f>
        <v>2023</v>
      </c>
    </row>
    <row r="4373" spans="1:15" x14ac:dyDescent="0.25">
      <c r="A4373" s="5">
        <v>4372</v>
      </c>
      <c r="B4373" s="6">
        <v>45593</v>
      </c>
      <c r="C4373" s="5" t="s">
        <v>58</v>
      </c>
      <c r="D4373" s="5" t="str">
        <f>VLOOKUP($C4373,'Sales Person'!$A$1:$C$21,2,0)</f>
        <v>Nick Patrick</v>
      </c>
      <c r="E4373" s="5" t="s">
        <v>7</v>
      </c>
      <c r="F4373" s="5" t="str">
        <f>VLOOKUP($E4373,Country!$A$1:$B$11,2,0)</f>
        <v>Europe</v>
      </c>
      <c r="G4373" s="5" t="s">
        <v>30</v>
      </c>
      <c r="H4373" s="5" t="str">
        <f>VLOOKUP($G4373,Products!$A$1:$C$11,COLUMNS(Products!$A$2:B4373),0)</f>
        <v>Audio</v>
      </c>
      <c r="I4373" s="5">
        <f>VLOOKUP($G4373,Products!$A$1:$C$11,COLUMNS(Products!$A$2:C4373),0)</f>
        <v>199.57</v>
      </c>
      <c r="J4373" s="5">
        <v>595.84</v>
      </c>
      <c r="K4373" s="5" t="s">
        <v>82</v>
      </c>
      <c r="L4373" s="5" t="s">
        <v>83</v>
      </c>
      <c r="M4373" s="5" t="str">
        <f t="shared" si="68"/>
        <v>0</v>
      </c>
      <c r="N4373" s="5" t="str">
        <f>TEXT(Table1[[#This Row],[Date]],"mmm")</f>
        <v>Oct</v>
      </c>
      <c r="O4373" s="5">
        <f>YEAR(Table1[[#This Row],[Date]])</f>
        <v>2024</v>
      </c>
    </row>
    <row r="4374" spans="1:15" x14ac:dyDescent="0.25">
      <c r="A4374" s="5">
        <v>4373</v>
      </c>
      <c r="B4374" s="6">
        <v>45243</v>
      </c>
      <c r="C4374" s="5" t="s">
        <v>36</v>
      </c>
      <c r="D4374" s="5" t="str">
        <f>VLOOKUP($C4374,'Sales Person'!$A$1:$C$21,2,0)</f>
        <v>Michale Cole</v>
      </c>
      <c r="E4374" s="5" t="s">
        <v>4</v>
      </c>
      <c r="F4374" s="5" t="str">
        <f>VLOOKUP($E4374,Country!$A$1:$B$11,2,0)</f>
        <v>North America</v>
      </c>
      <c r="G4374" s="5" t="s">
        <v>33</v>
      </c>
      <c r="H4374" s="5" t="str">
        <f>VLOOKUP($G4374,Products!$A$1:$C$11,COLUMNS(Products!$A$2:B4374),0)</f>
        <v>Electronics</v>
      </c>
      <c r="I4374" s="5">
        <f>VLOOKUP($G4374,Products!$A$1:$C$11,COLUMNS(Products!$A$2:C4374),0)</f>
        <v>381.62</v>
      </c>
      <c r="J4374" s="5">
        <v>383.92</v>
      </c>
      <c r="K4374" s="5" t="s">
        <v>82</v>
      </c>
      <c r="L4374" s="5" t="s">
        <v>83</v>
      </c>
      <c r="M4374" s="5" t="str">
        <f t="shared" si="68"/>
        <v>0</v>
      </c>
      <c r="N4374" s="5" t="str">
        <f>TEXT(Table1[[#This Row],[Date]],"mmm")</f>
        <v>Nov</v>
      </c>
      <c r="O4374" s="5">
        <f>YEAR(Table1[[#This Row],[Date]])</f>
        <v>2023</v>
      </c>
    </row>
    <row r="4375" spans="1:15" x14ac:dyDescent="0.25">
      <c r="A4375" s="5">
        <v>4374</v>
      </c>
      <c r="B4375" s="6">
        <v>45004</v>
      </c>
      <c r="C4375" s="5" t="s">
        <v>36</v>
      </c>
      <c r="D4375" s="5" t="str">
        <f>VLOOKUP($C4375,'Sales Person'!$A$1:$C$21,2,0)</f>
        <v>Michale Cole</v>
      </c>
      <c r="E4375" s="5" t="s">
        <v>9</v>
      </c>
      <c r="F4375" s="5" t="str">
        <f>VLOOKUP($E4375,Country!$A$1:$B$11,2,0)</f>
        <v>Europe</v>
      </c>
      <c r="G4375" s="5" t="s">
        <v>31</v>
      </c>
      <c r="H4375" s="5" t="str">
        <f>VLOOKUP($G4375,Products!$A$1:$C$11,COLUMNS(Products!$A$2:B4375),0)</f>
        <v>Electronics</v>
      </c>
      <c r="I4375" s="5">
        <f>VLOOKUP($G4375,Products!$A$1:$C$11,COLUMNS(Products!$A$2:C4375),0)</f>
        <v>71.97</v>
      </c>
      <c r="J4375" s="5">
        <v>137.72999999999999</v>
      </c>
      <c r="K4375" s="5" t="s">
        <v>82</v>
      </c>
      <c r="L4375" s="5" t="s">
        <v>83</v>
      </c>
      <c r="M4375" s="5" t="str">
        <f t="shared" si="68"/>
        <v>0</v>
      </c>
      <c r="N4375" s="5" t="str">
        <f>TEXT(Table1[[#This Row],[Date]],"mmm")</f>
        <v>Mar</v>
      </c>
      <c r="O4375" s="5">
        <f>YEAR(Table1[[#This Row],[Date]])</f>
        <v>2023</v>
      </c>
    </row>
    <row r="4376" spans="1:15" x14ac:dyDescent="0.25">
      <c r="A4376" s="5">
        <v>4375</v>
      </c>
      <c r="B4376" s="6">
        <v>45437</v>
      </c>
      <c r="C4376" s="5" t="s">
        <v>46</v>
      </c>
      <c r="D4376" s="5" t="str">
        <f>VLOOKUP($C4376,'Sales Person'!$A$1:$C$21,2,0)</f>
        <v>Nick Patrick</v>
      </c>
      <c r="E4376" s="5" t="s">
        <v>13</v>
      </c>
      <c r="F4376" s="5" t="str">
        <f>VLOOKUP($E4376,Country!$A$1:$B$11,2,0)</f>
        <v>Asia</v>
      </c>
      <c r="G4376" s="5" t="s">
        <v>24</v>
      </c>
      <c r="H4376" s="5" t="str">
        <f>VLOOKUP($G4376,Products!$A$1:$C$11,COLUMNS(Products!$A$2:B4376),0)</f>
        <v>Audio</v>
      </c>
      <c r="I4376" s="5">
        <f>VLOOKUP($G4376,Products!$A$1:$C$11,COLUMNS(Products!$A$2:C4376),0)</f>
        <v>195.62</v>
      </c>
      <c r="J4376" s="5">
        <v>151.78</v>
      </c>
      <c r="K4376" s="5" t="s">
        <v>81</v>
      </c>
      <c r="L4376" s="6">
        <v>45452</v>
      </c>
      <c r="M4376" s="5">
        <f t="shared" si="68"/>
        <v>15</v>
      </c>
      <c r="N4376" s="5" t="str">
        <f>TEXT(Table1[[#This Row],[Date]],"mmm")</f>
        <v>May</v>
      </c>
      <c r="O4376" s="5">
        <f>YEAR(Table1[[#This Row],[Date]])</f>
        <v>2024</v>
      </c>
    </row>
    <row r="4377" spans="1:15" x14ac:dyDescent="0.25">
      <c r="A4377" s="5">
        <v>4376</v>
      </c>
      <c r="B4377" s="6">
        <v>45324</v>
      </c>
      <c r="C4377" s="5" t="s">
        <v>36</v>
      </c>
      <c r="D4377" s="5" t="str">
        <f>VLOOKUP($C4377,'Sales Person'!$A$1:$C$21,2,0)</f>
        <v>Michale Cole</v>
      </c>
      <c r="E4377" s="5" t="s">
        <v>7</v>
      </c>
      <c r="F4377" s="5" t="str">
        <f>VLOOKUP($E4377,Country!$A$1:$B$11,2,0)</f>
        <v>Europe</v>
      </c>
      <c r="G4377" s="5" t="s">
        <v>20</v>
      </c>
      <c r="H4377" s="5" t="str">
        <f>VLOOKUP($G4377,Products!$A$1:$C$11,COLUMNS(Products!$A$2:B4377),0)</f>
        <v>Office Equipment</v>
      </c>
      <c r="I4377" s="5">
        <f>VLOOKUP($G4377,Products!$A$1:$C$11,COLUMNS(Products!$A$2:C4377),0)</f>
        <v>350.59</v>
      </c>
      <c r="J4377" s="5">
        <v>711.11</v>
      </c>
      <c r="K4377" s="5" t="s">
        <v>84</v>
      </c>
      <c r="L4377" s="5" t="s">
        <v>83</v>
      </c>
      <c r="M4377" s="5" t="str">
        <f t="shared" si="68"/>
        <v>0</v>
      </c>
      <c r="N4377" s="5" t="str">
        <f>TEXT(Table1[[#This Row],[Date]],"mmm")</f>
        <v>Feb</v>
      </c>
      <c r="O4377" s="5">
        <f>YEAR(Table1[[#This Row],[Date]])</f>
        <v>2024</v>
      </c>
    </row>
    <row r="4378" spans="1:15" x14ac:dyDescent="0.25">
      <c r="A4378" s="5">
        <v>4377</v>
      </c>
      <c r="B4378" s="6">
        <v>45646</v>
      </c>
      <c r="C4378" s="5" t="s">
        <v>70</v>
      </c>
      <c r="D4378" s="5" t="str">
        <f>VLOOKUP($C4378,'Sales Person'!$A$1:$C$21,2,0)</f>
        <v>Cathy Kelley</v>
      </c>
      <c r="E4378" s="5" t="s">
        <v>9</v>
      </c>
      <c r="F4378" s="5" t="str">
        <f>VLOOKUP($E4378,Country!$A$1:$B$11,2,0)</f>
        <v>Europe</v>
      </c>
      <c r="G4378" s="5" t="s">
        <v>22</v>
      </c>
      <c r="H4378" s="5" t="str">
        <f>VLOOKUP($G4378,Products!$A$1:$C$11,COLUMNS(Products!$A$2:B4378),0)</f>
        <v>Computing</v>
      </c>
      <c r="I4378" s="5">
        <f>VLOOKUP($G4378,Products!$A$1:$C$11,COLUMNS(Products!$A$2:C4378),0)</f>
        <v>415.78</v>
      </c>
      <c r="J4378" s="5">
        <v>845.19</v>
      </c>
      <c r="K4378" s="5" t="s">
        <v>81</v>
      </c>
      <c r="L4378" s="6">
        <v>45656</v>
      </c>
      <c r="M4378" s="5">
        <f t="shared" si="68"/>
        <v>10</v>
      </c>
      <c r="N4378" s="5" t="str">
        <f>TEXT(Table1[[#This Row],[Date]],"mmm")</f>
        <v>Dec</v>
      </c>
      <c r="O4378" s="5">
        <f>YEAR(Table1[[#This Row],[Date]])</f>
        <v>2024</v>
      </c>
    </row>
    <row r="4379" spans="1:15" x14ac:dyDescent="0.25">
      <c r="A4379" s="5">
        <v>4378</v>
      </c>
      <c r="B4379" s="6">
        <v>45618</v>
      </c>
      <c r="C4379" s="5" t="s">
        <v>36</v>
      </c>
      <c r="D4379" s="5" t="str">
        <f>VLOOKUP($C4379,'Sales Person'!$A$1:$C$21,2,0)</f>
        <v>Michale Cole</v>
      </c>
      <c r="E4379" s="5" t="s">
        <v>4</v>
      </c>
      <c r="F4379" s="5" t="str">
        <f>VLOOKUP($E4379,Country!$A$1:$B$11,2,0)</f>
        <v>North America</v>
      </c>
      <c r="G4379" s="5" t="s">
        <v>33</v>
      </c>
      <c r="H4379" s="5" t="str">
        <f>VLOOKUP($G4379,Products!$A$1:$C$11,COLUMNS(Products!$A$2:B4379),0)</f>
        <v>Electronics</v>
      </c>
      <c r="I4379" s="5">
        <f>VLOOKUP($G4379,Products!$A$1:$C$11,COLUMNS(Products!$A$2:C4379),0)</f>
        <v>381.62</v>
      </c>
      <c r="J4379" s="5">
        <v>618.08000000000004</v>
      </c>
      <c r="K4379" s="5" t="s">
        <v>82</v>
      </c>
      <c r="L4379" s="5" t="s">
        <v>83</v>
      </c>
      <c r="M4379" s="5" t="str">
        <f t="shared" si="68"/>
        <v>0</v>
      </c>
      <c r="N4379" s="5" t="str">
        <f>TEXT(Table1[[#This Row],[Date]],"mmm")</f>
        <v>Nov</v>
      </c>
      <c r="O4379" s="5">
        <f>YEAR(Table1[[#This Row],[Date]])</f>
        <v>2024</v>
      </c>
    </row>
    <row r="4380" spans="1:15" x14ac:dyDescent="0.25">
      <c r="A4380" s="5">
        <v>4379</v>
      </c>
      <c r="B4380" s="6">
        <v>45107</v>
      </c>
      <c r="C4380" s="5" t="s">
        <v>44</v>
      </c>
      <c r="D4380" s="5" t="str">
        <f>VLOOKUP($C4380,'Sales Person'!$A$1:$C$21,2,0)</f>
        <v>Cathy Kelley</v>
      </c>
      <c r="E4380" s="5" t="s">
        <v>9</v>
      </c>
      <c r="F4380" s="5" t="str">
        <f>VLOOKUP($E4380,Country!$A$1:$B$11,2,0)</f>
        <v>Europe</v>
      </c>
      <c r="G4380" s="5" t="s">
        <v>28</v>
      </c>
      <c r="H4380" s="5" t="str">
        <f>VLOOKUP($G4380,Products!$A$1:$C$11,COLUMNS(Products!$A$2:B4380),0)</f>
        <v>Electronics</v>
      </c>
      <c r="I4380" s="5">
        <f>VLOOKUP($G4380,Products!$A$1:$C$11,COLUMNS(Products!$A$2:C4380),0)</f>
        <v>282.79000000000002</v>
      </c>
      <c r="J4380" s="5">
        <v>674.34</v>
      </c>
      <c r="K4380" s="5" t="s">
        <v>82</v>
      </c>
      <c r="L4380" s="5" t="s">
        <v>83</v>
      </c>
      <c r="M4380" s="5" t="str">
        <f t="shared" si="68"/>
        <v>0</v>
      </c>
      <c r="N4380" s="5" t="str">
        <f>TEXT(Table1[[#This Row],[Date]],"mmm")</f>
        <v>Jun</v>
      </c>
      <c r="O4380" s="5">
        <f>YEAR(Table1[[#This Row],[Date]])</f>
        <v>2023</v>
      </c>
    </row>
    <row r="4381" spans="1:15" x14ac:dyDescent="0.25">
      <c r="A4381" s="5">
        <v>4380</v>
      </c>
      <c r="B4381" s="6">
        <v>45120</v>
      </c>
      <c r="C4381" s="5" t="s">
        <v>50</v>
      </c>
      <c r="D4381" s="5" t="str">
        <f>VLOOKUP($C4381,'Sales Person'!$A$1:$C$21,2,0)</f>
        <v>Michale Cole</v>
      </c>
      <c r="E4381" s="5" t="s">
        <v>13</v>
      </c>
      <c r="F4381" s="5" t="str">
        <f>VLOOKUP($E4381,Country!$A$1:$B$11,2,0)</f>
        <v>Asia</v>
      </c>
      <c r="G4381" s="5" t="s">
        <v>22</v>
      </c>
      <c r="H4381" s="5" t="str">
        <f>VLOOKUP($G4381,Products!$A$1:$C$11,COLUMNS(Products!$A$2:B4381),0)</f>
        <v>Computing</v>
      </c>
      <c r="I4381" s="5">
        <f>VLOOKUP($G4381,Products!$A$1:$C$11,COLUMNS(Products!$A$2:C4381),0)</f>
        <v>415.78</v>
      </c>
      <c r="J4381" s="5">
        <v>326.13</v>
      </c>
      <c r="K4381" s="5" t="s">
        <v>81</v>
      </c>
      <c r="L4381" s="6">
        <v>45135</v>
      </c>
      <c r="M4381" s="5">
        <f t="shared" si="68"/>
        <v>15</v>
      </c>
      <c r="N4381" s="5" t="str">
        <f>TEXT(Table1[[#This Row],[Date]],"mmm")</f>
        <v>Jul</v>
      </c>
      <c r="O4381" s="5">
        <f>YEAR(Table1[[#This Row],[Date]])</f>
        <v>2023</v>
      </c>
    </row>
    <row r="4382" spans="1:15" x14ac:dyDescent="0.25">
      <c r="A4382" s="5">
        <v>4381</v>
      </c>
      <c r="B4382" s="6">
        <v>45193</v>
      </c>
      <c r="C4382" s="5" t="s">
        <v>64</v>
      </c>
      <c r="D4382" s="5" t="str">
        <f>VLOOKUP($C4382,'Sales Person'!$A$1:$C$21,2,0)</f>
        <v>Michale Cole</v>
      </c>
      <c r="E4382" s="5" t="s">
        <v>10</v>
      </c>
      <c r="F4382" s="5" t="str">
        <f>VLOOKUP($E4382,Country!$A$1:$B$11,2,0)</f>
        <v>Europe</v>
      </c>
      <c r="G4382" s="5" t="s">
        <v>22</v>
      </c>
      <c r="H4382" s="5" t="str">
        <f>VLOOKUP($G4382,Products!$A$1:$C$11,COLUMNS(Products!$A$2:B4382),0)</f>
        <v>Computing</v>
      </c>
      <c r="I4382" s="5">
        <f>VLOOKUP($G4382,Products!$A$1:$C$11,COLUMNS(Products!$A$2:C4382),0)</f>
        <v>415.78</v>
      </c>
      <c r="J4382" s="5">
        <v>692.28</v>
      </c>
      <c r="K4382" s="5" t="s">
        <v>81</v>
      </c>
      <c r="L4382" s="6">
        <v>45199</v>
      </c>
      <c r="M4382" s="5">
        <f t="shared" si="68"/>
        <v>6</v>
      </c>
      <c r="N4382" s="5" t="str">
        <f>TEXT(Table1[[#This Row],[Date]],"mmm")</f>
        <v>Sep</v>
      </c>
      <c r="O4382" s="5">
        <f>YEAR(Table1[[#This Row],[Date]])</f>
        <v>2023</v>
      </c>
    </row>
    <row r="4383" spans="1:15" x14ac:dyDescent="0.25">
      <c r="A4383" s="5">
        <v>4382</v>
      </c>
      <c r="B4383" s="6">
        <v>45246</v>
      </c>
      <c r="C4383" s="5" t="s">
        <v>68</v>
      </c>
      <c r="D4383" s="5" t="str">
        <f>VLOOKUP($C4383,'Sales Person'!$A$1:$C$21,2,0)</f>
        <v>Samantha Irvin</v>
      </c>
      <c r="E4383" s="5" t="s">
        <v>4</v>
      </c>
      <c r="F4383" s="5" t="str">
        <f>VLOOKUP($E4383,Country!$A$1:$B$11,2,0)</f>
        <v>North America</v>
      </c>
      <c r="G4383" s="5" t="s">
        <v>22</v>
      </c>
      <c r="H4383" s="5" t="str">
        <f>VLOOKUP($G4383,Products!$A$1:$C$11,COLUMNS(Products!$A$2:B4383),0)</f>
        <v>Computing</v>
      </c>
      <c r="I4383" s="5">
        <f>VLOOKUP($G4383,Products!$A$1:$C$11,COLUMNS(Products!$A$2:C4383),0)</f>
        <v>415.78</v>
      </c>
      <c r="J4383" s="5">
        <v>831.72</v>
      </c>
      <c r="K4383" s="5" t="s">
        <v>82</v>
      </c>
      <c r="L4383" s="5" t="s">
        <v>83</v>
      </c>
      <c r="M4383" s="5" t="str">
        <f t="shared" si="68"/>
        <v>0</v>
      </c>
      <c r="N4383" s="5" t="str">
        <f>TEXT(Table1[[#This Row],[Date]],"mmm")</f>
        <v>Nov</v>
      </c>
      <c r="O4383" s="5">
        <f>YEAR(Table1[[#This Row],[Date]])</f>
        <v>2023</v>
      </c>
    </row>
    <row r="4384" spans="1:15" x14ac:dyDescent="0.25">
      <c r="A4384" s="5">
        <v>4383</v>
      </c>
      <c r="B4384" s="6">
        <v>45101</v>
      </c>
      <c r="C4384" s="5" t="s">
        <v>68</v>
      </c>
      <c r="D4384" s="5" t="str">
        <f>VLOOKUP($C4384,'Sales Person'!$A$1:$C$21,2,0)</f>
        <v>Samantha Irvin</v>
      </c>
      <c r="E4384" s="5" t="s">
        <v>5</v>
      </c>
      <c r="F4384" s="5" t="str">
        <f>VLOOKUP($E4384,Country!$A$1:$B$11,2,0)</f>
        <v>South America</v>
      </c>
      <c r="G4384" s="5" t="s">
        <v>20</v>
      </c>
      <c r="H4384" s="5" t="str">
        <f>VLOOKUP($G4384,Products!$A$1:$C$11,COLUMNS(Products!$A$2:B4384),0)</f>
        <v>Office Equipment</v>
      </c>
      <c r="I4384" s="5">
        <f>VLOOKUP($G4384,Products!$A$1:$C$11,COLUMNS(Products!$A$2:C4384),0)</f>
        <v>350.59</v>
      </c>
      <c r="J4384" s="5">
        <v>157.66</v>
      </c>
      <c r="K4384" s="5" t="s">
        <v>84</v>
      </c>
      <c r="L4384" s="5" t="s">
        <v>83</v>
      </c>
      <c r="M4384" s="5" t="str">
        <f t="shared" si="68"/>
        <v>0</v>
      </c>
      <c r="N4384" s="5" t="str">
        <f>TEXT(Table1[[#This Row],[Date]],"mmm")</f>
        <v>Jun</v>
      </c>
      <c r="O4384" s="5">
        <f>YEAR(Table1[[#This Row],[Date]])</f>
        <v>2023</v>
      </c>
    </row>
    <row r="4385" spans="1:15" x14ac:dyDescent="0.25">
      <c r="A4385" s="5">
        <v>4384</v>
      </c>
      <c r="B4385" s="6">
        <v>45086</v>
      </c>
      <c r="C4385" s="5" t="s">
        <v>40</v>
      </c>
      <c r="D4385" s="5" t="str">
        <f>VLOOKUP($C4385,'Sales Person'!$A$1:$C$21,2,0)</f>
        <v>Samantha Irvin</v>
      </c>
      <c r="E4385" s="5" t="s">
        <v>11</v>
      </c>
      <c r="F4385" s="5" t="str">
        <f>VLOOKUP($E4385,Country!$A$1:$B$11,2,0)</f>
        <v>Asia</v>
      </c>
      <c r="G4385" s="5" t="s">
        <v>31</v>
      </c>
      <c r="H4385" s="5" t="str">
        <f>VLOOKUP($G4385,Products!$A$1:$C$11,COLUMNS(Products!$A$2:B4385),0)</f>
        <v>Electronics</v>
      </c>
      <c r="I4385" s="5">
        <f>VLOOKUP($G4385,Products!$A$1:$C$11,COLUMNS(Products!$A$2:C4385),0)</f>
        <v>71.97</v>
      </c>
      <c r="J4385" s="5">
        <v>496.03</v>
      </c>
      <c r="K4385" s="5" t="s">
        <v>82</v>
      </c>
      <c r="L4385" s="5" t="s">
        <v>83</v>
      </c>
      <c r="M4385" s="5" t="str">
        <f t="shared" si="68"/>
        <v>0</v>
      </c>
      <c r="N4385" s="5" t="str">
        <f>TEXT(Table1[[#This Row],[Date]],"mmm")</f>
        <v>Jun</v>
      </c>
      <c r="O4385" s="5">
        <f>YEAR(Table1[[#This Row],[Date]])</f>
        <v>2023</v>
      </c>
    </row>
    <row r="4386" spans="1:15" x14ac:dyDescent="0.25">
      <c r="A4386" s="5">
        <v>4385</v>
      </c>
      <c r="B4386" s="6">
        <v>45138</v>
      </c>
      <c r="C4386" s="5" t="s">
        <v>52</v>
      </c>
      <c r="D4386" s="5" t="str">
        <f>VLOOKUP($C4386,'Sales Person'!$A$1:$C$21,2,0)</f>
        <v>Nick Patrick</v>
      </c>
      <c r="E4386" s="5" t="s">
        <v>13</v>
      </c>
      <c r="F4386" s="5" t="str">
        <f>VLOOKUP($E4386,Country!$A$1:$B$11,2,0)</f>
        <v>Asia</v>
      </c>
      <c r="G4386" s="5" t="s">
        <v>31</v>
      </c>
      <c r="H4386" s="5" t="str">
        <f>VLOOKUP($G4386,Products!$A$1:$C$11,COLUMNS(Products!$A$2:B4386),0)</f>
        <v>Electronics</v>
      </c>
      <c r="I4386" s="5">
        <f>VLOOKUP($G4386,Products!$A$1:$C$11,COLUMNS(Products!$A$2:C4386),0)</f>
        <v>71.97</v>
      </c>
      <c r="J4386" s="5">
        <v>342.16</v>
      </c>
      <c r="K4386" s="5" t="s">
        <v>81</v>
      </c>
      <c r="L4386" s="6">
        <v>45153</v>
      </c>
      <c r="M4386" s="5">
        <f t="shared" si="68"/>
        <v>15</v>
      </c>
      <c r="N4386" s="5" t="str">
        <f>TEXT(Table1[[#This Row],[Date]],"mmm")</f>
        <v>Jul</v>
      </c>
      <c r="O4386" s="5">
        <f>YEAR(Table1[[#This Row],[Date]])</f>
        <v>2023</v>
      </c>
    </row>
    <row r="4387" spans="1:15" x14ac:dyDescent="0.25">
      <c r="A4387" s="5">
        <v>4386</v>
      </c>
      <c r="B4387" s="6">
        <v>45471</v>
      </c>
      <c r="C4387" s="5" t="s">
        <v>70</v>
      </c>
      <c r="D4387" s="5" t="str">
        <f>VLOOKUP($C4387,'Sales Person'!$A$1:$C$21,2,0)</f>
        <v>Cathy Kelley</v>
      </c>
      <c r="E4387" s="5" t="s">
        <v>5</v>
      </c>
      <c r="F4387" s="5" t="str">
        <f>VLOOKUP($E4387,Country!$A$1:$B$11,2,0)</f>
        <v>South America</v>
      </c>
      <c r="G4387" s="5" t="s">
        <v>30</v>
      </c>
      <c r="H4387" s="5" t="str">
        <f>VLOOKUP($G4387,Products!$A$1:$C$11,COLUMNS(Products!$A$2:B4387),0)</f>
        <v>Audio</v>
      </c>
      <c r="I4387" s="5">
        <f>VLOOKUP($G4387,Products!$A$1:$C$11,COLUMNS(Products!$A$2:C4387),0)</f>
        <v>199.57</v>
      </c>
      <c r="J4387" s="5">
        <v>218.87</v>
      </c>
      <c r="K4387" s="5" t="s">
        <v>81</v>
      </c>
      <c r="L4387" s="6">
        <v>45475</v>
      </c>
      <c r="M4387" s="5">
        <f t="shared" si="68"/>
        <v>4</v>
      </c>
      <c r="N4387" s="5" t="str">
        <f>TEXT(Table1[[#This Row],[Date]],"mmm")</f>
        <v>Jun</v>
      </c>
      <c r="O4387" s="5">
        <f>YEAR(Table1[[#This Row],[Date]])</f>
        <v>2024</v>
      </c>
    </row>
    <row r="4388" spans="1:15" x14ac:dyDescent="0.25">
      <c r="A4388" s="5">
        <v>4387</v>
      </c>
      <c r="B4388" s="6">
        <v>44956</v>
      </c>
      <c r="C4388" s="5" t="s">
        <v>68</v>
      </c>
      <c r="D4388" s="5" t="str">
        <f>VLOOKUP($C4388,'Sales Person'!$A$1:$C$21,2,0)</f>
        <v>Samantha Irvin</v>
      </c>
      <c r="E4388" s="5" t="s">
        <v>14</v>
      </c>
      <c r="F4388" s="5" t="str">
        <f>VLOOKUP($E4388,Country!$A$1:$B$11,2,0)</f>
        <v>Asia</v>
      </c>
      <c r="G4388" s="5" t="s">
        <v>22</v>
      </c>
      <c r="H4388" s="5" t="str">
        <f>VLOOKUP($G4388,Products!$A$1:$C$11,COLUMNS(Products!$A$2:B4388),0)</f>
        <v>Computing</v>
      </c>
      <c r="I4388" s="5">
        <f>VLOOKUP($G4388,Products!$A$1:$C$11,COLUMNS(Products!$A$2:C4388),0)</f>
        <v>415.78</v>
      </c>
      <c r="J4388" s="5">
        <v>967.25</v>
      </c>
      <c r="K4388" s="5" t="s">
        <v>81</v>
      </c>
      <c r="L4388" s="6">
        <v>44974</v>
      </c>
      <c r="M4388" s="5">
        <f t="shared" si="68"/>
        <v>18</v>
      </c>
      <c r="N4388" s="5" t="str">
        <f>TEXT(Table1[[#This Row],[Date]],"mmm")</f>
        <v>Jan</v>
      </c>
      <c r="O4388" s="5">
        <f>YEAR(Table1[[#This Row],[Date]])</f>
        <v>2023</v>
      </c>
    </row>
    <row r="4389" spans="1:15" x14ac:dyDescent="0.25">
      <c r="A4389" s="5">
        <v>4388</v>
      </c>
      <c r="B4389" s="6">
        <v>45091</v>
      </c>
      <c r="C4389" s="5" t="s">
        <v>46</v>
      </c>
      <c r="D4389" s="5" t="str">
        <f>VLOOKUP($C4389,'Sales Person'!$A$1:$C$21,2,0)</f>
        <v>Nick Patrick</v>
      </c>
      <c r="E4389" s="5" t="s">
        <v>14</v>
      </c>
      <c r="F4389" s="5" t="str">
        <f>VLOOKUP($E4389,Country!$A$1:$B$11,2,0)</f>
        <v>Asia</v>
      </c>
      <c r="G4389" s="5" t="s">
        <v>22</v>
      </c>
      <c r="H4389" s="5" t="str">
        <f>VLOOKUP($G4389,Products!$A$1:$C$11,COLUMNS(Products!$A$2:B4389),0)</f>
        <v>Computing</v>
      </c>
      <c r="I4389" s="5">
        <f>VLOOKUP($G4389,Products!$A$1:$C$11,COLUMNS(Products!$A$2:C4389),0)</f>
        <v>415.78</v>
      </c>
      <c r="J4389" s="5">
        <v>480.45</v>
      </c>
      <c r="K4389" s="5" t="s">
        <v>82</v>
      </c>
      <c r="L4389" s="5" t="s">
        <v>83</v>
      </c>
      <c r="M4389" s="5" t="str">
        <f t="shared" si="68"/>
        <v>0</v>
      </c>
      <c r="N4389" s="5" t="str">
        <f>TEXT(Table1[[#This Row],[Date]],"mmm")</f>
        <v>Jun</v>
      </c>
      <c r="O4389" s="5">
        <f>YEAR(Table1[[#This Row],[Date]])</f>
        <v>2023</v>
      </c>
    </row>
    <row r="4390" spans="1:15" x14ac:dyDescent="0.25">
      <c r="A4390" s="5">
        <v>4389</v>
      </c>
      <c r="B4390" s="6">
        <v>45327</v>
      </c>
      <c r="C4390" s="5" t="s">
        <v>60</v>
      </c>
      <c r="D4390" s="5" t="str">
        <f>VLOOKUP($C4390,'Sales Person'!$A$1:$C$21,2,0)</f>
        <v>Cathy Kelley</v>
      </c>
      <c r="E4390" s="5" t="s">
        <v>11</v>
      </c>
      <c r="F4390" s="5" t="str">
        <f>VLOOKUP($E4390,Country!$A$1:$B$11,2,0)</f>
        <v>Asia</v>
      </c>
      <c r="G4390" s="5" t="s">
        <v>24</v>
      </c>
      <c r="H4390" s="5" t="str">
        <f>VLOOKUP($G4390,Products!$A$1:$C$11,COLUMNS(Products!$A$2:B4390),0)</f>
        <v>Audio</v>
      </c>
      <c r="I4390" s="5">
        <f>VLOOKUP($G4390,Products!$A$1:$C$11,COLUMNS(Products!$A$2:C4390),0)</f>
        <v>195.62</v>
      </c>
      <c r="J4390" s="5">
        <v>281.76</v>
      </c>
      <c r="K4390" s="5" t="s">
        <v>82</v>
      </c>
      <c r="L4390" s="5" t="s">
        <v>83</v>
      </c>
      <c r="M4390" s="5" t="str">
        <f t="shared" si="68"/>
        <v>0</v>
      </c>
      <c r="N4390" s="5" t="str">
        <f>TEXT(Table1[[#This Row],[Date]],"mmm")</f>
        <v>Feb</v>
      </c>
      <c r="O4390" s="5">
        <f>YEAR(Table1[[#This Row],[Date]])</f>
        <v>2024</v>
      </c>
    </row>
    <row r="4391" spans="1:15" x14ac:dyDescent="0.25">
      <c r="A4391" s="5">
        <v>4390</v>
      </c>
      <c r="B4391" s="6">
        <v>45621</v>
      </c>
      <c r="C4391" s="5" t="s">
        <v>40</v>
      </c>
      <c r="D4391" s="5" t="str">
        <f>VLOOKUP($C4391,'Sales Person'!$A$1:$C$21,2,0)</f>
        <v>Samantha Irvin</v>
      </c>
      <c r="E4391" s="5" t="s">
        <v>11</v>
      </c>
      <c r="F4391" s="5" t="str">
        <f>VLOOKUP($E4391,Country!$A$1:$B$11,2,0)</f>
        <v>Asia</v>
      </c>
      <c r="G4391" s="5" t="s">
        <v>28</v>
      </c>
      <c r="H4391" s="5" t="str">
        <f>VLOOKUP($G4391,Products!$A$1:$C$11,COLUMNS(Products!$A$2:B4391),0)</f>
        <v>Electronics</v>
      </c>
      <c r="I4391" s="5">
        <f>VLOOKUP($G4391,Products!$A$1:$C$11,COLUMNS(Products!$A$2:C4391),0)</f>
        <v>282.79000000000002</v>
      </c>
      <c r="J4391" s="5">
        <v>903.05</v>
      </c>
      <c r="K4391" s="5" t="s">
        <v>84</v>
      </c>
      <c r="L4391" s="5" t="s">
        <v>83</v>
      </c>
      <c r="M4391" s="5" t="str">
        <f t="shared" si="68"/>
        <v>0</v>
      </c>
      <c r="N4391" s="5" t="str">
        <f>TEXT(Table1[[#This Row],[Date]],"mmm")</f>
        <v>Nov</v>
      </c>
      <c r="O4391" s="5">
        <f>YEAR(Table1[[#This Row],[Date]])</f>
        <v>2024</v>
      </c>
    </row>
    <row r="4392" spans="1:15" x14ac:dyDescent="0.25">
      <c r="A4392" s="5">
        <v>4391</v>
      </c>
      <c r="B4392" s="6">
        <v>45282</v>
      </c>
      <c r="C4392" s="5" t="s">
        <v>74</v>
      </c>
      <c r="D4392" s="5" t="str">
        <f>VLOOKUP($C4392,'Sales Person'!$A$1:$C$21,2,0)</f>
        <v>Michale Cole</v>
      </c>
      <c r="E4392" s="5" t="s">
        <v>9</v>
      </c>
      <c r="F4392" s="5" t="str">
        <f>VLOOKUP($E4392,Country!$A$1:$B$11,2,0)</f>
        <v>Europe</v>
      </c>
      <c r="G4392" s="5" t="s">
        <v>26</v>
      </c>
      <c r="H4392" s="5" t="str">
        <f>VLOOKUP($G4392,Products!$A$1:$C$11,COLUMNS(Products!$A$2:B4392),0)</f>
        <v>Electronics</v>
      </c>
      <c r="I4392" s="5">
        <f>VLOOKUP($G4392,Products!$A$1:$C$11,COLUMNS(Products!$A$2:C4392),0)</f>
        <v>263.2</v>
      </c>
      <c r="J4392" s="5">
        <v>964.66</v>
      </c>
      <c r="K4392" s="5" t="s">
        <v>82</v>
      </c>
      <c r="L4392" s="5" t="s">
        <v>83</v>
      </c>
      <c r="M4392" s="5" t="str">
        <f t="shared" si="68"/>
        <v>0</v>
      </c>
      <c r="N4392" s="5" t="str">
        <f>TEXT(Table1[[#This Row],[Date]],"mmm")</f>
        <v>Dec</v>
      </c>
      <c r="O4392" s="5">
        <f>YEAR(Table1[[#This Row],[Date]])</f>
        <v>2023</v>
      </c>
    </row>
    <row r="4393" spans="1:15" x14ac:dyDescent="0.25">
      <c r="A4393" s="5">
        <v>4392</v>
      </c>
      <c r="B4393" s="6">
        <v>45210</v>
      </c>
      <c r="C4393" s="5" t="s">
        <v>70</v>
      </c>
      <c r="D4393" s="5" t="str">
        <f>VLOOKUP($C4393,'Sales Person'!$A$1:$C$21,2,0)</f>
        <v>Cathy Kelley</v>
      </c>
      <c r="E4393" s="5" t="s">
        <v>11</v>
      </c>
      <c r="F4393" s="5" t="str">
        <f>VLOOKUP($E4393,Country!$A$1:$B$11,2,0)</f>
        <v>Asia</v>
      </c>
      <c r="G4393" s="5" t="s">
        <v>30</v>
      </c>
      <c r="H4393" s="5" t="str">
        <f>VLOOKUP($G4393,Products!$A$1:$C$11,COLUMNS(Products!$A$2:B4393),0)</f>
        <v>Audio</v>
      </c>
      <c r="I4393" s="5">
        <f>VLOOKUP($G4393,Products!$A$1:$C$11,COLUMNS(Products!$A$2:C4393),0)</f>
        <v>199.57</v>
      </c>
      <c r="J4393" s="5">
        <v>720.51</v>
      </c>
      <c r="K4393" s="5" t="s">
        <v>82</v>
      </c>
      <c r="L4393" s="5" t="s">
        <v>83</v>
      </c>
      <c r="M4393" s="5" t="str">
        <f t="shared" si="68"/>
        <v>0</v>
      </c>
      <c r="N4393" s="5" t="str">
        <f>TEXT(Table1[[#This Row],[Date]],"mmm")</f>
        <v>Oct</v>
      </c>
      <c r="O4393" s="5">
        <f>YEAR(Table1[[#This Row],[Date]])</f>
        <v>2023</v>
      </c>
    </row>
    <row r="4394" spans="1:15" x14ac:dyDescent="0.25">
      <c r="A4394" s="5">
        <v>4393</v>
      </c>
      <c r="B4394" s="6">
        <v>44996</v>
      </c>
      <c r="C4394" s="5" t="s">
        <v>64</v>
      </c>
      <c r="D4394" s="5" t="str">
        <f>VLOOKUP($C4394,'Sales Person'!$A$1:$C$21,2,0)</f>
        <v>Michale Cole</v>
      </c>
      <c r="E4394" s="5" t="s">
        <v>14</v>
      </c>
      <c r="F4394" s="5" t="str">
        <f>VLOOKUP($E4394,Country!$A$1:$B$11,2,0)</f>
        <v>Asia</v>
      </c>
      <c r="G4394" s="5" t="s">
        <v>26</v>
      </c>
      <c r="H4394" s="5" t="str">
        <f>VLOOKUP($G4394,Products!$A$1:$C$11,COLUMNS(Products!$A$2:B4394),0)</f>
        <v>Electronics</v>
      </c>
      <c r="I4394" s="5">
        <f>VLOOKUP($G4394,Products!$A$1:$C$11,COLUMNS(Products!$A$2:C4394),0)</f>
        <v>263.2</v>
      </c>
      <c r="J4394" s="5">
        <v>404.85</v>
      </c>
      <c r="K4394" s="5" t="s">
        <v>84</v>
      </c>
      <c r="L4394" s="5" t="s">
        <v>83</v>
      </c>
      <c r="M4394" s="5" t="str">
        <f t="shared" si="68"/>
        <v>0</v>
      </c>
      <c r="N4394" s="5" t="str">
        <f>TEXT(Table1[[#This Row],[Date]],"mmm")</f>
        <v>Mar</v>
      </c>
      <c r="O4394" s="5">
        <f>YEAR(Table1[[#This Row],[Date]])</f>
        <v>2023</v>
      </c>
    </row>
    <row r="4395" spans="1:15" x14ac:dyDescent="0.25">
      <c r="A4395" s="5">
        <v>4394</v>
      </c>
      <c r="B4395" s="6">
        <v>45068</v>
      </c>
      <c r="C4395" s="5" t="s">
        <v>46</v>
      </c>
      <c r="D4395" s="5" t="str">
        <f>VLOOKUP($C4395,'Sales Person'!$A$1:$C$21,2,0)</f>
        <v>Nick Patrick</v>
      </c>
      <c r="E4395" s="5" t="s">
        <v>9</v>
      </c>
      <c r="F4395" s="5" t="str">
        <f>VLOOKUP($E4395,Country!$A$1:$B$11,2,0)</f>
        <v>Europe</v>
      </c>
      <c r="G4395" s="5" t="s">
        <v>22</v>
      </c>
      <c r="H4395" s="5" t="str">
        <f>VLOOKUP($G4395,Products!$A$1:$C$11,COLUMNS(Products!$A$2:B4395),0)</f>
        <v>Computing</v>
      </c>
      <c r="I4395" s="5">
        <f>VLOOKUP($G4395,Products!$A$1:$C$11,COLUMNS(Products!$A$2:C4395),0)</f>
        <v>415.78</v>
      </c>
      <c r="J4395" s="5">
        <v>478.61</v>
      </c>
      <c r="K4395" s="5" t="s">
        <v>84</v>
      </c>
      <c r="L4395" s="5" t="s">
        <v>83</v>
      </c>
      <c r="M4395" s="5" t="str">
        <f t="shared" si="68"/>
        <v>0</v>
      </c>
      <c r="N4395" s="5" t="str">
        <f>TEXT(Table1[[#This Row],[Date]],"mmm")</f>
        <v>May</v>
      </c>
      <c r="O4395" s="5">
        <f>YEAR(Table1[[#This Row],[Date]])</f>
        <v>2023</v>
      </c>
    </row>
    <row r="4396" spans="1:15" x14ac:dyDescent="0.25">
      <c r="A4396" s="5">
        <v>4395</v>
      </c>
      <c r="B4396" s="6">
        <v>45282</v>
      </c>
      <c r="C4396" s="5" t="s">
        <v>72</v>
      </c>
      <c r="D4396" s="5" t="str">
        <f>VLOOKUP($C4396,'Sales Person'!$A$1:$C$21,2,0)</f>
        <v>Cathy Kelley</v>
      </c>
      <c r="E4396" s="5" t="s">
        <v>10</v>
      </c>
      <c r="F4396" s="5" t="str">
        <f>VLOOKUP($E4396,Country!$A$1:$B$11,2,0)</f>
        <v>Europe</v>
      </c>
      <c r="G4396" s="5" t="s">
        <v>26</v>
      </c>
      <c r="H4396" s="5" t="str">
        <f>VLOOKUP($G4396,Products!$A$1:$C$11,COLUMNS(Products!$A$2:B4396),0)</f>
        <v>Electronics</v>
      </c>
      <c r="I4396" s="5">
        <f>VLOOKUP($G4396,Products!$A$1:$C$11,COLUMNS(Products!$A$2:C4396),0)</f>
        <v>263.2</v>
      </c>
      <c r="J4396" s="5">
        <v>646.45000000000005</v>
      </c>
      <c r="K4396" s="5" t="s">
        <v>84</v>
      </c>
      <c r="L4396" s="5" t="s">
        <v>83</v>
      </c>
      <c r="M4396" s="5" t="str">
        <f t="shared" si="68"/>
        <v>0</v>
      </c>
      <c r="N4396" s="5" t="str">
        <f>TEXT(Table1[[#This Row],[Date]],"mmm")</f>
        <v>Dec</v>
      </c>
      <c r="O4396" s="5">
        <f>YEAR(Table1[[#This Row],[Date]])</f>
        <v>2023</v>
      </c>
    </row>
    <row r="4397" spans="1:15" x14ac:dyDescent="0.25">
      <c r="A4397" s="5">
        <v>4396</v>
      </c>
      <c r="B4397" s="6">
        <v>45262</v>
      </c>
      <c r="C4397" s="5" t="s">
        <v>48</v>
      </c>
      <c r="D4397" s="5" t="str">
        <f>VLOOKUP($C4397,'Sales Person'!$A$1:$C$21,2,0)</f>
        <v>Cathy Kelley</v>
      </c>
      <c r="E4397" s="5" t="s">
        <v>14</v>
      </c>
      <c r="F4397" s="5" t="str">
        <f>VLOOKUP($E4397,Country!$A$1:$B$11,2,0)</f>
        <v>Asia</v>
      </c>
      <c r="G4397" s="5" t="s">
        <v>20</v>
      </c>
      <c r="H4397" s="5" t="str">
        <f>VLOOKUP($G4397,Products!$A$1:$C$11,COLUMNS(Products!$A$2:B4397),0)</f>
        <v>Office Equipment</v>
      </c>
      <c r="I4397" s="5">
        <f>VLOOKUP($G4397,Products!$A$1:$C$11,COLUMNS(Products!$A$2:C4397),0)</f>
        <v>350.59</v>
      </c>
      <c r="J4397" s="5">
        <v>756.84</v>
      </c>
      <c r="K4397" s="5" t="s">
        <v>84</v>
      </c>
      <c r="L4397" s="5" t="s">
        <v>83</v>
      </c>
      <c r="M4397" s="5" t="str">
        <f t="shared" si="68"/>
        <v>0</v>
      </c>
      <c r="N4397" s="5" t="str">
        <f>TEXT(Table1[[#This Row],[Date]],"mmm")</f>
        <v>Dec</v>
      </c>
      <c r="O4397" s="5">
        <f>YEAR(Table1[[#This Row],[Date]])</f>
        <v>2023</v>
      </c>
    </row>
    <row r="4398" spans="1:15" x14ac:dyDescent="0.25">
      <c r="A4398" s="5">
        <v>4397</v>
      </c>
      <c r="B4398" s="6">
        <v>45423</v>
      </c>
      <c r="C4398" s="5" t="s">
        <v>56</v>
      </c>
      <c r="D4398" s="5" t="str">
        <f>VLOOKUP($C4398,'Sales Person'!$A$1:$C$21,2,0)</f>
        <v>Nick Patrick</v>
      </c>
      <c r="E4398" s="5" t="s">
        <v>14</v>
      </c>
      <c r="F4398" s="5" t="str">
        <f>VLOOKUP($E4398,Country!$A$1:$B$11,2,0)</f>
        <v>Asia</v>
      </c>
      <c r="G4398" s="5" t="s">
        <v>31</v>
      </c>
      <c r="H4398" s="5" t="str">
        <f>VLOOKUP($G4398,Products!$A$1:$C$11,COLUMNS(Products!$A$2:B4398),0)</f>
        <v>Electronics</v>
      </c>
      <c r="I4398" s="5">
        <f>VLOOKUP($G4398,Products!$A$1:$C$11,COLUMNS(Products!$A$2:C4398),0)</f>
        <v>71.97</v>
      </c>
      <c r="J4398" s="5">
        <v>479.61</v>
      </c>
      <c r="K4398" s="5" t="s">
        <v>84</v>
      </c>
      <c r="L4398" s="5" t="s">
        <v>83</v>
      </c>
      <c r="M4398" s="5" t="str">
        <f t="shared" si="68"/>
        <v>0</v>
      </c>
      <c r="N4398" s="5" t="str">
        <f>TEXT(Table1[[#This Row],[Date]],"mmm")</f>
        <v>May</v>
      </c>
      <c r="O4398" s="5">
        <f>YEAR(Table1[[#This Row],[Date]])</f>
        <v>2024</v>
      </c>
    </row>
    <row r="4399" spans="1:15" x14ac:dyDescent="0.25">
      <c r="A4399" s="5">
        <v>4398</v>
      </c>
      <c r="B4399" s="6">
        <v>45289</v>
      </c>
      <c r="C4399" s="5" t="s">
        <v>72</v>
      </c>
      <c r="D4399" s="5" t="str">
        <f>VLOOKUP($C4399,'Sales Person'!$A$1:$C$21,2,0)</f>
        <v>Cathy Kelley</v>
      </c>
      <c r="E4399" s="5" t="s">
        <v>7</v>
      </c>
      <c r="F4399" s="5" t="str">
        <f>VLOOKUP($E4399,Country!$A$1:$B$11,2,0)</f>
        <v>Europe</v>
      </c>
      <c r="G4399" s="5" t="s">
        <v>32</v>
      </c>
      <c r="H4399" s="5" t="str">
        <f>VLOOKUP($G4399,Products!$A$1:$C$11,COLUMNS(Products!$A$2:B4399),0)</f>
        <v>Audio</v>
      </c>
      <c r="I4399" s="5">
        <f>VLOOKUP($G4399,Products!$A$1:$C$11,COLUMNS(Products!$A$2:C4399),0)</f>
        <v>143.09</v>
      </c>
      <c r="J4399" s="5">
        <v>250.57</v>
      </c>
      <c r="K4399" s="5" t="s">
        <v>81</v>
      </c>
      <c r="L4399" s="6">
        <v>45297</v>
      </c>
      <c r="M4399" s="5">
        <f t="shared" si="68"/>
        <v>8</v>
      </c>
      <c r="N4399" s="5" t="str">
        <f>TEXT(Table1[[#This Row],[Date]],"mmm")</f>
        <v>Dec</v>
      </c>
      <c r="O4399" s="5">
        <f>YEAR(Table1[[#This Row],[Date]])</f>
        <v>2023</v>
      </c>
    </row>
    <row r="4400" spans="1:15" x14ac:dyDescent="0.25">
      <c r="A4400" s="5">
        <v>4399</v>
      </c>
      <c r="B4400" s="6">
        <v>45366</v>
      </c>
      <c r="C4400" s="5" t="s">
        <v>44</v>
      </c>
      <c r="D4400" s="5" t="str">
        <f>VLOOKUP($C4400,'Sales Person'!$A$1:$C$21,2,0)</f>
        <v>Cathy Kelley</v>
      </c>
      <c r="E4400" s="5" t="s">
        <v>5</v>
      </c>
      <c r="F4400" s="5" t="str">
        <f>VLOOKUP($E4400,Country!$A$1:$B$11,2,0)</f>
        <v>South America</v>
      </c>
      <c r="G4400" s="5" t="s">
        <v>28</v>
      </c>
      <c r="H4400" s="5" t="str">
        <f>VLOOKUP($G4400,Products!$A$1:$C$11,COLUMNS(Products!$A$2:B4400),0)</f>
        <v>Electronics</v>
      </c>
      <c r="I4400" s="5">
        <f>VLOOKUP($G4400,Products!$A$1:$C$11,COLUMNS(Products!$A$2:C4400),0)</f>
        <v>282.79000000000002</v>
      </c>
      <c r="J4400" s="5">
        <v>113.62</v>
      </c>
      <c r="K4400" s="5" t="s">
        <v>82</v>
      </c>
      <c r="L4400" s="5" t="s">
        <v>83</v>
      </c>
      <c r="M4400" s="5" t="str">
        <f t="shared" si="68"/>
        <v>0</v>
      </c>
      <c r="N4400" s="5" t="str">
        <f>TEXT(Table1[[#This Row],[Date]],"mmm")</f>
        <v>Mar</v>
      </c>
      <c r="O4400" s="5">
        <f>YEAR(Table1[[#This Row],[Date]])</f>
        <v>2024</v>
      </c>
    </row>
    <row r="4401" spans="1:15" x14ac:dyDescent="0.25">
      <c r="A4401" s="5">
        <v>4400</v>
      </c>
      <c r="B4401" s="6">
        <v>44952</v>
      </c>
      <c r="C4401" s="5" t="s">
        <v>38</v>
      </c>
      <c r="D4401" s="5" t="str">
        <f>VLOOKUP($C4401,'Sales Person'!$A$1:$C$21,2,0)</f>
        <v>Samantha Irvin</v>
      </c>
      <c r="E4401" s="5" t="s">
        <v>9</v>
      </c>
      <c r="F4401" s="5" t="str">
        <f>VLOOKUP($E4401,Country!$A$1:$B$11,2,0)</f>
        <v>Europe</v>
      </c>
      <c r="G4401" s="5" t="s">
        <v>32</v>
      </c>
      <c r="H4401" s="5" t="str">
        <f>VLOOKUP($G4401,Products!$A$1:$C$11,COLUMNS(Products!$A$2:B4401),0)</f>
        <v>Audio</v>
      </c>
      <c r="I4401" s="5">
        <f>VLOOKUP($G4401,Products!$A$1:$C$11,COLUMNS(Products!$A$2:C4401),0)</f>
        <v>143.09</v>
      </c>
      <c r="J4401" s="5">
        <v>913.04</v>
      </c>
      <c r="K4401" s="5" t="s">
        <v>81</v>
      </c>
      <c r="L4401" s="6">
        <v>44962</v>
      </c>
      <c r="M4401" s="5">
        <f t="shared" si="68"/>
        <v>10</v>
      </c>
      <c r="N4401" s="5" t="str">
        <f>TEXT(Table1[[#This Row],[Date]],"mmm")</f>
        <v>Jan</v>
      </c>
      <c r="O4401" s="5">
        <f>YEAR(Table1[[#This Row],[Date]])</f>
        <v>2023</v>
      </c>
    </row>
    <row r="4402" spans="1:15" x14ac:dyDescent="0.25">
      <c r="A4402" s="5">
        <v>4401</v>
      </c>
      <c r="B4402" s="6">
        <v>45528</v>
      </c>
      <c r="C4402" s="5" t="s">
        <v>60</v>
      </c>
      <c r="D4402" s="5" t="str">
        <f>VLOOKUP($C4402,'Sales Person'!$A$1:$C$21,2,0)</f>
        <v>Cathy Kelley</v>
      </c>
      <c r="E4402" s="5" t="s">
        <v>10</v>
      </c>
      <c r="F4402" s="5" t="str">
        <f>VLOOKUP($E4402,Country!$A$1:$B$11,2,0)</f>
        <v>Europe</v>
      </c>
      <c r="G4402" s="5" t="s">
        <v>31</v>
      </c>
      <c r="H4402" s="5" t="str">
        <f>VLOOKUP($G4402,Products!$A$1:$C$11,COLUMNS(Products!$A$2:B4402),0)</f>
        <v>Electronics</v>
      </c>
      <c r="I4402" s="5">
        <f>VLOOKUP($G4402,Products!$A$1:$C$11,COLUMNS(Products!$A$2:C4402),0)</f>
        <v>71.97</v>
      </c>
      <c r="J4402" s="5">
        <v>675.81</v>
      </c>
      <c r="K4402" s="5" t="s">
        <v>81</v>
      </c>
      <c r="L4402" s="6">
        <v>45534</v>
      </c>
      <c r="M4402" s="5">
        <f t="shared" si="68"/>
        <v>6</v>
      </c>
      <c r="N4402" s="5" t="str">
        <f>TEXT(Table1[[#This Row],[Date]],"mmm")</f>
        <v>Aug</v>
      </c>
      <c r="O4402" s="5">
        <f>YEAR(Table1[[#This Row],[Date]])</f>
        <v>2024</v>
      </c>
    </row>
    <row r="4403" spans="1:15" x14ac:dyDescent="0.25">
      <c r="A4403" s="5">
        <v>4402</v>
      </c>
      <c r="B4403" s="6">
        <v>45367</v>
      </c>
      <c r="C4403" s="5" t="s">
        <v>44</v>
      </c>
      <c r="D4403" s="5" t="str">
        <f>VLOOKUP($C4403,'Sales Person'!$A$1:$C$21,2,0)</f>
        <v>Cathy Kelley</v>
      </c>
      <c r="E4403" s="5" t="s">
        <v>4</v>
      </c>
      <c r="F4403" s="5" t="str">
        <f>VLOOKUP($E4403,Country!$A$1:$B$11,2,0)</f>
        <v>North America</v>
      </c>
      <c r="G4403" s="5" t="s">
        <v>30</v>
      </c>
      <c r="H4403" s="5" t="str">
        <f>VLOOKUP($G4403,Products!$A$1:$C$11,COLUMNS(Products!$A$2:B4403),0)</f>
        <v>Audio</v>
      </c>
      <c r="I4403" s="5">
        <f>VLOOKUP($G4403,Products!$A$1:$C$11,COLUMNS(Products!$A$2:C4403),0)</f>
        <v>199.57</v>
      </c>
      <c r="J4403" s="5">
        <v>862.03</v>
      </c>
      <c r="K4403" s="5" t="s">
        <v>81</v>
      </c>
      <c r="L4403" s="6">
        <v>45369</v>
      </c>
      <c r="M4403" s="5">
        <f t="shared" si="68"/>
        <v>2</v>
      </c>
      <c r="N4403" s="5" t="str">
        <f>TEXT(Table1[[#This Row],[Date]],"mmm")</f>
        <v>Mar</v>
      </c>
      <c r="O4403" s="5">
        <f>YEAR(Table1[[#This Row],[Date]])</f>
        <v>2024</v>
      </c>
    </row>
    <row r="4404" spans="1:15" x14ac:dyDescent="0.25">
      <c r="A4404" s="5">
        <v>4403</v>
      </c>
      <c r="B4404" s="6">
        <v>44974</v>
      </c>
      <c r="C4404" s="5" t="s">
        <v>40</v>
      </c>
      <c r="D4404" s="5" t="str">
        <f>VLOOKUP($C4404,'Sales Person'!$A$1:$C$21,2,0)</f>
        <v>Samantha Irvin</v>
      </c>
      <c r="E4404" s="5" t="s">
        <v>9</v>
      </c>
      <c r="F4404" s="5" t="str">
        <f>VLOOKUP($E4404,Country!$A$1:$B$11,2,0)</f>
        <v>Europe</v>
      </c>
      <c r="G4404" s="5" t="s">
        <v>32</v>
      </c>
      <c r="H4404" s="5" t="str">
        <f>VLOOKUP($G4404,Products!$A$1:$C$11,COLUMNS(Products!$A$2:B4404),0)</f>
        <v>Audio</v>
      </c>
      <c r="I4404" s="5">
        <f>VLOOKUP($G4404,Products!$A$1:$C$11,COLUMNS(Products!$A$2:C4404),0)</f>
        <v>143.09</v>
      </c>
      <c r="J4404" s="5">
        <v>554.86</v>
      </c>
      <c r="K4404" s="5" t="s">
        <v>81</v>
      </c>
      <c r="L4404" s="6">
        <v>44984</v>
      </c>
      <c r="M4404" s="5">
        <f t="shared" si="68"/>
        <v>10</v>
      </c>
      <c r="N4404" s="5" t="str">
        <f>TEXT(Table1[[#This Row],[Date]],"mmm")</f>
        <v>Feb</v>
      </c>
      <c r="O4404" s="5">
        <f>YEAR(Table1[[#This Row],[Date]])</f>
        <v>2023</v>
      </c>
    </row>
    <row r="4405" spans="1:15" x14ac:dyDescent="0.25">
      <c r="A4405" s="5">
        <v>4404</v>
      </c>
      <c r="B4405" s="6">
        <v>44996</v>
      </c>
      <c r="C4405" s="5" t="s">
        <v>74</v>
      </c>
      <c r="D4405" s="5" t="str">
        <f>VLOOKUP($C4405,'Sales Person'!$A$1:$C$21,2,0)</f>
        <v>Michale Cole</v>
      </c>
      <c r="E4405" s="5" t="s">
        <v>10</v>
      </c>
      <c r="F4405" s="5" t="str">
        <f>VLOOKUP($E4405,Country!$A$1:$B$11,2,0)</f>
        <v>Europe</v>
      </c>
      <c r="G4405" s="5" t="s">
        <v>20</v>
      </c>
      <c r="H4405" s="5" t="str">
        <f>VLOOKUP($G4405,Products!$A$1:$C$11,COLUMNS(Products!$A$2:B4405),0)</f>
        <v>Office Equipment</v>
      </c>
      <c r="I4405" s="5">
        <f>VLOOKUP($G4405,Products!$A$1:$C$11,COLUMNS(Products!$A$2:C4405),0)</f>
        <v>350.59</v>
      </c>
      <c r="J4405" s="5">
        <v>235.72</v>
      </c>
      <c r="K4405" s="5" t="s">
        <v>81</v>
      </c>
      <c r="L4405" s="6">
        <v>45002</v>
      </c>
      <c r="M4405" s="5">
        <f t="shared" si="68"/>
        <v>6</v>
      </c>
      <c r="N4405" s="5" t="str">
        <f>TEXT(Table1[[#This Row],[Date]],"mmm")</f>
        <v>Mar</v>
      </c>
      <c r="O4405" s="5">
        <f>YEAR(Table1[[#This Row],[Date]])</f>
        <v>2023</v>
      </c>
    </row>
    <row r="4406" spans="1:15" x14ac:dyDescent="0.25">
      <c r="A4406" s="5">
        <v>4405</v>
      </c>
      <c r="B4406" s="6">
        <v>45655</v>
      </c>
      <c r="C4406" s="5" t="s">
        <v>60</v>
      </c>
      <c r="D4406" s="5" t="str">
        <f>VLOOKUP($C4406,'Sales Person'!$A$1:$C$21,2,0)</f>
        <v>Cathy Kelley</v>
      </c>
      <c r="E4406" s="5" t="s">
        <v>15</v>
      </c>
      <c r="F4406" s="5" t="str">
        <f>VLOOKUP($E4406,Country!$A$1:$B$11,2,0)</f>
        <v>Oceania</v>
      </c>
      <c r="G4406" s="5" t="s">
        <v>26</v>
      </c>
      <c r="H4406" s="5" t="str">
        <f>VLOOKUP($G4406,Products!$A$1:$C$11,COLUMNS(Products!$A$2:B4406),0)</f>
        <v>Electronics</v>
      </c>
      <c r="I4406" s="5">
        <f>VLOOKUP($G4406,Products!$A$1:$C$11,COLUMNS(Products!$A$2:C4406),0)</f>
        <v>263.2</v>
      </c>
      <c r="J4406" s="5">
        <v>685.5</v>
      </c>
      <c r="K4406" s="5" t="s">
        <v>82</v>
      </c>
      <c r="L4406" s="5" t="s">
        <v>83</v>
      </c>
      <c r="M4406" s="5" t="str">
        <f t="shared" si="68"/>
        <v>0</v>
      </c>
      <c r="N4406" s="5" t="str">
        <f>TEXT(Table1[[#This Row],[Date]],"mmm")</f>
        <v>Dec</v>
      </c>
      <c r="O4406" s="5">
        <f>YEAR(Table1[[#This Row],[Date]])</f>
        <v>2024</v>
      </c>
    </row>
    <row r="4407" spans="1:15" x14ac:dyDescent="0.25">
      <c r="A4407" s="5">
        <v>4406</v>
      </c>
      <c r="B4407" s="6">
        <v>44998</v>
      </c>
      <c r="C4407" s="5" t="s">
        <v>38</v>
      </c>
      <c r="D4407" s="5" t="str">
        <f>VLOOKUP($C4407,'Sales Person'!$A$1:$C$21,2,0)</f>
        <v>Samantha Irvin</v>
      </c>
      <c r="E4407" s="5" t="s">
        <v>15</v>
      </c>
      <c r="F4407" s="5" t="str">
        <f>VLOOKUP($E4407,Country!$A$1:$B$11,2,0)</f>
        <v>Oceania</v>
      </c>
      <c r="G4407" s="5" t="s">
        <v>30</v>
      </c>
      <c r="H4407" s="5" t="str">
        <f>VLOOKUP($G4407,Products!$A$1:$C$11,COLUMNS(Products!$A$2:B4407),0)</f>
        <v>Audio</v>
      </c>
      <c r="I4407" s="5">
        <f>VLOOKUP($G4407,Products!$A$1:$C$11,COLUMNS(Products!$A$2:C4407),0)</f>
        <v>199.57</v>
      </c>
      <c r="J4407" s="5">
        <v>861.57</v>
      </c>
      <c r="K4407" s="5" t="s">
        <v>81</v>
      </c>
      <c r="L4407" s="6">
        <v>45018</v>
      </c>
      <c r="M4407" s="5">
        <f t="shared" si="68"/>
        <v>20</v>
      </c>
      <c r="N4407" s="5" t="str">
        <f>TEXT(Table1[[#This Row],[Date]],"mmm")</f>
        <v>Mar</v>
      </c>
      <c r="O4407" s="5">
        <f>YEAR(Table1[[#This Row],[Date]])</f>
        <v>2023</v>
      </c>
    </row>
    <row r="4408" spans="1:15" x14ac:dyDescent="0.25">
      <c r="A4408" s="5">
        <v>4407</v>
      </c>
      <c r="B4408" s="6">
        <v>45610</v>
      </c>
      <c r="C4408" s="5" t="s">
        <v>62</v>
      </c>
      <c r="D4408" s="5" t="str">
        <f>VLOOKUP($C4408,'Sales Person'!$A$1:$C$21,2,0)</f>
        <v>Cathy Kelley</v>
      </c>
      <c r="E4408" s="5" t="s">
        <v>10</v>
      </c>
      <c r="F4408" s="5" t="str">
        <f>VLOOKUP($E4408,Country!$A$1:$B$11,2,0)</f>
        <v>Europe</v>
      </c>
      <c r="G4408" s="5" t="s">
        <v>26</v>
      </c>
      <c r="H4408" s="5" t="str">
        <f>VLOOKUP($G4408,Products!$A$1:$C$11,COLUMNS(Products!$A$2:B4408),0)</f>
        <v>Electronics</v>
      </c>
      <c r="I4408" s="5">
        <f>VLOOKUP($G4408,Products!$A$1:$C$11,COLUMNS(Products!$A$2:C4408),0)</f>
        <v>263.2</v>
      </c>
      <c r="J4408" s="5">
        <v>330.42</v>
      </c>
      <c r="K4408" s="5" t="s">
        <v>81</v>
      </c>
      <c r="L4408" s="6">
        <v>45616</v>
      </c>
      <c r="M4408" s="5">
        <f t="shared" si="68"/>
        <v>6</v>
      </c>
      <c r="N4408" s="5" t="str">
        <f>TEXT(Table1[[#This Row],[Date]],"mmm")</f>
        <v>Nov</v>
      </c>
      <c r="O4408" s="5">
        <f>YEAR(Table1[[#This Row],[Date]])</f>
        <v>2024</v>
      </c>
    </row>
    <row r="4409" spans="1:15" x14ac:dyDescent="0.25">
      <c r="A4409" s="5">
        <v>4408</v>
      </c>
      <c r="B4409" s="6">
        <v>45262</v>
      </c>
      <c r="C4409" s="5" t="s">
        <v>40</v>
      </c>
      <c r="D4409" s="5" t="str">
        <f>VLOOKUP($C4409,'Sales Person'!$A$1:$C$21,2,0)</f>
        <v>Samantha Irvin</v>
      </c>
      <c r="E4409" s="5" t="s">
        <v>9</v>
      </c>
      <c r="F4409" s="5" t="str">
        <f>VLOOKUP($E4409,Country!$A$1:$B$11,2,0)</f>
        <v>Europe</v>
      </c>
      <c r="G4409" s="5" t="s">
        <v>26</v>
      </c>
      <c r="H4409" s="5" t="str">
        <f>VLOOKUP($G4409,Products!$A$1:$C$11,COLUMNS(Products!$A$2:B4409),0)</f>
        <v>Electronics</v>
      </c>
      <c r="I4409" s="5">
        <f>VLOOKUP($G4409,Products!$A$1:$C$11,COLUMNS(Products!$A$2:C4409),0)</f>
        <v>263.2</v>
      </c>
      <c r="J4409" s="5">
        <v>446.79</v>
      </c>
      <c r="K4409" s="5" t="s">
        <v>84</v>
      </c>
      <c r="L4409" s="5" t="s">
        <v>83</v>
      </c>
      <c r="M4409" s="5" t="str">
        <f t="shared" si="68"/>
        <v>0</v>
      </c>
      <c r="N4409" s="5" t="str">
        <f>TEXT(Table1[[#This Row],[Date]],"mmm")</f>
        <v>Dec</v>
      </c>
      <c r="O4409" s="5">
        <f>YEAR(Table1[[#This Row],[Date]])</f>
        <v>2023</v>
      </c>
    </row>
    <row r="4410" spans="1:15" x14ac:dyDescent="0.25">
      <c r="A4410" s="5">
        <v>4409</v>
      </c>
      <c r="B4410" s="6">
        <v>45532</v>
      </c>
      <c r="C4410" s="5" t="s">
        <v>70</v>
      </c>
      <c r="D4410" s="5" t="str">
        <f>VLOOKUP($C4410,'Sales Person'!$A$1:$C$21,2,0)</f>
        <v>Cathy Kelley</v>
      </c>
      <c r="E4410" s="5" t="s">
        <v>11</v>
      </c>
      <c r="F4410" s="5" t="str">
        <f>VLOOKUP($E4410,Country!$A$1:$B$11,2,0)</f>
        <v>Asia</v>
      </c>
      <c r="G4410" s="5" t="s">
        <v>28</v>
      </c>
      <c r="H4410" s="5" t="str">
        <f>VLOOKUP($G4410,Products!$A$1:$C$11,COLUMNS(Products!$A$2:B4410),0)</f>
        <v>Electronics</v>
      </c>
      <c r="I4410" s="5">
        <f>VLOOKUP($G4410,Products!$A$1:$C$11,COLUMNS(Products!$A$2:C4410),0)</f>
        <v>282.79000000000002</v>
      </c>
      <c r="J4410" s="5">
        <v>642.67999999999995</v>
      </c>
      <c r="K4410" s="5" t="s">
        <v>82</v>
      </c>
      <c r="L4410" s="5" t="s">
        <v>83</v>
      </c>
      <c r="M4410" s="5" t="str">
        <f t="shared" si="68"/>
        <v>0</v>
      </c>
      <c r="N4410" s="5" t="str">
        <f>TEXT(Table1[[#This Row],[Date]],"mmm")</f>
        <v>Aug</v>
      </c>
      <c r="O4410" s="5">
        <f>YEAR(Table1[[#This Row],[Date]])</f>
        <v>2024</v>
      </c>
    </row>
    <row r="4411" spans="1:15" x14ac:dyDescent="0.25">
      <c r="A4411" s="5">
        <v>4410</v>
      </c>
      <c r="B4411" s="6">
        <v>45306</v>
      </c>
      <c r="C4411" s="5" t="s">
        <v>52</v>
      </c>
      <c r="D4411" s="5" t="str">
        <f>VLOOKUP($C4411,'Sales Person'!$A$1:$C$21,2,0)</f>
        <v>Nick Patrick</v>
      </c>
      <c r="E4411" s="5" t="s">
        <v>2</v>
      </c>
      <c r="F4411" s="5" t="str">
        <f>VLOOKUP($E4411,Country!$A$1:$B$11,2,0)</f>
        <v>North America</v>
      </c>
      <c r="G4411" s="5" t="s">
        <v>32</v>
      </c>
      <c r="H4411" s="5" t="str">
        <f>VLOOKUP($G4411,Products!$A$1:$C$11,COLUMNS(Products!$A$2:B4411),0)</f>
        <v>Audio</v>
      </c>
      <c r="I4411" s="5">
        <f>VLOOKUP($G4411,Products!$A$1:$C$11,COLUMNS(Products!$A$2:C4411),0)</f>
        <v>143.09</v>
      </c>
      <c r="J4411" s="5">
        <v>164.61</v>
      </c>
      <c r="K4411" s="5" t="s">
        <v>81</v>
      </c>
      <c r="L4411" s="6">
        <v>45307</v>
      </c>
      <c r="M4411" s="5">
        <f t="shared" si="68"/>
        <v>1</v>
      </c>
      <c r="N4411" s="5" t="str">
        <f>TEXT(Table1[[#This Row],[Date]],"mmm")</f>
        <v>Jan</v>
      </c>
      <c r="O4411" s="5">
        <f>YEAR(Table1[[#This Row],[Date]])</f>
        <v>2024</v>
      </c>
    </row>
    <row r="4412" spans="1:15" x14ac:dyDescent="0.25">
      <c r="A4412" s="5">
        <v>4411</v>
      </c>
      <c r="B4412" s="6">
        <v>45312</v>
      </c>
      <c r="C4412" s="5" t="s">
        <v>48</v>
      </c>
      <c r="D4412" s="5" t="str">
        <f>VLOOKUP($C4412,'Sales Person'!$A$1:$C$21,2,0)</f>
        <v>Cathy Kelley</v>
      </c>
      <c r="E4412" s="5" t="s">
        <v>10</v>
      </c>
      <c r="F4412" s="5" t="str">
        <f>VLOOKUP($E4412,Country!$A$1:$B$11,2,0)</f>
        <v>Europe</v>
      </c>
      <c r="G4412" s="5" t="s">
        <v>26</v>
      </c>
      <c r="H4412" s="5" t="str">
        <f>VLOOKUP($G4412,Products!$A$1:$C$11,COLUMNS(Products!$A$2:B4412),0)</f>
        <v>Electronics</v>
      </c>
      <c r="I4412" s="5">
        <f>VLOOKUP($G4412,Products!$A$1:$C$11,COLUMNS(Products!$A$2:C4412),0)</f>
        <v>263.2</v>
      </c>
      <c r="J4412" s="5">
        <v>485.93</v>
      </c>
      <c r="K4412" s="5" t="s">
        <v>81</v>
      </c>
      <c r="L4412" s="6">
        <v>45318</v>
      </c>
      <c r="M4412" s="5">
        <f t="shared" si="68"/>
        <v>6</v>
      </c>
      <c r="N4412" s="5" t="str">
        <f>TEXT(Table1[[#This Row],[Date]],"mmm")</f>
        <v>Jan</v>
      </c>
      <c r="O4412" s="5">
        <f>YEAR(Table1[[#This Row],[Date]])</f>
        <v>2024</v>
      </c>
    </row>
    <row r="4413" spans="1:15" x14ac:dyDescent="0.25">
      <c r="A4413" s="5">
        <v>4412</v>
      </c>
      <c r="B4413" s="6">
        <v>45283</v>
      </c>
      <c r="C4413" s="5" t="s">
        <v>56</v>
      </c>
      <c r="D4413" s="5" t="str">
        <f>VLOOKUP($C4413,'Sales Person'!$A$1:$C$21,2,0)</f>
        <v>Nick Patrick</v>
      </c>
      <c r="E4413" s="5" t="s">
        <v>7</v>
      </c>
      <c r="F4413" s="5" t="str">
        <f>VLOOKUP($E4413,Country!$A$1:$B$11,2,0)</f>
        <v>Europe</v>
      </c>
      <c r="G4413" s="5" t="s">
        <v>26</v>
      </c>
      <c r="H4413" s="5" t="str">
        <f>VLOOKUP($G4413,Products!$A$1:$C$11,COLUMNS(Products!$A$2:B4413),0)</f>
        <v>Electronics</v>
      </c>
      <c r="I4413" s="5">
        <f>VLOOKUP($G4413,Products!$A$1:$C$11,COLUMNS(Products!$A$2:C4413),0)</f>
        <v>263.2</v>
      </c>
      <c r="J4413" s="5">
        <v>184.3</v>
      </c>
      <c r="K4413" s="5" t="s">
        <v>81</v>
      </c>
      <c r="L4413" s="6">
        <v>45291</v>
      </c>
      <c r="M4413" s="5">
        <f t="shared" si="68"/>
        <v>8</v>
      </c>
      <c r="N4413" s="5" t="str">
        <f>TEXT(Table1[[#This Row],[Date]],"mmm")</f>
        <v>Dec</v>
      </c>
      <c r="O4413" s="5">
        <f>YEAR(Table1[[#This Row],[Date]])</f>
        <v>2023</v>
      </c>
    </row>
    <row r="4414" spans="1:15" x14ac:dyDescent="0.25">
      <c r="A4414" s="5">
        <v>4413</v>
      </c>
      <c r="B4414" s="6">
        <v>44987</v>
      </c>
      <c r="C4414" s="5" t="s">
        <v>54</v>
      </c>
      <c r="D4414" s="5" t="str">
        <f>VLOOKUP($C4414,'Sales Person'!$A$1:$C$21,2,0)</f>
        <v>Michale Cole</v>
      </c>
      <c r="E4414" s="5" t="s">
        <v>13</v>
      </c>
      <c r="F4414" s="5" t="str">
        <f>VLOOKUP($E4414,Country!$A$1:$B$11,2,0)</f>
        <v>Asia</v>
      </c>
      <c r="G4414" s="5" t="s">
        <v>31</v>
      </c>
      <c r="H4414" s="5" t="str">
        <f>VLOOKUP($G4414,Products!$A$1:$C$11,COLUMNS(Products!$A$2:B4414),0)</f>
        <v>Electronics</v>
      </c>
      <c r="I4414" s="5">
        <f>VLOOKUP($G4414,Products!$A$1:$C$11,COLUMNS(Products!$A$2:C4414),0)</f>
        <v>71.97</v>
      </c>
      <c r="J4414" s="5">
        <v>423.75</v>
      </c>
      <c r="K4414" s="5" t="s">
        <v>81</v>
      </c>
      <c r="L4414" s="6">
        <v>45002</v>
      </c>
      <c r="M4414" s="5">
        <f t="shared" si="68"/>
        <v>15</v>
      </c>
      <c r="N4414" s="5" t="str">
        <f>TEXT(Table1[[#This Row],[Date]],"mmm")</f>
        <v>Mar</v>
      </c>
      <c r="O4414" s="5">
        <f>YEAR(Table1[[#This Row],[Date]])</f>
        <v>2023</v>
      </c>
    </row>
    <row r="4415" spans="1:15" x14ac:dyDescent="0.25">
      <c r="A4415" s="5">
        <v>4414</v>
      </c>
      <c r="B4415" s="6">
        <v>45529</v>
      </c>
      <c r="C4415" s="5" t="s">
        <v>52</v>
      </c>
      <c r="D4415" s="5" t="str">
        <f>VLOOKUP($C4415,'Sales Person'!$A$1:$C$21,2,0)</f>
        <v>Nick Patrick</v>
      </c>
      <c r="E4415" s="5" t="s">
        <v>14</v>
      </c>
      <c r="F4415" s="5" t="str">
        <f>VLOOKUP($E4415,Country!$A$1:$B$11,2,0)</f>
        <v>Asia</v>
      </c>
      <c r="G4415" s="5" t="s">
        <v>26</v>
      </c>
      <c r="H4415" s="5" t="str">
        <f>VLOOKUP($G4415,Products!$A$1:$C$11,COLUMNS(Products!$A$2:B4415),0)</f>
        <v>Electronics</v>
      </c>
      <c r="I4415" s="5">
        <f>VLOOKUP($G4415,Products!$A$1:$C$11,COLUMNS(Products!$A$2:C4415),0)</f>
        <v>263.2</v>
      </c>
      <c r="J4415" s="5">
        <v>493.63</v>
      </c>
      <c r="K4415" s="5" t="s">
        <v>84</v>
      </c>
      <c r="L4415" s="5" t="s">
        <v>83</v>
      </c>
      <c r="M4415" s="5" t="str">
        <f t="shared" si="68"/>
        <v>0</v>
      </c>
      <c r="N4415" s="5" t="str">
        <f>TEXT(Table1[[#This Row],[Date]],"mmm")</f>
        <v>Aug</v>
      </c>
      <c r="O4415" s="5">
        <f>YEAR(Table1[[#This Row],[Date]])</f>
        <v>2024</v>
      </c>
    </row>
    <row r="4416" spans="1:15" x14ac:dyDescent="0.25">
      <c r="A4416" s="5">
        <v>4415</v>
      </c>
      <c r="B4416" s="6">
        <v>45028</v>
      </c>
      <c r="C4416" s="5" t="s">
        <v>42</v>
      </c>
      <c r="D4416" s="5" t="str">
        <f>VLOOKUP($C4416,'Sales Person'!$A$1:$C$21,2,0)</f>
        <v>Cathy Kelley</v>
      </c>
      <c r="E4416" s="5" t="s">
        <v>7</v>
      </c>
      <c r="F4416" s="5" t="str">
        <f>VLOOKUP($E4416,Country!$A$1:$B$11,2,0)</f>
        <v>Europe</v>
      </c>
      <c r="G4416" s="5" t="s">
        <v>29</v>
      </c>
      <c r="H4416" s="5" t="str">
        <f>VLOOKUP($G4416,Products!$A$1:$C$11,COLUMNS(Products!$A$2:B4416),0)</f>
        <v>Computing</v>
      </c>
      <c r="I4416" s="5">
        <f>VLOOKUP($G4416,Products!$A$1:$C$11,COLUMNS(Products!$A$2:C4416),0)</f>
        <v>104.6</v>
      </c>
      <c r="J4416" s="5">
        <v>109.54</v>
      </c>
      <c r="K4416" s="5" t="s">
        <v>82</v>
      </c>
      <c r="L4416" s="5" t="s">
        <v>83</v>
      </c>
      <c r="M4416" s="5" t="str">
        <f t="shared" si="68"/>
        <v>0</v>
      </c>
      <c r="N4416" s="5" t="str">
        <f>TEXT(Table1[[#This Row],[Date]],"mmm")</f>
        <v>Apr</v>
      </c>
      <c r="O4416" s="5">
        <f>YEAR(Table1[[#This Row],[Date]])</f>
        <v>2023</v>
      </c>
    </row>
    <row r="4417" spans="1:15" x14ac:dyDescent="0.25">
      <c r="A4417" s="5">
        <v>4416</v>
      </c>
      <c r="B4417" s="6">
        <v>45049</v>
      </c>
      <c r="C4417" s="5" t="s">
        <v>54</v>
      </c>
      <c r="D4417" s="5" t="str">
        <f>VLOOKUP($C4417,'Sales Person'!$A$1:$C$21,2,0)</f>
        <v>Michale Cole</v>
      </c>
      <c r="E4417" s="5" t="s">
        <v>11</v>
      </c>
      <c r="F4417" s="5" t="str">
        <f>VLOOKUP($E4417,Country!$A$1:$B$11,2,0)</f>
        <v>Asia</v>
      </c>
      <c r="G4417" s="5" t="s">
        <v>24</v>
      </c>
      <c r="H4417" s="5" t="str">
        <f>VLOOKUP($G4417,Products!$A$1:$C$11,COLUMNS(Products!$A$2:B4417),0)</f>
        <v>Audio</v>
      </c>
      <c r="I4417" s="5">
        <f>VLOOKUP($G4417,Products!$A$1:$C$11,COLUMNS(Products!$A$2:C4417),0)</f>
        <v>195.62</v>
      </c>
      <c r="J4417" s="5">
        <v>992.32</v>
      </c>
      <c r="K4417" s="5" t="s">
        <v>81</v>
      </c>
      <c r="L4417" s="6">
        <v>45061</v>
      </c>
      <c r="M4417" s="5">
        <f t="shared" si="68"/>
        <v>12</v>
      </c>
      <c r="N4417" s="5" t="str">
        <f>TEXT(Table1[[#This Row],[Date]],"mmm")</f>
        <v>May</v>
      </c>
      <c r="O4417" s="5">
        <f>YEAR(Table1[[#This Row],[Date]])</f>
        <v>2023</v>
      </c>
    </row>
    <row r="4418" spans="1:15" x14ac:dyDescent="0.25">
      <c r="A4418" s="5">
        <v>4417</v>
      </c>
      <c r="B4418" s="6">
        <v>45535</v>
      </c>
      <c r="C4418" s="5" t="s">
        <v>44</v>
      </c>
      <c r="D4418" s="5" t="str">
        <f>VLOOKUP($C4418,'Sales Person'!$A$1:$C$21,2,0)</f>
        <v>Cathy Kelley</v>
      </c>
      <c r="E4418" s="5" t="s">
        <v>15</v>
      </c>
      <c r="F4418" s="5" t="str">
        <f>VLOOKUP($E4418,Country!$A$1:$B$11,2,0)</f>
        <v>Oceania</v>
      </c>
      <c r="G4418" s="5" t="s">
        <v>28</v>
      </c>
      <c r="H4418" s="5" t="str">
        <f>VLOOKUP($G4418,Products!$A$1:$C$11,COLUMNS(Products!$A$2:B4418),0)</f>
        <v>Electronics</v>
      </c>
      <c r="I4418" s="5">
        <f>VLOOKUP($G4418,Products!$A$1:$C$11,COLUMNS(Products!$A$2:C4418),0)</f>
        <v>282.79000000000002</v>
      </c>
      <c r="J4418" s="5">
        <v>931.32</v>
      </c>
      <c r="K4418" s="5" t="s">
        <v>84</v>
      </c>
      <c r="L4418" s="5" t="s">
        <v>83</v>
      </c>
      <c r="M4418" s="5" t="str">
        <f t="shared" ref="M4418:M4481" si="69">IFERROR(L4418-B4418,"0")</f>
        <v>0</v>
      </c>
      <c r="N4418" s="5" t="str">
        <f>TEXT(Table1[[#This Row],[Date]],"mmm")</f>
        <v>Aug</v>
      </c>
      <c r="O4418" s="5">
        <f>YEAR(Table1[[#This Row],[Date]])</f>
        <v>2024</v>
      </c>
    </row>
    <row r="4419" spans="1:15" x14ac:dyDescent="0.25">
      <c r="A4419" s="5">
        <v>4418</v>
      </c>
      <c r="B4419" s="6">
        <v>45420</v>
      </c>
      <c r="C4419" s="5" t="s">
        <v>52</v>
      </c>
      <c r="D4419" s="5" t="str">
        <f>VLOOKUP($C4419,'Sales Person'!$A$1:$C$21,2,0)</f>
        <v>Nick Patrick</v>
      </c>
      <c r="E4419" s="5" t="s">
        <v>2</v>
      </c>
      <c r="F4419" s="5" t="str">
        <f>VLOOKUP($E4419,Country!$A$1:$B$11,2,0)</f>
        <v>North America</v>
      </c>
      <c r="G4419" s="5" t="s">
        <v>24</v>
      </c>
      <c r="H4419" s="5" t="str">
        <f>VLOOKUP($G4419,Products!$A$1:$C$11,COLUMNS(Products!$A$2:B4419),0)</f>
        <v>Audio</v>
      </c>
      <c r="I4419" s="5">
        <f>VLOOKUP($G4419,Products!$A$1:$C$11,COLUMNS(Products!$A$2:C4419),0)</f>
        <v>195.62</v>
      </c>
      <c r="J4419" s="5">
        <v>352.19</v>
      </c>
      <c r="K4419" s="5" t="s">
        <v>81</v>
      </c>
      <c r="L4419" s="6">
        <v>45421</v>
      </c>
      <c r="M4419" s="5">
        <f t="shared" si="69"/>
        <v>1</v>
      </c>
      <c r="N4419" s="5" t="str">
        <f>TEXT(Table1[[#This Row],[Date]],"mmm")</f>
        <v>May</v>
      </c>
      <c r="O4419" s="5">
        <f>YEAR(Table1[[#This Row],[Date]])</f>
        <v>2024</v>
      </c>
    </row>
    <row r="4420" spans="1:15" x14ac:dyDescent="0.25">
      <c r="A4420" s="5">
        <v>4419</v>
      </c>
      <c r="B4420" s="6">
        <v>45656</v>
      </c>
      <c r="C4420" s="5" t="s">
        <v>48</v>
      </c>
      <c r="D4420" s="5" t="str">
        <f>VLOOKUP($C4420,'Sales Person'!$A$1:$C$21,2,0)</f>
        <v>Cathy Kelley</v>
      </c>
      <c r="E4420" s="5" t="s">
        <v>5</v>
      </c>
      <c r="F4420" s="5" t="str">
        <f>VLOOKUP($E4420,Country!$A$1:$B$11,2,0)</f>
        <v>South America</v>
      </c>
      <c r="G4420" s="5" t="s">
        <v>33</v>
      </c>
      <c r="H4420" s="5" t="str">
        <f>VLOOKUP($G4420,Products!$A$1:$C$11,COLUMNS(Products!$A$2:B4420),0)</f>
        <v>Electronics</v>
      </c>
      <c r="I4420" s="5">
        <f>VLOOKUP($G4420,Products!$A$1:$C$11,COLUMNS(Products!$A$2:C4420),0)</f>
        <v>381.62</v>
      </c>
      <c r="J4420" s="5">
        <v>323.22000000000003</v>
      </c>
      <c r="K4420" s="5" t="s">
        <v>84</v>
      </c>
      <c r="L4420" s="5" t="s">
        <v>83</v>
      </c>
      <c r="M4420" s="5" t="str">
        <f t="shared" si="69"/>
        <v>0</v>
      </c>
      <c r="N4420" s="5" t="str">
        <f>TEXT(Table1[[#This Row],[Date]],"mmm")</f>
        <v>Dec</v>
      </c>
      <c r="O4420" s="5">
        <f>YEAR(Table1[[#This Row],[Date]])</f>
        <v>2024</v>
      </c>
    </row>
    <row r="4421" spans="1:15" x14ac:dyDescent="0.25">
      <c r="A4421" s="5">
        <v>4420</v>
      </c>
      <c r="B4421" s="6">
        <v>44966</v>
      </c>
      <c r="C4421" s="5" t="s">
        <v>56</v>
      </c>
      <c r="D4421" s="5" t="str">
        <f>VLOOKUP($C4421,'Sales Person'!$A$1:$C$21,2,0)</f>
        <v>Nick Patrick</v>
      </c>
      <c r="E4421" s="5" t="s">
        <v>10</v>
      </c>
      <c r="F4421" s="5" t="str">
        <f>VLOOKUP($E4421,Country!$A$1:$B$11,2,0)</f>
        <v>Europe</v>
      </c>
      <c r="G4421" s="5" t="s">
        <v>29</v>
      </c>
      <c r="H4421" s="5" t="str">
        <f>VLOOKUP($G4421,Products!$A$1:$C$11,COLUMNS(Products!$A$2:B4421),0)</f>
        <v>Computing</v>
      </c>
      <c r="I4421" s="5">
        <f>VLOOKUP($G4421,Products!$A$1:$C$11,COLUMNS(Products!$A$2:C4421),0)</f>
        <v>104.6</v>
      </c>
      <c r="J4421" s="5">
        <v>892.17</v>
      </c>
      <c r="K4421" s="5" t="s">
        <v>84</v>
      </c>
      <c r="L4421" s="5" t="s">
        <v>83</v>
      </c>
      <c r="M4421" s="5" t="str">
        <f t="shared" si="69"/>
        <v>0</v>
      </c>
      <c r="N4421" s="5" t="str">
        <f>TEXT(Table1[[#This Row],[Date]],"mmm")</f>
        <v>Feb</v>
      </c>
      <c r="O4421" s="5">
        <f>YEAR(Table1[[#This Row],[Date]])</f>
        <v>2023</v>
      </c>
    </row>
    <row r="4422" spans="1:15" x14ac:dyDescent="0.25">
      <c r="A4422" s="5">
        <v>4421</v>
      </c>
      <c r="B4422" s="6">
        <v>45125</v>
      </c>
      <c r="C4422" s="5" t="s">
        <v>62</v>
      </c>
      <c r="D4422" s="5" t="str">
        <f>VLOOKUP($C4422,'Sales Person'!$A$1:$C$21,2,0)</f>
        <v>Cathy Kelley</v>
      </c>
      <c r="E4422" s="5" t="s">
        <v>14</v>
      </c>
      <c r="F4422" s="5" t="str">
        <f>VLOOKUP($E4422,Country!$A$1:$B$11,2,0)</f>
        <v>Asia</v>
      </c>
      <c r="G4422" s="5" t="s">
        <v>20</v>
      </c>
      <c r="H4422" s="5" t="str">
        <f>VLOOKUP($G4422,Products!$A$1:$C$11,COLUMNS(Products!$A$2:B4422),0)</f>
        <v>Office Equipment</v>
      </c>
      <c r="I4422" s="5">
        <f>VLOOKUP($G4422,Products!$A$1:$C$11,COLUMNS(Products!$A$2:C4422),0)</f>
        <v>350.59</v>
      </c>
      <c r="J4422" s="5">
        <v>716.91</v>
      </c>
      <c r="K4422" s="5" t="s">
        <v>82</v>
      </c>
      <c r="L4422" s="5" t="s">
        <v>83</v>
      </c>
      <c r="M4422" s="5" t="str">
        <f t="shared" si="69"/>
        <v>0</v>
      </c>
      <c r="N4422" s="5" t="str">
        <f>TEXT(Table1[[#This Row],[Date]],"mmm")</f>
        <v>Jul</v>
      </c>
      <c r="O4422" s="5">
        <f>YEAR(Table1[[#This Row],[Date]])</f>
        <v>2023</v>
      </c>
    </row>
    <row r="4423" spans="1:15" x14ac:dyDescent="0.25">
      <c r="A4423" s="5">
        <v>4422</v>
      </c>
      <c r="B4423" s="6">
        <v>45387</v>
      </c>
      <c r="C4423" s="5" t="s">
        <v>60</v>
      </c>
      <c r="D4423" s="5" t="str">
        <f>VLOOKUP($C4423,'Sales Person'!$A$1:$C$21,2,0)</f>
        <v>Cathy Kelley</v>
      </c>
      <c r="E4423" s="5" t="s">
        <v>14</v>
      </c>
      <c r="F4423" s="5" t="str">
        <f>VLOOKUP($E4423,Country!$A$1:$B$11,2,0)</f>
        <v>Asia</v>
      </c>
      <c r="G4423" s="5" t="s">
        <v>26</v>
      </c>
      <c r="H4423" s="5" t="str">
        <f>VLOOKUP($G4423,Products!$A$1:$C$11,COLUMNS(Products!$A$2:B4423),0)</f>
        <v>Electronics</v>
      </c>
      <c r="I4423" s="5">
        <f>VLOOKUP($G4423,Products!$A$1:$C$11,COLUMNS(Products!$A$2:C4423),0)</f>
        <v>263.2</v>
      </c>
      <c r="J4423" s="5">
        <v>625.24</v>
      </c>
      <c r="K4423" s="5" t="s">
        <v>81</v>
      </c>
      <c r="L4423" s="6">
        <v>45405</v>
      </c>
      <c r="M4423" s="5">
        <f t="shared" si="69"/>
        <v>18</v>
      </c>
      <c r="N4423" s="5" t="str">
        <f>TEXT(Table1[[#This Row],[Date]],"mmm")</f>
        <v>Apr</v>
      </c>
      <c r="O4423" s="5">
        <f>YEAR(Table1[[#This Row],[Date]])</f>
        <v>2024</v>
      </c>
    </row>
    <row r="4424" spans="1:15" x14ac:dyDescent="0.25">
      <c r="A4424" s="5">
        <v>4423</v>
      </c>
      <c r="B4424" s="6">
        <v>45217</v>
      </c>
      <c r="C4424" s="5" t="s">
        <v>50</v>
      </c>
      <c r="D4424" s="5" t="str">
        <f>VLOOKUP($C4424,'Sales Person'!$A$1:$C$21,2,0)</f>
        <v>Michale Cole</v>
      </c>
      <c r="E4424" s="5" t="s">
        <v>4</v>
      </c>
      <c r="F4424" s="5" t="str">
        <f>VLOOKUP($E4424,Country!$A$1:$B$11,2,0)</f>
        <v>North America</v>
      </c>
      <c r="G4424" s="5" t="s">
        <v>28</v>
      </c>
      <c r="H4424" s="5" t="str">
        <f>VLOOKUP($G4424,Products!$A$1:$C$11,COLUMNS(Products!$A$2:B4424),0)</f>
        <v>Electronics</v>
      </c>
      <c r="I4424" s="5">
        <f>VLOOKUP($G4424,Products!$A$1:$C$11,COLUMNS(Products!$A$2:C4424),0)</f>
        <v>282.79000000000002</v>
      </c>
      <c r="J4424" s="5">
        <v>398.76</v>
      </c>
      <c r="K4424" s="5" t="s">
        <v>82</v>
      </c>
      <c r="L4424" s="5" t="s">
        <v>83</v>
      </c>
      <c r="M4424" s="5" t="str">
        <f t="shared" si="69"/>
        <v>0</v>
      </c>
      <c r="N4424" s="5" t="str">
        <f>TEXT(Table1[[#This Row],[Date]],"mmm")</f>
        <v>Oct</v>
      </c>
      <c r="O4424" s="5">
        <f>YEAR(Table1[[#This Row],[Date]])</f>
        <v>2023</v>
      </c>
    </row>
    <row r="4425" spans="1:15" x14ac:dyDescent="0.25">
      <c r="A4425" s="5">
        <v>4424</v>
      </c>
      <c r="B4425" s="6">
        <v>45234</v>
      </c>
      <c r="C4425" s="5" t="s">
        <v>44</v>
      </c>
      <c r="D4425" s="5" t="str">
        <f>VLOOKUP($C4425,'Sales Person'!$A$1:$C$21,2,0)</f>
        <v>Cathy Kelley</v>
      </c>
      <c r="E4425" s="5" t="s">
        <v>4</v>
      </c>
      <c r="F4425" s="5" t="str">
        <f>VLOOKUP($E4425,Country!$A$1:$B$11,2,0)</f>
        <v>North America</v>
      </c>
      <c r="G4425" s="5" t="s">
        <v>31</v>
      </c>
      <c r="H4425" s="5" t="str">
        <f>VLOOKUP($G4425,Products!$A$1:$C$11,COLUMNS(Products!$A$2:B4425),0)</f>
        <v>Electronics</v>
      </c>
      <c r="I4425" s="5">
        <f>VLOOKUP($G4425,Products!$A$1:$C$11,COLUMNS(Products!$A$2:C4425),0)</f>
        <v>71.97</v>
      </c>
      <c r="J4425" s="5">
        <v>680.2</v>
      </c>
      <c r="K4425" s="5" t="s">
        <v>81</v>
      </c>
      <c r="L4425" s="6">
        <v>45236</v>
      </c>
      <c r="M4425" s="5">
        <f t="shared" si="69"/>
        <v>2</v>
      </c>
      <c r="N4425" s="5" t="str">
        <f>TEXT(Table1[[#This Row],[Date]],"mmm")</f>
        <v>Nov</v>
      </c>
      <c r="O4425" s="5">
        <f>YEAR(Table1[[#This Row],[Date]])</f>
        <v>2023</v>
      </c>
    </row>
    <row r="4426" spans="1:15" x14ac:dyDescent="0.25">
      <c r="A4426" s="5">
        <v>4425</v>
      </c>
      <c r="B4426" s="6">
        <v>45224</v>
      </c>
      <c r="C4426" s="5" t="s">
        <v>50</v>
      </c>
      <c r="D4426" s="5" t="str">
        <f>VLOOKUP($C4426,'Sales Person'!$A$1:$C$21,2,0)</f>
        <v>Michale Cole</v>
      </c>
      <c r="E4426" s="5" t="s">
        <v>7</v>
      </c>
      <c r="F4426" s="5" t="str">
        <f>VLOOKUP($E4426,Country!$A$1:$B$11,2,0)</f>
        <v>Europe</v>
      </c>
      <c r="G4426" s="5" t="s">
        <v>30</v>
      </c>
      <c r="H4426" s="5" t="str">
        <f>VLOOKUP($G4426,Products!$A$1:$C$11,COLUMNS(Products!$A$2:B4426),0)</f>
        <v>Audio</v>
      </c>
      <c r="I4426" s="5">
        <f>VLOOKUP($G4426,Products!$A$1:$C$11,COLUMNS(Products!$A$2:C4426),0)</f>
        <v>199.57</v>
      </c>
      <c r="J4426" s="5">
        <v>668.77</v>
      </c>
      <c r="K4426" s="5" t="s">
        <v>81</v>
      </c>
      <c r="L4426" s="6">
        <v>45232</v>
      </c>
      <c r="M4426" s="5">
        <f t="shared" si="69"/>
        <v>8</v>
      </c>
      <c r="N4426" s="5" t="str">
        <f>TEXT(Table1[[#This Row],[Date]],"mmm")</f>
        <v>Oct</v>
      </c>
      <c r="O4426" s="5">
        <f>YEAR(Table1[[#This Row],[Date]])</f>
        <v>2023</v>
      </c>
    </row>
    <row r="4427" spans="1:15" x14ac:dyDescent="0.25">
      <c r="A4427" s="5">
        <v>4426</v>
      </c>
      <c r="B4427" s="6">
        <v>45137</v>
      </c>
      <c r="C4427" s="5" t="s">
        <v>68</v>
      </c>
      <c r="D4427" s="5" t="str">
        <f>VLOOKUP($C4427,'Sales Person'!$A$1:$C$21,2,0)</f>
        <v>Samantha Irvin</v>
      </c>
      <c r="E4427" s="5" t="s">
        <v>2</v>
      </c>
      <c r="F4427" s="5" t="str">
        <f>VLOOKUP($E4427,Country!$A$1:$B$11,2,0)</f>
        <v>North America</v>
      </c>
      <c r="G4427" s="5" t="s">
        <v>33</v>
      </c>
      <c r="H4427" s="5" t="str">
        <f>VLOOKUP($G4427,Products!$A$1:$C$11,COLUMNS(Products!$A$2:B4427),0)</f>
        <v>Electronics</v>
      </c>
      <c r="I4427" s="5">
        <f>VLOOKUP($G4427,Products!$A$1:$C$11,COLUMNS(Products!$A$2:C4427),0)</f>
        <v>381.62</v>
      </c>
      <c r="J4427" s="5">
        <v>715.35</v>
      </c>
      <c r="K4427" s="5" t="s">
        <v>84</v>
      </c>
      <c r="L4427" s="5" t="s">
        <v>83</v>
      </c>
      <c r="M4427" s="5" t="str">
        <f t="shared" si="69"/>
        <v>0</v>
      </c>
      <c r="N4427" s="5" t="str">
        <f>TEXT(Table1[[#This Row],[Date]],"mmm")</f>
        <v>Jul</v>
      </c>
      <c r="O4427" s="5">
        <f>YEAR(Table1[[#This Row],[Date]])</f>
        <v>2023</v>
      </c>
    </row>
    <row r="4428" spans="1:15" x14ac:dyDescent="0.25">
      <c r="A4428" s="5">
        <v>4427</v>
      </c>
      <c r="B4428" s="6">
        <v>45212</v>
      </c>
      <c r="C4428" s="5" t="s">
        <v>74</v>
      </c>
      <c r="D4428" s="5" t="str">
        <f>VLOOKUP($C4428,'Sales Person'!$A$1:$C$21,2,0)</f>
        <v>Michale Cole</v>
      </c>
      <c r="E4428" s="5" t="s">
        <v>13</v>
      </c>
      <c r="F4428" s="5" t="str">
        <f>VLOOKUP($E4428,Country!$A$1:$B$11,2,0)</f>
        <v>Asia</v>
      </c>
      <c r="G4428" s="5" t="s">
        <v>28</v>
      </c>
      <c r="H4428" s="5" t="str">
        <f>VLOOKUP($G4428,Products!$A$1:$C$11,COLUMNS(Products!$A$2:B4428),0)</f>
        <v>Electronics</v>
      </c>
      <c r="I4428" s="5">
        <f>VLOOKUP($G4428,Products!$A$1:$C$11,COLUMNS(Products!$A$2:C4428),0)</f>
        <v>282.79000000000002</v>
      </c>
      <c r="J4428" s="5">
        <v>149.12</v>
      </c>
      <c r="K4428" s="5" t="s">
        <v>81</v>
      </c>
      <c r="L4428" s="6">
        <v>45227</v>
      </c>
      <c r="M4428" s="5">
        <f t="shared" si="69"/>
        <v>15</v>
      </c>
      <c r="N4428" s="5" t="str">
        <f>TEXT(Table1[[#This Row],[Date]],"mmm")</f>
        <v>Oct</v>
      </c>
      <c r="O4428" s="5">
        <f>YEAR(Table1[[#This Row],[Date]])</f>
        <v>2023</v>
      </c>
    </row>
    <row r="4429" spans="1:15" x14ac:dyDescent="0.25">
      <c r="A4429" s="5">
        <v>4428</v>
      </c>
      <c r="B4429" s="6">
        <v>45518</v>
      </c>
      <c r="C4429" s="5" t="s">
        <v>38</v>
      </c>
      <c r="D4429" s="5" t="str">
        <f>VLOOKUP($C4429,'Sales Person'!$A$1:$C$21,2,0)</f>
        <v>Samantha Irvin</v>
      </c>
      <c r="E4429" s="5" t="s">
        <v>10</v>
      </c>
      <c r="F4429" s="5" t="str">
        <f>VLOOKUP($E4429,Country!$A$1:$B$11,2,0)</f>
        <v>Europe</v>
      </c>
      <c r="G4429" s="5" t="s">
        <v>32</v>
      </c>
      <c r="H4429" s="5" t="str">
        <f>VLOOKUP($G4429,Products!$A$1:$C$11,COLUMNS(Products!$A$2:B4429),0)</f>
        <v>Audio</v>
      </c>
      <c r="I4429" s="5">
        <f>VLOOKUP($G4429,Products!$A$1:$C$11,COLUMNS(Products!$A$2:C4429),0)</f>
        <v>143.09</v>
      </c>
      <c r="J4429" s="5">
        <v>970.45</v>
      </c>
      <c r="K4429" s="5" t="s">
        <v>84</v>
      </c>
      <c r="L4429" s="5" t="s">
        <v>83</v>
      </c>
      <c r="M4429" s="5" t="str">
        <f t="shared" si="69"/>
        <v>0</v>
      </c>
      <c r="N4429" s="5" t="str">
        <f>TEXT(Table1[[#This Row],[Date]],"mmm")</f>
        <v>Aug</v>
      </c>
      <c r="O4429" s="5">
        <f>YEAR(Table1[[#This Row],[Date]])</f>
        <v>2024</v>
      </c>
    </row>
    <row r="4430" spans="1:15" x14ac:dyDescent="0.25">
      <c r="A4430" s="5">
        <v>4429</v>
      </c>
      <c r="B4430" s="6">
        <v>45385</v>
      </c>
      <c r="C4430" s="5" t="s">
        <v>66</v>
      </c>
      <c r="D4430" s="5" t="str">
        <f>VLOOKUP($C4430,'Sales Person'!$A$1:$C$21,2,0)</f>
        <v>Michale Cole</v>
      </c>
      <c r="E4430" s="5" t="s">
        <v>4</v>
      </c>
      <c r="F4430" s="5" t="str">
        <f>VLOOKUP($E4430,Country!$A$1:$B$11,2,0)</f>
        <v>North America</v>
      </c>
      <c r="G4430" s="5" t="s">
        <v>32</v>
      </c>
      <c r="H4430" s="5" t="str">
        <f>VLOOKUP($G4430,Products!$A$1:$C$11,COLUMNS(Products!$A$2:B4430),0)</f>
        <v>Audio</v>
      </c>
      <c r="I4430" s="5">
        <f>VLOOKUP($G4430,Products!$A$1:$C$11,COLUMNS(Products!$A$2:C4430),0)</f>
        <v>143.09</v>
      </c>
      <c r="J4430" s="5">
        <v>435.17</v>
      </c>
      <c r="K4430" s="5" t="s">
        <v>81</v>
      </c>
      <c r="L4430" s="6">
        <v>45387</v>
      </c>
      <c r="M4430" s="5">
        <f t="shared" si="69"/>
        <v>2</v>
      </c>
      <c r="N4430" s="5" t="str">
        <f>TEXT(Table1[[#This Row],[Date]],"mmm")</f>
        <v>Apr</v>
      </c>
      <c r="O4430" s="5">
        <f>YEAR(Table1[[#This Row],[Date]])</f>
        <v>2024</v>
      </c>
    </row>
    <row r="4431" spans="1:15" x14ac:dyDescent="0.25">
      <c r="A4431" s="5">
        <v>4430</v>
      </c>
      <c r="B4431" s="6">
        <v>45545</v>
      </c>
      <c r="C4431" s="5" t="s">
        <v>68</v>
      </c>
      <c r="D4431" s="5" t="str">
        <f>VLOOKUP($C4431,'Sales Person'!$A$1:$C$21,2,0)</f>
        <v>Samantha Irvin</v>
      </c>
      <c r="E4431" s="5" t="s">
        <v>2</v>
      </c>
      <c r="F4431" s="5" t="str">
        <f>VLOOKUP($E4431,Country!$A$1:$B$11,2,0)</f>
        <v>North America</v>
      </c>
      <c r="G4431" s="5" t="s">
        <v>24</v>
      </c>
      <c r="H4431" s="5" t="str">
        <f>VLOOKUP($G4431,Products!$A$1:$C$11,COLUMNS(Products!$A$2:B4431),0)</f>
        <v>Audio</v>
      </c>
      <c r="I4431" s="5">
        <f>VLOOKUP($G4431,Products!$A$1:$C$11,COLUMNS(Products!$A$2:C4431),0)</f>
        <v>195.62</v>
      </c>
      <c r="J4431" s="5">
        <v>955.23</v>
      </c>
      <c r="K4431" s="5" t="s">
        <v>81</v>
      </c>
      <c r="L4431" s="6">
        <v>45546</v>
      </c>
      <c r="M4431" s="5">
        <f t="shared" si="69"/>
        <v>1</v>
      </c>
      <c r="N4431" s="5" t="str">
        <f>TEXT(Table1[[#This Row],[Date]],"mmm")</f>
        <v>Sep</v>
      </c>
      <c r="O4431" s="5">
        <f>YEAR(Table1[[#This Row],[Date]])</f>
        <v>2024</v>
      </c>
    </row>
    <row r="4432" spans="1:15" x14ac:dyDescent="0.25">
      <c r="A4432" s="5">
        <v>4431</v>
      </c>
      <c r="B4432" s="6">
        <v>45412</v>
      </c>
      <c r="C4432" s="5" t="s">
        <v>54</v>
      </c>
      <c r="D4432" s="5" t="str">
        <f>VLOOKUP($C4432,'Sales Person'!$A$1:$C$21,2,0)</f>
        <v>Michale Cole</v>
      </c>
      <c r="E4432" s="5" t="s">
        <v>2</v>
      </c>
      <c r="F4432" s="5" t="str">
        <f>VLOOKUP($E4432,Country!$A$1:$B$11,2,0)</f>
        <v>North America</v>
      </c>
      <c r="G4432" s="5" t="s">
        <v>22</v>
      </c>
      <c r="H4432" s="5" t="str">
        <f>VLOOKUP($G4432,Products!$A$1:$C$11,COLUMNS(Products!$A$2:B4432),0)</f>
        <v>Computing</v>
      </c>
      <c r="I4432" s="5">
        <f>VLOOKUP($G4432,Products!$A$1:$C$11,COLUMNS(Products!$A$2:C4432),0)</f>
        <v>415.78</v>
      </c>
      <c r="J4432" s="5">
        <v>705.63</v>
      </c>
      <c r="K4432" s="5" t="s">
        <v>82</v>
      </c>
      <c r="L4432" s="5" t="s">
        <v>83</v>
      </c>
      <c r="M4432" s="5" t="str">
        <f t="shared" si="69"/>
        <v>0</v>
      </c>
      <c r="N4432" s="5" t="str">
        <f>TEXT(Table1[[#This Row],[Date]],"mmm")</f>
        <v>Apr</v>
      </c>
      <c r="O4432" s="5">
        <f>YEAR(Table1[[#This Row],[Date]])</f>
        <v>2024</v>
      </c>
    </row>
    <row r="4433" spans="1:15" x14ac:dyDescent="0.25">
      <c r="A4433" s="5">
        <v>4432</v>
      </c>
      <c r="B4433" s="6">
        <v>45451</v>
      </c>
      <c r="C4433" s="5" t="s">
        <v>56</v>
      </c>
      <c r="D4433" s="5" t="str">
        <f>VLOOKUP($C4433,'Sales Person'!$A$1:$C$21,2,0)</f>
        <v>Nick Patrick</v>
      </c>
      <c r="E4433" s="5" t="s">
        <v>9</v>
      </c>
      <c r="F4433" s="5" t="str">
        <f>VLOOKUP($E4433,Country!$A$1:$B$11,2,0)</f>
        <v>Europe</v>
      </c>
      <c r="G4433" s="5" t="s">
        <v>31</v>
      </c>
      <c r="H4433" s="5" t="str">
        <f>VLOOKUP($G4433,Products!$A$1:$C$11,COLUMNS(Products!$A$2:B4433),0)</f>
        <v>Electronics</v>
      </c>
      <c r="I4433" s="5">
        <f>VLOOKUP($G4433,Products!$A$1:$C$11,COLUMNS(Products!$A$2:C4433),0)</f>
        <v>71.97</v>
      </c>
      <c r="J4433" s="5">
        <v>548.94000000000005</v>
      </c>
      <c r="K4433" s="5" t="s">
        <v>81</v>
      </c>
      <c r="L4433" s="6">
        <v>45461</v>
      </c>
      <c r="M4433" s="5">
        <f t="shared" si="69"/>
        <v>10</v>
      </c>
      <c r="N4433" s="5" t="str">
        <f>TEXT(Table1[[#This Row],[Date]],"mmm")</f>
        <v>Jun</v>
      </c>
      <c r="O4433" s="5">
        <f>YEAR(Table1[[#This Row],[Date]])</f>
        <v>2024</v>
      </c>
    </row>
    <row r="4434" spans="1:15" x14ac:dyDescent="0.25">
      <c r="A4434" s="5">
        <v>4433</v>
      </c>
      <c r="B4434" s="6">
        <v>45008</v>
      </c>
      <c r="C4434" s="5" t="s">
        <v>52</v>
      </c>
      <c r="D4434" s="5" t="str">
        <f>VLOOKUP($C4434,'Sales Person'!$A$1:$C$21,2,0)</f>
        <v>Nick Patrick</v>
      </c>
      <c r="E4434" s="5" t="s">
        <v>4</v>
      </c>
      <c r="F4434" s="5" t="str">
        <f>VLOOKUP($E4434,Country!$A$1:$B$11,2,0)</f>
        <v>North America</v>
      </c>
      <c r="G4434" s="5" t="s">
        <v>28</v>
      </c>
      <c r="H4434" s="5" t="str">
        <f>VLOOKUP($G4434,Products!$A$1:$C$11,COLUMNS(Products!$A$2:B4434),0)</f>
        <v>Electronics</v>
      </c>
      <c r="I4434" s="5">
        <f>VLOOKUP($G4434,Products!$A$1:$C$11,COLUMNS(Products!$A$2:C4434),0)</f>
        <v>282.79000000000002</v>
      </c>
      <c r="J4434" s="5">
        <v>247.16</v>
      </c>
      <c r="K4434" s="5" t="s">
        <v>82</v>
      </c>
      <c r="L4434" s="5" t="s">
        <v>83</v>
      </c>
      <c r="M4434" s="5" t="str">
        <f t="shared" si="69"/>
        <v>0</v>
      </c>
      <c r="N4434" s="5" t="str">
        <f>TEXT(Table1[[#This Row],[Date]],"mmm")</f>
        <v>Mar</v>
      </c>
      <c r="O4434" s="5">
        <f>YEAR(Table1[[#This Row],[Date]])</f>
        <v>2023</v>
      </c>
    </row>
    <row r="4435" spans="1:15" x14ac:dyDescent="0.25">
      <c r="A4435" s="5">
        <v>4434</v>
      </c>
      <c r="B4435" s="6">
        <v>45208</v>
      </c>
      <c r="C4435" s="5" t="s">
        <v>68</v>
      </c>
      <c r="D4435" s="5" t="str">
        <f>VLOOKUP($C4435,'Sales Person'!$A$1:$C$21,2,0)</f>
        <v>Samantha Irvin</v>
      </c>
      <c r="E4435" s="5" t="s">
        <v>9</v>
      </c>
      <c r="F4435" s="5" t="str">
        <f>VLOOKUP($E4435,Country!$A$1:$B$11,2,0)</f>
        <v>Europe</v>
      </c>
      <c r="G4435" s="5" t="s">
        <v>20</v>
      </c>
      <c r="H4435" s="5" t="str">
        <f>VLOOKUP($G4435,Products!$A$1:$C$11,COLUMNS(Products!$A$2:B4435),0)</f>
        <v>Office Equipment</v>
      </c>
      <c r="I4435" s="5">
        <f>VLOOKUP($G4435,Products!$A$1:$C$11,COLUMNS(Products!$A$2:C4435),0)</f>
        <v>350.59</v>
      </c>
      <c r="J4435" s="5">
        <v>686.05</v>
      </c>
      <c r="K4435" s="5" t="s">
        <v>84</v>
      </c>
      <c r="L4435" s="5" t="s">
        <v>83</v>
      </c>
      <c r="M4435" s="5" t="str">
        <f t="shared" si="69"/>
        <v>0</v>
      </c>
      <c r="N4435" s="5" t="str">
        <f>TEXT(Table1[[#This Row],[Date]],"mmm")</f>
        <v>Oct</v>
      </c>
      <c r="O4435" s="5">
        <f>YEAR(Table1[[#This Row],[Date]])</f>
        <v>2023</v>
      </c>
    </row>
    <row r="4436" spans="1:15" x14ac:dyDescent="0.25">
      <c r="A4436" s="5">
        <v>4435</v>
      </c>
      <c r="B4436" s="6">
        <v>45006</v>
      </c>
      <c r="C4436" s="5" t="s">
        <v>66</v>
      </c>
      <c r="D4436" s="5" t="str">
        <f>VLOOKUP($C4436,'Sales Person'!$A$1:$C$21,2,0)</f>
        <v>Michale Cole</v>
      </c>
      <c r="E4436" s="5" t="s">
        <v>15</v>
      </c>
      <c r="F4436" s="5" t="str">
        <f>VLOOKUP($E4436,Country!$A$1:$B$11,2,0)</f>
        <v>Oceania</v>
      </c>
      <c r="G4436" s="5" t="s">
        <v>31</v>
      </c>
      <c r="H4436" s="5" t="str">
        <f>VLOOKUP($G4436,Products!$A$1:$C$11,COLUMNS(Products!$A$2:B4436),0)</f>
        <v>Electronics</v>
      </c>
      <c r="I4436" s="5">
        <f>VLOOKUP($G4436,Products!$A$1:$C$11,COLUMNS(Products!$A$2:C4436),0)</f>
        <v>71.97</v>
      </c>
      <c r="J4436" s="5">
        <v>210.14</v>
      </c>
      <c r="K4436" s="5" t="s">
        <v>84</v>
      </c>
      <c r="L4436" s="5" t="s">
        <v>83</v>
      </c>
      <c r="M4436" s="5" t="str">
        <f t="shared" si="69"/>
        <v>0</v>
      </c>
      <c r="N4436" s="5" t="str">
        <f>TEXT(Table1[[#This Row],[Date]],"mmm")</f>
        <v>Mar</v>
      </c>
      <c r="O4436" s="5">
        <f>YEAR(Table1[[#This Row],[Date]])</f>
        <v>2023</v>
      </c>
    </row>
    <row r="4437" spans="1:15" x14ac:dyDescent="0.25">
      <c r="A4437" s="5">
        <v>4436</v>
      </c>
      <c r="B4437" s="6">
        <v>45432</v>
      </c>
      <c r="C4437" s="5" t="s">
        <v>56</v>
      </c>
      <c r="D4437" s="5" t="str">
        <f>VLOOKUP($C4437,'Sales Person'!$A$1:$C$21,2,0)</f>
        <v>Nick Patrick</v>
      </c>
      <c r="E4437" s="5" t="s">
        <v>7</v>
      </c>
      <c r="F4437" s="5" t="str">
        <f>VLOOKUP($E4437,Country!$A$1:$B$11,2,0)</f>
        <v>Europe</v>
      </c>
      <c r="G4437" s="5" t="s">
        <v>20</v>
      </c>
      <c r="H4437" s="5" t="str">
        <f>VLOOKUP($G4437,Products!$A$1:$C$11,COLUMNS(Products!$A$2:B4437),0)</f>
        <v>Office Equipment</v>
      </c>
      <c r="I4437" s="5">
        <f>VLOOKUP($G4437,Products!$A$1:$C$11,COLUMNS(Products!$A$2:C4437),0)</f>
        <v>350.59</v>
      </c>
      <c r="J4437" s="5">
        <v>125.41</v>
      </c>
      <c r="K4437" s="5" t="s">
        <v>81</v>
      </c>
      <c r="L4437" s="6">
        <v>45440</v>
      </c>
      <c r="M4437" s="5">
        <f t="shared" si="69"/>
        <v>8</v>
      </c>
      <c r="N4437" s="5" t="str">
        <f>TEXT(Table1[[#This Row],[Date]],"mmm")</f>
        <v>May</v>
      </c>
      <c r="O4437" s="5">
        <f>YEAR(Table1[[#This Row],[Date]])</f>
        <v>2024</v>
      </c>
    </row>
    <row r="4438" spans="1:15" x14ac:dyDescent="0.25">
      <c r="A4438" s="5">
        <v>4437</v>
      </c>
      <c r="B4438" s="6">
        <v>44996</v>
      </c>
      <c r="C4438" s="5" t="s">
        <v>46</v>
      </c>
      <c r="D4438" s="5" t="str">
        <f>VLOOKUP($C4438,'Sales Person'!$A$1:$C$21,2,0)</f>
        <v>Nick Patrick</v>
      </c>
      <c r="E4438" s="5" t="s">
        <v>2</v>
      </c>
      <c r="F4438" s="5" t="str">
        <f>VLOOKUP($E4438,Country!$A$1:$B$11,2,0)</f>
        <v>North America</v>
      </c>
      <c r="G4438" s="5" t="s">
        <v>24</v>
      </c>
      <c r="H4438" s="5" t="str">
        <f>VLOOKUP($G4438,Products!$A$1:$C$11,COLUMNS(Products!$A$2:B4438),0)</f>
        <v>Audio</v>
      </c>
      <c r="I4438" s="5">
        <f>VLOOKUP($G4438,Products!$A$1:$C$11,COLUMNS(Products!$A$2:C4438),0)</f>
        <v>195.62</v>
      </c>
      <c r="J4438" s="5">
        <v>266.60000000000002</v>
      </c>
      <c r="K4438" s="5" t="s">
        <v>81</v>
      </c>
      <c r="L4438" s="6">
        <v>44997</v>
      </c>
      <c r="M4438" s="5">
        <f t="shared" si="69"/>
        <v>1</v>
      </c>
      <c r="N4438" s="5" t="str">
        <f>TEXT(Table1[[#This Row],[Date]],"mmm")</f>
        <v>Mar</v>
      </c>
      <c r="O4438" s="5">
        <f>YEAR(Table1[[#This Row],[Date]])</f>
        <v>2023</v>
      </c>
    </row>
    <row r="4439" spans="1:15" x14ac:dyDescent="0.25">
      <c r="A4439" s="5">
        <v>4438</v>
      </c>
      <c r="B4439" s="6">
        <v>45552</v>
      </c>
      <c r="C4439" s="5" t="s">
        <v>46</v>
      </c>
      <c r="D4439" s="5" t="str">
        <f>VLOOKUP($C4439,'Sales Person'!$A$1:$C$21,2,0)</f>
        <v>Nick Patrick</v>
      </c>
      <c r="E4439" s="5" t="s">
        <v>4</v>
      </c>
      <c r="F4439" s="5" t="str">
        <f>VLOOKUP($E4439,Country!$A$1:$B$11,2,0)</f>
        <v>North America</v>
      </c>
      <c r="G4439" s="5" t="s">
        <v>30</v>
      </c>
      <c r="H4439" s="5" t="str">
        <f>VLOOKUP($G4439,Products!$A$1:$C$11,COLUMNS(Products!$A$2:B4439),0)</f>
        <v>Audio</v>
      </c>
      <c r="I4439" s="5">
        <f>VLOOKUP($G4439,Products!$A$1:$C$11,COLUMNS(Products!$A$2:C4439),0)</f>
        <v>199.57</v>
      </c>
      <c r="J4439" s="5">
        <v>333.98</v>
      </c>
      <c r="K4439" s="5" t="s">
        <v>81</v>
      </c>
      <c r="L4439" s="6">
        <v>45554</v>
      </c>
      <c r="M4439" s="5">
        <f t="shared" si="69"/>
        <v>2</v>
      </c>
      <c r="N4439" s="5" t="str">
        <f>TEXT(Table1[[#This Row],[Date]],"mmm")</f>
        <v>Sep</v>
      </c>
      <c r="O4439" s="5">
        <f>YEAR(Table1[[#This Row],[Date]])</f>
        <v>2024</v>
      </c>
    </row>
    <row r="4440" spans="1:15" x14ac:dyDescent="0.25">
      <c r="A4440" s="5">
        <v>4439</v>
      </c>
      <c r="B4440" s="6">
        <v>45059</v>
      </c>
      <c r="C4440" s="5" t="s">
        <v>46</v>
      </c>
      <c r="D4440" s="5" t="str">
        <f>VLOOKUP($C4440,'Sales Person'!$A$1:$C$21,2,0)</f>
        <v>Nick Patrick</v>
      </c>
      <c r="E4440" s="5" t="s">
        <v>14</v>
      </c>
      <c r="F4440" s="5" t="str">
        <f>VLOOKUP($E4440,Country!$A$1:$B$11,2,0)</f>
        <v>Asia</v>
      </c>
      <c r="G4440" s="5" t="s">
        <v>22</v>
      </c>
      <c r="H4440" s="5" t="str">
        <f>VLOOKUP($G4440,Products!$A$1:$C$11,COLUMNS(Products!$A$2:B4440),0)</f>
        <v>Computing</v>
      </c>
      <c r="I4440" s="5">
        <f>VLOOKUP($G4440,Products!$A$1:$C$11,COLUMNS(Products!$A$2:C4440),0)</f>
        <v>415.78</v>
      </c>
      <c r="J4440" s="5">
        <v>466.88</v>
      </c>
      <c r="K4440" s="5" t="s">
        <v>84</v>
      </c>
      <c r="L4440" s="5" t="s">
        <v>83</v>
      </c>
      <c r="M4440" s="5" t="str">
        <f t="shared" si="69"/>
        <v>0</v>
      </c>
      <c r="N4440" s="5" t="str">
        <f>TEXT(Table1[[#This Row],[Date]],"mmm")</f>
        <v>May</v>
      </c>
      <c r="O4440" s="5">
        <f>YEAR(Table1[[#This Row],[Date]])</f>
        <v>2023</v>
      </c>
    </row>
    <row r="4441" spans="1:15" x14ac:dyDescent="0.25">
      <c r="A4441" s="5">
        <v>4440</v>
      </c>
      <c r="B4441" s="6">
        <v>45590</v>
      </c>
      <c r="C4441" s="5" t="s">
        <v>54</v>
      </c>
      <c r="D4441" s="5" t="str">
        <f>VLOOKUP($C4441,'Sales Person'!$A$1:$C$21,2,0)</f>
        <v>Michale Cole</v>
      </c>
      <c r="E4441" s="5" t="s">
        <v>13</v>
      </c>
      <c r="F4441" s="5" t="str">
        <f>VLOOKUP($E4441,Country!$A$1:$B$11,2,0)</f>
        <v>Asia</v>
      </c>
      <c r="G4441" s="5" t="s">
        <v>30</v>
      </c>
      <c r="H4441" s="5" t="str">
        <f>VLOOKUP($G4441,Products!$A$1:$C$11,COLUMNS(Products!$A$2:B4441),0)</f>
        <v>Audio</v>
      </c>
      <c r="I4441" s="5">
        <f>VLOOKUP($G4441,Products!$A$1:$C$11,COLUMNS(Products!$A$2:C4441),0)</f>
        <v>199.57</v>
      </c>
      <c r="J4441" s="5">
        <v>738.12</v>
      </c>
      <c r="K4441" s="5" t="s">
        <v>81</v>
      </c>
      <c r="L4441" s="6">
        <v>45605</v>
      </c>
      <c r="M4441" s="5">
        <f t="shared" si="69"/>
        <v>15</v>
      </c>
      <c r="N4441" s="5" t="str">
        <f>TEXT(Table1[[#This Row],[Date]],"mmm")</f>
        <v>Oct</v>
      </c>
      <c r="O4441" s="5">
        <f>YEAR(Table1[[#This Row],[Date]])</f>
        <v>2024</v>
      </c>
    </row>
    <row r="4442" spans="1:15" x14ac:dyDescent="0.25">
      <c r="A4442" s="5">
        <v>4441</v>
      </c>
      <c r="B4442" s="6">
        <v>45092</v>
      </c>
      <c r="C4442" s="5" t="s">
        <v>36</v>
      </c>
      <c r="D4442" s="5" t="str">
        <f>VLOOKUP($C4442,'Sales Person'!$A$1:$C$21,2,0)</f>
        <v>Michale Cole</v>
      </c>
      <c r="E4442" s="5" t="s">
        <v>2</v>
      </c>
      <c r="F4442" s="5" t="str">
        <f>VLOOKUP($E4442,Country!$A$1:$B$11,2,0)</f>
        <v>North America</v>
      </c>
      <c r="G4442" s="5" t="s">
        <v>31</v>
      </c>
      <c r="H4442" s="5" t="str">
        <f>VLOOKUP($G4442,Products!$A$1:$C$11,COLUMNS(Products!$A$2:B4442),0)</f>
        <v>Electronics</v>
      </c>
      <c r="I4442" s="5">
        <f>VLOOKUP($G4442,Products!$A$1:$C$11,COLUMNS(Products!$A$2:C4442),0)</f>
        <v>71.97</v>
      </c>
      <c r="J4442" s="5">
        <v>436.73</v>
      </c>
      <c r="K4442" s="5" t="s">
        <v>81</v>
      </c>
      <c r="L4442" s="6">
        <v>45093</v>
      </c>
      <c r="M4442" s="5">
        <f t="shared" si="69"/>
        <v>1</v>
      </c>
      <c r="N4442" s="5" t="str">
        <f>TEXT(Table1[[#This Row],[Date]],"mmm")</f>
        <v>Jun</v>
      </c>
      <c r="O4442" s="5">
        <f>YEAR(Table1[[#This Row],[Date]])</f>
        <v>2023</v>
      </c>
    </row>
    <row r="4443" spans="1:15" x14ac:dyDescent="0.25">
      <c r="A4443" s="5">
        <v>4442</v>
      </c>
      <c r="B4443" s="6">
        <v>44940</v>
      </c>
      <c r="C4443" s="5" t="s">
        <v>68</v>
      </c>
      <c r="D4443" s="5" t="str">
        <f>VLOOKUP($C4443,'Sales Person'!$A$1:$C$21,2,0)</f>
        <v>Samantha Irvin</v>
      </c>
      <c r="E4443" s="5" t="s">
        <v>15</v>
      </c>
      <c r="F4443" s="5" t="str">
        <f>VLOOKUP($E4443,Country!$A$1:$B$11,2,0)</f>
        <v>Oceania</v>
      </c>
      <c r="G4443" s="5" t="s">
        <v>26</v>
      </c>
      <c r="H4443" s="5" t="str">
        <f>VLOOKUP($G4443,Products!$A$1:$C$11,COLUMNS(Products!$A$2:B4443),0)</f>
        <v>Electronics</v>
      </c>
      <c r="I4443" s="5">
        <f>VLOOKUP($G4443,Products!$A$1:$C$11,COLUMNS(Products!$A$2:C4443),0)</f>
        <v>263.2</v>
      </c>
      <c r="J4443" s="5">
        <v>789.82</v>
      </c>
      <c r="K4443" s="5" t="s">
        <v>81</v>
      </c>
      <c r="L4443" s="6">
        <v>44960</v>
      </c>
      <c r="M4443" s="5">
        <f t="shared" si="69"/>
        <v>20</v>
      </c>
      <c r="N4443" s="5" t="str">
        <f>TEXT(Table1[[#This Row],[Date]],"mmm")</f>
        <v>Jan</v>
      </c>
      <c r="O4443" s="5">
        <f>YEAR(Table1[[#This Row],[Date]])</f>
        <v>2023</v>
      </c>
    </row>
    <row r="4444" spans="1:15" x14ac:dyDescent="0.25">
      <c r="A4444" s="5">
        <v>4443</v>
      </c>
      <c r="B4444" s="6">
        <v>45169</v>
      </c>
      <c r="C4444" s="5" t="s">
        <v>38</v>
      </c>
      <c r="D4444" s="5" t="str">
        <f>VLOOKUP($C4444,'Sales Person'!$A$1:$C$21,2,0)</f>
        <v>Samantha Irvin</v>
      </c>
      <c r="E4444" s="5" t="s">
        <v>4</v>
      </c>
      <c r="F4444" s="5" t="str">
        <f>VLOOKUP($E4444,Country!$A$1:$B$11,2,0)</f>
        <v>North America</v>
      </c>
      <c r="G4444" s="5" t="s">
        <v>24</v>
      </c>
      <c r="H4444" s="5" t="str">
        <f>VLOOKUP($G4444,Products!$A$1:$C$11,COLUMNS(Products!$A$2:B4444),0)</f>
        <v>Audio</v>
      </c>
      <c r="I4444" s="5">
        <f>VLOOKUP($G4444,Products!$A$1:$C$11,COLUMNS(Products!$A$2:C4444),0)</f>
        <v>195.62</v>
      </c>
      <c r="J4444" s="5">
        <v>561.55999999999995</v>
      </c>
      <c r="K4444" s="5" t="s">
        <v>84</v>
      </c>
      <c r="L4444" s="5" t="s">
        <v>83</v>
      </c>
      <c r="M4444" s="5" t="str">
        <f t="shared" si="69"/>
        <v>0</v>
      </c>
      <c r="N4444" s="5" t="str">
        <f>TEXT(Table1[[#This Row],[Date]],"mmm")</f>
        <v>Aug</v>
      </c>
      <c r="O4444" s="5">
        <f>YEAR(Table1[[#This Row],[Date]])</f>
        <v>2023</v>
      </c>
    </row>
    <row r="4445" spans="1:15" x14ac:dyDescent="0.25">
      <c r="A4445" s="5">
        <v>4444</v>
      </c>
      <c r="B4445" s="6">
        <v>45024</v>
      </c>
      <c r="C4445" s="5" t="s">
        <v>62</v>
      </c>
      <c r="D4445" s="5" t="str">
        <f>VLOOKUP($C4445,'Sales Person'!$A$1:$C$21,2,0)</f>
        <v>Cathy Kelley</v>
      </c>
      <c r="E4445" s="5" t="s">
        <v>9</v>
      </c>
      <c r="F4445" s="5" t="str">
        <f>VLOOKUP($E4445,Country!$A$1:$B$11,2,0)</f>
        <v>Europe</v>
      </c>
      <c r="G4445" s="5" t="s">
        <v>30</v>
      </c>
      <c r="H4445" s="5" t="str">
        <f>VLOOKUP($G4445,Products!$A$1:$C$11,COLUMNS(Products!$A$2:B4445),0)</f>
        <v>Audio</v>
      </c>
      <c r="I4445" s="5">
        <f>VLOOKUP($G4445,Products!$A$1:$C$11,COLUMNS(Products!$A$2:C4445),0)</f>
        <v>199.57</v>
      </c>
      <c r="J4445" s="5">
        <v>880.1</v>
      </c>
      <c r="K4445" s="5" t="s">
        <v>81</v>
      </c>
      <c r="L4445" s="6">
        <v>45034</v>
      </c>
      <c r="M4445" s="5">
        <f t="shared" si="69"/>
        <v>10</v>
      </c>
      <c r="N4445" s="5" t="str">
        <f>TEXT(Table1[[#This Row],[Date]],"mmm")</f>
        <v>Apr</v>
      </c>
      <c r="O4445" s="5">
        <f>YEAR(Table1[[#This Row],[Date]])</f>
        <v>2023</v>
      </c>
    </row>
    <row r="4446" spans="1:15" x14ac:dyDescent="0.25">
      <c r="A4446" s="5">
        <v>4445</v>
      </c>
      <c r="B4446" s="6">
        <v>45058</v>
      </c>
      <c r="C4446" s="5" t="s">
        <v>44</v>
      </c>
      <c r="D4446" s="5" t="str">
        <f>VLOOKUP($C4446,'Sales Person'!$A$1:$C$21,2,0)</f>
        <v>Cathy Kelley</v>
      </c>
      <c r="E4446" s="5" t="s">
        <v>14</v>
      </c>
      <c r="F4446" s="5" t="str">
        <f>VLOOKUP($E4446,Country!$A$1:$B$11,2,0)</f>
        <v>Asia</v>
      </c>
      <c r="G4446" s="5" t="s">
        <v>20</v>
      </c>
      <c r="H4446" s="5" t="str">
        <f>VLOOKUP($G4446,Products!$A$1:$C$11,COLUMNS(Products!$A$2:B4446),0)</f>
        <v>Office Equipment</v>
      </c>
      <c r="I4446" s="5">
        <f>VLOOKUP($G4446,Products!$A$1:$C$11,COLUMNS(Products!$A$2:C4446),0)</f>
        <v>350.59</v>
      </c>
      <c r="J4446" s="5">
        <v>917.32</v>
      </c>
      <c r="K4446" s="5" t="s">
        <v>84</v>
      </c>
      <c r="L4446" s="5" t="s">
        <v>83</v>
      </c>
      <c r="M4446" s="5" t="str">
        <f t="shared" si="69"/>
        <v>0</v>
      </c>
      <c r="N4446" s="5" t="str">
        <f>TEXT(Table1[[#This Row],[Date]],"mmm")</f>
        <v>May</v>
      </c>
      <c r="O4446" s="5">
        <f>YEAR(Table1[[#This Row],[Date]])</f>
        <v>2023</v>
      </c>
    </row>
    <row r="4447" spans="1:15" x14ac:dyDescent="0.25">
      <c r="A4447" s="5">
        <v>4446</v>
      </c>
      <c r="B4447" s="6">
        <v>45413</v>
      </c>
      <c r="C4447" s="5" t="s">
        <v>70</v>
      </c>
      <c r="D4447" s="5" t="str">
        <f>VLOOKUP($C4447,'Sales Person'!$A$1:$C$21,2,0)</f>
        <v>Cathy Kelley</v>
      </c>
      <c r="E4447" s="5" t="s">
        <v>14</v>
      </c>
      <c r="F4447" s="5" t="str">
        <f>VLOOKUP($E4447,Country!$A$1:$B$11,2,0)</f>
        <v>Asia</v>
      </c>
      <c r="G4447" s="5" t="s">
        <v>28</v>
      </c>
      <c r="H4447" s="5" t="str">
        <f>VLOOKUP($G4447,Products!$A$1:$C$11,COLUMNS(Products!$A$2:B4447),0)</f>
        <v>Electronics</v>
      </c>
      <c r="I4447" s="5">
        <f>VLOOKUP($G4447,Products!$A$1:$C$11,COLUMNS(Products!$A$2:C4447),0)</f>
        <v>282.79000000000002</v>
      </c>
      <c r="J4447" s="5">
        <v>345.95</v>
      </c>
      <c r="K4447" s="5" t="s">
        <v>84</v>
      </c>
      <c r="L4447" s="5" t="s">
        <v>83</v>
      </c>
      <c r="M4447" s="5" t="str">
        <f t="shared" si="69"/>
        <v>0</v>
      </c>
      <c r="N4447" s="5" t="str">
        <f>TEXT(Table1[[#This Row],[Date]],"mmm")</f>
        <v>May</v>
      </c>
      <c r="O4447" s="5">
        <f>YEAR(Table1[[#This Row],[Date]])</f>
        <v>2024</v>
      </c>
    </row>
    <row r="4448" spans="1:15" x14ac:dyDescent="0.25">
      <c r="A4448" s="5">
        <v>4447</v>
      </c>
      <c r="B4448" s="6">
        <v>45631</v>
      </c>
      <c r="C4448" s="5" t="s">
        <v>54</v>
      </c>
      <c r="D4448" s="5" t="str">
        <f>VLOOKUP($C4448,'Sales Person'!$A$1:$C$21,2,0)</f>
        <v>Michale Cole</v>
      </c>
      <c r="E4448" s="5" t="s">
        <v>15</v>
      </c>
      <c r="F4448" s="5" t="str">
        <f>VLOOKUP($E4448,Country!$A$1:$B$11,2,0)</f>
        <v>Oceania</v>
      </c>
      <c r="G4448" s="5" t="s">
        <v>28</v>
      </c>
      <c r="H4448" s="5" t="str">
        <f>VLOOKUP($G4448,Products!$A$1:$C$11,COLUMNS(Products!$A$2:B4448),0)</f>
        <v>Electronics</v>
      </c>
      <c r="I4448" s="5">
        <f>VLOOKUP($G4448,Products!$A$1:$C$11,COLUMNS(Products!$A$2:C4448),0)</f>
        <v>282.79000000000002</v>
      </c>
      <c r="J4448" s="5">
        <v>466.56</v>
      </c>
      <c r="K4448" s="5" t="s">
        <v>81</v>
      </c>
      <c r="L4448" s="6">
        <v>45651</v>
      </c>
      <c r="M4448" s="5">
        <f t="shared" si="69"/>
        <v>20</v>
      </c>
      <c r="N4448" s="5" t="str">
        <f>TEXT(Table1[[#This Row],[Date]],"mmm")</f>
        <v>Dec</v>
      </c>
      <c r="O4448" s="5">
        <f>YEAR(Table1[[#This Row],[Date]])</f>
        <v>2024</v>
      </c>
    </row>
    <row r="4449" spans="1:15" x14ac:dyDescent="0.25">
      <c r="A4449" s="5">
        <v>4448</v>
      </c>
      <c r="B4449" s="6">
        <v>44956</v>
      </c>
      <c r="C4449" s="5" t="s">
        <v>58</v>
      </c>
      <c r="D4449" s="5" t="str">
        <f>VLOOKUP($C4449,'Sales Person'!$A$1:$C$21,2,0)</f>
        <v>Nick Patrick</v>
      </c>
      <c r="E4449" s="5" t="s">
        <v>11</v>
      </c>
      <c r="F4449" s="5" t="str">
        <f>VLOOKUP($E4449,Country!$A$1:$B$11,2,0)</f>
        <v>Asia</v>
      </c>
      <c r="G4449" s="5" t="s">
        <v>30</v>
      </c>
      <c r="H4449" s="5" t="str">
        <f>VLOOKUP($G4449,Products!$A$1:$C$11,COLUMNS(Products!$A$2:B4449),0)</f>
        <v>Audio</v>
      </c>
      <c r="I4449" s="5">
        <f>VLOOKUP($G4449,Products!$A$1:$C$11,COLUMNS(Products!$A$2:C4449),0)</f>
        <v>199.57</v>
      </c>
      <c r="J4449" s="5">
        <v>491.52</v>
      </c>
      <c r="K4449" s="5" t="s">
        <v>81</v>
      </c>
      <c r="L4449" s="6">
        <v>44968</v>
      </c>
      <c r="M4449" s="5">
        <f t="shared" si="69"/>
        <v>12</v>
      </c>
      <c r="N4449" s="5" t="str">
        <f>TEXT(Table1[[#This Row],[Date]],"mmm")</f>
        <v>Jan</v>
      </c>
      <c r="O4449" s="5">
        <f>YEAR(Table1[[#This Row],[Date]])</f>
        <v>2023</v>
      </c>
    </row>
    <row r="4450" spans="1:15" x14ac:dyDescent="0.25">
      <c r="A4450" s="5">
        <v>4449</v>
      </c>
      <c r="B4450" s="6">
        <v>45171</v>
      </c>
      <c r="C4450" s="5" t="s">
        <v>42</v>
      </c>
      <c r="D4450" s="5" t="str">
        <f>VLOOKUP($C4450,'Sales Person'!$A$1:$C$21,2,0)</f>
        <v>Cathy Kelley</v>
      </c>
      <c r="E4450" s="5" t="s">
        <v>14</v>
      </c>
      <c r="F4450" s="5" t="str">
        <f>VLOOKUP($E4450,Country!$A$1:$B$11,2,0)</f>
        <v>Asia</v>
      </c>
      <c r="G4450" s="5" t="s">
        <v>33</v>
      </c>
      <c r="H4450" s="5" t="str">
        <f>VLOOKUP($G4450,Products!$A$1:$C$11,COLUMNS(Products!$A$2:B4450),0)</f>
        <v>Electronics</v>
      </c>
      <c r="I4450" s="5">
        <f>VLOOKUP($G4450,Products!$A$1:$C$11,COLUMNS(Products!$A$2:C4450),0)</f>
        <v>381.62</v>
      </c>
      <c r="J4450" s="5">
        <v>489.4</v>
      </c>
      <c r="K4450" s="5" t="s">
        <v>81</v>
      </c>
      <c r="L4450" s="6">
        <v>45189</v>
      </c>
      <c r="M4450" s="5">
        <f t="shared" si="69"/>
        <v>18</v>
      </c>
      <c r="N4450" s="5" t="str">
        <f>TEXT(Table1[[#This Row],[Date]],"mmm")</f>
        <v>Sep</v>
      </c>
      <c r="O4450" s="5">
        <f>YEAR(Table1[[#This Row],[Date]])</f>
        <v>2023</v>
      </c>
    </row>
    <row r="4451" spans="1:15" x14ac:dyDescent="0.25">
      <c r="A4451" s="5">
        <v>4450</v>
      </c>
      <c r="B4451" s="6">
        <v>45151</v>
      </c>
      <c r="C4451" s="5" t="s">
        <v>72</v>
      </c>
      <c r="D4451" s="5" t="str">
        <f>VLOOKUP($C4451,'Sales Person'!$A$1:$C$21,2,0)</f>
        <v>Cathy Kelley</v>
      </c>
      <c r="E4451" s="5" t="s">
        <v>14</v>
      </c>
      <c r="F4451" s="5" t="str">
        <f>VLOOKUP($E4451,Country!$A$1:$B$11,2,0)</f>
        <v>Asia</v>
      </c>
      <c r="G4451" s="5" t="s">
        <v>32</v>
      </c>
      <c r="H4451" s="5" t="str">
        <f>VLOOKUP($G4451,Products!$A$1:$C$11,COLUMNS(Products!$A$2:B4451),0)</f>
        <v>Audio</v>
      </c>
      <c r="I4451" s="5">
        <f>VLOOKUP($G4451,Products!$A$1:$C$11,COLUMNS(Products!$A$2:C4451),0)</f>
        <v>143.09</v>
      </c>
      <c r="J4451" s="5">
        <v>782.07</v>
      </c>
      <c r="K4451" s="5" t="s">
        <v>81</v>
      </c>
      <c r="L4451" s="6">
        <v>45169</v>
      </c>
      <c r="M4451" s="5">
        <f t="shared" si="69"/>
        <v>18</v>
      </c>
      <c r="N4451" s="5" t="str">
        <f>TEXT(Table1[[#This Row],[Date]],"mmm")</f>
        <v>Aug</v>
      </c>
      <c r="O4451" s="5">
        <f>YEAR(Table1[[#This Row],[Date]])</f>
        <v>2023</v>
      </c>
    </row>
    <row r="4452" spans="1:15" x14ac:dyDescent="0.25">
      <c r="A4452" s="5">
        <v>4451</v>
      </c>
      <c r="B4452" s="6">
        <v>45109</v>
      </c>
      <c r="C4452" s="5" t="s">
        <v>52</v>
      </c>
      <c r="D4452" s="5" t="str">
        <f>VLOOKUP($C4452,'Sales Person'!$A$1:$C$21,2,0)</f>
        <v>Nick Patrick</v>
      </c>
      <c r="E4452" s="5" t="s">
        <v>2</v>
      </c>
      <c r="F4452" s="5" t="str">
        <f>VLOOKUP($E4452,Country!$A$1:$B$11,2,0)</f>
        <v>North America</v>
      </c>
      <c r="G4452" s="5" t="s">
        <v>28</v>
      </c>
      <c r="H4452" s="5" t="str">
        <f>VLOOKUP($G4452,Products!$A$1:$C$11,COLUMNS(Products!$A$2:B4452),0)</f>
        <v>Electronics</v>
      </c>
      <c r="I4452" s="5">
        <f>VLOOKUP($G4452,Products!$A$1:$C$11,COLUMNS(Products!$A$2:C4452),0)</f>
        <v>282.79000000000002</v>
      </c>
      <c r="J4452" s="5">
        <v>945.5</v>
      </c>
      <c r="K4452" s="5" t="s">
        <v>84</v>
      </c>
      <c r="L4452" s="5" t="s">
        <v>83</v>
      </c>
      <c r="M4452" s="5" t="str">
        <f t="shared" si="69"/>
        <v>0</v>
      </c>
      <c r="N4452" s="5" t="str">
        <f>TEXT(Table1[[#This Row],[Date]],"mmm")</f>
        <v>Jul</v>
      </c>
      <c r="O4452" s="5">
        <f>YEAR(Table1[[#This Row],[Date]])</f>
        <v>2023</v>
      </c>
    </row>
    <row r="4453" spans="1:15" x14ac:dyDescent="0.25">
      <c r="A4453" s="5">
        <v>4452</v>
      </c>
      <c r="B4453" s="6">
        <v>44962</v>
      </c>
      <c r="C4453" s="5" t="s">
        <v>60</v>
      </c>
      <c r="D4453" s="5" t="str">
        <f>VLOOKUP($C4453,'Sales Person'!$A$1:$C$21,2,0)</f>
        <v>Cathy Kelley</v>
      </c>
      <c r="E4453" s="5" t="s">
        <v>15</v>
      </c>
      <c r="F4453" s="5" t="str">
        <f>VLOOKUP($E4453,Country!$A$1:$B$11,2,0)</f>
        <v>Oceania</v>
      </c>
      <c r="G4453" s="5" t="s">
        <v>29</v>
      </c>
      <c r="H4453" s="5" t="str">
        <f>VLOOKUP($G4453,Products!$A$1:$C$11,COLUMNS(Products!$A$2:B4453),0)</f>
        <v>Computing</v>
      </c>
      <c r="I4453" s="5">
        <f>VLOOKUP($G4453,Products!$A$1:$C$11,COLUMNS(Products!$A$2:C4453),0)</f>
        <v>104.6</v>
      </c>
      <c r="J4453" s="5">
        <v>382.44</v>
      </c>
      <c r="K4453" s="5" t="s">
        <v>84</v>
      </c>
      <c r="L4453" s="5" t="s">
        <v>83</v>
      </c>
      <c r="M4453" s="5" t="str">
        <f t="shared" si="69"/>
        <v>0</v>
      </c>
      <c r="N4453" s="5" t="str">
        <f>TEXT(Table1[[#This Row],[Date]],"mmm")</f>
        <v>Feb</v>
      </c>
      <c r="O4453" s="5">
        <f>YEAR(Table1[[#This Row],[Date]])</f>
        <v>2023</v>
      </c>
    </row>
    <row r="4454" spans="1:15" x14ac:dyDescent="0.25">
      <c r="A4454" s="5">
        <v>4453</v>
      </c>
      <c r="B4454" s="6">
        <v>45254</v>
      </c>
      <c r="C4454" s="5" t="s">
        <v>48</v>
      </c>
      <c r="D4454" s="5" t="str">
        <f>VLOOKUP($C4454,'Sales Person'!$A$1:$C$21,2,0)</f>
        <v>Cathy Kelley</v>
      </c>
      <c r="E4454" s="5" t="s">
        <v>14</v>
      </c>
      <c r="F4454" s="5" t="str">
        <f>VLOOKUP($E4454,Country!$A$1:$B$11,2,0)</f>
        <v>Asia</v>
      </c>
      <c r="G4454" s="5" t="s">
        <v>30</v>
      </c>
      <c r="H4454" s="5" t="str">
        <f>VLOOKUP($G4454,Products!$A$1:$C$11,COLUMNS(Products!$A$2:B4454),0)</f>
        <v>Audio</v>
      </c>
      <c r="I4454" s="5">
        <f>VLOOKUP($G4454,Products!$A$1:$C$11,COLUMNS(Products!$A$2:C4454),0)</f>
        <v>199.57</v>
      </c>
      <c r="J4454" s="5">
        <v>898.74</v>
      </c>
      <c r="K4454" s="5" t="s">
        <v>81</v>
      </c>
      <c r="L4454" s="6">
        <v>45272</v>
      </c>
      <c r="M4454" s="5">
        <f t="shared" si="69"/>
        <v>18</v>
      </c>
      <c r="N4454" s="5" t="str">
        <f>TEXT(Table1[[#This Row],[Date]],"mmm")</f>
        <v>Nov</v>
      </c>
      <c r="O4454" s="5">
        <f>YEAR(Table1[[#This Row],[Date]])</f>
        <v>2023</v>
      </c>
    </row>
    <row r="4455" spans="1:15" x14ac:dyDescent="0.25">
      <c r="A4455" s="5">
        <v>4454</v>
      </c>
      <c r="B4455" s="6">
        <v>45252</v>
      </c>
      <c r="C4455" s="5" t="s">
        <v>60</v>
      </c>
      <c r="D4455" s="5" t="str">
        <f>VLOOKUP($C4455,'Sales Person'!$A$1:$C$21,2,0)</f>
        <v>Cathy Kelley</v>
      </c>
      <c r="E4455" s="5" t="s">
        <v>10</v>
      </c>
      <c r="F4455" s="5" t="str">
        <f>VLOOKUP($E4455,Country!$A$1:$B$11,2,0)</f>
        <v>Europe</v>
      </c>
      <c r="G4455" s="5" t="s">
        <v>30</v>
      </c>
      <c r="H4455" s="5" t="str">
        <f>VLOOKUP($G4455,Products!$A$1:$C$11,COLUMNS(Products!$A$2:B4455),0)</f>
        <v>Audio</v>
      </c>
      <c r="I4455" s="5">
        <f>VLOOKUP($G4455,Products!$A$1:$C$11,COLUMNS(Products!$A$2:C4455),0)</f>
        <v>199.57</v>
      </c>
      <c r="J4455" s="5">
        <v>818.66</v>
      </c>
      <c r="K4455" s="5" t="s">
        <v>84</v>
      </c>
      <c r="L4455" s="5" t="s">
        <v>83</v>
      </c>
      <c r="M4455" s="5" t="str">
        <f t="shared" si="69"/>
        <v>0</v>
      </c>
      <c r="N4455" s="5" t="str">
        <f>TEXT(Table1[[#This Row],[Date]],"mmm")</f>
        <v>Nov</v>
      </c>
      <c r="O4455" s="5">
        <f>YEAR(Table1[[#This Row],[Date]])</f>
        <v>2023</v>
      </c>
    </row>
    <row r="4456" spans="1:15" x14ac:dyDescent="0.25">
      <c r="A4456" s="5">
        <v>4455</v>
      </c>
      <c r="B4456" s="6">
        <v>45611</v>
      </c>
      <c r="C4456" s="5" t="s">
        <v>42</v>
      </c>
      <c r="D4456" s="5" t="str">
        <f>VLOOKUP($C4456,'Sales Person'!$A$1:$C$21,2,0)</f>
        <v>Cathy Kelley</v>
      </c>
      <c r="E4456" s="5" t="s">
        <v>4</v>
      </c>
      <c r="F4456" s="5" t="str">
        <f>VLOOKUP($E4456,Country!$A$1:$B$11,2,0)</f>
        <v>North America</v>
      </c>
      <c r="G4456" s="5" t="s">
        <v>30</v>
      </c>
      <c r="H4456" s="5" t="str">
        <f>VLOOKUP($G4456,Products!$A$1:$C$11,COLUMNS(Products!$A$2:B4456),0)</f>
        <v>Audio</v>
      </c>
      <c r="I4456" s="5">
        <f>VLOOKUP($G4456,Products!$A$1:$C$11,COLUMNS(Products!$A$2:C4456),0)</f>
        <v>199.57</v>
      </c>
      <c r="J4456" s="5">
        <v>351.95</v>
      </c>
      <c r="K4456" s="5" t="s">
        <v>81</v>
      </c>
      <c r="L4456" s="6">
        <v>45613</v>
      </c>
      <c r="M4456" s="5">
        <f t="shared" si="69"/>
        <v>2</v>
      </c>
      <c r="N4456" s="5" t="str">
        <f>TEXT(Table1[[#This Row],[Date]],"mmm")</f>
        <v>Nov</v>
      </c>
      <c r="O4456" s="5">
        <f>YEAR(Table1[[#This Row],[Date]])</f>
        <v>2024</v>
      </c>
    </row>
    <row r="4457" spans="1:15" x14ac:dyDescent="0.25">
      <c r="A4457" s="5">
        <v>4456</v>
      </c>
      <c r="B4457" s="6">
        <v>45084</v>
      </c>
      <c r="C4457" s="5" t="s">
        <v>40</v>
      </c>
      <c r="D4457" s="5" t="str">
        <f>VLOOKUP($C4457,'Sales Person'!$A$1:$C$21,2,0)</f>
        <v>Samantha Irvin</v>
      </c>
      <c r="E4457" s="5" t="s">
        <v>11</v>
      </c>
      <c r="F4457" s="5" t="str">
        <f>VLOOKUP($E4457,Country!$A$1:$B$11,2,0)</f>
        <v>Asia</v>
      </c>
      <c r="G4457" s="5" t="s">
        <v>31</v>
      </c>
      <c r="H4457" s="5" t="str">
        <f>VLOOKUP($G4457,Products!$A$1:$C$11,COLUMNS(Products!$A$2:B4457),0)</f>
        <v>Electronics</v>
      </c>
      <c r="I4457" s="5">
        <f>VLOOKUP($G4457,Products!$A$1:$C$11,COLUMNS(Products!$A$2:C4457),0)</f>
        <v>71.97</v>
      </c>
      <c r="J4457" s="5">
        <v>427.81</v>
      </c>
      <c r="K4457" s="5" t="s">
        <v>84</v>
      </c>
      <c r="L4457" s="5" t="s">
        <v>83</v>
      </c>
      <c r="M4457" s="5" t="str">
        <f t="shared" si="69"/>
        <v>0</v>
      </c>
      <c r="N4457" s="5" t="str">
        <f>TEXT(Table1[[#This Row],[Date]],"mmm")</f>
        <v>Jun</v>
      </c>
      <c r="O4457" s="5">
        <f>YEAR(Table1[[#This Row],[Date]])</f>
        <v>2023</v>
      </c>
    </row>
    <row r="4458" spans="1:15" x14ac:dyDescent="0.25">
      <c r="A4458" s="5">
        <v>4457</v>
      </c>
      <c r="B4458" s="6">
        <v>45471</v>
      </c>
      <c r="C4458" s="5" t="s">
        <v>48</v>
      </c>
      <c r="D4458" s="5" t="str">
        <f>VLOOKUP($C4458,'Sales Person'!$A$1:$C$21,2,0)</f>
        <v>Cathy Kelley</v>
      </c>
      <c r="E4458" s="5" t="s">
        <v>4</v>
      </c>
      <c r="F4458" s="5" t="str">
        <f>VLOOKUP($E4458,Country!$A$1:$B$11,2,0)</f>
        <v>North America</v>
      </c>
      <c r="G4458" s="5" t="s">
        <v>32</v>
      </c>
      <c r="H4458" s="5" t="str">
        <f>VLOOKUP($G4458,Products!$A$1:$C$11,COLUMNS(Products!$A$2:B4458),0)</f>
        <v>Audio</v>
      </c>
      <c r="I4458" s="5">
        <f>VLOOKUP($G4458,Products!$A$1:$C$11,COLUMNS(Products!$A$2:C4458),0)</f>
        <v>143.09</v>
      </c>
      <c r="J4458" s="5">
        <v>283.95999999999998</v>
      </c>
      <c r="K4458" s="5" t="s">
        <v>82</v>
      </c>
      <c r="L4458" s="5" t="s">
        <v>83</v>
      </c>
      <c r="M4458" s="5" t="str">
        <f t="shared" si="69"/>
        <v>0</v>
      </c>
      <c r="N4458" s="5" t="str">
        <f>TEXT(Table1[[#This Row],[Date]],"mmm")</f>
        <v>Jun</v>
      </c>
      <c r="O4458" s="5">
        <f>YEAR(Table1[[#This Row],[Date]])</f>
        <v>2024</v>
      </c>
    </row>
    <row r="4459" spans="1:15" x14ac:dyDescent="0.25">
      <c r="A4459" s="5">
        <v>4458</v>
      </c>
      <c r="B4459" s="6">
        <v>45044</v>
      </c>
      <c r="C4459" s="5" t="s">
        <v>54</v>
      </c>
      <c r="D4459" s="5" t="str">
        <f>VLOOKUP($C4459,'Sales Person'!$A$1:$C$21,2,0)</f>
        <v>Michale Cole</v>
      </c>
      <c r="E4459" s="5" t="s">
        <v>5</v>
      </c>
      <c r="F4459" s="5" t="str">
        <f>VLOOKUP($E4459,Country!$A$1:$B$11,2,0)</f>
        <v>South America</v>
      </c>
      <c r="G4459" s="5" t="s">
        <v>20</v>
      </c>
      <c r="H4459" s="5" t="str">
        <f>VLOOKUP($G4459,Products!$A$1:$C$11,COLUMNS(Products!$A$2:B4459),0)</f>
        <v>Office Equipment</v>
      </c>
      <c r="I4459" s="5">
        <f>VLOOKUP($G4459,Products!$A$1:$C$11,COLUMNS(Products!$A$2:C4459),0)</f>
        <v>350.59</v>
      </c>
      <c r="J4459" s="5">
        <v>463.72</v>
      </c>
      <c r="K4459" s="5" t="s">
        <v>82</v>
      </c>
      <c r="L4459" s="5" t="s">
        <v>83</v>
      </c>
      <c r="M4459" s="5" t="str">
        <f t="shared" si="69"/>
        <v>0</v>
      </c>
      <c r="N4459" s="5" t="str">
        <f>TEXT(Table1[[#This Row],[Date]],"mmm")</f>
        <v>Apr</v>
      </c>
      <c r="O4459" s="5">
        <f>YEAR(Table1[[#This Row],[Date]])</f>
        <v>2023</v>
      </c>
    </row>
    <row r="4460" spans="1:15" x14ac:dyDescent="0.25">
      <c r="A4460" s="5">
        <v>4459</v>
      </c>
      <c r="B4460" s="6">
        <v>45474</v>
      </c>
      <c r="C4460" s="5" t="s">
        <v>38</v>
      </c>
      <c r="D4460" s="5" t="str">
        <f>VLOOKUP($C4460,'Sales Person'!$A$1:$C$21,2,0)</f>
        <v>Samantha Irvin</v>
      </c>
      <c r="E4460" s="5" t="s">
        <v>7</v>
      </c>
      <c r="F4460" s="5" t="str">
        <f>VLOOKUP($E4460,Country!$A$1:$B$11,2,0)</f>
        <v>Europe</v>
      </c>
      <c r="G4460" s="5" t="s">
        <v>33</v>
      </c>
      <c r="H4460" s="5" t="str">
        <f>VLOOKUP($G4460,Products!$A$1:$C$11,COLUMNS(Products!$A$2:B4460),0)</f>
        <v>Electronics</v>
      </c>
      <c r="I4460" s="5">
        <f>VLOOKUP($G4460,Products!$A$1:$C$11,COLUMNS(Products!$A$2:C4460),0)</f>
        <v>381.62</v>
      </c>
      <c r="J4460" s="5">
        <v>923.49</v>
      </c>
      <c r="K4460" s="5" t="s">
        <v>84</v>
      </c>
      <c r="L4460" s="5" t="s">
        <v>83</v>
      </c>
      <c r="M4460" s="5" t="str">
        <f t="shared" si="69"/>
        <v>0</v>
      </c>
      <c r="N4460" s="5" t="str">
        <f>TEXT(Table1[[#This Row],[Date]],"mmm")</f>
        <v>Jul</v>
      </c>
      <c r="O4460" s="5">
        <f>YEAR(Table1[[#This Row],[Date]])</f>
        <v>2024</v>
      </c>
    </row>
    <row r="4461" spans="1:15" x14ac:dyDescent="0.25">
      <c r="A4461" s="5">
        <v>4460</v>
      </c>
      <c r="B4461" s="6">
        <v>45256</v>
      </c>
      <c r="C4461" s="5" t="s">
        <v>70</v>
      </c>
      <c r="D4461" s="5" t="str">
        <f>VLOOKUP($C4461,'Sales Person'!$A$1:$C$21,2,0)</f>
        <v>Cathy Kelley</v>
      </c>
      <c r="E4461" s="5" t="s">
        <v>15</v>
      </c>
      <c r="F4461" s="5" t="str">
        <f>VLOOKUP($E4461,Country!$A$1:$B$11,2,0)</f>
        <v>Oceania</v>
      </c>
      <c r="G4461" s="5" t="s">
        <v>20</v>
      </c>
      <c r="H4461" s="5" t="str">
        <f>VLOOKUP($G4461,Products!$A$1:$C$11,COLUMNS(Products!$A$2:B4461),0)</f>
        <v>Office Equipment</v>
      </c>
      <c r="I4461" s="5">
        <f>VLOOKUP($G4461,Products!$A$1:$C$11,COLUMNS(Products!$A$2:C4461),0)</f>
        <v>350.59</v>
      </c>
      <c r="J4461" s="5">
        <v>150.52000000000001</v>
      </c>
      <c r="K4461" s="5" t="s">
        <v>82</v>
      </c>
      <c r="L4461" s="5" t="s">
        <v>83</v>
      </c>
      <c r="M4461" s="5" t="str">
        <f t="shared" si="69"/>
        <v>0</v>
      </c>
      <c r="N4461" s="5" t="str">
        <f>TEXT(Table1[[#This Row],[Date]],"mmm")</f>
        <v>Nov</v>
      </c>
      <c r="O4461" s="5">
        <f>YEAR(Table1[[#This Row],[Date]])</f>
        <v>2023</v>
      </c>
    </row>
    <row r="4462" spans="1:15" x14ac:dyDescent="0.25">
      <c r="A4462" s="5">
        <v>4461</v>
      </c>
      <c r="B4462" s="6">
        <v>45273</v>
      </c>
      <c r="C4462" s="5" t="s">
        <v>64</v>
      </c>
      <c r="D4462" s="5" t="str">
        <f>VLOOKUP($C4462,'Sales Person'!$A$1:$C$21,2,0)</f>
        <v>Michale Cole</v>
      </c>
      <c r="E4462" s="5" t="s">
        <v>14</v>
      </c>
      <c r="F4462" s="5" t="str">
        <f>VLOOKUP($E4462,Country!$A$1:$B$11,2,0)</f>
        <v>Asia</v>
      </c>
      <c r="G4462" s="5" t="s">
        <v>26</v>
      </c>
      <c r="H4462" s="5" t="str">
        <f>VLOOKUP($G4462,Products!$A$1:$C$11,COLUMNS(Products!$A$2:B4462),0)</f>
        <v>Electronics</v>
      </c>
      <c r="I4462" s="5">
        <f>VLOOKUP($G4462,Products!$A$1:$C$11,COLUMNS(Products!$A$2:C4462),0)</f>
        <v>263.2</v>
      </c>
      <c r="J4462" s="5">
        <v>766.18</v>
      </c>
      <c r="K4462" s="5" t="s">
        <v>84</v>
      </c>
      <c r="L4462" s="5" t="s">
        <v>83</v>
      </c>
      <c r="M4462" s="5" t="str">
        <f t="shared" si="69"/>
        <v>0</v>
      </c>
      <c r="N4462" s="5" t="str">
        <f>TEXT(Table1[[#This Row],[Date]],"mmm")</f>
        <v>Dec</v>
      </c>
      <c r="O4462" s="5">
        <f>YEAR(Table1[[#This Row],[Date]])</f>
        <v>2023</v>
      </c>
    </row>
    <row r="4463" spans="1:15" x14ac:dyDescent="0.25">
      <c r="A4463" s="5">
        <v>4462</v>
      </c>
      <c r="B4463" s="6">
        <v>45162</v>
      </c>
      <c r="C4463" s="5" t="s">
        <v>60</v>
      </c>
      <c r="D4463" s="5" t="str">
        <f>VLOOKUP($C4463,'Sales Person'!$A$1:$C$21,2,0)</f>
        <v>Cathy Kelley</v>
      </c>
      <c r="E4463" s="5" t="s">
        <v>7</v>
      </c>
      <c r="F4463" s="5" t="str">
        <f>VLOOKUP($E4463,Country!$A$1:$B$11,2,0)</f>
        <v>Europe</v>
      </c>
      <c r="G4463" s="5" t="s">
        <v>24</v>
      </c>
      <c r="H4463" s="5" t="str">
        <f>VLOOKUP($G4463,Products!$A$1:$C$11,COLUMNS(Products!$A$2:B4463),0)</f>
        <v>Audio</v>
      </c>
      <c r="I4463" s="5">
        <f>VLOOKUP($G4463,Products!$A$1:$C$11,COLUMNS(Products!$A$2:C4463),0)</f>
        <v>195.62</v>
      </c>
      <c r="J4463" s="5">
        <v>999.07</v>
      </c>
      <c r="K4463" s="5" t="s">
        <v>84</v>
      </c>
      <c r="L4463" s="5" t="s">
        <v>83</v>
      </c>
      <c r="M4463" s="5" t="str">
        <f t="shared" si="69"/>
        <v>0</v>
      </c>
      <c r="N4463" s="5" t="str">
        <f>TEXT(Table1[[#This Row],[Date]],"mmm")</f>
        <v>Aug</v>
      </c>
      <c r="O4463" s="5">
        <f>YEAR(Table1[[#This Row],[Date]])</f>
        <v>2023</v>
      </c>
    </row>
    <row r="4464" spans="1:15" x14ac:dyDescent="0.25">
      <c r="A4464" s="5">
        <v>4463</v>
      </c>
      <c r="B4464" s="6">
        <v>45459</v>
      </c>
      <c r="C4464" s="5" t="s">
        <v>62</v>
      </c>
      <c r="D4464" s="5" t="str">
        <f>VLOOKUP($C4464,'Sales Person'!$A$1:$C$21,2,0)</f>
        <v>Cathy Kelley</v>
      </c>
      <c r="E4464" s="5" t="s">
        <v>9</v>
      </c>
      <c r="F4464" s="5" t="str">
        <f>VLOOKUP($E4464,Country!$A$1:$B$11,2,0)</f>
        <v>Europe</v>
      </c>
      <c r="G4464" s="5" t="s">
        <v>32</v>
      </c>
      <c r="H4464" s="5" t="str">
        <f>VLOOKUP($G4464,Products!$A$1:$C$11,COLUMNS(Products!$A$2:B4464),0)</f>
        <v>Audio</v>
      </c>
      <c r="I4464" s="5">
        <f>VLOOKUP($G4464,Products!$A$1:$C$11,COLUMNS(Products!$A$2:C4464),0)</f>
        <v>143.09</v>
      </c>
      <c r="J4464" s="5">
        <v>277.83999999999997</v>
      </c>
      <c r="K4464" s="5" t="s">
        <v>82</v>
      </c>
      <c r="L4464" s="5" t="s">
        <v>83</v>
      </c>
      <c r="M4464" s="5" t="str">
        <f t="shared" si="69"/>
        <v>0</v>
      </c>
      <c r="N4464" s="5" t="str">
        <f>TEXT(Table1[[#This Row],[Date]],"mmm")</f>
        <v>Jun</v>
      </c>
      <c r="O4464" s="5">
        <f>YEAR(Table1[[#This Row],[Date]])</f>
        <v>2024</v>
      </c>
    </row>
    <row r="4465" spans="1:15" x14ac:dyDescent="0.25">
      <c r="A4465" s="5">
        <v>4464</v>
      </c>
      <c r="B4465" s="6">
        <v>44977</v>
      </c>
      <c r="C4465" s="5" t="s">
        <v>42</v>
      </c>
      <c r="D4465" s="5" t="str">
        <f>VLOOKUP($C4465,'Sales Person'!$A$1:$C$21,2,0)</f>
        <v>Cathy Kelley</v>
      </c>
      <c r="E4465" s="5" t="s">
        <v>5</v>
      </c>
      <c r="F4465" s="5" t="str">
        <f>VLOOKUP($E4465,Country!$A$1:$B$11,2,0)</f>
        <v>South America</v>
      </c>
      <c r="G4465" s="5" t="s">
        <v>28</v>
      </c>
      <c r="H4465" s="5" t="str">
        <f>VLOOKUP($G4465,Products!$A$1:$C$11,COLUMNS(Products!$A$2:B4465),0)</f>
        <v>Electronics</v>
      </c>
      <c r="I4465" s="5">
        <f>VLOOKUP($G4465,Products!$A$1:$C$11,COLUMNS(Products!$A$2:C4465),0)</f>
        <v>282.79000000000002</v>
      </c>
      <c r="J4465" s="5">
        <v>305.27</v>
      </c>
      <c r="K4465" s="5" t="s">
        <v>84</v>
      </c>
      <c r="L4465" s="5" t="s">
        <v>83</v>
      </c>
      <c r="M4465" s="5" t="str">
        <f t="shared" si="69"/>
        <v>0</v>
      </c>
      <c r="N4465" s="5" t="str">
        <f>TEXT(Table1[[#This Row],[Date]],"mmm")</f>
        <v>Feb</v>
      </c>
      <c r="O4465" s="5">
        <f>YEAR(Table1[[#This Row],[Date]])</f>
        <v>2023</v>
      </c>
    </row>
    <row r="4466" spans="1:15" x14ac:dyDescent="0.25">
      <c r="A4466" s="5">
        <v>4465</v>
      </c>
      <c r="B4466" s="6">
        <v>45161</v>
      </c>
      <c r="C4466" s="5" t="s">
        <v>40</v>
      </c>
      <c r="D4466" s="5" t="str">
        <f>VLOOKUP($C4466,'Sales Person'!$A$1:$C$21,2,0)</f>
        <v>Samantha Irvin</v>
      </c>
      <c r="E4466" s="5" t="s">
        <v>5</v>
      </c>
      <c r="F4466" s="5" t="str">
        <f>VLOOKUP($E4466,Country!$A$1:$B$11,2,0)</f>
        <v>South America</v>
      </c>
      <c r="G4466" s="5" t="s">
        <v>22</v>
      </c>
      <c r="H4466" s="5" t="str">
        <f>VLOOKUP($G4466,Products!$A$1:$C$11,COLUMNS(Products!$A$2:B4466),0)</f>
        <v>Computing</v>
      </c>
      <c r="I4466" s="5">
        <f>VLOOKUP($G4466,Products!$A$1:$C$11,COLUMNS(Products!$A$2:C4466),0)</f>
        <v>415.78</v>
      </c>
      <c r="J4466" s="5">
        <v>545.36</v>
      </c>
      <c r="K4466" s="5" t="s">
        <v>82</v>
      </c>
      <c r="L4466" s="5" t="s">
        <v>83</v>
      </c>
      <c r="M4466" s="5" t="str">
        <f t="shared" si="69"/>
        <v>0</v>
      </c>
      <c r="N4466" s="5" t="str">
        <f>TEXT(Table1[[#This Row],[Date]],"mmm")</f>
        <v>Aug</v>
      </c>
      <c r="O4466" s="5">
        <f>YEAR(Table1[[#This Row],[Date]])</f>
        <v>2023</v>
      </c>
    </row>
    <row r="4467" spans="1:15" x14ac:dyDescent="0.25">
      <c r="A4467" s="5">
        <v>4466</v>
      </c>
      <c r="B4467" s="6">
        <v>45050</v>
      </c>
      <c r="C4467" s="5" t="s">
        <v>36</v>
      </c>
      <c r="D4467" s="5" t="str">
        <f>VLOOKUP($C4467,'Sales Person'!$A$1:$C$21,2,0)</f>
        <v>Michale Cole</v>
      </c>
      <c r="E4467" s="5" t="s">
        <v>5</v>
      </c>
      <c r="F4467" s="5" t="str">
        <f>VLOOKUP($E4467,Country!$A$1:$B$11,2,0)</f>
        <v>South America</v>
      </c>
      <c r="G4467" s="5" t="s">
        <v>28</v>
      </c>
      <c r="H4467" s="5" t="str">
        <f>VLOOKUP($G4467,Products!$A$1:$C$11,COLUMNS(Products!$A$2:B4467),0)</f>
        <v>Electronics</v>
      </c>
      <c r="I4467" s="5">
        <f>VLOOKUP($G4467,Products!$A$1:$C$11,COLUMNS(Products!$A$2:C4467),0)</f>
        <v>282.79000000000002</v>
      </c>
      <c r="J4467" s="5">
        <v>960.13</v>
      </c>
      <c r="K4467" s="5" t="s">
        <v>84</v>
      </c>
      <c r="L4467" s="5" t="s">
        <v>83</v>
      </c>
      <c r="M4467" s="5" t="str">
        <f t="shared" si="69"/>
        <v>0</v>
      </c>
      <c r="N4467" s="5" t="str">
        <f>TEXT(Table1[[#This Row],[Date]],"mmm")</f>
        <v>May</v>
      </c>
      <c r="O4467" s="5">
        <f>YEAR(Table1[[#This Row],[Date]])</f>
        <v>2023</v>
      </c>
    </row>
    <row r="4468" spans="1:15" x14ac:dyDescent="0.25">
      <c r="A4468" s="5">
        <v>4467</v>
      </c>
      <c r="B4468" s="6">
        <v>45207</v>
      </c>
      <c r="C4468" s="5" t="s">
        <v>72</v>
      </c>
      <c r="D4468" s="5" t="str">
        <f>VLOOKUP($C4468,'Sales Person'!$A$1:$C$21,2,0)</f>
        <v>Cathy Kelley</v>
      </c>
      <c r="E4468" s="5" t="s">
        <v>7</v>
      </c>
      <c r="F4468" s="5" t="str">
        <f>VLOOKUP($E4468,Country!$A$1:$B$11,2,0)</f>
        <v>Europe</v>
      </c>
      <c r="G4468" s="5" t="s">
        <v>29</v>
      </c>
      <c r="H4468" s="5" t="str">
        <f>VLOOKUP($G4468,Products!$A$1:$C$11,COLUMNS(Products!$A$2:B4468),0)</f>
        <v>Computing</v>
      </c>
      <c r="I4468" s="5">
        <f>VLOOKUP($G4468,Products!$A$1:$C$11,COLUMNS(Products!$A$2:C4468),0)</f>
        <v>104.6</v>
      </c>
      <c r="J4468" s="5">
        <v>135.94999999999999</v>
      </c>
      <c r="K4468" s="5" t="s">
        <v>82</v>
      </c>
      <c r="L4468" s="5" t="s">
        <v>83</v>
      </c>
      <c r="M4468" s="5" t="str">
        <f t="shared" si="69"/>
        <v>0</v>
      </c>
      <c r="N4468" s="5" t="str">
        <f>TEXT(Table1[[#This Row],[Date]],"mmm")</f>
        <v>Oct</v>
      </c>
      <c r="O4468" s="5">
        <f>YEAR(Table1[[#This Row],[Date]])</f>
        <v>2023</v>
      </c>
    </row>
    <row r="4469" spans="1:15" x14ac:dyDescent="0.25">
      <c r="A4469" s="5">
        <v>4468</v>
      </c>
      <c r="B4469" s="6">
        <v>45285</v>
      </c>
      <c r="C4469" s="5" t="s">
        <v>60</v>
      </c>
      <c r="D4469" s="5" t="str">
        <f>VLOOKUP($C4469,'Sales Person'!$A$1:$C$21,2,0)</f>
        <v>Cathy Kelley</v>
      </c>
      <c r="E4469" s="5" t="s">
        <v>2</v>
      </c>
      <c r="F4469" s="5" t="str">
        <f>VLOOKUP($E4469,Country!$A$1:$B$11,2,0)</f>
        <v>North America</v>
      </c>
      <c r="G4469" s="5" t="s">
        <v>29</v>
      </c>
      <c r="H4469" s="5" t="str">
        <f>VLOOKUP($G4469,Products!$A$1:$C$11,COLUMNS(Products!$A$2:B4469),0)</f>
        <v>Computing</v>
      </c>
      <c r="I4469" s="5">
        <f>VLOOKUP($G4469,Products!$A$1:$C$11,COLUMNS(Products!$A$2:C4469),0)</f>
        <v>104.6</v>
      </c>
      <c r="J4469" s="5">
        <v>121.1</v>
      </c>
      <c r="K4469" s="5" t="s">
        <v>82</v>
      </c>
      <c r="L4469" s="5" t="s">
        <v>83</v>
      </c>
      <c r="M4469" s="5" t="str">
        <f t="shared" si="69"/>
        <v>0</v>
      </c>
      <c r="N4469" s="5" t="str">
        <f>TEXT(Table1[[#This Row],[Date]],"mmm")</f>
        <v>Dec</v>
      </c>
      <c r="O4469" s="5">
        <f>YEAR(Table1[[#This Row],[Date]])</f>
        <v>2023</v>
      </c>
    </row>
    <row r="4470" spans="1:15" x14ac:dyDescent="0.25">
      <c r="A4470" s="5">
        <v>4469</v>
      </c>
      <c r="B4470" s="6">
        <v>45485</v>
      </c>
      <c r="C4470" s="5" t="s">
        <v>54</v>
      </c>
      <c r="D4470" s="5" t="str">
        <f>VLOOKUP($C4470,'Sales Person'!$A$1:$C$21,2,0)</f>
        <v>Michale Cole</v>
      </c>
      <c r="E4470" s="5" t="s">
        <v>15</v>
      </c>
      <c r="F4470" s="5" t="str">
        <f>VLOOKUP($E4470,Country!$A$1:$B$11,2,0)</f>
        <v>Oceania</v>
      </c>
      <c r="G4470" s="5" t="s">
        <v>26</v>
      </c>
      <c r="H4470" s="5" t="str">
        <f>VLOOKUP($G4470,Products!$A$1:$C$11,COLUMNS(Products!$A$2:B4470),0)</f>
        <v>Electronics</v>
      </c>
      <c r="I4470" s="5">
        <f>VLOOKUP($G4470,Products!$A$1:$C$11,COLUMNS(Products!$A$2:C4470),0)</f>
        <v>263.2</v>
      </c>
      <c r="J4470" s="5">
        <v>388.35</v>
      </c>
      <c r="K4470" s="5" t="s">
        <v>81</v>
      </c>
      <c r="L4470" s="6">
        <v>45505</v>
      </c>
      <c r="M4470" s="5">
        <f t="shared" si="69"/>
        <v>20</v>
      </c>
      <c r="N4470" s="5" t="str">
        <f>TEXT(Table1[[#This Row],[Date]],"mmm")</f>
        <v>Jul</v>
      </c>
      <c r="O4470" s="5">
        <f>YEAR(Table1[[#This Row],[Date]])</f>
        <v>2024</v>
      </c>
    </row>
    <row r="4471" spans="1:15" x14ac:dyDescent="0.25">
      <c r="A4471" s="5">
        <v>4470</v>
      </c>
      <c r="B4471" s="6">
        <v>45522</v>
      </c>
      <c r="C4471" s="5" t="s">
        <v>64</v>
      </c>
      <c r="D4471" s="5" t="str">
        <f>VLOOKUP($C4471,'Sales Person'!$A$1:$C$21,2,0)</f>
        <v>Michale Cole</v>
      </c>
      <c r="E4471" s="5" t="s">
        <v>10</v>
      </c>
      <c r="F4471" s="5" t="str">
        <f>VLOOKUP($E4471,Country!$A$1:$B$11,2,0)</f>
        <v>Europe</v>
      </c>
      <c r="G4471" s="5" t="s">
        <v>30</v>
      </c>
      <c r="H4471" s="5" t="str">
        <f>VLOOKUP($G4471,Products!$A$1:$C$11,COLUMNS(Products!$A$2:B4471),0)</f>
        <v>Audio</v>
      </c>
      <c r="I4471" s="5">
        <f>VLOOKUP($G4471,Products!$A$1:$C$11,COLUMNS(Products!$A$2:C4471),0)</f>
        <v>199.57</v>
      </c>
      <c r="J4471" s="5">
        <v>994.9</v>
      </c>
      <c r="K4471" s="5" t="s">
        <v>81</v>
      </c>
      <c r="L4471" s="6">
        <v>45528</v>
      </c>
      <c r="M4471" s="5">
        <f t="shared" si="69"/>
        <v>6</v>
      </c>
      <c r="N4471" s="5" t="str">
        <f>TEXT(Table1[[#This Row],[Date]],"mmm")</f>
        <v>Aug</v>
      </c>
      <c r="O4471" s="5">
        <f>YEAR(Table1[[#This Row],[Date]])</f>
        <v>2024</v>
      </c>
    </row>
    <row r="4472" spans="1:15" x14ac:dyDescent="0.25">
      <c r="A4472" s="5">
        <v>4471</v>
      </c>
      <c r="B4472" s="6">
        <v>45574</v>
      </c>
      <c r="C4472" s="5" t="s">
        <v>52</v>
      </c>
      <c r="D4472" s="5" t="str">
        <f>VLOOKUP($C4472,'Sales Person'!$A$1:$C$21,2,0)</f>
        <v>Nick Patrick</v>
      </c>
      <c r="E4472" s="5" t="s">
        <v>2</v>
      </c>
      <c r="F4472" s="5" t="str">
        <f>VLOOKUP($E4472,Country!$A$1:$B$11,2,0)</f>
        <v>North America</v>
      </c>
      <c r="G4472" s="5" t="s">
        <v>22</v>
      </c>
      <c r="H4472" s="5" t="str">
        <f>VLOOKUP($G4472,Products!$A$1:$C$11,COLUMNS(Products!$A$2:B4472),0)</f>
        <v>Computing</v>
      </c>
      <c r="I4472" s="5">
        <f>VLOOKUP($G4472,Products!$A$1:$C$11,COLUMNS(Products!$A$2:C4472),0)</f>
        <v>415.78</v>
      </c>
      <c r="J4472" s="5">
        <v>197.56</v>
      </c>
      <c r="K4472" s="5" t="s">
        <v>84</v>
      </c>
      <c r="L4472" s="5" t="s">
        <v>83</v>
      </c>
      <c r="M4472" s="5" t="str">
        <f t="shared" si="69"/>
        <v>0</v>
      </c>
      <c r="N4472" s="5" t="str">
        <f>TEXT(Table1[[#This Row],[Date]],"mmm")</f>
        <v>Oct</v>
      </c>
      <c r="O4472" s="5">
        <f>YEAR(Table1[[#This Row],[Date]])</f>
        <v>2024</v>
      </c>
    </row>
    <row r="4473" spans="1:15" x14ac:dyDescent="0.25">
      <c r="A4473" s="5">
        <v>4472</v>
      </c>
      <c r="B4473" s="6">
        <v>45421</v>
      </c>
      <c r="C4473" s="5" t="s">
        <v>40</v>
      </c>
      <c r="D4473" s="5" t="str">
        <f>VLOOKUP($C4473,'Sales Person'!$A$1:$C$21,2,0)</f>
        <v>Samantha Irvin</v>
      </c>
      <c r="E4473" s="5" t="s">
        <v>11</v>
      </c>
      <c r="F4473" s="5" t="str">
        <f>VLOOKUP($E4473,Country!$A$1:$B$11,2,0)</f>
        <v>Asia</v>
      </c>
      <c r="G4473" s="5" t="s">
        <v>26</v>
      </c>
      <c r="H4473" s="5" t="str">
        <f>VLOOKUP($G4473,Products!$A$1:$C$11,COLUMNS(Products!$A$2:B4473),0)</f>
        <v>Electronics</v>
      </c>
      <c r="I4473" s="5">
        <f>VLOOKUP($G4473,Products!$A$1:$C$11,COLUMNS(Products!$A$2:C4473),0)</f>
        <v>263.2</v>
      </c>
      <c r="J4473" s="5">
        <v>313.32</v>
      </c>
      <c r="K4473" s="5" t="s">
        <v>84</v>
      </c>
      <c r="L4473" s="5" t="s">
        <v>83</v>
      </c>
      <c r="M4473" s="5" t="str">
        <f t="shared" si="69"/>
        <v>0</v>
      </c>
      <c r="N4473" s="5" t="str">
        <f>TEXT(Table1[[#This Row],[Date]],"mmm")</f>
        <v>May</v>
      </c>
      <c r="O4473" s="5">
        <f>YEAR(Table1[[#This Row],[Date]])</f>
        <v>2024</v>
      </c>
    </row>
    <row r="4474" spans="1:15" x14ac:dyDescent="0.25">
      <c r="A4474" s="5">
        <v>4473</v>
      </c>
      <c r="B4474" s="6">
        <v>45475</v>
      </c>
      <c r="C4474" s="5" t="s">
        <v>52</v>
      </c>
      <c r="D4474" s="5" t="str">
        <f>VLOOKUP($C4474,'Sales Person'!$A$1:$C$21,2,0)</f>
        <v>Nick Patrick</v>
      </c>
      <c r="E4474" s="5" t="s">
        <v>10</v>
      </c>
      <c r="F4474" s="5" t="str">
        <f>VLOOKUP($E4474,Country!$A$1:$B$11,2,0)</f>
        <v>Europe</v>
      </c>
      <c r="G4474" s="5" t="s">
        <v>31</v>
      </c>
      <c r="H4474" s="5" t="str">
        <f>VLOOKUP($G4474,Products!$A$1:$C$11,COLUMNS(Products!$A$2:B4474),0)</f>
        <v>Electronics</v>
      </c>
      <c r="I4474" s="5">
        <f>VLOOKUP($G4474,Products!$A$1:$C$11,COLUMNS(Products!$A$2:C4474),0)</f>
        <v>71.97</v>
      </c>
      <c r="J4474" s="5">
        <v>324.33</v>
      </c>
      <c r="K4474" s="5" t="s">
        <v>84</v>
      </c>
      <c r="L4474" s="5" t="s">
        <v>83</v>
      </c>
      <c r="M4474" s="5" t="str">
        <f t="shared" si="69"/>
        <v>0</v>
      </c>
      <c r="N4474" s="5" t="str">
        <f>TEXT(Table1[[#This Row],[Date]],"mmm")</f>
        <v>Jul</v>
      </c>
      <c r="O4474" s="5">
        <f>YEAR(Table1[[#This Row],[Date]])</f>
        <v>2024</v>
      </c>
    </row>
    <row r="4475" spans="1:15" x14ac:dyDescent="0.25">
      <c r="A4475" s="5">
        <v>4474</v>
      </c>
      <c r="B4475" s="6">
        <v>45099</v>
      </c>
      <c r="C4475" s="5" t="s">
        <v>52</v>
      </c>
      <c r="D4475" s="5" t="str">
        <f>VLOOKUP($C4475,'Sales Person'!$A$1:$C$21,2,0)</f>
        <v>Nick Patrick</v>
      </c>
      <c r="E4475" s="5" t="s">
        <v>15</v>
      </c>
      <c r="F4475" s="5" t="str">
        <f>VLOOKUP($E4475,Country!$A$1:$B$11,2,0)</f>
        <v>Oceania</v>
      </c>
      <c r="G4475" s="5" t="s">
        <v>33</v>
      </c>
      <c r="H4475" s="5" t="str">
        <f>VLOOKUP($G4475,Products!$A$1:$C$11,COLUMNS(Products!$A$2:B4475),0)</f>
        <v>Electronics</v>
      </c>
      <c r="I4475" s="5">
        <f>VLOOKUP($G4475,Products!$A$1:$C$11,COLUMNS(Products!$A$2:C4475),0)</f>
        <v>381.62</v>
      </c>
      <c r="J4475" s="5">
        <v>641.51</v>
      </c>
      <c r="K4475" s="5" t="s">
        <v>81</v>
      </c>
      <c r="L4475" s="6">
        <v>45119</v>
      </c>
      <c r="M4475" s="5">
        <f t="shared" si="69"/>
        <v>20</v>
      </c>
      <c r="N4475" s="5" t="str">
        <f>TEXT(Table1[[#This Row],[Date]],"mmm")</f>
        <v>Jun</v>
      </c>
      <c r="O4475" s="5">
        <f>YEAR(Table1[[#This Row],[Date]])</f>
        <v>2023</v>
      </c>
    </row>
    <row r="4476" spans="1:15" x14ac:dyDescent="0.25">
      <c r="A4476" s="5">
        <v>4475</v>
      </c>
      <c r="B4476" s="6">
        <v>44990</v>
      </c>
      <c r="C4476" s="5" t="s">
        <v>62</v>
      </c>
      <c r="D4476" s="5" t="str">
        <f>VLOOKUP($C4476,'Sales Person'!$A$1:$C$21,2,0)</f>
        <v>Cathy Kelley</v>
      </c>
      <c r="E4476" s="5" t="s">
        <v>13</v>
      </c>
      <c r="F4476" s="5" t="str">
        <f>VLOOKUP($E4476,Country!$A$1:$B$11,2,0)</f>
        <v>Asia</v>
      </c>
      <c r="G4476" s="5" t="s">
        <v>28</v>
      </c>
      <c r="H4476" s="5" t="str">
        <f>VLOOKUP($G4476,Products!$A$1:$C$11,COLUMNS(Products!$A$2:B4476),0)</f>
        <v>Electronics</v>
      </c>
      <c r="I4476" s="5">
        <f>VLOOKUP($G4476,Products!$A$1:$C$11,COLUMNS(Products!$A$2:C4476),0)</f>
        <v>282.79000000000002</v>
      </c>
      <c r="J4476" s="5">
        <v>363.71</v>
      </c>
      <c r="K4476" s="5" t="s">
        <v>82</v>
      </c>
      <c r="L4476" s="5" t="s">
        <v>83</v>
      </c>
      <c r="M4476" s="5" t="str">
        <f t="shared" si="69"/>
        <v>0</v>
      </c>
      <c r="N4476" s="5" t="str">
        <f>TEXT(Table1[[#This Row],[Date]],"mmm")</f>
        <v>Mar</v>
      </c>
      <c r="O4476" s="5">
        <f>YEAR(Table1[[#This Row],[Date]])</f>
        <v>2023</v>
      </c>
    </row>
    <row r="4477" spans="1:15" x14ac:dyDescent="0.25">
      <c r="A4477" s="5">
        <v>4476</v>
      </c>
      <c r="B4477" s="6">
        <v>45415</v>
      </c>
      <c r="C4477" s="5" t="s">
        <v>44</v>
      </c>
      <c r="D4477" s="5" t="str">
        <f>VLOOKUP($C4477,'Sales Person'!$A$1:$C$21,2,0)</f>
        <v>Cathy Kelley</v>
      </c>
      <c r="E4477" s="5" t="s">
        <v>15</v>
      </c>
      <c r="F4477" s="5" t="str">
        <f>VLOOKUP($E4477,Country!$A$1:$B$11,2,0)</f>
        <v>Oceania</v>
      </c>
      <c r="G4477" s="5" t="s">
        <v>28</v>
      </c>
      <c r="H4477" s="5" t="str">
        <f>VLOOKUP($G4477,Products!$A$1:$C$11,COLUMNS(Products!$A$2:B4477),0)</f>
        <v>Electronics</v>
      </c>
      <c r="I4477" s="5">
        <f>VLOOKUP($G4477,Products!$A$1:$C$11,COLUMNS(Products!$A$2:C4477),0)</f>
        <v>282.79000000000002</v>
      </c>
      <c r="J4477" s="5">
        <v>828.69</v>
      </c>
      <c r="K4477" s="5" t="s">
        <v>81</v>
      </c>
      <c r="L4477" s="6">
        <v>45435</v>
      </c>
      <c r="M4477" s="5">
        <f t="shared" si="69"/>
        <v>20</v>
      </c>
      <c r="N4477" s="5" t="str">
        <f>TEXT(Table1[[#This Row],[Date]],"mmm")</f>
        <v>May</v>
      </c>
      <c r="O4477" s="5">
        <f>YEAR(Table1[[#This Row],[Date]])</f>
        <v>2024</v>
      </c>
    </row>
    <row r="4478" spans="1:15" x14ac:dyDescent="0.25">
      <c r="A4478" s="5">
        <v>4477</v>
      </c>
      <c r="B4478" s="6">
        <v>44970</v>
      </c>
      <c r="C4478" s="5" t="s">
        <v>44</v>
      </c>
      <c r="D4478" s="5" t="str">
        <f>VLOOKUP($C4478,'Sales Person'!$A$1:$C$21,2,0)</f>
        <v>Cathy Kelley</v>
      </c>
      <c r="E4478" s="5" t="s">
        <v>7</v>
      </c>
      <c r="F4478" s="5" t="str">
        <f>VLOOKUP($E4478,Country!$A$1:$B$11,2,0)</f>
        <v>Europe</v>
      </c>
      <c r="G4478" s="5" t="s">
        <v>22</v>
      </c>
      <c r="H4478" s="5" t="str">
        <f>VLOOKUP($G4478,Products!$A$1:$C$11,COLUMNS(Products!$A$2:B4478),0)</f>
        <v>Computing</v>
      </c>
      <c r="I4478" s="5">
        <f>VLOOKUP($G4478,Products!$A$1:$C$11,COLUMNS(Products!$A$2:C4478),0)</f>
        <v>415.78</v>
      </c>
      <c r="J4478" s="5">
        <v>655.1</v>
      </c>
      <c r="K4478" s="5" t="s">
        <v>81</v>
      </c>
      <c r="L4478" s="6">
        <v>44978</v>
      </c>
      <c r="M4478" s="5">
        <f t="shared" si="69"/>
        <v>8</v>
      </c>
      <c r="N4478" s="5" t="str">
        <f>TEXT(Table1[[#This Row],[Date]],"mmm")</f>
        <v>Feb</v>
      </c>
      <c r="O4478" s="5">
        <f>YEAR(Table1[[#This Row],[Date]])</f>
        <v>2023</v>
      </c>
    </row>
    <row r="4479" spans="1:15" x14ac:dyDescent="0.25">
      <c r="A4479" s="5">
        <v>4478</v>
      </c>
      <c r="B4479" s="6">
        <v>45584</v>
      </c>
      <c r="C4479" s="5" t="s">
        <v>56</v>
      </c>
      <c r="D4479" s="5" t="str">
        <f>VLOOKUP($C4479,'Sales Person'!$A$1:$C$21,2,0)</f>
        <v>Nick Patrick</v>
      </c>
      <c r="E4479" s="5" t="s">
        <v>15</v>
      </c>
      <c r="F4479" s="5" t="str">
        <f>VLOOKUP($E4479,Country!$A$1:$B$11,2,0)</f>
        <v>Oceania</v>
      </c>
      <c r="G4479" s="5" t="s">
        <v>28</v>
      </c>
      <c r="H4479" s="5" t="str">
        <f>VLOOKUP($G4479,Products!$A$1:$C$11,COLUMNS(Products!$A$2:B4479),0)</f>
        <v>Electronics</v>
      </c>
      <c r="I4479" s="5">
        <f>VLOOKUP($G4479,Products!$A$1:$C$11,COLUMNS(Products!$A$2:C4479),0)</f>
        <v>282.79000000000002</v>
      </c>
      <c r="J4479" s="5">
        <v>661.34</v>
      </c>
      <c r="K4479" s="5" t="s">
        <v>84</v>
      </c>
      <c r="L4479" s="5" t="s">
        <v>83</v>
      </c>
      <c r="M4479" s="5" t="str">
        <f t="shared" si="69"/>
        <v>0</v>
      </c>
      <c r="N4479" s="5" t="str">
        <f>TEXT(Table1[[#This Row],[Date]],"mmm")</f>
        <v>Oct</v>
      </c>
      <c r="O4479" s="5">
        <f>YEAR(Table1[[#This Row],[Date]])</f>
        <v>2024</v>
      </c>
    </row>
    <row r="4480" spans="1:15" x14ac:dyDescent="0.25">
      <c r="A4480" s="5">
        <v>4479</v>
      </c>
      <c r="B4480" s="6">
        <v>45467</v>
      </c>
      <c r="C4480" s="5" t="s">
        <v>52</v>
      </c>
      <c r="D4480" s="5" t="str">
        <f>VLOOKUP($C4480,'Sales Person'!$A$1:$C$21,2,0)</f>
        <v>Nick Patrick</v>
      </c>
      <c r="E4480" s="5" t="s">
        <v>7</v>
      </c>
      <c r="F4480" s="5" t="str">
        <f>VLOOKUP($E4480,Country!$A$1:$B$11,2,0)</f>
        <v>Europe</v>
      </c>
      <c r="G4480" s="5" t="s">
        <v>20</v>
      </c>
      <c r="H4480" s="5" t="str">
        <f>VLOOKUP($G4480,Products!$A$1:$C$11,COLUMNS(Products!$A$2:B4480),0)</f>
        <v>Office Equipment</v>
      </c>
      <c r="I4480" s="5">
        <f>VLOOKUP($G4480,Products!$A$1:$C$11,COLUMNS(Products!$A$2:C4480),0)</f>
        <v>350.59</v>
      </c>
      <c r="J4480" s="5">
        <v>662.96</v>
      </c>
      <c r="K4480" s="5" t="s">
        <v>84</v>
      </c>
      <c r="L4480" s="5" t="s">
        <v>83</v>
      </c>
      <c r="M4480" s="5" t="str">
        <f t="shared" si="69"/>
        <v>0</v>
      </c>
      <c r="N4480" s="5" t="str">
        <f>TEXT(Table1[[#This Row],[Date]],"mmm")</f>
        <v>Jun</v>
      </c>
      <c r="O4480" s="5">
        <f>YEAR(Table1[[#This Row],[Date]])</f>
        <v>2024</v>
      </c>
    </row>
    <row r="4481" spans="1:15" x14ac:dyDescent="0.25">
      <c r="A4481" s="5">
        <v>4480</v>
      </c>
      <c r="B4481" s="6">
        <v>45157</v>
      </c>
      <c r="C4481" s="5" t="s">
        <v>60</v>
      </c>
      <c r="D4481" s="5" t="str">
        <f>VLOOKUP($C4481,'Sales Person'!$A$1:$C$21,2,0)</f>
        <v>Cathy Kelley</v>
      </c>
      <c r="E4481" s="5" t="s">
        <v>7</v>
      </c>
      <c r="F4481" s="5" t="str">
        <f>VLOOKUP($E4481,Country!$A$1:$B$11,2,0)</f>
        <v>Europe</v>
      </c>
      <c r="G4481" s="5" t="s">
        <v>30</v>
      </c>
      <c r="H4481" s="5" t="str">
        <f>VLOOKUP($G4481,Products!$A$1:$C$11,COLUMNS(Products!$A$2:B4481),0)</f>
        <v>Audio</v>
      </c>
      <c r="I4481" s="5">
        <f>VLOOKUP($G4481,Products!$A$1:$C$11,COLUMNS(Products!$A$2:C4481),0)</f>
        <v>199.57</v>
      </c>
      <c r="J4481" s="5">
        <v>620.04</v>
      </c>
      <c r="K4481" s="5" t="s">
        <v>81</v>
      </c>
      <c r="L4481" s="6">
        <v>45165</v>
      </c>
      <c r="M4481" s="5">
        <f t="shared" si="69"/>
        <v>8</v>
      </c>
      <c r="N4481" s="5" t="str">
        <f>TEXT(Table1[[#This Row],[Date]],"mmm")</f>
        <v>Aug</v>
      </c>
      <c r="O4481" s="5">
        <f>YEAR(Table1[[#This Row],[Date]])</f>
        <v>2023</v>
      </c>
    </row>
    <row r="4482" spans="1:15" x14ac:dyDescent="0.25">
      <c r="A4482" s="5">
        <v>4481</v>
      </c>
      <c r="B4482" s="6">
        <v>45100</v>
      </c>
      <c r="C4482" s="5" t="s">
        <v>72</v>
      </c>
      <c r="D4482" s="5" t="str">
        <f>VLOOKUP($C4482,'Sales Person'!$A$1:$C$21,2,0)</f>
        <v>Cathy Kelley</v>
      </c>
      <c r="E4482" s="5" t="s">
        <v>10</v>
      </c>
      <c r="F4482" s="5" t="str">
        <f>VLOOKUP($E4482,Country!$A$1:$B$11,2,0)</f>
        <v>Europe</v>
      </c>
      <c r="G4482" s="5" t="s">
        <v>26</v>
      </c>
      <c r="H4482" s="5" t="str">
        <f>VLOOKUP($G4482,Products!$A$1:$C$11,COLUMNS(Products!$A$2:B4482),0)</f>
        <v>Electronics</v>
      </c>
      <c r="I4482" s="5">
        <f>VLOOKUP($G4482,Products!$A$1:$C$11,COLUMNS(Products!$A$2:C4482),0)</f>
        <v>263.2</v>
      </c>
      <c r="J4482" s="5">
        <v>708.99</v>
      </c>
      <c r="K4482" s="5" t="s">
        <v>84</v>
      </c>
      <c r="L4482" s="5" t="s">
        <v>83</v>
      </c>
      <c r="M4482" s="5" t="str">
        <f t="shared" ref="M4482:M4545" si="70">IFERROR(L4482-B4482,"0")</f>
        <v>0</v>
      </c>
      <c r="N4482" s="5" t="str">
        <f>TEXT(Table1[[#This Row],[Date]],"mmm")</f>
        <v>Jun</v>
      </c>
      <c r="O4482" s="5">
        <f>YEAR(Table1[[#This Row],[Date]])</f>
        <v>2023</v>
      </c>
    </row>
    <row r="4483" spans="1:15" x14ac:dyDescent="0.25">
      <c r="A4483" s="5">
        <v>4482</v>
      </c>
      <c r="B4483" s="6">
        <v>45145</v>
      </c>
      <c r="C4483" s="5" t="s">
        <v>64</v>
      </c>
      <c r="D4483" s="5" t="str">
        <f>VLOOKUP($C4483,'Sales Person'!$A$1:$C$21,2,0)</f>
        <v>Michale Cole</v>
      </c>
      <c r="E4483" s="5" t="s">
        <v>7</v>
      </c>
      <c r="F4483" s="5" t="str">
        <f>VLOOKUP($E4483,Country!$A$1:$B$11,2,0)</f>
        <v>Europe</v>
      </c>
      <c r="G4483" s="5" t="s">
        <v>28</v>
      </c>
      <c r="H4483" s="5" t="str">
        <f>VLOOKUP($G4483,Products!$A$1:$C$11,COLUMNS(Products!$A$2:B4483),0)</f>
        <v>Electronics</v>
      </c>
      <c r="I4483" s="5">
        <f>VLOOKUP($G4483,Products!$A$1:$C$11,COLUMNS(Products!$A$2:C4483),0)</f>
        <v>282.79000000000002</v>
      </c>
      <c r="J4483" s="5">
        <v>343.46</v>
      </c>
      <c r="K4483" s="5" t="s">
        <v>81</v>
      </c>
      <c r="L4483" s="6">
        <v>45153</v>
      </c>
      <c r="M4483" s="5">
        <f t="shared" si="70"/>
        <v>8</v>
      </c>
      <c r="N4483" s="5" t="str">
        <f>TEXT(Table1[[#This Row],[Date]],"mmm")</f>
        <v>Aug</v>
      </c>
      <c r="O4483" s="5">
        <f>YEAR(Table1[[#This Row],[Date]])</f>
        <v>2023</v>
      </c>
    </row>
    <row r="4484" spans="1:15" x14ac:dyDescent="0.25">
      <c r="A4484" s="5">
        <v>4483</v>
      </c>
      <c r="B4484" s="6">
        <v>45500</v>
      </c>
      <c r="C4484" s="5" t="s">
        <v>66</v>
      </c>
      <c r="D4484" s="5" t="str">
        <f>VLOOKUP($C4484,'Sales Person'!$A$1:$C$21,2,0)</f>
        <v>Michale Cole</v>
      </c>
      <c r="E4484" s="5" t="s">
        <v>9</v>
      </c>
      <c r="F4484" s="5" t="str">
        <f>VLOOKUP($E4484,Country!$A$1:$B$11,2,0)</f>
        <v>Europe</v>
      </c>
      <c r="G4484" s="5" t="s">
        <v>22</v>
      </c>
      <c r="H4484" s="5" t="str">
        <f>VLOOKUP($G4484,Products!$A$1:$C$11,COLUMNS(Products!$A$2:B4484),0)</f>
        <v>Computing</v>
      </c>
      <c r="I4484" s="5">
        <f>VLOOKUP($G4484,Products!$A$1:$C$11,COLUMNS(Products!$A$2:C4484),0)</f>
        <v>415.78</v>
      </c>
      <c r="J4484" s="5">
        <v>837.05</v>
      </c>
      <c r="K4484" s="5" t="s">
        <v>81</v>
      </c>
      <c r="L4484" s="6">
        <v>45510</v>
      </c>
      <c r="M4484" s="5">
        <f t="shared" si="70"/>
        <v>10</v>
      </c>
      <c r="N4484" s="5" t="str">
        <f>TEXT(Table1[[#This Row],[Date]],"mmm")</f>
        <v>Jul</v>
      </c>
      <c r="O4484" s="5">
        <f>YEAR(Table1[[#This Row],[Date]])</f>
        <v>2024</v>
      </c>
    </row>
    <row r="4485" spans="1:15" x14ac:dyDescent="0.25">
      <c r="A4485" s="5">
        <v>4484</v>
      </c>
      <c r="B4485" s="6">
        <v>44932</v>
      </c>
      <c r="C4485" s="5" t="s">
        <v>60</v>
      </c>
      <c r="D4485" s="5" t="str">
        <f>VLOOKUP($C4485,'Sales Person'!$A$1:$C$21,2,0)</f>
        <v>Cathy Kelley</v>
      </c>
      <c r="E4485" s="5" t="s">
        <v>11</v>
      </c>
      <c r="F4485" s="5" t="str">
        <f>VLOOKUP($E4485,Country!$A$1:$B$11,2,0)</f>
        <v>Asia</v>
      </c>
      <c r="G4485" s="5" t="s">
        <v>24</v>
      </c>
      <c r="H4485" s="5" t="str">
        <f>VLOOKUP($G4485,Products!$A$1:$C$11,COLUMNS(Products!$A$2:B4485),0)</f>
        <v>Audio</v>
      </c>
      <c r="I4485" s="5">
        <f>VLOOKUP($G4485,Products!$A$1:$C$11,COLUMNS(Products!$A$2:C4485),0)</f>
        <v>195.62</v>
      </c>
      <c r="J4485" s="5">
        <v>522.51</v>
      </c>
      <c r="K4485" s="5" t="s">
        <v>82</v>
      </c>
      <c r="L4485" s="5" t="s">
        <v>83</v>
      </c>
      <c r="M4485" s="5" t="str">
        <f t="shared" si="70"/>
        <v>0</v>
      </c>
      <c r="N4485" s="5" t="str">
        <f>TEXT(Table1[[#This Row],[Date]],"mmm")</f>
        <v>Jan</v>
      </c>
      <c r="O4485" s="5">
        <f>YEAR(Table1[[#This Row],[Date]])</f>
        <v>2023</v>
      </c>
    </row>
    <row r="4486" spans="1:15" x14ac:dyDescent="0.25">
      <c r="A4486" s="5">
        <v>4485</v>
      </c>
      <c r="B4486" s="6">
        <v>45577</v>
      </c>
      <c r="C4486" s="5" t="s">
        <v>60</v>
      </c>
      <c r="D4486" s="5" t="str">
        <f>VLOOKUP($C4486,'Sales Person'!$A$1:$C$21,2,0)</f>
        <v>Cathy Kelley</v>
      </c>
      <c r="E4486" s="5" t="s">
        <v>14</v>
      </c>
      <c r="F4486" s="5" t="str">
        <f>VLOOKUP($E4486,Country!$A$1:$B$11,2,0)</f>
        <v>Asia</v>
      </c>
      <c r="G4486" s="5" t="s">
        <v>30</v>
      </c>
      <c r="H4486" s="5" t="str">
        <f>VLOOKUP($G4486,Products!$A$1:$C$11,COLUMNS(Products!$A$2:B4486),0)</f>
        <v>Audio</v>
      </c>
      <c r="I4486" s="5">
        <f>VLOOKUP($G4486,Products!$A$1:$C$11,COLUMNS(Products!$A$2:C4486),0)</f>
        <v>199.57</v>
      </c>
      <c r="J4486" s="5">
        <v>945.84</v>
      </c>
      <c r="K4486" s="5" t="s">
        <v>81</v>
      </c>
      <c r="L4486" s="6">
        <v>45595</v>
      </c>
      <c r="M4486" s="5">
        <f t="shared" si="70"/>
        <v>18</v>
      </c>
      <c r="N4486" s="5" t="str">
        <f>TEXT(Table1[[#This Row],[Date]],"mmm")</f>
        <v>Oct</v>
      </c>
      <c r="O4486" s="5">
        <f>YEAR(Table1[[#This Row],[Date]])</f>
        <v>2024</v>
      </c>
    </row>
    <row r="4487" spans="1:15" x14ac:dyDescent="0.25">
      <c r="A4487" s="5">
        <v>4486</v>
      </c>
      <c r="B4487" s="6">
        <v>45529</v>
      </c>
      <c r="C4487" s="5" t="s">
        <v>72</v>
      </c>
      <c r="D4487" s="5" t="str">
        <f>VLOOKUP($C4487,'Sales Person'!$A$1:$C$21,2,0)</f>
        <v>Cathy Kelley</v>
      </c>
      <c r="E4487" s="5" t="s">
        <v>2</v>
      </c>
      <c r="F4487" s="5" t="str">
        <f>VLOOKUP($E4487,Country!$A$1:$B$11,2,0)</f>
        <v>North America</v>
      </c>
      <c r="G4487" s="5" t="s">
        <v>24</v>
      </c>
      <c r="H4487" s="5" t="str">
        <f>VLOOKUP($G4487,Products!$A$1:$C$11,COLUMNS(Products!$A$2:B4487),0)</f>
        <v>Audio</v>
      </c>
      <c r="I4487" s="5">
        <f>VLOOKUP($G4487,Products!$A$1:$C$11,COLUMNS(Products!$A$2:C4487),0)</f>
        <v>195.62</v>
      </c>
      <c r="J4487" s="5">
        <v>100.98</v>
      </c>
      <c r="K4487" s="5" t="s">
        <v>81</v>
      </c>
      <c r="L4487" s="6">
        <v>45530</v>
      </c>
      <c r="M4487" s="5">
        <f t="shared" si="70"/>
        <v>1</v>
      </c>
      <c r="N4487" s="5" t="str">
        <f>TEXT(Table1[[#This Row],[Date]],"mmm")</f>
        <v>Aug</v>
      </c>
      <c r="O4487" s="5">
        <f>YEAR(Table1[[#This Row],[Date]])</f>
        <v>2024</v>
      </c>
    </row>
    <row r="4488" spans="1:15" x14ac:dyDescent="0.25">
      <c r="A4488" s="5">
        <v>4487</v>
      </c>
      <c r="B4488" s="6">
        <v>45472</v>
      </c>
      <c r="C4488" s="5" t="s">
        <v>68</v>
      </c>
      <c r="D4488" s="5" t="str">
        <f>VLOOKUP($C4488,'Sales Person'!$A$1:$C$21,2,0)</f>
        <v>Samantha Irvin</v>
      </c>
      <c r="E4488" s="5" t="s">
        <v>5</v>
      </c>
      <c r="F4488" s="5" t="str">
        <f>VLOOKUP($E4488,Country!$A$1:$B$11,2,0)</f>
        <v>South America</v>
      </c>
      <c r="G4488" s="5" t="s">
        <v>28</v>
      </c>
      <c r="H4488" s="5" t="str">
        <f>VLOOKUP($G4488,Products!$A$1:$C$11,COLUMNS(Products!$A$2:B4488),0)</f>
        <v>Electronics</v>
      </c>
      <c r="I4488" s="5">
        <f>VLOOKUP($G4488,Products!$A$1:$C$11,COLUMNS(Products!$A$2:C4488),0)</f>
        <v>282.79000000000002</v>
      </c>
      <c r="J4488" s="5">
        <v>406.6</v>
      </c>
      <c r="K4488" s="5" t="s">
        <v>84</v>
      </c>
      <c r="L4488" s="5" t="s">
        <v>83</v>
      </c>
      <c r="M4488" s="5" t="str">
        <f t="shared" si="70"/>
        <v>0</v>
      </c>
      <c r="N4488" s="5" t="str">
        <f>TEXT(Table1[[#This Row],[Date]],"mmm")</f>
        <v>Jun</v>
      </c>
      <c r="O4488" s="5">
        <f>YEAR(Table1[[#This Row],[Date]])</f>
        <v>2024</v>
      </c>
    </row>
    <row r="4489" spans="1:15" x14ac:dyDescent="0.25">
      <c r="A4489" s="5">
        <v>4488</v>
      </c>
      <c r="B4489" s="6">
        <v>45288</v>
      </c>
      <c r="C4489" s="5" t="s">
        <v>38</v>
      </c>
      <c r="D4489" s="5" t="str">
        <f>VLOOKUP($C4489,'Sales Person'!$A$1:$C$21,2,0)</f>
        <v>Samantha Irvin</v>
      </c>
      <c r="E4489" s="5" t="s">
        <v>5</v>
      </c>
      <c r="F4489" s="5" t="str">
        <f>VLOOKUP($E4489,Country!$A$1:$B$11,2,0)</f>
        <v>South America</v>
      </c>
      <c r="G4489" s="5" t="s">
        <v>31</v>
      </c>
      <c r="H4489" s="5" t="str">
        <f>VLOOKUP($G4489,Products!$A$1:$C$11,COLUMNS(Products!$A$2:B4489),0)</f>
        <v>Electronics</v>
      </c>
      <c r="I4489" s="5">
        <f>VLOOKUP($G4489,Products!$A$1:$C$11,COLUMNS(Products!$A$2:C4489),0)</f>
        <v>71.97</v>
      </c>
      <c r="J4489" s="5">
        <v>328.19</v>
      </c>
      <c r="K4489" s="5" t="s">
        <v>82</v>
      </c>
      <c r="L4489" s="5" t="s">
        <v>83</v>
      </c>
      <c r="M4489" s="5" t="str">
        <f t="shared" si="70"/>
        <v>0</v>
      </c>
      <c r="N4489" s="5" t="str">
        <f>TEXT(Table1[[#This Row],[Date]],"mmm")</f>
        <v>Dec</v>
      </c>
      <c r="O4489" s="5">
        <f>YEAR(Table1[[#This Row],[Date]])</f>
        <v>2023</v>
      </c>
    </row>
    <row r="4490" spans="1:15" x14ac:dyDescent="0.25">
      <c r="A4490" s="5">
        <v>4489</v>
      </c>
      <c r="B4490" s="6">
        <v>45071</v>
      </c>
      <c r="C4490" s="5" t="s">
        <v>52</v>
      </c>
      <c r="D4490" s="5" t="str">
        <f>VLOOKUP($C4490,'Sales Person'!$A$1:$C$21,2,0)</f>
        <v>Nick Patrick</v>
      </c>
      <c r="E4490" s="5" t="s">
        <v>10</v>
      </c>
      <c r="F4490" s="5" t="str">
        <f>VLOOKUP($E4490,Country!$A$1:$B$11,2,0)</f>
        <v>Europe</v>
      </c>
      <c r="G4490" s="5" t="s">
        <v>26</v>
      </c>
      <c r="H4490" s="5" t="str">
        <f>VLOOKUP($G4490,Products!$A$1:$C$11,COLUMNS(Products!$A$2:B4490),0)</f>
        <v>Electronics</v>
      </c>
      <c r="I4490" s="5">
        <f>VLOOKUP($G4490,Products!$A$1:$C$11,COLUMNS(Products!$A$2:C4490),0)</f>
        <v>263.2</v>
      </c>
      <c r="J4490" s="5">
        <v>352.18</v>
      </c>
      <c r="K4490" s="5" t="s">
        <v>81</v>
      </c>
      <c r="L4490" s="6">
        <v>45077</v>
      </c>
      <c r="M4490" s="5">
        <f t="shared" si="70"/>
        <v>6</v>
      </c>
      <c r="N4490" s="5" t="str">
        <f>TEXT(Table1[[#This Row],[Date]],"mmm")</f>
        <v>May</v>
      </c>
      <c r="O4490" s="5">
        <f>YEAR(Table1[[#This Row],[Date]])</f>
        <v>2023</v>
      </c>
    </row>
    <row r="4491" spans="1:15" x14ac:dyDescent="0.25">
      <c r="A4491" s="5">
        <v>4490</v>
      </c>
      <c r="B4491" s="6">
        <v>45348</v>
      </c>
      <c r="C4491" s="5" t="s">
        <v>62</v>
      </c>
      <c r="D4491" s="5" t="str">
        <f>VLOOKUP($C4491,'Sales Person'!$A$1:$C$21,2,0)</f>
        <v>Cathy Kelley</v>
      </c>
      <c r="E4491" s="5" t="s">
        <v>2</v>
      </c>
      <c r="F4491" s="5" t="str">
        <f>VLOOKUP($E4491,Country!$A$1:$B$11,2,0)</f>
        <v>North America</v>
      </c>
      <c r="G4491" s="5" t="s">
        <v>26</v>
      </c>
      <c r="H4491" s="5" t="str">
        <f>VLOOKUP($G4491,Products!$A$1:$C$11,COLUMNS(Products!$A$2:B4491),0)</f>
        <v>Electronics</v>
      </c>
      <c r="I4491" s="5">
        <f>VLOOKUP($G4491,Products!$A$1:$C$11,COLUMNS(Products!$A$2:C4491),0)</f>
        <v>263.2</v>
      </c>
      <c r="J4491" s="5">
        <v>456.22</v>
      </c>
      <c r="K4491" s="5" t="s">
        <v>82</v>
      </c>
      <c r="L4491" s="5" t="s">
        <v>83</v>
      </c>
      <c r="M4491" s="5" t="str">
        <f t="shared" si="70"/>
        <v>0</v>
      </c>
      <c r="N4491" s="5" t="str">
        <f>TEXT(Table1[[#This Row],[Date]],"mmm")</f>
        <v>Feb</v>
      </c>
      <c r="O4491" s="5">
        <f>YEAR(Table1[[#This Row],[Date]])</f>
        <v>2024</v>
      </c>
    </row>
    <row r="4492" spans="1:15" x14ac:dyDescent="0.25">
      <c r="A4492" s="5">
        <v>4491</v>
      </c>
      <c r="B4492" s="6">
        <v>45308</v>
      </c>
      <c r="C4492" s="5" t="s">
        <v>44</v>
      </c>
      <c r="D4492" s="5" t="str">
        <f>VLOOKUP($C4492,'Sales Person'!$A$1:$C$21,2,0)</f>
        <v>Cathy Kelley</v>
      </c>
      <c r="E4492" s="5" t="s">
        <v>5</v>
      </c>
      <c r="F4492" s="5" t="str">
        <f>VLOOKUP($E4492,Country!$A$1:$B$11,2,0)</f>
        <v>South America</v>
      </c>
      <c r="G4492" s="5" t="s">
        <v>30</v>
      </c>
      <c r="H4492" s="5" t="str">
        <f>VLOOKUP($G4492,Products!$A$1:$C$11,COLUMNS(Products!$A$2:B4492),0)</f>
        <v>Audio</v>
      </c>
      <c r="I4492" s="5">
        <f>VLOOKUP($G4492,Products!$A$1:$C$11,COLUMNS(Products!$A$2:C4492),0)</f>
        <v>199.57</v>
      </c>
      <c r="J4492" s="5">
        <v>969.29</v>
      </c>
      <c r="K4492" s="5" t="s">
        <v>82</v>
      </c>
      <c r="L4492" s="5" t="s">
        <v>83</v>
      </c>
      <c r="M4492" s="5" t="str">
        <f t="shared" si="70"/>
        <v>0</v>
      </c>
      <c r="N4492" s="5" t="str">
        <f>TEXT(Table1[[#This Row],[Date]],"mmm")</f>
        <v>Jan</v>
      </c>
      <c r="O4492" s="5">
        <f>YEAR(Table1[[#This Row],[Date]])</f>
        <v>2024</v>
      </c>
    </row>
    <row r="4493" spans="1:15" x14ac:dyDescent="0.25">
      <c r="A4493" s="5">
        <v>4492</v>
      </c>
      <c r="B4493" s="6">
        <v>45050</v>
      </c>
      <c r="C4493" s="5" t="s">
        <v>44</v>
      </c>
      <c r="D4493" s="5" t="str">
        <f>VLOOKUP($C4493,'Sales Person'!$A$1:$C$21,2,0)</f>
        <v>Cathy Kelley</v>
      </c>
      <c r="E4493" s="5" t="s">
        <v>14</v>
      </c>
      <c r="F4493" s="5" t="str">
        <f>VLOOKUP($E4493,Country!$A$1:$B$11,2,0)</f>
        <v>Asia</v>
      </c>
      <c r="G4493" s="5" t="s">
        <v>30</v>
      </c>
      <c r="H4493" s="5" t="str">
        <f>VLOOKUP($G4493,Products!$A$1:$C$11,COLUMNS(Products!$A$2:B4493),0)</f>
        <v>Audio</v>
      </c>
      <c r="I4493" s="5">
        <f>VLOOKUP($G4493,Products!$A$1:$C$11,COLUMNS(Products!$A$2:C4493),0)</f>
        <v>199.57</v>
      </c>
      <c r="J4493" s="5">
        <v>160.27000000000001</v>
      </c>
      <c r="K4493" s="5" t="s">
        <v>84</v>
      </c>
      <c r="L4493" s="5" t="s">
        <v>83</v>
      </c>
      <c r="M4493" s="5" t="str">
        <f t="shared" si="70"/>
        <v>0</v>
      </c>
      <c r="N4493" s="5" t="str">
        <f>TEXT(Table1[[#This Row],[Date]],"mmm")</f>
        <v>May</v>
      </c>
      <c r="O4493" s="5">
        <f>YEAR(Table1[[#This Row],[Date]])</f>
        <v>2023</v>
      </c>
    </row>
    <row r="4494" spans="1:15" x14ac:dyDescent="0.25">
      <c r="A4494" s="5">
        <v>4493</v>
      </c>
      <c r="B4494" s="6">
        <v>44938</v>
      </c>
      <c r="C4494" s="5" t="s">
        <v>36</v>
      </c>
      <c r="D4494" s="5" t="str">
        <f>VLOOKUP($C4494,'Sales Person'!$A$1:$C$21,2,0)</f>
        <v>Michale Cole</v>
      </c>
      <c r="E4494" s="5" t="s">
        <v>4</v>
      </c>
      <c r="F4494" s="5" t="str">
        <f>VLOOKUP($E4494,Country!$A$1:$B$11,2,0)</f>
        <v>North America</v>
      </c>
      <c r="G4494" s="5" t="s">
        <v>28</v>
      </c>
      <c r="H4494" s="5" t="str">
        <f>VLOOKUP($G4494,Products!$A$1:$C$11,COLUMNS(Products!$A$2:B4494),0)</f>
        <v>Electronics</v>
      </c>
      <c r="I4494" s="5">
        <f>VLOOKUP($G4494,Products!$A$1:$C$11,COLUMNS(Products!$A$2:C4494),0)</f>
        <v>282.79000000000002</v>
      </c>
      <c r="J4494" s="5">
        <v>226.38</v>
      </c>
      <c r="K4494" s="5" t="s">
        <v>81</v>
      </c>
      <c r="L4494" s="6">
        <v>44940</v>
      </c>
      <c r="M4494" s="5">
        <f t="shared" si="70"/>
        <v>2</v>
      </c>
      <c r="N4494" s="5" t="str">
        <f>TEXT(Table1[[#This Row],[Date]],"mmm")</f>
        <v>Jan</v>
      </c>
      <c r="O4494" s="5">
        <f>YEAR(Table1[[#This Row],[Date]])</f>
        <v>2023</v>
      </c>
    </row>
    <row r="4495" spans="1:15" x14ac:dyDescent="0.25">
      <c r="A4495" s="5">
        <v>4494</v>
      </c>
      <c r="B4495" s="6">
        <v>45371</v>
      </c>
      <c r="C4495" s="5" t="s">
        <v>54</v>
      </c>
      <c r="D4495" s="5" t="str">
        <f>VLOOKUP($C4495,'Sales Person'!$A$1:$C$21,2,0)</f>
        <v>Michale Cole</v>
      </c>
      <c r="E4495" s="5" t="s">
        <v>7</v>
      </c>
      <c r="F4495" s="5" t="str">
        <f>VLOOKUP($E4495,Country!$A$1:$B$11,2,0)</f>
        <v>Europe</v>
      </c>
      <c r="G4495" s="5" t="s">
        <v>30</v>
      </c>
      <c r="H4495" s="5" t="str">
        <f>VLOOKUP($G4495,Products!$A$1:$C$11,COLUMNS(Products!$A$2:B4495),0)</f>
        <v>Audio</v>
      </c>
      <c r="I4495" s="5">
        <f>VLOOKUP($G4495,Products!$A$1:$C$11,COLUMNS(Products!$A$2:C4495),0)</f>
        <v>199.57</v>
      </c>
      <c r="J4495" s="5">
        <v>231.97</v>
      </c>
      <c r="K4495" s="5" t="s">
        <v>84</v>
      </c>
      <c r="L4495" s="5" t="s">
        <v>83</v>
      </c>
      <c r="M4495" s="5" t="str">
        <f t="shared" si="70"/>
        <v>0</v>
      </c>
      <c r="N4495" s="5" t="str">
        <f>TEXT(Table1[[#This Row],[Date]],"mmm")</f>
        <v>Mar</v>
      </c>
      <c r="O4495" s="5">
        <f>YEAR(Table1[[#This Row],[Date]])</f>
        <v>2024</v>
      </c>
    </row>
    <row r="4496" spans="1:15" x14ac:dyDescent="0.25">
      <c r="A4496" s="5">
        <v>4495</v>
      </c>
      <c r="B4496" s="6">
        <v>45097</v>
      </c>
      <c r="C4496" s="5" t="s">
        <v>66</v>
      </c>
      <c r="D4496" s="5" t="str">
        <f>VLOOKUP($C4496,'Sales Person'!$A$1:$C$21,2,0)</f>
        <v>Michale Cole</v>
      </c>
      <c r="E4496" s="5" t="s">
        <v>9</v>
      </c>
      <c r="F4496" s="5" t="str">
        <f>VLOOKUP($E4496,Country!$A$1:$B$11,2,0)</f>
        <v>Europe</v>
      </c>
      <c r="G4496" s="5" t="s">
        <v>26</v>
      </c>
      <c r="H4496" s="5" t="str">
        <f>VLOOKUP($G4496,Products!$A$1:$C$11,COLUMNS(Products!$A$2:B4496),0)</f>
        <v>Electronics</v>
      </c>
      <c r="I4496" s="5">
        <f>VLOOKUP($G4496,Products!$A$1:$C$11,COLUMNS(Products!$A$2:C4496),0)</f>
        <v>263.2</v>
      </c>
      <c r="J4496" s="5">
        <v>464.19</v>
      </c>
      <c r="K4496" s="5" t="s">
        <v>84</v>
      </c>
      <c r="L4496" s="5" t="s">
        <v>83</v>
      </c>
      <c r="M4496" s="5" t="str">
        <f t="shared" si="70"/>
        <v>0</v>
      </c>
      <c r="N4496" s="5" t="str">
        <f>TEXT(Table1[[#This Row],[Date]],"mmm")</f>
        <v>Jun</v>
      </c>
      <c r="O4496" s="5">
        <f>YEAR(Table1[[#This Row],[Date]])</f>
        <v>2023</v>
      </c>
    </row>
    <row r="4497" spans="1:15" x14ac:dyDescent="0.25">
      <c r="A4497" s="5">
        <v>4496</v>
      </c>
      <c r="B4497" s="6">
        <v>45446</v>
      </c>
      <c r="C4497" s="5" t="s">
        <v>42</v>
      </c>
      <c r="D4497" s="5" t="str">
        <f>VLOOKUP($C4497,'Sales Person'!$A$1:$C$21,2,0)</f>
        <v>Cathy Kelley</v>
      </c>
      <c r="E4497" s="5" t="s">
        <v>15</v>
      </c>
      <c r="F4497" s="5" t="str">
        <f>VLOOKUP($E4497,Country!$A$1:$B$11,2,0)</f>
        <v>Oceania</v>
      </c>
      <c r="G4497" s="5" t="s">
        <v>33</v>
      </c>
      <c r="H4497" s="5" t="str">
        <f>VLOOKUP($G4497,Products!$A$1:$C$11,COLUMNS(Products!$A$2:B4497),0)</f>
        <v>Electronics</v>
      </c>
      <c r="I4497" s="5">
        <f>VLOOKUP($G4497,Products!$A$1:$C$11,COLUMNS(Products!$A$2:C4497),0)</f>
        <v>381.62</v>
      </c>
      <c r="J4497" s="5">
        <v>852.65</v>
      </c>
      <c r="K4497" s="5" t="s">
        <v>84</v>
      </c>
      <c r="L4497" s="5" t="s">
        <v>83</v>
      </c>
      <c r="M4497" s="5" t="str">
        <f t="shared" si="70"/>
        <v>0</v>
      </c>
      <c r="N4497" s="5" t="str">
        <f>TEXT(Table1[[#This Row],[Date]],"mmm")</f>
        <v>Jun</v>
      </c>
      <c r="O4497" s="5">
        <f>YEAR(Table1[[#This Row],[Date]])</f>
        <v>2024</v>
      </c>
    </row>
    <row r="4498" spans="1:15" x14ac:dyDescent="0.25">
      <c r="A4498" s="5">
        <v>4497</v>
      </c>
      <c r="B4498" s="6">
        <v>45123</v>
      </c>
      <c r="C4498" s="5" t="s">
        <v>42</v>
      </c>
      <c r="D4498" s="5" t="str">
        <f>VLOOKUP($C4498,'Sales Person'!$A$1:$C$21,2,0)</f>
        <v>Cathy Kelley</v>
      </c>
      <c r="E4498" s="5" t="s">
        <v>13</v>
      </c>
      <c r="F4498" s="5" t="str">
        <f>VLOOKUP($E4498,Country!$A$1:$B$11,2,0)</f>
        <v>Asia</v>
      </c>
      <c r="G4498" s="5" t="s">
        <v>33</v>
      </c>
      <c r="H4498" s="5" t="str">
        <f>VLOOKUP($G4498,Products!$A$1:$C$11,COLUMNS(Products!$A$2:B4498),0)</f>
        <v>Electronics</v>
      </c>
      <c r="I4498" s="5">
        <f>VLOOKUP($G4498,Products!$A$1:$C$11,COLUMNS(Products!$A$2:C4498),0)</f>
        <v>381.62</v>
      </c>
      <c r="J4498" s="5">
        <v>429.92</v>
      </c>
      <c r="K4498" s="5" t="s">
        <v>82</v>
      </c>
      <c r="L4498" s="5" t="s">
        <v>83</v>
      </c>
      <c r="M4498" s="5" t="str">
        <f t="shared" si="70"/>
        <v>0</v>
      </c>
      <c r="N4498" s="5" t="str">
        <f>TEXT(Table1[[#This Row],[Date]],"mmm")</f>
        <v>Jul</v>
      </c>
      <c r="O4498" s="5">
        <f>YEAR(Table1[[#This Row],[Date]])</f>
        <v>2023</v>
      </c>
    </row>
    <row r="4499" spans="1:15" x14ac:dyDescent="0.25">
      <c r="A4499" s="5">
        <v>4498</v>
      </c>
      <c r="B4499" s="6">
        <v>45351</v>
      </c>
      <c r="C4499" s="5" t="s">
        <v>46</v>
      </c>
      <c r="D4499" s="5" t="str">
        <f>VLOOKUP($C4499,'Sales Person'!$A$1:$C$21,2,0)</f>
        <v>Nick Patrick</v>
      </c>
      <c r="E4499" s="5" t="s">
        <v>13</v>
      </c>
      <c r="F4499" s="5" t="str">
        <f>VLOOKUP($E4499,Country!$A$1:$B$11,2,0)</f>
        <v>Asia</v>
      </c>
      <c r="G4499" s="5" t="s">
        <v>31</v>
      </c>
      <c r="H4499" s="5" t="str">
        <f>VLOOKUP($G4499,Products!$A$1:$C$11,COLUMNS(Products!$A$2:B4499),0)</f>
        <v>Electronics</v>
      </c>
      <c r="I4499" s="5">
        <f>VLOOKUP($G4499,Products!$A$1:$C$11,COLUMNS(Products!$A$2:C4499),0)</f>
        <v>71.97</v>
      </c>
      <c r="J4499" s="5">
        <v>662.57</v>
      </c>
      <c r="K4499" s="5" t="s">
        <v>84</v>
      </c>
      <c r="L4499" s="5" t="s">
        <v>83</v>
      </c>
      <c r="M4499" s="5" t="str">
        <f t="shared" si="70"/>
        <v>0</v>
      </c>
      <c r="N4499" s="5" t="str">
        <f>TEXT(Table1[[#This Row],[Date]],"mmm")</f>
        <v>Feb</v>
      </c>
      <c r="O4499" s="5">
        <f>YEAR(Table1[[#This Row],[Date]])</f>
        <v>2024</v>
      </c>
    </row>
    <row r="4500" spans="1:15" x14ac:dyDescent="0.25">
      <c r="A4500" s="5">
        <v>4499</v>
      </c>
      <c r="B4500" s="6">
        <v>45565</v>
      </c>
      <c r="C4500" s="5" t="s">
        <v>58</v>
      </c>
      <c r="D4500" s="5" t="str">
        <f>VLOOKUP($C4500,'Sales Person'!$A$1:$C$21,2,0)</f>
        <v>Nick Patrick</v>
      </c>
      <c r="E4500" s="5" t="s">
        <v>15</v>
      </c>
      <c r="F4500" s="5" t="str">
        <f>VLOOKUP($E4500,Country!$A$1:$B$11,2,0)</f>
        <v>Oceania</v>
      </c>
      <c r="G4500" s="5" t="s">
        <v>31</v>
      </c>
      <c r="H4500" s="5" t="str">
        <f>VLOOKUP($G4500,Products!$A$1:$C$11,COLUMNS(Products!$A$2:B4500),0)</f>
        <v>Electronics</v>
      </c>
      <c r="I4500" s="5">
        <f>VLOOKUP($G4500,Products!$A$1:$C$11,COLUMNS(Products!$A$2:C4500),0)</f>
        <v>71.97</v>
      </c>
      <c r="J4500" s="5">
        <v>854.07</v>
      </c>
      <c r="K4500" s="5" t="s">
        <v>82</v>
      </c>
      <c r="L4500" s="5" t="s">
        <v>83</v>
      </c>
      <c r="M4500" s="5" t="str">
        <f t="shared" si="70"/>
        <v>0</v>
      </c>
      <c r="N4500" s="5" t="str">
        <f>TEXT(Table1[[#This Row],[Date]],"mmm")</f>
        <v>Sep</v>
      </c>
      <c r="O4500" s="5">
        <f>YEAR(Table1[[#This Row],[Date]])</f>
        <v>2024</v>
      </c>
    </row>
    <row r="4501" spans="1:15" x14ac:dyDescent="0.25">
      <c r="A4501" s="5">
        <v>4500</v>
      </c>
      <c r="B4501" s="6">
        <v>45182</v>
      </c>
      <c r="C4501" s="5" t="s">
        <v>52</v>
      </c>
      <c r="D4501" s="5" t="str">
        <f>VLOOKUP($C4501,'Sales Person'!$A$1:$C$21,2,0)</f>
        <v>Nick Patrick</v>
      </c>
      <c r="E4501" s="5" t="s">
        <v>15</v>
      </c>
      <c r="F4501" s="5" t="str">
        <f>VLOOKUP($E4501,Country!$A$1:$B$11,2,0)</f>
        <v>Oceania</v>
      </c>
      <c r="G4501" s="5" t="s">
        <v>20</v>
      </c>
      <c r="H4501" s="5" t="str">
        <f>VLOOKUP($G4501,Products!$A$1:$C$11,COLUMNS(Products!$A$2:B4501),0)</f>
        <v>Office Equipment</v>
      </c>
      <c r="I4501" s="5">
        <f>VLOOKUP($G4501,Products!$A$1:$C$11,COLUMNS(Products!$A$2:C4501),0)</f>
        <v>350.59</v>
      </c>
      <c r="J4501" s="5">
        <v>240.53</v>
      </c>
      <c r="K4501" s="5" t="s">
        <v>84</v>
      </c>
      <c r="L4501" s="5" t="s">
        <v>83</v>
      </c>
      <c r="M4501" s="5" t="str">
        <f t="shared" si="70"/>
        <v>0</v>
      </c>
      <c r="N4501" s="5" t="str">
        <f>TEXT(Table1[[#This Row],[Date]],"mmm")</f>
        <v>Sep</v>
      </c>
      <c r="O4501" s="5">
        <f>YEAR(Table1[[#This Row],[Date]])</f>
        <v>2023</v>
      </c>
    </row>
    <row r="4502" spans="1:15" x14ac:dyDescent="0.25">
      <c r="A4502" s="5">
        <v>4501</v>
      </c>
      <c r="B4502" s="6">
        <v>45555</v>
      </c>
      <c r="C4502" s="5" t="s">
        <v>62</v>
      </c>
      <c r="D4502" s="5" t="str">
        <f>VLOOKUP($C4502,'Sales Person'!$A$1:$C$21,2,0)</f>
        <v>Cathy Kelley</v>
      </c>
      <c r="E4502" s="5" t="s">
        <v>10</v>
      </c>
      <c r="F4502" s="5" t="str">
        <f>VLOOKUP($E4502,Country!$A$1:$B$11,2,0)</f>
        <v>Europe</v>
      </c>
      <c r="G4502" s="5" t="s">
        <v>28</v>
      </c>
      <c r="H4502" s="5" t="str">
        <f>VLOOKUP($G4502,Products!$A$1:$C$11,COLUMNS(Products!$A$2:B4502),0)</f>
        <v>Electronics</v>
      </c>
      <c r="I4502" s="5">
        <f>VLOOKUP($G4502,Products!$A$1:$C$11,COLUMNS(Products!$A$2:C4502),0)</f>
        <v>282.79000000000002</v>
      </c>
      <c r="J4502" s="5">
        <v>548.83000000000004</v>
      </c>
      <c r="K4502" s="5" t="s">
        <v>82</v>
      </c>
      <c r="L4502" s="5" t="s">
        <v>83</v>
      </c>
      <c r="M4502" s="5" t="str">
        <f t="shared" si="70"/>
        <v>0</v>
      </c>
      <c r="N4502" s="5" t="str">
        <f>TEXT(Table1[[#This Row],[Date]],"mmm")</f>
        <v>Sep</v>
      </c>
      <c r="O4502" s="5">
        <f>YEAR(Table1[[#This Row],[Date]])</f>
        <v>2024</v>
      </c>
    </row>
    <row r="4503" spans="1:15" x14ac:dyDescent="0.25">
      <c r="A4503" s="5">
        <v>4502</v>
      </c>
      <c r="B4503" s="6">
        <v>44940</v>
      </c>
      <c r="C4503" s="5" t="s">
        <v>68</v>
      </c>
      <c r="D4503" s="5" t="str">
        <f>VLOOKUP($C4503,'Sales Person'!$A$1:$C$21,2,0)</f>
        <v>Samantha Irvin</v>
      </c>
      <c r="E4503" s="5" t="s">
        <v>5</v>
      </c>
      <c r="F4503" s="5" t="str">
        <f>VLOOKUP($E4503,Country!$A$1:$B$11,2,0)</f>
        <v>South America</v>
      </c>
      <c r="G4503" s="5" t="s">
        <v>30</v>
      </c>
      <c r="H4503" s="5" t="str">
        <f>VLOOKUP($G4503,Products!$A$1:$C$11,COLUMNS(Products!$A$2:B4503),0)</f>
        <v>Audio</v>
      </c>
      <c r="I4503" s="5">
        <f>VLOOKUP($G4503,Products!$A$1:$C$11,COLUMNS(Products!$A$2:C4503),0)</f>
        <v>199.57</v>
      </c>
      <c r="J4503" s="5">
        <v>567.46</v>
      </c>
      <c r="K4503" s="5" t="s">
        <v>84</v>
      </c>
      <c r="L4503" s="5" t="s">
        <v>83</v>
      </c>
      <c r="M4503" s="5" t="str">
        <f t="shared" si="70"/>
        <v>0</v>
      </c>
      <c r="N4503" s="5" t="str">
        <f>TEXT(Table1[[#This Row],[Date]],"mmm")</f>
        <v>Jan</v>
      </c>
      <c r="O4503" s="5">
        <f>YEAR(Table1[[#This Row],[Date]])</f>
        <v>2023</v>
      </c>
    </row>
    <row r="4504" spans="1:15" x14ac:dyDescent="0.25">
      <c r="A4504" s="5">
        <v>4503</v>
      </c>
      <c r="B4504" s="6">
        <v>44944</v>
      </c>
      <c r="C4504" s="5" t="s">
        <v>44</v>
      </c>
      <c r="D4504" s="5" t="str">
        <f>VLOOKUP($C4504,'Sales Person'!$A$1:$C$21,2,0)</f>
        <v>Cathy Kelley</v>
      </c>
      <c r="E4504" s="5" t="s">
        <v>2</v>
      </c>
      <c r="F4504" s="5" t="str">
        <f>VLOOKUP($E4504,Country!$A$1:$B$11,2,0)</f>
        <v>North America</v>
      </c>
      <c r="G4504" s="5" t="s">
        <v>30</v>
      </c>
      <c r="H4504" s="5" t="str">
        <f>VLOOKUP($G4504,Products!$A$1:$C$11,COLUMNS(Products!$A$2:B4504),0)</f>
        <v>Audio</v>
      </c>
      <c r="I4504" s="5">
        <f>VLOOKUP($G4504,Products!$A$1:$C$11,COLUMNS(Products!$A$2:C4504),0)</f>
        <v>199.57</v>
      </c>
      <c r="J4504" s="5">
        <v>158.93</v>
      </c>
      <c r="K4504" s="5" t="s">
        <v>84</v>
      </c>
      <c r="L4504" s="5" t="s">
        <v>83</v>
      </c>
      <c r="M4504" s="5" t="str">
        <f t="shared" si="70"/>
        <v>0</v>
      </c>
      <c r="N4504" s="5" t="str">
        <f>TEXT(Table1[[#This Row],[Date]],"mmm")</f>
        <v>Jan</v>
      </c>
      <c r="O4504" s="5">
        <f>YEAR(Table1[[#This Row],[Date]])</f>
        <v>2023</v>
      </c>
    </row>
    <row r="4505" spans="1:15" x14ac:dyDescent="0.25">
      <c r="A4505" s="5">
        <v>4504</v>
      </c>
      <c r="B4505" s="6">
        <v>45370</v>
      </c>
      <c r="C4505" s="5" t="s">
        <v>68</v>
      </c>
      <c r="D4505" s="5" t="str">
        <f>VLOOKUP($C4505,'Sales Person'!$A$1:$C$21,2,0)</f>
        <v>Samantha Irvin</v>
      </c>
      <c r="E4505" s="5" t="s">
        <v>10</v>
      </c>
      <c r="F4505" s="5" t="str">
        <f>VLOOKUP($E4505,Country!$A$1:$B$11,2,0)</f>
        <v>Europe</v>
      </c>
      <c r="G4505" s="5" t="s">
        <v>22</v>
      </c>
      <c r="H4505" s="5" t="str">
        <f>VLOOKUP($G4505,Products!$A$1:$C$11,COLUMNS(Products!$A$2:B4505),0)</f>
        <v>Computing</v>
      </c>
      <c r="I4505" s="5">
        <f>VLOOKUP($G4505,Products!$A$1:$C$11,COLUMNS(Products!$A$2:C4505),0)</f>
        <v>415.78</v>
      </c>
      <c r="J4505" s="5">
        <v>731.79</v>
      </c>
      <c r="K4505" s="5" t="s">
        <v>82</v>
      </c>
      <c r="L4505" s="5" t="s">
        <v>83</v>
      </c>
      <c r="M4505" s="5" t="str">
        <f t="shared" si="70"/>
        <v>0</v>
      </c>
      <c r="N4505" s="5" t="str">
        <f>TEXT(Table1[[#This Row],[Date]],"mmm")</f>
        <v>Mar</v>
      </c>
      <c r="O4505" s="5">
        <f>YEAR(Table1[[#This Row],[Date]])</f>
        <v>2024</v>
      </c>
    </row>
    <row r="4506" spans="1:15" x14ac:dyDescent="0.25">
      <c r="A4506" s="5">
        <v>4505</v>
      </c>
      <c r="B4506" s="6">
        <v>45378</v>
      </c>
      <c r="C4506" s="5" t="s">
        <v>52</v>
      </c>
      <c r="D4506" s="5" t="str">
        <f>VLOOKUP($C4506,'Sales Person'!$A$1:$C$21,2,0)</f>
        <v>Nick Patrick</v>
      </c>
      <c r="E4506" s="5" t="s">
        <v>9</v>
      </c>
      <c r="F4506" s="5" t="str">
        <f>VLOOKUP($E4506,Country!$A$1:$B$11,2,0)</f>
        <v>Europe</v>
      </c>
      <c r="G4506" s="5" t="s">
        <v>31</v>
      </c>
      <c r="H4506" s="5" t="str">
        <f>VLOOKUP($G4506,Products!$A$1:$C$11,COLUMNS(Products!$A$2:B4506),0)</f>
        <v>Electronics</v>
      </c>
      <c r="I4506" s="5">
        <f>VLOOKUP($G4506,Products!$A$1:$C$11,COLUMNS(Products!$A$2:C4506),0)</f>
        <v>71.97</v>
      </c>
      <c r="J4506" s="5">
        <v>185.42</v>
      </c>
      <c r="K4506" s="5" t="s">
        <v>82</v>
      </c>
      <c r="L4506" s="5" t="s">
        <v>83</v>
      </c>
      <c r="M4506" s="5" t="str">
        <f t="shared" si="70"/>
        <v>0</v>
      </c>
      <c r="N4506" s="5" t="str">
        <f>TEXT(Table1[[#This Row],[Date]],"mmm")</f>
        <v>Mar</v>
      </c>
      <c r="O4506" s="5">
        <f>YEAR(Table1[[#This Row],[Date]])</f>
        <v>2024</v>
      </c>
    </row>
    <row r="4507" spans="1:15" x14ac:dyDescent="0.25">
      <c r="A4507" s="5">
        <v>4506</v>
      </c>
      <c r="B4507" s="6">
        <v>45327</v>
      </c>
      <c r="C4507" s="5" t="s">
        <v>46</v>
      </c>
      <c r="D4507" s="5" t="str">
        <f>VLOOKUP($C4507,'Sales Person'!$A$1:$C$21,2,0)</f>
        <v>Nick Patrick</v>
      </c>
      <c r="E4507" s="5" t="s">
        <v>7</v>
      </c>
      <c r="F4507" s="5" t="str">
        <f>VLOOKUP($E4507,Country!$A$1:$B$11,2,0)</f>
        <v>Europe</v>
      </c>
      <c r="G4507" s="5" t="s">
        <v>28</v>
      </c>
      <c r="H4507" s="5" t="str">
        <f>VLOOKUP($G4507,Products!$A$1:$C$11,COLUMNS(Products!$A$2:B4507),0)</f>
        <v>Electronics</v>
      </c>
      <c r="I4507" s="5">
        <f>VLOOKUP($G4507,Products!$A$1:$C$11,COLUMNS(Products!$A$2:C4507),0)</f>
        <v>282.79000000000002</v>
      </c>
      <c r="J4507" s="5">
        <v>281.36</v>
      </c>
      <c r="K4507" s="5" t="s">
        <v>84</v>
      </c>
      <c r="L4507" s="5" t="s">
        <v>83</v>
      </c>
      <c r="M4507" s="5" t="str">
        <f t="shared" si="70"/>
        <v>0</v>
      </c>
      <c r="N4507" s="5" t="str">
        <f>TEXT(Table1[[#This Row],[Date]],"mmm")</f>
        <v>Feb</v>
      </c>
      <c r="O4507" s="5">
        <f>YEAR(Table1[[#This Row],[Date]])</f>
        <v>2024</v>
      </c>
    </row>
    <row r="4508" spans="1:15" x14ac:dyDescent="0.25">
      <c r="A4508" s="5">
        <v>4507</v>
      </c>
      <c r="B4508" s="6">
        <v>45337</v>
      </c>
      <c r="C4508" s="5" t="s">
        <v>62</v>
      </c>
      <c r="D4508" s="5" t="str">
        <f>VLOOKUP($C4508,'Sales Person'!$A$1:$C$21,2,0)</f>
        <v>Cathy Kelley</v>
      </c>
      <c r="E4508" s="5" t="s">
        <v>2</v>
      </c>
      <c r="F4508" s="5" t="str">
        <f>VLOOKUP($E4508,Country!$A$1:$B$11,2,0)</f>
        <v>North America</v>
      </c>
      <c r="G4508" s="5" t="s">
        <v>24</v>
      </c>
      <c r="H4508" s="5" t="str">
        <f>VLOOKUP($G4508,Products!$A$1:$C$11,COLUMNS(Products!$A$2:B4508),0)</f>
        <v>Audio</v>
      </c>
      <c r="I4508" s="5">
        <f>VLOOKUP($G4508,Products!$A$1:$C$11,COLUMNS(Products!$A$2:C4508),0)</f>
        <v>195.62</v>
      </c>
      <c r="J4508" s="5">
        <v>193.64</v>
      </c>
      <c r="K4508" s="5" t="s">
        <v>82</v>
      </c>
      <c r="L4508" s="5" t="s">
        <v>83</v>
      </c>
      <c r="M4508" s="5" t="str">
        <f t="shared" si="70"/>
        <v>0</v>
      </c>
      <c r="N4508" s="5" t="str">
        <f>TEXT(Table1[[#This Row],[Date]],"mmm")</f>
        <v>Feb</v>
      </c>
      <c r="O4508" s="5">
        <f>YEAR(Table1[[#This Row],[Date]])</f>
        <v>2024</v>
      </c>
    </row>
    <row r="4509" spans="1:15" x14ac:dyDescent="0.25">
      <c r="A4509" s="5">
        <v>4508</v>
      </c>
      <c r="B4509" s="6">
        <v>45493</v>
      </c>
      <c r="C4509" s="5" t="s">
        <v>68</v>
      </c>
      <c r="D4509" s="5" t="str">
        <f>VLOOKUP($C4509,'Sales Person'!$A$1:$C$21,2,0)</f>
        <v>Samantha Irvin</v>
      </c>
      <c r="E4509" s="5" t="s">
        <v>11</v>
      </c>
      <c r="F4509" s="5" t="str">
        <f>VLOOKUP($E4509,Country!$A$1:$B$11,2,0)</f>
        <v>Asia</v>
      </c>
      <c r="G4509" s="5" t="s">
        <v>24</v>
      </c>
      <c r="H4509" s="5" t="str">
        <f>VLOOKUP($G4509,Products!$A$1:$C$11,COLUMNS(Products!$A$2:B4509),0)</f>
        <v>Audio</v>
      </c>
      <c r="I4509" s="5">
        <f>VLOOKUP($G4509,Products!$A$1:$C$11,COLUMNS(Products!$A$2:C4509),0)</f>
        <v>195.62</v>
      </c>
      <c r="J4509" s="5">
        <v>794.02</v>
      </c>
      <c r="K4509" s="5" t="s">
        <v>84</v>
      </c>
      <c r="L4509" s="5" t="s">
        <v>83</v>
      </c>
      <c r="M4509" s="5" t="str">
        <f t="shared" si="70"/>
        <v>0</v>
      </c>
      <c r="N4509" s="5" t="str">
        <f>TEXT(Table1[[#This Row],[Date]],"mmm")</f>
        <v>Jul</v>
      </c>
      <c r="O4509" s="5">
        <f>YEAR(Table1[[#This Row],[Date]])</f>
        <v>2024</v>
      </c>
    </row>
    <row r="4510" spans="1:15" x14ac:dyDescent="0.25">
      <c r="A4510" s="5">
        <v>4509</v>
      </c>
      <c r="B4510" s="6">
        <v>45081</v>
      </c>
      <c r="C4510" s="5" t="s">
        <v>56</v>
      </c>
      <c r="D4510" s="5" t="str">
        <f>VLOOKUP($C4510,'Sales Person'!$A$1:$C$21,2,0)</f>
        <v>Nick Patrick</v>
      </c>
      <c r="E4510" s="5" t="s">
        <v>2</v>
      </c>
      <c r="F4510" s="5" t="str">
        <f>VLOOKUP($E4510,Country!$A$1:$B$11,2,0)</f>
        <v>North America</v>
      </c>
      <c r="G4510" s="5" t="s">
        <v>32</v>
      </c>
      <c r="H4510" s="5" t="str">
        <f>VLOOKUP($G4510,Products!$A$1:$C$11,COLUMNS(Products!$A$2:B4510),0)</f>
        <v>Audio</v>
      </c>
      <c r="I4510" s="5">
        <f>VLOOKUP($G4510,Products!$A$1:$C$11,COLUMNS(Products!$A$2:C4510),0)</f>
        <v>143.09</v>
      </c>
      <c r="J4510" s="5">
        <v>822.8</v>
      </c>
      <c r="K4510" s="5" t="s">
        <v>84</v>
      </c>
      <c r="L4510" s="5" t="s">
        <v>83</v>
      </c>
      <c r="M4510" s="5" t="str">
        <f t="shared" si="70"/>
        <v>0</v>
      </c>
      <c r="N4510" s="5" t="str">
        <f>TEXT(Table1[[#This Row],[Date]],"mmm")</f>
        <v>Jun</v>
      </c>
      <c r="O4510" s="5">
        <f>YEAR(Table1[[#This Row],[Date]])</f>
        <v>2023</v>
      </c>
    </row>
    <row r="4511" spans="1:15" x14ac:dyDescent="0.25">
      <c r="A4511" s="5">
        <v>4510</v>
      </c>
      <c r="B4511" s="6">
        <v>45574</v>
      </c>
      <c r="C4511" s="5" t="s">
        <v>74</v>
      </c>
      <c r="D4511" s="5" t="str">
        <f>VLOOKUP($C4511,'Sales Person'!$A$1:$C$21,2,0)</f>
        <v>Michale Cole</v>
      </c>
      <c r="E4511" s="5" t="s">
        <v>5</v>
      </c>
      <c r="F4511" s="5" t="str">
        <f>VLOOKUP($E4511,Country!$A$1:$B$11,2,0)</f>
        <v>South America</v>
      </c>
      <c r="G4511" s="5" t="s">
        <v>33</v>
      </c>
      <c r="H4511" s="5" t="str">
        <f>VLOOKUP($G4511,Products!$A$1:$C$11,COLUMNS(Products!$A$2:B4511),0)</f>
        <v>Electronics</v>
      </c>
      <c r="I4511" s="5">
        <f>VLOOKUP($G4511,Products!$A$1:$C$11,COLUMNS(Products!$A$2:C4511),0)</f>
        <v>381.62</v>
      </c>
      <c r="J4511" s="5">
        <v>280.66000000000003</v>
      </c>
      <c r="K4511" s="5" t="s">
        <v>81</v>
      </c>
      <c r="L4511" s="6">
        <v>45578</v>
      </c>
      <c r="M4511" s="5">
        <f t="shared" si="70"/>
        <v>4</v>
      </c>
      <c r="N4511" s="5" t="str">
        <f>TEXT(Table1[[#This Row],[Date]],"mmm")</f>
        <v>Oct</v>
      </c>
      <c r="O4511" s="5">
        <f>YEAR(Table1[[#This Row],[Date]])</f>
        <v>2024</v>
      </c>
    </row>
    <row r="4512" spans="1:15" x14ac:dyDescent="0.25">
      <c r="A4512" s="5">
        <v>4511</v>
      </c>
      <c r="B4512" s="6">
        <v>45319</v>
      </c>
      <c r="C4512" s="5" t="s">
        <v>40</v>
      </c>
      <c r="D4512" s="5" t="str">
        <f>VLOOKUP($C4512,'Sales Person'!$A$1:$C$21,2,0)</f>
        <v>Samantha Irvin</v>
      </c>
      <c r="E4512" s="5" t="s">
        <v>7</v>
      </c>
      <c r="F4512" s="5" t="str">
        <f>VLOOKUP($E4512,Country!$A$1:$B$11,2,0)</f>
        <v>Europe</v>
      </c>
      <c r="G4512" s="5" t="s">
        <v>33</v>
      </c>
      <c r="H4512" s="5" t="str">
        <f>VLOOKUP($G4512,Products!$A$1:$C$11,COLUMNS(Products!$A$2:B4512),0)</f>
        <v>Electronics</v>
      </c>
      <c r="I4512" s="5">
        <f>VLOOKUP($G4512,Products!$A$1:$C$11,COLUMNS(Products!$A$2:C4512),0)</f>
        <v>381.62</v>
      </c>
      <c r="J4512" s="5">
        <v>115.32</v>
      </c>
      <c r="K4512" s="5" t="s">
        <v>81</v>
      </c>
      <c r="L4512" s="6">
        <v>45327</v>
      </c>
      <c r="M4512" s="5">
        <f t="shared" si="70"/>
        <v>8</v>
      </c>
      <c r="N4512" s="5" t="str">
        <f>TEXT(Table1[[#This Row],[Date]],"mmm")</f>
        <v>Jan</v>
      </c>
      <c r="O4512" s="5">
        <f>YEAR(Table1[[#This Row],[Date]])</f>
        <v>2024</v>
      </c>
    </row>
    <row r="4513" spans="1:15" x14ac:dyDescent="0.25">
      <c r="A4513" s="5">
        <v>4512</v>
      </c>
      <c r="B4513" s="6">
        <v>45054</v>
      </c>
      <c r="C4513" s="5" t="s">
        <v>64</v>
      </c>
      <c r="D4513" s="5" t="str">
        <f>VLOOKUP($C4513,'Sales Person'!$A$1:$C$21,2,0)</f>
        <v>Michale Cole</v>
      </c>
      <c r="E4513" s="5" t="s">
        <v>5</v>
      </c>
      <c r="F4513" s="5" t="str">
        <f>VLOOKUP($E4513,Country!$A$1:$B$11,2,0)</f>
        <v>South America</v>
      </c>
      <c r="G4513" s="5" t="s">
        <v>29</v>
      </c>
      <c r="H4513" s="5" t="str">
        <f>VLOOKUP($G4513,Products!$A$1:$C$11,COLUMNS(Products!$A$2:B4513),0)</f>
        <v>Computing</v>
      </c>
      <c r="I4513" s="5">
        <f>VLOOKUP($G4513,Products!$A$1:$C$11,COLUMNS(Products!$A$2:C4513),0)</f>
        <v>104.6</v>
      </c>
      <c r="J4513" s="5">
        <v>643.04</v>
      </c>
      <c r="K4513" s="5" t="s">
        <v>81</v>
      </c>
      <c r="L4513" s="6">
        <v>45058</v>
      </c>
      <c r="M4513" s="5">
        <f t="shared" si="70"/>
        <v>4</v>
      </c>
      <c r="N4513" s="5" t="str">
        <f>TEXT(Table1[[#This Row],[Date]],"mmm")</f>
        <v>May</v>
      </c>
      <c r="O4513" s="5">
        <f>YEAR(Table1[[#This Row],[Date]])</f>
        <v>2023</v>
      </c>
    </row>
    <row r="4514" spans="1:15" x14ac:dyDescent="0.25">
      <c r="A4514" s="5">
        <v>4513</v>
      </c>
      <c r="B4514" s="6">
        <v>45603</v>
      </c>
      <c r="C4514" s="5" t="s">
        <v>58</v>
      </c>
      <c r="D4514" s="5" t="str">
        <f>VLOOKUP($C4514,'Sales Person'!$A$1:$C$21,2,0)</f>
        <v>Nick Patrick</v>
      </c>
      <c r="E4514" s="5" t="s">
        <v>10</v>
      </c>
      <c r="F4514" s="5" t="str">
        <f>VLOOKUP($E4514,Country!$A$1:$B$11,2,0)</f>
        <v>Europe</v>
      </c>
      <c r="G4514" s="5" t="s">
        <v>29</v>
      </c>
      <c r="H4514" s="5" t="str">
        <f>VLOOKUP($G4514,Products!$A$1:$C$11,COLUMNS(Products!$A$2:B4514),0)</f>
        <v>Computing</v>
      </c>
      <c r="I4514" s="5">
        <f>VLOOKUP($G4514,Products!$A$1:$C$11,COLUMNS(Products!$A$2:C4514),0)</f>
        <v>104.6</v>
      </c>
      <c r="J4514" s="5">
        <v>879.05</v>
      </c>
      <c r="K4514" s="5" t="s">
        <v>81</v>
      </c>
      <c r="L4514" s="6">
        <v>45609</v>
      </c>
      <c r="M4514" s="5">
        <f t="shared" si="70"/>
        <v>6</v>
      </c>
      <c r="N4514" s="5" t="str">
        <f>TEXT(Table1[[#This Row],[Date]],"mmm")</f>
        <v>Nov</v>
      </c>
      <c r="O4514" s="5">
        <f>YEAR(Table1[[#This Row],[Date]])</f>
        <v>2024</v>
      </c>
    </row>
    <row r="4515" spans="1:15" x14ac:dyDescent="0.25">
      <c r="A4515" s="5">
        <v>4514</v>
      </c>
      <c r="B4515" s="6">
        <v>45226</v>
      </c>
      <c r="C4515" s="5" t="s">
        <v>72</v>
      </c>
      <c r="D4515" s="5" t="str">
        <f>VLOOKUP($C4515,'Sales Person'!$A$1:$C$21,2,0)</f>
        <v>Cathy Kelley</v>
      </c>
      <c r="E4515" s="5" t="s">
        <v>2</v>
      </c>
      <c r="F4515" s="5" t="str">
        <f>VLOOKUP($E4515,Country!$A$1:$B$11,2,0)</f>
        <v>North America</v>
      </c>
      <c r="G4515" s="5" t="s">
        <v>33</v>
      </c>
      <c r="H4515" s="5" t="str">
        <f>VLOOKUP($G4515,Products!$A$1:$C$11,COLUMNS(Products!$A$2:B4515),0)</f>
        <v>Electronics</v>
      </c>
      <c r="I4515" s="5">
        <f>VLOOKUP($G4515,Products!$A$1:$C$11,COLUMNS(Products!$A$2:C4515),0)</f>
        <v>381.62</v>
      </c>
      <c r="J4515" s="5">
        <v>834.78</v>
      </c>
      <c r="K4515" s="5" t="s">
        <v>82</v>
      </c>
      <c r="L4515" s="5" t="s">
        <v>83</v>
      </c>
      <c r="M4515" s="5" t="str">
        <f t="shared" si="70"/>
        <v>0</v>
      </c>
      <c r="N4515" s="5" t="str">
        <f>TEXT(Table1[[#This Row],[Date]],"mmm")</f>
        <v>Oct</v>
      </c>
      <c r="O4515" s="5">
        <f>YEAR(Table1[[#This Row],[Date]])</f>
        <v>2023</v>
      </c>
    </row>
    <row r="4516" spans="1:15" x14ac:dyDescent="0.25">
      <c r="A4516" s="5">
        <v>4515</v>
      </c>
      <c r="B4516" s="6">
        <v>45590</v>
      </c>
      <c r="C4516" s="5" t="s">
        <v>64</v>
      </c>
      <c r="D4516" s="5" t="str">
        <f>VLOOKUP($C4516,'Sales Person'!$A$1:$C$21,2,0)</f>
        <v>Michale Cole</v>
      </c>
      <c r="E4516" s="5" t="s">
        <v>4</v>
      </c>
      <c r="F4516" s="5" t="str">
        <f>VLOOKUP($E4516,Country!$A$1:$B$11,2,0)</f>
        <v>North America</v>
      </c>
      <c r="G4516" s="5" t="s">
        <v>28</v>
      </c>
      <c r="H4516" s="5" t="str">
        <f>VLOOKUP($G4516,Products!$A$1:$C$11,COLUMNS(Products!$A$2:B4516),0)</f>
        <v>Electronics</v>
      </c>
      <c r="I4516" s="5">
        <f>VLOOKUP($G4516,Products!$A$1:$C$11,COLUMNS(Products!$A$2:C4516),0)</f>
        <v>282.79000000000002</v>
      </c>
      <c r="J4516" s="5">
        <v>759.07</v>
      </c>
      <c r="K4516" s="5" t="s">
        <v>81</v>
      </c>
      <c r="L4516" s="6">
        <v>45592</v>
      </c>
      <c r="M4516" s="5">
        <f t="shared" si="70"/>
        <v>2</v>
      </c>
      <c r="N4516" s="5" t="str">
        <f>TEXT(Table1[[#This Row],[Date]],"mmm")</f>
        <v>Oct</v>
      </c>
      <c r="O4516" s="5">
        <f>YEAR(Table1[[#This Row],[Date]])</f>
        <v>2024</v>
      </c>
    </row>
    <row r="4517" spans="1:15" x14ac:dyDescent="0.25">
      <c r="A4517" s="5">
        <v>4516</v>
      </c>
      <c r="B4517" s="6">
        <v>45141</v>
      </c>
      <c r="C4517" s="5" t="s">
        <v>60</v>
      </c>
      <c r="D4517" s="5" t="str">
        <f>VLOOKUP($C4517,'Sales Person'!$A$1:$C$21,2,0)</f>
        <v>Cathy Kelley</v>
      </c>
      <c r="E4517" s="5" t="s">
        <v>14</v>
      </c>
      <c r="F4517" s="5" t="str">
        <f>VLOOKUP($E4517,Country!$A$1:$B$11,2,0)</f>
        <v>Asia</v>
      </c>
      <c r="G4517" s="5" t="s">
        <v>32</v>
      </c>
      <c r="H4517" s="5" t="str">
        <f>VLOOKUP($G4517,Products!$A$1:$C$11,COLUMNS(Products!$A$2:B4517),0)</f>
        <v>Audio</v>
      </c>
      <c r="I4517" s="5">
        <f>VLOOKUP($G4517,Products!$A$1:$C$11,COLUMNS(Products!$A$2:C4517),0)</f>
        <v>143.09</v>
      </c>
      <c r="J4517" s="5">
        <v>714.64</v>
      </c>
      <c r="K4517" s="5" t="s">
        <v>82</v>
      </c>
      <c r="L4517" s="5" t="s">
        <v>83</v>
      </c>
      <c r="M4517" s="5" t="str">
        <f t="shared" si="70"/>
        <v>0</v>
      </c>
      <c r="N4517" s="5" t="str">
        <f>TEXT(Table1[[#This Row],[Date]],"mmm")</f>
        <v>Aug</v>
      </c>
      <c r="O4517" s="5">
        <f>YEAR(Table1[[#This Row],[Date]])</f>
        <v>2023</v>
      </c>
    </row>
    <row r="4518" spans="1:15" x14ac:dyDescent="0.25">
      <c r="A4518" s="5">
        <v>4517</v>
      </c>
      <c r="B4518" s="6">
        <v>45592</v>
      </c>
      <c r="C4518" s="5" t="s">
        <v>50</v>
      </c>
      <c r="D4518" s="5" t="str">
        <f>VLOOKUP($C4518,'Sales Person'!$A$1:$C$21,2,0)</f>
        <v>Michale Cole</v>
      </c>
      <c r="E4518" s="5" t="s">
        <v>15</v>
      </c>
      <c r="F4518" s="5" t="str">
        <f>VLOOKUP($E4518,Country!$A$1:$B$11,2,0)</f>
        <v>Oceania</v>
      </c>
      <c r="G4518" s="5" t="s">
        <v>29</v>
      </c>
      <c r="H4518" s="5" t="str">
        <f>VLOOKUP($G4518,Products!$A$1:$C$11,COLUMNS(Products!$A$2:B4518),0)</f>
        <v>Computing</v>
      </c>
      <c r="I4518" s="5">
        <f>VLOOKUP($G4518,Products!$A$1:$C$11,COLUMNS(Products!$A$2:C4518),0)</f>
        <v>104.6</v>
      </c>
      <c r="J4518" s="5">
        <v>859.49</v>
      </c>
      <c r="K4518" s="5" t="s">
        <v>82</v>
      </c>
      <c r="L4518" s="5" t="s">
        <v>83</v>
      </c>
      <c r="M4518" s="5" t="str">
        <f t="shared" si="70"/>
        <v>0</v>
      </c>
      <c r="N4518" s="5" t="str">
        <f>TEXT(Table1[[#This Row],[Date]],"mmm")</f>
        <v>Oct</v>
      </c>
      <c r="O4518" s="5">
        <f>YEAR(Table1[[#This Row],[Date]])</f>
        <v>2024</v>
      </c>
    </row>
    <row r="4519" spans="1:15" x14ac:dyDescent="0.25">
      <c r="A4519" s="5">
        <v>4518</v>
      </c>
      <c r="B4519" s="6">
        <v>45084</v>
      </c>
      <c r="C4519" s="5" t="s">
        <v>60</v>
      </c>
      <c r="D4519" s="5" t="str">
        <f>VLOOKUP($C4519,'Sales Person'!$A$1:$C$21,2,0)</f>
        <v>Cathy Kelley</v>
      </c>
      <c r="E4519" s="5" t="s">
        <v>15</v>
      </c>
      <c r="F4519" s="5" t="str">
        <f>VLOOKUP($E4519,Country!$A$1:$B$11,2,0)</f>
        <v>Oceania</v>
      </c>
      <c r="G4519" s="5" t="s">
        <v>24</v>
      </c>
      <c r="H4519" s="5" t="str">
        <f>VLOOKUP($G4519,Products!$A$1:$C$11,COLUMNS(Products!$A$2:B4519),0)</f>
        <v>Audio</v>
      </c>
      <c r="I4519" s="5">
        <f>VLOOKUP($G4519,Products!$A$1:$C$11,COLUMNS(Products!$A$2:C4519),0)</f>
        <v>195.62</v>
      </c>
      <c r="J4519" s="5">
        <v>990.53</v>
      </c>
      <c r="K4519" s="5" t="s">
        <v>81</v>
      </c>
      <c r="L4519" s="6">
        <v>45104</v>
      </c>
      <c r="M4519" s="5">
        <f t="shared" si="70"/>
        <v>20</v>
      </c>
      <c r="N4519" s="5" t="str">
        <f>TEXT(Table1[[#This Row],[Date]],"mmm")</f>
        <v>Jun</v>
      </c>
      <c r="O4519" s="5">
        <f>YEAR(Table1[[#This Row],[Date]])</f>
        <v>2023</v>
      </c>
    </row>
    <row r="4520" spans="1:15" x14ac:dyDescent="0.25">
      <c r="A4520" s="5">
        <v>4519</v>
      </c>
      <c r="B4520" s="6">
        <v>45448</v>
      </c>
      <c r="C4520" s="5" t="s">
        <v>38</v>
      </c>
      <c r="D4520" s="5" t="str">
        <f>VLOOKUP($C4520,'Sales Person'!$A$1:$C$21,2,0)</f>
        <v>Samantha Irvin</v>
      </c>
      <c r="E4520" s="5" t="s">
        <v>4</v>
      </c>
      <c r="F4520" s="5" t="str">
        <f>VLOOKUP($E4520,Country!$A$1:$B$11,2,0)</f>
        <v>North America</v>
      </c>
      <c r="G4520" s="5" t="s">
        <v>22</v>
      </c>
      <c r="H4520" s="5" t="str">
        <f>VLOOKUP($G4520,Products!$A$1:$C$11,COLUMNS(Products!$A$2:B4520),0)</f>
        <v>Computing</v>
      </c>
      <c r="I4520" s="5">
        <f>VLOOKUP($G4520,Products!$A$1:$C$11,COLUMNS(Products!$A$2:C4520),0)</f>
        <v>415.78</v>
      </c>
      <c r="J4520" s="5">
        <v>529.34</v>
      </c>
      <c r="K4520" s="5" t="s">
        <v>81</v>
      </c>
      <c r="L4520" s="6">
        <v>45450</v>
      </c>
      <c r="M4520" s="5">
        <f t="shared" si="70"/>
        <v>2</v>
      </c>
      <c r="N4520" s="5" t="str">
        <f>TEXT(Table1[[#This Row],[Date]],"mmm")</f>
        <v>Jun</v>
      </c>
      <c r="O4520" s="5">
        <f>YEAR(Table1[[#This Row],[Date]])</f>
        <v>2024</v>
      </c>
    </row>
    <row r="4521" spans="1:15" x14ac:dyDescent="0.25">
      <c r="A4521" s="5">
        <v>4520</v>
      </c>
      <c r="B4521" s="6">
        <v>45260</v>
      </c>
      <c r="C4521" s="5" t="s">
        <v>66</v>
      </c>
      <c r="D4521" s="5" t="str">
        <f>VLOOKUP($C4521,'Sales Person'!$A$1:$C$21,2,0)</f>
        <v>Michale Cole</v>
      </c>
      <c r="E4521" s="5" t="s">
        <v>5</v>
      </c>
      <c r="F4521" s="5" t="str">
        <f>VLOOKUP($E4521,Country!$A$1:$B$11,2,0)</f>
        <v>South America</v>
      </c>
      <c r="G4521" s="5" t="s">
        <v>30</v>
      </c>
      <c r="H4521" s="5" t="str">
        <f>VLOOKUP($G4521,Products!$A$1:$C$11,COLUMNS(Products!$A$2:B4521),0)</f>
        <v>Audio</v>
      </c>
      <c r="I4521" s="5">
        <f>VLOOKUP($G4521,Products!$A$1:$C$11,COLUMNS(Products!$A$2:C4521),0)</f>
        <v>199.57</v>
      </c>
      <c r="J4521" s="5">
        <v>526.51</v>
      </c>
      <c r="K4521" s="5" t="s">
        <v>82</v>
      </c>
      <c r="L4521" s="5" t="s">
        <v>83</v>
      </c>
      <c r="M4521" s="5" t="str">
        <f t="shared" si="70"/>
        <v>0</v>
      </c>
      <c r="N4521" s="5" t="str">
        <f>TEXT(Table1[[#This Row],[Date]],"mmm")</f>
        <v>Nov</v>
      </c>
      <c r="O4521" s="5">
        <f>YEAR(Table1[[#This Row],[Date]])</f>
        <v>2023</v>
      </c>
    </row>
    <row r="4522" spans="1:15" x14ac:dyDescent="0.25">
      <c r="A4522" s="5">
        <v>4521</v>
      </c>
      <c r="B4522" s="6">
        <v>45201</v>
      </c>
      <c r="C4522" s="5" t="s">
        <v>54</v>
      </c>
      <c r="D4522" s="5" t="str">
        <f>VLOOKUP($C4522,'Sales Person'!$A$1:$C$21,2,0)</f>
        <v>Michale Cole</v>
      </c>
      <c r="E4522" s="5" t="s">
        <v>15</v>
      </c>
      <c r="F4522" s="5" t="str">
        <f>VLOOKUP($E4522,Country!$A$1:$B$11,2,0)</f>
        <v>Oceania</v>
      </c>
      <c r="G4522" s="5" t="s">
        <v>28</v>
      </c>
      <c r="H4522" s="5" t="str">
        <f>VLOOKUP($G4522,Products!$A$1:$C$11,COLUMNS(Products!$A$2:B4522),0)</f>
        <v>Electronics</v>
      </c>
      <c r="I4522" s="5">
        <f>VLOOKUP($G4522,Products!$A$1:$C$11,COLUMNS(Products!$A$2:C4522),0)</f>
        <v>282.79000000000002</v>
      </c>
      <c r="J4522" s="5">
        <v>268.55</v>
      </c>
      <c r="K4522" s="5" t="s">
        <v>84</v>
      </c>
      <c r="L4522" s="5" t="s">
        <v>83</v>
      </c>
      <c r="M4522" s="5" t="str">
        <f t="shared" si="70"/>
        <v>0</v>
      </c>
      <c r="N4522" s="5" t="str">
        <f>TEXT(Table1[[#This Row],[Date]],"mmm")</f>
        <v>Oct</v>
      </c>
      <c r="O4522" s="5">
        <f>YEAR(Table1[[#This Row],[Date]])</f>
        <v>2023</v>
      </c>
    </row>
    <row r="4523" spans="1:15" x14ac:dyDescent="0.25">
      <c r="A4523" s="5">
        <v>4522</v>
      </c>
      <c r="B4523" s="6">
        <v>45127</v>
      </c>
      <c r="C4523" s="5" t="s">
        <v>60</v>
      </c>
      <c r="D4523" s="5" t="str">
        <f>VLOOKUP($C4523,'Sales Person'!$A$1:$C$21,2,0)</f>
        <v>Cathy Kelley</v>
      </c>
      <c r="E4523" s="5" t="s">
        <v>11</v>
      </c>
      <c r="F4523" s="5" t="str">
        <f>VLOOKUP($E4523,Country!$A$1:$B$11,2,0)</f>
        <v>Asia</v>
      </c>
      <c r="G4523" s="5" t="s">
        <v>31</v>
      </c>
      <c r="H4523" s="5" t="str">
        <f>VLOOKUP($G4523,Products!$A$1:$C$11,COLUMNS(Products!$A$2:B4523),0)</f>
        <v>Electronics</v>
      </c>
      <c r="I4523" s="5">
        <f>VLOOKUP($G4523,Products!$A$1:$C$11,COLUMNS(Products!$A$2:C4523),0)</f>
        <v>71.97</v>
      </c>
      <c r="J4523" s="5">
        <v>210.16</v>
      </c>
      <c r="K4523" s="5" t="s">
        <v>84</v>
      </c>
      <c r="L4523" s="5" t="s">
        <v>83</v>
      </c>
      <c r="M4523" s="5" t="str">
        <f t="shared" si="70"/>
        <v>0</v>
      </c>
      <c r="N4523" s="5" t="str">
        <f>TEXT(Table1[[#This Row],[Date]],"mmm")</f>
        <v>Jul</v>
      </c>
      <c r="O4523" s="5">
        <f>YEAR(Table1[[#This Row],[Date]])</f>
        <v>2023</v>
      </c>
    </row>
    <row r="4524" spans="1:15" x14ac:dyDescent="0.25">
      <c r="A4524" s="5">
        <v>4523</v>
      </c>
      <c r="B4524" s="6">
        <v>45531</v>
      </c>
      <c r="C4524" s="5" t="s">
        <v>60</v>
      </c>
      <c r="D4524" s="5" t="str">
        <f>VLOOKUP($C4524,'Sales Person'!$A$1:$C$21,2,0)</f>
        <v>Cathy Kelley</v>
      </c>
      <c r="E4524" s="5" t="s">
        <v>7</v>
      </c>
      <c r="F4524" s="5" t="str">
        <f>VLOOKUP($E4524,Country!$A$1:$B$11,2,0)</f>
        <v>Europe</v>
      </c>
      <c r="G4524" s="5" t="s">
        <v>20</v>
      </c>
      <c r="H4524" s="5" t="str">
        <f>VLOOKUP($G4524,Products!$A$1:$C$11,COLUMNS(Products!$A$2:B4524),0)</f>
        <v>Office Equipment</v>
      </c>
      <c r="I4524" s="5">
        <f>VLOOKUP($G4524,Products!$A$1:$C$11,COLUMNS(Products!$A$2:C4524),0)</f>
        <v>350.59</v>
      </c>
      <c r="J4524" s="5">
        <v>214.29</v>
      </c>
      <c r="K4524" s="5" t="s">
        <v>81</v>
      </c>
      <c r="L4524" s="6">
        <v>45539</v>
      </c>
      <c r="M4524" s="5">
        <f t="shared" si="70"/>
        <v>8</v>
      </c>
      <c r="N4524" s="5" t="str">
        <f>TEXT(Table1[[#This Row],[Date]],"mmm")</f>
        <v>Aug</v>
      </c>
      <c r="O4524" s="5">
        <f>YEAR(Table1[[#This Row],[Date]])</f>
        <v>2024</v>
      </c>
    </row>
    <row r="4525" spans="1:15" x14ac:dyDescent="0.25">
      <c r="A4525" s="5">
        <v>4524</v>
      </c>
      <c r="B4525" s="6">
        <v>45061</v>
      </c>
      <c r="C4525" s="5" t="s">
        <v>42</v>
      </c>
      <c r="D4525" s="5" t="str">
        <f>VLOOKUP($C4525,'Sales Person'!$A$1:$C$21,2,0)</f>
        <v>Cathy Kelley</v>
      </c>
      <c r="E4525" s="5" t="s">
        <v>10</v>
      </c>
      <c r="F4525" s="5" t="str">
        <f>VLOOKUP($E4525,Country!$A$1:$B$11,2,0)</f>
        <v>Europe</v>
      </c>
      <c r="G4525" s="5" t="s">
        <v>29</v>
      </c>
      <c r="H4525" s="5" t="str">
        <f>VLOOKUP($G4525,Products!$A$1:$C$11,COLUMNS(Products!$A$2:B4525),0)</f>
        <v>Computing</v>
      </c>
      <c r="I4525" s="5">
        <f>VLOOKUP($G4525,Products!$A$1:$C$11,COLUMNS(Products!$A$2:C4525),0)</f>
        <v>104.6</v>
      </c>
      <c r="J4525" s="5">
        <v>254.24</v>
      </c>
      <c r="K4525" s="5" t="s">
        <v>84</v>
      </c>
      <c r="L4525" s="5" t="s">
        <v>83</v>
      </c>
      <c r="M4525" s="5" t="str">
        <f t="shared" si="70"/>
        <v>0</v>
      </c>
      <c r="N4525" s="5" t="str">
        <f>TEXT(Table1[[#This Row],[Date]],"mmm")</f>
        <v>May</v>
      </c>
      <c r="O4525" s="5">
        <f>YEAR(Table1[[#This Row],[Date]])</f>
        <v>2023</v>
      </c>
    </row>
    <row r="4526" spans="1:15" x14ac:dyDescent="0.25">
      <c r="A4526" s="5">
        <v>4525</v>
      </c>
      <c r="B4526" s="6">
        <v>45241</v>
      </c>
      <c r="C4526" s="5" t="s">
        <v>36</v>
      </c>
      <c r="D4526" s="5" t="str">
        <f>VLOOKUP($C4526,'Sales Person'!$A$1:$C$21,2,0)</f>
        <v>Michale Cole</v>
      </c>
      <c r="E4526" s="5" t="s">
        <v>13</v>
      </c>
      <c r="F4526" s="5" t="str">
        <f>VLOOKUP($E4526,Country!$A$1:$B$11,2,0)</f>
        <v>Asia</v>
      </c>
      <c r="G4526" s="5" t="s">
        <v>30</v>
      </c>
      <c r="H4526" s="5" t="str">
        <f>VLOOKUP($G4526,Products!$A$1:$C$11,COLUMNS(Products!$A$2:B4526),0)</f>
        <v>Audio</v>
      </c>
      <c r="I4526" s="5">
        <f>VLOOKUP($G4526,Products!$A$1:$C$11,COLUMNS(Products!$A$2:C4526),0)</f>
        <v>199.57</v>
      </c>
      <c r="J4526" s="5">
        <v>733.72</v>
      </c>
      <c r="K4526" s="5" t="s">
        <v>84</v>
      </c>
      <c r="L4526" s="5" t="s">
        <v>83</v>
      </c>
      <c r="M4526" s="5" t="str">
        <f t="shared" si="70"/>
        <v>0</v>
      </c>
      <c r="N4526" s="5" t="str">
        <f>TEXT(Table1[[#This Row],[Date]],"mmm")</f>
        <v>Nov</v>
      </c>
      <c r="O4526" s="5">
        <f>YEAR(Table1[[#This Row],[Date]])</f>
        <v>2023</v>
      </c>
    </row>
    <row r="4527" spans="1:15" x14ac:dyDescent="0.25">
      <c r="A4527" s="5">
        <v>4526</v>
      </c>
      <c r="B4527" s="6">
        <v>45396</v>
      </c>
      <c r="C4527" s="5" t="s">
        <v>64</v>
      </c>
      <c r="D4527" s="5" t="str">
        <f>VLOOKUP($C4527,'Sales Person'!$A$1:$C$21,2,0)</f>
        <v>Michale Cole</v>
      </c>
      <c r="E4527" s="5" t="s">
        <v>14</v>
      </c>
      <c r="F4527" s="5" t="str">
        <f>VLOOKUP($E4527,Country!$A$1:$B$11,2,0)</f>
        <v>Asia</v>
      </c>
      <c r="G4527" s="5" t="s">
        <v>31</v>
      </c>
      <c r="H4527" s="5" t="str">
        <f>VLOOKUP($G4527,Products!$A$1:$C$11,COLUMNS(Products!$A$2:B4527),0)</f>
        <v>Electronics</v>
      </c>
      <c r="I4527" s="5">
        <f>VLOOKUP($G4527,Products!$A$1:$C$11,COLUMNS(Products!$A$2:C4527),0)</f>
        <v>71.97</v>
      </c>
      <c r="J4527" s="5">
        <v>297.17</v>
      </c>
      <c r="K4527" s="5" t="s">
        <v>81</v>
      </c>
      <c r="L4527" s="6">
        <v>45414</v>
      </c>
      <c r="M4527" s="5">
        <f t="shared" si="70"/>
        <v>18</v>
      </c>
      <c r="N4527" s="5" t="str">
        <f>TEXT(Table1[[#This Row],[Date]],"mmm")</f>
        <v>Apr</v>
      </c>
      <c r="O4527" s="5">
        <f>YEAR(Table1[[#This Row],[Date]])</f>
        <v>2024</v>
      </c>
    </row>
    <row r="4528" spans="1:15" x14ac:dyDescent="0.25">
      <c r="A4528" s="5">
        <v>4527</v>
      </c>
      <c r="B4528" s="6">
        <v>44945</v>
      </c>
      <c r="C4528" s="5" t="s">
        <v>38</v>
      </c>
      <c r="D4528" s="5" t="str">
        <f>VLOOKUP($C4528,'Sales Person'!$A$1:$C$21,2,0)</f>
        <v>Samantha Irvin</v>
      </c>
      <c r="E4528" s="5" t="s">
        <v>5</v>
      </c>
      <c r="F4528" s="5" t="str">
        <f>VLOOKUP($E4528,Country!$A$1:$B$11,2,0)</f>
        <v>South America</v>
      </c>
      <c r="G4528" s="5" t="s">
        <v>24</v>
      </c>
      <c r="H4528" s="5" t="str">
        <f>VLOOKUP($G4528,Products!$A$1:$C$11,COLUMNS(Products!$A$2:B4528),0)</f>
        <v>Audio</v>
      </c>
      <c r="I4528" s="5">
        <f>VLOOKUP($G4528,Products!$A$1:$C$11,COLUMNS(Products!$A$2:C4528),0)</f>
        <v>195.62</v>
      </c>
      <c r="J4528" s="5">
        <v>394.6</v>
      </c>
      <c r="K4528" s="5" t="s">
        <v>84</v>
      </c>
      <c r="L4528" s="5" t="s">
        <v>83</v>
      </c>
      <c r="M4528" s="5" t="str">
        <f t="shared" si="70"/>
        <v>0</v>
      </c>
      <c r="N4528" s="5" t="str">
        <f>TEXT(Table1[[#This Row],[Date]],"mmm")</f>
        <v>Jan</v>
      </c>
      <c r="O4528" s="5">
        <f>YEAR(Table1[[#This Row],[Date]])</f>
        <v>2023</v>
      </c>
    </row>
    <row r="4529" spans="1:15" x14ac:dyDescent="0.25">
      <c r="A4529" s="5">
        <v>4528</v>
      </c>
      <c r="B4529" s="6">
        <v>45262</v>
      </c>
      <c r="C4529" s="5" t="s">
        <v>52</v>
      </c>
      <c r="D4529" s="5" t="str">
        <f>VLOOKUP($C4529,'Sales Person'!$A$1:$C$21,2,0)</f>
        <v>Nick Patrick</v>
      </c>
      <c r="E4529" s="5" t="s">
        <v>9</v>
      </c>
      <c r="F4529" s="5" t="str">
        <f>VLOOKUP($E4529,Country!$A$1:$B$11,2,0)</f>
        <v>Europe</v>
      </c>
      <c r="G4529" s="5" t="s">
        <v>28</v>
      </c>
      <c r="H4529" s="5" t="str">
        <f>VLOOKUP($G4529,Products!$A$1:$C$11,COLUMNS(Products!$A$2:B4529),0)</f>
        <v>Electronics</v>
      </c>
      <c r="I4529" s="5">
        <f>VLOOKUP($G4529,Products!$A$1:$C$11,COLUMNS(Products!$A$2:C4529),0)</f>
        <v>282.79000000000002</v>
      </c>
      <c r="J4529" s="5">
        <v>709.78</v>
      </c>
      <c r="K4529" s="5" t="s">
        <v>81</v>
      </c>
      <c r="L4529" s="6">
        <v>45272</v>
      </c>
      <c r="M4529" s="5">
        <f t="shared" si="70"/>
        <v>10</v>
      </c>
      <c r="N4529" s="5" t="str">
        <f>TEXT(Table1[[#This Row],[Date]],"mmm")</f>
        <v>Dec</v>
      </c>
      <c r="O4529" s="5">
        <f>YEAR(Table1[[#This Row],[Date]])</f>
        <v>2023</v>
      </c>
    </row>
    <row r="4530" spans="1:15" x14ac:dyDescent="0.25">
      <c r="A4530" s="5">
        <v>4529</v>
      </c>
      <c r="B4530" s="6">
        <v>45051</v>
      </c>
      <c r="C4530" s="5" t="s">
        <v>66</v>
      </c>
      <c r="D4530" s="5" t="str">
        <f>VLOOKUP($C4530,'Sales Person'!$A$1:$C$21,2,0)</f>
        <v>Michale Cole</v>
      </c>
      <c r="E4530" s="5" t="s">
        <v>14</v>
      </c>
      <c r="F4530" s="5" t="str">
        <f>VLOOKUP($E4530,Country!$A$1:$B$11,2,0)</f>
        <v>Asia</v>
      </c>
      <c r="G4530" s="5" t="s">
        <v>32</v>
      </c>
      <c r="H4530" s="5" t="str">
        <f>VLOOKUP($G4530,Products!$A$1:$C$11,COLUMNS(Products!$A$2:B4530),0)</f>
        <v>Audio</v>
      </c>
      <c r="I4530" s="5">
        <f>VLOOKUP($G4530,Products!$A$1:$C$11,COLUMNS(Products!$A$2:C4530),0)</f>
        <v>143.09</v>
      </c>
      <c r="J4530" s="5">
        <v>474.62</v>
      </c>
      <c r="K4530" s="5" t="s">
        <v>82</v>
      </c>
      <c r="L4530" s="5" t="s">
        <v>83</v>
      </c>
      <c r="M4530" s="5" t="str">
        <f t="shared" si="70"/>
        <v>0</v>
      </c>
      <c r="N4530" s="5" t="str">
        <f>TEXT(Table1[[#This Row],[Date]],"mmm")</f>
        <v>May</v>
      </c>
      <c r="O4530" s="5">
        <f>YEAR(Table1[[#This Row],[Date]])</f>
        <v>2023</v>
      </c>
    </row>
    <row r="4531" spans="1:15" x14ac:dyDescent="0.25">
      <c r="A4531" s="5">
        <v>4530</v>
      </c>
      <c r="B4531" s="6">
        <v>45127</v>
      </c>
      <c r="C4531" s="5" t="s">
        <v>74</v>
      </c>
      <c r="D4531" s="5" t="str">
        <f>VLOOKUP($C4531,'Sales Person'!$A$1:$C$21,2,0)</f>
        <v>Michale Cole</v>
      </c>
      <c r="E4531" s="5" t="s">
        <v>15</v>
      </c>
      <c r="F4531" s="5" t="str">
        <f>VLOOKUP($E4531,Country!$A$1:$B$11,2,0)</f>
        <v>Oceania</v>
      </c>
      <c r="G4531" s="5" t="s">
        <v>31</v>
      </c>
      <c r="H4531" s="5" t="str">
        <f>VLOOKUP($G4531,Products!$A$1:$C$11,COLUMNS(Products!$A$2:B4531),0)</f>
        <v>Electronics</v>
      </c>
      <c r="I4531" s="5">
        <f>VLOOKUP($G4531,Products!$A$1:$C$11,COLUMNS(Products!$A$2:C4531),0)</f>
        <v>71.97</v>
      </c>
      <c r="J4531" s="5">
        <v>839.63</v>
      </c>
      <c r="K4531" s="5" t="s">
        <v>81</v>
      </c>
      <c r="L4531" s="6">
        <v>45147</v>
      </c>
      <c r="M4531" s="5">
        <f t="shared" si="70"/>
        <v>20</v>
      </c>
      <c r="N4531" s="5" t="str">
        <f>TEXT(Table1[[#This Row],[Date]],"mmm")</f>
        <v>Jul</v>
      </c>
      <c r="O4531" s="5">
        <f>YEAR(Table1[[#This Row],[Date]])</f>
        <v>2023</v>
      </c>
    </row>
    <row r="4532" spans="1:15" x14ac:dyDescent="0.25">
      <c r="A4532" s="5">
        <v>4531</v>
      </c>
      <c r="B4532" s="6">
        <v>45122</v>
      </c>
      <c r="C4532" s="5" t="s">
        <v>40</v>
      </c>
      <c r="D4532" s="5" t="str">
        <f>VLOOKUP($C4532,'Sales Person'!$A$1:$C$21,2,0)</f>
        <v>Samantha Irvin</v>
      </c>
      <c r="E4532" s="5" t="s">
        <v>2</v>
      </c>
      <c r="F4532" s="5" t="str">
        <f>VLOOKUP($E4532,Country!$A$1:$B$11,2,0)</f>
        <v>North America</v>
      </c>
      <c r="G4532" s="5" t="s">
        <v>32</v>
      </c>
      <c r="H4532" s="5" t="str">
        <f>VLOOKUP($G4532,Products!$A$1:$C$11,COLUMNS(Products!$A$2:B4532),0)</f>
        <v>Audio</v>
      </c>
      <c r="I4532" s="5">
        <f>VLOOKUP($G4532,Products!$A$1:$C$11,COLUMNS(Products!$A$2:C4532),0)</f>
        <v>143.09</v>
      </c>
      <c r="J4532" s="5">
        <v>724.42</v>
      </c>
      <c r="K4532" s="5" t="s">
        <v>81</v>
      </c>
      <c r="L4532" s="6">
        <v>45123</v>
      </c>
      <c r="M4532" s="5">
        <f t="shared" si="70"/>
        <v>1</v>
      </c>
      <c r="N4532" s="5" t="str">
        <f>TEXT(Table1[[#This Row],[Date]],"mmm")</f>
        <v>Jul</v>
      </c>
      <c r="O4532" s="5">
        <f>YEAR(Table1[[#This Row],[Date]])</f>
        <v>2023</v>
      </c>
    </row>
    <row r="4533" spans="1:15" x14ac:dyDescent="0.25">
      <c r="A4533" s="5">
        <v>4532</v>
      </c>
      <c r="B4533" s="6">
        <v>44986</v>
      </c>
      <c r="C4533" s="5" t="s">
        <v>36</v>
      </c>
      <c r="D4533" s="5" t="str">
        <f>VLOOKUP($C4533,'Sales Person'!$A$1:$C$21,2,0)</f>
        <v>Michale Cole</v>
      </c>
      <c r="E4533" s="5" t="s">
        <v>7</v>
      </c>
      <c r="F4533" s="5" t="str">
        <f>VLOOKUP($E4533,Country!$A$1:$B$11,2,0)</f>
        <v>Europe</v>
      </c>
      <c r="G4533" s="5" t="s">
        <v>29</v>
      </c>
      <c r="H4533" s="5" t="str">
        <f>VLOOKUP($G4533,Products!$A$1:$C$11,COLUMNS(Products!$A$2:B4533),0)</f>
        <v>Computing</v>
      </c>
      <c r="I4533" s="5">
        <f>VLOOKUP($G4533,Products!$A$1:$C$11,COLUMNS(Products!$A$2:C4533),0)</f>
        <v>104.6</v>
      </c>
      <c r="J4533" s="5">
        <v>780.29</v>
      </c>
      <c r="K4533" s="5" t="s">
        <v>81</v>
      </c>
      <c r="L4533" s="6">
        <v>44994</v>
      </c>
      <c r="M4533" s="5">
        <f t="shared" si="70"/>
        <v>8</v>
      </c>
      <c r="N4533" s="5" t="str">
        <f>TEXT(Table1[[#This Row],[Date]],"mmm")</f>
        <v>Mar</v>
      </c>
      <c r="O4533" s="5">
        <f>YEAR(Table1[[#This Row],[Date]])</f>
        <v>2023</v>
      </c>
    </row>
    <row r="4534" spans="1:15" x14ac:dyDescent="0.25">
      <c r="A4534" s="5">
        <v>4533</v>
      </c>
      <c r="B4534" s="6">
        <v>45455</v>
      </c>
      <c r="C4534" s="5" t="s">
        <v>56</v>
      </c>
      <c r="D4534" s="5" t="str">
        <f>VLOOKUP($C4534,'Sales Person'!$A$1:$C$21,2,0)</f>
        <v>Nick Patrick</v>
      </c>
      <c r="E4534" s="5" t="s">
        <v>2</v>
      </c>
      <c r="F4534" s="5" t="str">
        <f>VLOOKUP($E4534,Country!$A$1:$B$11,2,0)</f>
        <v>North America</v>
      </c>
      <c r="G4534" s="5" t="s">
        <v>28</v>
      </c>
      <c r="H4534" s="5" t="str">
        <f>VLOOKUP($G4534,Products!$A$1:$C$11,COLUMNS(Products!$A$2:B4534),0)</f>
        <v>Electronics</v>
      </c>
      <c r="I4534" s="5">
        <f>VLOOKUP($G4534,Products!$A$1:$C$11,COLUMNS(Products!$A$2:C4534),0)</f>
        <v>282.79000000000002</v>
      </c>
      <c r="J4534" s="5">
        <v>585.75</v>
      </c>
      <c r="K4534" s="5" t="s">
        <v>82</v>
      </c>
      <c r="L4534" s="5" t="s">
        <v>83</v>
      </c>
      <c r="M4534" s="5" t="str">
        <f t="shared" si="70"/>
        <v>0</v>
      </c>
      <c r="N4534" s="5" t="str">
        <f>TEXT(Table1[[#This Row],[Date]],"mmm")</f>
        <v>Jun</v>
      </c>
      <c r="O4534" s="5">
        <f>YEAR(Table1[[#This Row],[Date]])</f>
        <v>2024</v>
      </c>
    </row>
    <row r="4535" spans="1:15" x14ac:dyDescent="0.25">
      <c r="A4535" s="5">
        <v>4534</v>
      </c>
      <c r="B4535" s="6">
        <v>45597</v>
      </c>
      <c r="C4535" s="5" t="s">
        <v>40</v>
      </c>
      <c r="D4535" s="5" t="str">
        <f>VLOOKUP($C4535,'Sales Person'!$A$1:$C$21,2,0)</f>
        <v>Samantha Irvin</v>
      </c>
      <c r="E4535" s="5" t="s">
        <v>7</v>
      </c>
      <c r="F4535" s="5" t="str">
        <f>VLOOKUP($E4535,Country!$A$1:$B$11,2,0)</f>
        <v>Europe</v>
      </c>
      <c r="G4535" s="5" t="s">
        <v>31</v>
      </c>
      <c r="H4535" s="5" t="str">
        <f>VLOOKUP($G4535,Products!$A$1:$C$11,COLUMNS(Products!$A$2:B4535),0)</f>
        <v>Electronics</v>
      </c>
      <c r="I4535" s="5">
        <f>VLOOKUP($G4535,Products!$A$1:$C$11,COLUMNS(Products!$A$2:C4535),0)</f>
        <v>71.97</v>
      </c>
      <c r="J4535" s="5">
        <v>851.18</v>
      </c>
      <c r="K4535" s="5" t="s">
        <v>82</v>
      </c>
      <c r="L4535" s="5" t="s">
        <v>83</v>
      </c>
      <c r="M4535" s="5" t="str">
        <f t="shared" si="70"/>
        <v>0</v>
      </c>
      <c r="N4535" s="5" t="str">
        <f>TEXT(Table1[[#This Row],[Date]],"mmm")</f>
        <v>Nov</v>
      </c>
      <c r="O4535" s="5">
        <f>YEAR(Table1[[#This Row],[Date]])</f>
        <v>2024</v>
      </c>
    </row>
    <row r="4536" spans="1:15" x14ac:dyDescent="0.25">
      <c r="A4536" s="5">
        <v>4535</v>
      </c>
      <c r="B4536" s="6">
        <v>45158</v>
      </c>
      <c r="C4536" s="5" t="s">
        <v>62</v>
      </c>
      <c r="D4536" s="5" t="str">
        <f>VLOOKUP($C4536,'Sales Person'!$A$1:$C$21,2,0)</f>
        <v>Cathy Kelley</v>
      </c>
      <c r="E4536" s="5" t="s">
        <v>7</v>
      </c>
      <c r="F4536" s="5" t="str">
        <f>VLOOKUP($E4536,Country!$A$1:$B$11,2,0)</f>
        <v>Europe</v>
      </c>
      <c r="G4536" s="5" t="s">
        <v>28</v>
      </c>
      <c r="H4536" s="5" t="str">
        <f>VLOOKUP($G4536,Products!$A$1:$C$11,COLUMNS(Products!$A$2:B4536),0)</f>
        <v>Electronics</v>
      </c>
      <c r="I4536" s="5">
        <f>VLOOKUP($G4536,Products!$A$1:$C$11,COLUMNS(Products!$A$2:C4536),0)</f>
        <v>282.79000000000002</v>
      </c>
      <c r="J4536" s="5">
        <v>837.73</v>
      </c>
      <c r="K4536" s="5" t="s">
        <v>81</v>
      </c>
      <c r="L4536" s="6">
        <v>45166</v>
      </c>
      <c r="M4536" s="5">
        <f t="shared" si="70"/>
        <v>8</v>
      </c>
      <c r="N4536" s="5" t="str">
        <f>TEXT(Table1[[#This Row],[Date]],"mmm")</f>
        <v>Aug</v>
      </c>
      <c r="O4536" s="5">
        <f>YEAR(Table1[[#This Row],[Date]])</f>
        <v>2023</v>
      </c>
    </row>
    <row r="4537" spans="1:15" x14ac:dyDescent="0.25">
      <c r="A4537" s="5">
        <v>4536</v>
      </c>
      <c r="B4537" s="6">
        <v>45241</v>
      </c>
      <c r="C4537" s="5" t="s">
        <v>52</v>
      </c>
      <c r="D4537" s="5" t="str">
        <f>VLOOKUP($C4537,'Sales Person'!$A$1:$C$21,2,0)</f>
        <v>Nick Patrick</v>
      </c>
      <c r="E4537" s="5" t="s">
        <v>11</v>
      </c>
      <c r="F4537" s="5" t="str">
        <f>VLOOKUP($E4537,Country!$A$1:$B$11,2,0)</f>
        <v>Asia</v>
      </c>
      <c r="G4537" s="5" t="s">
        <v>22</v>
      </c>
      <c r="H4537" s="5" t="str">
        <f>VLOOKUP($G4537,Products!$A$1:$C$11,COLUMNS(Products!$A$2:B4537),0)</f>
        <v>Computing</v>
      </c>
      <c r="I4537" s="5">
        <f>VLOOKUP($G4537,Products!$A$1:$C$11,COLUMNS(Products!$A$2:C4537),0)</f>
        <v>415.78</v>
      </c>
      <c r="J4537" s="5">
        <v>417.19</v>
      </c>
      <c r="K4537" s="5" t="s">
        <v>84</v>
      </c>
      <c r="L4537" s="5" t="s">
        <v>83</v>
      </c>
      <c r="M4537" s="5" t="str">
        <f t="shared" si="70"/>
        <v>0</v>
      </c>
      <c r="N4537" s="5" t="str">
        <f>TEXT(Table1[[#This Row],[Date]],"mmm")</f>
        <v>Nov</v>
      </c>
      <c r="O4537" s="5">
        <f>YEAR(Table1[[#This Row],[Date]])</f>
        <v>2023</v>
      </c>
    </row>
    <row r="4538" spans="1:15" x14ac:dyDescent="0.25">
      <c r="A4538" s="5">
        <v>4537</v>
      </c>
      <c r="B4538" s="6">
        <v>45643</v>
      </c>
      <c r="C4538" s="5" t="s">
        <v>58</v>
      </c>
      <c r="D4538" s="5" t="str">
        <f>VLOOKUP($C4538,'Sales Person'!$A$1:$C$21,2,0)</f>
        <v>Nick Patrick</v>
      </c>
      <c r="E4538" s="5" t="s">
        <v>2</v>
      </c>
      <c r="F4538" s="5" t="str">
        <f>VLOOKUP($E4538,Country!$A$1:$B$11,2,0)</f>
        <v>North America</v>
      </c>
      <c r="G4538" s="5" t="s">
        <v>29</v>
      </c>
      <c r="H4538" s="5" t="str">
        <f>VLOOKUP($G4538,Products!$A$1:$C$11,COLUMNS(Products!$A$2:B4538),0)</f>
        <v>Computing</v>
      </c>
      <c r="I4538" s="5">
        <f>VLOOKUP($G4538,Products!$A$1:$C$11,COLUMNS(Products!$A$2:C4538),0)</f>
        <v>104.6</v>
      </c>
      <c r="J4538" s="5">
        <v>392.88</v>
      </c>
      <c r="K4538" s="5" t="s">
        <v>84</v>
      </c>
      <c r="L4538" s="5" t="s">
        <v>83</v>
      </c>
      <c r="M4538" s="5" t="str">
        <f t="shared" si="70"/>
        <v>0</v>
      </c>
      <c r="N4538" s="5" t="str">
        <f>TEXT(Table1[[#This Row],[Date]],"mmm")</f>
        <v>Dec</v>
      </c>
      <c r="O4538" s="5">
        <f>YEAR(Table1[[#This Row],[Date]])</f>
        <v>2024</v>
      </c>
    </row>
    <row r="4539" spans="1:15" x14ac:dyDescent="0.25">
      <c r="A4539" s="5">
        <v>4538</v>
      </c>
      <c r="B4539" s="6">
        <v>45593</v>
      </c>
      <c r="C4539" s="5" t="s">
        <v>72</v>
      </c>
      <c r="D4539" s="5" t="str">
        <f>VLOOKUP($C4539,'Sales Person'!$A$1:$C$21,2,0)</f>
        <v>Cathy Kelley</v>
      </c>
      <c r="E4539" s="5" t="s">
        <v>11</v>
      </c>
      <c r="F4539" s="5" t="str">
        <f>VLOOKUP($E4539,Country!$A$1:$B$11,2,0)</f>
        <v>Asia</v>
      </c>
      <c r="G4539" s="5" t="s">
        <v>30</v>
      </c>
      <c r="H4539" s="5" t="str">
        <f>VLOOKUP($G4539,Products!$A$1:$C$11,COLUMNS(Products!$A$2:B4539),0)</f>
        <v>Audio</v>
      </c>
      <c r="I4539" s="5">
        <f>VLOOKUP($G4539,Products!$A$1:$C$11,COLUMNS(Products!$A$2:C4539),0)</f>
        <v>199.57</v>
      </c>
      <c r="J4539" s="5">
        <v>389.88</v>
      </c>
      <c r="K4539" s="5" t="s">
        <v>82</v>
      </c>
      <c r="L4539" s="5" t="s">
        <v>83</v>
      </c>
      <c r="M4539" s="5" t="str">
        <f t="shared" si="70"/>
        <v>0</v>
      </c>
      <c r="N4539" s="5" t="str">
        <f>TEXT(Table1[[#This Row],[Date]],"mmm")</f>
        <v>Oct</v>
      </c>
      <c r="O4539" s="5">
        <f>YEAR(Table1[[#This Row],[Date]])</f>
        <v>2024</v>
      </c>
    </row>
    <row r="4540" spans="1:15" x14ac:dyDescent="0.25">
      <c r="A4540" s="5">
        <v>4539</v>
      </c>
      <c r="B4540" s="6">
        <v>45125</v>
      </c>
      <c r="C4540" s="5" t="s">
        <v>52</v>
      </c>
      <c r="D4540" s="5" t="str">
        <f>VLOOKUP($C4540,'Sales Person'!$A$1:$C$21,2,0)</f>
        <v>Nick Patrick</v>
      </c>
      <c r="E4540" s="5" t="s">
        <v>11</v>
      </c>
      <c r="F4540" s="5" t="str">
        <f>VLOOKUP($E4540,Country!$A$1:$B$11,2,0)</f>
        <v>Asia</v>
      </c>
      <c r="G4540" s="5" t="s">
        <v>24</v>
      </c>
      <c r="H4540" s="5" t="str">
        <f>VLOOKUP($G4540,Products!$A$1:$C$11,COLUMNS(Products!$A$2:B4540),0)</f>
        <v>Audio</v>
      </c>
      <c r="I4540" s="5">
        <f>VLOOKUP($G4540,Products!$A$1:$C$11,COLUMNS(Products!$A$2:C4540),0)</f>
        <v>195.62</v>
      </c>
      <c r="J4540" s="5">
        <v>488.11</v>
      </c>
      <c r="K4540" s="5" t="s">
        <v>84</v>
      </c>
      <c r="L4540" s="5" t="s">
        <v>83</v>
      </c>
      <c r="M4540" s="5" t="str">
        <f t="shared" si="70"/>
        <v>0</v>
      </c>
      <c r="N4540" s="5" t="str">
        <f>TEXT(Table1[[#This Row],[Date]],"mmm")</f>
        <v>Jul</v>
      </c>
      <c r="O4540" s="5">
        <f>YEAR(Table1[[#This Row],[Date]])</f>
        <v>2023</v>
      </c>
    </row>
    <row r="4541" spans="1:15" x14ac:dyDescent="0.25">
      <c r="A4541" s="5">
        <v>4540</v>
      </c>
      <c r="B4541" s="6">
        <v>45434</v>
      </c>
      <c r="C4541" s="5" t="s">
        <v>60</v>
      </c>
      <c r="D4541" s="5" t="str">
        <f>VLOOKUP($C4541,'Sales Person'!$A$1:$C$21,2,0)</f>
        <v>Cathy Kelley</v>
      </c>
      <c r="E4541" s="5" t="s">
        <v>13</v>
      </c>
      <c r="F4541" s="5" t="str">
        <f>VLOOKUP($E4541,Country!$A$1:$B$11,2,0)</f>
        <v>Asia</v>
      </c>
      <c r="G4541" s="5" t="s">
        <v>22</v>
      </c>
      <c r="H4541" s="5" t="str">
        <f>VLOOKUP($G4541,Products!$A$1:$C$11,COLUMNS(Products!$A$2:B4541),0)</f>
        <v>Computing</v>
      </c>
      <c r="I4541" s="5">
        <f>VLOOKUP($G4541,Products!$A$1:$C$11,COLUMNS(Products!$A$2:C4541),0)</f>
        <v>415.78</v>
      </c>
      <c r="J4541" s="5">
        <v>804.85</v>
      </c>
      <c r="K4541" s="5" t="s">
        <v>84</v>
      </c>
      <c r="L4541" s="5" t="s">
        <v>83</v>
      </c>
      <c r="M4541" s="5" t="str">
        <f t="shared" si="70"/>
        <v>0</v>
      </c>
      <c r="N4541" s="5" t="str">
        <f>TEXT(Table1[[#This Row],[Date]],"mmm")</f>
        <v>May</v>
      </c>
      <c r="O4541" s="5">
        <f>YEAR(Table1[[#This Row],[Date]])</f>
        <v>2024</v>
      </c>
    </row>
    <row r="4542" spans="1:15" x14ac:dyDescent="0.25">
      <c r="A4542" s="5">
        <v>4541</v>
      </c>
      <c r="B4542" s="6">
        <v>45431</v>
      </c>
      <c r="C4542" s="5" t="s">
        <v>50</v>
      </c>
      <c r="D4542" s="5" t="str">
        <f>VLOOKUP($C4542,'Sales Person'!$A$1:$C$21,2,0)</f>
        <v>Michale Cole</v>
      </c>
      <c r="E4542" s="5" t="s">
        <v>7</v>
      </c>
      <c r="F4542" s="5" t="str">
        <f>VLOOKUP($E4542,Country!$A$1:$B$11,2,0)</f>
        <v>Europe</v>
      </c>
      <c r="G4542" s="5" t="s">
        <v>28</v>
      </c>
      <c r="H4542" s="5" t="str">
        <f>VLOOKUP($G4542,Products!$A$1:$C$11,COLUMNS(Products!$A$2:B4542),0)</f>
        <v>Electronics</v>
      </c>
      <c r="I4542" s="5">
        <f>VLOOKUP($G4542,Products!$A$1:$C$11,COLUMNS(Products!$A$2:C4542),0)</f>
        <v>282.79000000000002</v>
      </c>
      <c r="J4542" s="5">
        <v>915.66</v>
      </c>
      <c r="K4542" s="5" t="s">
        <v>81</v>
      </c>
      <c r="L4542" s="6">
        <v>45439</v>
      </c>
      <c r="M4542" s="5">
        <f t="shared" si="70"/>
        <v>8</v>
      </c>
      <c r="N4542" s="5" t="str">
        <f>TEXT(Table1[[#This Row],[Date]],"mmm")</f>
        <v>May</v>
      </c>
      <c r="O4542" s="5">
        <f>YEAR(Table1[[#This Row],[Date]])</f>
        <v>2024</v>
      </c>
    </row>
    <row r="4543" spans="1:15" x14ac:dyDescent="0.25">
      <c r="A4543" s="5">
        <v>4542</v>
      </c>
      <c r="B4543" s="6">
        <v>44984</v>
      </c>
      <c r="C4543" s="5" t="s">
        <v>42</v>
      </c>
      <c r="D4543" s="5" t="str">
        <f>VLOOKUP($C4543,'Sales Person'!$A$1:$C$21,2,0)</f>
        <v>Cathy Kelley</v>
      </c>
      <c r="E4543" s="5" t="s">
        <v>10</v>
      </c>
      <c r="F4543" s="5" t="str">
        <f>VLOOKUP($E4543,Country!$A$1:$B$11,2,0)</f>
        <v>Europe</v>
      </c>
      <c r="G4543" s="5" t="s">
        <v>31</v>
      </c>
      <c r="H4543" s="5" t="str">
        <f>VLOOKUP($G4543,Products!$A$1:$C$11,COLUMNS(Products!$A$2:B4543),0)</f>
        <v>Electronics</v>
      </c>
      <c r="I4543" s="5">
        <f>VLOOKUP($G4543,Products!$A$1:$C$11,COLUMNS(Products!$A$2:C4543),0)</f>
        <v>71.97</v>
      </c>
      <c r="J4543" s="5">
        <v>197.04</v>
      </c>
      <c r="K4543" s="5" t="s">
        <v>81</v>
      </c>
      <c r="L4543" s="6">
        <v>44990</v>
      </c>
      <c r="M4543" s="5">
        <f t="shared" si="70"/>
        <v>6</v>
      </c>
      <c r="N4543" s="5" t="str">
        <f>TEXT(Table1[[#This Row],[Date]],"mmm")</f>
        <v>Feb</v>
      </c>
      <c r="O4543" s="5">
        <f>YEAR(Table1[[#This Row],[Date]])</f>
        <v>2023</v>
      </c>
    </row>
    <row r="4544" spans="1:15" x14ac:dyDescent="0.25">
      <c r="A4544" s="5">
        <v>4543</v>
      </c>
      <c r="B4544" s="6">
        <v>45383</v>
      </c>
      <c r="C4544" s="5" t="s">
        <v>60</v>
      </c>
      <c r="D4544" s="5" t="str">
        <f>VLOOKUP($C4544,'Sales Person'!$A$1:$C$21,2,0)</f>
        <v>Cathy Kelley</v>
      </c>
      <c r="E4544" s="5" t="s">
        <v>4</v>
      </c>
      <c r="F4544" s="5" t="str">
        <f>VLOOKUP($E4544,Country!$A$1:$B$11,2,0)</f>
        <v>North America</v>
      </c>
      <c r="G4544" s="5" t="s">
        <v>22</v>
      </c>
      <c r="H4544" s="5" t="str">
        <f>VLOOKUP($G4544,Products!$A$1:$C$11,COLUMNS(Products!$A$2:B4544),0)</f>
        <v>Computing</v>
      </c>
      <c r="I4544" s="5">
        <f>VLOOKUP($G4544,Products!$A$1:$C$11,COLUMNS(Products!$A$2:C4544),0)</f>
        <v>415.78</v>
      </c>
      <c r="J4544" s="5">
        <v>849.22</v>
      </c>
      <c r="K4544" s="5" t="s">
        <v>82</v>
      </c>
      <c r="L4544" s="5" t="s">
        <v>83</v>
      </c>
      <c r="M4544" s="5" t="str">
        <f t="shared" si="70"/>
        <v>0</v>
      </c>
      <c r="N4544" s="5" t="str">
        <f>TEXT(Table1[[#This Row],[Date]],"mmm")</f>
        <v>Apr</v>
      </c>
      <c r="O4544" s="5">
        <f>YEAR(Table1[[#This Row],[Date]])</f>
        <v>2024</v>
      </c>
    </row>
    <row r="4545" spans="1:15" x14ac:dyDescent="0.25">
      <c r="A4545" s="5">
        <v>4544</v>
      </c>
      <c r="B4545" s="6">
        <v>45572</v>
      </c>
      <c r="C4545" s="5" t="s">
        <v>36</v>
      </c>
      <c r="D4545" s="5" t="str">
        <f>VLOOKUP($C4545,'Sales Person'!$A$1:$C$21,2,0)</f>
        <v>Michale Cole</v>
      </c>
      <c r="E4545" s="5" t="s">
        <v>9</v>
      </c>
      <c r="F4545" s="5" t="str">
        <f>VLOOKUP($E4545,Country!$A$1:$B$11,2,0)</f>
        <v>Europe</v>
      </c>
      <c r="G4545" s="5" t="s">
        <v>33</v>
      </c>
      <c r="H4545" s="5" t="str">
        <f>VLOOKUP($G4545,Products!$A$1:$C$11,COLUMNS(Products!$A$2:B4545),0)</f>
        <v>Electronics</v>
      </c>
      <c r="I4545" s="5">
        <f>VLOOKUP($G4545,Products!$A$1:$C$11,COLUMNS(Products!$A$2:C4545),0)</f>
        <v>381.62</v>
      </c>
      <c r="J4545" s="5">
        <v>424.47</v>
      </c>
      <c r="K4545" s="5" t="s">
        <v>82</v>
      </c>
      <c r="L4545" s="5" t="s">
        <v>83</v>
      </c>
      <c r="M4545" s="5" t="str">
        <f t="shared" si="70"/>
        <v>0</v>
      </c>
      <c r="N4545" s="5" t="str">
        <f>TEXT(Table1[[#This Row],[Date]],"mmm")</f>
        <v>Oct</v>
      </c>
      <c r="O4545" s="5">
        <f>YEAR(Table1[[#This Row],[Date]])</f>
        <v>2024</v>
      </c>
    </row>
    <row r="4546" spans="1:15" x14ac:dyDescent="0.25">
      <c r="A4546" s="5">
        <v>4545</v>
      </c>
      <c r="B4546" s="6">
        <v>45151</v>
      </c>
      <c r="C4546" s="5" t="s">
        <v>36</v>
      </c>
      <c r="D4546" s="5" t="str">
        <f>VLOOKUP($C4546,'Sales Person'!$A$1:$C$21,2,0)</f>
        <v>Michale Cole</v>
      </c>
      <c r="E4546" s="5" t="s">
        <v>2</v>
      </c>
      <c r="F4546" s="5" t="str">
        <f>VLOOKUP($E4546,Country!$A$1:$B$11,2,0)</f>
        <v>North America</v>
      </c>
      <c r="G4546" s="5" t="s">
        <v>32</v>
      </c>
      <c r="H4546" s="5" t="str">
        <f>VLOOKUP($G4546,Products!$A$1:$C$11,COLUMNS(Products!$A$2:B4546),0)</f>
        <v>Audio</v>
      </c>
      <c r="I4546" s="5">
        <f>VLOOKUP($G4546,Products!$A$1:$C$11,COLUMNS(Products!$A$2:C4546),0)</f>
        <v>143.09</v>
      </c>
      <c r="J4546" s="5">
        <v>720.11</v>
      </c>
      <c r="K4546" s="5" t="s">
        <v>82</v>
      </c>
      <c r="L4546" s="5" t="s">
        <v>83</v>
      </c>
      <c r="M4546" s="5" t="str">
        <f t="shared" ref="M4546:M4609" si="71">IFERROR(L4546-B4546,"0")</f>
        <v>0</v>
      </c>
      <c r="N4546" s="5" t="str">
        <f>TEXT(Table1[[#This Row],[Date]],"mmm")</f>
        <v>Aug</v>
      </c>
      <c r="O4546" s="5">
        <f>YEAR(Table1[[#This Row],[Date]])</f>
        <v>2023</v>
      </c>
    </row>
    <row r="4547" spans="1:15" x14ac:dyDescent="0.25">
      <c r="A4547" s="5">
        <v>4546</v>
      </c>
      <c r="B4547" s="6">
        <v>45026</v>
      </c>
      <c r="C4547" s="5" t="s">
        <v>54</v>
      </c>
      <c r="D4547" s="5" t="str">
        <f>VLOOKUP($C4547,'Sales Person'!$A$1:$C$21,2,0)</f>
        <v>Michale Cole</v>
      </c>
      <c r="E4547" s="5" t="s">
        <v>15</v>
      </c>
      <c r="F4547" s="5" t="str">
        <f>VLOOKUP($E4547,Country!$A$1:$B$11,2,0)</f>
        <v>Oceania</v>
      </c>
      <c r="G4547" s="5" t="s">
        <v>26</v>
      </c>
      <c r="H4547" s="5" t="str">
        <f>VLOOKUP($G4547,Products!$A$1:$C$11,COLUMNS(Products!$A$2:B4547),0)</f>
        <v>Electronics</v>
      </c>
      <c r="I4547" s="5">
        <f>VLOOKUP($G4547,Products!$A$1:$C$11,COLUMNS(Products!$A$2:C4547),0)</f>
        <v>263.2</v>
      </c>
      <c r="J4547" s="5">
        <v>332.65</v>
      </c>
      <c r="K4547" s="5" t="s">
        <v>82</v>
      </c>
      <c r="L4547" s="5" t="s">
        <v>83</v>
      </c>
      <c r="M4547" s="5" t="str">
        <f t="shared" si="71"/>
        <v>0</v>
      </c>
      <c r="N4547" s="5" t="str">
        <f>TEXT(Table1[[#This Row],[Date]],"mmm")</f>
        <v>Apr</v>
      </c>
      <c r="O4547" s="5">
        <f>YEAR(Table1[[#This Row],[Date]])</f>
        <v>2023</v>
      </c>
    </row>
    <row r="4548" spans="1:15" x14ac:dyDescent="0.25">
      <c r="A4548" s="5">
        <v>4547</v>
      </c>
      <c r="B4548" s="6">
        <v>45568</v>
      </c>
      <c r="C4548" s="5" t="s">
        <v>42</v>
      </c>
      <c r="D4548" s="5" t="str">
        <f>VLOOKUP($C4548,'Sales Person'!$A$1:$C$21,2,0)</f>
        <v>Cathy Kelley</v>
      </c>
      <c r="E4548" s="5" t="s">
        <v>11</v>
      </c>
      <c r="F4548" s="5" t="str">
        <f>VLOOKUP($E4548,Country!$A$1:$B$11,2,0)</f>
        <v>Asia</v>
      </c>
      <c r="G4548" s="5" t="s">
        <v>30</v>
      </c>
      <c r="H4548" s="5" t="str">
        <f>VLOOKUP($G4548,Products!$A$1:$C$11,COLUMNS(Products!$A$2:B4548),0)</f>
        <v>Audio</v>
      </c>
      <c r="I4548" s="5">
        <f>VLOOKUP($G4548,Products!$A$1:$C$11,COLUMNS(Products!$A$2:C4548),0)</f>
        <v>199.57</v>
      </c>
      <c r="J4548" s="5">
        <v>375.91</v>
      </c>
      <c r="K4548" s="5" t="s">
        <v>84</v>
      </c>
      <c r="L4548" s="5" t="s">
        <v>83</v>
      </c>
      <c r="M4548" s="5" t="str">
        <f t="shared" si="71"/>
        <v>0</v>
      </c>
      <c r="N4548" s="5" t="str">
        <f>TEXT(Table1[[#This Row],[Date]],"mmm")</f>
        <v>Oct</v>
      </c>
      <c r="O4548" s="5">
        <f>YEAR(Table1[[#This Row],[Date]])</f>
        <v>2024</v>
      </c>
    </row>
    <row r="4549" spans="1:15" x14ac:dyDescent="0.25">
      <c r="A4549" s="5">
        <v>4548</v>
      </c>
      <c r="B4549" s="6">
        <v>45409</v>
      </c>
      <c r="C4549" s="5" t="s">
        <v>58</v>
      </c>
      <c r="D4549" s="5" t="str">
        <f>VLOOKUP($C4549,'Sales Person'!$A$1:$C$21,2,0)</f>
        <v>Nick Patrick</v>
      </c>
      <c r="E4549" s="5" t="s">
        <v>15</v>
      </c>
      <c r="F4549" s="5" t="str">
        <f>VLOOKUP($E4549,Country!$A$1:$B$11,2,0)</f>
        <v>Oceania</v>
      </c>
      <c r="G4549" s="5" t="s">
        <v>29</v>
      </c>
      <c r="H4549" s="5" t="str">
        <f>VLOOKUP($G4549,Products!$A$1:$C$11,COLUMNS(Products!$A$2:B4549),0)</f>
        <v>Computing</v>
      </c>
      <c r="I4549" s="5">
        <f>VLOOKUP($G4549,Products!$A$1:$C$11,COLUMNS(Products!$A$2:C4549),0)</f>
        <v>104.6</v>
      </c>
      <c r="J4549" s="5">
        <v>954.65</v>
      </c>
      <c r="K4549" s="5" t="s">
        <v>81</v>
      </c>
      <c r="L4549" s="6">
        <v>45429</v>
      </c>
      <c r="M4549" s="5">
        <f t="shared" si="71"/>
        <v>20</v>
      </c>
      <c r="N4549" s="5" t="str">
        <f>TEXT(Table1[[#This Row],[Date]],"mmm")</f>
        <v>Apr</v>
      </c>
      <c r="O4549" s="5">
        <f>YEAR(Table1[[#This Row],[Date]])</f>
        <v>2024</v>
      </c>
    </row>
    <row r="4550" spans="1:15" x14ac:dyDescent="0.25">
      <c r="A4550" s="5">
        <v>4549</v>
      </c>
      <c r="B4550" s="6">
        <v>45190</v>
      </c>
      <c r="C4550" s="5" t="s">
        <v>38</v>
      </c>
      <c r="D4550" s="5" t="str">
        <f>VLOOKUP($C4550,'Sales Person'!$A$1:$C$21,2,0)</f>
        <v>Samantha Irvin</v>
      </c>
      <c r="E4550" s="5" t="s">
        <v>7</v>
      </c>
      <c r="F4550" s="5" t="str">
        <f>VLOOKUP($E4550,Country!$A$1:$B$11,2,0)</f>
        <v>Europe</v>
      </c>
      <c r="G4550" s="5" t="s">
        <v>26</v>
      </c>
      <c r="H4550" s="5" t="str">
        <f>VLOOKUP($G4550,Products!$A$1:$C$11,COLUMNS(Products!$A$2:B4550),0)</f>
        <v>Electronics</v>
      </c>
      <c r="I4550" s="5">
        <f>VLOOKUP($G4550,Products!$A$1:$C$11,COLUMNS(Products!$A$2:C4550),0)</f>
        <v>263.2</v>
      </c>
      <c r="J4550" s="5">
        <v>109.5</v>
      </c>
      <c r="K4550" s="5" t="s">
        <v>82</v>
      </c>
      <c r="L4550" s="5" t="s">
        <v>83</v>
      </c>
      <c r="M4550" s="5" t="str">
        <f t="shared" si="71"/>
        <v>0</v>
      </c>
      <c r="N4550" s="5" t="str">
        <f>TEXT(Table1[[#This Row],[Date]],"mmm")</f>
        <v>Sep</v>
      </c>
      <c r="O4550" s="5">
        <f>YEAR(Table1[[#This Row],[Date]])</f>
        <v>2023</v>
      </c>
    </row>
    <row r="4551" spans="1:15" x14ac:dyDescent="0.25">
      <c r="A4551" s="5">
        <v>4550</v>
      </c>
      <c r="B4551" s="6">
        <v>45001</v>
      </c>
      <c r="C4551" s="5" t="s">
        <v>60</v>
      </c>
      <c r="D4551" s="5" t="str">
        <f>VLOOKUP($C4551,'Sales Person'!$A$1:$C$21,2,0)</f>
        <v>Cathy Kelley</v>
      </c>
      <c r="E4551" s="5" t="s">
        <v>11</v>
      </c>
      <c r="F4551" s="5" t="str">
        <f>VLOOKUP($E4551,Country!$A$1:$B$11,2,0)</f>
        <v>Asia</v>
      </c>
      <c r="G4551" s="5" t="s">
        <v>32</v>
      </c>
      <c r="H4551" s="5" t="str">
        <f>VLOOKUP($G4551,Products!$A$1:$C$11,COLUMNS(Products!$A$2:B4551),0)</f>
        <v>Audio</v>
      </c>
      <c r="I4551" s="5">
        <f>VLOOKUP($G4551,Products!$A$1:$C$11,COLUMNS(Products!$A$2:C4551),0)</f>
        <v>143.09</v>
      </c>
      <c r="J4551" s="5">
        <v>746.9</v>
      </c>
      <c r="K4551" s="5" t="s">
        <v>82</v>
      </c>
      <c r="L4551" s="5" t="s">
        <v>83</v>
      </c>
      <c r="M4551" s="5" t="str">
        <f t="shared" si="71"/>
        <v>0</v>
      </c>
      <c r="N4551" s="5" t="str">
        <f>TEXT(Table1[[#This Row],[Date]],"mmm")</f>
        <v>Mar</v>
      </c>
      <c r="O4551" s="5">
        <f>YEAR(Table1[[#This Row],[Date]])</f>
        <v>2023</v>
      </c>
    </row>
    <row r="4552" spans="1:15" x14ac:dyDescent="0.25">
      <c r="A4552" s="5">
        <v>4551</v>
      </c>
      <c r="B4552" s="6">
        <v>45235</v>
      </c>
      <c r="C4552" s="5" t="s">
        <v>42</v>
      </c>
      <c r="D4552" s="5" t="str">
        <f>VLOOKUP($C4552,'Sales Person'!$A$1:$C$21,2,0)</f>
        <v>Cathy Kelley</v>
      </c>
      <c r="E4552" s="5" t="s">
        <v>13</v>
      </c>
      <c r="F4552" s="5" t="str">
        <f>VLOOKUP($E4552,Country!$A$1:$B$11,2,0)</f>
        <v>Asia</v>
      </c>
      <c r="G4552" s="5" t="s">
        <v>30</v>
      </c>
      <c r="H4552" s="5" t="str">
        <f>VLOOKUP($G4552,Products!$A$1:$C$11,COLUMNS(Products!$A$2:B4552),0)</f>
        <v>Audio</v>
      </c>
      <c r="I4552" s="5">
        <f>VLOOKUP($G4552,Products!$A$1:$C$11,COLUMNS(Products!$A$2:C4552),0)</f>
        <v>199.57</v>
      </c>
      <c r="J4552" s="5">
        <v>363.19</v>
      </c>
      <c r="K4552" s="5" t="s">
        <v>82</v>
      </c>
      <c r="L4552" s="5" t="s">
        <v>83</v>
      </c>
      <c r="M4552" s="5" t="str">
        <f t="shared" si="71"/>
        <v>0</v>
      </c>
      <c r="N4552" s="5" t="str">
        <f>TEXT(Table1[[#This Row],[Date]],"mmm")</f>
        <v>Nov</v>
      </c>
      <c r="O4552" s="5">
        <f>YEAR(Table1[[#This Row],[Date]])</f>
        <v>2023</v>
      </c>
    </row>
    <row r="4553" spans="1:15" x14ac:dyDescent="0.25">
      <c r="A4553" s="5">
        <v>4552</v>
      </c>
      <c r="B4553" s="6">
        <v>45399</v>
      </c>
      <c r="C4553" s="5" t="s">
        <v>68</v>
      </c>
      <c r="D4553" s="5" t="str">
        <f>VLOOKUP($C4553,'Sales Person'!$A$1:$C$21,2,0)</f>
        <v>Samantha Irvin</v>
      </c>
      <c r="E4553" s="5" t="s">
        <v>2</v>
      </c>
      <c r="F4553" s="5" t="str">
        <f>VLOOKUP($E4553,Country!$A$1:$B$11,2,0)</f>
        <v>North America</v>
      </c>
      <c r="G4553" s="5" t="s">
        <v>24</v>
      </c>
      <c r="H4553" s="5" t="str">
        <f>VLOOKUP($G4553,Products!$A$1:$C$11,COLUMNS(Products!$A$2:B4553),0)</f>
        <v>Audio</v>
      </c>
      <c r="I4553" s="5">
        <f>VLOOKUP($G4553,Products!$A$1:$C$11,COLUMNS(Products!$A$2:C4553),0)</f>
        <v>195.62</v>
      </c>
      <c r="J4553" s="5">
        <v>771.44</v>
      </c>
      <c r="K4553" s="5" t="s">
        <v>81</v>
      </c>
      <c r="L4553" s="6">
        <v>45400</v>
      </c>
      <c r="M4553" s="5">
        <f t="shared" si="71"/>
        <v>1</v>
      </c>
      <c r="N4553" s="5" t="str">
        <f>TEXT(Table1[[#This Row],[Date]],"mmm")</f>
        <v>Apr</v>
      </c>
      <c r="O4553" s="5">
        <f>YEAR(Table1[[#This Row],[Date]])</f>
        <v>2024</v>
      </c>
    </row>
    <row r="4554" spans="1:15" x14ac:dyDescent="0.25">
      <c r="A4554" s="5">
        <v>4553</v>
      </c>
      <c r="B4554" s="6">
        <v>45461</v>
      </c>
      <c r="C4554" s="5" t="s">
        <v>62</v>
      </c>
      <c r="D4554" s="5" t="str">
        <f>VLOOKUP($C4554,'Sales Person'!$A$1:$C$21,2,0)</f>
        <v>Cathy Kelley</v>
      </c>
      <c r="E4554" s="5" t="s">
        <v>14</v>
      </c>
      <c r="F4554" s="5" t="str">
        <f>VLOOKUP($E4554,Country!$A$1:$B$11,2,0)</f>
        <v>Asia</v>
      </c>
      <c r="G4554" s="5" t="s">
        <v>33</v>
      </c>
      <c r="H4554" s="5" t="str">
        <f>VLOOKUP($G4554,Products!$A$1:$C$11,COLUMNS(Products!$A$2:B4554),0)</f>
        <v>Electronics</v>
      </c>
      <c r="I4554" s="5">
        <f>VLOOKUP($G4554,Products!$A$1:$C$11,COLUMNS(Products!$A$2:C4554),0)</f>
        <v>381.62</v>
      </c>
      <c r="J4554" s="5">
        <v>920.63</v>
      </c>
      <c r="K4554" s="5" t="s">
        <v>84</v>
      </c>
      <c r="L4554" s="5" t="s">
        <v>83</v>
      </c>
      <c r="M4554" s="5" t="str">
        <f t="shared" si="71"/>
        <v>0</v>
      </c>
      <c r="N4554" s="5" t="str">
        <f>TEXT(Table1[[#This Row],[Date]],"mmm")</f>
        <v>Jun</v>
      </c>
      <c r="O4554" s="5">
        <f>YEAR(Table1[[#This Row],[Date]])</f>
        <v>2024</v>
      </c>
    </row>
    <row r="4555" spans="1:15" x14ac:dyDescent="0.25">
      <c r="A4555" s="5">
        <v>4554</v>
      </c>
      <c r="B4555" s="6">
        <v>45524</v>
      </c>
      <c r="C4555" s="5" t="s">
        <v>62</v>
      </c>
      <c r="D4555" s="5" t="str">
        <f>VLOOKUP($C4555,'Sales Person'!$A$1:$C$21,2,0)</f>
        <v>Cathy Kelley</v>
      </c>
      <c r="E4555" s="5" t="s">
        <v>2</v>
      </c>
      <c r="F4555" s="5" t="str">
        <f>VLOOKUP($E4555,Country!$A$1:$B$11,2,0)</f>
        <v>North America</v>
      </c>
      <c r="G4555" s="5" t="s">
        <v>20</v>
      </c>
      <c r="H4555" s="5" t="str">
        <f>VLOOKUP($G4555,Products!$A$1:$C$11,COLUMNS(Products!$A$2:B4555),0)</f>
        <v>Office Equipment</v>
      </c>
      <c r="I4555" s="5">
        <f>VLOOKUP($G4555,Products!$A$1:$C$11,COLUMNS(Products!$A$2:C4555),0)</f>
        <v>350.59</v>
      </c>
      <c r="J4555" s="5">
        <v>909.48</v>
      </c>
      <c r="K4555" s="5" t="s">
        <v>84</v>
      </c>
      <c r="L4555" s="5" t="s">
        <v>83</v>
      </c>
      <c r="M4555" s="5" t="str">
        <f t="shared" si="71"/>
        <v>0</v>
      </c>
      <c r="N4555" s="5" t="str">
        <f>TEXT(Table1[[#This Row],[Date]],"mmm")</f>
        <v>Aug</v>
      </c>
      <c r="O4555" s="5">
        <f>YEAR(Table1[[#This Row],[Date]])</f>
        <v>2024</v>
      </c>
    </row>
    <row r="4556" spans="1:15" x14ac:dyDescent="0.25">
      <c r="A4556" s="5">
        <v>4555</v>
      </c>
      <c r="B4556" s="6">
        <v>45573</v>
      </c>
      <c r="C4556" s="5" t="s">
        <v>70</v>
      </c>
      <c r="D4556" s="5" t="str">
        <f>VLOOKUP($C4556,'Sales Person'!$A$1:$C$21,2,0)</f>
        <v>Cathy Kelley</v>
      </c>
      <c r="E4556" s="5" t="s">
        <v>9</v>
      </c>
      <c r="F4556" s="5" t="str">
        <f>VLOOKUP($E4556,Country!$A$1:$B$11,2,0)</f>
        <v>Europe</v>
      </c>
      <c r="G4556" s="5" t="s">
        <v>24</v>
      </c>
      <c r="H4556" s="5" t="str">
        <f>VLOOKUP($G4556,Products!$A$1:$C$11,COLUMNS(Products!$A$2:B4556),0)</f>
        <v>Audio</v>
      </c>
      <c r="I4556" s="5">
        <f>VLOOKUP($G4556,Products!$A$1:$C$11,COLUMNS(Products!$A$2:C4556),0)</f>
        <v>195.62</v>
      </c>
      <c r="J4556" s="5">
        <v>208.71</v>
      </c>
      <c r="K4556" s="5" t="s">
        <v>82</v>
      </c>
      <c r="L4556" s="5" t="s">
        <v>83</v>
      </c>
      <c r="M4556" s="5" t="str">
        <f t="shared" si="71"/>
        <v>0</v>
      </c>
      <c r="N4556" s="5" t="str">
        <f>TEXT(Table1[[#This Row],[Date]],"mmm")</f>
        <v>Oct</v>
      </c>
      <c r="O4556" s="5">
        <f>YEAR(Table1[[#This Row],[Date]])</f>
        <v>2024</v>
      </c>
    </row>
    <row r="4557" spans="1:15" x14ac:dyDescent="0.25">
      <c r="A4557" s="5">
        <v>4556</v>
      </c>
      <c r="B4557" s="6">
        <v>45278</v>
      </c>
      <c r="C4557" s="5" t="s">
        <v>58</v>
      </c>
      <c r="D4557" s="5" t="str">
        <f>VLOOKUP($C4557,'Sales Person'!$A$1:$C$21,2,0)</f>
        <v>Nick Patrick</v>
      </c>
      <c r="E4557" s="5" t="s">
        <v>15</v>
      </c>
      <c r="F4557" s="5" t="str">
        <f>VLOOKUP($E4557,Country!$A$1:$B$11,2,0)</f>
        <v>Oceania</v>
      </c>
      <c r="G4557" s="5" t="s">
        <v>26</v>
      </c>
      <c r="H4557" s="5" t="str">
        <f>VLOOKUP($G4557,Products!$A$1:$C$11,COLUMNS(Products!$A$2:B4557),0)</f>
        <v>Electronics</v>
      </c>
      <c r="I4557" s="5">
        <f>VLOOKUP($G4557,Products!$A$1:$C$11,COLUMNS(Products!$A$2:C4557),0)</f>
        <v>263.2</v>
      </c>
      <c r="J4557" s="5">
        <v>519.27</v>
      </c>
      <c r="K4557" s="5" t="s">
        <v>84</v>
      </c>
      <c r="L4557" s="5" t="s">
        <v>83</v>
      </c>
      <c r="M4557" s="5" t="str">
        <f t="shared" si="71"/>
        <v>0</v>
      </c>
      <c r="N4557" s="5" t="str">
        <f>TEXT(Table1[[#This Row],[Date]],"mmm")</f>
        <v>Dec</v>
      </c>
      <c r="O4557" s="5">
        <f>YEAR(Table1[[#This Row],[Date]])</f>
        <v>2023</v>
      </c>
    </row>
    <row r="4558" spans="1:15" x14ac:dyDescent="0.25">
      <c r="A4558" s="5">
        <v>4557</v>
      </c>
      <c r="B4558" s="6">
        <v>44965</v>
      </c>
      <c r="C4558" s="5" t="s">
        <v>38</v>
      </c>
      <c r="D4558" s="5" t="str">
        <f>VLOOKUP($C4558,'Sales Person'!$A$1:$C$21,2,0)</f>
        <v>Samantha Irvin</v>
      </c>
      <c r="E4558" s="5" t="s">
        <v>10</v>
      </c>
      <c r="F4558" s="5" t="str">
        <f>VLOOKUP($E4558,Country!$A$1:$B$11,2,0)</f>
        <v>Europe</v>
      </c>
      <c r="G4558" s="5" t="s">
        <v>29</v>
      </c>
      <c r="H4558" s="5" t="str">
        <f>VLOOKUP($G4558,Products!$A$1:$C$11,COLUMNS(Products!$A$2:B4558),0)</f>
        <v>Computing</v>
      </c>
      <c r="I4558" s="5">
        <f>VLOOKUP($G4558,Products!$A$1:$C$11,COLUMNS(Products!$A$2:C4558),0)</f>
        <v>104.6</v>
      </c>
      <c r="J4558" s="5">
        <v>237.59</v>
      </c>
      <c r="K4558" s="5" t="s">
        <v>81</v>
      </c>
      <c r="L4558" s="6">
        <v>44971</v>
      </c>
      <c r="M4558" s="5">
        <f t="shared" si="71"/>
        <v>6</v>
      </c>
      <c r="N4558" s="5" t="str">
        <f>TEXT(Table1[[#This Row],[Date]],"mmm")</f>
        <v>Feb</v>
      </c>
      <c r="O4558" s="5">
        <f>YEAR(Table1[[#This Row],[Date]])</f>
        <v>2023</v>
      </c>
    </row>
    <row r="4559" spans="1:15" x14ac:dyDescent="0.25">
      <c r="A4559" s="5">
        <v>4558</v>
      </c>
      <c r="B4559" s="6">
        <v>44932</v>
      </c>
      <c r="C4559" s="5" t="s">
        <v>62</v>
      </c>
      <c r="D4559" s="5" t="str">
        <f>VLOOKUP($C4559,'Sales Person'!$A$1:$C$21,2,0)</f>
        <v>Cathy Kelley</v>
      </c>
      <c r="E4559" s="5" t="s">
        <v>15</v>
      </c>
      <c r="F4559" s="5" t="str">
        <f>VLOOKUP($E4559,Country!$A$1:$B$11,2,0)</f>
        <v>Oceania</v>
      </c>
      <c r="G4559" s="5" t="s">
        <v>28</v>
      </c>
      <c r="H4559" s="5" t="str">
        <f>VLOOKUP($G4559,Products!$A$1:$C$11,COLUMNS(Products!$A$2:B4559),0)</f>
        <v>Electronics</v>
      </c>
      <c r="I4559" s="5">
        <f>VLOOKUP($G4559,Products!$A$1:$C$11,COLUMNS(Products!$A$2:C4559),0)</f>
        <v>282.79000000000002</v>
      </c>
      <c r="J4559" s="5">
        <v>456.66</v>
      </c>
      <c r="K4559" s="5" t="s">
        <v>82</v>
      </c>
      <c r="L4559" s="5" t="s">
        <v>83</v>
      </c>
      <c r="M4559" s="5" t="str">
        <f t="shared" si="71"/>
        <v>0</v>
      </c>
      <c r="N4559" s="5" t="str">
        <f>TEXT(Table1[[#This Row],[Date]],"mmm")</f>
        <v>Jan</v>
      </c>
      <c r="O4559" s="5">
        <f>YEAR(Table1[[#This Row],[Date]])</f>
        <v>2023</v>
      </c>
    </row>
    <row r="4560" spans="1:15" x14ac:dyDescent="0.25">
      <c r="A4560" s="5">
        <v>4559</v>
      </c>
      <c r="B4560" s="6">
        <v>45314</v>
      </c>
      <c r="C4560" s="5" t="s">
        <v>54</v>
      </c>
      <c r="D4560" s="5" t="str">
        <f>VLOOKUP($C4560,'Sales Person'!$A$1:$C$21,2,0)</f>
        <v>Michale Cole</v>
      </c>
      <c r="E4560" s="5" t="s">
        <v>9</v>
      </c>
      <c r="F4560" s="5" t="str">
        <f>VLOOKUP($E4560,Country!$A$1:$B$11,2,0)</f>
        <v>Europe</v>
      </c>
      <c r="G4560" s="5" t="s">
        <v>22</v>
      </c>
      <c r="H4560" s="5" t="str">
        <f>VLOOKUP($G4560,Products!$A$1:$C$11,COLUMNS(Products!$A$2:B4560),0)</f>
        <v>Computing</v>
      </c>
      <c r="I4560" s="5">
        <f>VLOOKUP($G4560,Products!$A$1:$C$11,COLUMNS(Products!$A$2:C4560),0)</f>
        <v>415.78</v>
      </c>
      <c r="J4560" s="5">
        <v>753.92</v>
      </c>
      <c r="K4560" s="5" t="s">
        <v>82</v>
      </c>
      <c r="L4560" s="5" t="s">
        <v>83</v>
      </c>
      <c r="M4560" s="5" t="str">
        <f t="shared" si="71"/>
        <v>0</v>
      </c>
      <c r="N4560" s="5" t="str">
        <f>TEXT(Table1[[#This Row],[Date]],"mmm")</f>
        <v>Jan</v>
      </c>
      <c r="O4560" s="5">
        <f>YEAR(Table1[[#This Row],[Date]])</f>
        <v>2024</v>
      </c>
    </row>
    <row r="4561" spans="1:15" x14ac:dyDescent="0.25">
      <c r="A4561" s="5">
        <v>4560</v>
      </c>
      <c r="B4561" s="6">
        <v>45194</v>
      </c>
      <c r="C4561" s="5" t="s">
        <v>52</v>
      </c>
      <c r="D4561" s="5" t="str">
        <f>VLOOKUP($C4561,'Sales Person'!$A$1:$C$21,2,0)</f>
        <v>Nick Patrick</v>
      </c>
      <c r="E4561" s="5" t="s">
        <v>14</v>
      </c>
      <c r="F4561" s="5" t="str">
        <f>VLOOKUP($E4561,Country!$A$1:$B$11,2,0)</f>
        <v>Asia</v>
      </c>
      <c r="G4561" s="5" t="s">
        <v>26</v>
      </c>
      <c r="H4561" s="5" t="str">
        <f>VLOOKUP($G4561,Products!$A$1:$C$11,COLUMNS(Products!$A$2:B4561),0)</f>
        <v>Electronics</v>
      </c>
      <c r="I4561" s="5">
        <f>VLOOKUP($G4561,Products!$A$1:$C$11,COLUMNS(Products!$A$2:C4561),0)</f>
        <v>263.2</v>
      </c>
      <c r="J4561" s="5">
        <v>913.63</v>
      </c>
      <c r="K4561" s="5" t="s">
        <v>82</v>
      </c>
      <c r="L4561" s="5" t="s">
        <v>83</v>
      </c>
      <c r="M4561" s="5" t="str">
        <f t="shared" si="71"/>
        <v>0</v>
      </c>
      <c r="N4561" s="5" t="str">
        <f>TEXT(Table1[[#This Row],[Date]],"mmm")</f>
        <v>Sep</v>
      </c>
      <c r="O4561" s="5">
        <f>YEAR(Table1[[#This Row],[Date]])</f>
        <v>2023</v>
      </c>
    </row>
    <row r="4562" spans="1:15" x14ac:dyDescent="0.25">
      <c r="A4562" s="5">
        <v>4561</v>
      </c>
      <c r="B4562" s="6">
        <v>45365</v>
      </c>
      <c r="C4562" s="5" t="s">
        <v>72</v>
      </c>
      <c r="D4562" s="5" t="str">
        <f>VLOOKUP($C4562,'Sales Person'!$A$1:$C$21,2,0)</f>
        <v>Cathy Kelley</v>
      </c>
      <c r="E4562" s="5" t="s">
        <v>10</v>
      </c>
      <c r="F4562" s="5" t="str">
        <f>VLOOKUP($E4562,Country!$A$1:$B$11,2,0)</f>
        <v>Europe</v>
      </c>
      <c r="G4562" s="5" t="s">
        <v>20</v>
      </c>
      <c r="H4562" s="5" t="str">
        <f>VLOOKUP($G4562,Products!$A$1:$C$11,COLUMNS(Products!$A$2:B4562),0)</f>
        <v>Office Equipment</v>
      </c>
      <c r="I4562" s="5">
        <f>VLOOKUP($G4562,Products!$A$1:$C$11,COLUMNS(Products!$A$2:C4562),0)</f>
        <v>350.59</v>
      </c>
      <c r="J4562" s="5">
        <v>769.24</v>
      </c>
      <c r="K4562" s="5" t="s">
        <v>81</v>
      </c>
      <c r="L4562" s="6">
        <v>45371</v>
      </c>
      <c r="M4562" s="5">
        <f t="shared" si="71"/>
        <v>6</v>
      </c>
      <c r="N4562" s="5" t="str">
        <f>TEXT(Table1[[#This Row],[Date]],"mmm")</f>
        <v>Mar</v>
      </c>
      <c r="O4562" s="5">
        <f>YEAR(Table1[[#This Row],[Date]])</f>
        <v>2024</v>
      </c>
    </row>
    <row r="4563" spans="1:15" x14ac:dyDescent="0.25">
      <c r="A4563" s="5">
        <v>4562</v>
      </c>
      <c r="B4563" s="6">
        <v>45608</v>
      </c>
      <c r="C4563" s="5" t="s">
        <v>56</v>
      </c>
      <c r="D4563" s="5" t="str">
        <f>VLOOKUP($C4563,'Sales Person'!$A$1:$C$21,2,0)</f>
        <v>Nick Patrick</v>
      </c>
      <c r="E4563" s="5" t="s">
        <v>14</v>
      </c>
      <c r="F4563" s="5" t="str">
        <f>VLOOKUP($E4563,Country!$A$1:$B$11,2,0)</f>
        <v>Asia</v>
      </c>
      <c r="G4563" s="5" t="s">
        <v>33</v>
      </c>
      <c r="H4563" s="5" t="str">
        <f>VLOOKUP($G4563,Products!$A$1:$C$11,COLUMNS(Products!$A$2:B4563),0)</f>
        <v>Electronics</v>
      </c>
      <c r="I4563" s="5">
        <f>VLOOKUP($G4563,Products!$A$1:$C$11,COLUMNS(Products!$A$2:C4563),0)</f>
        <v>381.62</v>
      </c>
      <c r="J4563" s="5">
        <v>686.11</v>
      </c>
      <c r="K4563" s="5" t="s">
        <v>84</v>
      </c>
      <c r="L4563" s="5" t="s">
        <v>83</v>
      </c>
      <c r="M4563" s="5" t="str">
        <f t="shared" si="71"/>
        <v>0</v>
      </c>
      <c r="N4563" s="5" t="str">
        <f>TEXT(Table1[[#This Row],[Date]],"mmm")</f>
        <v>Nov</v>
      </c>
      <c r="O4563" s="5">
        <f>YEAR(Table1[[#This Row],[Date]])</f>
        <v>2024</v>
      </c>
    </row>
    <row r="4564" spans="1:15" x14ac:dyDescent="0.25">
      <c r="A4564" s="5">
        <v>4563</v>
      </c>
      <c r="B4564" s="6">
        <v>45548</v>
      </c>
      <c r="C4564" s="5" t="s">
        <v>60</v>
      </c>
      <c r="D4564" s="5" t="str">
        <f>VLOOKUP($C4564,'Sales Person'!$A$1:$C$21,2,0)</f>
        <v>Cathy Kelley</v>
      </c>
      <c r="E4564" s="5" t="s">
        <v>13</v>
      </c>
      <c r="F4564" s="5" t="str">
        <f>VLOOKUP($E4564,Country!$A$1:$B$11,2,0)</f>
        <v>Asia</v>
      </c>
      <c r="G4564" s="5" t="s">
        <v>29</v>
      </c>
      <c r="H4564" s="5" t="str">
        <f>VLOOKUP($G4564,Products!$A$1:$C$11,COLUMNS(Products!$A$2:B4564),0)</f>
        <v>Computing</v>
      </c>
      <c r="I4564" s="5">
        <f>VLOOKUP($G4564,Products!$A$1:$C$11,COLUMNS(Products!$A$2:C4564),0)</f>
        <v>104.6</v>
      </c>
      <c r="J4564" s="5">
        <v>125.18</v>
      </c>
      <c r="K4564" s="5" t="s">
        <v>84</v>
      </c>
      <c r="L4564" s="5" t="s">
        <v>83</v>
      </c>
      <c r="M4564" s="5" t="str">
        <f t="shared" si="71"/>
        <v>0</v>
      </c>
      <c r="N4564" s="5" t="str">
        <f>TEXT(Table1[[#This Row],[Date]],"mmm")</f>
        <v>Sep</v>
      </c>
      <c r="O4564" s="5">
        <f>YEAR(Table1[[#This Row],[Date]])</f>
        <v>2024</v>
      </c>
    </row>
    <row r="4565" spans="1:15" x14ac:dyDescent="0.25">
      <c r="A4565" s="5">
        <v>4564</v>
      </c>
      <c r="B4565" s="6">
        <v>45067</v>
      </c>
      <c r="C4565" s="5" t="s">
        <v>62</v>
      </c>
      <c r="D4565" s="5" t="str">
        <f>VLOOKUP($C4565,'Sales Person'!$A$1:$C$21,2,0)</f>
        <v>Cathy Kelley</v>
      </c>
      <c r="E4565" s="5" t="s">
        <v>10</v>
      </c>
      <c r="F4565" s="5" t="str">
        <f>VLOOKUP($E4565,Country!$A$1:$B$11,2,0)</f>
        <v>Europe</v>
      </c>
      <c r="G4565" s="5" t="s">
        <v>32</v>
      </c>
      <c r="H4565" s="5" t="str">
        <f>VLOOKUP($G4565,Products!$A$1:$C$11,COLUMNS(Products!$A$2:B4565),0)</f>
        <v>Audio</v>
      </c>
      <c r="I4565" s="5">
        <f>VLOOKUP($G4565,Products!$A$1:$C$11,COLUMNS(Products!$A$2:C4565),0)</f>
        <v>143.09</v>
      </c>
      <c r="J4565" s="5">
        <v>118.49</v>
      </c>
      <c r="K4565" s="5" t="s">
        <v>82</v>
      </c>
      <c r="L4565" s="5" t="s">
        <v>83</v>
      </c>
      <c r="M4565" s="5" t="str">
        <f t="shared" si="71"/>
        <v>0</v>
      </c>
      <c r="N4565" s="5" t="str">
        <f>TEXT(Table1[[#This Row],[Date]],"mmm")</f>
        <v>May</v>
      </c>
      <c r="O4565" s="5">
        <f>YEAR(Table1[[#This Row],[Date]])</f>
        <v>2023</v>
      </c>
    </row>
    <row r="4566" spans="1:15" x14ac:dyDescent="0.25">
      <c r="A4566" s="5">
        <v>4565</v>
      </c>
      <c r="B4566" s="6">
        <v>44940</v>
      </c>
      <c r="C4566" s="5" t="s">
        <v>52</v>
      </c>
      <c r="D4566" s="5" t="str">
        <f>VLOOKUP($C4566,'Sales Person'!$A$1:$C$21,2,0)</f>
        <v>Nick Patrick</v>
      </c>
      <c r="E4566" s="5" t="s">
        <v>5</v>
      </c>
      <c r="F4566" s="5" t="str">
        <f>VLOOKUP($E4566,Country!$A$1:$B$11,2,0)</f>
        <v>South America</v>
      </c>
      <c r="G4566" s="5" t="s">
        <v>22</v>
      </c>
      <c r="H4566" s="5" t="str">
        <f>VLOOKUP($G4566,Products!$A$1:$C$11,COLUMNS(Products!$A$2:B4566),0)</f>
        <v>Computing</v>
      </c>
      <c r="I4566" s="5">
        <f>VLOOKUP($G4566,Products!$A$1:$C$11,COLUMNS(Products!$A$2:C4566),0)</f>
        <v>415.78</v>
      </c>
      <c r="J4566" s="5">
        <v>733.34</v>
      </c>
      <c r="K4566" s="5" t="s">
        <v>84</v>
      </c>
      <c r="L4566" s="5" t="s">
        <v>83</v>
      </c>
      <c r="M4566" s="5" t="str">
        <f t="shared" si="71"/>
        <v>0</v>
      </c>
      <c r="N4566" s="5" t="str">
        <f>TEXT(Table1[[#This Row],[Date]],"mmm")</f>
        <v>Jan</v>
      </c>
      <c r="O4566" s="5">
        <f>YEAR(Table1[[#This Row],[Date]])</f>
        <v>2023</v>
      </c>
    </row>
    <row r="4567" spans="1:15" x14ac:dyDescent="0.25">
      <c r="A4567" s="5">
        <v>4566</v>
      </c>
      <c r="B4567" s="6">
        <v>45293</v>
      </c>
      <c r="C4567" s="5" t="s">
        <v>72</v>
      </c>
      <c r="D4567" s="5" t="str">
        <f>VLOOKUP($C4567,'Sales Person'!$A$1:$C$21,2,0)</f>
        <v>Cathy Kelley</v>
      </c>
      <c r="E4567" s="5" t="s">
        <v>13</v>
      </c>
      <c r="F4567" s="5" t="str">
        <f>VLOOKUP($E4567,Country!$A$1:$B$11,2,0)</f>
        <v>Asia</v>
      </c>
      <c r="G4567" s="5" t="s">
        <v>24</v>
      </c>
      <c r="H4567" s="5" t="str">
        <f>VLOOKUP($G4567,Products!$A$1:$C$11,COLUMNS(Products!$A$2:B4567),0)</f>
        <v>Audio</v>
      </c>
      <c r="I4567" s="5">
        <f>VLOOKUP($G4567,Products!$A$1:$C$11,COLUMNS(Products!$A$2:C4567),0)</f>
        <v>195.62</v>
      </c>
      <c r="J4567" s="5">
        <v>110.15</v>
      </c>
      <c r="K4567" s="5" t="s">
        <v>84</v>
      </c>
      <c r="L4567" s="5" t="s">
        <v>83</v>
      </c>
      <c r="M4567" s="5" t="str">
        <f t="shared" si="71"/>
        <v>0</v>
      </c>
      <c r="N4567" s="5" t="str">
        <f>TEXT(Table1[[#This Row],[Date]],"mmm")</f>
        <v>Jan</v>
      </c>
      <c r="O4567" s="5">
        <f>YEAR(Table1[[#This Row],[Date]])</f>
        <v>2024</v>
      </c>
    </row>
    <row r="4568" spans="1:15" x14ac:dyDescent="0.25">
      <c r="A4568" s="5">
        <v>4567</v>
      </c>
      <c r="B4568" s="6">
        <v>45366</v>
      </c>
      <c r="C4568" s="5" t="s">
        <v>46</v>
      </c>
      <c r="D4568" s="5" t="str">
        <f>VLOOKUP($C4568,'Sales Person'!$A$1:$C$21,2,0)</f>
        <v>Nick Patrick</v>
      </c>
      <c r="E4568" s="5" t="s">
        <v>11</v>
      </c>
      <c r="F4568" s="5" t="str">
        <f>VLOOKUP($E4568,Country!$A$1:$B$11,2,0)</f>
        <v>Asia</v>
      </c>
      <c r="G4568" s="5" t="s">
        <v>26</v>
      </c>
      <c r="H4568" s="5" t="str">
        <f>VLOOKUP($G4568,Products!$A$1:$C$11,COLUMNS(Products!$A$2:B4568),0)</f>
        <v>Electronics</v>
      </c>
      <c r="I4568" s="5">
        <f>VLOOKUP($G4568,Products!$A$1:$C$11,COLUMNS(Products!$A$2:C4568),0)</f>
        <v>263.2</v>
      </c>
      <c r="J4568" s="5">
        <v>566.47</v>
      </c>
      <c r="K4568" s="5" t="s">
        <v>81</v>
      </c>
      <c r="L4568" s="6">
        <v>45378</v>
      </c>
      <c r="M4568" s="5">
        <f t="shared" si="71"/>
        <v>12</v>
      </c>
      <c r="N4568" s="5" t="str">
        <f>TEXT(Table1[[#This Row],[Date]],"mmm")</f>
        <v>Mar</v>
      </c>
      <c r="O4568" s="5">
        <f>YEAR(Table1[[#This Row],[Date]])</f>
        <v>2024</v>
      </c>
    </row>
    <row r="4569" spans="1:15" x14ac:dyDescent="0.25">
      <c r="A4569" s="5">
        <v>4568</v>
      </c>
      <c r="B4569" s="6">
        <v>45385</v>
      </c>
      <c r="C4569" s="5" t="s">
        <v>44</v>
      </c>
      <c r="D4569" s="5" t="str">
        <f>VLOOKUP($C4569,'Sales Person'!$A$1:$C$21,2,0)</f>
        <v>Cathy Kelley</v>
      </c>
      <c r="E4569" s="5" t="s">
        <v>4</v>
      </c>
      <c r="F4569" s="5" t="str">
        <f>VLOOKUP($E4569,Country!$A$1:$B$11,2,0)</f>
        <v>North America</v>
      </c>
      <c r="G4569" s="5" t="s">
        <v>29</v>
      </c>
      <c r="H4569" s="5" t="str">
        <f>VLOOKUP($G4569,Products!$A$1:$C$11,COLUMNS(Products!$A$2:B4569),0)</f>
        <v>Computing</v>
      </c>
      <c r="I4569" s="5">
        <f>VLOOKUP($G4569,Products!$A$1:$C$11,COLUMNS(Products!$A$2:C4569),0)</f>
        <v>104.6</v>
      </c>
      <c r="J4569" s="5">
        <v>224.22</v>
      </c>
      <c r="K4569" s="5" t="s">
        <v>81</v>
      </c>
      <c r="L4569" s="6">
        <v>45387</v>
      </c>
      <c r="M4569" s="5">
        <f t="shared" si="71"/>
        <v>2</v>
      </c>
      <c r="N4569" s="5" t="str">
        <f>TEXT(Table1[[#This Row],[Date]],"mmm")</f>
        <v>Apr</v>
      </c>
      <c r="O4569" s="5">
        <f>YEAR(Table1[[#This Row],[Date]])</f>
        <v>2024</v>
      </c>
    </row>
    <row r="4570" spans="1:15" x14ac:dyDescent="0.25">
      <c r="A4570" s="5">
        <v>4569</v>
      </c>
      <c r="B4570" s="6">
        <v>45641</v>
      </c>
      <c r="C4570" s="5" t="s">
        <v>38</v>
      </c>
      <c r="D4570" s="5" t="str">
        <f>VLOOKUP($C4570,'Sales Person'!$A$1:$C$21,2,0)</f>
        <v>Samantha Irvin</v>
      </c>
      <c r="E4570" s="5" t="s">
        <v>11</v>
      </c>
      <c r="F4570" s="5" t="str">
        <f>VLOOKUP($E4570,Country!$A$1:$B$11,2,0)</f>
        <v>Asia</v>
      </c>
      <c r="G4570" s="5" t="s">
        <v>30</v>
      </c>
      <c r="H4570" s="5" t="str">
        <f>VLOOKUP($G4570,Products!$A$1:$C$11,COLUMNS(Products!$A$2:B4570),0)</f>
        <v>Audio</v>
      </c>
      <c r="I4570" s="5">
        <f>VLOOKUP($G4570,Products!$A$1:$C$11,COLUMNS(Products!$A$2:C4570),0)</f>
        <v>199.57</v>
      </c>
      <c r="J4570" s="5">
        <v>873.65</v>
      </c>
      <c r="K4570" s="5" t="s">
        <v>81</v>
      </c>
      <c r="L4570" s="6">
        <v>45653</v>
      </c>
      <c r="M4570" s="5">
        <f t="shared" si="71"/>
        <v>12</v>
      </c>
      <c r="N4570" s="5" t="str">
        <f>TEXT(Table1[[#This Row],[Date]],"mmm")</f>
        <v>Dec</v>
      </c>
      <c r="O4570" s="5">
        <f>YEAR(Table1[[#This Row],[Date]])</f>
        <v>2024</v>
      </c>
    </row>
    <row r="4571" spans="1:15" x14ac:dyDescent="0.25">
      <c r="A4571" s="5">
        <v>4570</v>
      </c>
      <c r="B4571" s="6">
        <v>45106</v>
      </c>
      <c r="C4571" s="5" t="s">
        <v>50</v>
      </c>
      <c r="D4571" s="5" t="str">
        <f>VLOOKUP($C4571,'Sales Person'!$A$1:$C$21,2,0)</f>
        <v>Michale Cole</v>
      </c>
      <c r="E4571" s="5" t="s">
        <v>2</v>
      </c>
      <c r="F4571" s="5" t="str">
        <f>VLOOKUP($E4571,Country!$A$1:$B$11,2,0)</f>
        <v>North America</v>
      </c>
      <c r="G4571" s="5" t="s">
        <v>32</v>
      </c>
      <c r="H4571" s="5" t="str">
        <f>VLOOKUP($G4571,Products!$A$1:$C$11,COLUMNS(Products!$A$2:B4571),0)</f>
        <v>Audio</v>
      </c>
      <c r="I4571" s="5">
        <f>VLOOKUP($G4571,Products!$A$1:$C$11,COLUMNS(Products!$A$2:C4571),0)</f>
        <v>143.09</v>
      </c>
      <c r="J4571" s="5">
        <v>502.26</v>
      </c>
      <c r="K4571" s="5" t="s">
        <v>81</v>
      </c>
      <c r="L4571" s="6">
        <v>45107</v>
      </c>
      <c r="M4571" s="5">
        <f t="shared" si="71"/>
        <v>1</v>
      </c>
      <c r="N4571" s="5" t="str">
        <f>TEXT(Table1[[#This Row],[Date]],"mmm")</f>
        <v>Jun</v>
      </c>
      <c r="O4571" s="5">
        <f>YEAR(Table1[[#This Row],[Date]])</f>
        <v>2023</v>
      </c>
    </row>
    <row r="4572" spans="1:15" x14ac:dyDescent="0.25">
      <c r="A4572" s="5">
        <v>4571</v>
      </c>
      <c r="B4572" s="6">
        <v>45392</v>
      </c>
      <c r="C4572" s="5" t="s">
        <v>50</v>
      </c>
      <c r="D4572" s="5" t="str">
        <f>VLOOKUP($C4572,'Sales Person'!$A$1:$C$21,2,0)</f>
        <v>Michale Cole</v>
      </c>
      <c r="E4572" s="5" t="s">
        <v>15</v>
      </c>
      <c r="F4572" s="5" t="str">
        <f>VLOOKUP($E4572,Country!$A$1:$B$11,2,0)</f>
        <v>Oceania</v>
      </c>
      <c r="G4572" s="5" t="s">
        <v>24</v>
      </c>
      <c r="H4572" s="5" t="str">
        <f>VLOOKUP($G4572,Products!$A$1:$C$11,COLUMNS(Products!$A$2:B4572),0)</f>
        <v>Audio</v>
      </c>
      <c r="I4572" s="5">
        <f>VLOOKUP($G4572,Products!$A$1:$C$11,COLUMNS(Products!$A$2:C4572),0)</f>
        <v>195.62</v>
      </c>
      <c r="J4572" s="5">
        <v>594.88</v>
      </c>
      <c r="K4572" s="5" t="s">
        <v>81</v>
      </c>
      <c r="L4572" s="6">
        <v>45412</v>
      </c>
      <c r="M4572" s="5">
        <f t="shared" si="71"/>
        <v>20</v>
      </c>
      <c r="N4572" s="5" t="str">
        <f>TEXT(Table1[[#This Row],[Date]],"mmm")</f>
        <v>Apr</v>
      </c>
      <c r="O4572" s="5">
        <f>YEAR(Table1[[#This Row],[Date]])</f>
        <v>2024</v>
      </c>
    </row>
    <row r="4573" spans="1:15" x14ac:dyDescent="0.25">
      <c r="A4573" s="5">
        <v>4572</v>
      </c>
      <c r="B4573" s="6">
        <v>44928</v>
      </c>
      <c r="C4573" s="5" t="s">
        <v>58</v>
      </c>
      <c r="D4573" s="5" t="str">
        <f>VLOOKUP($C4573,'Sales Person'!$A$1:$C$21,2,0)</f>
        <v>Nick Patrick</v>
      </c>
      <c r="E4573" s="5" t="s">
        <v>7</v>
      </c>
      <c r="F4573" s="5" t="str">
        <f>VLOOKUP($E4573,Country!$A$1:$B$11,2,0)</f>
        <v>Europe</v>
      </c>
      <c r="G4573" s="5" t="s">
        <v>30</v>
      </c>
      <c r="H4573" s="5" t="str">
        <f>VLOOKUP($G4573,Products!$A$1:$C$11,COLUMNS(Products!$A$2:B4573),0)</f>
        <v>Audio</v>
      </c>
      <c r="I4573" s="5">
        <f>VLOOKUP($G4573,Products!$A$1:$C$11,COLUMNS(Products!$A$2:C4573),0)</f>
        <v>199.57</v>
      </c>
      <c r="J4573" s="5">
        <v>677.98</v>
      </c>
      <c r="K4573" s="5" t="s">
        <v>81</v>
      </c>
      <c r="L4573" s="6">
        <v>44936</v>
      </c>
      <c r="M4573" s="5">
        <f t="shared" si="71"/>
        <v>8</v>
      </c>
      <c r="N4573" s="5" t="str">
        <f>TEXT(Table1[[#This Row],[Date]],"mmm")</f>
        <v>Jan</v>
      </c>
      <c r="O4573" s="5">
        <f>YEAR(Table1[[#This Row],[Date]])</f>
        <v>2023</v>
      </c>
    </row>
    <row r="4574" spans="1:15" x14ac:dyDescent="0.25">
      <c r="A4574" s="5">
        <v>4573</v>
      </c>
      <c r="B4574" s="6">
        <v>45286</v>
      </c>
      <c r="C4574" s="5" t="s">
        <v>66</v>
      </c>
      <c r="D4574" s="5" t="str">
        <f>VLOOKUP($C4574,'Sales Person'!$A$1:$C$21,2,0)</f>
        <v>Michale Cole</v>
      </c>
      <c r="E4574" s="5" t="s">
        <v>2</v>
      </c>
      <c r="F4574" s="5" t="str">
        <f>VLOOKUP($E4574,Country!$A$1:$B$11,2,0)</f>
        <v>North America</v>
      </c>
      <c r="G4574" s="5" t="s">
        <v>20</v>
      </c>
      <c r="H4574" s="5" t="str">
        <f>VLOOKUP($G4574,Products!$A$1:$C$11,COLUMNS(Products!$A$2:B4574),0)</f>
        <v>Office Equipment</v>
      </c>
      <c r="I4574" s="5">
        <f>VLOOKUP($G4574,Products!$A$1:$C$11,COLUMNS(Products!$A$2:C4574),0)</f>
        <v>350.59</v>
      </c>
      <c r="J4574" s="5">
        <v>377.04</v>
      </c>
      <c r="K4574" s="5" t="s">
        <v>82</v>
      </c>
      <c r="L4574" s="5" t="s">
        <v>83</v>
      </c>
      <c r="M4574" s="5" t="str">
        <f t="shared" si="71"/>
        <v>0</v>
      </c>
      <c r="N4574" s="5" t="str">
        <f>TEXT(Table1[[#This Row],[Date]],"mmm")</f>
        <v>Dec</v>
      </c>
      <c r="O4574" s="5">
        <f>YEAR(Table1[[#This Row],[Date]])</f>
        <v>2023</v>
      </c>
    </row>
    <row r="4575" spans="1:15" x14ac:dyDescent="0.25">
      <c r="A4575" s="5">
        <v>4574</v>
      </c>
      <c r="B4575" s="6">
        <v>45567</v>
      </c>
      <c r="C4575" s="5" t="s">
        <v>46</v>
      </c>
      <c r="D4575" s="5" t="str">
        <f>VLOOKUP($C4575,'Sales Person'!$A$1:$C$21,2,0)</f>
        <v>Nick Patrick</v>
      </c>
      <c r="E4575" s="5" t="s">
        <v>7</v>
      </c>
      <c r="F4575" s="5" t="str">
        <f>VLOOKUP($E4575,Country!$A$1:$B$11,2,0)</f>
        <v>Europe</v>
      </c>
      <c r="G4575" s="5" t="s">
        <v>20</v>
      </c>
      <c r="H4575" s="5" t="str">
        <f>VLOOKUP($G4575,Products!$A$1:$C$11,COLUMNS(Products!$A$2:B4575),0)</f>
        <v>Office Equipment</v>
      </c>
      <c r="I4575" s="5">
        <f>VLOOKUP($G4575,Products!$A$1:$C$11,COLUMNS(Products!$A$2:C4575),0)</f>
        <v>350.59</v>
      </c>
      <c r="J4575" s="5">
        <v>975.61</v>
      </c>
      <c r="K4575" s="5" t="s">
        <v>82</v>
      </c>
      <c r="L4575" s="5" t="s">
        <v>83</v>
      </c>
      <c r="M4575" s="5" t="str">
        <f t="shared" si="71"/>
        <v>0</v>
      </c>
      <c r="N4575" s="5" t="str">
        <f>TEXT(Table1[[#This Row],[Date]],"mmm")</f>
        <v>Oct</v>
      </c>
      <c r="O4575" s="5">
        <f>YEAR(Table1[[#This Row],[Date]])</f>
        <v>2024</v>
      </c>
    </row>
    <row r="4576" spans="1:15" x14ac:dyDescent="0.25">
      <c r="A4576" s="5">
        <v>4575</v>
      </c>
      <c r="B4576" s="6">
        <v>45115</v>
      </c>
      <c r="C4576" s="5" t="s">
        <v>64</v>
      </c>
      <c r="D4576" s="5" t="str">
        <f>VLOOKUP($C4576,'Sales Person'!$A$1:$C$21,2,0)</f>
        <v>Michale Cole</v>
      </c>
      <c r="E4576" s="5" t="s">
        <v>5</v>
      </c>
      <c r="F4576" s="5" t="str">
        <f>VLOOKUP($E4576,Country!$A$1:$B$11,2,0)</f>
        <v>South America</v>
      </c>
      <c r="G4576" s="5" t="s">
        <v>26</v>
      </c>
      <c r="H4576" s="5" t="str">
        <f>VLOOKUP($G4576,Products!$A$1:$C$11,COLUMNS(Products!$A$2:B4576),0)</f>
        <v>Electronics</v>
      </c>
      <c r="I4576" s="5">
        <f>VLOOKUP($G4576,Products!$A$1:$C$11,COLUMNS(Products!$A$2:C4576),0)</f>
        <v>263.2</v>
      </c>
      <c r="J4576" s="5">
        <v>639.99</v>
      </c>
      <c r="K4576" s="5" t="s">
        <v>81</v>
      </c>
      <c r="L4576" s="6">
        <v>45119</v>
      </c>
      <c r="M4576" s="5">
        <f t="shared" si="71"/>
        <v>4</v>
      </c>
      <c r="N4576" s="5" t="str">
        <f>TEXT(Table1[[#This Row],[Date]],"mmm")</f>
        <v>Jul</v>
      </c>
      <c r="O4576" s="5">
        <f>YEAR(Table1[[#This Row],[Date]])</f>
        <v>2023</v>
      </c>
    </row>
    <row r="4577" spans="1:15" x14ac:dyDescent="0.25">
      <c r="A4577" s="5">
        <v>4576</v>
      </c>
      <c r="B4577" s="6">
        <v>45322</v>
      </c>
      <c r="C4577" s="5" t="s">
        <v>72</v>
      </c>
      <c r="D4577" s="5" t="str">
        <f>VLOOKUP($C4577,'Sales Person'!$A$1:$C$21,2,0)</f>
        <v>Cathy Kelley</v>
      </c>
      <c r="E4577" s="5" t="s">
        <v>15</v>
      </c>
      <c r="F4577" s="5" t="str">
        <f>VLOOKUP($E4577,Country!$A$1:$B$11,2,0)</f>
        <v>Oceania</v>
      </c>
      <c r="G4577" s="5" t="s">
        <v>28</v>
      </c>
      <c r="H4577" s="5" t="str">
        <f>VLOOKUP($G4577,Products!$A$1:$C$11,COLUMNS(Products!$A$2:B4577),0)</f>
        <v>Electronics</v>
      </c>
      <c r="I4577" s="5">
        <f>VLOOKUP($G4577,Products!$A$1:$C$11,COLUMNS(Products!$A$2:C4577),0)</f>
        <v>282.79000000000002</v>
      </c>
      <c r="J4577" s="5">
        <v>282.14</v>
      </c>
      <c r="K4577" s="5" t="s">
        <v>82</v>
      </c>
      <c r="L4577" s="5" t="s">
        <v>83</v>
      </c>
      <c r="M4577" s="5" t="str">
        <f t="shared" si="71"/>
        <v>0</v>
      </c>
      <c r="N4577" s="5" t="str">
        <f>TEXT(Table1[[#This Row],[Date]],"mmm")</f>
        <v>Jan</v>
      </c>
      <c r="O4577" s="5">
        <f>YEAR(Table1[[#This Row],[Date]])</f>
        <v>2024</v>
      </c>
    </row>
    <row r="4578" spans="1:15" x14ac:dyDescent="0.25">
      <c r="A4578" s="5">
        <v>4577</v>
      </c>
      <c r="B4578" s="6">
        <v>44951</v>
      </c>
      <c r="C4578" s="5" t="s">
        <v>74</v>
      </c>
      <c r="D4578" s="5" t="str">
        <f>VLOOKUP($C4578,'Sales Person'!$A$1:$C$21,2,0)</f>
        <v>Michale Cole</v>
      </c>
      <c r="E4578" s="5" t="s">
        <v>15</v>
      </c>
      <c r="F4578" s="5" t="str">
        <f>VLOOKUP($E4578,Country!$A$1:$B$11,2,0)</f>
        <v>Oceania</v>
      </c>
      <c r="G4578" s="5" t="s">
        <v>30</v>
      </c>
      <c r="H4578" s="5" t="str">
        <f>VLOOKUP($G4578,Products!$A$1:$C$11,COLUMNS(Products!$A$2:B4578),0)</f>
        <v>Audio</v>
      </c>
      <c r="I4578" s="5">
        <f>VLOOKUP($G4578,Products!$A$1:$C$11,COLUMNS(Products!$A$2:C4578),0)</f>
        <v>199.57</v>
      </c>
      <c r="J4578" s="5">
        <v>319.89999999999998</v>
      </c>
      <c r="K4578" s="5" t="s">
        <v>84</v>
      </c>
      <c r="L4578" s="5" t="s">
        <v>83</v>
      </c>
      <c r="M4578" s="5" t="str">
        <f t="shared" si="71"/>
        <v>0</v>
      </c>
      <c r="N4578" s="5" t="str">
        <f>TEXT(Table1[[#This Row],[Date]],"mmm")</f>
        <v>Jan</v>
      </c>
      <c r="O4578" s="5">
        <f>YEAR(Table1[[#This Row],[Date]])</f>
        <v>2023</v>
      </c>
    </row>
    <row r="4579" spans="1:15" x14ac:dyDescent="0.25">
      <c r="A4579" s="5">
        <v>4578</v>
      </c>
      <c r="B4579" s="6">
        <v>45061</v>
      </c>
      <c r="C4579" s="5" t="s">
        <v>68</v>
      </c>
      <c r="D4579" s="5" t="str">
        <f>VLOOKUP($C4579,'Sales Person'!$A$1:$C$21,2,0)</f>
        <v>Samantha Irvin</v>
      </c>
      <c r="E4579" s="5" t="s">
        <v>15</v>
      </c>
      <c r="F4579" s="5" t="str">
        <f>VLOOKUP($E4579,Country!$A$1:$B$11,2,0)</f>
        <v>Oceania</v>
      </c>
      <c r="G4579" s="5" t="s">
        <v>22</v>
      </c>
      <c r="H4579" s="5" t="str">
        <f>VLOOKUP($G4579,Products!$A$1:$C$11,COLUMNS(Products!$A$2:B4579),0)</f>
        <v>Computing</v>
      </c>
      <c r="I4579" s="5">
        <f>VLOOKUP($G4579,Products!$A$1:$C$11,COLUMNS(Products!$A$2:C4579),0)</f>
        <v>415.78</v>
      </c>
      <c r="J4579" s="5">
        <v>132.81</v>
      </c>
      <c r="K4579" s="5" t="s">
        <v>81</v>
      </c>
      <c r="L4579" s="6">
        <v>45081</v>
      </c>
      <c r="M4579" s="5">
        <f t="shared" si="71"/>
        <v>20</v>
      </c>
      <c r="N4579" s="5" t="str">
        <f>TEXT(Table1[[#This Row],[Date]],"mmm")</f>
        <v>May</v>
      </c>
      <c r="O4579" s="5">
        <f>YEAR(Table1[[#This Row],[Date]])</f>
        <v>2023</v>
      </c>
    </row>
    <row r="4580" spans="1:15" x14ac:dyDescent="0.25">
      <c r="A4580" s="5">
        <v>4579</v>
      </c>
      <c r="B4580" s="6">
        <v>45482</v>
      </c>
      <c r="C4580" s="5" t="s">
        <v>68</v>
      </c>
      <c r="D4580" s="5" t="str">
        <f>VLOOKUP($C4580,'Sales Person'!$A$1:$C$21,2,0)</f>
        <v>Samantha Irvin</v>
      </c>
      <c r="E4580" s="5" t="s">
        <v>13</v>
      </c>
      <c r="F4580" s="5" t="str">
        <f>VLOOKUP($E4580,Country!$A$1:$B$11,2,0)</f>
        <v>Asia</v>
      </c>
      <c r="G4580" s="5" t="s">
        <v>29</v>
      </c>
      <c r="H4580" s="5" t="str">
        <f>VLOOKUP($G4580,Products!$A$1:$C$11,COLUMNS(Products!$A$2:B4580),0)</f>
        <v>Computing</v>
      </c>
      <c r="I4580" s="5">
        <f>VLOOKUP($G4580,Products!$A$1:$C$11,COLUMNS(Products!$A$2:C4580),0)</f>
        <v>104.6</v>
      </c>
      <c r="J4580" s="5">
        <v>578.84</v>
      </c>
      <c r="K4580" s="5" t="s">
        <v>82</v>
      </c>
      <c r="L4580" s="5" t="s">
        <v>83</v>
      </c>
      <c r="M4580" s="5" t="str">
        <f t="shared" si="71"/>
        <v>0</v>
      </c>
      <c r="N4580" s="5" t="str">
        <f>TEXT(Table1[[#This Row],[Date]],"mmm")</f>
        <v>Jul</v>
      </c>
      <c r="O4580" s="5">
        <f>YEAR(Table1[[#This Row],[Date]])</f>
        <v>2024</v>
      </c>
    </row>
    <row r="4581" spans="1:15" x14ac:dyDescent="0.25">
      <c r="A4581" s="5">
        <v>4580</v>
      </c>
      <c r="B4581" s="6">
        <v>44932</v>
      </c>
      <c r="C4581" s="5" t="s">
        <v>48</v>
      </c>
      <c r="D4581" s="5" t="str">
        <f>VLOOKUP($C4581,'Sales Person'!$A$1:$C$21,2,0)</f>
        <v>Cathy Kelley</v>
      </c>
      <c r="E4581" s="5" t="s">
        <v>7</v>
      </c>
      <c r="F4581" s="5" t="str">
        <f>VLOOKUP($E4581,Country!$A$1:$B$11,2,0)</f>
        <v>Europe</v>
      </c>
      <c r="G4581" s="5" t="s">
        <v>24</v>
      </c>
      <c r="H4581" s="5" t="str">
        <f>VLOOKUP($G4581,Products!$A$1:$C$11,COLUMNS(Products!$A$2:B4581),0)</f>
        <v>Audio</v>
      </c>
      <c r="I4581" s="5">
        <f>VLOOKUP($G4581,Products!$A$1:$C$11,COLUMNS(Products!$A$2:C4581),0)</f>
        <v>195.62</v>
      </c>
      <c r="J4581" s="5">
        <v>196.06</v>
      </c>
      <c r="K4581" s="5" t="s">
        <v>84</v>
      </c>
      <c r="L4581" s="5" t="s">
        <v>83</v>
      </c>
      <c r="M4581" s="5" t="str">
        <f t="shared" si="71"/>
        <v>0</v>
      </c>
      <c r="N4581" s="5" t="str">
        <f>TEXT(Table1[[#This Row],[Date]],"mmm")</f>
        <v>Jan</v>
      </c>
      <c r="O4581" s="5">
        <f>YEAR(Table1[[#This Row],[Date]])</f>
        <v>2023</v>
      </c>
    </row>
    <row r="4582" spans="1:15" x14ac:dyDescent="0.25">
      <c r="A4582" s="5">
        <v>4581</v>
      </c>
      <c r="B4582" s="6">
        <v>45286</v>
      </c>
      <c r="C4582" s="5" t="s">
        <v>74</v>
      </c>
      <c r="D4582" s="5" t="str">
        <f>VLOOKUP($C4582,'Sales Person'!$A$1:$C$21,2,0)</f>
        <v>Michale Cole</v>
      </c>
      <c r="E4582" s="5" t="s">
        <v>15</v>
      </c>
      <c r="F4582" s="5" t="str">
        <f>VLOOKUP($E4582,Country!$A$1:$B$11,2,0)</f>
        <v>Oceania</v>
      </c>
      <c r="G4582" s="5" t="s">
        <v>28</v>
      </c>
      <c r="H4582" s="5" t="str">
        <f>VLOOKUP($G4582,Products!$A$1:$C$11,COLUMNS(Products!$A$2:B4582),0)</f>
        <v>Electronics</v>
      </c>
      <c r="I4582" s="5">
        <f>VLOOKUP($G4582,Products!$A$1:$C$11,COLUMNS(Products!$A$2:C4582),0)</f>
        <v>282.79000000000002</v>
      </c>
      <c r="J4582" s="5">
        <v>365.14</v>
      </c>
      <c r="K4582" s="5" t="s">
        <v>84</v>
      </c>
      <c r="L4582" s="5" t="s">
        <v>83</v>
      </c>
      <c r="M4582" s="5" t="str">
        <f t="shared" si="71"/>
        <v>0</v>
      </c>
      <c r="N4582" s="5" t="str">
        <f>TEXT(Table1[[#This Row],[Date]],"mmm")</f>
        <v>Dec</v>
      </c>
      <c r="O4582" s="5">
        <f>YEAR(Table1[[#This Row],[Date]])</f>
        <v>2023</v>
      </c>
    </row>
    <row r="4583" spans="1:15" x14ac:dyDescent="0.25">
      <c r="A4583" s="5">
        <v>4582</v>
      </c>
      <c r="B4583" s="6">
        <v>45469</v>
      </c>
      <c r="C4583" s="5" t="s">
        <v>66</v>
      </c>
      <c r="D4583" s="5" t="str">
        <f>VLOOKUP($C4583,'Sales Person'!$A$1:$C$21,2,0)</f>
        <v>Michale Cole</v>
      </c>
      <c r="E4583" s="5" t="s">
        <v>10</v>
      </c>
      <c r="F4583" s="5" t="str">
        <f>VLOOKUP($E4583,Country!$A$1:$B$11,2,0)</f>
        <v>Europe</v>
      </c>
      <c r="G4583" s="5" t="s">
        <v>26</v>
      </c>
      <c r="H4583" s="5" t="str">
        <f>VLOOKUP($G4583,Products!$A$1:$C$11,COLUMNS(Products!$A$2:B4583),0)</f>
        <v>Electronics</v>
      </c>
      <c r="I4583" s="5">
        <f>VLOOKUP($G4583,Products!$A$1:$C$11,COLUMNS(Products!$A$2:C4583),0)</f>
        <v>263.2</v>
      </c>
      <c r="J4583" s="5">
        <v>120.88</v>
      </c>
      <c r="K4583" s="5" t="s">
        <v>82</v>
      </c>
      <c r="L4583" s="5" t="s">
        <v>83</v>
      </c>
      <c r="M4583" s="5" t="str">
        <f t="shared" si="71"/>
        <v>0</v>
      </c>
      <c r="N4583" s="5" t="str">
        <f>TEXT(Table1[[#This Row],[Date]],"mmm")</f>
        <v>Jun</v>
      </c>
      <c r="O4583" s="5">
        <f>YEAR(Table1[[#This Row],[Date]])</f>
        <v>2024</v>
      </c>
    </row>
    <row r="4584" spans="1:15" x14ac:dyDescent="0.25">
      <c r="A4584" s="5">
        <v>4583</v>
      </c>
      <c r="B4584" s="6">
        <v>45296</v>
      </c>
      <c r="C4584" s="5" t="s">
        <v>64</v>
      </c>
      <c r="D4584" s="5" t="str">
        <f>VLOOKUP($C4584,'Sales Person'!$A$1:$C$21,2,0)</f>
        <v>Michale Cole</v>
      </c>
      <c r="E4584" s="5" t="s">
        <v>15</v>
      </c>
      <c r="F4584" s="5" t="str">
        <f>VLOOKUP($E4584,Country!$A$1:$B$11,2,0)</f>
        <v>Oceania</v>
      </c>
      <c r="G4584" s="5" t="s">
        <v>24</v>
      </c>
      <c r="H4584" s="5" t="str">
        <f>VLOOKUP($G4584,Products!$A$1:$C$11,COLUMNS(Products!$A$2:B4584),0)</f>
        <v>Audio</v>
      </c>
      <c r="I4584" s="5">
        <f>VLOOKUP($G4584,Products!$A$1:$C$11,COLUMNS(Products!$A$2:C4584),0)</f>
        <v>195.62</v>
      </c>
      <c r="J4584" s="5">
        <v>843.83</v>
      </c>
      <c r="K4584" s="5" t="s">
        <v>82</v>
      </c>
      <c r="L4584" s="5" t="s">
        <v>83</v>
      </c>
      <c r="M4584" s="5" t="str">
        <f t="shared" si="71"/>
        <v>0</v>
      </c>
      <c r="N4584" s="5" t="str">
        <f>TEXT(Table1[[#This Row],[Date]],"mmm")</f>
        <v>Jan</v>
      </c>
      <c r="O4584" s="5">
        <f>YEAR(Table1[[#This Row],[Date]])</f>
        <v>2024</v>
      </c>
    </row>
    <row r="4585" spans="1:15" x14ac:dyDescent="0.25">
      <c r="A4585" s="5">
        <v>4584</v>
      </c>
      <c r="B4585" s="6">
        <v>45492</v>
      </c>
      <c r="C4585" s="5" t="s">
        <v>58</v>
      </c>
      <c r="D4585" s="5" t="str">
        <f>VLOOKUP($C4585,'Sales Person'!$A$1:$C$21,2,0)</f>
        <v>Nick Patrick</v>
      </c>
      <c r="E4585" s="5" t="s">
        <v>11</v>
      </c>
      <c r="F4585" s="5" t="str">
        <f>VLOOKUP($E4585,Country!$A$1:$B$11,2,0)</f>
        <v>Asia</v>
      </c>
      <c r="G4585" s="5" t="s">
        <v>22</v>
      </c>
      <c r="H4585" s="5" t="str">
        <f>VLOOKUP($G4585,Products!$A$1:$C$11,COLUMNS(Products!$A$2:B4585),0)</f>
        <v>Computing</v>
      </c>
      <c r="I4585" s="5">
        <f>VLOOKUP($G4585,Products!$A$1:$C$11,COLUMNS(Products!$A$2:C4585),0)</f>
        <v>415.78</v>
      </c>
      <c r="J4585" s="5">
        <v>894.41</v>
      </c>
      <c r="K4585" s="5" t="s">
        <v>81</v>
      </c>
      <c r="L4585" s="6">
        <v>45504</v>
      </c>
      <c r="M4585" s="5">
        <f t="shared" si="71"/>
        <v>12</v>
      </c>
      <c r="N4585" s="5" t="str">
        <f>TEXT(Table1[[#This Row],[Date]],"mmm")</f>
        <v>Jul</v>
      </c>
      <c r="O4585" s="5">
        <f>YEAR(Table1[[#This Row],[Date]])</f>
        <v>2024</v>
      </c>
    </row>
    <row r="4586" spans="1:15" x14ac:dyDescent="0.25">
      <c r="A4586" s="5">
        <v>4585</v>
      </c>
      <c r="B4586" s="6">
        <v>45477</v>
      </c>
      <c r="C4586" s="5" t="s">
        <v>52</v>
      </c>
      <c r="D4586" s="5" t="str">
        <f>VLOOKUP($C4586,'Sales Person'!$A$1:$C$21,2,0)</f>
        <v>Nick Patrick</v>
      </c>
      <c r="E4586" s="5" t="s">
        <v>5</v>
      </c>
      <c r="F4586" s="5" t="str">
        <f>VLOOKUP($E4586,Country!$A$1:$B$11,2,0)</f>
        <v>South America</v>
      </c>
      <c r="G4586" s="5" t="s">
        <v>22</v>
      </c>
      <c r="H4586" s="5" t="str">
        <f>VLOOKUP($G4586,Products!$A$1:$C$11,COLUMNS(Products!$A$2:B4586),0)</f>
        <v>Computing</v>
      </c>
      <c r="I4586" s="5">
        <f>VLOOKUP($G4586,Products!$A$1:$C$11,COLUMNS(Products!$A$2:C4586),0)</f>
        <v>415.78</v>
      </c>
      <c r="J4586" s="5">
        <v>596.04999999999995</v>
      </c>
      <c r="K4586" s="5" t="s">
        <v>81</v>
      </c>
      <c r="L4586" s="6">
        <v>45481</v>
      </c>
      <c r="M4586" s="5">
        <f t="shared" si="71"/>
        <v>4</v>
      </c>
      <c r="N4586" s="5" t="str">
        <f>TEXT(Table1[[#This Row],[Date]],"mmm")</f>
        <v>Jul</v>
      </c>
      <c r="O4586" s="5">
        <f>YEAR(Table1[[#This Row],[Date]])</f>
        <v>2024</v>
      </c>
    </row>
    <row r="4587" spans="1:15" x14ac:dyDescent="0.25">
      <c r="A4587" s="5">
        <v>4586</v>
      </c>
      <c r="B4587" s="6">
        <v>45430</v>
      </c>
      <c r="C4587" s="5" t="s">
        <v>56</v>
      </c>
      <c r="D4587" s="5" t="str">
        <f>VLOOKUP($C4587,'Sales Person'!$A$1:$C$21,2,0)</f>
        <v>Nick Patrick</v>
      </c>
      <c r="E4587" s="5" t="s">
        <v>2</v>
      </c>
      <c r="F4587" s="5" t="str">
        <f>VLOOKUP($E4587,Country!$A$1:$B$11,2,0)</f>
        <v>North America</v>
      </c>
      <c r="G4587" s="5" t="s">
        <v>33</v>
      </c>
      <c r="H4587" s="5" t="str">
        <f>VLOOKUP($G4587,Products!$A$1:$C$11,COLUMNS(Products!$A$2:B4587),0)</f>
        <v>Electronics</v>
      </c>
      <c r="I4587" s="5">
        <f>VLOOKUP($G4587,Products!$A$1:$C$11,COLUMNS(Products!$A$2:C4587),0)</f>
        <v>381.62</v>
      </c>
      <c r="J4587" s="5">
        <v>107.33</v>
      </c>
      <c r="K4587" s="5" t="s">
        <v>84</v>
      </c>
      <c r="L4587" s="5" t="s">
        <v>83</v>
      </c>
      <c r="M4587" s="5" t="str">
        <f t="shared" si="71"/>
        <v>0</v>
      </c>
      <c r="N4587" s="5" t="str">
        <f>TEXT(Table1[[#This Row],[Date]],"mmm")</f>
        <v>May</v>
      </c>
      <c r="O4587" s="5">
        <f>YEAR(Table1[[#This Row],[Date]])</f>
        <v>2024</v>
      </c>
    </row>
    <row r="4588" spans="1:15" x14ac:dyDescent="0.25">
      <c r="A4588" s="5">
        <v>4587</v>
      </c>
      <c r="B4588" s="6">
        <v>45581</v>
      </c>
      <c r="C4588" s="5" t="s">
        <v>62</v>
      </c>
      <c r="D4588" s="5" t="str">
        <f>VLOOKUP($C4588,'Sales Person'!$A$1:$C$21,2,0)</f>
        <v>Cathy Kelley</v>
      </c>
      <c r="E4588" s="5" t="s">
        <v>13</v>
      </c>
      <c r="F4588" s="5" t="str">
        <f>VLOOKUP($E4588,Country!$A$1:$B$11,2,0)</f>
        <v>Asia</v>
      </c>
      <c r="G4588" s="5" t="s">
        <v>31</v>
      </c>
      <c r="H4588" s="5" t="str">
        <f>VLOOKUP($G4588,Products!$A$1:$C$11,COLUMNS(Products!$A$2:B4588),0)</f>
        <v>Electronics</v>
      </c>
      <c r="I4588" s="5">
        <f>VLOOKUP($G4588,Products!$A$1:$C$11,COLUMNS(Products!$A$2:C4588),0)</f>
        <v>71.97</v>
      </c>
      <c r="J4588" s="5">
        <v>446.59</v>
      </c>
      <c r="K4588" s="5" t="s">
        <v>82</v>
      </c>
      <c r="L4588" s="5" t="s">
        <v>83</v>
      </c>
      <c r="M4588" s="5" t="str">
        <f t="shared" si="71"/>
        <v>0</v>
      </c>
      <c r="N4588" s="5" t="str">
        <f>TEXT(Table1[[#This Row],[Date]],"mmm")</f>
        <v>Oct</v>
      </c>
      <c r="O4588" s="5">
        <f>YEAR(Table1[[#This Row],[Date]])</f>
        <v>2024</v>
      </c>
    </row>
    <row r="4589" spans="1:15" x14ac:dyDescent="0.25">
      <c r="A4589" s="5">
        <v>4588</v>
      </c>
      <c r="B4589" s="6">
        <v>45471</v>
      </c>
      <c r="C4589" s="5" t="s">
        <v>68</v>
      </c>
      <c r="D4589" s="5" t="str">
        <f>VLOOKUP($C4589,'Sales Person'!$A$1:$C$21,2,0)</f>
        <v>Samantha Irvin</v>
      </c>
      <c r="E4589" s="5" t="s">
        <v>5</v>
      </c>
      <c r="F4589" s="5" t="str">
        <f>VLOOKUP($E4589,Country!$A$1:$B$11,2,0)</f>
        <v>South America</v>
      </c>
      <c r="G4589" s="5" t="s">
        <v>20</v>
      </c>
      <c r="H4589" s="5" t="str">
        <f>VLOOKUP($G4589,Products!$A$1:$C$11,COLUMNS(Products!$A$2:B4589),0)</f>
        <v>Office Equipment</v>
      </c>
      <c r="I4589" s="5">
        <f>VLOOKUP($G4589,Products!$A$1:$C$11,COLUMNS(Products!$A$2:C4589),0)</f>
        <v>350.59</v>
      </c>
      <c r="J4589" s="5">
        <v>199.8</v>
      </c>
      <c r="K4589" s="5" t="s">
        <v>81</v>
      </c>
      <c r="L4589" s="6">
        <v>45475</v>
      </c>
      <c r="M4589" s="5">
        <f t="shared" si="71"/>
        <v>4</v>
      </c>
      <c r="N4589" s="5" t="str">
        <f>TEXT(Table1[[#This Row],[Date]],"mmm")</f>
        <v>Jun</v>
      </c>
      <c r="O4589" s="5">
        <f>YEAR(Table1[[#This Row],[Date]])</f>
        <v>2024</v>
      </c>
    </row>
    <row r="4590" spans="1:15" x14ac:dyDescent="0.25">
      <c r="A4590" s="5">
        <v>4589</v>
      </c>
      <c r="B4590" s="6">
        <v>45086</v>
      </c>
      <c r="C4590" s="5" t="s">
        <v>38</v>
      </c>
      <c r="D4590" s="5" t="str">
        <f>VLOOKUP($C4590,'Sales Person'!$A$1:$C$21,2,0)</f>
        <v>Samantha Irvin</v>
      </c>
      <c r="E4590" s="5" t="s">
        <v>13</v>
      </c>
      <c r="F4590" s="5" t="str">
        <f>VLOOKUP($E4590,Country!$A$1:$B$11,2,0)</f>
        <v>Asia</v>
      </c>
      <c r="G4590" s="5" t="s">
        <v>29</v>
      </c>
      <c r="H4590" s="5" t="str">
        <f>VLOOKUP($G4590,Products!$A$1:$C$11,COLUMNS(Products!$A$2:B4590),0)</f>
        <v>Computing</v>
      </c>
      <c r="I4590" s="5">
        <f>VLOOKUP($G4590,Products!$A$1:$C$11,COLUMNS(Products!$A$2:C4590),0)</f>
        <v>104.6</v>
      </c>
      <c r="J4590" s="5">
        <v>930.34</v>
      </c>
      <c r="K4590" s="5" t="s">
        <v>81</v>
      </c>
      <c r="L4590" s="6">
        <v>45101</v>
      </c>
      <c r="M4590" s="5">
        <f t="shared" si="71"/>
        <v>15</v>
      </c>
      <c r="N4590" s="5" t="str">
        <f>TEXT(Table1[[#This Row],[Date]],"mmm")</f>
        <v>Jun</v>
      </c>
      <c r="O4590" s="5">
        <f>YEAR(Table1[[#This Row],[Date]])</f>
        <v>2023</v>
      </c>
    </row>
    <row r="4591" spans="1:15" x14ac:dyDescent="0.25">
      <c r="A4591" s="5">
        <v>4590</v>
      </c>
      <c r="B4591" s="6">
        <v>45006</v>
      </c>
      <c r="C4591" s="5" t="s">
        <v>56</v>
      </c>
      <c r="D4591" s="5" t="str">
        <f>VLOOKUP($C4591,'Sales Person'!$A$1:$C$21,2,0)</f>
        <v>Nick Patrick</v>
      </c>
      <c r="E4591" s="5" t="s">
        <v>10</v>
      </c>
      <c r="F4591" s="5" t="str">
        <f>VLOOKUP($E4591,Country!$A$1:$B$11,2,0)</f>
        <v>Europe</v>
      </c>
      <c r="G4591" s="5" t="s">
        <v>33</v>
      </c>
      <c r="H4591" s="5" t="str">
        <f>VLOOKUP($G4591,Products!$A$1:$C$11,COLUMNS(Products!$A$2:B4591),0)</f>
        <v>Electronics</v>
      </c>
      <c r="I4591" s="5">
        <f>VLOOKUP($G4591,Products!$A$1:$C$11,COLUMNS(Products!$A$2:C4591),0)</f>
        <v>381.62</v>
      </c>
      <c r="J4591" s="5">
        <v>785.15</v>
      </c>
      <c r="K4591" s="5" t="s">
        <v>81</v>
      </c>
      <c r="L4591" s="6">
        <v>45012</v>
      </c>
      <c r="M4591" s="5">
        <f t="shared" si="71"/>
        <v>6</v>
      </c>
      <c r="N4591" s="5" t="str">
        <f>TEXT(Table1[[#This Row],[Date]],"mmm")</f>
        <v>Mar</v>
      </c>
      <c r="O4591" s="5">
        <f>YEAR(Table1[[#This Row],[Date]])</f>
        <v>2023</v>
      </c>
    </row>
    <row r="4592" spans="1:15" x14ac:dyDescent="0.25">
      <c r="A4592" s="5">
        <v>4591</v>
      </c>
      <c r="B4592" s="6">
        <v>45357</v>
      </c>
      <c r="C4592" s="5" t="s">
        <v>50</v>
      </c>
      <c r="D4592" s="5" t="str">
        <f>VLOOKUP($C4592,'Sales Person'!$A$1:$C$21,2,0)</f>
        <v>Michale Cole</v>
      </c>
      <c r="E4592" s="5" t="s">
        <v>9</v>
      </c>
      <c r="F4592" s="5" t="str">
        <f>VLOOKUP($E4592,Country!$A$1:$B$11,2,0)</f>
        <v>Europe</v>
      </c>
      <c r="G4592" s="5" t="s">
        <v>26</v>
      </c>
      <c r="H4592" s="5" t="str">
        <f>VLOOKUP($G4592,Products!$A$1:$C$11,COLUMNS(Products!$A$2:B4592),0)</f>
        <v>Electronics</v>
      </c>
      <c r="I4592" s="5">
        <f>VLOOKUP($G4592,Products!$A$1:$C$11,COLUMNS(Products!$A$2:C4592),0)</f>
        <v>263.2</v>
      </c>
      <c r="J4592" s="5">
        <v>694.22</v>
      </c>
      <c r="K4592" s="5" t="s">
        <v>81</v>
      </c>
      <c r="L4592" s="6">
        <v>45367</v>
      </c>
      <c r="M4592" s="5">
        <f t="shared" si="71"/>
        <v>10</v>
      </c>
      <c r="N4592" s="5" t="str">
        <f>TEXT(Table1[[#This Row],[Date]],"mmm")</f>
        <v>Mar</v>
      </c>
      <c r="O4592" s="5">
        <f>YEAR(Table1[[#This Row],[Date]])</f>
        <v>2024</v>
      </c>
    </row>
    <row r="4593" spans="1:15" x14ac:dyDescent="0.25">
      <c r="A4593" s="5">
        <v>4592</v>
      </c>
      <c r="B4593" s="6">
        <v>44986</v>
      </c>
      <c r="C4593" s="5" t="s">
        <v>72</v>
      </c>
      <c r="D4593" s="5" t="str">
        <f>VLOOKUP($C4593,'Sales Person'!$A$1:$C$21,2,0)</f>
        <v>Cathy Kelley</v>
      </c>
      <c r="E4593" s="5" t="s">
        <v>15</v>
      </c>
      <c r="F4593" s="5" t="str">
        <f>VLOOKUP($E4593,Country!$A$1:$B$11,2,0)</f>
        <v>Oceania</v>
      </c>
      <c r="G4593" s="5" t="s">
        <v>32</v>
      </c>
      <c r="H4593" s="5" t="str">
        <f>VLOOKUP($G4593,Products!$A$1:$C$11,COLUMNS(Products!$A$2:B4593),0)</f>
        <v>Audio</v>
      </c>
      <c r="I4593" s="5">
        <f>VLOOKUP($G4593,Products!$A$1:$C$11,COLUMNS(Products!$A$2:C4593),0)</f>
        <v>143.09</v>
      </c>
      <c r="J4593" s="5">
        <v>645.02</v>
      </c>
      <c r="K4593" s="5" t="s">
        <v>84</v>
      </c>
      <c r="L4593" s="5" t="s">
        <v>83</v>
      </c>
      <c r="M4593" s="5" t="str">
        <f t="shared" si="71"/>
        <v>0</v>
      </c>
      <c r="N4593" s="5" t="str">
        <f>TEXT(Table1[[#This Row],[Date]],"mmm")</f>
        <v>Mar</v>
      </c>
      <c r="O4593" s="5">
        <f>YEAR(Table1[[#This Row],[Date]])</f>
        <v>2023</v>
      </c>
    </row>
    <row r="4594" spans="1:15" x14ac:dyDescent="0.25">
      <c r="A4594" s="5">
        <v>4593</v>
      </c>
      <c r="B4594" s="6">
        <v>45467</v>
      </c>
      <c r="C4594" s="5" t="s">
        <v>66</v>
      </c>
      <c r="D4594" s="5" t="str">
        <f>VLOOKUP($C4594,'Sales Person'!$A$1:$C$21,2,0)</f>
        <v>Michale Cole</v>
      </c>
      <c r="E4594" s="5" t="s">
        <v>15</v>
      </c>
      <c r="F4594" s="5" t="str">
        <f>VLOOKUP($E4594,Country!$A$1:$B$11,2,0)</f>
        <v>Oceania</v>
      </c>
      <c r="G4594" s="5" t="s">
        <v>29</v>
      </c>
      <c r="H4594" s="5" t="str">
        <f>VLOOKUP($G4594,Products!$A$1:$C$11,COLUMNS(Products!$A$2:B4594),0)</f>
        <v>Computing</v>
      </c>
      <c r="I4594" s="5">
        <f>VLOOKUP($G4594,Products!$A$1:$C$11,COLUMNS(Products!$A$2:C4594),0)</f>
        <v>104.6</v>
      </c>
      <c r="J4594" s="5">
        <v>469.61</v>
      </c>
      <c r="K4594" s="5" t="s">
        <v>81</v>
      </c>
      <c r="L4594" s="6">
        <v>45487</v>
      </c>
      <c r="M4594" s="5">
        <f t="shared" si="71"/>
        <v>20</v>
      </c>
      <c r="N4594" s="5" t="str">
        <f>TEXT(Table1[[#This Row],[Date]],"mmm")</f>
        <v>Jun</v>
      </c>
      <c r="O4594" s="5">
        <f>YEAR(Table1[[#This Row],[Date]])</f>
        <v>2024</v>
      </c>
    </row>
    <row r="4595" spans="1:15" x14ac:dyDescent="0.25">
      <c r="A4595" s="5">
        <v>4594</v>
      </c>
      <c r="B4595" s="6">
        <v>45598</v>
      </c>
      <c r="C4595" s="5" t="s">
        <v>46</v>
      </c>
      <c r="D4595" s="5" t="str">
        <f>VLOOKUP($C4595,'Sales Person'!$A$1:$C$21,2,0)</f>
        <v>Nick Patrick</v>
      </c>
      <c r="E4595" s="5" t="s">
        <v>15</v>
      </c>
      <c r="F4595" s="5" t="str">
        <f>VLOOKUP($E4595,Country!$A$1:$B$11,2,0)</f>
        <v>Oceania</v>
      </c>
      <c r="G4595" s="5" t="s">
        <v>30</v>
      </c>
      <c r="H4595" s="5" t="str">
        <f>VLOOKUP($G4595,Products!$A$1:$C$11,COLUMNS(Products!$A$2:B4595),0)</f>
        <v>Audio</v>
      </c>
      <c r="I4595" s="5">
        <f>VLOOKUP($G4595,Products!$A$1:$C$11,COLUMNS(Products!$A$2:C4595),0)</f>
        <v>199.57</v>
      </c>
      <c r="J4595" s="5">
        <v>934.05</v>
      </c>
      <c r="K4595" s="5" t="s">
        <v>84</v>
      </c>
      <c r="L4595" s="5" t="s">
        <v>83</v>
      </c>
      <c r="M4595" s="5" t="str">
        <f t="shared" si="71"/>
        <v>0</v>
      </c>
      <c r="N4595" s="5" t="str">
        <f>TEXT(Table1[[#This Row],[Date]],"mmm")</f>
        <v>Nov</v>
      </c>
      <c r="O4595" s="5">
        <f>YEAR(Table1[[#This Row],[Date]])</f>
        <v>2024</v>
      </c>
    </row>
    <row r="4596" spans="1:15" x14ac:dyDescent="0.25">
      <c r="A4596" s="5">
        <v>4595</v>
      </c>
      <c r="B4596" s="6">
        <v>45300</v>
      </c>
      <c r="C4596" s="5" t="s">
        <v>70</v>
      </c>
      <c r="D4596" s="5" t="str">
        <f>VLOOKUP($C4596,'Sales Person'!$A$1:$C$21,2,0)</f>
        <v>Cathy Kelley</v>
      </c>
      <c r="E4596" s="5" t="s">
        <v>7</v>
      </c>
      <c r="F4596" s="5" t="str">
        <f>VLOOKUP($E4596,Country!$A$1:$B$11,2,0)</f>
        <v>Europe</v>
      </c>
      <c r="G4596" s="5" t="s">
        <v>22</v>
      </c>
      <c r="H4596" s="5" t="str">
        <f>VLOOKUP($G4596,Products!$A$1:$C$11,COLUMNS(Products!$A$2:B4596),0)</f>
        <v>Computing</v>
      </c>
      <c r="I4596" s="5">
        <f>VLOOKUP($G4596,Products!$A$1:$C$11,COLUMNS(Products!$A$2:C4596),0)</f>
        <v>415.78</v>
      </c>
      <c r="J4596" s="5">
        <v>309.99</v>
      </c>
      <c r="K4596" s="5" t="s">
        <v>82</v>
      </c>
      <c r="L4596" s="5" t="s">
        <v>83</v>
      </c>
      <c r="M4596" s="5" t="str">
        <f t="shared" si="71"/>
        <v>0</v>
      </c>
      <c r="N4596" s="5" t="str">
        <f>TEXT(Table1[[#This Row],[Date]],"mmm")</f>
        <v>Jan</v>
      </c>
      <c r="O4596" s="5">
        <f>YEAR(Table1[[#This Row],[Date]])</f>
        <v>2024</v>
      </c>
    </row>
    <row r="4597" spans="1:15" x14ac:dyDescent="0.25">
      <c r="A4597" s="5">
        <v>4596</v>
      </c>
      <c r="B4597" s="6">
        <v>45016</v>
      </c>
      <c r="C4597" s="5" t="s">
        <v>62</v>
      </c>
      <c r="D4597" s="5" t="str">
        <f>VLOOKUP($C4597,'Sales Person'!$A$1:$C$21,2,0)</f>
        <v>Cathy Kelley</v>
      </c>
      <c r="E4597" s="5" t="s">
        <v>13</v>
      </c>
      <c r="F4597" s="5" t="str">
        <f>VLOOKUP($E4597,Country!$A$1:$B$11,2,0)</f>
        <v>Asia</v>
      </c>
      <c r="G4597" s="5" t="s">
        <v>28</v>
      </c>
      <c r="H4597" s="5" t="str">
        <f>VLOOKUP($G4597,Products!$A$1:$C$11,COLUMNS(Products!$A$2:B4597),0)</f>
        <v>Electronics</v>
      </c>
      <c r="I4597" s="5">
        <f>VLOOKUP($G4597,Products!$A$1:$C$11,COLUMNS(Products!$A$2:C4597),0)</f>
        <v>282.79000000000002</v>
      </c>
      <c r="J4597" s="5">
        <v>664.96</v>
      </c>
      <c r="K4597" s="5" t="s">
        <v>82</v>
      </c>
      <c r="L4597" s="5" t="s">
        <v>83</v>
      </c>
      <c r="M4597" s="5" t="str">
        <f t="shared" si="71"/>
        <v>0</v>
      </c>
      <c r="N4597" s="5" t="str">
        <f>TEXT(Table1[[#This Row],[Date]],"mmm")</f>
        <v>Mar</v>
      </c>
      <c r="O4597" s="5">
        <f>YEAR(Table1[[#This Row],[Date]])</f>
        <v>2023</v>
      </c>
    </row>
    <row r="4598" spans="1:15" x14ac:dyDescent="0.25">
      <c r="A4598" s="5">
        <v>4597</v>
      </c>
      <c r="B4598" s="6">
        <v>45377</v>
      </c>
      <c r="C4598" s="5" t="s">
        <v>72</v>
      </c>
      <c r="D4598" s="5" t="str">
        <f>VLOOKUP($C4598,'Sales Person'!$A$1:$C$21,2,0)</f>
        <v>Cathy Kelley</v>
      </c>
      <c r="E4598" s="5" t="s">
        <v>11</v>
      </c>
      <c r="F4598" s="5" t="str">
        <f>VLOOKUP($E4598,Country!$A$1:$B$11,2,0)</f>
        <v>Asia</v>
      </c>
      <c r="G4598" s="5" t="s">
        <v>24</v>
      </c>
      <c r="H4598" s="5" t="str">
        <f>VLOOKUP($G4598,Products!$A$1:$C$11,COLUMNS(Products!$A$2:B4598),0)</f>
        <v>Audio</v>
      </c>
      <c r="I4598" s="5">
        <f>VLOOKUP($G4598,Products!$A$1:$C$11,COLUMNS(Products!$A$2:C4598),0)</f>
        <v>195.62</v>
      </c>
      <c r="J4598" s="5">
        <v>736.47</v>
      </c>
      <c r="K4598" s="5" t="s">
        <v>82</v>
      </c>
      <c r="L4598" s="5" t="s">
        <v>83</v>
      </c>
      <c r="M4598" s="5" t="str">
        <f t="shared" si="71"/>
        <v>0</v>
      </c>
      <c r="N4598" s="5" t="str">
        <f>TEXT(Table1[[#This Row],[Date]],"mmm")</f>
        <v>Mar</v>
      </c>
      <c r="O4598" s="5">
        <f>YEAR(Table1[[#This Row],[Date]])</f>
        <v>2024</v>
      </c>
    </row>
    <row r="4599" spans="1:15" x14ac:dyDescent="0.25">
      <c r="A4599" s="5">
        <v>4598</v>
      </c>
      <c r="B4599" s="6">
        <v>45215</v>
      </c>
      <c r="C4599" s="5" t="s">
        <v>58</v>
      </c>
      <c r="D4599" s="5" t="str">
        <f>VLOOKUP($C4599,'Sales Person'!$A$1:$C$21,2,0)</f>
        <v>Nick Patrick</v>
      </c>
      <c r="E4599" s="5" t="s">
        <v>4</v>
      </c>
      <c r="F4599" s="5" t="str">
        <f>VLOOKUP($E4599,Country!$A$1:$B$11,2,0)</f>
        <v>North America</v>
      </c>
      <c r="G4599" s="5" t="s">
        <v>31</v>
      </c>
      <c r="H4599" s="5" t="str">
        <f>VLOOKUP($G4599,Products!$A$1:$C$11,COLUMNS(Products!$A$2:B4599),0)</f>
        <v>Electronics</v>
      </c>
      <c r="I4599" s="5">
        <f>VLOOKUP($G4599,Products!$A$1:$C$11,COLUMNS(Products!$A$2:C4599),0)</f>
        <v>71.97</v>
      </c>
      <c r="J4599" s="5">
        <v>739.3</v>
      </c>
      <c r="K4599" s="5" t="s">
        <v>82</v>
      </c>
      <c r="L4599" s="5" t="s">
        <v>83</v>
      </c>
      <c r="M4599" s="5" t="str">
        <f t="shared" si="71"/>
        <v>0</v>
      </c>
      <c r="N4599" s="5" t="str">
        <f>TEXT(Table1[[#This Row],[Date]],"mmm")</f>
        <v>Oct</v>
      </c>
      <c r="O4599" s="5">
        <f>YEAR(Table1[[#This Row],[Date]])</f>
        <v>2023</v>
      </c>
    </row>
    <row r="4600" spans="1:15" x14ac:dyDescent="0.25">
      <c r="A4600" s="5">
        <v>4599</v>
      </c>
      <c r="B4600" s="6">
        <v>45443</v>
      </c>
      <c r="C4600" s="5" t="s">
        <v>64</v>
      </c>
      <c r="D4600" s="5" t="str">
        <f>VLOOKUP($C4600,'Sales Person'!$A$1:$C$21,2,0)</f>
        <v>Michale Cole</v>
      </c>
      <c r="E4600" s="5" t="s">
        <v>5</v>
      </c>
      <c r="F4600" s="5" t="str">
        <f>VLOOKUP($E4600,Country!$A$1:$B$11,2,0)</f>
        <v>South America</v>
      </c>
      <c r="G4600" s="5" t="s">
        <v>29</v>
      </c>
      <c r="H4600" s="5" t="str">
        <f>VLOOKUP($G4600,Products!$A$1:$C$11,COLUMNS(Products!$A$2:B4600),0)</f>
        <v>Computing</v>
      </c>
      <c r="I4600" s="5">
        <f>VLOOKUP($G4600,Products!$A$1:$C$11,COLUMNS(Products!$A$2:C4600),0)</f>
        <v>104.6</v>
      </c>
      <c r="J4600" s="5">
        <v>344.8</v>
      </c>
      <c r="K4600" s="5" t="s">
        <v>82</v>
      </c>
      <c r="L4600" s="5" t="s">
        <v>83</v>
      </c>
      <c r="M4600" s="5" t="str">
        <f t="shared" si="71"/>
        <v>0</v>
      </c>
      <c r="N4600" s="5" t="str">
        <f>TEXT(Table1[[#This Row],[Date]],"mmm")</f>
        <v>May</v>
      </c>
      <c r="O4600" s="5">
        <f>YEAR(Table1[[#This Row],[Date]])</f>
        <v>2024</v>
      </c>
    </row>
    <row r="4601" spans="1:15" x14ac:dyDescent="0.25">
      <c r="A4601" s="5">
        <v>4600</v>
      </c>
      <c r="B4601" s="6">
        <v>45295</v>
      </c>
      <c r="C4601" s="5" t="s">
        <v>46</v>
      </c>
      <c r="D4601" s="5" t="str">
        <f>VLOOKUP($C4601,'Sales Person'!$A$1:$C$21,2,0)</f>
        <v>Nick Patrick</v>
      </c>
      <c r="E4601" s="5" t="s">
        <v>4</v>
      </c>
      <c r="F4601" s="5" t="str">
        <f>VLOOKUP($E4601,Country!$A$1:$B$11,2,0)</f>
        <v>North America</v>
      </c>
      <c r="G4601" s="5" t="s">
        <v>24</v>
      </c>
      <c r="H4601" s="5" t="str">
        <f>VLOOKUP($G4601,Products!$A$1:$C$11,COLUMNS(Products!$A$2:B4601),0)</f>
        <v>Audio</v>
      </c>
      <c r="I4601" s="5">
        <f>VLOOKUP($G4601,Products!$A$1:$C$11,COLUMNS(Products!$A$2:C4601),0)</f>
        <v>195.62</v>
      </c>
      <c r="J4601" s="5">
        <v>408.76</v>
      </c>
      <c r="K4601" s="5" t="s">
        <v>84</v>
      </c>
      <c r="L4601" s="5" t="s">
        <v>83</v>
      </c>
      <c r="M4601" s="5" t="str">
        <f t="shared" si="71"/>
        <v>0</v>
      </c>
      <c r="N4601" s="5" t="str">
        <f>TEXT(Table1[[#This Row],[Date]],"mmm")</f>
        <v>Jan</v>
      </c>
      <c r="O4601" s="5">
        <f>YEAR(Table1[[#This Row],[Date]])</f>
        <v>2024</v>
      </c>
    </row>
    <row r="4602" spans="1:15" x14ac:dyDescent="0.25">
      <c r="A4602" s="5">
        <v>4601</v>
      </c>
      <c r="B4602" s="6">
        <v>45348</v>
      </c>
      <c r="C4602" s="5" t="s">
        <v>36</v>
      </c>
      <c r="D4602" s="5" t="str">
        <f>VLOOKUP($C4602,'Sales Person'!$A$1:$C$21,2,0)</f>
        <v>Michale Cole</v>
      </c>
      <c r="E4602" s="5" t="s">
        <v>2</v>
      </c>
      <c r="F4602" s="5" t="str">
        <f>VLOOKUP($E4602,Country!$A$1:$B$11,2,0)</f>
        <v>North America</v>
      </c>
      <c r="G4602" s="5" t="s">
        <v>26</v>
      </c>
      <c r="H4602" s="5" t="str">
        <f>VLOOKUP($G4602,Products!$A$1:$C$11,COLUMNS(Products!$A$2:B4602),0)</f>
        <v>Electronics</v>
      </c>
      <c r="I4602" s="5">
        <f>VLOOKUP($G4602,Products!$A$1:$C$11,COLUMNS(Products!$A$2:C4602),0)</f>
        <v>263.2</v>
      </c>
      <c r="J4602" s="5">
        <v>789.4</v>
      </c>
      <c r="K4602" s="5" t="s">
        <v>81</v>
      </c>
      <c r="L4602" s="6">
        <v>45349</v>
      </c>
      <c r="M4602" s="5">
        <f t="shared" si="71"/>
        <v>1</v>
      </c>
      <c r="N4602" s="5" t="str">
        <f>TEXT(Table1[[#This Row],[Date]],"mmm")</f>
        <v>Feb</v>
      </c>
      <c r="O4602" s="5">
        <f>YEAR(Table1[[#This Row],[Date]])</f>
        <v>2024</v>
      </c>
    </row>
    <row r="4603" spans="1:15" x14ac:dyDescent="0.25">
      <c r="A4603" s="5">
        <v>4602</v>
      </c>
      <c r="B4603" s="6">
        <v>45298</v>
      </c>
      <c r="C4603" s="5" t="s">
        <v>72</v>
      </c>
      <c r="D4603" s="5" t="str">
        <f>VLOOKUP($C4603,'Sales Person'!$A$1:$C$21,2,0)</f>
        <v>Cathy Kelley</v>
      </c>
      <c r="E4603" s="5" t="s">
        <v>13</v>
      </c>
      <c r="F4603" s="5" t="str">
        <f>VLOOKUP($E4603,Country!$A$1:$B$11,2,0)</f>
        <v>Asia</v>
      </c>
      <c r="G4603" s="5" t="s">
        <v>33</v>
      </c>
      <c r="H4603" s="5" t="str">
        <f>VLOOKUP($G4603,Products!$A$1:$C$11,COLUMNS(Products!$A$2:B4603),0)</f>
        <v>Electronics</v>
      </c>
      <c r="I4603" s="5">
        <f>VLOOKUP($G4603,Products!$A$1:$C$11,COLUMNS(Products!$A$2:C4603),0)</f>
        <v>381.62</v>
      </c>
      <c r="J4603" s="5">
        <v>100.65</v>
      </c>
      <c r="K4603" s="5" t="s">
        <v>82</v>
      </c>
      <c r="L4603" s="5" t="s">
        <v>83</v>
      </c>
      <c r="M4603" s="5" t="str">
        <f t="shared" si="71"/>
        <v>0</v>
      </c>
      <c r="N4603" s="5" t="str">
        <f>TEXT(Table1[[#This Row],[Date]],"mmm")</f>
        <v>Jan</v>
      </c>
      <c r="O4603" s="5">
        <f>YEAR(Table1[[#This Row],[Date]])</f>
        <v>2024</v>
      </c>
    </row>
    <row r="4604" spans="1:15" x14ac:dyDescent="0.25">
      <c r="A4604" s="5">
        <v>4603</v>
      </c>
      <c r="B4604" s="6">
        <v>45200</v>
      </c>
      <c r="C4604" s="5" t="s">
        <v>50</v>
      </c>
      <c r="D4604" s="5" t="str">
        <f>VLOOKUP($C4604,'Sales Person'!$A$1:$C$21,2,0)</f>
        <v>Michale Cole</v>
      </c>
      <c r="E4604" s="5" t="s">
        <v>10</v>
      </c>
      <c r="F4604" s="5" t="str">
        <f>VLOOKUP($E4604,Country!$A$1:$B$11,2,0)</f>
        <v>Europe</v>
      </c>
      <c r="G4604" s="5" t="s">
        <v>28</v>
      </c>
      <c r="H4604" s="5" t="str">
        <f>VLOOKUP($G4604,Products!$A$1:$C$11,COLUMNS(Products!$A$2:B4604),0)</f>
        <v>Electronics</v>
      </c>
      <c r="I4604" s="5">
        <f>VLOOKUP($G4604,Products!$A$1:$C$11,COLUMNS(Products!$A$2:C4604),0)</f>
        <v>282.79000000000002</v>
      </c>
      <c r="J4604" s="5">
        <v>338.73</v>
      </c>
      <c r="K4604" s="5" t="s">
        <v>81</v>
      </c>
      <c r="L4604" s="6">
        <v>45206</v>
      </c>
      <c r="M4604" s="5">
        <f t="shared" si="71"/>
        <v>6</v>
      </c>
      <c r="N4604" s="5" t="str">
        <f>TEXT(Table1[[#This Row],[Date]],"mmm")</f>
        <v>Oct</v>
      </c>
      <c r="O4604" s="5">
        <f>YEAR(Table1[[#This Row],[Date]])</f>
        <v>2023</v>
      </c>
    </row>
    <row r="4605" spans="1:15" x14ac:dyDescent="0.25">
      <c r="A4605" s="5">
        <v>4604</v>
      </c>
      <c r="B4605" s="6">
        <v>45513</v>
      </c>
      <c r="C4605" s="5" t="s">
        <v>60</v>
      </c>
      <c r="D4605" s="5" t="str">
        <f>VLOOKUP($C4605,'Sales Person'!$A$1:$C$21,2,0)</f>
        <v>Cathy Kelley</v>
      </c>
      <c r="E4605" s="5" t="s">
        <v>14</v>
      </c>
      <c r="F4605" s="5" t="str">
        <f>VLOOKUP($E4605,Country!$A$1:$B$11,2,0)</f>
        <v>Asia</v>
      </c>
      <c r="G4605" s="5" t="s">
        <v>22</v>
      </c>
      <c r="H4605" s="5" t="str">
        <f>VLOOKUP($G4605,Products!$A$1:$C$11,COLUMNS(Products!$A$2:B4605),0)</f>
        <v>Computing</v>
      </c>
      <c r="I4605" s="5">
        <f>VLOOKUP($G4605,Products!$A$1:$C$11,COLUMNS(Products!$A$2:C4605),0)</f>
        <v>415.78</v>
      </c>
      <c r="J4605" s="5">
        <v>931.34</v>
      </c>
      <c r="K4605" s="5" t="s">
        <v>84</v>
      </c>
      <c r="L4605" s="5" t="s">
        <v>83</v>
      </c>
      <c r="M4605" s="5" t="str">
        <f t="shared" si="71"/>
        <v>0</v>
      </c>
      <c r="N4605" s="5" t="str">
        <f>TEXT(Table1[[#This Row],[Date]],"mmm")</f>
        <v>Aug</v>
      </c>
      <c r="O4605" s="5">
        <f>YEAR(Table1[[#This Row],[Date]])</f>
        <v>2024</v>
      </c>
    </row>
    <row r="4606" spans="1:15" x14ac:dyDescent="0.25">
      <c r="A4606" s="5">
        <v>4605</v>
      </c>
      <c r="B4606" s="6">
        <v>45538</v>
      </c>
      <c r="C4606" s="5" t="s">
        <v>56</v>
      </c>
      <c r="D4606" s="5" t="str">
        <f>VLOOKUP($C4606,'Sales Person'!$A$1:$C$21,2,0)</f>
        <v>Nick Patrick</v>
      </c>
      <c r="E4606" s="5" t="s">
        <v>10</v>
      </c>
      <c r="F4606" s="5" t="str">
        <f>VLOOKUP($E4606,Country!$A$1:$B$11,2,0)</f>
        <v>Europe</v>
      </c>
      <c r="G4606" s="5" t="s">
        <v>22</v>
      </c>
      <c r="H4606" s="5" t="str">
        <f>VLOOKUP($G4606,Products!$A$1:$C$11,COLUMNS(Products!$A$2:B4606),0)</f>
        <v>Computing</v>
      </c>
      <c r="I4606" s="5">
        <f>VLOOKUP($G4606,Products!$A$1:$C$11,COLUMNS(Products!$A$2:C4606),0)</f>
        <v>415.78</v>
      </c>
      <c r="J4606" s="5">
        <v>675.93</v>
      </c>
      <c r="K4606" s="5" t="s">
        <v>84</v>
      </c>
      <c r="L4606" s="5" t="s">
        <v>83</v>
      </c>
      <c r="M4606" s="5" t="str">
        <f t="shared" si="71"/>
        <v>0</v>
      </c>
      <c r="N4606" s="5" t="str">
        <f>TEXT(Table1[[#This Row],[Date]],"mmm")</f>
        <v>Sep</v>
      </c>
      <c r="O4606" s="5">
        <f>YEAR(Table1[[#This Row],[Date]])</f>
        <v>2024</v>
      </c>
    </row>
    <row r="4607" spans="1:15" x14ac:dyDescent="0.25">
      <c r="A4607" s="5">
        <v>4606</v>
      </c>
      <c r="B4607" s="6">
        <v>45643</v>
      </c>
      <c r="C4607" s="5" t="s">
        <v>38</v>
      </c>
      <c r="D4607" s="5" t="str">
        <f>VLOOKUP($C4607,'Sales Person'!$A$1:$C$21,2,0)</f>
        <v>Samantha Irvin</v>
      </c>
      <c r="E4607" s="5" t="s">
        <v>2</v>
      </c>
      <c r="F4607" s="5" t="str">
        <f>VLOOKUP($E4607,Country!$A$1:$B$11,2,0)</f>
        <v>North America</v>
      </c>
      <c r="G4607" s="5" t="s">
        <v>24</v>
      </c>
      <c r="H4607" s="5" t="str">
        <f>VLOOKUP($G4607,Products!$A$1:$C$11,COLUMNS(Products!$A$2:B4607),0)</f>
        <v>Audio</v>
      </c>
      <c r="I4607" s="5">
        <f>VLOOKUP($G4607,Products!$A$1:$C$11,COLUMNS(Products!$A$2:C4607),0)</f>
        <v>195.62</v>
      </c>
      <c r="J4607" s="5">
        <v>168.03</v>
      </c>
      <c r="K4607" s="5" t="s">
        <v>81</v>
      </c>
      <c r="L4607" s="6">
        <v>45644</v>
      </c>
      <c r="M4607" s="5">
        <f t="shared" si="71"/>
        <v>1</v>
      </c>
      <c r="N4607" s="5" t="str">
        <f>TEXT(Table1[[#This Row],[Date]],"mmm")</f>
        <v>Dec</v>
      </c>
      <c r="O4607" s="5">
        <f>YEAR(Table1[[#This Row],[Date]])</f>
        <v>2024</v>
      </c>
    </row>
    <row r="4608" spans="1:15" x14ac:dyDescent="0.25">
      <c r="A4608" s="5">
        <v>4607</v>
      </c>
      <c r="B4608" s="6">
        <v>45063</v>
      </c>
      <c r="C4608" s="5" t="s">
        <v>62</v>
      </c>
      <c r="D4608" s="5" t="str">
        <f>VLOOKUP($C4608,'Sales Person'!$A$1:$C$21,2,0)</f>
        <v>Cathy Kelley</v>
      </c>
      <c r="E4608" s="5" t="s">
        <v>14</v>
      </c>
      <c r="F4608" s="5" t="str">
        <f>VLOOKUP($E4608,Country!$A$1:$B$11,2,0)</f>
        <v>Asia</v>
      </c>
      <c r="G4608" s="5" t="s">
        <v>32</v>
      </c>
      <c r="H4608" s="5" t="str">
        <f>VLOOKUP($G4608,Products!$A$1:$C$11,COLUMNS(Products!$A$2:B4608),0)</f>
        <v>Audio</v>
      </c>
      <c r="I4608" s="5">
        <f>VLOOKUP($G4608,Products!$A$1:$C$11,COLUMNS(Products!$A$2:C4608),0)</f>
        <v>143.09</v>
      </c>
      <c r="J4608" s="5">
        <v>798.73</v>
      </c>
      <c r="K4608" s="5" t="s">
        <v>81</v>
      </c>
      <c r="L4608" s="6">
        <v>45081</v>
      </c>
      <c r="M4608" s="5">
        <f t="shared" si="71"/>
        <v>18</v>
      </c>
      <c r="N4608" s="5" t="str">
        <f>TEXT(Table1[[#This Row],[Date]],"mmm")</f>
        <v>May</v>
      </c>
      <c r="O4608" s="5">
        <f>YEAR(Table1[[#This Row],[Date]])</f>
        <v>2023</v>
      </c>
    </row>
    <row r="4609" spans="1:15" x14ac:dyDescent="0.25">
      <c r="A4609" s="5">
        <v>4608</v>
      </c>
      <c r="B4609" s="6">
        <v>45371</v>
      </c>
      <c r="C4609" s="5" t="s">
        <v>56</v>
      </c>
      <c r="D4609" s="5" t="str">
        <f>VLOOKUP($C4609,'Sales Person'!$A$1:$C$21,2,0)</f>
        <v>Nick Patrick</v>
      </c>
      <c r="E4609" s="5" t="s">
        <v>14</v>
      </c>
      <c r="F4609" s="5" t="str">
        <f>VLOOKUP($E4609,Country!$A$1:$B$11,2,0)</f>
        <v>Asia</v>
      </c>
      <c r="G4609" s="5" t="s">
        <v>29</v>
      </c>
      <c r="H4609" s="5" t="str">
        <f>VLOOKUP($G4609,Products!$A$1:$C$11,COLUMNS(Products!$A$2:B4609),0)</f>
        <v>Computing</v>
      </c>
      <c r="I4609" s="5">
        <f>VLOOKUP($G4609,Products!$A$1:$C$11,COLUMNS(Products!$A$2:C4609),0)</f>
        <v>104.6</v>
      </c>
      <c r="J4609" s="5">
        <v>308.10000000000002</v>
      </c>
      <c r="K4609" s="5" t="s">
        <v>81</v>
      </c>
      <c r="L4609" s="6">
        <v>45389</v>
      </c>
      <c r="M4609" s="5">
        <f t="shared" si="71"/>
        <v>18</v>
      </c>
      <c r="N4609" s="5" t="str">
        <f>TEXT(Table1[[#This Row],[Date]],"mmm")</f>
        <v>Mar</v>
      </c>
      <c r="O4609" s="5">
        <f>YEAR(Table1[[#This Row],[Date]])</f>
        <v>2024</v>
      </c>
    </row>
    <row r="4610" spans="1:15" x14ac:dyDescent="0.25">
      <c r="A4610" s="5">
        <v>4609</v>
      </c>
      <c r="B4610" s="6">
        <v>45375</v>
      </c>
      <c r="C4610" s="5" t="s">
        <v>70</v>
      </c>
      <c r="D4610" s="5" t="str">
        <f>VLOOKUP($C4610,'Sales Person'!$A$1:$C$21,2,0)</f>
        <v>Cathy Kelley</v>
      </c>
      <c r="E4610" s="5" t="s">
        <v>14</v>
      </c>
      <c r="F4610" s="5" t="str">
        <f>VLOOKUP($E4610,Country!$A$1:$B$11,2,0)</f>
        <v>Asia</v>
      </c>
      <c r="G4610" s="5" t="s">
        <v>33</v>
      </c>
      <c r="H4610" s="5" t="str">
        <f>VLOOKUP($G4610,Products!$A$1:$C$11,COLUMNS(Products!$A$2:B4610),0)</f>
        <v>Electronics</v>
      </c>
      <c r="I4610" s="5">
        <f>VLOOKUP($G4610,Products!$A$1:$C$11,COLUMNS(Products!$A$2:C4610),0)</f>
        <v>381.62</v>
      </c>
      <c r="J4610" s="5">
        <v>827.75</v>
      </c>
      <c r="K4610" s="5" t="s">
        <v>81</v>
      </c>
      <c r="L4610" s="6">
        <v>45393</v>
      </c>
      <c r="M4610" s="5">
        <f t="shared" ref="M4610:M4673" si="72">IFERROR(L4610-B4610,"0")</f>
        <v>18</v>
      </c>
      <c r="N4610" s="5" t="str">
        <f>TEXT(Table1[[#This Row],[Date]],"mmm")</f>
        <v>Mar</v>
      </c>
      <c r="O4610" s="5">
        <f>YEAR(Table1[[#This Row],[Date]])</f>
        <v>2024</v>
      </c>
    </row>
    <row r="4611" spans="1:15" x14ac:dyDescent="0.25">
      <c r="A4611" s="5">
        <v>4610</v>
      </c>
      <c r="B4611" s="6">
        <v>45646</v>
      </c>
      <c r="C4611" s="5" t="s">
        <v>60</v>
      </c>
      <c r="D4611" s="5" t="str">
        <f>VLOOKUP($C4611,'Sales Person'!$A$1:$C$21,2,0)</f>
        <v>Cathy Kelley</v>
      </c>
      <c r="E4611" s="5" t="s">
        <v>14</v>
      </c>
      <c r="F4611" s="5" t="str">
        <f>VLOOKUP($E4611,Country!$A$1:$B$11,2,0)</f>
        <v>Asia</v>
      </c>
      <c r="G4611" s="5" t="s">
        <v>29</v>
      </c>
      <c r="H4611" s="5" t="str">
        <f>VLOOKUP($G4611,Products!$A$1:$C$11,COLUMNS(Products!$A$2:B4611),0)</f>
        <v>Computing</v>
      </c>
      <c r="I4611" s="5">
        <f>VLOOKUP($G4611,Products!$A$1:$C$11,COLUMNS(Products!$A$2:C4611),0)</f>
        <v>104.6</v>
      </c>
      <c r="J4611" s="5">
        <v>159.43</v>
      </c>
      <c r="K4611" s="5" t="s">
        <v>81</v>
      </c>
      <c r="L4611" s="6">
        <v>44933</v>
      </c>
      <c r="M4611" s="5">
        <f t="shared" si="72"/>
        <v>-713</v>
      </c>
      <c r="N4611" s="5" t="str">
        <f>TEXT(Table1[[#This Row],[Date]],"mmm")</f>
        <v>Dec</v>
      </c>
      <c r="O4611" s="5">
        <f>YEAR(Table1[[#This Row],[Date]])</f>
        <v>2024</v>
      </c>
    </row>
    <row r="4612" spans="1:15" x14ac:dyDescent="0.25">
      <c r="A4612" s="5">
        <v>4611</v>
      </c>
      <c r="B4612" s="6">
        <v>45321</v>
      </c>
      <c r="C4612" s="5" t="s">
        <v>40</v>
      </c>
      <c r="D4612" s="5" t="str">
        <f>VLOOKUP($C4612,'Sales Person'!$A$1:$C$21,2,0)</f>
        <v>Samantha Irvin</v>
      </c>
      <c r="E4612" s="5" t="s">
        <v>13</v>
      </c>
      <c r="F4612" s="5" t="str">
        <f>VLOOKUP($E4612,Country!$A$1:$B$11,2,0)</f>
        <v>Asia</v>
      </c>
      <c r="G4612" s="5" t="s">
        <v>30</v>
      </c>
      <c r="H4612" s="5" t="str">
        <f>VLOOKUP($G4612,Products!$A$1:$C$11,COLUMNS(Products!$A$2:B4612),0)</f>
        <v>Audio</v>
      </c>
      <c r="I4612" s="5">
        <f>VLOOKUP($G4612,Products!$A$1:$C$11,COLUMNS(Products!$A$2:C4612),0)</f>
        <v>199.57</v>
      </c>
      <c r="J4612" s="5">
        <v>747.68</v>
      </c>
      <c r="K4612" s="5" t="s">
        <v>82</v>
      </c>
      <c r="L4612" s="5" t="s">
        <v>83</v>
      </c>
      <c r="M4612" s="5" t="str">
        <f t="shared" si="72"/>
        <v>0</v>
      </c>
      <c r="N4612" s="5" t="str">
        <f>TEXT(Table1[[#This Row],[Date]],"mmm")</f>
        <v>Jan</v>
      </c>
      <c r="O4612" s="5">
        <f>YEAR(Table1[[#This Row],[Date]])</f>
        <v>2024</v>
      </c>
    </row>
    <row r="4613" spans="1:15" x14ac:dyDescent="0.25">
      <c r="A4613" s="5">
        <v>4612</v>
      </c>
      <c r="B4613" s="6">
        <v>45266</v>
      </c>
      <c r="C4613" s="5" t="s">
        <v>42</v>
      </c>
      <c r="D4613" s="5" t="str">
        <f>VLOOKUP($C4613,'Sales Person'!$A$1:$C$21,2,0)</f>
        <v>Cathy Kelley</v>
      </c>
      <c r="E4613" s="5" t="s">
        <v>11</v>
      </c>
      <c r="F4613" s="5" t="str">
        <f>VLOOKUP($E4613,Country!$A$1:$B$11,2,0)</f>
        <v>Asia</v>
      </c>
      <c r="G4613" s="5" t="s">
        <v>20</v>
      </c>
      <c r="H4613" s="5" t="str">
        <f>VLOOKUP($G4613,Products!$A$1:$C$11,COLUMNS(Products!$A$2:B4613),0)</f>
        <v>Office Equipment</v>
      </c>
      <c r="I4613" s="5">
        <f>VLOOKUP($G4613,Products!$A$1:$C$11,COLUMNS(Products!$A$2:C4613),0)</f>
        <v>350.59</v>
      </c>
      <c r="J4613" s="5">
        <v>222.41</v>
      </c>
      <c r="K4613" s="5" t="s">
        <v>81</v>
      </c>
      <c r="L4613" s="6">
        <v>45278</v>
      </c>
      <c r="M4613" s="5">
        <f t="shared" si="72"/>
        <v>12</v>
      </c>
      <c r="N4613" s="5" t="str">
        <f>TEXT(Table1[[#This Row],[Date]],"mmm")</f>
        <v>Dec</v>
      </c>
      <c r="O4613" s="5">
        <f>YEAR(Table1[[#This Row],[Date]])</f>
        <v>2023</v>
      </c>
    </row>
    <row r="4614" spans="1:15" x14ac:dyDescent="0.25">
      <c r="A4614" s="5">
        <v>4613</v>
      </c>
      <c r="B4614" s="6">
        <v>44936</v>
      </c>
      <c r="C4614" s="5" t="s">
        <v>68</v>
      </c>
      <c r="D4614" s="5" t="str">
        <f>VLOOKUP($C4614,'Sales Person'!$A$1:$C$21,2,0)</f>
        <v>Samantha Irvin</v>
      </c>
      <c r="E4614" s="5" t="s">
        <v>13</v>
      </c>
      <c r="F4614" s="5" t="str">
        <f>VLOOKUP($E4614,Country!$A$1:$B$11,2,0)</f>
        <v>Asia</v>
      </c>
      <c r="G4614" s="5" t="s">
        <v>33</v>
      </c>
      <c r="H4614" s="5" t="str">
        <f>VLOOKUP($G4614,Products!$A$1:$C$11,COLUMNS(Products!$A$2:B4614),0)</f>
        <v>Electronics</v>
      </c>
      <c r="I4614" s="5">
        <f>VLOOKUP($G4614,Products!$A$1:$C$11,COLUMNS(Products!$A$2:C4614),0)</f>
        <v>381.62</v>
      </c>
      <c r="J4614" s="5">
        <v>174.31</v>
      </c>
      <c r="K4614" s="5" t="s">
        <v>81</v>
      </c>
      <c r="L4614" s="6">
        <v>44951</v>
      </c>
      <c r="M4614" s="5">
        <f t="shared" si="72"/>
        <v>15</v>
      </c>
      <c r="N4614" s="5" t="str">
        <f>TEXT(Table1[[#This Row],[Date]],"mmm")</f>
        <v>Jan</v>
      </c>
      <c r="O4614" s="5">
        <f>YEAR(Table1[[#This Row],[Date]])</f>
        <v>2023</v>
      </c>
    </row>
    <row r="4615" spans="1:15" x14ac:dyDescent="0.25">
      <c r="A4615" s="5">
        <v>4614</v>
      </c>
      <c r="B4615" s="6">
        <v>45598</v>
      </c>
      <c r="C4615" s="5" t="s">
        <v>46</v>
      </c>
      <c r="D4615" s="5" t="str">
        <f>VLOOKUP($C4615,'Sales Person'!$A$1:$C$21,2,0)</f>
        <v>Nick Patrick</v>
      </c>
      <c r="E4615" s="5" t="s">
        <v>4</v>
      </c>
      <c r="F4615" s="5" t="str">
        <f>VLOOKUP($E4615,Country!$A$1:$B$11,2,0)</f>
        <v>North America</v>
      </c>
      <c r="G4615" s="5" t="s">
        <v>26</v>
      </c>
      <c r="H4615" s="5" t="str">
        <f>VLOOKUP($G4615,Products!$A$1:$C$11,COLUMNS(Products!$A$2:B4615),0)</f>
        <v>Electronics</v>
      </c>
      <c r="I4615" s="5">
        <f>VLOOKUP($G4615,Products!$A$1:$C$11,COLUMNS(Products!$A$2:C4615),0)</f>
        <v>263.2</v>
      </c>
      <c r="J4615" s="5">
        <v>335.29</v>
      </c>
      <c r="K4615" s="5" t="s">
        <v>81</v>
      </c>
      <c r="L4615" s="6">
        <v>45600</v>
      </c>
      <c r="M4615" s="5">
        <f t="shared" si="72"/>
        <v>2</v>
      </c>
      <c r="N4615" s="5" t="str">
        <f>TEXT(Table1[[#This Row],[Date]],"mmm")</f>
        <v>Nov</v>
      </c>
      <c r="O4615" s="5">
        <f>YEAR(Table1[[#This Row],[Date]])</f>
        <v>2024</v>
      </c>
    </row>
    <row r="4616" spans="1:15" x14ac:dyDescent="0.25">
      <c r="A4616" s="5">
        <v>4615</v>
      </c>
      <c r="B4616" s="6">
        <v>45403</v>
      </c>
      <c r="C4616" s="5" t="s">
        <v>66</v>
      </c>
      <c r="D4616" s="5" t="str">
        <f>VLOOKUP($C4616,'Sales Person'!$A$1:$C$21,2,0)</f>
        <v>Michale Cole</v>
      </c>
      <c r="E4616" s="5" t="s">
        <v>10</v>
      </c>
      <c r="F4616" s="5" t="str">
        <f>VLOOKUP($E4616,Country!$A$1:$B$11,2,0)</f>
        <v>Europe</v>
      </c>
      <c r="G4616" s="5" t="s">
        <v>33</v>
      </c>
      <c r="H4616" s="5" t="str">
        <f>VLOOKUP($G4616,Products!$A$1:$C$11,COLUMNS(Products!$A$2:B4616),0)</f>
        <v>Electronics</v>
      </c>
      <c r="I4616" s="5">
        <f>VLOOKUP($G4616,Products!$A$1:$C$11,COLUMNS(Products!$A$2:C4616),0)</f>
        <v>381.62</v>
      </c>
      <c r="J4616" s="5">
        <v>310.69</v>
      </c>
      <c r="K4616" s="5" t="s">
        <v>84</v>
      </c>
      <c r="L4616" s="5" t="s">
        <v>83</v>
      </c>
      <c r="M4616" s="5" t="str">
        <f t="shared" si="72"/>
        <v>0</v>
      </c>
      <c r="N4616" s="5" t="str">
        <f>TEXT(Table1[[#This Row],[Date]],"mmm")</f>
        <v>Apr</v>
      </c>
      <c r="O4616" s="5">
        <f>YEAR(Table1[[#This Row],[Date]])</f>
        <v>2024</v>
      </c>
    </row>
    <row r="4617" spans="1:15" x14ac:dyDescent="0.25">
      <c r="A4617" s="5">
        <v>4616</v>
      </c>
      <c r="B4617" s="6">
        <v>45345</v>
      </c>
      <c r="C4617" s="5" t="s">
        <v>50</v>
      </c>
      <c r="D4617" s="5" t="str">
        <f>VLOOKUP($C4617,'Sales Person'!$A$1:$C$21,2,0)</f>
        <v>Michale Cole</v>
      </c>
      <c r="E4617" s="5" t="s">
        <v>13</v>
      </c>
      <c r="F4617" s="5" t="str">
        <f>VLOOKUP($E4617,Country!$A$1:$B$11,2,0)</f>
        <v>Asia</v>
      </c>
      <c r="G4617" s="5" t="s">
        <v>26</v>
      </c>
      <c r="H4617" s="5" t="str">
        <f>VLOOKUP($G4617,Products!$A$1:$C$11,COLUMNS(Products!$A$2:B4617),0)</f>
        <v>Electronics</v>
      </c>
      <c r="I4617" s="5">
        <f>VLOOKUP($G4617,Products!$A$1:$C$11,COLUMNS(Products!$A$2:C4617),0)</f>
        <v>263.2</v>
      </c>
      <c r="J4617" s="5">
        <v>157.47</v>
      </c>
      <c r="K4617" s="5" t="s">
        <v>81</v>
      </c>
      <c r="L4617" s="6">
        <v>45360</v>
      </c>
      <c r="M4617" s="5">
        <f t="shared" si="72"/>
        <v>15</v>
      </c>
      <c r="N4617" s="5" t="str">
        <f>TEXT(Table1[[#This Row],[Date]],"mmm")</f>
        <v>Feb</v>
      </c>
      <c r="O4617" s="5">
        <f>YEAR(Table1[[#This Row],[Date]])</f>
        <v>2024</v>
      </c>
    </row>
    <row r="4618" spans="1:15" x14ac:dyDescent="0.25">
      <c r="A4618" s="5">
        <v>4617</v>
      </c>
      <c r="B4618" s="6">
        <v>45607</v>
      </c>
      <c r="C4618" s="5" t="s">
        <v>36</v>
      </c>
      <c r="D4618" s="5" t="str">
        <f>VLOOKUP($C4618,'Sales Person'!$A$1:$C$21,2,0)</f>
        <v>Michale Cole</v>
      </c>
      <c r="E4618" s="5" t="s">
        <v>5</v>
      </c>
      <c r="F4618" s="5" t="str">
        <f>VLOOKUP($E4618,Country!$A$1:$B$11,2,0)</f>
        <v>South America</v>
      </c>
      <c r="G4618" s="5" t="s">
        <v>26</v>
      </c>
      <c r="H4618" s="5" t="str">
        <f>VLOOKUP($G4618,Products!$A$1:$C$11,COLUMNS(Products!$A$2:B4618),0)</f>
        <v>Electronics</v>
      </c>
      <c r="I4618" s="5">
        <f>VLOOKUP($G4618,Products!$A$1:$C$11,COLUMNS(Products!$A$2:C4618),0)</f>
        <v>263.2</v>
      </c>
      <c r="J4618" s="5">
        <v>747.81</v>
      </c>
      <c r="K4618" s="5" t="s">
        <v>82</v>
      </c>
      <c r="L4618" s="5" t="s">
        <v>83</v>
      </c>
      <c r="M4618" s="5" t="str">
        <f t="shared" si="72"/>
        <v>0</v>
      </c>
      <c r="N4618" s="5" t="str">
        <f>TEXT(Table1[[#This Row],[Date]],"mmm")</f>
        <v>Nov</v>
      </c>
      <c r="O4618" s="5">
        <f>YEAR(Table1[[#This Row],[Date]])</f>
        <v>2024</v>
      </c>
    </row>
    <row r="4619" spans="1:15" x14ac:dyDescent="0.25">
      <c r="A4619" s="5">
        <v>4618</v>
      </c>
      <c r="B4619" s="6">
        <v>45401</v>
      </c>
      <c r="C4619" s="5" t="s">
        <v>52</v>
      </c>
      <c r="D4619" s="5" t="str">
        <f>VLOOKUP($C4619,'Sales Person'!$A$1:$C$21,2,0)</f>
        <v>Nick Patrick</v>
      </c>
      <c r="E4619" s="5" t="s">
        <v>7</v>
      </c>
      <c r="F4619" s="5" t="str">
        <f>VLOOKUP($E4619,Country!$A$1:$B$11,2,0)</f>
        <v>Europe</v>
      </c>
      <c r="G4619" s="5" t="s">
        <v>33</v>
      </c>
      <c r="H4619" s="5" t="str">
        <f>VLOOKUP($G4619,Products!$A$1:$C$11,COLUMNS(Products!$A$2:B4619),0)</f>
        <v>Electronics</v>
      </c>
      <c r="I4619" s="5">
        <f>VLOOKUP($G4619,Products!$A$1:$C$11,COLUMNS(Products!$A$2:C4619),0)</f>
        <v>381.62</v>
      </c>
      <c r="J4619" s="5">
        <v>491.75</v>
      </c>
      <c r="K4619" s="5" t="s">
        <v>81</v>
      </c>
      <c r="L4619" s="6">
        <v>45409</v>
      </c>
      <c r="M4619" s="5">
        <f t="shared" si="72"/>
        <v>8</v>
      </c>
      <c r="N4619" s="5" t="str">
        <f>TEXT(Table1[[#This Row],[Date]],"mmm")</f>
        <v>Apr</v>
      </c>
      <c r="O4619" s="5">
        <f>YEAR(Table1[[#This Row],[Date]])</f>
        <v>2024</v>
      </c>
    </row>
    <row r="4620" spans="1:15" x14ac:dyDescent="0.25">
      <c r="A4620" s="5">
        <v>4619</v>
      </c>
      <c r="B4620" s="6">
        <v>45268</v>
      </c>
      <c r="C4620" s="5" t="s">
        <v>58</v>
      </c>
      <c r="D4620" s="5" t="str">
        <f>VLOOKUP($C4620,'Sales Person'!$A$1:$C$21,2,0)</f>
        <v>Nick Patrick</v>
      </c>
      <c r="E4620" s="5" t="s">
        <v>10</v>
      </c>
      <c r="F4620" s="5" t="str">
        <f>VLOOKUP($E4620,Country!$A$1:$B$11,2,0)</f>
        <v>Europe</v>
      </c>
      <c r="G4620" s="5" t="s">
        <v>32</v>
      </c>
      <c r="H4620" s="5" t="str">
        <f>VLOOKUP($G4620,Products!$A$1:$C$11,COLUMNS(Products!$A$2:B4620),0)</f>
        <v>Audio</v>
      </c>
      <c r="I4620" s="5">
        <f>VLOOKUP($G4620,Products!$A$1:$C$11,COLUMNS(Products!$A$2:C4620),0)</f>
        <v>143.09</v>
      </c>
      <c r="J4620" s="5">
        <v>133.25</v>
      </c>
      <c r="K4620" s="5" t="s">
        <v>84</v>
      </c>
      <c r="L4620" s="5" t="s">
        <v>83</v>
      </c>
      <c r="M4620" s="5" t="str">
        <f t="shared" si="72"/>
        <v>0</v>
      </c>
      <c r="N4620" s="5" t="str">
        <f>TEXT(Table1[[#This Row],[Date]],"mmm")</f>
        <v>Dec</v>
      </c>
      <c r="O4620" s="5">
        <f>YEAR(Table1[[#This Row],[Date]])</f>
        <v>2023</v>
      </c>
    </row>
    <row r="4621" spans="1:15" x14ac:dyDescent="0.25">
      <c r="A4621" s="5">
        <v>4620</v>
      </c>
      <c r="B4621" s="6">
        <v>45334</v>
      </c>
      <c r="C4621" s="5" t="s">
        <v>72</v>
      </c>
      <c r="D4621" s="5" t="str">
        <f>VLOOKUP($C4621,'Sales Person'!$A$1:$C$21,2,0)</f>
        <v>Cathy Kelley</v>
      </c>
      <c r="E4621" s="5" t="s">
        <v>14</v>
      </c>
      <c r="F4621" s="5" t="str">
        <f>VLOOKUP($E4621,Country!$A$1:$B$11,2,0)</f>
        <v>Asia</v>
      </c>
      <c r="G4621" s="5" t="s">
        <v>20</v>
      </c>
      <c r="H4621" s="5" t="str">
        <f>VLOOKUP($G4621,Products!$A$1:$C$11,COLUMNS(Products!$A$2:B4621),0)</f>
        <v>Office Equipment</v>
      </c>
      <c r="I4621" s="5">
        <f>VLOOKUP($G4621,Products!$A$1:$C$11,COLUMNS(Products!$A$2:C4621),0)</f>
        <v>350.59</v>
      </c>
      <c r="J4621" s="5">
        <v>894.67</v>
      </c>
      <c r="K4621" s="5" t="s">
        <v>81</v>
      </c>
      <c r="L4621" s="6">
        <v>45352</v>
      </c>
      <c r="M4621" s="5">
        <f t="shared" si="72"/>
        <v>18</v>
      </c>
      <c r="N4621" s="5" t="str">
        <f>TEXT(Table1[[#This Row],[Date]],"mmm")</f>
        <v>Feb</v>
      </c>
      <c r="O4621" s="5">
        <f>YEAR(Table1[[#This Row],[Date]])</f>
        <v>2024</v>
      </c>
    </row>
    <row r="4622" spans="1:15" x14ac:dyDescent="0.25">
      <c r="A4622" s="5">
        <v>4621</v>
      </c>
      <c r="B4622" s="6">
        <v>45282</v>
      </c>
      <c r="C4622" s="5" t="s">
        <v>38</v>
      </c>
      <c r="D4622" s="5" t="str">
        <f>VLOOKUP($C4622,'Sales Person'!$A$1:$C$21,2,0)</f>
        <v>Samantha Irvin</v>
      </c>
      <c r="E4622" s="5" t="s">
        <v>11</v>
      </c>
      <c r="F4622" s="5" t="str">
        <f>VLOOKUP($E4622,Country!$A$1:$B$11,2,0)</f>
        <v>Asia</v>
      </c>
      <c r="G4622" s="5" t="s">
        <v>29</v>
      </c>
      <c r="H4622" s="5" t="str">
        <f>VLOOKUP($G4622,Products!$A$1:$C$11,COLUMNS(Products!$A$2:B4622),0)</f>
        <v>Computing</v>
      </c>
      <c r="I4622" s="5">
        <f>VLOOKUP($G4622,Products!$A$1:$C$11,COLUMNS(Products!$A$2:C4622),0)</f>
        <v>104.6</v>
      </c>
      <c r="J4622" s="5">
        <v>669.29</v>
      </c>
      <c r="K4622" s="5" t="s">
        <v>82</v>
      </c>
      <c r="L4622" s="5" t="s">
        <v>83</v>
      </c>
      <c r="M4622" s="5" t="str">
        <f t="shared" si="72"/>
        <v>0</v>
      </c>
      <c r="N4622" s="5" t="str">
        <f>TEXT(Table1[[#This Row],[Date]],"mmm")</f>
        <v>Dec</v>
      </c>
      <c r="O4622" s="5">
        <f>YEAR(Table1[[#This Row],[Date]])</f>
        <v>2023</v>
      </c>
    </row>
    <row r="4623" spans="1:15" x14ac:dyDescent="0.25">
      <c r="A4623" s="5">
        <v>4622</v>
      </c>
      <c r="B4623" s="6">
        <v>45001</v>
      </c>
      <c r="C4623" s="5" t="s">
        <v>68</v>
      </c>
      <c r="D4623" s="5" t="str">
        <f>VLOOKUP($C4623,'Sales Person'!$A$1:$C$21,2,0)</f>
        <v>Samantha Irvin</v>
      </c>
      <c r="E4623" s="5" t="s">
        <v>14</v>
      </c>
      <c r="F4623" s="5" t="str">
        <f>VLOOKUP($E4623,Country!$A$1:$B$11,2,0)</f>
        <v>Asia</v>
      </c>
      <c r="G4623" s="5" t="s">
        <v>24</v>
      </c>
      <c r="H4623" s="5" t="str">
        <f>VLOOKUP($G4623,Products!$A$1:$C$11,COLUMNS(Products!$A$2:B4623),0)</f>
        <v>Audio</v>
      </c>
      <c r="I4623" s="5">
        <f>VLOOKUP($G4623,Products!$A$1:$C$11,COLUMNS(Products!$A$2:C4623),0)</f>
        <v>195.62</v>
      </c>
      <c r="J4623" s="5">
        <v>914.32</v>
      </c>
      <c r="K4623" s="5" t="s">
        <v>84</v>
      </c>
      <c r="L4623" s="5" t="s">
        <v>83</v>
      </c>
      <c r="M4623" s="5" t="str">
        <f t="shared" si="72"/>
        <v>0</v>
      </c>
      <c r="N4623" s="5" t="str">
        <f>TEXT(Table1[[#This Row],[Date]],"mmm")</f>
        <v>Mar</v>
      </c>
      <c r="O4623" s="5">
        <f>YEAR(Table1[[#This Row],[Date]])</f>
        <v>2023</v>
      </c>
    </row>
    <row r="4624" spans="1:15" x14ac:dyDescent="0.25">
      <c r="A4624" s="5">
        <v>4623</v>
      </c>
      <c r="B4624" s="6">
        <v>45581</v>
      </c>
      <c r="C4624" s="5" t="s">
        <v>60</v>
      </c>
      <c r="D4624" s="5" t="str">
        <f>VLOOKUP($C4624,'Sales Person'!$A$1:$C$21,2,0)</f>
        <v>Cathy Kelley</v>
      </c>
      <c r="E4624" s="5" t="s">
        <v>5</v>
      </c>
      <c r="F4624" s="5" t="str">
        <f>VLOOKUP($E4624,Country!$A$1:$B$11,2,0)</f>
        <v>South America</v>
      </c>
      <c r="G4624" s="5" t="s">
        <v>20</v>
      </c>
      <c r="H4624" s="5" t="str">
        <f>VLOOKUP($G4624,Products!$A$1:$C$11,COLUMNS(Products!$A$2:B4624),0)</f>
        <v>Office Equipment</v>
      </c>
      <c r="I4624" s="5">
        <f>VLOOKUP($G4624,Products!$A$1:$C$11,COLUMNS(Products!$A$2:C4624),0)</f>
        <v>350.59</v>
      </c>
      <c r="J4624" s="5">
        <v>940.22</v>
      </c>
      <c r="K4624" s="5" t="s">
        <v>84</v>
      </c>
      <c r="L4624" s="5" t="s">
        <v>83</v>
      </c>
      <c r="M4624" s="5" t="str">
        <f t="shared" si="72"/>
        <v>0</v>
      </c>
      <c r="N4624" s="5" t="str">
        <f>TEXT(Table1[[#This Row],[Date]],"mmm")</f>
        <v>Oct</v>
      </c>
      <c r="O4624" s="5">
        <f>YEAR(Table1[[#This Row],[Date]])</f>
        <v>2024</v>
      </c>
    </row>
    <row r="4625" spans="1:15" x14ac:dyDescent="0.25">
      <c r="A4625" s="5">
        <v>4624</v>
      </c>
      <c r="B4625" s="6">
        <v>45629</v>
      </c>
      <c r="C4625" s="5" t="s">
        <v>44</v>
      </c>
      <c r="D4625" s="5" t="str">
        <f>VLOOKUP($C4625,'Sales Person'!$A$1:$C$21,2,0)</f>
        <v>Cathy Kelley</v>
      </c>
      <c r="E4625" s="5" t="s">
        <v>15</v>
      </c>
      <c r="F4625" s="5" t="str">
        <f>VLOOKUP($E4625,Country!$A$1:$B$11,2,0)</f>
        <v>Oceania</v>
      </c>
      <c r="G4625" s="5" t="s">
        <v>30</v>
      </c>
      <c r="H4625" s="5" t="str">
        <f>VLOOKUP($G4625,Products!$A$1:$C$11,COLUMNS(Products!$A$2:B4625),0)</f>
        <v>Audio</v>
      </c>
      <c r="I4625" s="5">
        <f>VLOOKUP($G4625,Products!$A$1:$C$11,COLUMNS(Products!$A$2:C4625),0)</f>
        <v>199.57</v>
      </c>
      <c r="J4625" s="5">
        <v>878.68</v>
      </c>
      <c r="K4625" s="5" t="s">
        <v>82</v>
      </c>
      <c r="L4625" s="5" t="s">
        <v>83</v>
      </c>
      <c r="M4625" s="5" t="str">
        <f t="shared" si="72"/>
        <v>0</v>
      </c>
      <c r="N4625" s="5" t="str">
        <f>TEXT(Table1[[#This Row],[Date]],"mmm")</f>
        <v>Dec</v>
      </c>
      <c r="O4625" s="5">
        <f>YEAR(Table1[[#This Row],[Date]])</f>
        <v>2024</v>
      </c>
    </row>
    <row r="4626" spans="1:15" x14ac:dyDescent="0.25">
      <c r="A4626" s="5">
        <v>4625</v>
      </c>
      <c r="B4626" s="6">
        <v>45449</v>
      </c>
      <c r="C4626" s="5" t="s">
        <v>56</v>
      </c>
      <c r="D4626" s="5" t="str">
        <f>VLOOKUP($C4626,'Sales Person'!$A$1:$C$21,2,0)</f>
        <v>Nick Patrick</v>
      </c>
      <c r="E4626" s="5" t="s">
        <v>9</v>
      </c>
      <c r="F4626" s="5" t="str">
        <f>VLOOKUP($E4626,Country!$A$1:$B$11,2,0)</f>
        <v>Europe</v>
      </c>
      <c r="G4626" s="5" t="s">
        <v>30</v>
      </c>
      <c r="H4626" s="5" t="str">
        <f>VLOOKUP($G4626,Products!$A$1:$C$11,COLUMNS(Products!$A$2:B4626),0)</f>
        <v>Audio</v>
      </c>
      <c r="I4626" s="5">
        <f>VLOOKUP($G4626,Products!$A$1:$C$11,COLUMNS(Products!$A$2:C4626),0)</f>
        <v>199.57</v>
      </c>
      <c r="J4626" s="5">
        <v>536.16999999999996</v>
      </c>
      <c r="K4626" s="5" t="s">
        <v>82</v>
      </c>
      <c r="L4626" s="5" t="s">
        <v>83</v>
      </c>
      <c r="M4626" s="5" t="str">
        <f t="shared" si="72"/>
        <v>0</v>
      </c>
      <c r="N4626" s="5" t="str">
        <f>TEXT(Table1[[#This Row],[Date]],"mmm")</f>
        <v>Jun</v>
      </c>
      <c r="O4626" s="5">
        <f>YEAR(Table1[[#This Row],[Date]])</f>
        <v>2024</v>
      </c>
    </row>
    <row r="4627" spans="1:15" x14ac:dyDescent="0.25">
      <c r="A4627" s="5">
        <v>4626</v>
      </c>
      <c r="B4627" s="6">
        <v>45198</v>
      </c>
      <c r="C4627" s="5" t="s">
        <v>62</v>
      </c>
      <c r="D4627" s="5" t="str">
        <f>VLOOKUP($C4627,'Sales Person'!$A$1:$C$21,2,0)</f>
        <v>Cathy Kelley</v>
      </c>
      <c r="E4627" s="5" t="s">
        <v>5</v>
      </c>
      <c r="F4627" s="5" t="str">
        <f>VLOOKUP($E4627,Country!$A$1:$B$11,2,0)</f>
        <v>South America</v>
      </c>
      <c r="G4627" s="5" t="s">
        <v>30</v>
      </c>
      <c r="H4627" s="5" t="str">
        <f>VLOOKUP($G4627,Products!$A$1:$C$11,COLUMNS(Products!$A$2:B4627),0)</f>
        <v>Audio</v>
      </c>
      <c r="I4627" s="5">
        <f>VLOOKUP($G4627,Products!$A$1:$C$11,COLUMNS(Products!$A$2:C4627),0)</f>
        <v>199.57</v>
      </c>
      <c r="J4627" s="5">
        <v>312.24</v>
      </c>
      <c r="K4627" s="5" t="s">
        <v>81</v>
      </c>
      <c r="L4627" s="6">
        <v>45202</v>
      </c>
      <c r="M4627" s="5">
        <f t="shared" si="72"/>
        <v>4</v>
      </c>
      <c r="N4627" s="5" t="str">
        <f>TEXT(Table1[[#This Row],[Date]],"mmm")</f>
        <v>Sep</v>
      </c>
      <c r="O4627" s="5">
        <f>YEAR(Table1[[#This Row],[Date]])</f>
        <v>2023</v>
      </c>
    </row>
    <row r="4628" spans="1:15" x14ac:dyDescent="0.25">
      <c r="A4628" s="5">
        <v>4627</v>
      </c>
      <c r="B4628" s="6">
        <v>45432</v>
      </c>
      <c r="C4628" s="5" t="s">
        <v>44</v>
      </c>
      <c r="D4628" s="5" t="str">
        <f>VLOOKUP($C4628,'Sales Person'!$A$1:$C$21,2,0)</f>
        <v>Cathy Kelley</v>
      </c>
      <c r="E4628" s="5" t="s">
        <v>13</v>
      </c>
      <c r="F4628" s="5" t="str">
        <f>VLOOKUP($E4628,Country!$A$1:$B$11,2,0)</f>
        <v>Asia</v>
      </c>
      <c r="G4628" s="5" t="s">
        <v>22</v>
      </c>
      <c r="H4628" s="5" t="str">
        <f>VLOOKUP($G4628,Products!$A$1:$C$11,COLUMNS(Products!$A$2:B4628),0)</f>
        <v>Computing</v>
      </c>
      <c r="I4628" s="5">
        <f>VLOOKUP($G4628,Products!$A$1:$C$11,COLUMNS(Products!$A$2:C4628),0)</f>
        <v>415.78</v>
      </c>
      <c r="J4628" s="5">
        <v>737.78</v>
      </c>
      <c r="K4628" s="5" t="s">
        <v>84</v>
      </c>
      <c r="L4628" s="5" t="s">
        <v>83</v>
      </c>
      <c r="M4628" s="5" t="str">
        <f t="shared" si="72"/>
        <v>0</v>
      </c>
      <c r="N4628" s="5" t="str">
        <f>TEXT(Table1[[#This Row],[Date]],"mmm")</f>
        <v>May</v>
      </c>
      <c r="O4628" s="5">
        <f>YEAR(Table1[[#This Row],[Date]])</f>
        <v>2024</v>
      </c>
    </row>
    <row r="4629" spans="1:15" x14ac:dyDescent="0.25">
      <c r="A4629" s="5">
        <v>4628</v>
      </c>
      <c r="B4629" s="6">
        <v>45598</v>
      </c>
      <c r="C4629" s="5" t="s">
        <v>68</v>
      </c>
      <c r="D4629" s="5" t="str">
        <f>VLOOKUP($C4629,'Sales Person'!$A$1:$C$21,2,0)</f>
        <v>Samantha Irvin</v>
      </c>
      <c r="E4629" s="5" t="s">
        <v>11</v>
      </c>
      <c r="F4629" s="5" t="str">
        <f>VLOOKUP($E4629,Country!$A$1:$B$11,2,0)</f>
        <v>Asia</v>
      </c>
      <c r="G4629" s="5" t="s">
        <v>20</v>
      </c>
      <c r="H4629" s="5" t="str">
        <f>VLOOKUP($G4629,Products!$A$1:$C$11,COLUMNS(Products!$A$2:B4629),0)</f>
        <v>Office Equipment</v>
      </c>
      <c r="I4629" s="5">
        <f>VLOOKUP($G4629,Products!$A$1:$C$11,COLUMNS(Products!$A$2:C4629),0)</f>
        <v>350.59</v>
      </c>
      <c r="J4629" s="5">
        <v>975.81</v>
      </c>
      <c r="K4629" s="5" t="s">
        <v>82</v>
      </c>
      <c r="L4629" s="5" t="s">
        <v>83</v>
      </c>
      <c r="M4629" s="5" t="str">
        <f t="shared" si="72"/>
        <v>0</v>
      </c>
      <c r="N4629" s="5" t="str">
        <f>TEXT(Table1[[#This Row],[Date]],"mmm")</f>
        <v>Nov</v>
      </c>
      <c r="O4629" s="5">
        <f>YEAR(Table1[[#This Row],[Date]])</f>
        <v>2024</v>
      </c>
    </row>
    <row r="4630" spans="1:15" x14ac:dyDescent="0.25">
      <c r="A4630" s="5">
        <v>4629</v>
      </c>
      <c r="B4630" s="6">
        <v>45379</v>
      </c>
      <c r="C4630" s="5" t="s">
        <v>56</v>
      </c>
      <c r="D4630" s="5" t="str">
        <f>VLOOKUP($C4630,'Sales Person'!$A$1:$C$21,2,0)</f>
        <v>Nick Patrick</v>
      </c>
      <c r="E4630" s="5" t="s">
        <v>9</v>
      </c>
      <c r="F4630" s="5" t="str">
        <f>VLOOKUP($E4630,Country!$A$1:$B$11,2,0)</f>
        <v>Europe</v>
      </c>
      <c r="G4630" s="5" t="s">
        <v>24</v>
      </c>
      <c r="H4630" s="5" t="str">
        <f>VLOOKUP($G4630,Products!$A$1:$C$11,COLUMNS(Products!$A$2:B4630),0)</f>
        <v>Audio</v>
      </c>
      <c r="I4630" s="5">
        <f>VLOOKUP($G4630,Products!$A$1:$C$11,COLUMNS(Products!$A$2:C4630),0)</f>
        <v>195.62</v>
      </c>
      <c r="J4630" s="5">
        <v>642.71</v>
      </c>
      <c r="K4630" s="5" t="s">
        <v>81</v>
      </c>
      <c r="L4630" s="6">
        <v>45389</v>
      </c>
      <c r="M4630" s="5">
        <f t="shared" si="72"/>
        <v>10</v>
      </c>
      <c r="N4630" s="5" t="str">
        <f>TEXT(Table1[[#This Row],[Date]],"mmm")</f>
        <v>Mar</v>
      </c>
      <c r="O4630" s="5">
        <f>YEAR(Table1[[#This Row],[Date]])</f>
        <v>2024</v>
      </c>
    </row>
    <row r="4631" spans="1:15" x14ac:dyDescent="0.25">
      <c r="A4631" s="5">
        <v>4630</v>
      </c>
      <c r="B4631" s="6">
        <v>44998</v>
      </c>
      <c r="C4631" s="5" t="s">
        <v>68</v>
      </c>
      <c r="D4631" s="5" t="str">
        <f>VLOOKUP($C4631,'Sales Person'!$A$1:$C$21,2,0)</f>
        <v>Samantha Irvin</v>
      </c>
      <c r="E4631" s="5" t="s">
        <v>4</v>
      </c>
      <c r="F4631" s="5" t="str">
        <f>VLOOKUP($E4631,Country!$A$1:$B$11,2,0)</f>
        <v>North America</v>
      </c>
      <c r="G4631" s="5" t="s">
        <v>24</v>
      </c>
      <c r="H4631" s="5" t="str">
        <f>VLOOKUP($G4631,Products!$A$1:$C$11,COLUMNS(Products!$A$2:B4631),0)</f>
        <v>Audio</v>
      </c>
      <c r="I4631" s="5">
        <f>VLOOKUP($G4631,Products!$A$1:$C$11,COLUMNS(Products!$A$2:C4631),0)</f>
        <v>195.62</v>
      </c>
      <c r="J4631" s="5">
        <v>408.34</v>
      </c>
      <c r="K4631" s="5" t="s">
        <v>81</v>
      </c>
      <c r="L4631" s="6">
        <v>45000</v>
      </c>
      <c r="M4631" s="5">
        <f t="shared" si="72"/>
        <v>2</v>
      </c>
      <c r="N4631" s="5" t="str">
        <f>TEXT(Table1[[#This Row],[Date]],"mmm")</f>
        <v>Mar</v>
      </c>
      <c r="O4631" s="5">
        <f>YEAR(Table1[[#This Row],[Date]])</f>
        <v>2023</v>
      </c>
    </row>
    <row r="4632" spans="1:15" x14ac:dyDescent="0.25">
      <c r="A4632" s="5">
        <v>4631</v>
      </c>
      <c r="B4632" s="6">
        <v>45477</v>
      </c>
      <c r="C4632" s="5" t="s">
        <v>60</v>
      </c>
      <c r="D4632" s="5" t="str">
        <f>VLOOKUP($C4632,'Sales Person'!$A$1:$C$21,2,0)</f>
        <v>Cathy Kelley</v>
      </c>
      <c r="E4632" s="5" t="s">
        <v>14</v>
      </c>
      <c r="F4632" s="5" t="str">
        <f>VLOOKUP($E4632,Country!$A$1:$B$11,2,0)</f>
        <v>Asia</v>
      </c>
      <c r="G4632" s="5" t="s">
        <v>31</v>
      </c>
      <c r="H4632" s="5" t="str">
        <f>VLOOKUP($G4632,Products!$A$1:$C$11,COLUMNS(Products!$A$2:B4632),0)</f>
        <v>Electronics</v>
      </c>
      <c r="I4632" s="5">
        <f>VLOOKUP($G4632,Products!$A$1:$C$11,COLUMNS(Products!$A$2:C4632),0)</f>
        <v>71.97</v>
      </c>
      <c r="J4632" s="5">
        <v>389.42</v>
      </c>
      <c r="K4632" s="5" t="s">
        <v>82</v>
      </c>
      <c r="L4632" s="5" t="s">
        <v>83</v>
      </c>
      <c r="M4632" s="5" t="str">
        <f t="shared" si="72"/>
        <v>0</v>
      </c>
      <c r="N4632" s="5" t="str">
        <f>TEXT(Table1[[#This Row],[Date]],"mmm")</f>
        <v>Jul</v>
      </c>
      <c r="O4632" s="5">
        <f>YEAR(Table1[[#This Row],[Date]])</f>
        <v>2024</v>
      </c>
    </row>
    <row r="4633" spans="1:15" x14ac:dyDescent="0.25">
      <c r="A4633" s="5">
        <v>4632</v>
      </c>
      <c r="B4633" s="6">
        <v>45455</v>
      </c>
      <c r="C4633" s="5" t="s">
        <v>62</v>
      </c>
      <c r="D4633" s="5" t="str">
        <f>VLOOKUP($C4633,'Sales Person'!$A$1:$C$21,2,0)</f>
        <v>Cathy Kelley</v>
      </c>
      <c r="E4633" s="5" t="s">
        <v>4</v>
      </c>
      <c r="F4633" s="5" t="str">
        <f>VLOOKUP($E4633,Country!$A$1:$B$11,2,0)</f>
        <v>North America</v>
      </c>
      <c r="G4633" s="5" t="s">
        <v>31</v>
      </c>
      <c r="H4633" s="5" t="str">
        <f>VLOOKUP($G4633,Products!$A$1:$C$11,COLUMNS(Products!$A$2:B4633),0)</f>
        <v>Electronics</v>
      </c>
      <c r="I4633" s="5">
        <f>VLOOKUP($G4633,Products!$A$1:$C$11,COLUMNS(Products!$A$2:C4633),0)</f>
        <v>71.97</v>
      </c>
      <c r="J4633" s="5">
        <v>136.66999999999999</v>
      </c>
      <c r="K4633" s="5" t="s">
        <v>81</v>
      </c>
      <c r="L4633" s="6">
        <v>45457</v>
      </c>
      <c r="M4633" s="5">
        <f t="shared" si="72"/>
        <v>2</v>
      </c>
      <c r="N4633" s="5" t="str">
        <f>TEXT(Table1[[#This Row],[Date]],"mmm")</f>
        <v>Jun</v>
      </c>
      <c r="O4633" s="5">
        <f>YEAR(Table1[[#This Row],[Date]])</f>
        <v>2024</v>
      </c>
    </row>
    <row r="4634" spans="1:15" x14ac:dyDescent="0.25">
      <c r="A4634" s="5">
        <v>4633</v>
      </c>
      <c r="B4634" s="6">
        <v>45235</v>
      </c>
      <c r="C4634" s="5" t="s">
        <v>54</v>
      </c>
      <c r="D4634" s="5" t="str">
        <f>VLOOKUP($C4634,'Sales Person'!$A$1:$C$21,2,0)</f>
        <v>Michale Cole</v>
      </c>
      <c r="E4634" s="5" t="s">
        <v>13</v>
      </c>
      <c r="F4634" s="5" t="str">
        <f>VLOOKUP($E4634,Country!$A$1:$B$11,2,0)</f>
        <v>Asia</v>
      </c>
      <c r="G4634" s="5" t="s">
        <v>28</v>
      </c>
      <c r="H4634" s="5" t="str">
        <f>VLOOKUP($G4634,Products!$A$1:$C$11,COLUMNS(Products!$A$2:B4634),0)</f>
        <v>Electronics</v>
      </c>
      <c r="I4634" s="5">
        <f>VLOOKUP($G4634,Products!$A$1:$C$11,COLUMNS(Products!$A$2:C4634),0)</f>
        <v>282.79000000000002</v>
      </c>
      <c r="J4634" s="5">
        <v>640.15</v>
      </c>
      <c r="K4634" s="5" t="s">
        <v>82</v>
      </c>
      <c r="L4634" s="5" t="s">
        <v>83</v>
      </c>
      <c r="M4634" s="5" t="str">
        <f t="shared" si="72"/>
        <v>0</v>
      </c>
      <c r="N4634" s="5" t="str">
        <f>TEXT(Table1[[#This Row],[Date]],"mmm")</f>
        <v>Nov</v>
      </c>
      <c r="O4634" s="5">
        <f>YEAR(Table1[[#This Row],[Date]])</f>
        <v>2023</v>
      </c>
    </row>
    <row r="4635" spans="1:15" x14ac:dyDescent="0.25">
      <c r="A4635" s="5">
        <v>4634</v>
      </c>
      <c r="B4635" s="6">
        <v>44966</v>
      </c>
      <c r="C4635" s="5" t="s">
        <v>66</v>
      </c>
      <c r="D4635" s="5" t="str">
        <f>VLOOKUP($C4635,'Sales Person'!$A$1:$C$21,2,0)</f>
        <v>Michale Cole</v>
      </c>
      <c r="E4635" s="5" t="s">
        <v>15</v>
      </c>
      <c r="F4635" s="5" t="str">
        <f>VLOOKUP($E4635,Country!$A$1:$B$11,2,0)</f>
        <v>Oceania</v>
      </c>
      <c r="G4635" s="5" t="s">
        <v>28</v>
      </c>
      <c r="H4635" s="5" t="str">
        <f>VLOOKUP($G4635,Products!$A$1:$C$11,COLUMNS(Products!$A$2:B4635),0)</f>
        <v>Electronics</v>
      </c>
      <c r="I4635" s="5">
        <f>VLOOKUP($G4635,Products!$A$1:$C$11,COLUMNS(Products!$A$2:C4635),0)</f>
        <v>282.79000000000002</v>
      </c>
      <c r="J4635" s="5">
        <v>834.13</v>
      </c>
      <c r="K4635" s="5" t="s">
        <v>81</v>
      </c>
      <c r="L4635" s="6">
        <v>44986</v>
      </c>
      <c r="M4635" s="5">
        <f t="shared" si="72"/>
        <v>20</v>
      </c>
      <c r="N4635" s="5" t="str">
        <f>TEXT(Table1[[#This Row],[Date]],"mmm")</f>
        <v>Feb</v>
      </c>
      <c r="O4635" s="5">
        <f>YEAR(Table1[[#This Row],[Date]])</f>
        <v>2023</v>
      </c>
    </row>
    <row r="4636" spans="1:15" x14ac:dyDescent="0.25">
      <c r="A4636" s="5">
        <v>4635</v>
      </c>
      <c r="B4636" s="6">
        <v>45215</v>
      </c>
      <c r="C4636" s="5" t="s">
        <v>68</v>
      </c>
      <c r="D4636" s="5" t="str">
        <f>VLOOKUP($C4636,'Sales Person'!$A$1:$C$21,2,0)</f>
        <v>Samantha Irvin</v>
      </c>
      <c r="E4636" s="5" t="s">
        <v>9</v>
      </c>
      <c r="F4636" s="5" t="str">
        <f>VLOOKUP($E4636,Country!$A$1:$B$11,2,0)</f>
        <v>Europe</v>
      </c>
      <c r="G4636" s="5" t="s">
        <v>24</v>
      </c>
      <c r="H4636" s="5" t="str">
        <f>VLOOKUP($G4636,Products!$A$1:$C$11,COLUMNS(Products!$A$2:B4636),0)</f>
        <v>Audio</v>
      </c>
      <c r="I4636" s="5">
        <f>VLOOKUP($G4636,Products!$A$1:$C$11,COLUMNS(Products!$A$2:C4636),0)</f>
        <v>195.62</v>
      </c>
      <c r="J4636" s="5">
        <v>822.14</v>
      </c>
      <c r="K4636" s="5" t="s">
        <v>82</v>
      </c>
      <c r="L4636" s="5" t="s">
        <v>83</v>
      </c>
      <c r="M4636" s="5" t="str">
        <f t="shared" si="72"/>
        <v>0</v>
      </c>
      <c r="N4636" s="5" t="str">
        <f>TEXT(Table1[[#This Row],[Date]],"mmm")</f>
        <v>Oct</v>
      </c>
      <c r="O4636" s="5">
        <f>YEAR(Table1[[#This Row],[Date]])</f>
        <v>2023</v>
      </c>
    </row>
    <row r="4637" spans="1:15" x14ac:dyDescent="0.25">
      <c r="A4637" s="5">
        <v>4636</v>
      </c>
      <c r="B4637" s="6">
        <v>45310</v>
      </c>
      <c r="C4637" s="5" t="s">
        <v>58</v>
      </c>
      <c r="D4637" s="5" t="str">
        <f>VLOOKUP($C4637,'Sales Person'!$A$1:$C$21,2,0)</f>
        <v>Nick Patrick</v>
      </c>
      <c r="E4637" s="5" t="s">
        <v>11</v>
      </c>
      <c r="F4637" s="5" t="str">
        <f>VLOOKUP($E4637,Country!$A$1:$B$11,2,0)</f>
        <v>Asia</v>
      </c>
      <c r="G4637" s="5" t="s">
        <v>28</v>
      </c>
      <c r="H4637" s="5" t="str">
        <f>VLOOKUP($G4637,Products!$A$1:$C$11,COLUMNS(Products!$A$2:B4637),0)</f>
        <v>Electronics</v>
      </c>
      <c r="I4637" s="5">
        <f>VLOOKUP($G4637,Products!$A$1:$C$11,COLUMNS(Products!$A$2:C4637),0)</f>
        <v>282.79000000000002</v>
      </c>
      <c r="J4637" s="5">
        <v>267.57</v>
      </c>
      <c r="K4637" s="5" t="s">
        <v>82</v>
      </c>
      <c r="L4637" s="5" t="s">
        <v>83</v>
      </c>
      <c r="M4637" s="5" t="str">
        <f t="shared" si="72"/>
        <v>0</v>
      </c>
      <c r="N4637" s="5" t="str">
        <f>TEXT(Table1[[#This Row],[Date]],"mmm")</f>
        <v>Jan</v>
      </c>
      <c r="O4637" s="5">
        <f>YEAR(Table1[[#This Row],[Date]])</f>
        <v>2024</v>
      </c>
    </row>
    <row r="4638" spans="1:15" x14ac:dyDescent="0.25">
      <c r="A4638" s="5">
        <v>4637</v>
      </c>
      <c r="B4638" s="6">
        <v>44953</v>
      </c>
      <c r="C4638" s="5" t="s">
        <v>40</v>
      </c>
      <c r="D4638" s="5" t="str">
        <f>VLOOKUP($C4638,'Sales Person'!$A$1:$C$21,2,0)</f>
        <v>Samantha Irvin</v>
      </c>
      <c r="E4638" s="5" t="s">
        <v>4</v>
      </c>
      <c r="F4638" s="5" t="str">
        <f>VLOOKUP($E4638,Country!$A$1:$B$11,2,0)</f>
        <v>North America</v>
      </c>
      <c r="G4638" s="5" t="s">
        <v>29</v>
      </c>
      <c r="H4638" s="5" t="str">
        <f>VLOOKUP($G4638,Products!$A$1:$C$11,COLUMNS(Products!$A$2:B4638),0)</f>
        <v>Computing</v>
      </c>
      <c r="I4638" s="5">
        <f>VLOOKUP($G4638,Products!$A$1:$C$11,COLUMNS(Products!$A$2:C4638),0)</f>
        <v>104.6</v>
      </c>
      <c r="J4638" s="5">
        <v>983.36</v>
      </c>
      <c r="K4638" s="5" t="s">
        <v>84</v>
      </c>
      <c r="L4638" s="5" t="s">
        <v>83</v>
      </c>
      <c r="M4638" s="5" t="str">
        <f t="shared" si="72"/>
        <v>0</v>
      </c>
      <c r="N4638" s="5" t="str">
        <f>TEXT(Table1[[#This Row],[Date]],"mmm")</f>
        <v>Jan</v>
      </c>
      <c r="O4638" s="5">
        <f>YEAR(Table1[[#This Row],[Date]])</f>
        <v>2023</v>
      </c>
    </row>
    <row r="4639" spans="1:15" x14ac:dyDescent="0.25">
      <c r="A4639" s="5">
        <v>4638</v>
      </c>
      <c r="B4639" s="6">
        <v>45088</v>
      </c>
      <c r="C4639" s="5" t="s">
        <v>46</v>
      </c>
      <c r="D4639" s="5" t="str">
        <f>VLOOKUP($C4639,'Sales Person'!$A$1:$C$21,2,0)</f>
        <v>Nick Patrick</v>
      </c>
      <c r="E4639" s="5" t="s">
        <v>7</v>
      </c>
      <c r="F4639" s="5" t="str">
        <f>VLOOKUP($E4639,Country!$A$1:$B$11,2,0)</f>
        <v>Europe</v>
      </c>
      <c r="G4639" s="5" t="s">
        <v>33</v>
      </c>
      <c r="H4639" s="5" t="str">
        <f>VLOOKUP($G4639,Products!$A$1:$C$11,COLUMNS(Products!$A$2:B4639),0)</f>
        <v>Electronics</v>
      </c>
      <c r="I4639" s="5">
        <f>VLOOKUP($G4639,Products!$A$1:$C$11,COLUMNS(Products!$A$2:C4639),0)</f>
        <v>381.62</v>
      </c>
      <c r="J4639" s="5">
        <v>183.85</v>
      </c>
      <c r="K4639" s="5" t="s">
        <v>81</v>
      </c>
      <c r="L4639" s="6">
        <v>45096</v>
      </c>
      <c r="M4639" s="5">
        <f t="shared" si="72"/>
        <v>8</v>
      </c>
      <c r="N4639" s="5" t="str">
        <f>TEXT(Table1[[#This Row],[Date]],"mmm")</f>
        <v>Jun</v>
      </c>
      <c r="O4639" s="5">
        <f>YEAR(Table1[[#This Row],[Date]])</f>
        <v>2023</v>
      </c>
    </row>
    <row r="4640" spans="1:15" x14ac:dyDescent="0.25">
      <c r="A4640" s="5">
        <v>4639</v>
      </c>
      <c r="B4640" s="6">
        <v>45470</v>
      </c>
      <c r="C4640" s="5" t="s">
        <v>72</v>
      </c>
      <c r="D4640" s="5" t="str">
        <f>VLOOKUP($C4640,'Sales Person'!$A$1:$C$21,2,0)</f>
        <v>Cathy Kelley</v>
      </c>
      <c r="E4640" s="5" t="s">
        <v>9</v>
      </c>
      <c r="F4640" s="5" t="str">
        <f>VLOOKUP($E4640,Country!$A$1:$B$11,2,0)</f>
        <v>Europe</v>
      </c>
      <c r="G4640" s="5" t="s">
        <v>33</v>
      </c>
      <c r="H4640" s="5" t="str">
        <f>VLOOKUP($G4640,Products!$A$1:$C$11,COLUMNS(Products!$A$2:B4640),0)</f>
        <v>Electronics</v>
      </c>
      <c r="I4640" s="5">
        <f>VLOOKUP($G4640,Products!$A$1:$C$11,COLUMNS(Products!$A$2:C4640),0)</f>
        <v>381.62</v>
      </c>
      <c r="J4640" s="5">
        <v>797.71</v>
      </c>
      <c r="K4640" s="5" t="s">
        <v>84</v>
      </c>
      <c r="L4640" s="5" t="s">
        <v>83</v>
      </c>
      <c r="M4640" s="5" t="str">
        <f t="shared" si="72"/>
        <v>0</v>
      </c>
      <c r="N4640" s="5" t="str">
        <f>TEXT(Table1[[#This Row],[Date]],"mmm")</f>
        <v>Jun</v>
      </c>
      <c r="O4640" s="5">
        <f>YEAR(Table1[[#This Row],[Date]])</f>
        <v>2024</v>
      </c>
    </row>
    <row r="4641" spans="1:15" x14ac:dyDescent="0.25">
      <c r="A4641" s="5">
        <v>4640</v>
      </c>
      <c r="B4641" s="6">
        <v>45580</v>
      </c>
      <c r="C4641" s="5" t="s">
        <v>40</v>
      </c>
      <c r="D4641" s="5" t="str">
        <f>VLOOKUP($C4641,'Sales Person'!$A$1:$C$21,2,0)</f>
        <v>Samantha Irvin</v>
      </c>
      <c r="E4641" s="5" t="s">
        <v>5</v>
      </c>
      <c r="F4641" s="5" t="str">
        <f>VLOOKUP($E4641,Country!$A$1:$B$11,2,0)</f>
        <v>South America</v>
      </c>
      <c r="G4641" s="5" t="s">
        <v>30</v>
      </c>
      <c r="H4641" s="5" t="str">
        <f>VLOOKUP($G4641,Products!$A$1:$C$11,COLUMNS(Products!$A$2:B4641),0)</f>
        <v>Audio</v>
      </c>
      <c r="I4641" s="5">
        <f>VLOOKUP($G4641,Products!$A$1:$C$11,COLUMNS(Products!$A$2:C4641),0)</f>
        <v>199.57</v>
      </c>
      <c r="J4641" s="5">
        <v>941.32</v>
      </c>
      <c r="K4641" s="5" t="s">
        <v>82</v>
      </c>
      <c r="L4641" s="5" t="s">
        <v>83</v>
      </c>
      <c r="M4641" s="5" t="str">
        <f t="shared" si="72"/>
        <v>0</v>
      </c>
      <c r="N4641" s="5" t="str">
        <f>TEXT(Table1[[#This Row],[Date]],"mmm")</f>
        <v>Oct</v>
      </c>
      <c r="O4641" s="5">
        <f>YEAR(Table1[[#This Row],[Date]])</f>
        <v>2024</v>
      </c>
    </row>
    <row r="4642" spans="1:15" x14ac:dyDescent="0.25">
      <c r="A4642" s="5">
        <v>4641</v>
      </c>
      <c r="B4642" s="6">
        <v>45143</v>
      </c>
      <c r="C4642" s="5" t="s">
        <v>48</v>
      </c>
      <c r="D4642" s="5" t="str">
        <f>VLOOKUP($C4642,'Sales Person'!$A$1:$C$21,2,0)</f>
        <v>Cathy Kelley</v>
      </c>
      <c r="E4642" s="5" t="s">
        <v>2</v>
      </c>
      <c r="F4642" s="5" t="str">
        <f>VLOOKUP($E4642,Country!$A$1:$B$11,2,0)</f>
        <v>North America</v>
      </c>
      <c r="G4642" s="5" t="s">
        <v>29</v>
      </c>
      <c r="H4642" s="5" t="str">
        <f>VLOOKUP($G4642,Products!$A$1:$C$11,COLUMNS(Products!$A$2:B4642),0)</f>
        <v>Computing</v>
      </c>
      <c r="I4642" s="5">
        <f>VLOOKUP($G4642,Products!$A$1:$C$11,COLUMNS(Products!$A$2:C4642),0)</f>
        <v>104.6</v>
      </c>
      <c r="J4642" s="5">
        <v>286.08999999999997</v>
      </c>
      <c r="K4642" s="5" t="s">
        <v>81</v>
      </c>
      <c r="L4642" s="6">
        <v>45144</v>
      </c>
      <c r="M4642" s="5">
        <f t="shared" si="72"/>
        <v>1</v>
      </c>
      <c r="N4642" s="5" t="str">
        <f>TEXT(Table1[[#This Row],[Date]],"mmm")</f>
        <v>Aug</v>
      </c>
      <c r="O4642" s="5">
        <f>YEAR(Table1[[#This Row],[Date]])</f>
        <v>2023</v>
      </c>
    </row>
    <row r="4643" spans="1:15" x14ac:dyDescent="0.25">
      <c r="A4643" s="5">
        <v>4642</v>
      </c>
      <c r="B4643" s="6">
        <v>45278</v>
      </c>
      <c r="C4643" s="5" t="s">
        <v>38</v>
      </c>
      <c r="D4643" s="5" t="str">
        <f>VLOOKUP($C4643,'Sales Person'!$A$1:$C$21,2,0)</f>
        <v>Samantha Irvin</v>
      </c>
      <c r="E4643" s="5" t="s">
        <v>13</v>
      </c>
      <c r="F4643" s="5" t="str">
        <f>VLOOKUP($E4643,Country!$A$1:$B$11,2,0)</f>
        <v>Asia</v>
      </c>
      <c r="G4643" s="5" t="s">
        <v>33</v>
      </c>
      <c r="H4643" s="5" t="str">
        <f>VLOOKUP($G4643,Products!$A$1:$C$11,COLUMNS(Products!$A$2:B4643),0)</f>
        <v>Electronics</v>
      </c>
      <c r="I4643" s="5">
        <f>VLOOKUP($G4643,Products!$A$1:$C$11,COLUMNS(Products!$A$2:C4643),0)</f>
        <v>381.62</v>
      </c>
      <c r="J4643" s="5">
        <v>586.37</v>
      </c>
      <c r="K4643" s="5" t="s">
        <v>82</v>
      </c>
      <c r="L4643" s="5" t="s">
        <v>83</v>
      </c>
      <c r="M4643" s="5" t="str">
        <f t="shared" si="72"/>
        <v>0</v>
      </c>
      <c r="N4643" s="5" t="str">
        <f>TEXT(Table1[[#This Row],[Date]],"mmm")</f>
        <v>Dec</v>
      </c>
      <c r="O4643" s="5">
        <f>YEAR(Table1[[#This Row],[Date]])</f>
        <v>2023</v>
      </c>
    </row>
    <row r="4644" spans="1:15" x14ac:dyDescent="0.25">
      <c r="A4644" s="5">
        <v>4643</v>
      </c>
      <c r="B4644" s="6">
        <v>44991</v>
      </c>
      <c r="C4644" s="5" t="s">
        <v>62</v>
      </c>
      <c r="D4644" s="5" t="str">
        <f>VLOOKUP($C4644,'Sales Person'!$A$1:$C$21,2,0)</f>
        <v>Cathy Kelley</v>
      </c>
      <c r="E4644" s="5" t="s">
        <v>9</v>
      </c>
      <c r="F4644" s="5" t="str">
        <f>VLOOKUP($E4644,Country!$A$1:$B$11,2,0)</f>
        <v>Europe</v>
      </c>
      <c r="G4644" s="5" t="s">
        <v>31</v>
      </c>
      <c r="H4644" s="5" t="str">
        <f>VLOOKUP($G4644,Products!$A$1:$C$11,COLUMNS(Products!$A$2:B4644),0)</f>
        <v>Electronics</v>
      </c>
      <c r="I4644" s="5">
        <f>VLOOKUP($G4644,Products!$A$1:$C$11,COLUMNS(Products!$A$2:C4644),0)</f>
        <v>71.97</v>
      </c>
      <c r="J4644" s="5">
        <v>757.96</v>
      </c>
      <c r="K4644" s="5" t="s">
        <v>81</v>
      </c>
      <c r="L4644" s="6">
        <v>45001</v>
      </c>
      <c r="M4644" s="5">
        <f t="shared" si="72"/>
        <v>10</v>
      </c>
      <c r="N4644" s="5" t="str">
        <f>TEXT(Table1[[#This Row],[Date]],"mmm")</f>
        <v>Mar</v>
      </c>
      <c r="O4644" s="5">
        <f>YEAR(Table1[[#This Row],[Date]])</f>
        <v>2023</v>
      </c>
    </row>
    <row r="4645" spans="1:15" x14ac:dyDescent="0.25">
      <c r="A4645" s="5">
        <v>4644</v>
      </c>
      <c r="B4645" s="6">
        <v>45274</v>
      </c>
      <c r="C4645" s="5" t="s">
        <v>48</v>
      </c>
      <c r="D4645" s="5" t="str">
        <f>VLOOKUP($C4645,'Sales Person'!$A$1:$C$21,2,0)</f>
        <v>Cathy Kelley</v>
      </c>
      <c r="E4645" s="5" t="s">
        <v>5</v>
      </c>
      <c r="F4645" s="5" t="str">
        <f>VLOOKUP($E4645,Country!$A$1:$B$11,2,0)</f>
        <v>South America</v>
      </c>
      <c r="G4645" s="5" t="s">
        <v>20</v>
      </c>
      <c r="H4645" s="5" t="str">
        <f>VLOOKUP($G4645,Products!$A$1:$C$11,COLUMNS(Products!$A$2:B4645),0)</f>
        <v>Office Equipment</v>
      </c>
      <c r="I4645" s="5">
        <f>VLOOKUP($G4645,Products!$A$1:$C$11,COLUMNS(Products!$A$2:C4645),0)</f>
        <v>350.59</v>
      </c>
      <c r="J4645" s="5">
        <v>157.38999999999999</v>
      </c>
      <c r="K4645" s="5" t="s">
        <v>82</v>
      </c>
      <c r="L4645" s="5" t="s">
        <v>83</v>
      </c>
      <c r="M4645" s="5" t="str">
        <f t="shared" si="72"/>
        <v>0</v>
      </c>
      <c r="N4645" s="5" t="str">
        <f>TEXT(Table1[[#This Row],[Date]],"mmm")</f>
        <v>Dec</v>
      </c>
      <c r="O4645" s="5">
        <f>YEAR(Table1[[#This Row],[Date]])</f>
        <v>2023</v>
      </c>
    </row>
    <row r="4646" spans="1:15" x14ac:dyDescent="0.25">
      <c r="A4646" s="5">
        <v>4645</v>
      </c>
      <c r="B4646" s="6">
        <v>45608</v>
      </c>
      <c r="C4646" s="5" t="s">
        <v>70</v>
      </c>
      <c r="D4646" s="5" t="str">
        <f>VLOOKUP($C4646,'Sales Person'!$A$1:$C$21,2,0)</f>
        <v>Cathy Kelley</v>
      </c>
      <c r="E4646" s="5" t="s">
        <v>11</v>
      </c>
      <c r="F4646" s="5" t="str">
        <f>VLOOKUP($E4646,Country!$A$1:$B$11,2,0)</f>
        <v>Asia</v>
      </c>
      <c r="G4646" s="5" t="s">
        <v>30</v>
      </c>
      <c r="H4646" s="5" t="str">
        <f>VLOOKUP($G4646,Products!$A$1:$C$11,COLUMNS(Products!$A$2:B4646),0)</f>
        <v>Audio</v>
      </c>
      <c r="I4646" s="5">
        <f>VLOOKUP($G4646,Products!$A$1:$C$11,COLUMNS(Products!$A$2:C4646),0)</f>
        <v>199.57</v>
      </c>
      <c r="J4646" s="5">
        <v>778.59</v>
      </c>
      <c r="K4646" s="5" t="s">
        <v>81</v>
      </c>
      <c r="L4646" s="6">
        <v>45620</v>
      </c>
      <c r="M4646" s="5">
        <f t="shared" si="72"/>
        <v>12</v>
      </c>
      <c r="N4646" s="5" t="str">
        <f>TEXT(Table1[[#This Row],[Date]],"mmm")</f>
        <v>Nov</v>
      </c>
      <c r="O4646" s="5">
        <f>YEAR(Table1[[#This Row],[Date]])</f>
        <v>2024</v>
      </c>
    </row>
    <row r="4647" spans="1:15" x14ac:dyDescent="0.25">
      <c r="A4647" s="5">
        <v>4646</v>
      </c>
      <c r="B4647" s="6">
        <v>45006</v>
      </c>
      <c r="C4647" s="5" t="s">
        <v>54</v>
      </c>
      <c r="D4647" s="5" t="str">
        <f>VLOOKUP($C4647,'Sales Person'!$A$1:$C$21,2,0)</f>
        <v>Michale Cole</v>
      </c>
      <c r="E4647" s="5" t="s">
        <v>5</v>
      </c>
      <c r="F4647" s="5" t="str">
        <f>VLOOKUP($E4647,Country!$A$1:$B$11,2,0)</f>
        <v>South America</v>
      </c>
      <c r="G4647" s="5" t="s">
        <v>20</v>
      </c>
      <c r="H4647" s="5" t="str">
        <f>VLOOKUP($G4647,Products!$A$1:$C$11,COLUMNS(Products!$A$2:B4647),0)</f>
        <v>Office Equipment</v>
      </c>
      <c r="I4647" s="5">
        <f>VLOOKUP($G4647,Products!$A$1:$C$11,COLUMNS(Products!$A$2:C4647),0)</f>
        <v>350.59</v>
      </c>
      <c r="J4647" s="5">
        <v>740.02</v>
      </c>
      <c r="K4647" s="5" t="s">
        <v>81</v>
      </c>
      <c r="L4647" s="6">
        <v>45010</v>
      </c>
      <c r="M4647" s="5">
        <f t="shared" si="72"/>
        <v>4</v>
      </c>
      <c r="N4647" s="5" t="str">
        <f>TEXT(Table1[[#This Row],[Date]],"mmm")</f>
        <v>Mar</v>
      </c>
      <c r="O4647" s="5">
        <f>YEAR(Table1[[#This Row],[Date]])</f>
        <v>2023</v>
      </c>
    </row>
    <row r="4648" spans="1:15" x14ac:dyDescent="0.25">
      <c r="A4648" s="5">
        <v>4647</v>
      </c>
      <c r="B4648" s="6">
        <v>45633</v>
      </c>
      <c r="C4648" s="5" t="s">
        <v>72</v>
      </c>
      <c r="D4648" s="5" t="str">
        <f>VLOOKUP($C4648,'Sales Person'!$A$1:$C$21,2,0)</f>
        <v>Cathy Kelley</v>
      </c>
      <c r="E4648" s="5" t="s">
        <v>4</v>
      </c>
      <c r="F4648" s="5" t="str">
        <f>VLOOKUP($E4648,Country!$A$1:$B$11,2,0)</f>
        <v>North America</v>
      </c>
      <c r="G4648" s="5" t="s">
        <v>32</v>
      </c>
      <c r="H4648" s="5" t="str">
        <f>VLOOKUP($G4648,Products!$A$1:$C$11,COLUMNS(Products!$A$2:B4648),0)</f>
        <v>Audio</v>
      </c>
      <c r="I4648" s="5">
        <f>VLOOKUP($G4648,Products!$A$1:$C$11,COLUMNS(Products!$A$2:C4648),0)</f>
        <v>143.09</v>
      </c>
      <c r="J4648" s="5">
        <v>458.47</v>
      </c>
      <c r="K4648" s="5" t="s">
        <v>81</v>
      </c>
      <c r="L4648" s="6">
        <v>45635</v>
      </c>
      <c r="M4648" s="5">
        <f t="shared" si="72"/>
        <v>2</v>
      </c>
      <c r="N4648" s="5" t="str">
        <f>TEXT(Table1[[#This Row],[Date]],"mmm")</f>
        <v>Dec</v>
      </c>
      <c r="O4648" s="5">
        <f>YEAR(Table1[[#This Row],[Date]])</f>
        <v>2024</v>
      </c>
    </row>
    <row r="4649" spans="1:15" x14ac:dyDescent="0.25">
      <c r="A4649" s="5">
        <v>4648</v>
      </c>
      <c r="B4649" s="6">
        <v>45049</v>
      </c>
      <c r="C4649" s="5" t="s">
        <v>50</v>
      </c>
      <c r="D4649" s="5" t="str">
        <f>VLOOKUP($C4649,'Sales Person'!$A$1:$C$21,2,0)</f>
        <v>Michale Cole</v>
      </c>
      <c r="E4649" s="5" t="s">
        <v>5</v>
      </c>
      <c r="F4649" s="5" t="str">
        <f>VLOOKUP($E4649,Country!$A$1:$B$11,2,0)</f>
        <v>South America</v>
      </c>
      <c r="G4649" s="5" t="s">
        <v>28</v>
      </c>
      <c r="H4649" s="5" t="str">
        <f>VLOOKUP($G4649,Products!$A$1:$C$11,COLUMNS(Products!$A$2:B4649),0)</f>
        <v>Electronics</v>
      </c>
      <c r="I4649" s="5">
        <f>VLOOKUP($G4649,Products!$A$1:$C$11,COLUMNS(Products!$A$2:C4649),0)</f>
        <v>282.79000000000002</v>
      </c>
      <c r="J4649" s="5">
        <v>647.47</v>
      </c>
      <c r="K4649" s="5" t="s">
        <v>81</v>
      </c>
      <c r="L4649" s="6">
        <v>45053</v>
      </c>
      <c r="M4649" s="5">
        <f t="shared" si="72"/>
        <v>4</v>
      </c>
      <c r="N4649" s="5" t="str">
        <f>TEXT(Table1[[#This Row],[Date]],"mmm")</f>
        <v>May</v>
      </c>
      <c r="O4649" s="5">
        <f>YEAR(Table1[[#This Row],[Date]])</f>
        <v>2023</v>
      </c>
    </row>
    <row r="4650" spans="1:15" x14ac:dyDescent="0.25">
      <c r="A4650" s="5">
        <v>4649</v>
      </c>
      <c r="B4650" s="6">
        <v>45626</v>
      </c>
      <c r="C4650" s="5" t="s">
        <v>48</v>
      </c>
      <c r="D4650" s="5" t="str">
        <f>VLOOKUP($C4650,'Sales Person'!$A$1:$C$21,2,0)</f>
        <v>Cathy Kelley</v>
      </c>
      <c r="E4650" s="5" t="s">
        <v>15</v>
      </c>
      <c r="F4650" s="5" t="str">
        <f>VLOOKUP($E4650,Country!$A$1:$B$11,2,0)</f>
        <v>Oceania</v>
      </c>
      <c r="G4650" s="5" t="s">
        <v>28</v>
      </c>
      <c r="H4650" s="5" t="str">
        <f>VLOOKUP($G4650,Products!$A$1:$C$11,COLUMNS(Products!$A$2:B4650),0)</f>
        <v>Electronics</v>
      </c>
      <c r="I4650" s="5">
        <f>VLOOKUP($G4650,Products!$A$1:$C$11,COLUMNS(Products!$A$2:C4650),0)</f>
        <v>282.79000000000002</v>
      </c>
      <c r="J4650" s="5">
        <v>972.15</v>
      </c>
      <c r="K4650" s="5" t="s">
        <v>82</v>
      </c>
      <c r="L4650" s="5" t="s">
        <v>83</v>
      </c>
      <c r="M4650" s="5" t="str">
        <f t="shared" si="72"/>
        <v>0</v>
      </c>
      <c r="N4650" s="5" t="str">
        <f>TEXT(Table1[[#This Row],[Date]],"mmm")</f>
        <v>Nov</v>
      </c>
      <c r="O4650" s="5">
        <f>YEAR(Table1[[#This Row],[Date]])</f>
        <v>2024</v>
      </c>
    </row>
    <row r="4651" spans="1:15" x14ac:dyDescent="0.25">
      <c r="A4651" s="5">
        <v>4650</v>
      </c>
      <c r="B4651" s="6">
        <v>44943</v>
      </c>
      <c r="C4651" s="5" t="s">
        <v>44</v>
      </c>
      <c r="D4651" s="5" t="str">
        <f>VLOOKUP($C4651,'Sales Person'!$A$1:$C$21,2,0)</f>
        <v>Cathy Kelley</v>
      </c>
      <c r="E4651" s="5" t="s">
        <v>13</v>
      </c>
      <c r="F4651" s="5" t="str">
        <f>VLOOKUP($E4651,Country!$A$1:$B$11,2,0)</f>
        <v>Asia</v>
      </c>
      <c r="G4651" s="5" t="s">
        <v>31</v>
      </c>
      <c r="H4651" s="5" t="str">
        <f>VLOOKUP($G4651,Products!$A$1:$C$11,COLUMNS(Products!$A$2:B4651),0)</f>
        <v>Electronics</v>
      </c>
      <c r="I4651" s="5">
        <f>VLOOKUP($G4651,Products!$A$1:$C$11,COLUMNS(Products!$A$2:C4651),0)</f>
        <v>71.97</v>
      </c>
      <c r="J4651" s="5">
        <v>510.07</v>
      </c>
      <c r="K4651" s="5" t="s">
        <v>81</v>
      </c>
      <c r="L4651" s="6">
        <v>44958</v>
      </c>
      <c r="M4651" s="5">
        <f t="shared" si="72"/>
        <v>15</v>
      </c>
      <c r="N4651" s="5" t="str">
        <f>TEXT(Table1[[#This Row],[Date]],"mmm")</f>
        <v>Jan</v>
      </c>
      <c r="O4651" s="5">
        <f>YEAR(Table1[[#This Row],[Date]])</f>
        <v>2023</v>
      </c>
    </row>
    <row r="4652" spans="1:15" x14ac:dyDescent="0.25">
      <c r="A4652" s="5">
        <v>4651</v>
      </c>
      <c r="B4652" s="6">
        <v>45251</v>
      </c>
      <c r="C4652" s="5" t="s">
        <v>56</v>
      </c>
      <c r="D4652" s="5" t="str">
        <f>VLOOKUP($C4652,'Sales Person'!$A$1:$C$21,2,0)</f>
        <v>Nick Patrick</v>
      </c>
      <c r="E4652" s="5" t="s">
        <v>2</v>
      </c>
      <c r="F4652" s="5" t="str">
        <f>VLOOKUP($E4652,Country!$A$1:$B$11,2,0)</f>
        <v>North America</v>
      </c>
      <c r="G4652" s="5" t="s">
        <v>22</v>
      </c>
      <c r="H4652" s="5" t="str">
        <f>VLOOKUP($G4652,Products!$A$1:$C$11,COLUMNS(Products!$A$2:B4652),0)</f>
        <v>Computing</v>
      </c>
      <c r="I4652" s="5">
        <f>VLOOKUP($G4652,Products!$A$1:$C$11,COLUMNS(Products!$A$2:C4652),0)</f>
        <v>415.78</v>
      </c>
      <c r="J4652" s="5">
        <v>971.39</v>
      </c>
      <c r="K4652" s="5" t="s">
        <v>82</v>
      </c>
      <c r="L4652" s="5" t="s">
        <v>83</v>
      </c>
      <c r="M4652" s="5" t="str">
        <f t="shared" si="72"/>
        <v>0</v>
      </c>
      <c r="N4652" s="5" t="str">
        <f>TEXT(Table1[[#This Row],[Date]],"mmm")</f>
        <v>Nov</v>
      </c>
      <c r="O4652" s="5">
        <f>YEAR(Table1[[#This Row],[Date]])</f>
        <v>2023</v>
      </c>
    </row>
    <row r="4653" spans="1:15" x14ac:dyDescent="0.25">
      <c r="A4653" s="5">
        <v>4652</v>
      </c>
      <c r="B4653" s="6">
        <v>45104</v>
      </c>
      <c r="C4653" s="5" t="s">
        <v>50</v>
      </c>
      <c r="D4653" s="5" t="str">
        <f>VLOOKUP($C4653,'Sales Person'!$A$1:$C$21,2,0)</f>
        <v>Michale Cole</v>
      </c>
      <c r="E4653" s="5" t="s">
        <v>5</v>
      </c>
      <c r="F4653" s="5" t="str">
        <f>VLOOKUP($E4653,Country!$A$1:$B$11,2,0)</f>
        <v>South America</v>
      </c>
      <c r="G4653" s="5" t="s">
        <v>22</v>
      </c>
      <c r="H4653" s="5" t="str">
        <f>VLOOKUP($G4653,Products!$A$1:$C$11,COLUMNS(Products!$A$2:B4653),0)</f>
        <v>Computing</v>
      </c>
      <c r="I4653" s="5">
        <f>VLOOKUP($G4653,Products!$A$1:$C$11,COLUMNS(Products!$A$2:C4653),0)</f>
        <v>415.78</v>
      </c>
      <c r="J4653" s="5">
        <v>404.34</v>
      </c>
      <c r="K4653" s="5" t="s">
        <v>84</v>
      </c>
      <c r="L4653" s="5" t="s">
        <v>83</v>
      </c>
      <c r="M4653" s="5" t="str">
        <f t="shared" si="72"/>
        <v>0</v>
      </c>
      <c r="N4653" s="5" t="str">
        <f>TEXT(Table1[[#This Row],[Date]],"mmm")</f>
        <v>Jun</v>
      </c>
      <c r="O4653" s="5">
        <f>YEAR(Table1[[#This Row],[Date]])</f>
        <v>2023</v>
      </c>
    </row>
    <row r="4654" spans="1:15" x14ac:dyDescent="0.25">
      <c r="A4654" s="5">
        <v>4653</v>
      </c>
      <c r="B4654" s="6">
        <v>45505</v>
      </c>
      <c r="C4654" s="5" t="s">
        <v>46</v>
      </c>
      <c r="D4654" s="5" t="str">
        <f>VLOOKUP($C4654,'Sales Person'!$A$1:$C$21,2,0)</f>
        <v>Nick Patrick</v>
      </c>
      <c r="E4654" s="5" t="s">
        <v>5</v>
      </c>
      <c r="F4654" s="5" t="str">
        <f>VLOOKUP($E4654,Country!$A$1:$B$11,2,0)</f>
        <v>South America</v>
      </c>
      <c r="G4654" s="5" t="s">
        <v>24</v>
      </c>
      <c r="H4654" s="5" t="str">
        <f>VLOOKUP($G4654,Products!$A$1:$C$11,COLUMNS(Products!$A$2:B4654),0)</f>
        <v>Audio</v>
      </c>
      <c r="I4654" s="5">
        <f>VLOOKUP($G4654,Products!$A$1:$C$11,COLUMNS(Products!$A$2:C4654),0)</f>
        <v>195.62</v>
      </c>
      <c r="J4654" s="5">
        <v>700.69</v>
      </c>
      <c r="K4654" s="5" t="s">
        <v>82</v>
      </c>
      <c r="L4654" s="5" t="s">
        <v>83</v>
      </c>
      <c r="M4654" s="5" t="str">
        <f t="shared" si="72"/>
        <v>0</v>
      </c>
      <c r="N4654" s="5" t="str">
        <f>TEXT(Table1[[#This Row],[Date]],"mmm")</f>
        <v>Aug</v>
      </c>
      <c r="O4654" s="5">
        <f>YEAR(Table1[[#This Row],[Date]])</f>
        <v>2024</v>
      </c>
    </row>
    <row r="4655" spans="1:15" x14ac:dyDescent="0.25">
      <c r="A4655" s="5">
        <v>4654</v>
      </c>
      <c r="B4655" s="6">
        <v>45465</v>
      </c>
      <c r="C4655" s="5" t="s">
        <v>44</v>
      </c>
      <c r="D4655" s="5" t="str">
        <f>VLOOKUP($C4655,'Sales Person'!$A$1:$C$21,2,0)</f>
        <v>Cathy Kelley</v>
      </c>
      <c r="E4655" s="5" t="s">
        <v>13</v>
      </c>
      <c r="F4655" s="5" t="str">
        <f>VLOOKUP($E4655,Country!$A$1:$B$11,2,0)</f>
        <v>Asia</v>
      </c>
      <c r="G4655" s="5" t="s">
        <v>31</v>
      </c>
      <c r="H4655" s="5" t="str">
        <f>VLOOKUP($G4655,Products!$A$1:$C$11,COLUMNS(Products!$A$2:B4655),0)</f>
        <v>Electronics</v>
      </c>
      <c r="I4655" s="5">
        <f>VLOOKUP($G4655,Products!$A$1:$C$11,COLUMNS(Products!$A$2:C4655),0)</f>
        <v>71.97</v>
      </c>
      <c r="J4655" s="5">
        <v>820.56</v>
      </c>
      <c r="K4655" s="5" t="s">
        <v>81</v>
      </c>
      <c r="L4655" s="6">
        <v>45480</v>
      </c>
      <c r="M4655" s="5">
        <f t="shared" si="72"/>
        <v>15</v>
      </c>
      <c r="N4655" s="5" t="str">
        <f>TEXT(Table1[[#This Row],[Date]],"mmm")</f>
        <v>Jun</v>
      </c>
      <c r="O4655" s="5">
        <f>YEAR(Table1[[#This Row],[Date]])</f>
        <v>2024</v>
      </c>
    </row>
    <row r="4656" spans="1:15" x14ac:dyDescent="0.25">
      <c r="A4656" s="5">
        <v>4655</v>
      </c>
      <c r="B4656" s="6">
        <v>45166</v>
      </c>
      <c r="C4656" s="5" t="s">
        <v>66</v>
      </c>
      <c r="D4656" s="5" t="str">
        <f>VLOOKUP($C4656,'Sales Person'!$A$1:$C$21,2,0)</f>
        <v>Michale Cole</v>
      </c>
      <c r="E4656" s="5" t="s">
        <v>11</v>
      </c>
      <c r="F4656" s="5" t="str">
        <f>VLOOKUP($E4656,Country!$A$1:$B$11,2,0)</f>
        <v>Asia</v>
      </c>
      <c r="G4656" s="5" t="s">
        <v>24</v>
      </c>
      <c r="H4656" s="5" t="str">
        <f>VLOOKUP($G4656,Products!$A$1:$C$11,COLUMNS(Products!$A$2:B4656),0)</f>
        <v>Audio</v>
      </c>
      <c r="I4656" s="5">
        <f>VLOOKUP($G4656,Products!$A$1:$C$11,COLUMNS(Products!$A$2:C4656),0)</f>
        <v>195.62</v>
      </c>
      <c r="J4656" s="5">
        <v>537.04</v>
      </c>
      <c r="K4656" s="5" t="s">
        <v>81</v>
      </c>
      <c r="L4656" s="6">
        <v>45178</v>
      </c>
      <c r="M4656" s="5">
        <f t="shared" si="72"/>
        <v>12</v>
      </c>
      <c r="N4656" s="5" t="str">
        <f>TEXT(Table1[[#This Row],[Date]],"mmm")</f>
        <v>Aug</v>
      </c>
      <c r="O4656" s="5">
        <f>YEAR(Table1[[#This Row],[Date]])</f>
        <v>2023</v>
      </c>
    </row>
    <row r="4657" spans="1:15" x14ac:dyDescent="0.25">
      <c r="A4657" s="5">
        <v>4656</v>
      </c>
      <c r="B4657" s="6">
        <v>45096</v>
      </c>
      <c r="C4657" s="5" t="s">
        <v>54</v>
      </c>
      <c r="D4657" s="5" t="str">
        <f>VLOOKUP($C4657,'Sales Person'!$A$1:$C$21,2,0)</f>
        <v>Michale Cole</v>
      </c>
      <c r="E4657" s="5" t="s">
        <v>5</v>
      </c>
      <c r="F4657" s="5" t="str">
        <f>VLOOKUP($E4657,Country!$A$1:$B$11,2,0)</f>
        <v>South America</v>
      </c>
      <c r="G4657" s="5" t="s">
        <v>32</v>
      </c>
      <c r="H4657" s="5" t="str">
        <f>VLOOKUP($G4657,Products!$A$1:$C$11,COLUMNS(Products!$A$2:B4657),0)</f>
        <v>Audio</v>
      </c>
      <c r="I4657" s="5">
        <f>VLOOKUP($G4657,Products!$A$1:$C$11,COLUMNS(Products!$A$2:C4657),0)</f>
        <v>143.09</v>
      </c>
      <c r="J4657" s="5">
        <v>477.97</v>
      </c>
      <c r="K4657" s="5" t="s">
        <v>81</v>
      </c>
      <c r="L4657" s="6">
        <v>45100</v>
      </c>
      <c r="M4657" s="5">
        <f t="shared" si="72"/>
        <v>4</v>
      </c>
      <c r="N4657" s="5" t="str">
        <f>TEXT(Table1[[#This Row],[Date]],"mmm")</f>
        <v>Jun</v>
      </c>
      <c r="O4657" s="5">
        <f>YEAR(Table1[[#This Row],[Date]])</f>
        <v>2023</v>
      </c>
    </row>
    <row r="4658" spans="1:15" x14ac:dyDescent="0.25">
      <c r="A4658" s="5">
        <v>4657</v>
      </c>
      <c r="B4658" s="6">
        <v>45297</v>
      </c>
      <c r="C4658" s="5" t="s">
        <v>46</v>
      </c>
      <c r="D4658" s="5" t="str">
        <f>VLOOKUP($C4658,'Sales Person'!$A$1:$C$21,2,0)</f>
        <v>Nick Patrick</v>
      </c>
      <c r="E4658" s="5" t="s">
        <v>15</v>
      </c>
      <c r="F4658" s="5" t="str">
        <f>VLOOKUP($E4658,Country!$A$1:$B$11,2,0)</f>
        <v>Oceania</v>
      </c>
      <c r="G4658" s="5" t="s">
        <v>22</v>
      </c>
      <c r="H4658" s="5" t="str">
        <f>VLOOKUP($G4658,Products!$A$1:$C$11,COLUMNS(Products!$A$2:B4658),0)</f>
        <v>Computing</v>
      </c>
      <c r="I4658" s="5">
        <f>VLOOKUP($G4658,Products!$A$1:$C$11,COLUMNS(Products!$A$2:C4658),0)</f>
        <v>415.78</v>
      </c>
      <c r="J4658" s="5">
        <v>599.11</v>
      </c>
      <c r="K4658" s="5" t="s">
        <v>82</v>
      </c>
      <c r="L4658" s="5" t="s">
        <v>83</v>
      </c>
      <c r="M4658" s="5" t="str">
        <f t="shared" si="72"/>
        <v>0</v>
      </c>
      <c r="N4658" s="5" t="str">
        <f>TEXT(Table1[[#This Row],[Date]],"mmm")</f>
        <v>Jan</v>
      </c>
      <c r="O4658" s="5">
        <f>YEAR(Table1[[#This Row],[Date]])</f>
        <v>2024</v>
      </c>
    </row>
    <row r="4659" spans="1:15" x14ac:dyDescent="0.25">
      <c r="A4659" s="5">
        <v>4658</v>
      </c>
      <c r="B4659" s="6">
        <v>45294</v>
      </c>
      <c r="C4659" s="5" t="s">
        <v>52</v>
      </c>
      <c r="D4659" s="5" t="str">
        <f>VLOOKUP($C4659,'Sales Person'!$A$1:$C$21,2,0)</f>
        <v>Nick Patrick</v>
      </c>
      <c r="E4659" s="5" t="s">
        <v>9</v>
      </c>
      <c r="F4659" s="5" t="str">
        <f>VLOOKUP($E4659,Country!$A$1:$B$11,2,0)</f>
        <v>Europe</v>
      </c>
      <c r="G4659" s="5" t="s">
        <v>32</v>
      </c>
      <c r="H4659" s="5" t="str">
        <f>VLOOKUP($G4659,Products!$A$1:$C$11,COLUMNS(Products!$A$2:B4659),0)</f>
        <v>Audio</v>
      </c>
      <c r="I4659" s="5">
        <f>VLOOKUP($G4659,Products!$A$1:$C$11,COLUMNS(Products!$A$2:C4659),0)</f>
        <v>143.09</v>
      </c>
      <c r="J4659" s="5">
        <v>538.66999999999996</v>
      </c>
      <c r="K4659" s="5" t="s">
        <v>84</v>
      </c>
      <c r="L4659" s="5" t="s">
        <v>83</v>
      </c>
      <c r="M4659" s="5" t="str">
        <f t="shared" si="72"/>
        <v>0</v>
      </c>
      <c r="N4659" s="5" t="str">
        <f>TEXT(Table1[[#This Row],[Date]],"mmm")</f>
        <v>Jan</v>
      </c>
      <c r="O4659" s="5">
        <f>YEAR(Table1[[#This Row],[Date]])</f>
        <v>2024</v>
      </c>
    </row>
    <row r="4660" spans="1:15" x14ac:dyDescent="0.25">
      <c r="A4660" s="5">
        <v>4659</v>
      </c>
      <c r="B4660" s="6">
        <v>45465</v>
      </c>
      <c r="C4660" s="5" t="s">
        <v>74</v>
      </c>
      <c r="D4660" s="5" t="str">
        <f>VLOOKUP($C4660,'Sales Person'!$A$1:$C$21,2,0)</f>
        <v>Michale Cole</v>
      </c>
      <c r="E4660" s="5" t="s">
        <v>14</v>
      </c>
      <c r="F4660" s="5" t="str">
        <f>VLOOKUP($E4660,Country!$A$1:$B$11,2,0)</f>
        <v>Asia</v>
      </c>
      <c r="G4660" s="5" t="s">
        <v>30</v>
      </c>
      <c r="H4660" s="5" t="str">
        <f>VLOOKUP($G4660,Products!$A$1:$C$11,COLUMNS(Products!$A$2:B4660),0)</f>
        <v>Audio</v>
      </c>
      <c r="I4660" s="5">
        <f>VLOOKUP($G4660,Products!$A$1:$C$11,COLUMNS(Products!$A$2:C4660),0)</f>
        <v>199.57</v>
      </c>
      <c r="J4660" s="5">
        <v>164.3</v>
      </c>
      <c r="K4660" s="5" t="s">
        <v>81</v>
      </c>
      <c r="L4660" s="6">
        <v>45483</v>
      </c>
      <c r="M4660" s="5">
        <f t="shared" si="72"/>
        <v>18</v>
      </c>
      <c r="N4660" s="5" t="str">
        <f>TEXT(Table1[[#This Row],[Date]],"mmm")</f>
        <v>Jun</v>
      </c>
      <c r="O4660" s="5">
        <f>YEAR(Table1[[#This Row],[Date]])</f>
        <v>2024</v>
      </c>
    </row>
    <row r="4661" spans="1:15" x14ac:dyDescent="0.25">
      <c r="A4661" s="5">
        <v>4660</v>
      </c>
      <c r="B4661" s="6">
        <v>45178</v>
      </c>
      <c r="C4661" s="5" t="s">
        <v>38</v>
      </c>
      <c r="D4661" s="5" t="str">
        <f>VLOOKUP($C4661,'Sales Person'!$A$1:$C$21,2,0)</f>
        <v>Samantha Irvin</v>
      </c>
      <c r="E4661" s="5" t="s">
        <v>13</v>
      </c>
      <c r="F4661" s="5" t="str">
        <f>VLOOKUP($E4661,Country!$A$1:$B$11,2,0)</f>
        <v>Asia</v>
      </c>
      <c r="G4661" s="5" t="s">
        <v>24</v>
      </c>
      <c r="H4661" s="5" t="str">
        <f>VLOOKUP($G4661,Products!$A$1:$C$11,COLUMNS(Products!$A$2:B4661),0)</f>
        <v>Audio</v>
      </c>
      <c r="I4661" s="5">
        <f>VLOOKUP($G4661,Products!$A$1:$C$11,COLUMNS(Products!$A$2:C4661),0)</f>
        <v>195.62</v>
      </c>
      <c r="J4661" s="5">
        <v>104.11</v>
      </c>
      <c r="K4661" s="5" t="s">
        <v>81</v>
      </c>
      <c r="L4661" s="6">
        <v>45193</v>
      </c>
      <c r="M4661" s="5">
        <f t="shared" si="72"/>
        <v>15</v>
      </c>
      <c r="N4661" s="5" t="str">
        <f>TEXT(Table1[[#This Row],[Date]],"mmm")</f>
        <v>Sep</v>
      </c>
      <c r="O4661" s="5">
        <f>YEAR(Table1[[#This Row],[Date]])</f>
        <v>2023</v>
      </c>
    </row>
    <row r="4662" spans="1:15" x14ac:dyDescent="0.25">
      <c r="A4662" s="5">
        <v>4661</v>
      </c>
      <c r="B4662" s="6">
        <v>45471</v>
      </c>
      <c r="C4662" s="5" t="s">
        <v>54</v>
      </c>
      <c r="D4662" s="5" t="str">
        <f>VLOOKUP($C4662,'Sales Person'!$A$1:$C$21,2,0)</f>
        <v>Michale Cole</v>
      </c>
      <c r="E4662" s="5" t="s">
        <v>10</v>
      </c>
      <c r="F4662" s="5" t="str">
        <f>VLOOKUP($E4662,Country!$A$1:$B$11,2,0)</f>
        <v>Europe</v>
      </c>
      <c r="G4662" s="5" t="s">
        <v>29</v>
      </c>
      <c r="H4662" s="5" t="str">
        <f>VLOOKUP($G4662,Products!$A$1:$C$11,COLUMNS(Products!$A$2:B4662),0)</f>
        <v>Computing</v>
      </c>
      <c r="I4662" s="5">
        <f>VLOOKUP($G4662,Products!$A$1:$C$11,COLUMNS(Products!$A$2:C4662),0)</f>
        <v>104.6</v>
      </c>
      <c r="J4662" s="5">
        <v>586.91999999999996</v>
      </c>
      <c r="K4662" s="5" t="s">
        <v>84</v>
      </c>
      <c r="L4662" s="5" t="s">
        <v>83</v>
      </c>
      <c r="M4662" s="5" t="str">
        <f t="shared" si="72"/>
        <v>0</v>
      </c>
      <c r="N4662" s="5" t="str">
        <f>TEXT(Table1[[#This Row],[Date]],"mmm")</f>
        <v>Jun</v>
      </c>
      <c r="O4662" s="5">
        <f>YEAR(Table1[[#This Row],[Date]])</f>
        <v>2024</v>
      </c>
    </row>
    <row r="4663" spans="1:15" x14ac:dyDescent="0.25">
      <c r="A4663" s="5">
        <v>4662</v>
      </c>
      <c r="B4663" s="6">
        <v>45385</v>
      </c>
      <c r="C4663" s="5" t="s">
        <v>66</v>
      </c>
      <c r="D4663" s="5" t="str">
        <f>VLOOKUP($C4663,'Sales Person'!$A$1:$C$21,2,0)</f>
        <v>Michale Cole</v>
      </c>
      <c r="E4663" s="5" t="s">
        <v>13</v>
      </c>
      <c r="F4663" s="5" t="str">
        <f>VLOOKUP($E4663,Country!$A$1:$B$11,2,0)</f>
        <v>Asia</v>
      </c>
      <c r="G4663" s="5" t="s">
        <v>22</v>
      </c>
      <c r="H4663" s="5" t="str">
        <f>VLOOKUP($G4663,Products!$A$1:$C$11,COLUMNS(Products!$A$2:B4663),0)</f>
        <v>Computing</v>
      </c>
      <c r="I4663" s="5">
        <f>VLOOKUP($G4663,Products!$A$1:$C$11,COLUMNS(Products!$A$2:C4663),0)</f>
        <v>415.78</v>
      </c>
      <c r="J4663" s="5">
        <v>729.11</v>
      </c>
      <c r="K4663" s="5" t="s">
        <v>84</v>
      </c>
      <c r="L4663" s="5" t="s">
        <v>83</v>
      </c>
      <c r="M4663" s="5" t="str">
        <f t="shared" si="72"/>
        <v>0</v>
      </c>
      <c r="N4663" s="5" t="str">
        <f>TEXT(Table1[[#This Row],[Date]],"mmm")</f>
        <v>Apr</v>
      </c>
      <c r="O4663" s="5">
        <f>YEAR(Table1[[#This Row],[Date]])</f>
        <v>2024</v>
      </c>
    </row>
    <row r="4664" spans="1:15" x14ac:dyDescent="0.25">
      <c r="A4664" s="5">
        <v>4663</v>
      </c>
      <c r="B4664" s="6">
        <v>45183</v>
      </c>
      <c r="C4664" s="5" t="s">
        <v>72</v>
      </c>
      <c r="D4664" s="5" t="str">
        <f>VLOOKUP($C4664,'Sales Person'!$A$1:$C$21,2,0)</f>
        <v>Cathy Kelley</v>
      </c>
      <c r="E4664" s="5" t="s">
        <v>5</v>
      </c>
      <c r="F4664" s="5" t="str">
        <f>VLOOKUP($E4664,Country!$A$1:$B$11,2,0)</f>
        <v>South America</v>
      </c>
      <c r="G4664" s="5" t="s">
        <v>28</v>
      </c>
      <c r="H4664" s="5" t="str">
        <f>VLOOKUP($G4664,Products!$A$1:$C$11,COLUMNS(Products!$A$2:B4664),0)</f>
        <v>Electronics</v>
      </c>
      <c r="I4664" s="5">
        <f>VLOOKUP($G4664,Products!$A$1:$C$11,COLUMNS(Products!$A$2:C4664),0)</f>
        <v>282.79000000000002</v>
      </c>
      <c r="J4664" s="5">
        <v>783.4</v>
      </c>
      <c r="K4664" s="5" t="s">
        <v>81</v>
      </c>
      <c r="L4664" s="6">
        <v>45187</v>
      </c>
      <c r="M4664" s="5">
        <f t="shared" si="72"/>
        <v>4</v>
      </c>
      <c r="N4664" s="5" t="str">
        <f>TEXT(Table1[[#This Row],[Date]],"mmm")</f>
        <v>Sep</v>
      </c>
      <c r="O4664" s="5">
        <f>YEAR(Table1[[#This Row],[Date]])</f>
        <v>2023</v>
      </c>
    </row>
    <row r="4665" spans="1:15" x14ac:dyDescent="0.25">
      <c r="A4665" s="5">
        <v>4664</v>
      </c>
      <c r="B4665" s="6">
        <v>45552</v>
      </c>
      <c r="C4665" s="5" t="s">
        <v>70</v>
      </c>
      <c r="D4665" s="5" t="str">
        <f>VLOOKUP($C4665,'Sales Person'!$A$1:$C$21,2,0)</f>
        <v>Cathy Kelley</v>
      </c>
      <c r="E4665" s="5" t="s">
        <v>2</v>
      </c>
      <c r="F4665" s="5" t="str">
        <f>VLOOKUP($E4665,Country!$A$1:$B$11,2,0)</f>
        <v>North America</v>
      </c>
      <c r="G4665" s="5" t="s">
        <v>30</v>
      </c>
      <c r="H4665" s="5" t="str">
        <f>VLOOKUP($G4665,Products!$A$1:$C$11,COLUMNS(Products!$A$2:B4665),0)</f>
        <v>Audio</v>
      </c>
      <c r="I4665" s="5">
        <f>VLOOKUP($G4665,Products!$A$1:$C$11,COLUMNS(Products!$A$2:C4665),0)</f>
        <v>199.57</v>
      </c>
      <c r="J4665" s="5">
        <v>436.72</v>
      </c>
      <c r="K4665" s="5" t="s">
        <v>81</v>
      </c>
      <c r="L4665" s="6">
        <v>45553</v>
      </c>
      <c r="M4665" s="5">
        <f t="shared" si="72"/>
        <v>1</v>
      </c>
      <c r="N4665" s="5" t="str">
        <f>TEXT(Table1[[#This Row],[Date]],"mmm")</f>
        <v>Sep</v>
      </c>
      <c r="O4665" s="5">
        <f>YEAR(Table1[[#This Row],[Date]])</f>
        <v>2024</v>
      </c>
    </row>
    <row r="4666" spans="1:15" x14ac:dyDescent="0.25">
      <c r="A4666" s="5">
        <v>4665</v>
      </c>
      <c r="B4666" s="6">
        <v>44940</v>
      </c>
      <c r="C4666" s="5" t="s">
        <v>54</v>
      </c>
      <c r="D4666" s="5" t="str">
        <f>VLOOKUP($C4666,'Sales Person'!$A$1:$C$21,2,0)</f>
        <v>Michale Cole</v>
      </c>
      <c r="E4666" s="5" t="s">
        <v>10</v>
      </c>
      <c r="F4666" s="5" t="str">
        <f>VLOOKUP($E4666,Country!$A$1:$B$11,2,0)</f>
        <v>Europe</v>
      </c>
      <c r="G4666" s="5" t="s">
        <v>24</v>
      </c>
      <c r="H4666" s="5" t="str">
        <f>VLOOKUP($G4666,Products!$A$1:$C$11,COLUMNS(Products!$A$2:B4666),0)</f>
        <v>Audio</v>
      </c>
      <c r="I4666" s="5">
        <f>VLOOKUP($G4666,Products!$A$1:$C$11,COLUMNS(Products!$A$2:C4666),0)</f>
        <v>195.62</v>
      </c>
      <c r="J4666" s="5">
        <v>546.37</v>
      </c>
      <c r="K4666" s="5" t="s">
        <v>81</v>
      </c>
      <c r="L4666" s="6">
        <v>44946</v>
      </c>
      <c r="M4666" s="5">
        <f t="shared" si="72"/>
        <v>6</v>
      </c>
      <c r="N4666" s="5" t="str">
        <f>TEXT(Table1[[#This Row],[Date]],"mmm")</f>
        <v>Jan</v>
      </c>
      <c r="O4666" s="5">
        <f>YEAR(Table1[[#This Row],[Date]])</f>
        <v>2023</v>
      </c>
    </row>
    <row r="4667" spans="1:15" x14ac:dyDescent="0.25">
      <c r="A4667" s="5">
        <v>4666</v>
      </c>
      <c r="B4667" s="6">
        <v>45385</v>
      </c>
      <c r="C4667" s="5" t="s">
        <v>52</v>
      </c>
      <c r="D4667" s="5" t="str">
        <f>VLOOKUP($C4667,'Sales Person'!$A$1:$C$21,2,0)</f>
        <v>Nick Patrick</v>
      </c>
      <c r="E4667" s="5" t="s">
        <v>14</v>
      </c>
      <c r="F4667" s="5" t="str">
        <f>VLOOKUP($E4667,Country!$A$1:$B$11,2,0)</f>
        <v>Asia</v>
      </c>
      <c r="G4667" s="5" t="s">
        <v>24</v>
      </c>
      <c r="H4667" s="5" t="str">
        <f>VLOOKUP($G4667,Products!$A$1:$C$11,COLUMNS(Products!$A$2:B4667),0)</f>
        <v>Audio</v>
      </c>
      <c r="I4667" s="5">
        <f>VLOOKUP($G4667,Products!$A$1:$C$11,COLUMNS(Products!$A$2:C4667),0)</f>
        <v>195.62</v>
      </c>
      <c r="J4667" s="5">
        <v>377.78</v>
      </c>
      <c r="K4667" s="5" t="s">
        <v>81</v>
      </c>
      <c r="L4667" s="6">
        <v>45403</v>
      </c>
      <c r="M4667" s="5">
        <f t="shared" si="72"/>
        <v>18</v>
      </c>
      <c r="N4667" s="5" t="str">
        <f>TEXT(Table1[[#This Row],[Date]],"mmm")</f>
        <v>Apr</v>
      </c>
      <c r="O4667" s="5">
        <f>YEAR(Table1[[#This Row],[Date]])</f>
        <v>2024</v>
      </c>
    </row>
    <row r="4668" spans="1:15" x14ac:dyDescent="0.25">
      <c r="A4668" s="5">
        <v>4667</v>
      </c>
      <c r="B4668" s="6">
        <v>45481</v>
      </c>
      <c r="C4668" s="5" t="s">
        <v>50</v>
      </c>
      <c r="D4668" s="5" t="str">
        <f>VLOOKUP($C4668,'Sales Person'!$A$1:$C$21,2,0)</f>
        <v>Michale Cole</v>
      </c>
      <c r="E4668" s="5" t="s">
        <v>14</v>
      </c>
      <c r="F4668" s="5" t="str">
        <f>VLOOKUP($E4668,Country!$A$1:$B$11,2,0)</f>
        <v>Asia</v>
      </c>
      <c r="G4668" s="5" t="s">
        <v>32</v>
      </c>
      <c r="H4668" s="5" t="str">
        <f>VLOOKUP($G4668,Products!$A$1:$C$11,COLUMNS(Products!$A$2:B4668),0)</f>
        <v>Audio</v>
      </c>
      <c r="I4668" s="5">
        <f>VLOOKUP($G4668,Products!$A$1:$C$11,COLUMNS(Products!$A$2:C4668),0)</f>
        <v>143.09</v>
      </c>
      <c r="J4668" s="5">
        <v>890.34</v>
      </c>
      <c r="K4668" s="5" t="s">
        <v>81</v>
      </c>
      <c r="L4668" s="6">
        <v>45499</v>
      </c>
      <c r="M4668" s="5">
        <f t="shared" si="72"/>
        <v>18</v>
      </c>
      <c r="N4668" s="5" t="str">
        <f>TEXT(Table1[[#This Row],[Date]],"mmm")</f>
        <v>Jul</v>
      </c>
      <c r="O4668" s="5">
        <f>YEAR(Table1[[#This Row],[Date]])</f>
        <v>2024</v>
      </c>
    </row>
    <row r="4669" spans="1:15" x14ac:dyDescent="0.25">
      <c r="A4669" s="5">
        <v>4668</v>
      </c>
      <c r="B4669" s="6">
        <v>45639</v>
      </c>
      <c r="C4669" s="5" t="s">
        <v>40</v>
      </c>
      <c r="D4669" s="5" t="str">
        <f>VLOOKUP($C4669,'Sales Person'!$A$1:$C$21,2,0)</f>
        <v>Samantha Irvin</v>
      </c>
      <c r="E4669" s="5" t="s">
        <v>9</v>
      </c>
      <c r="F4669" s="5" t="str">
        <f>VLOOKUP($E4669,Country!$A$1:$B$11,2,0)</f>
        <v>Europe</v>
      </c>
      <c r="G4669" s="5" t="s">
        <v>22</v>
      </c>
      <c r="H4669" s="5" t="str">
        <f>VLOOKUP($G4669,Products!$A$1:$C$11,COLUMNS(Products!$A$2:B4669),0)</f>
        <v>Computing</v>
      </c>
      <c r="I4669" s="5">
        <f>VLOOKUP($G4669,Products!$A$1:$C$11,COLUMNS(Products!$A$2:C4669),0)</f>
        <v>415.78</v>
      </c>
      <c r="J4669" s="5">
        <v>673.04</v>
      </c>
      <c r="K4669" s="5" t="s">
        <v>81</v>
      </c>
      <c r="L4669" s="6">
        <v>45649</v>
      </c>
      <c r="M4669" s="5">
        <f t="shared" si="72"/>
        <v>10</v>
      </c>
      <c r="N4669" s="5" t="str">
        <f>TEXT(Table1[[#This Row],[Date]],"mmm")</f>
        <v>Dec</v>
      </c>
      <c r="O4669" s="5">
        <f>YEAR(Table1[[#This Row],[Date]])</f>
        <v>2024</v>
      </c>
    </row>
    <row r="4670" spans="1:15" x14ac:dyDescent="0.25">
      <c r="A4670" s="5">
        <v>4669</v>
      </c>
      <c r="B4670" s="6">
        <v>45367</v>
      </c>
      <c r="C4670" s="5" t="s">
        <v>60</v>
      </c>
      <c r="D4670" s="5" t="str">
        <f>VLOOKUP($C4670,'Sales Person'!$A$1:$C$21,2,0)</f>
        <v>Cathy Kelley</v>
      </c>
      <c r="E4670" s="5" t="s">
        <v>7</v>
      </c>
      <c r="F4670" s="5" t="str">
        <f>VLOOKUP($E4670,Country!$A$1:$B$11,2,0)</f>
        <v>Europe</v>
      </c>
      <c r="G4670" s="5" t="s">
        <v>28</v>
      </c>
      <c r="H4670" s="5" t="str">
        <f>VLOOKUP($G4670,Products!$A$1:$C$11,COLUMNS(Products!$A$2:B4670),0)</f>
        <v>Electronics</v>
      </c>
      <c r="I4670" s="5">
        <f>VLOOKUP($G4670,Products!$A$1:$C$11,COLUMNS(Products!$A$2:C4670),0)</f>
        <v>282.79000000000002</v>
      </c>
      <c r="J4670" s="5">
        <v>117.24</v>
      </c>
      <c r="K4670" s="5" t="s">
        <v>81</v>
      </c>
      <c r="L4670" s="6">
        <v>45375</v>
      </c>
      <c r="M4670" s="5">
        <f t="shared" si="72"/>
        <v>8</v>
      </c>
      <c r="N4670" s="5" t="str">
        <f>TEXT(Table1[[#This Row],[Date]],"mmm")</f>
        <v>Mar</v>
      </c>
      <c r="O4670" s="5">
        <f>YEAR(Table1[[#This Row],[Date]])</f>
        <v>2024</v>
      </c>
    </row>
    <row r="4671" spans="1:15" x14ac:dyDescent="0.25">
      <c r="A4671" s="5">
        <v>4670</v>
      </c>
      <c r="B4671" s="6">
        <v>45274</v>
      </c>
      <c r="C4671" s="5" t="s">
        <v>60</v>
      </c>
      <c r="D4671" s="5" t="str">
        <f>VLOOKUP($C4671,'Sales Person'!$A$1:$C$21,2,0)</f>
        <v>Cathy Kelley</v>
      </c>
      <c r="E4671" s="5" t="s">
        <v>10</v>
      </c>
      <c r="F4671" s="5" t="str">
        <f>VLOOKUP($E4671,Country!$A$1:$B$11,2,0)</f>
        <v>Europe</v>
      </c>
      <c r="G4671" s="5" t="s">
        <v>28</v>
      </c>
      <c r="H4671" s="5" t="str">
        <f>VLOOKUP($G4671,Products!$A$1:$C$11,COLUMNS(Products!$A$2:B4671),0)</f>
        <v>Electronics</v>
      </c>
      <c r="I4671" s="5">
        <f>VLOOKUP($G4671,Products!$A$1:$C$11,COLUMNS(Products!$A$2:C4671),0)</f>
        <v>282.79000000000002</v>
      </c>
      <c r="J4671" s="5">
        <v>455.74</v>
      </c>
      <c r="K4671" s="5" t="s">
        <v>81</v>
      </c>
      <c r="L4671" s="6">
        <v>45280</v>
      </c>
      <c r="M4671" s="5">
        <f t="shared" si="72"/>
        <v>6</v>
      </c>
      <c r="N4671" s="5" t="str">
        <f>TEXT(Table1[[#This Row],[Date]],"mmm")</f>
        <v>Dec</v>
      </c>
      <c r="O4671" s="5">
        <f>YEAR(Table1[[#This Row],[Date]])</f>
        <v>2023</v>
      </c>
    </row>
    <row r="4672" spans="1:15" x14ac:dyDescent="0.25">
      <c r="A4672" s="5">
        <v>4671</v>
      </c>
      <c r="B4672" s="6">
        <v>45518</v>
      </c>
      <c r="C4672" s="5" t="s">
        <v>46</v>
      </c>
      <c r="D4672" s="5" t="str">
        <f>VLOOKUP($C4672,'Sales Person'!$A$1:$C$21,2,0)</f>
        <v>Nick Patrick</v>
      </c>
      <c r="E4672" s="5" t="s">
        <v>13</v>
      </c>
      <c r="F4672" s="5" t="str">
        <f>VLOOKUP($E4672,Country!$A$1:$B$11,2,0)</f>
        <v>Asia</v>
      </c>
      <c r="G4672" s="5" t="s">
        <v>24</v>
      </c>
      <c r="H4672" s="5" t="str">
        <f>VLOOKUP($G4672,Products!$A$1:$C$11,COLUMNS(Products!$A$2:B4672),0)</f>
        <v>Audio</v>
      </c>
      <c r="I4672" s="5">
        <f>VLOOKUP($G4672,Products!$A$1:$C$11,COLUMNS(Products!$A$2:C4672),0)</f>
        <v>195.62</v>
      </c>
      <c r="J4672" s="5">
        <v>296.02</v>
      </c>
      <c r="K4672" s="5" t="s">
        <v>81</v>
      </c>
      <c r="L4672" s="6">
        <v>45533</v>
      </c>
      <c r="M4672" s="5">
        <f t="shared" si="72"/>
        <v>15</v>
      </c>
      <c r="N4672" s="5" t="str">
        <f>TEXT(Table1[[#This Row],[Date]],"mmm")</f>
        <v>Aug</v>
      </c>
      <c r="O4672" s="5">
        <f>YEAR(Table1[[#This Row],[Date]])</f>
        <v>2024</v>
      </c>
    </row>
    <row r="4673" spans="1:15" x14ac:dyDescent="0.25">
      <c r="A4673" s="5">
        <v>4672</v>
      </c>
      <c r="B4673" s="6">
        <v>45245</v>
      </c>
      <c r="C4673" s="5" t="s">
        <v>46</v>
      </c>
      <c r="D4673" s="5" t="str">
        <f>VLOOKUP($C4673,'Sales Person'!$A$1:$C$21,2,0)</f>
        <v>Nick Patrick</v>
      </c>
      <c r="E4673" s="5" t="s">
        <v>7</v>
      </c>
      <c r="F4673" s="5" t="str">
        <f>VLOOKUP($E4673,Country!$A$1:$B$11,2,0)</f>
        <v>Europe</v>
      </c>
      <c r="G4673" s="5" t="s">
        <v>29</v>
      </c>
      <c r="H4673" s="5" t="str">
        <f>VLOOKUP($G4673,Products!$A$1:$C$11,COLUMNS(Products!$A$2:B4673),0)</f>
        <v>Computing</v>
      </c>
      <c r="I4673" s="5">
        <f>VLOOKUP($G4673,Products!$A$1:$C$11,COLUMNS(Products!$A$2:C4673),0)</f>
        <v>104.6</v>
      </c>
      <c r="J4673" s="5">
        <v>315.72000000000003</v>
      </c>
      <c r="K4673" s="5" t="s">
        <v>82</v>
      </c>
      <c r="L4673" s="5" t="s">
        <v>83</v>
      </c>
      <c r="M4673" s="5" t="str">
        <f t="shared" si="72"/>
        <v>0</v>
      </c>
      <c r="N4673" s="5" t="str">
        <f>TEXT(Table1[[#This Row],[Date]],"mmm")</f>
        <v>Nov</v>
      </c>
      <c r="O4673" s="5">
        <f>YEAR(Table1[[#This Row],[Date]])</f>
        <v>2023</v>
      </c>
    </row>
    <row r="4674" spans="1:15" x14ac:dyDescent="0.25">
      <c r="A4674" s="5">
        <v>4673</v>
      </c>
      <c r="B4674" s="6">
        <v>45283</v>
      </c>
      <c r="C4674" s="5" t="s">
        <v>44</v>
      </c>
      <c r="D4674" s="5" t="str">
        <f>VLOOKUP($C4674,'Sales Person'!$A$1:$C$21,2,0)</f>
        <v>Cathy Kelley</v>
      </c>
      <c r="E4674" s="5" t="s">
        <v>15</v>
      </c>
      <c r="F4674" s="5" t="str">
        <f>VLOOKUP($E4674,Country!$A$1:$B$11,2,0)</f>
        <v>Oceania</v>
      </c>
      <c r="G4674" s="5" t="s">
        <v>20</v>
      </c>
      <c r="H4674" s="5" t="str">
        <f>VLOOKUP($G4674,Products!$A$1:$C$11,COLUMNS(Products!$A$2:B4674),0)</f>
        <v>Office Equipment</v>
      </c>
      <c r="I4674" s="5">
        <f>VLOOKUP($G4674,Products!$A$1:$C$11,COLUMNS(Products!$A$2:C4674),0)</f>
        <v>350.59</v>
      </c>
      <c r="J4674" s="5">
        <v>116.88</v>
      </c>
      <c r="K4674" s="5" t="s">
        <v>84</v>
      </c>
      <c r="L4674" s="5" t="s">
        <v>83</v>
      </c>
      <c r="M4674" s="5" t="str">
        <f t="shared" ref="M4674:M4737" si="73">IFERROR(L4674-B4674,"0")</f>
        <v>0</v>
      </c>
      <c r="N4674" s="5" t="str">
        <f>TEXT(Table1[[#This Row],[Date]],"mmm")</f>
        <v>Dec</v>
      </c>
      <c r="O4674" s="5">
        <f>YEAR(Table1[[#This Row],[Date]])</f>
        <v>2023</v>
      </c>
    </row>
    <row r="4675" spans="1:15" x14ac:dyDescent="0.25">
      <c r="A4675" s="5">
        <v>4674</v>
      </c>
      <c r="B4675" s="6">
        <v>45373</v>
      </c>
      <c r="C4675" s="5" t="s">
        <v>70</v>
      </c>
      <c r="D4675" s="5" t="str">
        <f>VLOOKUP($C4675,'Sales Person'!$A$1:$C$21,2,0)</f>
        <v>Cathy Kelley</v>
      </c>
      <c r="E4675" s="5" t="s">
        <v>13</v>
      </c>
      <c r="F4675" s="5" t="str">
        <f>VLOOKUP($E4675,Country!$A$1:$B$11,2,0)</f>
        <v>Asia</v>
      </c>
      <c r="G4675" s="5" t="s">
        <v>28</v>
      </c>
      <c r="H4675" s="5" t="str">
        <f>VLOOKUP($G4675,Products!$A$1:$C$11,COLUMNS(Products!$A$2:B4675),0)</f>
        <v>Electronics</v>
      </c>
      <c r="I4675" s="5">
        <f>VLOOKUP($G4675,Products!$A$1:$C$11,COLUMNS(Products!$A$2:C4675),0)</f>
        <v>282.79000000000002</v>
      </c>
      <c r="J4675" s="5">
        <v>614.16999999999996</v>
      </c>
      <c r="K4675" s="5" t="s">
        <v>82</v>
      </c>
      <c r="L4675" s="5" t="s">
        <v>83</v>
      </c>
      <c r="M4675" s="5" t="str">
        <f t="shared" si="73"/>
        <v>0</v>
      </c>
      <c r="N4675" s="5" t="str">
        <f>TEXT(Table1[[#This Row],[Date]],"mmm")</f>
        <v>Mar</v>
      </c>
      <c r="O4675" s="5">
        <f>YEAR(Table1[[#This Row],[Date]])</f>
        <v>2024</v>
      </c>
    </row>
    <row r="4676" spans="1:15" x14ac:dyDescent="0.25">
      <c r="A4676" s="5">
        <v>4675</v>
      </c>
      <c r="B4676" s="6">
        <v>45003</v>
      </c>
      <c r="C4676" s="5" t="s">
        <v>70</v>
      </c>
      <c r="D4676" s="5" t="str">
        <f>VLOOKUP($C4676,'Sales Person'!$A$1:$C$21,2,0)</f>
        <v>Cathy Kelley</v>
      </c>
      <c r="E4676" s="5" t="s">
        <v>2</v>
      </c>
      <c r="F4676" s="5" t="str">
        <f>VLOOKUP($E4676,Country!$A$1:$B$11,2,0)</f>
        <v>North America</v>
      </c>
      <c r="G4676" s="5" t="s">
        <v>29</v>
      </c>
      <c r="H4676" s="5" t="str">
        <f>VLOOKUP($G4676,Products!$A$1:$C$11,COLUMNS(Products!$A$2:B4676),0)</f>
        <v>Computing</v>
      </c>
      <c r="I4676" s="5">
        <f>VLOOKUP($G4676,Products!$A$1:$C$11,COLUMNS(Products!$A$2:C4676),0)</f>
        <v>104.6</v>
      </c>
      <c r="J4676" s="5">
        <v>107.09</v>
      </c>
      <c r="K4676" s="5" t="s">
        <v>84</v>
      </c>
      <c r="L4676" s="5" t="s">
        <v>83</v>
      </c>
      <c r="M4676" s="5" t="str">
        <f t="shared" si="73"/>
        <v>0</v>
      </c>
      <c r="N4676" s="5" t="str">
        <f>TEXT(Table1[[#This Row],[Date]],"mmm")</f>
        <v>Mar</v>
      </c>
      <c r="O4676" s="5">
        <f>YEAR(Table1[[#This Row],[Date]])</f>
        <v>2023</v>
      </c>
    </row>
    <row r="4677" spans="1:15" x14ac:dyDescent="0.25">
      <c r="A4677" s="5">
        <v>4676</v>
      </c>
      <c r="B4677" s="6">
        <v>45220</v>
      </c>
      <c r="C4677" s="5" t="s">
        <v>64</v>
      </c>
      <c r="D4677" s="5" t="str">
        <f>VLOOKUP($C4677,'Sales Person'!$A$1:$C$21,2,0)</f>
        <v>Michale Cole</v>
      </c>
      <c r="E4677" s="5" t="s">
        <v>4</v>
      </c>
      <c r="F4677" s="5" t="str">
        <f>VLOOKUP($E4677,Country!$A$1:$B$11,2,0)</f>
        <v>North America</v>
      </c>
      <c r="G4677" s="5" t="s">
        <v>28</v>
      </c>
      <c r="H4677" s="5" t="str">
        <f>VLOOKUP($G4677,Products!$A$1:$C$11,COLUMNS(Products!$A$2:B4677),0)</f>
        <v>Electronics</v>
      </c>
      <c r="I4677" s="5">
        <f>VLOOKUP($G4677,Products!$A$1:$C$11,COLUMNS(Products!$A$2:C4677),0)</f>
        <v>282.79000000000002</v>
      </c>
      <c r="J4677" s="5">
        <v>418.45</v>
      </c>
      <c r="K4677" s="5" t="s">
        <v>82</v>
      </c>
      <c r="L4677" s="5" t="s">
        <v>83</v>
      </c>
      <c r="M4677" s="5" t="str">
        <f t="shared" si="73"/>
        <v>0</v>
      </c>
      <c r="N4677" s="5" t="str">
        <f>TEXT(Table1[[#This Row],[Date]],"mmm")</f>
        <v>Oct</v>
      </c>
      <c r="O4677" s="5">
        <f>YEAR(Table1[[#This Row],[Date]])</f>
        <v>2023</v>
      </c>
    </row>
    <row r="4678" spans="1:15" x14ac:dyDescent="0.25">
      <c r="A4678" s="5">
        <v>4677</v>
      </c>
      <c r="B4678" s="6">
        <v>45624</v>
      </c>
      <c r="C4678" s="5" t="s">
        <v>52</v>
      </c>
      <c r="D4678" s="5" t="str">
        <f>VLOOKUP($C4678,'Sales Person'!$A$1:$C$21,2,0)</f>
        <v>Nick Patrick</v>
      </c>
      <c r="E4678" s="5" t="s">
        <v>9</v>
      </c>
      <c r="F4678" s="5" t="str">
        <f>VLOOKUP($E4678,Country!$A$1:$B$11,2,0)</f>
        <v>Europe</v>
      </c>
      <c r="G4678" s="5" t="s">
        <v>29</v>
      </c>
      <c r="H4678" s="5" t="str">
        <f>VLOOKUP($G4678,Products!$A$1:$C$11,COLUMNS(Products!$A$2:B4678),0)</f>
        <v>Computing</v>
      </c>
      <c r="I4678" s="5">
        <f>VLOOKUP($G4678,Products!$A$1:$C$11,COLUMNS(Products!$A$2:C4678),0)</f>
        <v>104.6</v>
      </c>
      <c r="J4678" s="5">
        <v>627.59</v>
      </c>
      <c r="K4678" s="5" t="s">
        <v>82</v>
      </c>
      <c r="L4678" s="5" t="s">
        <v>83</v>
      </c>
      <c r="M4678" s="5" t="str">
        <f t="shared" si="73"/>
        <v>0</v>
      </c>
      <c r="N4678" s="5" t="str">
        <f>TEXT(Table1[[#This Row],[Date]],"mmm")</f>
        <v>Nov</v>
      </c>
      <c r="O4678" s="5">
        <f>YEAR(Table1[[#This Row],[Date]])</f>
        <v>2024</v>
      </c>
    </row>
    <row r="4679" spans="1:15" x14ac:dyDescent="0.25">
      <c r="A4679" s="5">
        <v>4678</v>
      </c>
      <c r="B4679" s="6">
        <v>45335</v>
      </c>
      <c r="C4679" s="5" t="s">
        <v>72</v>
      </c>
      <c r="D4679" s="5" t="str">
        <f>VLOOKUP($C4679,'Sales Person'!$A$1:$C$21,2,0)</f>
        <v>Cathy Kelley</v>
      </c>
      <c r="E4679" s="5" t="s">
        <v>15</v>
      </c>
      <c r="F4679" s="5" t="str">
        <f>VLOOKUP($E4679,Country!$A$1:$B$11,2,0)</f>
        <v>Oceania</v>
      </c>
      <c r="G4679" s="5" t="s">
        <v>29</v>
      </c>
      <c r="H4679" s="5" t="str">
        <f>VLOOKUP($G4679,Products!$A$1:$C$11,COLUMNS(Products!$A$2:B4679),0)</f>
        <v>Computing</v>
      </c>
      <c r="I4679" s="5">
        <f>VLOOKUP($G4679,Products!$A$1:$C$11,COLUMNS(Products!$A$2:C4679),0)</f>
        <v>104.6</v>
      </c>
      <c r="J4679" s="5">
        <v>508.56</v>
      </c>
      <c r="K4679" s="5" t="s">
        <v>84</v>
      </c>
      <c r="L4679" s="5" t="s">
        <v>83</v>
      </c>
      <c r="M4679" s="5" t="str">
        <f t="shared" si="73"/>
        <v>0</v>
      </c>
      <c r="N4679" s="5" t="str">
        <f>TEXT(Table1[[#This Row],[Date]],"mmm")</f>
        <v>Feb</v>
      </c>
      <c r="O4679" s="5">
        <f>YEAR(Table1[[#This Row],[Date]])</f>
        <v>2024</v>
      </c>
    </row>
    <row r="4680" spans="1:15" x14ac:dyDescent="0.25">
      <c r="A4680" s="5">
        <v>4679</v>
      </c>
      <c r="B4680" s="6">
        <v>45468</v>
      </c>
      <c r="C4680" s="5" t="s">
        <v>66</v>
      </c>
      <c r="D4680" s="5" t="str">
        <f>VLOOKUP($C4680,'Sales Person'!$A$1:$C$21,2,0)</f>
        <v>Michale Cole</v>
      </c>
      <c r="E4680" s="5" t="s">
        <v>2</v>
      </c>
      <c r="F4680" s="5" t="str">
        <f>VLOOKUP($E4680,Country!$A$1:$B$11,2,0)</f>
        <v>North America</v>
      </c>
      <c r="G4680" s="5" t="s">
        <v>22</v>
      </c>
      <c r="H4680" s="5" t="str">
        <f>VLOOKUP($G4680,Products!$A$1:$C$11,COLUMNS(Products!$A$2:B4680),0)</f>
        <v>Computing</v>
      </c>
      <c r="I4680" s="5">
        <f>VLOOKUP($G4680,Products!$A$1:$C$11,COLUMNS(Products!$A$2:C4680),0)</f>
        <v>415.78</v>
      </c>
      <c r="J4680" s="5">
        <v>120.79</v>
      </c>
      <c r="K4680" s="5" t="s">
        <v>84</v>
      </c>
      <c r="L4680" s="5" t="s">
        <v>83</v>
      </c>
      <c r="M4680" s="5" t="str">
        <f t="shared" si="73"/>
        <v>0</v>
      </c>
      <c r="N4680" s="5" t="str">
        <f>TEXT(Table1[[#This Row],[Date]],"mmm")</f>
        <v>Jun</v>
      </c>
      <c r="O4680" s="5">
        <f>YEAR(Table1[[#This Row],[Date]])</f>
        <v>2024</v>
      </c>
    </row>
    <row r="4681" spans="1:15" x14ac:dyDescent="0.25">
      <c r="A4681" s="5">
        <v>4680</v>
      </c>
      <c r="B4681" s="6">
        <v>45376</v>
      </c>
      <c r="C4681" s="5" t="s">
        <v>36</v>
      </c>
      <c r="D4681" s="5" t="str">
        <f>VLOOKUP($C4681,'Sales Person'!$A$1:$C$21,2,0)</f>
        <v>Michale Cole</v>
      </c>
      <c r="E4681" s="5" t="s">
        <v>10</v>
      </c>
      <c r="F4681" s="5" t="str">
        <f>VLOOKUP($E4681,Country!$A$1:$B$11,2,0)</f>
        <v>Europe</v>
      </c>
      <c r="G4681" s="5" t="s">
        <v>30</v>
      </c>
      <c r="H4681" s="5" t="str">
        <f>VLOOKUP($G4681,Products!$A$1:$C$11,COLUMNS(Products!$A$2:B4681),0)</f>
        <v>Audio</v>
      </c>
      <c r="I4681" s="5">
        <f>VLOOKUP($G4681,Products!$A$1:$C$11,COLUMNS(Products!$A$2:C4681),0)</f>
        <v>199.57</v>
      </c>
      <c r="J4681" s="5">
        <v>940.61</v>
      </c>
      <c r="K4681" s="5" t="s">
        <v>82</v>
      </c>
      <c r="L4681" s="5" t="s">
        <v>83</v>
      </c>
      <c r="M4681" s="5" t="str">
        <f t="shared" si="73"/>
        <v>0</v>
      </c>
      <c r="N4681" s="5" t="str">
        <f>TEXT(Table1[[#This Row],[Date]],"mmm")</f>
        <v>Mar</v>
      </c>
      <c r="O4681" s="5">
        <f>YEAR(Table1[[#This Row],[Date]])</f>
        <v>2024</v>
      </c>
    </row>
    <row r="4682" spans="1:15" x14ac:dyDescent="0.25">
      <c r="A4682" s="5">
        <v>4681</v>
      </c>
      <c r="B4682" s="6">
        <v>45191</v>
      </c>
      <c r="C4682" s="5" t="s">
        <v>58</v>
      </c>
      <c r="D4682" s="5" t="str">
        <f>VLOOKUP($C4682,'Sales Person'!$A$1:$C$21,2,0)</f>
        <v>Nick Patrick</v>
      </c>
      <c r="E4682" s="5" t="s">
        <v>15</v>
      </c>
      <c r="F4682" s="5" t="str">
        <f>VLOOKUP($E4682,Country!$A$1:$B$11,2,0)</f>
        <v>Oceania</v>
      </c>
      <c r="G4682" s="5" t="s">
        <v>29</v>
      </c>
      <c r="H4682" s="5" t="str">
        <f>VLOOKUP($G4682,Products!$A$1:$C$11,COLUMNS(Products!$A$2:B4682),0)</f>
        <v>Computing</v>
      </c>
      <c r="I4682" s="5">
        <f>VLOOKUP($G4682,Products!$A$1:$C$11,COLUMNS(Products!$A$2:C4682),0)</f>
        <v>104.6</v>
      </c>
      <c r="J4682" s="5">
        <v>177.72</v>
      </c>
      <c r="K4682" s="5" t="s">
        <v>81</v>
      </c>
      <c r="L4682" s="6">
        <v>45211</v>
      </c>
      <c r="M4682" s="5">
        <f t="shared" si="73"/>
        <v>20</v>
      </c>
      <c r="N4682" s="5" t="str">
        <f>TEXT(Table1[[#This Row],[Date]],"mmm")</f>
        <v>Sep</v>
      </c>
      <c r="O4682" s="5">
        <f>YEAR(Table1[[#This Row],[Date]])</f>
        <v>2023</v>
      </c>
    </row>
    <row r="4683" spans="1:15" x14ac:dyDescent="0.25">
      <c r="A4683" s="5">
        <v>4682</v>
      </c>
      <c r="B4683" s="6">
        <v>45308</v>
      </c>
      <c r="C4683" s="5" t="s">
        <v>58</v>
      </c>
      <c r="D4683" s="5" t="str">
        <f>VLOOKUP($C4683,'Sales Person'!$A$1:$C$21,2,0)</f>
        <v>Nick Patrick</v>
      </c>
      <c r="E4683" s="5" t="s">
        <v>14</v>
      </c>
      <c r="F4683" s="5" t="str">
        <f>VLOOKUP($E4683,Country!$A$1:$B$11,2,0)</f>
        <v>Asia</v>
      </c>
      <c r="G4683" s="5" t="s">
        <v>31</v>
      </c>
      <c r="H4683" s="5" t="str">
        <f>VLOOKUP($G4683,Products!$A$1:$C$11,COLUMNS(Products!$A$2:B4683),0)</f>
        <v>Electronics</v>
      </c>
      <c r="I4683" s="5">
        <f>VLOOKUP($G4683,Products!$A$1:$C$11,COLUMNS(Products!$A$2:C4683),0)</f>
        <v>71.97</v>
      </c>
      <c r="J4683" s="5">
        <v>803.12</v>
      </c>
      <c r="K4683" s="5" t="s">
        <v>84</v>
      </c>
      <c r="L4683" s="5" t="s">
        <v>83</v>
      </c>
      <c r="M4683" s="5" t="str">
        <f t="shared" si="73"/>
        <v>0</v>
      </c>
      <c r="N4683" s="5" t="str">
        <f>TEXT(Table1[[#This Row],[Date]],"mmm")</f>
        <v>Jan</v>
      </c>
      <c r="O4683" s="5">
        <f>YEAR(Table1[[#This Row],[Date]])</f>
        <v>2024</v>
      </c>
    </row>
    <row r="4684" spans="1:15" x14ac:dyDescent="0.25">
      <c r="A4684" s="5">
        <v>4683</v>
      </c>
      <c r="B4684" s="6">
        <v>45242</v>
      </c>
      <c r="C4684" s="5" t="s">
        <v>36</v>
      </c>
      <c r="D4684" s="5" t="str">
        <f>VLOOKUP($C4684,'Sales Person'!$A$1:$C$21,2,0)</f>
        <v>Michale Cole</v>
      </c>
      <c r="E4684" s="5" t="s">
        <v>13</v>
      </c>
      <c r="F4684" s="5" t="str">
        <f>VLOOKUP($E4684,Country!$A$1:$B$11,2,0)</f>
        <v>Asia</v>
      </c>
      <c r="G4684" s="5" t="s">
        <v>33</v>
      </c>
      <c r="H4684" s="5" t="str">
        <f>VLOOKUP($G4684,Products!$A$1:$C$11,COLUMNS(Products!$A$2:B4684),0)</f>
        <v>Electronics</v>
      </c>
      <c r="I4684" s="5">
        <f>VLOOKUP($G4684,Products!$A$1:$C$11,COLUMNS(Products!$A$2:C4684),0)</f>
        <v>381.62</v>
      </c>
      <c r="J4684" s="5">
        <v>633.33000000000004</v>
      </c>
      <c r="K4684" s="5" t="s">
        <v>82</v>
      </c>
      <c r="L4684" s="5" t="s">
        <v>83</v>
      </c>
      <c r="M4684" s="5" t="str">
        <f t="shared" si="73"/>
        <v>0</v>
      </c>
      <c r="N4684" s="5" t="str">
        <f>TEXT(Table1[[#This Row],[Date]],"mmm")</f>
        <v>Nov</v>
      </c>
      <c r="O4684" s="5">
        <f>YEAR(Table1[[#This Row],[Date]])</f>
        <v>2023</v>
      </c>
    </row>
    <row r="4685" spans="1:15" x14ac:dyDescent="0.25">
      <c r="A4685" s="5">
        <v>4684</v>
      </c>
      <c r="B4685" s="6">
        <v>44943</v>
      </c>
      <c r="C4685" s="5" t="s">
        <v>54</v>
      </c>
      <c r="D4685" s="5" t="str">
        <f>VLOOKUP($C4685,'Sales Person'!$A$1:$C$21,2,0)</f>
        <v>Michale Cole</v>
      </c>
      <c r="E4685" s="5" t="s">
        <v>7</v>
      </c>
      <c r="F4685" s="5" t="str">
        <f>VLOOKUP($E4685,Country!$A$1:$B$11,2,0)</f>
        <v>Europe</v>
      </c>
      <c r="G4685" s="5" t="s">
        <v>32</v>
      </c>
      <c r="H4685" s="5" t="str">
        <f>VLOOKUP($G4685,Products!$A$1:$C$11,COLUMNS(Products!$A$2:B4685),0)</f>
        <v>Audio</v>
      </c>
      <c r="I4685" s="5">
        <f>VLOOKUP($G4685,Products!$A$1:$C$11,COLUMNS(Products!$A$2:C4685),0)</f>
        <v>143.09</v>
      </c>
      <c r="J4685" s="5">
        <v>152.69</v>
      </c>
      <c r="K4685" s="5" t="s">
        <v>82</v>
      </c>
      <c r="L4685" s="5" t="s">
        <v>83</v>
      </c>
      <c r="M4685" s="5" t="str">
        <f t="shared" si="73"/>
        <v>0</v>
      </c>
      <c r="N4685" s="5" t="str">
        <f>TEXT(Table1[[#This Row],[Date]],"mmm")</f>
        <v>Jan</v>
      </c>
      <c r="O4685" s="5">
        <f>YEAR(Table1[[#This Row],[Date]])</f>
        <v>2023</v>
      </c>
    </row>
    <row r="4686" spans="1:15" x14ac:dyDescent="0.25">
      <c r="A4686" s="5">
        <v>4685</v>
      </c>
      <c r="B4686" s="6">
        <v>45249</v>
      </c>
      <c r="C4686" s="5" t="s">
        <v>56</v>
      </c>
      <c r="D4686" s="5" t="str">
        <f>VLOOKUP($C4686,'Sales Person'!$A$1:$C$21,2,0)</f>
        <v>Nick Patrick</v>
      </c>
      <c r="E4686" s="5" t="s">
        <v>4</v>
      </c>
      <c r="F4686" s="5" t="str">
        <f>VLOOKUP($E4686,Country!$A$1:$B$11,2,0)</f>
        <v>North America</v>
      </c>
      <c r="G4686" s="5" t="s">
        <v>22</v>
      </c>
      <c r="H4686" s="5" t="str">
        <f>VLOOKUP($G4686,Products!$A$1:$C$11,COLUMNS(Products!$A$2:B4686),0)</f>
        <v>Computing</v>
      </c>
      <c r="I4686" s="5">
        <f>VLOOKUP($G4686,Products!$A$1:$C$11,COLUMNS(Products!$A$2:C4686),0)</f>
        <v>415.78</v>
      </c>
      <c r="J4686" s="5">
        <v>451.57</v>
      </c>
      <c r="K4686" s="5" t="s">
        <v>81</v>
      </c>
      <c r="L4686" s="6">
        <v>45251</v>
      </c>
      <c r="M4686" s="5">
        <f t="shared" si="73"/>
        <v>2</v>
      </c>
      <c r="N4686" s="5" t="str">
        <f>TEXT(Table1[[#This Row],[Date]],"mmm")</f>
        <v>Nov</v>
      </c>
      <c r="O4686" s="5">
        <f>YEAR(Table1[[#This Row],[Date]])</f>
        <v>2023</v>
      </c>
    </row>
    <row r="4687" spans="1:15" x14ac:dyDescent="0.25">
      <c r="A4687" s="5">
        <v>4686</v>
      </c>
      <c r="B4687" s="6">
        <v>45108</v>
      </c>
      <c r="C4687" s="5" t="s">
        <v>52</v>
      </c>
      <c r="D4687" s="5" t="str">
        <f>VLOOKUP($C4687,'Sales Person'!$A$1:$C$21,2,0)</f>
        <v>Nick Patrick</v>
      </c>
      <c r="E4687" s="5" t="s">
        <v>4</v>
      </c>
      <c r="F4687" s="5" t="str">
        <f>VLOOKUP($E4687,Country!$A$1:$B$11,2,0)</f>
        <v>North America</v>
      </c>
      <c r="G4687" s="5" t="s">
        <v>26</v>
      </c>
      <c r="H4687" s="5" t="str">
        <f>VLOOKUP($G4687,Products!$A$1:$C$11,COLUMNS(Products!$A$2:B4687),0)</f>
        <v>Electronics</v>
      </c>
      <c r="I4687" s="5">
        <f>VLOOKUP($G4687,Products!$A$1:$C$11,COLUMNS(Products!$A$2:C4687),0)</f>
        <v>263.2</v>
      </c>
      <c r="J4687" s="5">
        <v>429.92</v>
      </c>
      <c r="K4687" s="5" t="s">
        <v>84</v>
      </c>
      <c r="L4687" s="5" t="s">
        <v>83</v>
      </c>
      <c r="M4687" s="5" t="str">
        <f t="shared" si="73"/>
        <v>0</v>
      </c>
      <c r="N4687" s="5" t="str">
        <f>TEXT(Table1[[#This Row],[Date]],"mmm")</f>
        <v>Jul</v>
      </c>
      <c r="O4687" s="5">
        <f>YEAR(Table1[[#This Row],[Date]])</f>
        <v>2023</v>
      </c>
    </row>
    <row r="4688" spans="1:15" x14ac:dyDescent="0.25">
      <c r="A4688" s="5">
        <v>4687</v>
      </c>
      <c r="B4688" s="6">
        <v>45640</v>
      </c>
      <c r="C4688" s="5" t="s">
        <v>64</v>
      </c>
      <c r="D4688" s="5" t="str">
        <f>VLOOKUP($C4688,'Sales Person'!$A$1:$C$21,2,0)</f>
        <v>Michale Cole</v>
      </c>
      <c r="E4688" s="5" t="s">
        <v>14</v>
      </c>
      <c r="F4688" s="5" t="str">
        <f>VLOOKUP($E4688,Country!$A$1:$B$11,2,0)</f>
        <v>Asia</v>
      </c>
      <c r="G4688" s="5" t="s">
        <v>29</v>
      </c>
      <c r="H4688" s="5" t="str">
        <f>VLOOKUP($G4688,Products!$A$1:$C$11,COLUMNS(Products!$A$2:B4688),0)</f>
        <v>Computing</v>
      </c>
      <c r="I4688" s="5">
        <f>VLOOKUP($G4688,Products!$A$1:$C$11,COLUMNS(Products!$A$2:C4688),0)</f>
        <v>104.6</v>
      </c>
      <c r="J4688" s="5">
        <v>793.51</v>
      </c>
      <c r="K4688" s="5" t="s">
        <v>81</v>
      </c>
      <c r="L4688" s="6">
        <v>44927</v>
      </c>
      <c r="M4688" s="5">
        <f t="shared" si="73"/>
        <v>-713</v>
      </c>
      <c r="N4688" s="5" t="str">
        <f>TEXT(Table1[[#This Row],[Date]],"mmm")</f>
        <v>Dec</v>
      </c>
      <c r="O4688" s="5">
        <f>YEAR(Table1[[#This Row],[Date]])</f>
        <v>2024</v>
      </c>
    </row>
    <row r="4689" spans="1:15" x14ac:dyDescent="0.25">
      <c r="A4689" s="5">
        <v>4688</v>
      </c>
      <c r="B4689" s="6">
        <v>45501</v>
      </c>
      <c r="C4689" s="5" t="s">
        <v>36</v>
      </c>
      <c r="D4689" s="5" t="str">
        <f>VLOOKUP($C4689,'Sales Person'!$A$1:$C$21,2,0)</f>
        <v>Michale Cole</v>
      </c>
      <c r="E4689" s="5" t="s">
        <v>2</v>
      </c>
      <c r="F4689" s="5" t="str">
        <f>VLOOKUP($E4689,Country!$A$1:$B$11,2,0)</f>
        <v>North America</v>
      </c>
      <c r="G4689" s="5" t="s">
        <v>28</v>
      </c>
      <c r="H4689" s="5" t="str">
        <f>VLOOKUP($G4689,Products!$A$1:$C$11,COLUMNS(Products!$A$2:B4689),0)</f>
        <v>Electronics</v>
      </c>
      <c r="I4689" s="5">
        <f>VLOOKUP($G4689,Products!$A$1:$C$11,COLUMNS(Products!$A$2:C4689),0)</f>
        <v>282.79000000000002</v>
      </c>
      <c r="J4689" s="5">
        <v>598.48</v>
      </c>
      <c r="K4689" s="5" t="s">
        <v>82</v>
      </c>
      <c r="L4689" s="5" t="s">
        <v>83</v>
      </c>
      <c r="M4689" s="5" t="str">
        <f t="shared" si="73"/>
        <v>0</v>
      </c>
      <c r="N4689" s="5" t="str">
        <f>TEXT(Table1[[#This Row],[Date]],"mmm")</f>
        <v>Jul</v>
      </c>
      <c r="O4689" s="5">
        <f>YEAR(Table1[[#This Row],[Date]])</f>
        <v>2024</v>
      </c>
    </row>
    <row r="4690" spans="1:15" x14ac:dyDescent="0.25">
      <c r="A4690" s="5">
        <v>4689</v>
      </c>
      <c r="B4690" s="6">
        <v>44970</v>
      </c>
      <c r="C4690" s="5" t="s">
        <v>44</v>
      </c>
      <c r="D4690" s="5" t="str">
        <f>VLOOKUP($C4690,'Sales Person'!$A$1:$C$21,2,0)</f>
        <v>Cathy Kelley</v>
      </c>
      <c r="E4690" s="5" t="s">
        <v>7</v>
      </c>
      <c r="F4690" s="5" t="str">
        <f>VLOOKUP($E4690,Country!$A$1:$B$11,2,0)</f>
        <v>Europe</v>
      </c>
      <c r="G4690" s="5" t="s">
        <v>20</v>
      </c>
      <c r="H4690" s="5" t="str">
        <f>VLOOKUP($G4690,Products!$A$1:$C$11,COLUMNS(Products!$A$2:B4690),0)</f>
        <v>Office Equipment</v>
      </c>
      <c r="I4690" s="5">
        <f>VLOOKUP($G4690,Products!$A$1:$C$11,COLUMNS(Products!$A$2:C4690),0)</f>
        <v>350.59</v>
      </c>
      <c r="J4690" s="5">
        <v>826.33</v>
      </c>
      <c r="K4690" s="5" t="s">
        <v>84</v>
      </c>
      <c r="L4690" s="5" t="s">
        <v>83</v>
      </c>
      <c r="M4690" s="5" t="str">
        <f t="shared" si="73"/>
        <v>0</v>
      </c>
      <c r="N4690" s="5" t="str">
        <f>TEXT(Table1[[#This Row],[Date]],"mmm")</f>
        <v>Feb</v>
      </c>
      <c r="O4690" s="5">
        <f>YEAR(Table1[[#This Row],[Date]])</f>
        <v>2023</v>
      </c>
    </row>
    <row r="4691" spans="1:15" x14ac:dyDescent="0.25">
      <c r="A4691" s="5">
        <v>4690</v>
      </c>
      <c r="B4691" s="6">
        <v>45430</v>
      </c>
      <c r="C4691" s="5" t="s">
        <v>74</v>
      </c>
      <c r="D4691" s="5" t="str">
        <f>VLOOKUP($C4691,'Sales Person'!$A$1:$C$21,2,0)</f>
        <v>Michale Cole</v>
      </c>
      <c r="E4691" s="5" t="s">
        <v>9</v>
      </c>
      <c r="F4691" s="5" t="str">
        <f>VLOOKUP($E4691,Country!$A$1:$B$11,2,0)</f>
        <v>Europe</v>
      </c>
      <c r="G4691" s="5" t="s">
        <v>29</v>
      </c>
      <c r="H4691" s="5" t="str">
        <f>VLOOKUP($G4691,Products!$A$1:$C$11,COLUMNS(Products!$A$2:B4691),0)</f>
        <v>Computing</v>
      </c>
      <c r="I4691" s="5">
        <f>VLOOKUP($G4691,Products!$A$1:$C$11,COLUMNS(Products!$A$2:C4691),0)</f>
        <v>104.6</v>
      </c>
      <c r="J4691" s="5">
        <v>566.95000000000005</v>
      </c>
      <c r="K4691" s="5" t="s">
        <v>81</v>
      </c>
      <c r="L4691" s="6">
        <v>45440</v>
      </c>
      <c r="M4691" s="5">
        <f t="shared" si="73"/>
        <v>10</v>
      </c>
      <c r="N4691" s="5" t="str">
        <f>TEXT(Table1[[#This Row],[Date]],"mmm")</f>
        <v>May</v>
      </c>
      <c r="O4691" s="5">
        <f>YEAR(Table1[[#This Row],[Date]])</f>
        <v>2024</v>
      </c>
    </row>
    <row r="4692" spans="1:15" x14ac:dyDescent="0.25">
      <c r="A4692" s="5">
        <v>4691</v>
      </c>
      <c r="B4692" s="6">
        <v>45075</v>
      </c>
      <c r="C4692" s="5" t="s">
        <v>60</v>
      </c>
      <c r="D4692" s="5" t="str">
        <f>VLOOKUP($C4692,'Sales Person'!$A$1:$C$21,2,0)</f>
        <v>Cathy Kelley</v>
      </c>
      <c r="E4692" s="5" t="s">
        <v>13</v>
      </c>
      <c r="F4692" s="5" t="str">
        <f>VLOOKUP($E4692,Country!$A$1:$B$11,2,0)</f>
        <v>Asia</v>
      </c>
      <c r="G4692" s="5" t="s">
        <v>24</v>
      </c>
      <c r="H4692" s="5" t="str">
        <f>VLOOKUP($G4692,Products!$A$1:$C$11,COLUMNS(Products!$A$2:B4692),0)</f>
        <v>Audio</v>
      </c>
      <c r="I4692" s="5">
        <f>VLOOKUP($G4692,Products!$A$1:$C$11,COLUMNS(Products!$A$2:C4692),0)</f>
        <v>195.62</v>
      </c>
      <c r="J4692" s="5">
        <v>530.92999999999995</v>
      </c>
      <c r="K4692" s="5" t="s">
        <v>82</v>
      </c>
      <c r="L4692" s="5" t="s">
        <v>83</v>
      </c>
      <c r="M4692" s="5" t="str">
        <f t="shared" si="73"/>
        <v>0</v>
      </c>
      <c r="N4692" s="5" t="str">
        <f>TEXT(Table1[[#This Row],[Date]],"mmm")</f>
        <v>May</v>
      </c>
      <c r="O4692" s="5">
        <f>YEAR(Table1[[#This Row],[Date]])</f>
        <v>2023</v>
      </c>
    </row>
    <row r="4693" spans="1:15" x14ac:dyDescent="0.25">
      <c r="A4693" s="5">
        <v>4692</v>
      </c>
      <c r="B4693" s="6">
        <v>45119</v>
      </c>
      <c r="C4693" s="5" t="s">
        <v>74</v>
      </c>
      <c r="D4693" s="5" t="str">
        <f>VLOOKUP($C4693,'Sales Person'!$A$1:$C$21,2,0)</f>
        <v>Michale Cole</v>
      </c>
      <c r="E4693" s="5" t="s">
        <v>11</v>
      </c>
      <c r="F4693" s="5" t="str">
        <f>VLOOKUP($E4693,Country!$A$1:$B$11,2,0)</f>
        <v>Asia</v>
      </c>
      <c r="G4693" s="5" t="s">
        <v>32</v>
      </c>
      <c r="H4693" s="5" t="str">
        <f>VLOOKUP($G4693,Products!$A$1:$C$11,COLUMNS(Products!$A$2:B4693),0)</f>
        <v>Audio</v>
      </c>
      <c r="I4693" s="5">
        <f>VLOOKUP($G4693,Products!$A$1:$C$11,COLUMNS(Products!$A$2:C4693),0)</f>
        <v>143.09</v>
      </c>
      <c r="J4693" s="5">
        <v>443.85</v>
      </c>
      <c r="K4693" s="5" t="s">
        <v>82</v>
      </c>
      <c r="L4693" s="5" t="s">
        <v>83</v>
      </c>
      <c r="M4693" s="5" t="str">
        <f t="shared" si="73"/>
        <v>0</v>
      </c>
      <c r="N4693" s="5" t="str">
        <f>TEXT(Table1[[#This Row],[Date]],"mmm")</f>
        <v>Jul</v>
      </c>
      <c r="O4693" s="5">
        <f>YEAR(Table1[[#This Row],[Date]])</f>
        <v>2023</v>
      </c>
    </row>
    <row r="4694" spans="1:15" x14ac:dyDescent="0.25">
      <c r="A4694" s="5">
        <v>4693</v>
      </c>
      <c r="B4694" s="6">
        <v>45543</v>
      </c>
      <c r="C4694" s="5" t="s">
        <v>60</v>
      </c>
      <c r="D4694" s="5" t="str">
        <f>VLOOKUP($C4694,'Sales Person'!$A$1:$C$21,2,0)</f>
        <v>Cathy Kelley</v>
      </c>
      <c r="E4694" s="5" t="s">
        <v>2</v>
      </c>
      <c r="F4694" s="5" t="str">
        <f>VLOOKUP($E4694,Country!$A$1:$B$11,2,0)</f>
        <v>North America</v>
      </c>
      <c r="G4694" s="5" t="s">
        <v>24</v>
      </c>
      <c r="H4694" s="5" t="str">
        <f>VLOOKUP($G4694,Products!$A$1:$C$11,COLUMNS(Products!$A$2:B4694),0)</f>
        <v>Audio</v>
      </c>
      <c r="I4694" s="5">
        <f>VLOOKUP($G4694,Products!$A$1:$C$11,COLUMNS(Products!$A$2:C4694),0)</f>
        <v>195.62</v>
      </c>
      <c r="J4694" s="5">
        <v>600.16999999999996</v>
      </c>
      <c r="K4694" s="5" t="s">
        <v>81</v>
      </c>
      <c r="L4694" s="6">
        <v>45544</v>
      </c>
      <c r="M4694" s="5">
        <f t="shared" si="73"/>
        <v>1</v>
      </c>
      <c r="N4694" s="5" t="str">
        <f>TEXT(Table1[[#This Row],[Date]],"mmm")</f>
        <v>Sep</v>
      </c>
      <c r="O4694" s="5">
        <f>YEAR(Table1[[#This Row],[Date]])</f>
        <v>2024</v>
      </c>
    </row>
    <row r="4695" spans="1:15" x14ac:dyDescent="0.25">
      <c r="A4695" s="5">
        <v>4694</v>
      </c>
      <c r="B4695" s="6">
        <v>45422</v>
      </c>
      <c r="C4695" s="5" t="s">
        <v>70</v>
      </c>
      <c r="D4695" s="5" t="str">
        <f>VLOOKUP($C4695,'Sales Person'!$A$1:$C$21,2,0)</f>
        <v>Cathy Kelley</v>
      </c>
      <c r="E4695" s="5" t="s">
        <v>15</v>
      </c>
      <c r="F4695" s="5" t="str">
        <f>VLOOKUP($E4695,Country!$A$1:$B$11,2,0)</f>
        <v>Oceania</v>
      </c>
      <c r="G4695" s="5" t="s">
        <v>31</v>
      </c>
      <c r="H4695" s="5" t="str">
        <f>VLOOKUP($G4695,Products!$A$1:$C$11,COLUMNS(Products!$A$2:B4695),0)</f>
        <v>Electronics</v>
      </c>
      <c r="I4695" s="5">
        <f>VLOOKUP($G4695,Products!$A$1:$C$11,COLUMNS(Products!$A$2:C4695),0)</f>
        <v>71.97</v>
      </c>
      <c r="J4695" s="5">
        <v>483.12</v>
      </c>
      <c r="K4695" s="5" t="s">
        <v>81</v>
      </c>
      <c r="L4695" s="6">
        <v>45442</v>
      </c>
      <c r="M4695" s="5">
        <f t="shared" si="73"/>
        <v>20</v>
      </c>
      <c r="N4695" s="5" t="str">
        <f>TEXT(Table1[[#This Row],[Date]],"mmm")</f>
        <v>May</v>
      </c>
      <c r="O4695" s="5">
        <f>YEAR(Table1[[#This Row],[Date]])</f>
        <v>2024</v>
      </c>
    </row>
    <row r="4696" spans="1:15" x14ac:dyDescent="0.25">
      <c r="A4696" s="5">
        <v>4695</v>
      </c>
      <c r="B4696" s="6">
        <v>45391</v>
      </c>
      <c r="C4696" s="5" t="s">
        <v>42</v>
      </c>
      <c r="D4696" s="5" t="str">
        <f>VLOOKUP($C4696,'Sales Person'!$A$1:$C$21,2,0)</f>
        <v>Cathy Kelley</v>
      </c>
      <c r="E4696" s="5" t="s">
        <v>5</v>
      </c>
      <c r="F4696" s="5" t="str">
        <f>VLOOKUP($E4696,Country!$A$1:$B$11,2,0)</f>
        <v>South America</v>
      </c>
      <c r="G4696" s="5" t="s">
        <v>32</v>
      </c>
      <c r="H4696" s="5" t="str">
        <f>VLOOKUP($G4696,Products!$A$1:$C$11,COLUMNS(Products!$A$2:B4696),0)</f>
        <v>Audio</v>
      </c>
      <c r="I4696" s="5">
        <f>VLOOKUP($G4696,Products!$A$1:$C$11,COLUMNS(Products!$A$2:C4696),0)</f>
        <v>143.09</v>
      </c>
      <c r="J4696" s="5">
        <v>768.68</v>
      </c>
      <c r="K4696" s="5" t="s">
        <v>84</v>
      </c>
      <c r="L4696" s="5" t="s">
        <v>83</v>
      </c>
      <c r="M4696" s="5" t="str">
        <f t="shared" si="73"/>
        <v>0</v>
      </c>
      <c r="N4696" s="5" t="str">
        <f>TEXT(Table1[[#This Row],[Date]],"mmm")</f>
        <v>Apr</v>
      </c>
      <c r="O4696" s="5">
        <f>YEAR(Table1[[#This Row],[Date]])</f>
        <v>2024</v>
      </c>
    </row>
    <row r="4697" spans="1:15" x14ac:dyDescent="0.25">
      <c r="A4697" s="5">
        <v>4696</v>
      </c>
      <c r="B4697" s="6">
        <v>45429</v>
      </c>
      <c r="C4697" s="5" t="s">
        <v>58</v>
      </c>
      <c r="D4697" s="5" t="str">
        <f>VLOOKUP($C4697,'Sales Person'!$A$1:$C$21,2,0)</f>
        <v>Nick Patrick</v>
      </c>
      <c r="E4697" s="5" t="s">
        <v>4</v>
      </c>
      <c r="F4697" s="5" t="str">
        <f>VLOOKUP($E4697,Country!$A$1:$B$11,2,0)</f>
        <v>North America</v>
      </c>
      <c r="G4697" s="5" t="s">
        <v>28</v>
      </c>
      <c r="H4697" s="5" t="str">
        <f>VLOOKUP($G4697,Products!$A$1:$C$11,COLUMNS(Products!$A$2:B4697),0)</f>
        <v>Electronics</v>
      </c>
      <c r="I4697" s="5">
        <f>VLOOKUP($G4697,Products!$A$1:$C$11,COLUMNS(Products!$A$2:C4697),0)</f>
        <v>282.79000000000002</v>
      </c>
      <c r="J4697" s="5">
        <v>196.27</v>
      </c>
      <c r="K4697" s="5" t="s">
        <v>84</v>
      </c>
      <c r="L4697" s="5" t="s">
        <v>83</v>
      </c>
      <c r="M4697" s="5" t="str">
        <f t="shared" si="73"/>
        <v>0</v>
      </c>
      <c r="N4697" s="5" t="str">
        <f>TEXT(Table1[[#This Row],[Date]],"mmm")</f>
        <v>May</v>
      </c>
      <c r="O4697" s="5">
        <f>YEAR(Table1[[#This Row],[Date]])</f>
        <v>2024</v>
      </c>
    </row>
    <row r="4698" spans="1:15" x14ac:dyDescent="0.25">
      <c r="A4698" s="5">
        <v>4697</v>
      </c>
      <c r="B4698" s="6">
        <v>45042</v>
      </c>
      <c r="C4698" s="5" t="s">
        <v>54</v>
      </c>
      <c r="D4698" s="5" t="str">
        <f>VLOOKUP($C4698,'Sales Person'!$A$1:$C$21,2,0)</f>
        <v>Michale Cole</v>
      </c>
      <c r="E4698" s="5" t="s">
        <v>10</v>
      </c>
      <c r="F4698" s="5" t="str">
        <f>VLOOKUP($E4698,Country!$A$1:$B$11,2,0)</f>
        <v>Europe</v>
      </c>
      <c r="G4698" s="5" t="s">
        <v>28</v>
      </c>
      <c r="H4698" s="5" t="str">
        <f>VLOOKUP($G4698,Products!$A$1:$C$11,COLUMNS(Products!$A$2:B4698),0)</f>
        <v>Electronics</v>
      </c>
      <c r="I4698" s="5">
        <f>VLOOKUP($G4698,Products!$A$1:$C$11,COLUMNS(Products!$A$2:C4698),0)</f>
        <v>282.79000000000002</v>
      </c>
      <c r="J4698" s="5">
        <v>403.65</v>
      </c>
      <c r="K4698" s="5" t="s">
        <v>81</v>
      </c>
      <c r="L4698" s="6">
        <v>45048</v>
      </c>
      <c r="M4698" s="5">
        <f t="shared" si="73"/>
        <v>6</v>
      </c>
      <c r="N4698" s="5" t="str">
        <f>TEXT(Table1[[#This Row],[Date]],"mmm")</f>
        <v>Apr</v>
      </c>
      <c r="O4698" s="5">
        <f>YEAR(Table1[[#This Row],[Date]])</f>
        <v>2023</v>
      </c>
    </row>
    <row r="4699" spans="1:15" x14ac:dyDescent="0.25">
      <c r="A4699" s="5">
        <v>4698</v>
      </c>
      <c r="B4699" s="6">
        <v>45136</v>
      </c>
      <c r="C4699" s="5" t="s">
        <v>48</v>
      </c>
      <c r="D4699" s="5" t="str">
        <f>VLOOKUP($C4699,'Sales Person'!$A$1:$C$21,2,0)</f>
        <v>Cathy Kelley</v>
      </c>
      <c r="E4699" s="5" t="s">
        <v>5</v>
      </c>
      <c r="F4699" s="5" t="str">
        <f>VLOOKUP($E4699,Country!$A$1:$B$11,2,0)</f>
        <v>South America</v>
      </c>
      <c r="G4699" s="5" t="s">
        <v>22</v>
      </c>
      <c r="H4699" s="5" t="str">
        <f>VLOOKUP($G4699,Products!$A$1:$C$11,COLUMNS(Products!$A$2:B4699),0)</f>
        <v>Computing</v>
      </c>
      <c r="I4699" s="5">
        <f>VLOOKUP($G4699,Products!$A$1:$C$11,COLUMNS(Products!$A$2:C4699),0)</f>
        <v>415.78</v>
      </c>
      <c r="J4699" s="5">
        <v>512.91999999999996</v>
      </c>
      <c r="K4699" s="5" t="s">
        <v>82</v>
      </c>
      <c r="L4699" s="5" t="s">
        <v>83</v>
      </c>
      <c r="M4699" s="5" t="str">
        <f t="shared" si="73"/>
        <v>0</v>
      </c>
      <c r="N4699" s="5" t="str">
        <f>TEXT(Table1[[#This Row],[Date]],"mmm")</f>
        <v>Jul</v>
      </c>
      <c r="O4699" s="5">
        <f>YEAR(Table1[[#This Row],[Date]])</f>
        <v>2023</v>
      </c>
    </row>
    <row r="4700" spans="1:15" x14ac:dyDescent="0.25">
      <c r="A4700" s="5">
        <v>4699</v>
      </c>
      <c r="B4700" s="6">
        <v>45404</v>
      </c>
      <c r="C4700" s="5" t="s">
        <v>68</v>
      </c>
      <c r="D4700" s="5" t="str">
        <f>VLOOKUP($C4700,'Sales Person'!$A$1:$C$21,2,0)</f>
        <v>Samantha Irvin</v>
      </c>
      <c r="E4700" s="5" t="s">
        <v>7</v>
      </c>
      <c r="F4700" s="5" t="str">
        <f>VLOOKUP($E4700,Country!$A$1:$B$11,2,0)</f>
        <v>Europe</v>
      </c>
      <c r="G4700" s="5" t="s">
        <v>22</v>
      </c>
      <c r="H4700" s="5" t="str">
        <f>VLOOKUP($G4700,Products!$A$1:$C$11,COLUMNS(Products!$A$2:B4700),0)</f>
        <v>Computing</v>
      </c>
      <c r="I4700" s="5">
        <f>VLOOKUP($G4700,Products!$A$1:$C$11,COLUMNS(Products!$A$2:C4700),0)</f>
        <v>415.78</v>
      </c>
      <c r="J4700" s="5">
        <v>387.45</v>
      </c>
      <c r="K4700" s="5" t="s">
        <v>82</v>
      </c>
      <c r="L4700" s="5" t="s">
        <v>83</v>
      </c>
      <c r="M4700" s="5" t="str">
        <f t="shared" si="73"/>
        <v>0</v>
      </c>
      <c r="N4700" s="5" t="str">
        <f>TEXT(Table1[[#This Row],[Date]],"mmm")</f>
        <v>Apr</v>
      </c>
      <c r="O4700" s="5">
        <f>YEAR(Table1[[#This Row],[Date]])</f>
        <v>2024</v>
      </c>
    </row>
    <row r="4701" spans="1:15" x14ac:dyDescent="0.25">
      <c r="A4701" s="5">
        <v>4700</v>
      </c>
      <c r="B4701" s="6">
        <v>44939</v>
      </c>
      <c r="C4701" s="5" t="s">
        <v>58</v>
      </c>
      <c r="D4701" s="5" t="str">
        <f>VLOOKUP($C4701,'Sales Person'!$A$1:$C$21,2,0)</f>
        <v>Nick Patrick</v>
      </c>
      <c r="E4701" s="5" t="s">
        <v>9</v>
      </c>
      <c r="F4701" s="5" t="str">
        <f>VLOOKUP($E4701,Country!$A$1:$B$11,2,0)</f>
        <v>Europe</v>
      </c>
      <c r="G4701" s="5" t="s">
        <v>20</v>
      </c>
      <c r="H4701" s="5" t="str">
        <f>VLOOKUP($G4701,Products!$A$1:$C$11,COLUMNS(Products!$A$2:B4701),0)</f>
        <v>Office Equipment</v>
      </c>
      <c r="I4701" s="5">
        <f>VLOOKUP($G4701,Products!$A$1:$C$11,COLUMNS(Products!$A$2:C4701),0)</f>
        <v>350.59</v>
      </c>
      <c r="J4701" s="5">
        <v>249.19</v>
      </c>
      <c r="K4701" s="5" t="s">
        <v>81</v>
      </c>
      <c r="L4701" s="6">
        <v>44949</v>
      </c>
      <c r="M4701" s="5">
        <f t="shared" si="73"/>
        <v>10</v>
      </c>
      <c r="N4701" s="5" t="str">
        <f>TEXT(Table1[[#This Row],[Date]],"mmm")</f>
        <v>Jan</v>
      </c>
      <c r="O4701" s="5">
        <f>YEAR(Table1[[#This Row],[Date]])</f>
        <v>2023</v>
      </c>
    </row>
    <row r="4702" spans="1:15" x14ac:dyDescent="0.25">
      <c r="A4702" s="5">
        <v>4701</v>
      </c>
      <c r="B4702" s="6">
        <v>45538</v>
      </c>
      <c r="C4702" s="5" t="s">
        <v>36</v>
      </c>
      <c r="D4702" s="5" t="str">
        <f>VLOOKUP($C4702,'Sales Person'!$A$1:$C$21,2,0)</f>
        <v>Michale Cole</v>
      </c>
      <c r="E4702" s="5" t="s">
        <v>7</v>
      </c>
      <c r="F4702" s="5" t="str">
        <f>VLOOKUP($E4702,Country!$A$1:$B$11,2,0)</f>
        <v>Europe</v>
      </c>
      <c r="G4702" s="5" t="s">
        <v>24</v>
      </c>
      <c r="H4702" s="5" t="str">
        <f>VLOOKUP($G4702,Products!$A$1:$C$11,COLUMNS(Products!$A$2:B4702),0)</f>
        <v>Audio</v>
      </c>
      <c r="I4702" s="5">
        <f>VLOOKUP($G4702,Products!$A$1:$C$11,COLUMNS(Products!$A$2:C4702),0)</f>
        <v>195.62</v>
      </c>
      <c r="J4702" s="5">
        <v>746.69</v>
      </c>
      <c r="K4702" s="5" t="s">
        <v>84</v>
      </c>
      <c r="L4702" s="5" t="s">
        <v>83</v>
      </c>
      <c r="M4702" s="5" t="str">
        <f t="shared" si="73"/>
        <v>0</v>
      </c>
      <c r="N4702" s="5" t="str">
        <f>TEXT(Table1[[#This Row],[Date]],"mmm")</f>
        <v>Sep</v>
      </c>
      <c r="O4702" s="5">
        <f>YEAR(Table1[[#This Row],[Date]])</f>
        <v>2024</v>
      </c>
    </row>
    <row r="4703" spans="1:15" x14ac:dyDescent="0.25">
      <c r="A4703" s="5">
        <v>4702</v>
      </c>
      <c r="B4703" s="6">
        <v>45247</v>
      </c>
      <c r="C4703" s="5" t="s">
        <v>38</v>
      </c>
      <c r="D4703" s="5" t="str">
        <f>VLOOKUP($C4703,'Sales Person'!$A$1:$C$21,2,0)</f>
        <v>Samantha Irvin</v>
      </c>
      <c r="E4703" s="5" t="s">
        <v>9</v>
      </c>
      <c r="F4703" s="5" t="str">
        <f>VLOOKUP($E4703,Country!$A$1:$B$11,2,0)</f>
        <v>Europe</v>
      </c>
      <c r="G4703" s="5" t="s">
        <v>29</v>
      </c>
      <c r="H4703" s="5" t="str">
        <f>VLOOKUP($G4703,Products!$A$1:$C$11,COLUMNS(Products!$A$2:B4703),0)</f>
        <v>Computing</v>
      </c>
      <c r="I4703" s="5">
        <f>VLOOKUP($G4703,Products!$A$1:$C$11,COLUMNS(Products!$A$2:C4703),0)</f>
        <v>104.6</v>
      </c>
      <c r="J4703" s="5">
        <v>666.51</v>
      </c>
      <c r="K4703" s="5" t="s">
        <v>81</v>
      </c>
      <c r="L4703" s="6">
        <v>45257</v>
      </c>
      <c r="M4703" s="5">
        <f t="shared" si="73"/>
        <v>10</v>
      </c>
      <c r="N4703" s="5" t="str">
        <f>TEXT(Table1[[#This Row],[Date]],"mmm")</f>
        <v>Nov</v>
      </c>
      <c r="O4703" s="5">
        <f>YEAR(Table1[[#This Row],[Date]])</f>
        <v>2023</v>
      </c>
    </row>
    <row r="4704" spans="1:15" x14ac:dyDescent="0.25">
      <c r="A4704" s="5">
        <v>4703</v>
      </c>
      <c r="B4704" s="6">
        <v>45330</v>
      </c>
      <c r="C4704" s="5" t="s">
        <v>56</v>
      </c>
      <c r="D4704" s="5" t="str">
        <f>VLOOKUP($C4704,'Sales Person'!$A$1:$C$21,2,0)</f>
        <v>Nick Patrick</v>
      </c>
      <c r="E4704" s="5" t="s">
        <v>15</v>
      </c>
      <c r="F4704" s="5" t="str">
        <f>VLOOKUP($E4704,Country!$A$1:$B$11,2,0)</f>
        <v>Oceania</v>
      </c>
      <c r="G4704" s="5" t="s">
        <v>29</v>
      </c>
      <c r="H4704" s="5" t="str">
        <f>VLOOKUP($G4704,Products!$A$1:$C$11,COLUMNS(Products!$A$2:B4704),0)</f>
        <v>Computing</v>
      </c>
      <c r="I4704" s="5">
        <f>VLOOKUP($G4704,Products!$A$1:$C$11,COLUMNS(Products!$A$2:C4704),0)</f>
        <v>104.6</v>
      </c>
      <c r="J4704" s="5">
        <v>432.68</v>
      </c>
      <c r="K4704" s="5" t="s">
        <v>84</v>
      </c>
      <c r="L4704" s="5" t="s">
        <v>83</v>
      </c>
      <c r="M4704" s="5" t="str">
        <f t="shared" si="73"/>
        <v>0</v>
      </c>
      <c r="N4704" s="5" t="str">
        <f>TEXT(Table1[[#This Row],[Date]],"mmm")</f>
        <v>Feb</v>
      </c>
      <c r="O4704" s="5">
        <f>YEAR(Table1[[#This Row],[Date]])</f>
        <v>2024</v>
      </c>
    </row>
    <row r="4705" spans="1:15" x14ac:dyDescent="0.25">
      <c r="A4705" s="5">
        <v>4704</v>
      </c>
      <c r="B4705" s="6">
        <v>45393</v>
      </c>
      <c r="C4705" s="5" t="s">
        <v>48</v>
      </c>
      <c r="D4705" s="5" t="str">
        <f>VLOOKUP($C4705,'Sales Person'!$A$1:$C$21,2,0)</f>
        <v>Cathy Kelley</v>
      </c>
      <c r="E4705" s="5" t="s">
        <v>13</v>
      </c>
      <c r="F4705" s="5" t="str">
        <f>VLOOKUP($E4705,Country!$A$1:$B$11,2,0)</f>
        <v>Asia</v>
      </c>
      <c r="G4705" s="5" t="s">
        <v>24</v>
      </c>
      <c r="H4705" s="5" t="str">
        <f>VLOOKUP($G4705,Products!$A$1:$C$11,COLUMNS(Products!$A$2:B4705),0)</f>
        <v>Audio</v>
      </c>
      <c r="I4705" s="5">
        <f>VLOOKUP($G4705,Products!$A$1:$C$11,COLUMNS(Products!$A$2:C4705),0)</f>
        <v>195.62</v>
      </c>
      <c r="J4705" s="5">
        <v>107.29</v>
      </c>
      <c r="K4705" s="5" t="s">
        <v>82</v>
      </c>
      <c r="L4705" s="5" t="s">
        <v>83</v>
      </c>
      <c r="M4705" s="5" t="str">
        <f t="shared" si="73"/>
        <v>0</v>
      </c>
      <c r="N4705" s="5" t="str">
        <f>TEXT(Table1[[#This Row],[Date]],"mmm")</f>
        <v>Apr</v>
      </c>
      <c r="O4705" s="5">
        <f>YEAR(Table1[[#This Row],[Date]])</f>
        <v>2024</v>
      </c>
    </row>
    <row r="4706" spans="1:15" x14ac:dyDescent="0.25">
      <c r="A4706" s="5">
        <v>4705</v>
      </c>
      <c r="B4706" s="6">
        <v>44980</v>
      </c>
      <c r="C4706" s="5" t="s">
        <v>48</v>
      </c>
      <c r="D4706" s="5" t="str">
        <f>VLOOKUP($C4706,'Sales Person'!$A$1:$C$21,2,0)</f>
        <v>Cathy Kelley</v>
      </c>
      <c r="E4706" s="5" t="s">
        <v>2</v>
      </c>
      <c r="F4706" s="5" t="str">
        <f>VLOOKUP($E4706,Country!$A$1:$B$11,2,0)</f>
        <v>North America</v>
      </c>
      <c r="G4706" s="5" t="s">
        <v>31</v>
      </c>
      <c r="H4706" s="5" t="str">
        <f>VLOOKUP($G4706,Products!$A$1:$C$11,COLUMNS(Products!$A$2:B4706),0)</f>
        <v>Electronics</v>
      </c>
      <c r="I4706" s="5">
        <f>VLOOKUP($G4706,Products!$A$1:$C$11,COLUMNS(Products!$A$2:C4706),0)</f>
        <v>71.97</v>
      </c>
      <c r="J4706" s="5">
        <v>320.10000000000002</v>
      </c>
      <c r="K4706" s="5" t="s">
        <v>84</v>
      </c>
      <c r="L4706" s="5" t="s">
        <v>83</v>
      </c>
      <c r="M4706" s="5" t="str">
        <f t="shared" si="73"/>
        <v>0</v>
      </c>
      <c r="N4706" s="5" t="str">
        <f>TEXT(Table1[[#This Row],[Date]],"mmm")</f>
        <v>Feb</v>
      </c>
      <c r="O4706" s="5">
        <f>YEAR(Table1[[#This Row],[Date]])</f>
        <v>2023</v>
      </c>
    </row>
    <row r="4707" spans="1:15" x14ac:dyDescent="0.25">
      <c r="A4707" s="5">
        <v>4706</v>
      </c>
      <c r="B4707" s="6">
        <v>45344</v>
      </c>
      <c r="C4707" s="5" t="s">
        <v>72</v>
      </c>
      <c r="D4707" s="5" t="str">
        <f>VLOOKUP($C4707,'Sales Person'!$A$1:$C$21,2,0)</f>
        <v>Cathy Kelley</v>
      </c>
      <c r="E4707" s="5" t="s">
        <v>13</v>
      </c>
      <c r="F4707" s="5" t="str">
        <f>VLOOKUP($E4707,Country!$A$1:$B$11,2,0)</f>
        <v>Asia</v>
      </c>
      <c r="G4707" s="5" t="s">
        <v>22</v>
      </c>
      <c r="H4707" s="5" t="str">
        <f>VLOOKUP($G4707,Products!$A$1:$C$11,COLUMNS(Products!$A$2:B4707),0)</f>
        <v>Computing</v>
      </c>
      <c r="I4707" s="5">
        <f>VLOOKUP($G4707,Products!$A$1:$C$11,COLUMNS(Products!$A$2:C4707),0)</f>
        <v>415.78</v>
      </c>
      <c r="J4707" s="5">
        <v>856.82</v>
      </c>
      <c r="K4707" s="5" t="s">
        <v>81</v>
      </c>
      <c r="L4707" s="6">
        <v>45359</v>
      </c>
      <c r="M4707" s="5">
        <f t="shared" si="73"/>
        <v>15</v>
      </c>
      <c r="N4707" s="5" t="str">
        <f>TEXT(Table1[[#This Row],[Date]],"mmm")</f>
        <v>Feb</v>
      </c>
      <c r="O4707" s="5">
        <f>YEAR(Table1[[#This Row],[Date]])</f>
        <v>2024</v>
      </c>
    </row>
    <row r="4708" spans="1:15" x14ac:dyDescent="0.25">
      <c r="A4708" s="5">
        <v>4707</v>
      </c>
      <c r="B4708" s="6">
        <v>45136</v>
      </c>
      <c r="C4708" s="5" t="s">
        <v>72</v>
      </c>
      <c r="D4708" s="5" t="str">
        <f>VLOOKUP($C4708,'Sales Person'!$A$1:$C$21,2,0)</f>
        <v>Cathy Kelley</v>
      </c>
      <c r="E4708" s="5" t="s">
        <v>11</v>
      </c>
      <c r="F4708" s="5" t="str">
        <f>VLOOKUP($E4708,Country!$A$1:$B$11,2,0)</f>
        <v>Asia</v>
      </c>
      <c r="G4708" s="5" t="s">
        <v>28</v>
      </c>
      <c r="H4708" s="5" t="str">
        <f>VLOOKUP($G4708,Products!$A$1:$C$11,COLUMNS(Products!$A$2:B4708),0)</f>
        <v>Electronics</v>
      </c>
      <c r="I4708" s="5">
        <f>VLOOKUP($G4708,Products!$A$1:$C$11,COLUMNS(Products!$A$2:C4708),0)</f>
        <v>282.79000000000002</v>
      </c>
      <c r="J4708" s="5">
        <v>451.08</v>
      </c>
      <c r="K4708" s="5" t="s">
        <v>84</v>
      </c>
      <c r="L4708" s="5" t="s">
        <v>83</v>
      </c>
      <c r="M4708" s="5" t="str">
        <f t="shared" si="73"/>
        <v>0</v>
      </c>
      <c r="N4708" s="5" t="str">
        <f>TEXT(Table1[[#This Row],[Date]],"mmm")</f>
        <v>Jul</v>
      </c>
      <c r="O4708" s="5">
        <f>YEAR(Table1[[#This Row],[Date]])</f>
        <v>2023</v>
      </c>
    </row>
    <row r="4709" spans="1:15" x14ac:dyDescent="0.25">
      <c r="A4709" s="5">
        <v>4708</v>
      </c>
      <c r="B4709" s="6">
        <v>45410</v>
      </c>
      <c r="C4709" s="5" t="s">
        <v>60</v>
      </c>
      <c r="D4709" s="5" t="str">
        <f>VLOOKUP($C4709,'Sales Person'!$A$1:$C$21,2,0)</f>
        <v>Cathy Kelley</v>
      </c>
      <c r="E4709" s="5" t="s">
        <v>15</v>
      </c>
      <c r="F4709" s="5" t="str">
        <f>VLOOKUP($E4709,Country!$A$1:$B$11,2,0)</f>
        <v>Oceania</v>
      </c>
      <c r="G4709" s="5" t="s">
        <v>26</v>
      </c>
      <c r="H4709" s="5" t="str">
        <f>VLOOKUP($G4709,Products!$A$1:$C$11,COLUMNS(Products!$A$2:B4709),0)</f>
        <v>Electronics</v>
      </c>
      <c r="I4709" s="5">
        <f>VLOOKUP($G4709,Products!$A$1:$C$11,COLUMNS(Products!$A$2:C4709),0)</f>
        <v>263.2</v>
      </c>
      <c r="J4709" s="5">
        <v>117.34</v>
      </c>
      <c r="K4709" s="5" t="s">
        <v>82</v>
      </c>
      <c r="L4709" s="5" t="s">
        <v>83</v>
      </c>
      <c r="M4709" s="5" t="str">
        <f t="shared" si="73"/>
        <v>0</v>
      </c>
      <c r="N4709" s="5" t="str">
        <f>TEXT(Table1[[#This Row],[Date]],"mmm")</f>
        <v>Apr</v>
      </c>
      <c r="O4709" s="5">
        <f>YEAR(Table1[[#This Row],[Date]])</f>
        <v>2024</v>
      </c>
    </row>
    <row r="4710" spans="1:15" x14ac:dyDescent="0.25">
      <c r="A4710" s="5">
        <v>4709</v>
      </c>
      <c r="B4710" s="6">
        <v>45304</v>
      </c>
      <c r="C4710" s="5" t="s">
        <v>54</v>
      </c>
      <c r="D4710" s="5" t="str">
        <f>VLOOKUP($C4710,'Sales Person'!$A$1:$C$21,2,0)</f>
        <v>Michale Cole</v>
      </c>
      <c r="E4710" s="5" t="s">
        <v>5</v>
      </c>
      <c r="F4710" s="5" t="str">
        <f>VLOOKUP($E4710,Country!$A$1:$B$11,2,0)</f>
        <v>South America</v>
      </c>
      <c r="G4710" s="5" t="s">
        <v>33</v>
      </c>
      <c r="H4710" s="5" t="str">
        <f>VLOOKUP($G4710,Products!$A$1:$C$11,COLUMNS(Products!$A$2:B4710),0)</f>
        <v>Electronics</v>
      </c>
      <c r="I4710" s="5">
        <f>VLOOKUP($G4710,Products!$A$1:$C$11,COLUMNS(Products!$A$2:C4710),0)</f>
        <v>381.62</v>
      </c>
      <c r="J4710" s="5">
        <v>795.2</v>
      </c>
      <c r="K4710" s="5" t="s">
        <v>81</v>
      </c>
      <c r="L4710" s="6">
        <v>45308</v>
      </c>
      <c r="M4710" s="5">
        <f t="shared" si="73"/>
        <v>4</v>
      </c>
      <c r="N4710" s="5" t="str">
        <f>TEXT(Table1[[#This Row],[Date]],"mmm")</f>
        <v>Jan</v>
      </c>
      <c r="O4710" s="5">
        <f>YEAR(Table1[[#This Row],[Date]])</f>
        <v>2024</v>
      </c>
    </row>
    <row r="4711" spans="1:15" x14ac:dyDescent="0.25">
      <c r="A4711" s="5">
        <v>4710</v>
      </c>
      <c r="B4711" s="6">
        <v>45090</v>
      </c>
      <c r="C4711" s="5" t="s">
        <v>72</v>
      </c>
      <c r="D4711" s="5" t="str">
        <f>VLOOKUP($C4711,'Sales Person'!$A$1:$C$21,2,0)</f>
        <v>Cathy Kelley</v>
      </c>
      <c r="E4711" s="5" t="s">
        <v>14</v>
      </c>
      <c r="F4711" s="5" t="str">
        <f>VLOOKUP($E4711,Country!$A$1:$B$11,2,0)</f>
        <v>Asia</v>
      </c>
      <c r="G4711" s="5" t="s">
        <v>32</v>
      </c>
      <c r="H4711" s="5" t="str">
        <f>VLOOKUP($G4711,Products!$A$1:$C$11,COLUMNS(Products!$A$2:B4711),0)</f>
        <v>Audio</v>
      </c>
      <c r="I4711" s="5">
        <f>VLOOKUP($G4711,Products!$A$1:$C$11,COLUMNS(Products!$A$2:C4711),0)</f>
        <v>143.09</v>
      </c>
      <c r="J4711" s="5">
        <v>419.09</v>
      </c>
      <c r="K4711" s="5" t="s">
        <v>84</v>
      </c>
      <c r="L4711" s="5" t="s">
        <v>83</v>
      </c>
      <c r="M4711" s="5" t="str">
        <f t="shared" si="73"/>
        <v>0</v>
      </c>
      <c r="N4711" s="5" t="str">
        <f>TEXT(Table1[[#This Row],[Date]],"mmm")</f>
        <v>Jun</v>
      </c>
      <c r="O4711" s="5">
        <f>YEAR(Table1[[#This Row],[Date]])</f>
        <v>2023</v>
      </c>
    </row>
    <row r="4712" spans="1:15" x14ac:dyDescent="0.25">
      <c r="A4712" s="5">
        <v>4711</v>
      </c>
      <c r="B4712" s="6">
        <v>45566</v>
      </c>
      <c r="C4712" s="5" t="s">
        <v>42</v>
      </c>
      <c r="D4712" s="5" t="str">
        <f>VLOOKUP($C4712,'Sales Person'!$A$1:$C$21,2,0)</f>
        <v>Cathy Kelley</v>
      </c>
      <c r="E4712" s="5" t="s">
        <v>9</v>
      </c>
      <c r="F4712" s="5" t="str">
        <f>VLOOKUP($E4712,Country!$A$1:$B$11,2,0)</f>
        <v>Europe</v>
      </c>
      <c r="G4712" s="5" t="s">
        <v>22</v>
      </c>
      <c r="H4712" s="5" t="str">
        <f>VLOOKUP($G4712,Products!$A$1:$C$11,COLUMNS(Products!$A$2:B4712),0)</f>
        <v>Computing</v>
      </c>
      <c r="I4712" s="5">
        <f>VLOOKUP($G4712,Products!$A$1:$C$11,COLUMNS(Products!$A$2:C4712),0)</f>
        <v>415.78</v>
      </c>
      <c r="J4712" s="5">
        <v>920.58</v>
      </c>
      <c r="K4712" s="5" t="s">
        <v>84</v>
      </c>
      <c r="L4712" s="5" t="s">
        <v>83</v>
      </c>
      <c r="M4712" s="5" t="str">
        <f t="shared" si="73"/>
        <v>0</v>
      </c>
      <c r="N4712" s="5" t="str">
        <f>TEXT(Table1[[#This Row],[Date]],"mmm")</f>
        <v>Oct</v>
      </c>
      <c r="O4712" s="5">
        <f>YEAR(Table1[[#This Row],[Date]])</f>
        <v>2024</v>
      </c>
    </row>
    <row r="4713" spans="1:15" x14ac:dyDescent="0.25">
      <c r="A4713" s="5">
        <v>4712</v>
      </c>
      <c r="B4713" s="6">
        <v>45505</v>
      </c>
      <c r="C4713" s="5" t="s">
        <v>42</v>
      </c>
      <c r="D4713" s="5" t="str">
        <f>VLOOKUP($C4713,'Sales Person'!$A$1:$C$21,2,0)</f>
        <v>Cathy Kelley</v>
      </c>
      <c r="E4713" s="5" t="s">
        <v>4</v>
      </c>
      <c r="F4713" s="5" t="str">
        <f>VLOOKUP($E4713,Country!$A$1:$B$11,2,0)</f>
        <v>North America</v>
      </c>
      <c r="G4713" s="5" t="s">
        <v>24</v>
      </c>
      <c r="H4713" s="5" t="str">
        <f>VLOOKUP($G4713,Products!$A$1:$C$11,COLUMNS(Products!$A$2:B4713),0)</f>
        <v>Audio</v>
      </c>
      <c r="I4713" s="5">
        <f>VLOOKUP($G4713,Products!$A$1:$C$11,COLUMNS(Products!$A$2:C4713),0)</f>
        <v>195.62</v>
      </c>
      <c r="J4713" s="5">
        <v>376.53</v>
      </c>
      <c r="K4713" s="5" t="s">
        <v>81</v>
      </c>
      <c r="L4713" s="6">
        <v>45507</v>
      </c>
      <c r="M4713" s="5">
        <f t="shared" si="73"/>
        <v>2</v>
      </c>
      <c r="N4713" s="5" t="str">
        <f>TEXT(Table1[[#This Row],[Date]],"mmm")</f>
        <v>Aug</v>
      </c>
      <c r="O4713" s="5">
        <f>YEAR(Table1[[#This Row],[Date]])</f>
        <v>2024</v>
      </c>
    </row>
    <row r="4714" spans="1:15" x14ac:dyDescent="0.25">
      <c r="A4714" s="5">
        <v>4713</v>
      </c>
      <c r="B4714" s="6">
        <v>45251</v>
      </c>
      <c r="C4714" s="5" t="s">
        <v>50</v>
      </c>
      <c r="D4714" s="5" t="str">
        <f>VLOOKUP($C4714,'Sales Person'!$A$1:$C$21,2,0)</f>
        <v>Michale Cole</v>
      </c>
      <c r="E4714" s="5" t="s">
        <v>7</v>
      </c>
      <c r="F4714" s="5" t="str">
        <f>VLOOKUP($E4714,Country!$A$1:$B$11,2,0)</f>
        <v>Europe</v>
      </c>
      <c r="G4714" s="5" t="s">
        <v>22</v>
      </c>
      <c r="H4714" s="5" t="str">
        <f>VLOOKUP($G4714,Products!$A$1:$C$11,COLUMNS(Products!$A$2:B4714),0)</f>
        <v>Computing</v>
      </c>
      <c r="I4714" s="5">
        <f>VLOOKUP($G4714,Products!$A$1:$C$11,COLUMNS(Products!$A$2:C4714),0)</f>
        <v>415.78</v>
      </c>
      <c r="J4714" s="5">
        <v>126.81</v>
      </c>
      <c r="K4714" s="5" t="s">
        <v>84</v>
      </c>
      <c r="L4714" s="5" t="s">
        <v>83</v>
      </c>
      <c r="M4714" s="5" t="str">
        <f t="shared" si="73"/>
        <v>0</v>
      </c>
      <c r="N4714" s="5" t="str">
        <f>TEXT(Table1[[#This Row],[Date]],"mmm")</f>
        <v>Nov</v>
      </c>
      <c r="O4714" s="5">
        <f>YEAR(Table1[[#This Row],[Date]])</f>
        <v>2023</v>
      </c>
    </row>
    <row r="4715" spans="1:15" x14ac:dyDescent="0.25">
      <c r="A4715" s="5">
        <v>4714</v>
      </c>
      <c r="B4715" s="6">
        <v>45279</v>
      </c>
      <c r="C4715" s="5" t="s">
        <v>44</v>
      </c>
      <c r="D4715" s="5" t="str">
        <f>VLOOKUP($C4715,'Sales Person'!$A$1:$C$21,2,0)</f>
        <v>Cathy Kelley</v>
      </c>
      <c r="E4715" s="5" t="s">
        <v>5</v>
      </c>
      <c r="F4715" s="5" t="str">
        <f>VLOOKUP($E4715,Country!$A$1:$B$11,2,0)</f>
        <v>South America</v>
      </c>
      <c r="G4715" s="5" t="s">
        <v>22</v>
      </c>
      <c r="H4715" s="5" t="str">
        <f>VLOOKUP($G4715,Products!$A$1:$C$11,COLUMNS(Products!$A$2:B4715),0)</f>
        <v>Computing</v>
      </c>
      <c r="I4715" s="5">
        <f>VLOOKUP($G4715,Products!$A$1:$C$11,COLUMNS(Products!$A$2:C4715),0)</f>
        <v>415.78</v>
      </c>
      <c r="J4715" s="5">
        <v>194.42</v>
      </c>
      <c r="K4715" s="5" t="s">
        <v>84</v>
      </c>
      <c r="L4715" s="5" t="s">
        <v>83</v>
      </c>
      <c r="M4715" s="5" t="str">
        <f t="shared" si="73"/>
        <v>0</v>
      </c>
      <c r="N4715" s="5" t="str">
        <f>TEXT(Table1[[#This Row],[Date]],"mmm")</f>
        <v>Dec</v>
      </c>
      <c r="O4715" s="5">
        <f>YEAR(Table1[[#This Row],[Date]])</f>
        <v>2023</v>
      </c>
    </row>
    <row r="4716" spans="1:15" x14ac:dyDescent="0.25">
      <c r="A4716" s="5">
        <v>4715</v>
      </c>
      <c r="B4716" s="6">
        <v>45613</v>
      </c>
      <c r="C4716" s="5" t="s">
        <v>74</v>
      </c>
      <c r="D4716" s="5" t="str">
        <f>VLOOKUP($C4716,'Sales Person'!$A$1:$C$21,2,0)</f>
        <v>Michale Cole</v>
      </c>
      <c r="E4716" s="5" t="s">
        <v>7</v>
      </c>
      <c r="F4716" s="5" t="str">
        <f>VLOOKUP($E4716,Country!$A$1:$B$11,2,0)</f>
        <v>Europe</v>
      </c>
      <c r="G4716" s="5" t="s">
        <v>20</v>
      </c>
      <c r="H4716" s="5" t="str">
        <f>VLOOKUP($G4716,Products!$A$1:$C$11,COLUMNS(Products!$A$2:B4716),0)</f>
        <v>Office Equipment</v>
      </c>
      <c r="I4716" s="5">
        <f>VLOOKUP($G4716,Products!$A$1:$C$11,COLUMNS(Products!$A$2:C4716),0)</f>
        <v>350.59</v>
      </c>
      <c r="J4716" s="5">
        <v>346.59</v>
      </c>
      <c r="K4716" s="5" t="s">
        <v>84</v>
      </c>
      <c r="L4716" s="5" t="s">
        <v>83</v>
      </c>
      <c r="M4716" s="5" t="str">
        <f t="shared" si="73"/>
        <v>0</v>
      </c>
      <c r="N4716" s="5" t="str">
        <f>TEXT(Table1[[#This Row],[Date]],"mmm")</f>
        <v>Nov</v>
      </c>
      <c r="O4716" s="5">
        <f>YEAR(Table1[[#This Row],[Date]])</f>
        <v>2024</v>
      </c>
    </row>
    <row r="4717" spans="1:15" x14ac:dyDescent="0.25">
      <c r="A4717" s="5">
        <v>4716</v>
      </c>
      <c r="B4717" s="6">
        <v>45235</v>
      </c>
      <c r="C4717" s="5" t="s">
        <v>74</v>
      </c>
      <c r="D4717" s="5" t="str">
        <f>VLOOKUP($C4717,'Sales Person'!$A$1:$C$21,2,0)</f>
        <v>Michale Cole</v>
      </c>
      <c r="E4717" s="5" t="s">
        <v>11</v>
      </c>
      <c r="F4717" s="5" t="str">
        <f>VLOOKUP($E4717,Country!$A$1:$B$11,2,0)</f>
        <v>Asia</v>
      </c>
      <c r="G4717" s="5" t="s">
        <v>33</v>
      </c>
      <c r="H4717" s="5" t="str">
        <f>VLOOKUP($G4717,Products!$A$1:$C$11,COLUMNS(Products!$A$2:B4717),0)</f>
        <v>Electronics</v>
      </c>
      <c r="I4717" s="5">
        <f>VLOOKUP($G4717,Products!$A$1:$C$11,COLUMNS(Products!$A$2:C4717),0)</f>
        <v>381.62</v>
      </c>
      <c r="J4717" s="5">
        <v>137.24</v>
      </c>
      <c r="K4717" s="5" t="s">
        <v>81</v>
      </c>
      <c r="L4717" s="6">
        <v>45247</v>
      </c>
      <c r="M4717" s="5">
        <f t="shared" si="73"/>
        <v>12</v>
      </c>
      <c r="N4717" s="5" t="str">
        <f>TEXT(Table1[[#This Row],[Date]],"mmm")</f>
        <v>Nov</v>
      </c>
      <c r="O4717" s="5">
        <f>YEAR(Table1[[#This Row],[Date]])</f>
        <v>2023</v>
      </c>
    </row>
    <row r="4718" spans="1:15" x14ac:dyDescent="0.25">
      <c r="A4718" s="5">
        <v>4717</v>
      </c>
      <c r="B4718" s="6">
        <v>45328</v>
      </c>
      <c r="C4718" s="5" t="s">
        <v>74</v>
      </c>
      <c r="D4718" s="5" t="str">
        <f>VLOOKUP($C4718,'Sales Person'!$A$1:$C$21,2,0)</f>
        <v>Michale Cole</v>
      </c>
      <c r="E4718" s="5" t="s">
        <v>5</v>
      </c>
      <c r="F4718" s="5" t="str">
        <f>VLOOKUP($E4718,Country!$A$1:$B$11,2,0)</f>
        <v>South America</v>
      </c>
      <c r="G4718" s="5" t="s">
        <v>30</v>
      </c>
      <c r="H4718" s="5" t="str">
        <f>VLOOKUP($G4718,Products!$A$1:$C$11,COLUMNS(Products!$A$2:B4718),0)</f>
        <v>Audio</v>
      </c>
      <c r="I4718" s="5">
        <f>VLOOKUP($G4718,Products!$A$1:$C$11,COLUMNS(Products!$A$2:C4718),0)</f>
        <v>199.57</v>
      </c>
      <c r="J4718" s="5">
        <v>426.54</v>
      </c>
      <c r="K4718" s="5" t="s">
        <v>82</v>
      </c>
      <c r="L4718" s="5" t="s">
        <v>83</v>
      </c>
      <c r="M4718" s="5" t="str">
        <f t="shared" si="73"/>
        <v>0</v>
      </c>
      <c r="N4718" s="5" t="str">
        <f>TEXT(Table1[[#This Row],[Date]],"mmm")</f>
        <v>Feb</v>
      </c>
      <c r="O4718" s="5">
        <f>YEAR(Table1[[#This Row],[Date]])</f>
        <v>2024</v>
      </c>
    </row>
    <row r="4719" spans="1:15" x14ac:dyDescent="0.25">
      <c r="A4719" s="5">
        <v>4718</v>
      </c>
      <c r="B4719" s="6">
        <v>45121</v>
      </c>
      <c r="C4719" s="5" t="s">
        <v>54</v>
      </c>
      <c r="D4719" s="5" t="str">
        <f>VLOOKUP($C4719,'Sales Person'!$A$1:$C$21,2,0)</f>
        <v>Michale Cole</v>
      </c>
      <c r="E4719" s="5" t="s">
        <v>2</v>
      </c>
      <c r="F4719" s="5" t="str">
        <f>VLOOKUP($E4719,Country!$A$1:$B$11,2,0)</f>
        <v>North America</v>
      </c>
      <c r="G4719" s="5" t="s">
        <v>28</v>
      </c>
      <c r="H4719" s="5" t="str">
        <f>VLOOKUP($G4719,Products!$A$1:$C$11,COLUMNS(Products!$A$2:B4719),0)</f>
        <v>Electronics</v>
      </c>
      <c r="I4719" s="5">
        <f>VLOOKUP($G4719,Products!$A$1:$C$11,COLUMNS(Products!$A$2:C4719),0)</f>
        <v>282.79000000000002</v>
      </c>
      <c r="J4719" s="5">
        <v>147.26</v>
      </c>
      <c r="K4719" s="5" t="s">
        <v>82</v>
      </c>
      <c r="L4719" s="5" t="s">
        <v>83</v>
      </c>
      <c r="M4719" s="5" t="str">
        <f t="shared" si="73"/>
        <v>0</v>
      </c>
      <c r="N4719" s="5" t="str">
        <f>TEXT(Table1[[#This Row],[Date]],"mmm")</f>
        <v>Jul</v>
      </c>
      <c r="O4719" s="5">
        <f>YEAR(Table1[[#This Row],[Date]])</f>
        <v>2023</v>
      </c>
    </row>
    <row r="4720" spans="1:15" x14ac:dyDescent="0.25">
      <c r="A4720" s="5">
        <v>4719</v>
      </c>
      <c r="B4720" s="6">
        <v>45143</v>
      </c>
      <c r="C4720" s="5" t="s">
        <v>56</v>
      </c>
      <c r="D4720" s="5" t="str">
        <f>VLOOKUP($C4720,'Sales Person'!$A$1:$C$21,2,0)</f>
        <v>Nick Patrick</v>
      </c>
      <c r="E4720" s="5" t="s">
        <v>4</v>
      </c>
      <c r="F4720" s="5" t="str">
        <f>VLOOKUP($E4720,Country!$A$1:$B$11,2,0)</f>
        <v>North America</v>
      </c>
      <c r="G4720" s="5" t="s">
        <v>32</v>
      </c>
      <c r="H4720" s="5" t="str">
        <f>VLOOKUP($G4720,Products!$A$1:$C$11,COLUMNS(Products!$A$2:B4720),0)</f>
        <v>Audio</v>
      </c>
      <c r="I4720" s="5">
        <f>VLOOKUP($G4720,Products!$A$1:$C$11,COLUMNS(Products!$A$2:C4720),0)</f>
        <v>143.09</v>
      </c>
      <c r="J4720" s="5">
        <v>204.31</v>
      </c>
      <c r="K4720" s="5" t="s">
        <v>81</v>
      </c>
      <c r="L4720" s="6">
        <v>45145</v>
      </c>
      <c r="M4720" s="5">
        <f t="shared" si="73"/>
        <v>2</v>
      </c>
      <c r="N4720" s="5" t="str">
        <f>TEXT(Table1[[#This Row],[Date]],"mmm")</f>
        <v>Aug</v>
      </c>
      <c r="O4720" s="5">
        <f>YEAR(Table1[[#This Row],[Date]])</f>
        <v>2023</v>
      </c>
    </row>
    <row r="4721" spans="1:15" x14ac:dyDescent="0.25">
      <c r="A4721" s="5">
        <v>4720</v>
      </c>
      <c r="B4721" s="6">
        <v>45408</v>
      </c>
      <c r="C4721" s="5" t="s">
        <v>44</v>
      </c>
      <c r="D4721" s="5" t="str">
        <f>VLOOKUP($C4721,'Sales Person'!$A$1:$C$21,2,0)</f>
        <v>Cathy Kelley</v>
      </c>
      <c r="E4721" s="5" t="s">
        <v>2</v>
      </c>
      <c r="F4721" s="5" t="str">
        <f>VLOOKUP($E4721,Country!$A$1:$B$11,2,0)</f>
        <v>North America</v>
      </c>
      <c r="G4721" s="5" t="s">
        <v>30</v>
      </c>
      <c r="H4721" s="5" t="str">
        <f>VLOOKUP($G4721,Products!$A$1:$C$11,COLUMNS(Products!$A$2:B4721),0)</f>
        <v>Audio</v>
      </c>
      <c r="I4721" s="5">
        <f>VLOOKUP($G4721,Products!$A$1:$C$11,COLUMNS(Products!$A$2:C4721),0)</f>
        <v>199.57</v>
      </c>
      <c r="J4721" s="5">
        <v>642.14</v>
      </c>
      <c r="K4721" s="5" t="s">
        <v>81</v>
      </c>
      <c r="L4721" s="6">
        <v>45409</v>
      </c>
      <c r="M4721" s="5">
        <f t="shared" si="73"/>
        <v>1</v>
      </c>
      <c r="N4721" s="5" t="str">
        <f>TEXT(Table1[[#This Row],[Date]],"mmm")</f>
        <v>Apr</v>
      </c>
      <c r="O4721" s="5">
        <f>YEAR(Table1[[#This Row],[Date]])</f>
        <v>2024</v>
      </c>
    </row>
    <row r="4722" spans="1:15" x14ac:dyDescent="0.25">
      <c r="A4722" s="5">
        <v>4721</v>
      </c>
      <c r="B4722" s="6">
        <v>45639</v>
      </c>
      <c r="C4722" s="5" t="s">
        <v>38</v>
      </c>
      <c r="D4722" s="5" t="str">
        <f>VLOOKUP($C4722,'Sales Person'!$A$1:$C$21,2,0)</f>
        <v>Samantha Irvin</v>
      </c>
      <c r="E4722" s="5" t="s">
        <v>15</v>
      </c>
      <c r="F4722" s="5" t="str">
        <f>VLOOKUP($E4722,Country!$A$1:$B$11,2,0)</f>
        <v>Oceania</v>
      </c>
      <c r="G4722" s="5" t="s">
        <v>24</v>
      </c>
      <c r="H4722" s="5" t="str">
        <f>VLOOKUP($G4722,Products!$A$1:$C$11,COLUMNS(Products!$A$2:B4722),0)</f>
        <v>Audio</v>
      </c>
      <c r="I4722" s="5">
        <f>VLOOKUP($G4722,Products!$A$1:$C$11,COLUMNS(Products!$A$2:C4722),0)</f>
        <v>195.62</v>
      </c>
      <c r="J4722" s="5">
        <v>980.47</v>
      </c>
      <c r="K4722" s="5" t="s">
        <v>81</v>
      </c>
      <c r="L4722" s="6">
        <v>44928</v>
      </c>
      <c r="M4722" s="5">
        <f t="shared" si="73"/>
        <v>-711</v>
      </c>
      <c r="N4722" s="5" t="str">
        <f>TEXT(Table1[[#This Row],[Date]],"mmm")</f>
        <v>Dec</v>
      </c>
      <c r="O4722" s="5">
        <f>YEAR(Table1[[#This Row],[Date]])</f>
        <v>2024</v>
      </c>
    </row>
    <row r="4723" spans="1:15" x14ac:dyDescent="0.25">
      <c r="A4723" s="5">
        <v>4722</v>
      </c>
      <c r="B4723" s="6">
        <v>45338</v>
      </c>
      <c r="C4723" s="5" t="s">
        <v>62</v>
      </c>
      <c r="D4723" s="5" t="str">
        <f>VLOOKUP($C4723,'Sales Person'!$A$1:$C$21,2,0)</f>
        <v>Cathy Kelley</v>
      </c>
      <c r="E4723" s="5" t="s">
        <v>5</v>
      </c>
      <c r="F4723" s="5" t="str">
        <f>VLOOKUP($E4723,Country!$A$1:$B$11,2,0)</f>
        <v>South America</v>
      </c>
      <c r="G4723" s="5" t="s">
        <v>28</v>
      </c>
      <c r="H4723" s="5" t="str">
        <f>VLOOKUP($G4723,Products!$A$1:$C$11,COLUMNS(Products!$A$2:B4723),0)</f>
        <v>Electronics</v>
      </c>
      <c r="I4723" s="5">
        <f>VLOOKUP($G4723,Products!$A$1:$C$11,COLUMNS(Products!$A$2:C4723),0)</f>
        <v>282.79000000000002</v>
      </c>
      <c r="J4723" s="5">
        <v>387.25</v>
      </c>
      <c r="K4723" s="5" t="s">
        <v>82</v>
      </c>
      <c r="L4723" s="5" t="s">
        <v>83</v>
      </c>
      <c r="M4723" s="5" t="str">
        <f t="shared" si="73"/>
        <v>0</v>
      </c>
      <c r="N4723" s="5" t="str">
        <f>TEXT(Table1[[#This Row],[Date]],"mmm")</f>
        <v>Feb</v>
      </c>
      <c r="O4723" s="5">
        <f>YEAR(Table1[[#This Row],[Date]])</f>
        <v>2024</v>
      </c>
    </row>
    <row r="4724" spans="1:15" x14ac:dyDescent="0.25">
      <c r="A4724" s="5">
        <v>4723</v>
      </c>
      <c r="B4724" s="6">
        <v>45603</v>
      </c>
      <c r="C4724" s="5" t="s">
        <v>60</v>
      </c>
      <c r="D4724" s="5" t="str">
        <f>VLOOKUP($C4724,'Sales Person'!$A$1:$C$21,2,0)</f>
        <v>Cathy Kelley</v>
      </c>
      <c r="E4724" s="5" t="s">
        <v>10</v>
      </c>
      <c r="F4724" s="5" t="str">
        <f>VLOOKUP($E4724,Country!$A$1:$B$11,2,0)</f>
        <v>Europe</v>
      </c>
      <c r="G4724" s="5" t="s">
        <v>29</v>
      </c>
      <c r="H4724" s="5" t="str">
        <f>VLOOKUP($G4724,Products!$A$1:$C$11,COLUMNS(Products!$A$2:B4724),0)</f>
        <v>Computing</v>
      </c>
      <c r="I4724" s="5">
        <f>VLOOKUP($G4724,Products!$A$1:$C$11,COLUMNS(Products!$A$2:C4724),0)</f>
        <v>104.6</v>
      </c>
      <c r="J4724" s="5">
        <v>213.95</v>
      </c>
      <c r="K4724" s="5" t="s">
        <v>82</v>
      </c>
      <c r="L4724" s="5" t="s">
        <v>83</v>
      </c>
      <c r="M4724" s="5" t="str">
        <f t="shared" si="73"/>
        <v>0</v>
      </c>
      <c r="N4724" s="5" t="str">
        <f>TEXT(Table1[[#This Row],[Date]],"mmm")</f>
        <v>Nov</v>
      </c>
      <c r="O4724" s="5">
        <f>YEAR(Table1[[#This Row],[Date]])</f>
        <v>2024</v>
      </c>
    </row>
    <row r="4725" spans="1:15" x14ac:dyDescent="0.25">
      <c r="A4725" s="5">
        <v>4724</v>
      </c>
      <c r="B4725" s="6">
        <v>45458</v>
      </c>
      <c r="C4725" s="5" t="s">
        <v>52</v>
      </c>
      <c r="D4725" s="5" t="str">
        <f>VLOOKUP($C4725,'Sales Person'!$A$1:$C$21,2,0)</f>
        <v>Nick Patrick</v>
      </c>
      <c r="E4725" s="5" t="s">
        <v>10</v>
      </c>
      <c r="F4725" s="5" t="str">
        <f>VLOOKUP($E4725,Country!$A$1:$B$11,2,0)</f>
        <v>Europe</v>
      </c>
      <c r="G4725" s="5" t="s">
        <v>33</v>
      </c>
      <c r="H4725" s="5" t="str">
        <f>VLOOKUP($G4725,Products!$A$1:$C$11,COLUMNS(Products!$A$2:B4725),0)</f>
        <v>Electronics</v>
      </c>
      <c r="I4725" s="5">
        <f>VLOOKUP($G4725,Products!$A$1:$C$11,COLUMNS(Products!$A$2:C4725),0)</f>
        <v>381.62</v>
      </c>
      <c r="J4725" s="5">
        <v>104.56</v>
      </c>
      <c r="K4725" s="5" t="s">
        <v>81</v>
      </c>
      <c r="L4725" s="6">
        <v>45464</v>
      </c>
      <c r="M4725" s="5">
        <f t="shared" si="73"/>
        <v>6</v>
      </c>
      <c r="N4725" s="5" t="str">
        <f>TEXT(Table1[[#This Row],[Date]],"mmm")</f>
        <v>Jun</v>
      </c>
      <c r="O4725" s="5">
        <f>YEAR(Table1[[#This Row],[Date]])</f>
        <v>2024</v>
      </c>
    </row>
    <row r="4726" spans="1:15" x14ac:dyDescent="0.25">
      <c r="A4726" s="5">
        <v>4725</v>
      </c>
      <c r="B4726" s="6">
        <v>44929</v>
      </c>
      <c r="C4726" s="5" t="s">
        <v>60</v>
      </c>
      <c r="D4726" s="5" t="str">
        <f>VLOOKUP($C4726,'Sales Person'!$A$1:$C$21,2,0)</f>
        <v>Cathy Kelley</v>
      </c>
      <c r="E4726" s="5" t="s">
        <v>4</v>
      </c>
      <c r="F4726" s="5" t="str">
        <f>VLOOKUP($E4726,Country!$A$1:$B$11,2,0)</f>
        <v>North America</v>
      </c>
      <c r="G4726" s="5" t="s">
        <v>22</v>
      </c>
      <c r="H4726" s="5" t="str">
        <f>VLOOKUP($G4726,Products!$A$1:$C$11,COLUMNS(Products!$A$2:B4726),0)</f>
        <v>Computing</v>
      </c>
      <c r="I4726" s="5">
        <f>VLOOKUP($G4726,Products!$A$1:$C$11,COLUMNS(Products!$A$2:C4726),0)</f>
        <v>415.78</v>
      </c>
      <c r="J4726" s="5">
        <v>860.26</v>
      </c>
      <c r="K4726" s="5" t="s">
        <v>81</v>
      </c>
      <c r="L4726" s="6">
        <v>44931</v>
      </c>
      <c r="M4726" s="5">
        <f t="shared" si="73"/>
        <v>2</v>
      </c>
      <c r="N4726" s="5" t="str">
        <f>TEXT(Table1[[#This Row],[Date]],"mmm")</f>
        <v>Jan</v>
      </c>
      <c r="O4726" s="5">
        <f>YEAR(Table1[[#This Row],[Date]])</f>
        <v>2023</v>
      </c>
    </row>
    <row r="4727" spans="1:15" x14ac:dyDescent="0.25">
      <c r="A4727" s="5">
        <v>4726</v>
      </c>
      <c r="B4727" s="6">
        <v>45373</v>
      </c>
      <c r="C4727" s="5" t="s">
        <v>48</v>
      </c>
      <c r="D4727" s="5" t="str">
        <f>VLOOKUP($C4727,'Sales Person'!$A$1:$C$21,2,0)</f>
        <v>Cathy Kelley</v>
      </c>
      <c r="E4727" s="5" t="s">
        <v>11</v>
      </c>
      <c r="F4727" s="5" t="str">
        <f>VLOOKUP($E4727,Country!$A$1:$B$11,2,0)</f>
        <v>Asia</v>
      </c>
      <c r="G4727" s="5" t="s">
        <v>33</v>
      </c>
      <c r="H4727" s="5" t="str">
        <f>VLOOKUP($G4727,Products!$A$1:$C$11,COLUMNS(Products!$A$2:B4727),0)</f>
        <v>Electronics</v>
      </c>
      <c r="I4727" s="5">
        <f>VLOOKUP($G4727,Products!$A$1:$C$11,COLUMNS(Products!$A$2:C4727),0)</f>
        <v>381.62</v>
      </c>
      <c r="J4727" s="5">
        <v>133.72</v>
      </c>
      <c r="K4727" s="5" t="s">
        <v>81</v>
      </c>
      <c r="L4727" s="6">
        <v>45385</v>
      </c>
      <c r="M4727" s="5">
        <f t="shared" si="73"/>
        <v>12</v>
      </c>
      <c r="N4727" s="5" t="str">
        <f>TEXT(Table1[[#This Row],[Date]],"mmm")</f>
        <v>Mar</v>
      </c>
      <c r="O4727" s="5">
        <f>YEAR(Table1[[#This Row],[Date]])</f>
        <v>2024</v>
      </c>
    </row>
    <row r="4728" spans="1:15" x14ac:dyDescent="0.25">
      <c r="A4728" s="5">
        <v>4727</v>
      </c>
      <c r="B4728" s="6">
        <v>45537</v>
      </c>
      <c r="C4728" s="5" t="s">
        <v>46</v>
      </c>
      <c r="D4728" s="5" t="str">
        <f>VLOOKUP($C4728,'Sales Person'!$A$1:$C$21,2,0)</f>
        <v>Nick Patrick</v>
      </c>
      <c r="E4728" s="5" t="s">
        <v>5</v>
      </c>
      <c r="F4728" s="5" t="str">
        <f>VLOOKUP($E4728,Country!$A$1:$B$11,2,0)</f>
        <v>South America</v>
      </c>
      <c r="G4728" s="5" t="s">
        <v>20</v>
      </c>
      <c r="H4728" s="5" t="str">
        <f>VLOOKUP($G4728,Products!$A$1:$C$11,COLUMNS(Products!$A$2:B4728),0)</f>
        <v>Office Equipment</v>
      </c>
      <c r="I4728" s="5">
        <f>VLOOKUP($G4728,Products!$A$1:$C$11,COLUMNS(Products!$A$2:C4728),0)</f>
        <v>350.59</v>
      </c>
      <c r="J4728" s="5">
        <v>826.61</v>
      </c>
      <c r="K4728" s="5" t="s">
        <v>84</v>
      </c>
      <c r="L4728" s="5" t="s">
        <v>83</v>
      </c>
      <c r="M4728" s="5" t="str">
        <f t="shared" si="73"/>
        <v>0</v>
      </c>
      <c r="N4728" s="5" t="str">
        <f>TEXT(Table1[[#This Row],[Date]],"mmm")</f>
        <v>Sep</v>
      </c>
      <c r="O4728" s="5">
        <f>YEAR(Table1[[#This Row],[Date]])</f>
        <v>2024</v>
      </c>
    </row>
    <row r="4729" spans="1:15" x14ac:dyDescent="0.25">
      <c r="A4729" s="5">
        <v>4728</v>
      </c>
      <c r="B4729" s="6">
        <v>44969</v>
      </c>
      <c r="C4729" s="5" t="s">
        <v>56</v>
      </c>
      <c r="D4729" s="5" t="str">
        <f>VLOOKUP($C4729,'Sales Person'!$A$1:$C$21,2,0)</f>
        <v>Nick Patrick</v>
      </c>
      <c r="E4729" s="5" t="s">
        <v>13</v>
      </c>
      <c r="F4729" s="5" t="str">
        <f>VLOOKUP($E4729,Country!$A$1:$B$11,2,0)</f>
        <v>Asia</v>
      </c>
      <c r="G4729" s="5" t="s">
        <v>28</v>
      </c>
      <c r="H4729" s="5" t="str">
        <f>VLOOKUP($G4729,Products!$A$1:$C$11,COLUMNS(Products!$A$2:B4729),0)</f>
        <v>Electronics</v>
      </c>
      <c r="I4729" s="5">
        <f>VLOOKUP($G4729,Products!$A$1:$C$11,COLUMNS(Products!$A$2:C4729),0)</f>
        <v>282.79000000000002</v>
      </c>
      <c r="J4729" s="5">
        <v>217.26</v>
      </c>
      <c r="K4729" s="5" t="s">
        <v>82</v>
      </c>
      <c r="L4729" s="5" t="s">
        <v>83</v>
      </c>
      <c r="M4729" s="5" t="str">
        <f t="shared" si="73"/>
        <v>0</v>
      </c>
      <c r="N4729" s="5" t="str">
        <f>TEXT(Table1[[#This Row],[Date]],"mmm")</f>
        <v>Feb</v>
      </c>
      <c r="O4729" s="5">
        <f>YEAR(Table1[[#This Row],[Date]])</f>
        <v>2023</v>
      </c>
    </row>
    <row r="4730" spans="1:15" x14ac:dyDescent="0.25">
      <c r="A4730" s="5">
        <v>4729</v>
      </c>
      <c r="B4730" s="6">
        <v>45491</v>
      </c>
      <c r="C4730" s="5" t="s">
        <v>56</v>
      </c>
      <c r="D4730" s="5" t="str">
        <f>VLOOKUP($C4730,'Sales Person'!$A$1:$C$21,2,0)</f>
        <v>Nick Patrick</v>
      </c>
      <c r="E4730" s="5" t="s">
        <v>11</v>
      </c>
      <c r="F4730" s="5" t="str">
        <f>VLOOKUP($E4730,Country!$A$1:$B$11,2,0)</f>
        <v>Asia</v>
      </c>
      <c r="G4730" s="5" t="s">
        <v>24</v>
      </c>
      <c r="H4730" s="5" t="str">
        <f>VLOOKUP($G4730,Products!$A$1:$C$11,COLUMNS(Products!$A$2:B4730),0)</f>
        <v>Audio</v>
      </c>
      <c r="I4730" s="5">
        <f>VLOOKUP($G4730,Products!$A$1:$C$11,COLUMNS(Products!$A$2:C4730),0)</f>
        <v>195.62</v>
      </c>
      <c r="J4730" s="5">
        <v>654.51</v>
      </c>
      <c r="K4730" s="5" t="s">
        <v>81</v>
      </c>
      <c r="L4730" s="6">
        <v>45503</v>
      </c>
      <c r="M4730" s="5">
        <f t="shared" si="73"/>
        <v>12</v>
      </c>
      <c r="N4730" s="5" t="str">
        <f>TEXT(Table1[[#This Row],[Date]],"mmm")</f>
        <v>Jul</v>
      </c>
      <c r="O4730" s="5">
        <f>YEAR(Table1[[#This Row],[Date]])</f>
        <v>2024</v>
      </c>
    </row>
    <row r="4731" spans="1:15" x14ac:dyDescent="0.25">
      <c r="A4731" s="5">
        <v>4730</v>
      </c>
      <c r="B4731" s="6">
        <v>45093</v>
      </c>
      <c r="C4731" s="5" t="s">
        <v>60</v>
      </c>
      <c r="D4731" s="5" t="str">
        <f>VLOOKUP($C4731,'Sales Person'!$A$1:$C$21,2,0)</f>
        <v>Cathy Kelley</v>
      </c>
      <c r="E4731" s="5" t="s">
        <v>10</v>
      </c>
      <c r="F4731" s="5" t="str">
        <f>VLOOKUP($E4731,Country!$A$1:$B$11,2,0)</f>
        <v>Europe</v>
      </c>
      <c r="G4731" s="5" t="s">
        <v>33</v>
      </c>
      <c r="H4731" s="5" t="str">
        <f>VLOOKUP($G4731,Products!$A$1:$C$11,COLUMNS(Products!$A$2:B4731),0)</f>
        <v>Electronics</v>
      </c>
      <c r="I4731" s="5">
        <f>VLOOKUP($G4731,Products!$A$1:$C$11,COLUMNS(Products!$A$2:C4731),0)</f>
        <v>381.62</v>
      </c>
      <c r="J4731" s="5">
        <v>773.04</v>
      </c>
      <c r="K4731" s="5" t="s">
        <v>82</v>
      </c>
      <c r="L4731" s="5" t="s">
        <v>83</v>
      </c>
      <c r="M4731" s="5" t="str">
        <f t="shared" si="73"/>
        <v>0</v>
      </c>
      <c r="N4731" s="5" t="str">
        <f>TEXT(Table1[[#This Row],[Date]],"mmm")</f>
        <v>Jun</v>
      </c>
      <c r="O4731" s="5">
        <f>YEAR(Table1[[#This Row],[Date]])</f>
        <v>2023</v>
      </c>
    </row>
    <row r="4732" spans="1:15" x14ac:dyDescent="0.25">
      <c r="A4732" s="5">
        <v>4731</v>
      </c>
      <c r="B4732" s="6">
        <v>45097</v>
      </c>
      <c r="C4732" s="5" t="s">
        <v>40</v>
      </c>
      <c r="D4732" s="5" t="str">
        <f>VLOOKUP($C4732,'Sales Person'!$A$1:$C$21,2,0)</f>
        <v>Samantha Irvin</v>
      </c>
      <c r="E4732" s="5" t="s">
        <v>4</v>
      </c>
      <c r="F4732" s="5" t="str">
        <f>VLOOKUP($E4732,Country!$A$1:$B$11,2,0)</f>
        <v>North America</v>
      </c>
      <c r="G4732" s="5" t="s">
        <v>22</v>
      </c>
      <c r="H4732" s="5" t="str">
        <f>VLOOKUP($G4732,Products!$A$1:$C$11,COLUMNS(Products!$A$2:B4732),0)</f>
        <v>Computing</v>
      </c>
      <c r="I4732" s="5">
        <f>VLOOKUP($G4732,Products!$A$1:$C$11,COLUMNS(Products!$A$2:C4732),0)</f>
        <v>415.78</v>
      </c>
      <c r="J4732" s="5">
        <v>915.6</v>
      </c>
      <c r="K4732" s="5" t="s">
        <v>82</v>
      </c>
      <c r="L4732" s="5" t="s">
        <v>83</v>
      </c>
      <c r="M4732" s="5" t="str">
        <f t="shared" si="73"/>
        <v>0</v>
      </c>
      <c r="N4732" s="5" t="str">
        <f>TEXT(Table1[[#This Row],[Date]],"mmm")</f>
        <v>Jun</v>
      </c>
      <c r="O4732" s="5">
        <f>YEAR(Table1[[#This Row],[Date]])</f>
        <v>2023</v>
      </c>
    </row>
    <row r="4733" spans="1:15" x14ac:dyDescent="0.25">
      <c r="A4733" s="5">
        <v>4732</v>
      </c>
      <c r="B4733" s="6">
        <v>45163</v>
      </c>
      <c r="C4733" s="5" t="s">
        <v>40</v>
      </c>
      <c r="D4733" s="5" t="str">
        <f>VLOOKUP($C4733,'Sales Person'!$A$1:$C$21,2,0)</f>
        <v>Samantha Irvin</v>
      </c>
      <c r="E4733" s="5" t="s">
        <v>15</v>
      </c>
      <c r="F4733" s="5" t="str">
        <f>VLOOKUP($E4733,Country!$A$1:$B$11,2,0)</f>
        <v>Oceania</v>
      </c>
      <c r="G4733" s="5" t="s">
        <v>26</v>
      </c>
      <c r="H4733" s="5" t="str">
        <f>VLOOKUP($G4733,Products!$A$1:$C$11,COLUMNS(Products!$A$2:B4733),0)</f>
        <v>Electronics</v>
      </c>
      <c r="I4733" s="5">
        <f>VLOOKUP($G4733,Products!$A$1:$C$11,COLUMNS(Products!$A$2:C4733),0)</f>
        <v>263.2</v>
      </c>
      <c r="J4733" s="5">
        <v>124.28</v>
      </c>
      <c r="K4733" s="5" t="s">
        <v>84</v>
      </c>
      <c r="L4733" s="5" t="s">
        <v>83</v>
      </c>
      <c r="M4733" s="5" t="str">
        <f t="shared" si="73"/>
        <v>0</v>
      </c>
      <c r="N4733" s="5" t="str">
        <f>TEXT(Table1[[#This Row],[Date]],"mmm")</f>
        <v>Aug</v>
      </c>
      <c r="O4733" s="5">
        <f>YEAR(Table1[[#This Row],[Date]])</f>
        <v>2023</v>
      </c>
    </row>
    <row r="4734" spans="1:15" x14ac:dyDescent="0.25">
      <c r="A4734" s="5">
        <v>4733</v>
      </c>
      <c r="B4734" s="6">
        <v>45266</v>
      </c>
      <c r="C4734" s="5" t="s">
        <v>70</v>
      </c>
      <c r="D4734" s="5" t="str">
        <f>VLOOKUP($C4734,'Sales Person'!$A$1:$C$21,2,0)</f>
        <v>Cathy Kelley</v>
      </c>
      <c r="E4734" s="5" t="s">
        <v>2</v>
      </c>
      <c r="F4734" s="5" t="str">
        <f>VLOOKUP($E4734,Country!$A$1:$B$11,2,0)</f>
        <v>North America</v>
      </c>
      <c r="G4734" s="5" t="s">
        <v>26</v>
      </c>
      <c r="H4734" s="5" t="str">
        <f>VLOOKUP($G4734,Products!$A$1:$C$11,COLUMNS(Products!$A$2:B4734),0)</f>
        <v>Electronics</v>
      </c>
      <c r="I4734" s="5">
        <f>VLOOKUP($G4734,Products!$A$1:$C$11,COLUMNS(Products!$A$2:C4734),0)</f>
        <v>263.2</v>
      </c>
      <c r="J4734" s="5">
        <v>975.66</v>
      </c>
      <c r="K4734" s="5" t="s">
        <v>82</v>
      </c>
      <c r="L4734" s="5" t="s">
        <v>83</v>
      </c>
      <c r="M4734" s="5" t="str">
        <f t="shared" si="73"/>
        <v>0</v>
      </c>
      <c r="N4734" s="5" t="str">
        <f>TEXT(Table1[[#This Row],[Date]],"mmm")</f>
        <v>Dec</v>
      </c>
      <c r="O4734" s="5">
        <f>YEAR(Table1[[#This Row],[Date]])</f>
        <v>2023</v>
      </c>
    </row>
    <row r="4735" spans="1:15" x14ac:dyDescent="0.25">
      <c r="A4735" s="5">
        <v>4734</v>
      </c>
      <c r="B4735" s="6">
        <v>45094</v>
      </c>
      <c r="C4735" s="5" t="s">
        <v>50</v>
      </c>
      <c r="D4735" s="5" t="str">
        <f>VLOOKUP($C4735,'Sales Person'!$A$1:$C$21,2,0)</f>
        <v>Michale Cole</v>
      </c>
      <c r="E4735" s="5" t="s">
        <v>5</v>
      </c>
      <c r="F4735" s="5" t="str">
        <f>VLOOKUP($E4735,Country!$A$1:$B$11,2,0)</f>
        <v>South America</v>
      </c>
      <c r="G4735" s="5" t="s">
        <v>29</v>
      </c>
      <c r="H4735" s="5" t="str">
        <f>VLOOKUP($G4735,Products!$A$1:$C$11,COLUMNS(Products!$A$2:B4735),0)</f>
        <v>Computing</v>
      </c>
      <c r="I4735" s="5">
        <f>VLOOKUP($G4735,Products!$A$1:$C$11,COLUMNS(Products!$A$2:C4735),0)</f>
        <v>104.6</v>
      </c>
      <c r="J4735" s="5">
        <v>835.29</v>
      </c>
      <c r="K4735" s="5" t="s">
        <v>84</v>
      </c>
      <c r="L4735" s="5" t="s">
        <v>83</v>
      </c>
      <c r="M4735" s="5" t="str">
        <f t="shared" si="73"/>
        <v>0</v>
      </c>
      <c r="N4735" s="5" t="str">
        <f>TEXT(Table1[[#This Row],[Date]],"mmm")</f>
        <v>Jun</v>
      </c>
      <c r="O4735" s="5">
        <f>YEAR(Table1[[#This Row],[Date]])</f>
        <v>2023</v>
      </c>
    </row>
    <row r="4736" spans="1:15" x14ac:dyDescent="0.25">
      <c r="A4736" s="5">
        <v>4735</v>
      </c>
      <c r="B4736" s="6">
        <v>45602</v>
      </c>
      <c r="C4736" s="5" t="s">
        <v>54</v>
      </c>
      <c r="D4736" s="5" t="str">
        <f>VLOOKUP($C4736,'Sales Person'!$A$1:$C$21,2,0)</f>
        <v>Michale Cole</v>
      </c>
      <c r="E4736" s="5" t="s">
        <v>9</v>
      </c>
      <c r="F4736" s="5" t="str">
        <f>VLOOKUP($E4736,Country!$A$1:$B$11,2,0)</f>
        <v>Europe</v>
      </c>
      <c r="G4736" s="5" t="s">
        <v>24</v>
      </c>
      <c r="H4736" s="5" t="str">
        <f>VLOOKUP($G4736,Products!$A$1:$C$11,COLUMNS(Products!$A$2:B4736),0)</f>
        <v>Audio</v>
      </c>
      <c r="I4736" s="5">
        <f>VLOOKUP($G4736,Products!$A$1:$C$11,COLUMNS(Products!$A$2:C4736),0)</f>
        <v>195.62</v>
      </c>
      <c r="J4736" s="5">
        <v>253.39</v>
      </c>
      <c r="K4736" s="5" t="s">
        <v>82</v>
      </c>
      <c r="L4736" s="5" t="s">
        <v>83</v>
      </c>
      <c r="M4736" s="5" t="str">
        <f t="shared" si="73"/>
        <v>0</v>
      </c>
      <c r="N4736" s="5" t="str">
        <f>TEXT(Table1[[#This Row],[Date]],"mmm")</f>
        <v>Nov</v>
      </c>
      <c r="O4736" s="5">
        <f>YEAR(Table1[[#This Row],[Date]])</f>
        <v>2024</v>
      </c>
    </row>
    <row r="4737" spans="1:15" x14ac:dyDescent="0.25">
      <c r="A4737" s="5">
        <v>4736</v>
      </c>
      <c r="B4737" s="6">
        <v>45094</v>
      </c>
      <c r="C4737" s="5" t="s">
        <v>68</v>
      </c>
      <c r="D4737" s="5" t="str">
        <f>VLOOKUP($C4737,'Sales Person'!$A$1:$C$21,2,0)</f>
        <v>Samantha Irvin</v>
      </c>
      <c r="E4737" s="5" t="s">
        <v>5</v>
      </c>
      <c r="F4737" s="5" t="str">
        <f>VLOOKUP($E4737,Country!$A$1:$B$11,2,0)</f>
        <v>South America</v>
      </c>
      <c r="G4737" s="5" t="s">
        <v>20</v>
      </c>
      <c r="H4737" s="5" t="str">
        <f>VLOOKUP($G4737,Products!$A$1:$C$11,COLUMNS(Products!$A$2:B4737),0)</f>
        <v>Office Equipment</v>
      </c>
      <c r="I4737" s="5">
        <f>VLOOKUP($G4737,Products!$A$1:$C$11,COLUMNS(Products!$A$2:C4737),0)</f>
        <v>350.59</v>
      </c>
      <c r="J4737" s="5">
        <v>666.42</v>
      </c>
      <c r="K4737" s="5" t="s">
        <v>82</v>
      </c>
      <c r="L4737" s="5" t="s">
        <v>83</v>
      </c>
      <c r="M4737" s="5" t="str">
        <f t="shared" si="73"/>
        <v>0</v>
      </c>
      <c r="N4737" s="5" t="str">
        <f>TEXT(Table1[[#This Row],[Date]],"mmm")</f>
        <v>Jun</v>
      </c>
      <c r="O4737" s="5">
        <f>YEAR(Table1[[#This Row],[Date]])</f>
        <v>2023</v>
      </c>
    </row>
    <row r="4738" spans="1:15" x14ac:dyDescent="0.25">
      <c r="A4738" s="5">
        <v>4737</v>
      </c>
      <c r="B4738" s="6">
        <v>45161</v>
      </c>
      <c r="C4738" s="5" t="s">
        <v>56</v>
      </c>
      <c r="D4738" s="5" t="str">
        <f>VLOOKUP($C4738,'Sales Person'!$A$1:$C$21,2,0)</f>
        <v>Nick Patrick</v>
      </c>
      <c r="E4738" s="5" t="s">
        <v>7</v>
      </c>
      <c r="F4738" s="5" t="str">
        <f>VLOOKUP($E4738,Country!$A$1:$B$11,2,0)</f>
        <v>Europe</v>
      </c>
      <c r="G4738" s="5" t="s">
        <v>22</v>
      </c>
      <c r="H4738" s="5" t="str">
        <f>VLOOKUP($G4738,Products!$A$1:$C$11,COLUMNS(Products!$A$2:B4738),0)</f>
        <v>Computing</v>
      </c>
      <c r="I4738" s="5">
        <f>VLOOKUP($G4738,Products!$A$1:$C$11,COLUMNS(Products!$A$2:C4738),0)</f>
        <v>415.78</v>
      </c>
      <c r="J4738" s="5">
        <v>779.59</v>
      </c>
      <c r="K4738" s="5" t="s">
        <v>82</v>
      </c>
      <c r="L4738" s="5" t="s">
        <v>83</v>
      </c>
      <c r="M4738" s="5" t="str">
        <f t="shared" ref="M4738:M4801" si="74">IFERROR(L4738-B4738,"0")</f>
        <v>0</v>
      </c>
      <c r="N4738" s="5" t="str">
        <f>TEXT(Table1[[#This Row],[Date]],"mmm")</f>
        <v>Aug</v>
      </c>
      <c r="O4738" s="5">
        <f>YEAR(Table1[[#This Row],[Date]])</f>
        <v>2023</v>
      </c>
    </row>
    <row r="4739" spans="1:15" x14ac:dyDescent="0.25">
      <c r="A4739" s="5">
        <v>4738</v>
      </c>
      <c r="B4739" s="6">
        <v>45325</v>
      </c>
      <c r="C4739" s="5" t="s">
        <v>58</v>
      </c>
      <c r="D4739" s="5" t="str">
        <f>VLOOKUP($C4739,'Sales Person'!$A$1:$C$21,2,0)</f>
        <v>Nick Patrick</v>
      </c>
      <c r="E4739" s="5" t="s">
        <v>10</v>
      </c>
      <c r="F4739" s="5" t="str">
        <f>VLOOKUP($E4739,Country!$A$1:$B$11,2,0)</f>
        <v>Europe</v>
      </c>
      <c r="G4739" s="5" t="s">
        <v>24</v>
      </c>
      <c r="H4739" s="5" t="str">
        <f>VLOOKUP($G4739,Products!$A$1:$C$11,COLUMNS(Products!$A$2:B4739),0)</f>
        <v>Audio</v>
      </c>
      <c r="I4739" s="5">
        <f>VLOOKUP($G4739,Products!$A$1:$C$11,COLUMNS(Products!$A$2:C4739),0)</f>
        <v>195.62</v>
      </c>
      <c r="J4739" s="5">
        <v>899.26</v>
      </c>
      <c r="K4739" s="5" t="s">
        <v>84</v>
      </c>
      <c r="L4739" s="5" t="s">
        <v>83</v>
      </c>
      <c r="M4739" s="5" t="str">
        <f t="shared" si="74"/>
        <v>0</v>
      </c>
      <c r="N4739" s="5" t="str">
        <f>TEXT(Table1[[#This Row],[Date]],"mmm")</f>
        <v>Feb</v>
      </c>
      <c r="O4739" s="5">
        <f>YEAR(Table1[[#This Row],[Date]])</f>
        <v>2024</v>
      </c>
    </row>
    <row r="4740" spans="1:15" x14ac:dyDescent="0.25">
      <c r="A4740" s="5">
        <v>4739</v>
      </c>
      <c r="B4740" s="6">
        <v>44935</v>
      </c>
      <c r="C4740" s="5" t="s">
        <v>58</v>
      </c>
      <c r="D4740" s="5" t="str">
        <f>VLOOKUP($C4740,'Sales Person'!$A$1:$C$21,2,0)</f>
        <v>Nick Patrick</v>
      </c>
      <c r="E4740" s="5" t="s">
        <v>10</v>
      </c>
      <c r="F4740" s="5" t="str">
        <f>VLOOKUP($E4740,Country!$A$1:$B$11,2,0)</f>
        <v>Europe</v>
      </c>
      <c r="G4740" s="5" t="s">
        <v>31</v>
      </c>
      <c r="H4740" s="5" t="str">
        <f>VLOOKUP($G4740,Products!$A$1:$C$11,COLUMNS(Products!$A$2:B4740),0)</f>
        <v>Electronics</v>
      </c>
      <c r="I4740" s="5">
        <f>VLOOKUP($G4740,Products!$A$1:$C$11,COLUMNS(Products!$A$2:C4740),0)</f>
        <v>71.97</v>
      </c>
      <c r="J4740" s="5">
        <v>524.66999999999996</v>
      </c>
      <c r="K4740" s="5" t="s">
        <v>81</v>
      </c>
      <c r="L4740" s="6">
        <v>44941</v>
      </c>
      <c r="M4740" s="5">
        <f t="shared" si="74"/>
        <v>6</v>
      </c>
      <c r="N4740" s="5" t="str">
        <f>TEXT(Table1[[#This Row],[Date]],"mmm")</f>
        <v>Jan</v>
      </c>
      <c r="O4740" s="5">
        <f>YEAR(Table1[[#This Row],[Date]])</f>
        <v>2023</v>
      </c>
    </row>
    <row r="4741" spans="1:15" x14ac:dyDescent="0.25">
      <c r="A4741" s="5">
        <v>4740</v>
      </c>
      <c r="B4741" s="6">
        <v>45499</v>
      </c>
      <c r="C4741" s="5" t="s">
        <v>68</v>
      </c>
      <c r="D4741" s="5" t="str">
        <f>VLOOKUP($C4741,'Sales Person'!$A$1:$C$21,2,0)</f>
        <v>Samantha Irvin</v>
      </c>
      <c r="E4741" s="5" t="s">
        <v>2</v>
      </c>
      <c r="F4741" s="5" t="str">
        <f>VLOOKUP($E4741,Country!$A$1:$B$11,2,0)</f>
        <v>North America</v>
      </c>
      <c r="G4741" s="5" t="s">
        <v>32</v>
      </c>
      <c r="H4741" s="5" t="str">
        <f>VLOOKUP($G4741,Products!$A$1:$C$11,COLUMNS(Products!$A$2:B4741),0)</f>
        <v>Audio</v>
      </c>
      <c r="I4741" s="5">
        <f>VLOOKUP($G4741,Products!$A$1:$C$11,COLUMNS(Products!$A$2:C4741),0)</f>
        <v>143.09</v>
      </c>
      <c r="J4741" s="5">
        <v>769.55</v>
      </c>
      <c r="K4741" s="5" t="s">
        <v>84</v>
      </c>
      <c r="L4741" s="5" t="s">
        <v>83</v>
      </c>
      <c r="M4741" s="5" t="str">
        <f t="shared" si="74"/>
        <v>0</v>
      </c>
      <c r="N4741" s="5" t="str">
        <f>TEXT(Table1[[#This Row],[Date]],"mmm")</f>
        <v>Jul</v>
      </c>
      <c r="O4741" s="5">
        <f>YEAR(Table1[[#This Row],[Date]])</f>
        <v>2024</v>
      </c>
    </row>
    <row r="4742" spans="1:15" x14ac:dyDescent="0.25">
      <c r="A4742" s="5">
        <v>4741</v>
      </c>
      <c r="B4742" s="6">
        <v>45046</v>
      </c>
      <c r="C4742" s="5" t="s">
        <v>66</v>
      </c>
      <c r="D4742" s="5" t="str">
        <f>VLOOKUP($C4742,'Sales Person'!$A$1:$C$21,2,0)</f>
        <v>Michale Cole</v>
      </c>
      <c r="E4742" s="5" t="s">
        <v>9</v>
      </c>
      <c r="F4742" s="5" t="str">
        <f>VLOOKUP($E4742,Country!$A$1:$B$11,2,0)</f>
        <v>Europe</v>
      </c>
      <c r="G4742" s="5" t="s">
        <v>29</v>
      </c>
      <c r="H4742" s="5" t="str">
        <f>VLOOKUP($G4742,Products!$A$1:$C$11,COLUMNS(Products!$A$2:B4742),0)</f>
        <v>Computing</v>
      </c>
      <c r="I4742" s="5">
        <f>VLOOKUP($G4742,Products!$A$1:$C$11,COLUMNS(Products!$A$2:C4742),0)</f>
        <v>104.6</v>
      </c>
      <c r="J4742" s="5">
        <v>499.38</v>
      </c>
      <c r="K4742" s="5" t="s">
        <v>81</v>
      </c>
      <c r="L4742" s="6">
        <v>45056</v>
      </c>
      <c r="M4742" s="5">
        <f t="shared" si="74"/>
        <v>10</v>
      </c>
      <c r="N4742" s="5" t="str">
        <f>TEXT(Table1[[#This Row],[Date]],"mmm")</f>
        <v>Apr</v>
      </c>
      <c r="O4742" s="5">
        <f>YEAR(Table1[[#This Row],[Date]])</f>
        <v>2023</v>
      </c>
    </row>
    <row r="4743" spans="1:15" x14ac:dyDescent="0.25">
      <c r="A4743" s="5">
        <v>4742</v>
      </c>
      <c r="B4743" s="6">
        <v>45083</v>
      </c>
      <c r="C4743" s="5" t="s">
        <v>56</v>
      </c>
      <c r="D4743" s="5" t="str">
        <f>VLOOKUP($C4743,'Sales Person'!$A$1:$C$21,2,0)</f>
        <v>Nick Patrick</v>
      </c>
      <c r="E4743" s="5" t="s">
        <v>5</v>
      </c>
      <c r="F4743" s="5" t="str">
        <f>VLOOKUP($E4743,Country!$A$1:$B$11,2,0)</f>
        <v>South America</v>
      </c>
      <c r="G4743" s="5" t="s">
        <v>29</v>
      </c>
      <c r="H4743" s="5" t="str">
        <f>VLOOKUP($G4743,Products!$A$1:$C$11,COLUMNS(Products!$A$2:B4743),0)</f>
        <v>Computing</v>
      </c>
      <c r="I4743" s="5">
        <f>VLOOKUP($G4743,Products!$A$1:$C$11,COLUMNS(Products!$A$2:C4743),0)</f>
        <v>104.6</v>
      </c>
      <c r="J4743" s="5">
        <v>298.93</v>
      </c>
      <c r="K4743" s="5" t="s">
        <v>82</v>
      </c>
      <c r="L4743" s="5" t="s">
        <v>83</v>
      </c>
      <c r="M4743" s="5" t="str">
        <f t="shared" si="74"/>
        <v>0</v>
      </c>
      <c r="N4743" s="5" t="str">
        <f>TEXT(Table1[[#This Row],[Date]],"mmm")</f>
        <v>Jun</v>
      </c>
      <c r="O4743" s="5">
        <f>YEAR(Table1[[#This Row],[Date]])</f>
        <v>2023</v>
      </c>
    </row>
    <row r="4744" spans="1:15" x14ac:dyDescent="0.25">
      <c r="A4744" s="5">
        <v>4743</v>
      </c>
      <c r="B4744" s="6">
        <v>45261</v>
      </c>
      <c r="C4744" s="5" t="s">
        <v>72</v>
      </c>
      <c r="D4744" s="5" t="str">
        <f>VLOOKUP($C4744,'Sales Person'!$A$1:$C$21,2,0)</f>
        <v>Cathy Kelley</v>
      </c>
      <c r="E4744" s="5" t="s">
        <v>9</v>
      </c>
      <c r="F4744" s="5" t="str">
        <f>VLOOKUP($E4744,Country!$A$1:$B$11,2,0)</f>
        <v>Europe</v>
      </c>
      <c r="G4744" s="5" t="s">
        <v>30</v>
      </c>
      <c r="H4744" s="5" t="str">
        <f>VLOOKUP($G4744,Products!$A$1:$C$11,COLUMNS(Products!$A$2:B4744),0)</f>
        <v>Audio</v>
      </c>
      <c r="I4744" s="5">
        <f>VLOOKUP($G4744,Products!$A$1:$C$11,COLUMNS(Products!$A$2:C4744),0)</f>
        <v>199.57</v>
      </c>
      <c r="J4744" s="5">
        <v>164.99</v>
      </c>
      <c r="K4744" s="5" t="s">
        <v>81</v>
      </c>
      <c r="L4744" s="6">
        <v>45271</v>
      </c>
      <c r="M4744" s="5">
        <f t="shared" si="74"/>
        <v>10</v>
      </c>
      <c r="N4744" s="5" t="str">
        <f>TEXT(Table1[[#This Row],[Date]],"mmm")</f>
        <v>Dec</v>
      </c>
      <c r="O4744" s="5">
        <f>YEAR(Table1[[#This Row],[Date]])</f>
        <v>2023</v>
      </c>
    </row>
    <row r="4745" spans="1:15" x14ac:dyDescent="0.25">
      <c r="A4745" s="5">
        <v>4744</v>
      </c>
      <c r="B4745" s="6">
        <v>44934</v>
      </c>
      <c r="C4745" s="5" t="s">
        <v>44</v>
      </c>
      <c r="D4745" s="5" t="str">
        <f>VLOOKUP($C4745,'Sales Person'!$A$1:$C$21,2,0)</f>
        <v>Cathy Kelley</v>
      </c>
      <c r="E4745" s="5" t="s">
        <v>5</v>
      </c>
      <c r="F4745" s="5" t="str">
        <f>VLOOKUP($E4745,Country!$A$1:$B$11,2,0)</f>
        <v>South America</v>
      </c>
      <c r="G4745" s="5" t="s">
        <v>31</v>
      </c>
      <c r="H4745" s="5" t="str">
        <f>VLOOKUP($G4745,Products!$A$1:$C$11,COLUMNS(Products!$A$2:B4745),0)</f>
        <v>Electronics</v>
      </c>
      <c r="I4745" s="5">
        <f>VLOOKUP($G4745,Products!$A$1:$C$11,COLUMNS(Products!$A$2:C4745),0)</f>
        <v>71.97</v>
      </c>
      <c r="J4745" s="5">
        <v>136.61000000000001</v>
      </c>
      <c r="K4745" s="5" t="s">
        <v>81</v>
      </c>
      <c r="L4745" s="6">
        <v>44938</v>
      </c>
      <c r="M4745" s="5">
        <f t="shared" si="74"/>
        <v>4</v>
      </c>
      <c r="N4745" s="5" t="str">
        <f>TEXT(Table1[[#This Row],[Date]],"mmm")</f>
        <v>Jan</v>
      </c>
      <c r="O4745" s="5">
        <f>YEAR(Table1[[#This Row],[Date]])</f>
        <v>2023</v>
      </c>
    </row>
    <row r="4746" spans="1:15" x14ac:dyDescent="0.25">
      <c r="A4746" s="5">
        <v>4745</v>
      </c>
      <c r="B4746" s="6">
        <v>45085</v>
      </c>
      <c r="C4746" s="5" t="s">
        <v>44</v>
      </c>
      <c r="D4746" s="5" t="str">
        <f>VLOOKUP($C4746,'Sales Person'!$A$1:$C$21,2,0)</f>
        <v>Cathy Kelley</v>
      </c>
      <c r="E4746" s="5" t="s">
        <v>4</v>
      </c>
      <c r="F4746" s="5" t="str">
        <f>VLOOKUP($E4746,Country!$A$1:$B$11,2,0)</f>
        <v>North America</v>
      </c>
      <c r="G4746" s="5" t="s">
        <v>30</v>
      </c>
      <c r="H4746" s="5" t="str">
        <f>VLOOKUP($G4746,Products!$A$1:$C$11,COLUMNS(Products!$A$2:B4746),0)</f>
        <v>Audio</v>
      </c>
      <c r="I4746" s="5">
        <f>VLOOKUP($G4746,Products!$A$1:$C$11,COLUMNS(Products!$A$2:C4746),0)</f>
        <v>199.57</v>
      </c>
      <c r="J4746" s="5">
        <v>726.66</v>
      </c>
      <c r="K4746" s="5" t="s">
        <v>82</v>
      </c>
      <c r="L4746" s="5" t="s">
        <v>83</v>
      </c>
      <c r="M4746" s="5" t="str">
        <f t="shared" si="74"/>
        <v>0</v>
      </c>
      <c r="N4746" s="5" t="str">
        <f>TEXT(Table1[[#This Row],[Date]],"mmm")</f>
        <v>Jun</v>
      </c>
      <c r="O4746" s="5">
        <f>YEAR(Table1[[#This Row],[Date]])</f>
        <v>2023</v>
      </c>
    </row>
    <row r="4747" spans="1:15" x14ac:dyDescent="0.25">
      <c r="A4747" s="5">
        <v>4746</v>
      </c>
      <c r="B4747" s="6">
        <v>44996</v>
      </c>
      <c r="C4747" s="5" t="s">
        <v>72</v>
      </c>
      <c r="D4747" s="5" t="str">
        <f>VLOOKUP($C4747,'Sales Person'!$A$1:$C$21,2,0)</f>
        <v>Cathy Kelley</v>
      </c>
      <c r="E4747" s="5" t="s">
        <v>5</v>
      </c>
      <c r="F4747" s="5" t="str">
        <f>VLOOKUP($E4747,Country!$A$1:$B$11,2,0)</f>
        <v>South America</v>
      </c>
      <c r="G4747" s="5" t="s">
        <v>29</v>
      </c>
      <c r="H4747" s="5" t="str">
        <f>VLOOKUP($G4747,Products!$A$1:$C$11,COLUMNS(Products!$A$2:B4747),0)</f>
        <v>Computing</v>
      </c>
      <c r="I4747" s="5">
        <f>VLOOKUP($G4747,Products!$A$1:$C$11,COLUMNS(Products!$A$2:C4747),0)</f>
        <v>104.6</v>
      </c>
      <c r="J4747" s="5">
        <v>592.98</v>
      </c>
      <c r="K4747" s="5" t="s">
        <v>82</v>
      </c>
      <c r="L4747" s="5" t="s">
        <v>83</v>
      </c>
      <c r="M4747" s="5" t="str">
        <f t="shared" si="74"/>
        <v>0</v>
      </c>
      <c r="N4747" s="5" t="str">
        <f>TEXT(Table1[[#This Row],[Date]],"mmm")</f>
        <v>Mar</v>
      </c>
      <c r="O4747" s="5">
        <f>YEAR(Table1[[#This Row],[Date]])</f>
        <v>2023</v>
      </c>
    </row>
    <row r="4748" spans="1:15" x14ac:dyDescent="0.25">
      <c r="A4748" s="5">
        <v>4747</v>
      </c>
      <c r="B4748" s="6">
        <v>45548</v>
      </c>
      <c r="C4748" s="5" t="s">
        <v>46</v>
      </c>
      <c r="D4748" s="5" t="str">
        <f>VLOOKUP($C4748,'Sales Person'!$A$1:$C$21,2,0)</f>
        <v>Nick Patrick</v>
      </c>
      <c r="E4748" s="5" t="s">
        <v>11</v>
      </c>
      <c r="F4748" s="5" t="str">
        <f>VLOOKUP($E4748,Country!$A$1:$B$11,2,0)</f>
        <v>Asia</v>
      </c>
      <c r="G4748" s="5" t="s">
        <v>32</v>
      </c>
      <c r="H4748" s="5" t="str">
        <f>VLOOKUP($G4748,Products!$A$1:$C$11,COLUMNS(Products!$A$2:B4748),0)</f>
        <v>Audio</v>
      </c>
      <c r="I4748" s="5">
        <f>VLOOKUP($G4748,Products!$A$1:$C$11,COLUMNS(Products!$A$2:C4748),0)</f>
        <v>143.09</v>
      </c>
      <c r="J4748" s="5">
        <v>990.97</v>
      </c>
      <c r="K4748" s="5" t="s">
        <v>84</v>
      </c>
      <c r="L4748" s="5" t="s">
        <v>83</v>
      </c>
      <c r="M4748" s="5" t="str">
        <f t="shared" si="74"/>
        <v>0</v>
      </c>
      <c r="N4748" s="5" t="str">
        <f>TEXT(Table1[[#This Row],[Date]],"mmm")</f>
        <v>Sep</v>
      </c>
      <c r="O4748" s="5">
        <f>YEAR(Table1[[#This Row],[Date]])</f>
        <v>2024</v>
      </c>
    </row>
    <row r="4749" spans="1:15" x14ac:dyDescent="0.25">
      <c r="A4749" s="5">
        <v>4748</v>
      </c>
      <c r="B4749" s="6">
        <v>45040</v>
      </c>
      <c r="C4749" s="5" t="s">
        <v>46</v>
      </c>
      <c r="D4749" s="5" t="str">
        <f>VLOOKUP($C4749,'Sales Person'!$A$1:$C$21,2,0)</f>
        <v>Nick Patrick</v>
      </c>
      <c r="E4749" s="5" t="s">
        <v>14</v>
      </c>
      <c r="F4749" s="5" t="str">
        <f>VLOOKUP($E4749,Country!$A$1:$B$11,2,0)</f>
        <v>Asia</v>
      </c>
      <c r="G4749" s="5" t="s">
        <v>28</v>
      </c>
      <c r="H4749" s="5" t="str">
        <f>VLOOKUP($G4749,Products!$A$1:$C$11,COLUMNS(Products!$A$2:B4749),0)</f>
        <v>Electronics</v>
      </c>
      <c r="I4749" s="5">
        <f>VLOOKUP($G4749,Products!$A$1:$C$11,COLUMNS(Products!$A$2:C4749),0)</f>
        <v>282.79000000000002</v>
      </c>
      <c r="J4749" s="5">
        <v>518.21</v>
      </c>
      <c r="K4749" s="5" t="s">
        <v>84</v>
      </c>
      <c r="L4749" s="5" t="s">
        <v>83</v>
      </c>
      <c r="M4749" s="5" t="str">
        <f t="shared" si="74"/>
        <v>0</v>
      </c>
      <c r="N4749" s="5" t="str">
        <f>TEXT(Table1[[#This Row],[Date]],"mmm")</f>
        <v>Apr</v>
      </c>
      <c r="O4749" s="5">
        <f>YEAR(Table1[[#This Row],[Date]])</f>
        <v>2023</v>
      </c>
    </row>
    <row r="4750" spans="1:15" x14ac:dyDescent="0.25">
      <c r="A4750" s="5">
        <v>4749</v>
      </c>
      <c r="B4750" s="6">
        <v>45551</v>
      </c>
      <c r="C4750" s="5" t="s">
        <v>48</v>
      </c>
      <c r="D4750" s="5" t="str">
        <f>VLOOKUP($C4750,'Sales Person'!$A$1:$C$21,2,0)</f>
        <v>Cathy Kelley</v>
      </c>
      <c r="E4750" s="5" t="s">
        <v>15</v>
      </c>
      <c r="F4750" s="5" t="str">
        <f>VLOOKUP($E4750,Country!$A$1:$B$11,2,0)</f>
        <v>Oceania</v>
      </c>
      <c r="G4750" s="5" t="s">
        <v>32</v>
      </c>
      <c r="H4750" s="5" t="str">
        <f>VLOOKUP($G4750,Products!$A$1:$C$11,COLUMNS(Products!$A$2:B4750),0)</f>
        <v>Audio</v>
      </c>
      <c r="I4750" s="5">
        <f>VLOOKUP($G4750,Products!$A$1:$C$11,COLUMNS(Products!$A$2:C4750),0)</f>
        <v>143.09</v>
      </c>
      <c r="J4750" s="5">
        <v>343.17</v>
      </c>
      <c r="K4750" s="5" t="s">
        <v>82</v>
      </c>
      <c r="L4750" s="5" t="s">
        <v>83</v>
      </c>
      <c r="M4750" s="5" t="str">
        <f t="shared" si="74"/>
        <v>0</v>
      </c>
      <c r="N4750" s="5" t="str">
        <f>TEXT(Table1[[#This Row],[Date]],"mmm")</f>
        <v>Sep</v>
      </c>
      <c r="O4750" s="5">
        <f>YEAR(Table1[[#This Row],[Date]])</f>
        <v>2024</v>
      </c>
    </row>
    <row r="4751" spans="1:15" x14ac:dyDescent="0.25">
      <c r="A4751" s="5">
        <v>4750</v>
      </c>
      <c r="B4751" s="6">
        <v>45196</v>
      </c>
      <c r="C4751" s="5" t="s">
        <v>40</v>
      </c>
      <c r="D4751" s="5" t="str">
        <f>VLOOKUP($C4751,'Sales Person'!$A$1:$C$21,2,0)</f>
        <v>Samantha Irvin</v>
      </c>
      <c r="E4751" s="5" t="s">
        <v>4</v>
      </c>
      <c r="F4751" s="5" t="str">
        <f>VLOOKUP($E4751,Country!$A$1:$B$11,2,0)</f>
        <v>North America</v>
      </c>
      <c r="G4751" s="5" t="s">
        <v>28</v>
      </c>
      <c r="H4751" s="5" t="str">
        <f>VLOOKUP($G4751,Products!$A$1:$C$11,COLUMNS(Products!$A$2:B4751),0)</f>
        <v>Electronics</v>
      </c>
      <c r="I4751" s="5">
        <f>VLOOKUP($G4751,Products!$A$1:$C$11,COLUMNS(Products!$A$2:C4751),0)</f>
        <v>282.79000000000002</v>
      </c>
      <c r="J4751" s="5">
        <v>386.68</v>
      </c>
      <c r="K4751" s="5" t="s">
        <v>81</v>
      </c>
      <c r="L4751" s="6">
        <v>45198</v>
      </c>
      <c r="M4751" s="5">
        <f t="shared" si="74"/>
        <v>2</v>
      </c>
      <c r="N4751" s="5" t="str">
        <f>TEXT(Table1[[#This Row],[Date]],"mmm")</f>
        <v>Sep</v>
      </c>
      <c r="O4751" s="5">
        <f>YEAR(Table1[[#This Row],[Date]])</f>
        <v>2023</v>
      </c>
    </row>
    <row r="4752" spans="1:15" x14ac:dyDescent="0.25">
      <c r="A4752" s="5">
        <v>4751</v>
      </c>
      <c r="B4752" s="6">
        <v>45304</v>
      </c>
      <c r="C4752" s="5" t="s">
        <v>70</v>
      </c>
      <c r="D4752" s="5" t="str">
        <f>VLOOKUP($C4752,'Sales Person'!$A$1:$C$21,2,0)</f>
        <v>Cathy Kelley</v>
      </c>
      <c r="E4752" s="5" t="s">
        <v>11</v>
      </c>
      <c r="F4752" s="5" t="str">
        <f>VLOOKUP($E4752,Country!$A$1:$B$11,2,0)</f>
        <v>Asia</v>
      </c>
      <c r="G4752" s="5" t="s">
        <v>32</v>
      </c>
      <c r="H4752" s="5" t="str">
        <f>VLOOKUP($G4752,Products!$A$1:$C$11,COLUMNS(Products!$A$2:B4752),0)</f>
        <v>Audio</v>
      </c>
      <c r="I4752" s="5">
        <f>VLOOKUP($G4752,Products!$A$1:$C$11,COLUMNS(Products!$A$2:C4752),0)</f>
        <v>143.09</v>
      </c>
      <c r="J4752" s="5">
        <v>290.60000000000002</v>
      </c>
      <c r="K4752" s="5" t="s">
        <v>82</v>
      </c>
      <c r="L4752" s="5" t="s">
        <v>83</v>
      </c>
      <c r="M4752" s="5" t="str">
        <f t="shared" si="74"/>
        <v>0</v>
      </c>
      <c r="N4752" s="5" t="str">
        <f>TEXT(Table1[[#This Row],[Date]],"mmm")</f>
        <v>Jan</v>
      </c>
      <c r="O4752" s="5">
        <f>YEAR(Table1[[#This Row],[Date]])</f>
        <v>2024</v>
      </c>
    </row>
    <row r="4753" spans="1:15" x14ac:dyDescent="0.25">
      <c r="A4753" s="5">
        <v>4752</v>
      </c>
      <c r="B4753" s="6">
        <v>45268</v>
      </c>
      <c r="C4753" s="5" t="s">
        <v>60</v>
      </c>
      <c r="D4753" s="5" t="str">
        <f>VLOOKUP($C4753,'Sales Person'!$A$1:$C$21,2,0)</f>
        <v>Cathy Kelley</v>
      </c>
      <c r="E4753" s="5" t="s">
        <v>15</v>
      </c>
      <c r="F4753" s="5" t="str">
        <f>VLOOKUP($E4753,Country!$A$1:$B$11,2,0)</f>
        <v>Oceania</v>
      </c>
      <c r="G4753" s="5" t="s">
        <v>33</v>
      </c>
      <c r="H4753" s="5" t="str">
        <f>VLOOKUP($G4753,Products!$A$1:$C$11,COLUMNS(Products!$A$2:B4753),0)</f>
        <v>Electronics</v>
      </c>
      <c r="I4753" s="5">
        <f>VLOOKUP($G4753,Products!$A$1:$C$11,COLUMNS(Products!$A$2:C4753),0)</f>
        <v>381.62</v>
      </c>
      <c r="J4753" s="5">
        <v>620.22</v>
      </c>
      <c r="K4753" s="5" t="s">
        <v>84</v>
      </c>
      <c r="L4753" s="5" t="s">
        <v>83</v>
      </c>
      <c r="M4753" s="5" t="str">
        <f t="shared" si="74"/>
        <v>0</v>
      </c>
      <c r="N4753" s="5" t="str">
        <f>TEXT(Table1[[#This Row],[Date]],"mmm")</f>
        <v>Dec</v>
      </c>
      <c r="O4753" s="5">
        <f>YEAR(Table1[[#This Row],[Date]])</f>
        <v>2023</v>
      </c>
    </row>
    <row r="4754" spans="1:15" x14ac:dyDescent="0.25">
      <c r="A4754" s="5">
        <v>4753</v>
      </c>
      <c r="B4754" s="6">
        <v>45295</v>
      </c>
      <c r="C4754" s="5" t="s">
        <v>50</v>
      </c>
      <c r="D4754" s="5" t="str">
        <f>VLOOKUP($C4754,'Sales Person'!$A$1:$C$21,2,0)</f>
        <v>Michale Cole</v>
      </c>
      <c r="E4754" s="5" t="s">
        <v>9</v>
      </c>
      <c r="F4754" s="5" t="str">
        <f>VLOOKUP($E4754,Country!$A$1:$B$11,2,0)</f>
        <v>Europe</v>
      </c>
      <c r="G4754" s="5" t="s">
        <v>33</v>
      </c>
      <c r="H4754" s="5" t="str">
        <f>VLOOKUP($G4754,Products!$A$1:$C$11,COLUMNS(Products!$A$2:B4754),0)</f>
        <v>Electronics</v>
      </c>
      <c r="I4754" s="5">
        <f>VLOOKUP($G4754,Products!$A$1:$C$11,COLUMNS(Products!$A$2:C4754),0)</f>
        <v>381.62</v>
      </c>
      <c r="J4754" s="5">
        <v>617.84</v>
      </c>
      <c r="K4754" s="5" t="s">
        <v>82</v>
      </c>
      <c r="L4754" s="5" t="s">
        <v>83</v>
      </c>
      <c r="M4754" s="5" t="str">
        <f t="shared" si="74"/>
        <v>0</v>
      </c>
      <c r="N4754" s="5" t="str">
        <f>TEXT(Table1[[#This Row],[Date]],"mmm")</f>
        <v>Jan</v>
      </c>
      <c r="O4754" s="5">
        <f>YEAR(Table1[[#This Row],[Date]])</f>
        <v>2024</v>
      </c>
    </row>
    <row r="4755" spans="1:15" x14ac:dyDescent="0.25">
      <c r="A4755" s="5">
        <v>4754</v>
      </c>
      <c r="B4755" s="6">
        <v>45610</v>
      </c>
      <c r="C4755" s="5" t="s">
        <v>36</v>
      </c>
      <c r="D4755" s="5" t="str">
        <f>VLOOKUP($C4755,'Sales Person'!$A$1:$C$21,2,0)</f>
        <v>Michale Cole</v>
      </c>
      <c r="E4755" s="5" t="s">
        <v>2</v>
      </c>
      <c r="F4755" s="5" t="str">
        <f>VLOOKUP($E4755,Country!$A$1:$B$11,2,0)</f>
        <v>North America</v>
      </c>
      <c r="G4755" s="5" t="s">
        <v>24</v>
      </c>
      <c r="H4755" s="5" t="str">
        <f>VLOOKUP($G4755,Products!$A$1:$C$11,COLUMNS(Products!$A$2:B4755),0)</f>
        <v>Audio</v>
      </c>
      <c r="I4755" s="5">
        <f>VLOOKUP($G4755,Products!$A$1:$C$11,COLUMNS(Products!$A$2:C4755),0)</f>
        <v>195.62</v>
      </c>
      <c r="J4755" s="5">
        <v>746.09</v>
      </c>
      <c r="K4755" s="5" t="s">
        <v>81</v>
      </c>
      <c r="L4755" s="6">
        <v>45611</v>
      </c>
      <c r="M4755" s="5">
        <f t="shared" si="74"/>
        <v>1</v>
      </c>
      <c r="N4755" s="5" t="str">
        <f>TEXT(Table1[[#This Row],[Date]],"mmm")</f>
        <v>Nov</v>
      </c>
      <c r="O4755" s="5">
        <f>YEAR(Table1[[#This Row],[Date]])</f>
        <v>2024</v>
      </c>
    </row>
    <row r="4756" spans="1:15" x14ac:dyDescent="0.25">
      <c r="A4756" s="5">
        <v>4755</v>
      </c>
      <c r="B4756" s="6">
        <v>45421</v>
      </c>
      <c r="C4756" s="5" t="s">
        <v>68</v>
      </c>
      <c r="D4756" s="5" t="str">
        <f>VLOOKUP($C4756,'Sales Person'!$A$1:$C$21,2,0)</f>
        <v>Samantha Irvin</v>
      </c>
      <c r="E4756" s="5" t="s">
        <v>15</v>
      </c>
      <c r="F4756" s="5" t="str">
        <f>VLOOKUP($E4756,Country!$A$1:$B$11,2,0)</f>
        <v>Oceania</v>
      </c>
      <c r="G4756" s="5" t="s">
        <v>22</v>
      </c>
      <c r="H4756" s="5" t="str">
        <f>VLOOKUP($G4756,Products!$A$1:$C$11,COLUMNS(Products!$A$2:B4756),0)</f>
        <v>Computing</v>
      </c>
      <c r="I4756" s="5">
        <f>VLOOKUP($G4756,Products!$A$1:$C$11,COLUMNS(Products!$A$2:C4756),0)</f>
        <v>415.78</v>
      </c>
      <c r="J4756" s="5">
        <v>869.1</v>
      </c>
      <c r="K4756" s="5" t="s">
        <v>82</v>
      </c>
      <c r="L4756" s="5" t="s">
        <v>83</v>
      </c>
      <c r="M4756" s="5" t="str">
        <f t="shared" si="74"/>
        <v>0</v>
      </c>
      <c r="N4756" s="5" t="str">
        <f>TEXT(Table1[[#This Row],[Date]],"mmm")</f>
        <v>May</v>
      </c>
      <c r="O4756" s="5">
        <f>YEAR(Table1[[#This Row],[Date]])</f>
        <v>2024</v>
      </c>
    </row>
    <row r="4757" spans="1:15" x14ac:dyDescent="0.25">
      <c r="A4757" s="5">
        <v>4756</v>
      </c>
      <c r="B4757" s="6">
        <v>45111</v>
      </c>
      <c r="C4757" s="5" t="s">
        <v>66</v>
      </c>
      <c r="D4757" s="5" t="str">
        <f>VLOOKUP($C4757,'Sales Person'!$A$1:$C$21,2,0)</f>
        <v>Michale Cole</v>
      </c>
      <c r="E4757" s="5" t="s">
        <v>13</v>
      </c>
      <c r="F4757" s="5" t="str">
        <f>VLOOKUP($E4757,Country!$A$1:$B$11,2,0)</f>
        <v>Asia</v>
      </c>
      <c r="G4757" s="5" t="s">
        <v>20</v>
      </c>
      <c r="H4757" s="5" t="str">
        <f>VLOOKUP($G4757,Products!$A$1:$C$11,COLUMNS(Products!$A$2:B4757),0)</f>
        <v>Office Equipment</v>
      </c>
      <c r="I4757" s="5">
        <f>VLOOKUP($G4757,Products!$A$1:$C$11,COLUMNS(Products!$A$2:C4757),0)</f>
        <v>350.59</v>
      </c>
      <c r="J4757" s="5">
        <v>282.39</v>
      </c>
      <c r="K4757" s="5" t="s">
        <v>84</v>
      </c>
      <c r="L4757" s="5" t="s">
        <v>83</v>
      </c>
      <c r="M4757" s="5" t="str">
        <f t="shared" si="74"/>
        <v>0</v>
      </c>
      <c r="N4757" s="5" t="str">
        <f>TEXT(Table1[[#This Row],[Date]],"mmm")</f>
        <v>Jul</v>
      </c>
      <c r="O4757" s="5">
        <f>YEAR(Table1[[#This Row],[Date]])</f>
        <v>2023</v>
      </c>
    </row>
    <row r="4758" spans="1:15" x14ac:dyDescent="0.25">
      <c r="A4758" s="5">
        <v>4757</v>
      </c>
      <c r="B4758" s="6">
        <v>45277</v>
      </c>
      <c r="C4758" s="5" t="s">
        <v>56</v>
      </c>
      <c r="D4758" s="5" t="str">
        <f>VLOOKUP($C4758,'Sales Person'!$A$1:$C$21,2,0)</f>
        <v>Nick Patrick</v>
      </c>
      <c r="E4758" s="5" t="s">
        <v>9</v>
      </c>
      <c r="F4758" s="5" t="str">
        <f>VLOOKUP($E4758,Country!$A$1:$B$11,2,0)</f>
        <v>Europe</v>
      </c>
      <c r="G4758" s="5" t="s">
        <v>28</v>
      </c>
      <c r="H4758" s="5" t="str">
        <f>VLOOKUP($G4758,Products!$A$1:$C$11,COLUMNS(Products!$A$2:B4758),0)</f>
        <v>Electronics</v>
      </c>
      <c r="I4758" s="5">
        <f>VLOOKUP($G4758,Products!$A$1:$C$11,COLUMNS(Products!$A$2:C4758),0)</f>
        <v>282.79000000000002</v>
      </c>
      <c r="J4758" s="5">
        <v>841.89</v>
      </c>
      <c r="K4758" s="5" t="s">
        <v>81</v>
      </c>
      <c r="L4758" s="6">
        <v>45287</v>
      </c>
      <c r="M4758" s="5">
        <f t="shared" si="74"/>
        <v>10</v>
      </c>
      <c r="N4758" s="5" t="str">
        <f>TEXT(Table1[[#This Row],[Date]],"mmm")</f>
        <v>Dec</v>
      </c>
      <c r="O4758" s="5">
        <f>YEAR(Table1[[#This Row],[Date]])</f>
        <v>2023</v>
      </c>
    </row>
    <row r="4759" spans="1:15" x14ac:dyDescent="0.25">
      <c r="A4759" s="5">
        <v>4758</v>
      </c>
      <c r="B4759" s="6">
        <v>45172</v>
      </c>
      <c r="C4759" s="5" t="s">
        <v>62</v>
      </c>
      <c r="D4759" s="5" t="str">
        <f>VLOOKUP($C4759,'Sales Person'!$A$1:$C$21,2,0)</f>
        <v>Cathy Kelley</v>
      </c>
      <c r="E4759" s="5" t="s">
        <v>13</v>
      </c>
      <c r="F4759" s="5" t="str">
        <f>VLOOKUP($E4759,Country!$A$1:$B$11,2,0)</f>
        <v>Asia</v>
      </c>
      <c r="G4759" s="5" t="s">
        <v>24</v>
      </c>
      <c r="H4759" s="5" t="str">
        <f>VLOOKUP($G4759,Products!$A$1:$C$11,COLUMNS(Products!$A$2:B4759),0)</f>
        <v>Audio</v>
      </c>
      <c r="I4759" s="5">
        <f>VLOOKUP($G4759,Products!$A$1:$C$11,COLUMNS(Products!$A$2:C4759),0)</f>
        <v>195.62</v>
      </c>
      <c r="J4759" s="5">
        <v>939.75</v>
      </c>
      <c r="K4759" s="5" t="s">
        <v>81</v>
      </c>
      <c r="L4759" s="6">
        <v>45187</v>
      </c>
      <c r="M4759" s="5">
        <f t="shared" si="74"/>
        <v>15</v>
      </c>
      <c r="N4759" s="5" t="str">
        <f>TEXT(Table1[[#This Row],[Date]],"mmm")</f>
        <v>Sep</v>
      </c>
      <c r="O4759" s="5">
        <f>YEAR(Table1[[#This Row],[Date]])</f>
        <v>2023</v>
      </c>
    </row>
    <row r="4760" spans="1:15" x14ac:dyDescent="0.25">
      <c r="A4760" s="5">
        <v>4759</v>
      </c>
      <c r="B4760" s="6">
        <v>45073</v>
      </c>
      <c r="C4760" s="5" t="s">
        <v>42</v>
      </c>
      <c r="D4760" s="5" t="str">
        <f>VLOOKUP($C4760,'Sales Person'!$A$1:$C$21,2,0)</f>
        <v>Cathy Kelley</v>
      </c>
      <c r="E4760" s="5" t="s">
        <v>2</v>
      </c>
      <c r="F4760" s="5" t="str">
        <f>VLOOKUP($E4760,Country!$A$1:$B$11,2,0)</f>
        <v>North America</v>
      </c>
      <c r="G4760" s="5" t="s">
        <v>30</v>
      </c>
      <c r="H4760" s="5" t="str">
        <f>VLOOKUP($G4760,Products!$A$1:$C$11,COLUMNS(Products!$A$2:B4760),0)</f>
        <v>Audio</v>
      </c>
      <c r="I4760" s="5">
        <f>VLOOKUP($G4760,Products!$A$1:$C$11,COLUMNS(Products!$A$2:C4760),0)</f>
        <v>199.57</v>
      </c>
      <c r="J4760" s="5">
        <v>887.08</v>
      </c>
      <c r="K4760" s="5" t="s">
        <v>81</v>
      </c>
      <c r="L4760" s="6">
        <v>45074</v>
      </c>
      <c r="M4760" s="5">
        <f t="shared" si="74"/>
        <v>1</v>
      </c>
      <c r="N4760" s="5" t="str">
        <f>TEXT(Table1[[#This Row],[Date]],"mmm")</f>
        <v>May</v>
      </c>
      <c r="O4760" s="5">
        <f>YEAR(Table1[[#This Row],[Date]])</f>
        <v>2023</v>
      </c>
    </row>
    <row r="4761" spans="1:15" x14ac:dyDescent="0.25">
      <c r="A4761" s="5">
        <v>4760</v>
      </c>
      <c r="B4761" s="6">
        <v>45312</v>
      </c>
      <c r="C4761" s="5" t="s">
        <v>74</v>
      </c>
      <c r="D4761" s="5" t="str">
        <f>VLOOKUP($C4761,'Sales Person'!$A$1:$C$21,2,0)</f>
        <v>Michale Cole</v>
      </c>
      <c r="E4761" s="5" t="s">
        <v>7</v>
      </c>
      <c r="F4761" s="5" t="str">
        <f>VLOOKUP($E4761,Country!$A$1:$B$11,2,0)</f>
        <v>Europe</v>
      </c>
      <c r="G4761" s="5" t="s">
        <v>29</v>
      </c>
      <c r="H4761" s="5" t="str">
        <f>VLOOKUP($G4761,Products!$A$1:$C$11,COLUMNS(Products!$A$2:B4761),0)</f>
        <v>Computing</v>
      </c>
      <c r="I4761" s="5">
        <f>VLOOKUP($G4761,Products!$A$1:$C$11,COLUMNS(Products!$A$2:C4761),0)</f>
        <v>104.6</v>
      </c>
      <c r="J4761" s="5">
        <v>837.13</v>
      </c>
      <c r="K4761" s="5" t="s">
        <v>81</v>
      </c>
      <c r="L4761" s="6">
        <v>45320</v>
      </c>
      <c r="M4761" s="5">
        <f t="shared" si="74"/>
        <v>8</v>
      </c>
      <c r="N4761" s="5" t="str">
        <f>TEXT(Table1[[#This Row],[Date]],"mmm")</f>
        <v>Jan</v>
      </c>
      <c r="O4761" s="5">
        <f>YEAR(Table1[[#This Row],[Date]])</f>
        <v>2024</v>
      </c>
    </row>
    <row r="4762" spans="1:15" x14ac:dyDescent="0.25">
      <c r="A4762" s="5">
        <v>4761</v>
      </c>
      <c r="B4762" s="6">
        <v>45458</v>
      </c>
      <c r="C4762" s="5" t="s">
        <v>40</v>
      </c>
      <c r="D4762" s="5" t="str">
        <f>VLOOKUP($C4762,'Sales Person'!$A$1:$C$21,2,0)</f>
        <v>Samantha Irvin</v>
      </c>
      <c r="E4762" s="5" t="s">
        <v>10</v>
      </c>
      <c r="F4762" s="5" t="str">
        <f>VLOOKUP($E4762,Country!$A$1:$B$11,2,0)</f>
        <v>Europe</v>
      </c>
      <c r="G4762" s="5" t="s">
        <v>20</v>
      </c>
      <c r="H4762" s="5" t="str">
        <f>VLOOKUP($G4762,Products!$A$1:$C$11,COLUMNS(Products!$A$2:B4762),0)</f>
        <v>Office Equipment</v>
      </c>
      <c r="I4762" s="5">
        <f>VLOOKUP($G4762,Products!$A$1:$C$11,COLUMNS(Products!$A$2:C4762),0)</f>
        <v>350.59</v>
      </c>
      <c r="J4762" s="5">
        <v>848.06</v>
      </c>
      <c r="K4762" s="5" t="s">
        <v>81</v>
      </c>
      <c r="L4762" s="6">
        <v>45464</v>
      </c>
      <c r="M4762" s="5">
        <f t="shared" si="74"/>
        <v>6</v>
      </c>
      <c r="N4762" s="5" t="str">
        <f>TEXT(Table1[[#This Row],[Date]],"mmm")</f>
        <v>Jun</v>
      </c>
      <c r="O4762" s="5">
        <f>YEAR(Table1[[#This Row],[Date]])</f>
        <v>2024</v>
      </c>
    </row>
    <row r="4763" spans="1:15" x14ac:dyDescent="0.25">
      <c r="A4763" s="5">
        <v>4762</v>
      </c>
      <c r="B4763" s="6">
        <v>44991</v>
      </c>
      <c r="C4763" s="5" t="s">
        <v>72</v>
      </c>
      <c r="D4763" s="5" t="str">
        <f>VLOOKUP($C4763,'Sales Person'!$A$1:$C$21,2,0)</f>
        <v>Cathy Kelley</v>
      </c>
      <c r="E4763" s="5" t="s">
        <v>2</v>
      </c>
      <c r="F4763" s="5" t="str">
        <f>VLOOKUP($E4763,Country!$A$1:$B$11,2,0)</f>
        <v>North America</v>
      </c>
      <c r="G4763" s="5" t="s">
        <v>33</v>
      </c>
      <c r="H4763" s="5" t="str">
        <f>VLOOKUP($G4763,Products!$A$1:$C$11,COLUMNS(Products!$A$2:B4763),0)</f>
        <v>Electronics</v>
      </c>
      <c r="I4763" s="5">
        <f>VLOOKUP($G4763,Products!$A$1:$C$11,COLUMNS(Products!$A$2:C4763),0)</f>
        <v>381.62</v>
      </c>
      <c r="J4763" s="5">
        <v>708.35</v>
      </c>
      <c r="K4763" s="5" t="s">
        <v>81</v>
      </c>
      <c r="L4763" s="6">
        <v>44992</v>
      </c>
      <c r="M4763" s="5">
        <f t="shared" si="74"/>
        <v>1</v>
      </c>
      <c r="N4763" s="5" t="str">
        <f>TEXT(Table1[[#This Row],[Date]],"mmm")</f>
        <v>Mar</v>
      </c>
      <c r="O4763" s="5">
        <f>YEAR(Table1[[#This Row],[Date]])</f>
        <v>2023</v>
      </c>
    </row>
    <row r="4764" spans="1:15" x14ac:dyDescent="0.25">
      <c r="A4764" s="5">
        <v>4763</v>
      </c>
      <c r="B4764" s="6">
        <v>45488</v>
      </c>
      <c r="C4764" s="5" t="s">
        <v>62</v>
      </c>
      <c r="D4764" s="5" t="str">
        <f>VLOOKUP($C4764,'Sales Person'!$A$1:$C$21,2,0)</f>
        <v>Cathy Kelley</v>
      </c>
      <c r="E4764" s="5" t="s">
        <v>2</v>
      </c>
      <c r="F4764" s="5" t="str">
        <f>VLOOKUP($E4764,Country!$A$1:$B$11,2,0)</f>
        <v>North America</v>
      </c>
      <c r="G4764" s="5" t="s">
        <v>32</v>
      </c>
      <c r="H4764" s="5" t="str">
        <f>VLOOKUP($G4764,Products!$A$1:$C$11,COLUMNS(Products!$A$2:B4764),0)</f>
        <v>Audio</v>
      </c>
      <c r="I4764" s="5">
        <f>VLOOKUP($G4764,Products!$A$1:$C$11,COLUMNS(Products!$A$2:C4764),0)</f>
        <v>143.09</v>
      </c>
      <c r="J4764" s="5">
        <v>350.26</v>
      </c>
      <c r="K4764" s="5" t="s">
        <v>81</v>
      </c>
      <c r="L4764" s="6">
        <v>45489</v>
      </c>
      <c r="M4764" s="5">
        <f t="shared" si="74"/>
        <v>1</v>
      </c>
      <c r="N4764" s="5" t="str">
        <f>TEXT(Table1[[#This Row],[Date]],"mmm")</f>
        <v>Jul</v>
      </c>
      <c r="O4764" s="5">
        <f>YEAR(Table1[[#This Row],[Date]])</f>
        <v>2024</v>
      </c>
    </row>
    <row r="4765" spans="1:15" x14ac:dyDescent="0.25">
      <c r="A4765" s="5">
        <v>4764</v>
      </c>
      <c r="B4765" s="6">
        <v>45187</v>
      </c>
      <c r="C4765" s="5" t="s">
        <v>44</v>
      </c>
      <c r="D4765" s="5" t="str">
        <f>VLOOKUP($C4765,'Sales Person'!$A$1:$C$21,2,0)</f>
        <v>Cathy Kelley</v>
      </c>
      <c r="E4765" s="5" t="s">
        <v>15</v>
      </c>
      <c r="F4765" s="5" t="str">
        <f>VLOOKUP($E4765,Country!$A$1:$B$11,2,0)</f>
        <v>Oceania</v>
      </c>
      <c r="G4765" s="5" t="s">
        <v>33</v>
      </c>
      <c r="H4765" s="5" t="str">
        <f>VLOOKUP($G4765,Products!$A$1:$C$11,COLUMNS(Products!$A$2:B4765),0)</f>
        <v>Electronics</v>
      </c>
      <c r="I4765" s="5">
        <f>VLOOKUP($G4765,Products!$A$1:$C$11,COLUMNS(Products!$A$2:C4765),0)</f>
        <v>381.62</v>
      </c>
      <c r="J4765" s="5">
        <v>687.44</v>
      </c>
      <c r="K4765" s="5" t="s">
        <v>81</v>
      </c>
      <c r="L4765" s="6">
        <v>45207</v>
      </c>
      <c r="M4765" s="5">
        <f t="shared" si="74"/>
        <v>20</v>
      </c>
      <c r="N4765" s="5" t="str">
        <f>TEXT(Table1[[#This Row],[Date]],"mmm")</f>
        <v>Sep</v>
      </c>
      <c r="O4765" s="5">
        <f>YEAR(Table1[[#This Row],[Date]])</f>
        <v>2023</v>
      </c>
    </row>
    <row r="4766" spans="1:15" x14ac:dyDescent="0.25">
      <c r="A4766" s="5">
        <v>4765</v>
      </c>
      <c r="B4766" s="6">
        <v>44945</v>
      </c>
      <c r="C4766" s="5" t="s">
        <v>70</v>
      </c>
      <c r="D4766" s="5" t="str">
        <f>VLOOKUP($C4766,'Sales Person'!$A$1:$C$21,2,0)</f>
        <v>Cathy Kelley</v>
      </c>
      <c r="E4766" s="5" t="s">
        <v>5</v>
      </c>
      <c r="F4766" s="5" t="str">
        <f>VLOOKUP($E4766,Country!$A$1:$B$11,2,0)</f>
        <v>South America</v>
      </c>
      <c r="G4766" s="5" t="s">
        <v>31</v>
      </c>
      <c r="H4766" s="5" t="str">
        <f>VLOOKUP($G4766,Products!$A$1:$C$11,COLUMNS(Products!$A$2:B4766),0)</f>
        <v>Electronics</v>
      </c>
      <c r="I4766" s="5">
        <f>VLOOKUP($G4766,Products!$A$1:$C$11,COLUMNS(Products!$A$2:C4766),0)</f>
        <v>71.97</v>
      </c>
      <c r="J4766" s="5">
        <v>118.1</v>
      </c>
      <c r="K4766" s="5" t="s">
        <v>82</v>
      </c>
      <c r="L4766" s="5" t="s">
        <v>83</v>
      </c>
      <c r="M4766" s="5" t="str">
        <f t="shared" si="74"/>
        <v>0</v>
      </c>
      <c r="N4766" s="5" t="str">
        <f>TEXT(Table1[[#This Row],[Date]],"mmm")</f>
        <v>Jan</v>
      </c>
      <c r="O4766" s="5">
        <f>YEAR(Table1[[#This Row],[Date]])</f>
        <v>2023</v>
      </c>
    </row>
    <row r="4767" spans="1:15" x14ac:dyDescent="0.25">
      <c r="A4767" s="5">
        <v>4766</v>
      </c>
      <c r="B4767" s="6">
        <v>45375</v>
      </c>
      <c r="C4767" s="5" t="s">
        <v>70</v>
      </c>
      <c r="D4767" s="5" t="str">
        <f>VLOOKUP($C4767,'Sales Person'!$A$1:$C$21,2,0)</f>
        <v>Cathy Kelley</v>
      </c>
      <c r="E4767" s="5" t="s">
        <v>15</v>
      </c>
      <c r="F4767" s="5" t="str">
        <f>VLOOKUP($E4767,Country!$A$1:$B$11,2,0)</f>
        <v>Oceania</v>
      </c>
      <c r="G4767" s="5" t="s">
        <v>20</v>
      </c>
      <c r="H4767" s="5" t="str">
        <f>VLOOKUP($G4767,Products!$A$1:$C$11,COLUMNS(Products!$A$2:B4767),0)</f>
        <v>Office Equipment</v>
      </c>
      <c r="I4767" s="5">
        <f>VLOOKUP($G4767,Products!$A$1:$C$11,COLUMNS(Products!$A$2:C4767),0)</f>
        <v>350.59</v>
      </c>
      <c r="J4767" s="5">
        <v>173.39</v>
      </c>
      <c r="K4767" s="5" t="s">
        <v>84</v>
      </c>
      <c r="L4767" s="5" t="s">
        <v>83</v>
      </c>
      <c r="M4767" s="5" t="str">
        <f t="shared" si="74"/>
        <v>0</v>
      </c>
      <c r="N4767" s="5" t="str">
        <f>TEXT(Table1[[#This Row],[Date]],"mmm")</f>
        <v>Mar</v>
      </c>
      <c r="O4767" s="5">
        <f>YEAR(Table1[[#This Row],[Date]])</f>
        <v>2024</v>
      </c>
    </row>
    <row r="4768" spans="1:15" x14ac:dyDescent="0.25">
      <c r="A4768" s="5">
        <v>4767</v>
      </c>
      <c r="B4768" s="6">
        <v>44945</v>
      </c>
      <c r="C4768" s="5" t="s">
        <v>66</v>
      </c>
      <c r="D4768" s="5" t="str">
        <f>VLOOKUP($C4768,'Sales Person'!$A$1:$C$21,2,0)</f>
        <v>Michale Cole</v>
      </c>
      <c r="E4768" s="5" t="s">
        <v>11</v>
      </c>
      <c r="F4768" s="5" t="str">
        <f>VLOOKUP($E4768,Country!$A$1:$B$11,2,0)</f>
        <v>Asia</v>
      </c>
      <c r="G4768" s="5" t="s">
        <v>30</v>
      </c>
      <c r="H4768" s="5" t="str">
        <f>VLOOKUP($G4768,Products!$A$1:$C$11,COLUMNS(Products!$A$2:B4768),0)</f>
        <v>Audio</v>
      </c>
      <c r="I4768" s="5">
        <f>VLOOKUP($G4768,Products!$A$1:$C$11,COLUMNS(Products!$A$2:C4768),0)</f>
        <v>199.57</v>
      </c>
      <c r="J4768" s="5">
        <v>653.91</v>
      </c>
      <c r="K4768" s="5" t="s">
        <v>84</v>
      </c>
      <c r="L4768" s="5" t="s">
        <v>83</v>
      </c>
      <c r="M4768" s="5" t="str">
        <f t="shared" si="74"/>
        <v>0</v>
      </c>
      <c r="N4768" s="5" t="str">
        <f>TEXT(Table1[[#This Row],[Date]],"mmm")</f>
        <v>Jan</v>
      </c>
      <c r="O4768" s="5">
        <f>YEAR(Table1[[#This Row],[Date]])</f>
        <v>2023</v>
      </c>
    </row>
    <row r="4769" spans="1:15" x14ac:dyDescent="0.25">
      <c r="A4769" s="5">
        <v>4768</v>
      </c>
      <c r="B4769" s="6">
        <v>45292</v>
      </c>
      <c r="C4769" s="5" t="s">
        <v>70</v>
      </c>
      <c r="D4769" s="5" t="str">
        <f>VLOOKUP($C4769,'Sales Person'!$A$1:$C$21,2,0)</f>
        <v>Cathy Kelley</v>
      </c>
      <c r="E4769" s="5" t="s">
        <v>2</v>
      </c>
      <c r="F4769" s="5" t="str">
        <f>VLOOKUP($E4769,Country!$A$1:$B$11,2,0)</f>
        <v>North America</v>
      </c>
      <c r="G4769" s="5" t="s">
        <v>33</v>
      </c>
      <c r="H4769" s="5" t="str">
        <f>VLOOKUP($G4769,Products!$A$1:$C$11,COLUMNS(Products!$A$2:B4769),0)</f>
        <v>Electronics</v>
      </c>
      <c r="I4769" s="5">
        <f>VLOOKUP($G4769,Products!$A$1:$C$11,COLUMNS(Products!$A$2:C4769),0)</f>
        <v>381.62</v>
      </c>
      <c r="J4769" s="5">
        <v>448.12</v>
      </c>
      <c r="K4769" s="5" t="s">
        <v>82</v>
      </c>
      <c r="L4769" s="5" t="s">
        <v>83</v>
      </c>
      <c r="M4769" s="5" t="str">
        <f t="shared" si="74"/>
        <v>0</v>
      </c>
      <c r="N4769" s="5" t="str">
        <f>TEXT(Table1[[#This Row],[Date]],"mmm")</f>
        <v>Jan</v>
      </c>
      <c r="O4769" s="5">
        <f>YEAR(Table1[[#This Row],[Date]])</f>
        <v>2024</v>
      </c>
    </row>
    <row r="4770" spans="1:15" x14ac:dyDescent="0.25">
      <c r="A4770" s="5">
        <v>4769</v>
      </c>
      <c r="B4770" s="6">
        <v>45088</v>
      </c>
      <c r="C4770" s="5" t="s">
        <v>48</v>
      </c>
      <c r="D4770" s="5" t="str">
        <f>VLOOKUP($C4770,'Sales Person'!$A$1:$C$21,2,0)</f>
        <v>Cathy Kelley</v>
      </c>
      <c r="E4770" s="5" t="s">
        <v>15</v>
      </c>
      <c r="F4770" s="5" t="str">
        <f>VLOOKUP($E4770,Country!$A$1:$B$11,2,0)</f>
        <v>Oceania</v>
      </c>
      <c r="G4770" s="5" t="s">
        <v>29</v>
      </c>
      <c r="H4770" s="5" t="str">
        <f>VLOOKUP($G4770,Products!$A$1:$C$11,COLUMNS(Products!$A$2:B4770),0)</f>
        <v>Computing</v>
      </c>
      <c r="I4770" s="5">
        <f>VLOOKUP($G4770,Products!$A$1:$C$11,COLUMNS(Products!$A$2:C4770),0)</f>
        <v>104.6</v>
      </c>
      <c r="J4770" s="5">
        <v>231.95</v>
      </c>
      <c r="K4770" s="5" t="s">
        <v>84</v>
      </c>
      <c r="L4770" s="5" t="s">
        <v>83</v>
      </c>
      <c r="M4770" s="5" t="str">
        <f t="shared" si="74"/>
        <v>0</v>
      </c>
      <c r="N4770" s="5" t="str">
        <f>TEXT(Table1[[#This Row],[Date]],"mmm")</f>
        <v>Jun</v>
      </c>
      <c r="O4770" s="5">
        <f>YEAR(Table1[[#This Row],[Date]])</f>
        <v>2023</v>
      </c>
    </row>
    <row r="4771" spans="1:15" x14ac:dyDescent="0.25">
      <c r="A4771" s="5">
        <v>4770</v>
      </c>
      <c r="B4771" s="6">
        <v>45363</v>
      </c>
      <c r="C4771" s="5" t="s">
        <v>70</v>
      </c>
      <c r="D4771" s="5" t="str">
        <f>VLOOKUP($C4771,'Sales Person'!$A$1:$C$21,2,0)</f>
        <v>Cathy Kelley</v>
      </c>
      <c r="E4771" s="5" t="s">
        <v>5</v>
      </c>
      <c r="F4771" s="5" t="str">
        <f>VLOOKUP($E4771,Country!$A$1:$B$11,2,0)</f>
        <v>South America</v>
      </c>
      <c r="G4771" s="5" t="s">
        <v>30</v>
      </c>
      <c r="H4771" s="5" t="str">
        <f>VLOOKUP($G4771,Products!$A$1:$C$11,COLUMNS(Products!$A$2:B4771),0)</f>
        <v>Audio</v>
      </c>
      <c r="I4771" s="5">
        <f>VLOOKUP($G4771,Products!$A$1:$C$11,COLUMNS(Products!$A$2:C4771),0)</f>
        <v>199.57</v>
      </c>
      <c r="J4771" s="5">
        <v>611.54</v>
      </c>
      <c r="K4771" s="5" t="s">
        <v>82</v>
      </c>
      <c r="L4771" s="5" t="s">
        <v>83</v>
      </c>
      <c r="M4771" s="5" t="str">
        <f t="shared" si="74"/>
        <v>0</v>
      </c>
      <c r="N4771" s="5" t="str">
        <f>TEXT(Table1[[#This Row],[Date]],"mmm")</f>
        <v>Mar</v>
      </c>
      <c r="O4771" s="5">
        <f>YEAR(Table1[[#This Row],[Date]])</f>
        <v>2024</v>
      </c>
    </row>
    <row r="4772" spans="1:15" x14ac:dyDescent="0.25">
      <c r="A4772" s="5">
        <v>4771</v>
      </c>
      <c r="B4772" s="6">
        <v>45562</v>
      </c>
      <c r="C4772" s="5" t="s">
        <v>42</v>
      </c>
      <c r="D4772" s="5" t="str">
        <f>VLOOKUP($C4772,'Sales Person'!$A$1:$C$21,2,0)</f>
        <v>Cathy Kelley</v>
      </c>
      <c r="E4772" s="5" t="s">
        <v>4</v>
      </c>
      <c r="F4772" s="5" t="str">
        <f>VLOOKUP($E4772,Country!$A$1:$B$11,2,0)</f>
        <v>North America</v>
      </c>
      <c r="G4772" s="5" t="s">
        <v>29</v>
      </c>
      <c r="H4772" s="5" t="str">
        <f>VLOOKUP($G4772,Products!$A$1:$C$11,COLUMNS(Products!$A$2:B4772),0)</f>
        <v>Computing</v>
      </c>
      <c r="I4772" s="5">
        <f>VLOOKUP($G4772,Products!$A$1:$C$11,COLUMNS(Products!$A$2:C4772),0)</f>
        <v>104.6</v>
      </c>
      <c r="J4772" s="5">
        <v>639.96</v>
      </c>
      <c r="K4772" s="5" t="s">
        <v>82</v>
      </c>
      <c r="L4772" s="5" t="s">
        <v>83</v>
      </c>
      <c r="M4772" s="5" t="str">
        <f t="shared" si="74"/>
        <v>0</v>
      </c>
      <c r="N4772" s="5" t="str">
        <f>TEXT(Table1[[#This Row],[Date]],"mmm")</f>
        <v>Sep</v>
      </c>
      <c r="O4772" s="5">
        <f>YEAR(Table1[[#This Row],[Date]])</f>
        <v>2024</v>
      </c>
    </row>
    <row r="4773" spans="1:15" x14ac:dyDescent="0.25">
      <c r="A4773" s="5">
        <v>4772</v>
      </c>
      <c r="B4773" s="6">
        <v>45072</v>
      </c>
      <c r="C4773" s="5" t="s">
        <v>38</v>
      </c>
      <c r="D4773" s="5" t="str">
        <f>VLOOKUP($C4773,'Sales Person'!$A$1:$C$21,2,0)</f>
        <v>Samantha Irvin</v>
      </c>
      <c r="E4773" s="5" t="s">
        <v>11</v>
      </c>
      <c r="F4773" s="5" t="str">
        <f>VLOOKUP($E4773,Country!$A$1:$B$11,2,0)</f>
        <v>Asia</v>
      </c>
      <c r="G4773" s="5" t="s">
        <v>33</v>
      </c>
      <c r="H4773" s="5" t="str">
        <f>VLOOKUP($G4773,Products!$A$1:$C$11,COLUMNS(Products!$A$2:B4773),0)</f>
        <v>Electronics</v>
      </c>
      <c r="I4773" s="5">
        <f>VLOOKUP($G4773,Products!$A$1:$C$11,COLUMNS(Products!$A$2:C4773),0)</f>
        <v>381.62</v>
      </c>
      <c r="J4773" s="5">
        <v>331.83</v>
      </c>
      <c r="K4773" s="5" t="s">
        <v>81</v>
      </c>
      <c r="L4773" s="6">
        <v>45084</v>
      </c>
      <c r="M4773" s="5">
        <f t="shared" si="74"/>
        <v>12</v>
      </c>
      <c r="N4773" s="5" t="str">
        <f>TEXT(Table1[[#This Row],[Date]],"mmm")</f>
        <v>May</v>
      </c>
      <c r="O4773" s="5">
        <f>YEAR(Table1[[#This Row],[Date]])</f>
        <v>2023</v>
      </c>
    </row>
    <row r="4774" spans="1:15" x14ac:dyDescent="0.25">
      <c r="A4774" s="5">
        <v>4773</v>
      </c>
      <c r="B4774" s="6">
        <v>45390</v>
      </c>
      <c r="C4774" s="5" t="s">
        <v>72</v>
      </c>
      <c r="D4774" s="5" t="str">
        <f>VLOOKUP($C4774,'Sales Person'!$A$1:$C$21,2,0)</f>
        <v>Cathy Kelley</v>
      </c>
      <c r="E4774" s="5" t="s">
        <v>14</v>
      </c>
      <c r="F4774" s="5" t="str">
        <f>VLOOKUP($E4774,Country!$A$1:$B$11,2,0)</f>
        <v>Asia</v>
      </c>
      <c r="G4774" s="5" t="s">
        <v>22</v>
      </c>
      <c r="H4774" s="5" t="str">
        <f>VLOOKUP($G4774,Products!$A$1:$C$11,COLUMNS(Products!$A$2:B4774),0)</f>
        <v>Computing</v>
      </c>
      <c r="I4774" s="5">
        <f>VLOOKUP($G4774,Products!$A$1:$C$11,COLUMNS(Products!$A$2:C4774),0)</f>
        <v>415.78</v>
      </c>
      <c r="J4774" s="5">
        <v>203.94</v>
      </c>
      <c r="K4774" s="5" t="s">
        <v>82</v>
      </c>
      <c r="L4774" s="5" t="s">
        <v>83</v>
      </c>
      <c r="M4774" s="5" t="str">
        <f t="shared" si="74"/>
        <v>0</v>
      </c>
      <c r="N4774" s="5" t="str">
        <f>TEXT(Table1[[#This Row],[Date]],"mmm")</f>
        <v>Apr</v>
      </c>
      <c r="O4774" s="5">
        <f>YEAR(Table1[[#This Row],[Date]])</f>
        <v>2024</v>
      </c>
    </row>
    <row r="4775" spans="1:15" x14ac:dyDescent="0.25">
      <c r="A4775" s="5">
        <v>4774</v>
      </c>
      <c r="B4775" s="6">
        <v>45486</v>
      </c>
      <c r="C4775" s="5" t="s">
        <v>52</v>
      </c>
      <c r="D4775" s="5" t="str">
        <f>VLOOKUP($C4775,'Sales Person'!$A$1:$C$21,2,0)</f>
        <v>Nick Patrick</v>
      </c>
      <c r="E4775" s="5" t="s">
        <v>14</v>
      </c>
      <c r="F4775" s="5" t="str">
        <f>VLOOKUP($E4775,Country!$A$1:$B$11,2,0)</f>
        <v>Asia</v>
      </c>
      <c r="G4775" s="5" t="s">
        <v>24</v>
      </c>
      <c r="H4775" s="5" t="str">
        <f>VLOOKUP($G4775,Products!$A$1:$C$11,COLUMNS(Products!$A$2:B4775),0)</f>
        <v>Audio</v>
      </c>
      <c r="I4775" s="5">
        <f>VLOOKUP($G4775,Products!$A$1:$C$11,COLUMNS(Products!$A$2:C4775),0)</f>
        <v>195.62</v>
      </c>
      <c r="J4775" s="5">
        <v>569.76</v>
      </c>
      <c r="K4775" s="5" t="s">
        <v>82</v>
      </c>
      <c r="L4775" s="5" t="s">
        <v>83</v>
      </c>
      <c r="M4775" s="5" t="str">
        <f t="shared" si="74"/>
        <v>0</v>
      </c>
      <c r="N4775" s="5" t="str">
        <f>TEXT(Table1[[#This Row],[Date]],"mmm")</f>
        <v>Jul</v>
      </c>
      <c r="O4775" s="5">
        <f>YEAR(Table1[[#This Row],[Date]])</f>
        <v>2024</v>
      </c>
    </row>
    <row r="4776" spans="1:15" x14ac:dyDescent="0.25">
      <c r="A4776" s="5">
        <v>4775</v>
      </c>
      <c r="B4776" s="6">
        <v>45473</v>
      </c>
      <c r="C4776" s="5" t="s">
        <v>68</v>
      </c>
      <c r="D4776" s="5" t="str">
        <f>VLOOKUP($C4776,'Sales Person'!$A$1:$C$21,2,0)</f>
        <v>Samantha Irvin</v>
      </c>
      <c r="E4776" s="5" t="s">
        <v>7</v>
      </c>
      <c r="F4776" s="5" t="str">
        <f>VLOOKUP($E4776,Country!$A$1:$B$11,2,0)</f>
        <v>Europe</v>
      </c>
      <c r="G4776" s="5" t="s">
        <v>33</v>
      </c>
      <c r="H4776" s="5" t="str">
        <f>VLOOKUP($G4776,Products!$A$1:$C$11,COLUMNS(Products!$A$2:B4776),0)</f>
        <v>Electronics</v>
      </c>
      <c r="I4776" s="5">
        <f>VLOOKUP($G4776,Products!$A$1:$C$11,COLUMNS(Products!$A$2:C4776),0)</f>
        <v>381.62</v>
      </c>
      <c r="J4776" s="5">
        <v>846.94</v>
      </c>
      <c r="K4776" s="5" t="s">
        <v>82</v>
      </c>
      <c r="L4776" s="5" t="s">
        <v>83</v>
      </c>
      <c r="M4776" s="5" t="str">
        <f t="shared" si="74"/>
        <v>0</v>
      </c>
      <c r="N4776" s="5" t="str">
        <f>TEXT(Table1[[#This Row],[Date]],"mmm")</f>
        <v>Jun</v>
      </c>
      <c r="O4776" s="5">
        <f>YEAR(Table1[[#This Row],[Date]])</f>
        <v>2024</v>
      </c>
    </row>
    <row r="4777" spans="1:15" x14ac:dyDescent="0.25">
      <c r="A4777" s="5">
        <v>4776</v>
      </c>
      <c r="B4777" s="6">
        <v>45122</v>
      </c>
      <c r="C4777" s="5" t="s">
        <v>70</v>
      </c>
      <c r="D4777" s="5" t="str">
        <f>VLOOKUP($C4777,'Sales Person'!$A$1:$C$21,2,0)</f>
        <v>Cathy Kelley</v>
      </c>
      <c r="E4777" s="5" t="s">
        <v>14</v>
      </c>
      <c r="F4777" s="5" t="str">
        <f>VLOOKUP($E4777,Country!$A$1:$B$11,2,0)</f>
        <v>Asia</v>
      </c>
      <c r="G4777" s="5" t="s">
        <v>24</v>
      </c>
      <c r="H4777" s="5" t="str">
        <f>VLOOKUP($G4777,Products!$A$1:$C$11,COLUMNS(Products!$A$2:B4777),0)</f>
        <v>Audio</v>
      </c>
      <c r="I4777" s="5">
        <f>VLOOKUP($G4777,Products!$A$1:$C$11,COLUMNS(Products!$A$2:C4777),0)</f>
        <v>195.62</v>
      </c>
      <c r="J4777" s="5">
        <v>991.73</v>
      </c>
      <c r="K4777" s="5" t="s">
        <v>82</v>
      </c>
      <c r="L4777" s="5" t="s">
        <v>83</v>
      </c>
      <c r="M4777" s="5" t="str">
        <f t="shared" si="74"/>
        <v>0</v>
      </c>
      <c r="N4777" s="5" t="str">
        <f>TEXT(Table1[[#This Row],[Date]],"mmm")</f>
        <v>Jul</v>
      </c>
      <c r="O4777" s="5">
        <f>YEAR(Table1[[#This Row],[Date]])</f>
        <v>2023</v>
      </c>
    </row>
    <row r="4778" spans="1:15" x14ac:dyDescent="0.25">
      <c r="A4778" s="5">
        <v>4777</v>
      </c>
      <c r="B4778" s="6">
        <v>45133</v>
      </c>
      <c r="C4778" s="5" t="s">
        <v>56</v>
      </c>
      <c r="D4778" s="5" t="str">
        <f>VLOOKUP($C4778,'Sales Person'!$A$1:$C$21,2,0)</f>
        <v>Nick Patrick</v>
      </c>
      <c r="E4778" s="5" t="s">
        <v>13</v>
      </c>
      <c r="F4778" s="5" t="str">
        <f>VLOOKUP($E4778,Country!$A$1:$B$11,2,0)</f>
        <v>Asia</v>
      </c>
      <c r="G4778" s="5" t="s">
        <v>26</v>
      </c>
      <c r="H4778" s="5" t="str">
        <f>VLOOKUP($G4778,Products!$A$1:$C$11,COLUMNS(Products!$A$2:B4778),0)</f>
        <v>Electronics</v>
      </c>
      <c r="I4778" s="5">
        <f>VLOOKUP($G4778,Products!$A$1:$C$11,COLUMNS(Products!$A$2:C4778),0)</f>
        <v>263.2</v>
      </c>
      <c r="J4778" s="5">
        <v>398.7</v>
      </c>
      <c r="K4778" s="5" t="s">
        <v>82</v>
      </c>
      <c r="L4778" s="5" t="s">
        <v>83</v>
      </c>
      <c r="M4778" s="5" t="str">
        <f t="shared" si="74"/>
        <v>0</v>
      </c>
      <c r="N4778" s="5" t="str">
        <f>TEXT(Table1[[#This Row],[Date]],"mmm")</f>
        <v>Jul</v>
      </c>
      <c r="O4778" s="5">
        <f>YEAR(Table1[[#This Row],[Date]])</f>
        <v>2023</v>
      </c>
    </row>
    <row r="4779" spans="1:15" x14ac:dyDescent="0.25">
      <c r="A4779" s="5">
        <v>4778</v>
      </c>
      <c r="B4779" s="6">
        <v>45265</v>
      </c>
      <c r="C4779" s="5" t="s">
        <v>60</v>
      </c>
      <c r="D4779" s="5" t="str">
        <f>VLOOKUP($C4779,'Sales Person'!$A$1:$C$21,2,0)</f>
        <v>Cathy Kelley</v>
      </c>
      <c r="E4779" s="5" t="s">
        <v>2</v>
      </c>
      <c r="F4779" s="5" t="str">
        <f>VLOOKUP($E4779,Country!$A$1:$B$11,2,0)</f>
        <v>North America</v>
      </c>
      <c r="G4779" s="5" t="s">
        <v>28</v>
      </c>
      <c r="H4779" s="5" t="str">
        <f>VLOOKUP($G4779,Products!$A$1:$C$11,COLUMNS(Products!$A$2:B4779),0)</f>
        <v>Electronics</v>
      </c>
      <c r="I4779" s="5">
        <f>VLOOKUP($G4779,Products!$A$1:$C$11,COLUMNS(Products!$A$2:C4779),0)</f>
        <v>282.79000000000002</v>
      </c>
      <c r="J4779" s="5">
        <v>338.13</v>
      </c>
      <c r="K4779" s="5" t="s">
        <v>81</v>
      </c>
      <c r="L4779" s="6">
        <v>45266</v>
      </c>
      <c r="M4779" s="5">
        <f t="shared" si="74"/>
        <v>1</v>
      </c>
      <c r="N4779" s="5" t="str">
        <f>TEXT(Table1[[#This Row],[Date]],"mmm")</f>
        <v>Dec</v>
      </c>
      <c r="O4779" s="5">
        <f>YEAR(Table1[[#This Row],[Date]])</f>
        <v>2023</v>
      </c>
    </row>
    <row r="4780" spans="1:15" x14ac:dyDescent="0.25">
      <c r="A4780" s="5">
        <v>4779</v>
      </c>
      <c r="B4780" s="6">
        <v>45233</v>
      </c>
      <c r="C4780" s="5" t="s">
        <v>64</v>
      </c>
      <c r="D4780" s="5" t="str">
        <f>VLOOKUP($C4780,'Sales Person'!$A$1:$C$21,2,0)</f>
        <v>Michale Cole</v>
      </c>
      <c r="E4780" s="5" t="s">
        <v>4</v>
      </c>
      <c r="F4780" s="5" t="str">
        <f>VLOOKUP($E4780,Country!$A$1:$B$11,2,0)</f>
        <v>North America</v>
      </c>
      <c r="G4780" s="5" t="s">
        <v>29</v>
      </c>
      <c r="H4780" s="5" t="str">
        <f>VLOOKUP($G4780,Products!$A$1:$C$11,COLUMNS(Products!$A$2:B4780),0)</f>
        <v>Computing</v>
      </c>
      <c r="I4780" s="5">
        <f>VLOOKUP($G4780,Products!$A$1:$C$11,COLUMNS(Products!$A$2:C4780),0)</f>
        <v>104.6</v>
      </c>
      <c r="J4780" s="5">
        <v>559.16</v>
      </c>
      <c r="K4780" s="5" t="s">
        <v>81</v>
      </c>
      <c r="L4780" s="6">
        <v>45235</v>
      </c>
      <c r="M4780" s="5">
        <f t="shared" si="74"/>
        <v>2</v>
      </c>
      <c r="N4780" s="5" t="str">
        <f>TEXT(Table1[[#This Row],[Date]],"mmm")</f>
        <v>Nov</v>
      </c>
      <c r="O4780" s="5">
        <f>YEAR(Table1[[#This Row],[Date]])</f>
        <v>2023</v>
      </c>
    </row>
    <row r="4781" spans="1:15" x14ac:dyDescent="0.25">
      <c r="A4781" s="5">
        <v>4780</v>
      </c>
      <c r="B4781" s="6">
        <v>45165</v>
      </c>
      <c r="C4781" s="5" t="s">
        <v>64</v>
      </c>
      <c r="D4781" s="5" t="str">
        <f>VLOOKUP($C4781,'Sales Person'!$A$1:$C$21,2,0)</f>
        <v>Michale Cole</v>
      </c>
      <c r="E4781" s="5" t="s">
        <v>9</v>
      </c>
      <c r="F4781" s="5" t="str">
        <f>VLOOKUP($E4781,Country!$A$1:$B$11,2,0)</f>
        <v>Europe</v>
      </c>
      <c r="G4781" s="5" t="s">
        <v>30</v>
      </c>
      <c r="H4781" s="5" t="str">
        <f>VLOOKUP($G4781,Products!$A$1:$C$11,COLUMNS(Products!$A$2:B4781),0)</f>
        <v>Audio</v>
      </c>
      <c r="I4781" s="5">
        <f>VLOOKUP($G4781,Products!$A$1:$C$11,COLUMNS(Products!$A$2:C4781),0)</f>
        <v>199.57</v>
      </c>
      <c r="J4781" s="5">
        <v>299.12</v>
      </c>
      <c r="K4781" s="5" t="s">
        <v>81</v>
      </c>
      <c r="L4781" s="6">
        <v>45175</v>
      </c>
      <c r="M4781" s="5">
        <f t="shared" si="74"/>
        <v>10</v>
      </c>
      <c r="N4781" s="5" t="str">
        <f>TEXT(Table1[[#This Row],[Date]],"mmm")</f>
        <v>Aug</v>
      </c>
      <c r="O4781" s="5">
        <f>YEAR(Table1[[#This Row],[Date]])</f>
        <v>2023</v>
      </c>
    </row>
    <row r="4782" spans="1:15" x14ac:dyDescent="0.25">
      <c r="A4782" s="5">
        <v>4781</v>
      </c>
      <c r="B4782" s="6">
        <v>45305</v>
      </c>
      <c r="C4782" s="5" t="s">
        <v>44</v>
      </c>
      <c r="D4782" s="5" t="str">
        <f>VLOOKUP($C4782,'Sales Person'!$A$1:$C$21,2,0)</f>
        <v>Cathy Kelley</v>
      </c>
      <c r="E4782" s="5" t="s">
        <v>14</v>
      </c>
      <c r="F4782" s="5" t="str">
        <f>VLOOKUP($E4782,Country!$A$1:$B$11,2,0)</f>
        <v>Asia</v>
      </c>
      <c r="G4782" s="5" t="s">
        <v>28</v>
      </c>
      <c r="H4782" s="5" t="str">
        <f>VLOOKUP($G4782,Products!$A$1:$C$11,COLUMNS(Products!$A$2:B4782),0)</f>
        <v>Electronics</v>
      </c>
      <c r="I4782" s="5">
        <f>VLOOKUP($G4782,Products!$A$1:$C$11,COLUMNS(Products!$A$2:C4782),0)</f>
        <v>282.79000000000002</v>
      </c>
      <c r="J4782" s="5">
        <v>660.52</v>
      </c>
      <c r="K4782" s="5" t="s">
        <v>81</v>
      </c>
      <c r="L4782" s="6">
        <v>45323</v>
      </c>
      <c r="M4782" s="5">
        <f t="shared" si="74"/>
        <v>18</v>
      </c>
      <c r="N4782" s="5" t="str">
        <f>TEXT(Table1[[#This Row],[Date]],"mmm")</f>
        <v>Jan</v>
      </c>
      <c r="O4782" s="5">
        <f>YEAR(Table1[[#This Row],[Date]])</f>
        <v>2024</v>
      </c>
    </row>
    <row r="4783" spans="1:15" x14ac:dyDescent="0.25">
      <c r="A4783" s="5">
        <v>4782</v>
      </c>
      <c r="B4783" s="6">
        <v>45287</v>
      </c>
      <c r="C4783" s="5" t="s">
        <v>56</v>
      </c>
      <c r="D4783" s="5" t="str">
        <f>VLOOKUP($C4783,'Sales Person'!$A$1:$C$21,2,0)</f>
        <v>Nick Patrick</v>
      </c>
      <c r="E4783" s="5" t="s">
        <v>7</v>
      </c>
      <c r="F4783" s="5" t="str">
        <f>VLOOKUP($E4783,Country!$A$1:$B$11,2,0)</f>
        <v>Europe</v>
      </c>
      <c r="G4783" s="5" t="s">
        <v>33</v>
      </c>
      <c r="H4783" s="5" t="str">
        <f>VLOOKUP($G4783,Products!$A$1:$C$11,COLUMNS(Products!$A$2:B4783),0)</f>
        <v>Electronics</v>
      </c>
      <c r="I4783" s="5">
        <f>VLOOKUP($G4783,Products!$A$1:$C$11,COLUMNS(Products!$A$2:C4783),0)</f>
        <v>381.62</v>
      </c>
      <c r="J4783" s="5">
        <v>458.65</v>
      </c>
      <c r="K4783" s="5" t="s">
        <v>81</v>
      </c>
      <c r="L4783" s="6">
        <v>45295</v>
      </c>
      <c r="M4783" s="5">
        <f t="shared" si="74"/>
        <v>8</v>
      </c>
      <c r="N4783" s="5" t="str">
        <f>TEXT(Table1[[#This Row],[Date]],"mmm")</f>
        <v>Dec</v>
      </c>
      <c r="O4783" s="5">
        <f>YEAR(Table1[[#This Row],[Date]])</f>
        <v>2023</v>
      </c>
    </row>
    <row r="4784" spans="1:15" x14ac:dyDescent="0.25">
      <c r="A4784" s="5">
        <v>4783</v>
      </c>
      <c r="B4784" s="6">
        <v>45154</v>
      </c>
      <c r="C4784" s="5" t="s">
        <v>42</v>
      </c>
      <c r="D4784" s="5" t="str">
        <f>VLOOKUP($C4784,'Sales Person'!$A$1:$C$21,2,0)</f>
        <v>Cathy Kelley</v>
      </c>
      <c r="E4784" s="5" t="s">
        <v>7</v>
      </c>
      <c r="F4784" s="5" t="str">
        <f>VLOOKUP($E4784,Country!$A$1:$B$11,2,0)</f>
        <v>Europe</v>
      </c>
      <c r="G4784" s="5" t="s">
        <v>33</v>
      </c>
      <c r="H4784" s="5" t="str">
        <f>VLOOKUP($G4784,Products!$A$1:$C$11,COLUMNS(Products!$A$2:B4784),0)</f>
        <v>Electronics</v>
      </c>
      <c r="I4784" s="5">
        <f>VLOOKUP($G4784,Products!$A$1:$C$11,COLUMNS(Products!$A$2:C4784),0)</f>
        <v>381.62</v>
      </c>
      <c r="J4784" s="5">
        <v>828.96</v>
      </c>
      <c r="K4784" s="5" t="s">
        <v>84</v>
      </c>
      <c r="L4784" s="5" t="s">
        <v>83</v>
      </c>
      <c r="M4784" s="5" t="str">
        <f t="shared" si="74"/>
        <v>0</v>
      </c>
      <c r="N4784" s="5" t="str">
        <f>TEXT(Table1[[#This Row],[Date]],"mmm")</f>
        <v>Aug</v>
      </c>
      <c r="O4784" s="5">
        <f>YEAR(Table1[[#This Row],[Date]])</f>
        <v>2023</v>
      </c>
    </row>
    <row r="4785" spans="1:15" x14ac:dyDescent="0.25">
      <c r="A4785" s="5">
        <v>4784</v>
      </c>
      <c r="B4785" s="6">
        <v>45472</v>
      </c>
      <c r="C4785" s="5" t="s">
        <v>52</v>
      </c>
      <c r="D4785" s="5" t="str">
        <f>VLOOKUP($C4785,'Sales Person'!$A$1:$C$21,2,0)</f>
        <v>Nick Patrick</v>
      </c>
      <c r="E4785" s="5" t="s">
        <v>10</v>
      </c>
      <c r="F4785" s="5" t="str">
        <f>VLOOKUP($E4785,Country!$A$1:$B$11,2,0)</f>
        <v>Europe</v>
      </c>
      <c r="G4785" s="5" t="s">
        <v>24</v>
      </c>
      <c r="H4785" s="5" t="str">
        <f>VLOOKUP($G4785,Products!$A$1:$C$11,COLUMNS(Products!$A$2:B4785),0)</f>
        <v>Audio</v>
      </c>
      <c r="I4785" s="5">
        <f>VLOOKUP($G4785,Products!$A$1:$C$11,COLUMNS(Products!$A$2:C4785),0)</f>
        <v>195.62</v>
      </c>
      <c r="J4785" s="5">
        <v>740.44</v>
      </c>
      <c r="K4785" s="5" t="s">
        <v>81</v>
      </c>
      <c r="L4785" s="6">
        <v>45478</v>
      </c>
      <c r="M4785" s="5">
        <f t="shared" si="74"/>
        <v>6</v>
      </c>
      <c r="N4785" s="5" t="str">
        <f>TEXT(Table1[[#This Row],[Date]],"mmm")</f>
        <v>Jun</v>
      </c>
      <c r="O4785" s="5">
        <f>YEAR(Table1[[#This Row],[Date]])</f>
        <v>2024</v>
      </c>
    </row>
    <row r="4786" spans="1:15" x14ac:dyDescent="0.25">
      <c r="A4786" s="5">
        <v>4785</v>
      </c>
      <c r="B4786" s="6">
        <v>45333</v>
      </c>
      <c r="C4786" s="5" t="s">
        <v>46</v>
      </c>
      <c r="D4786" s="5" t="str">
        <f>VLOOKUP($C4786,'Sales Person'!$A$1:$C$21,2,0)</f>
        <v>Nick Patrick</v>
      </c>
      <c r="E4786" s="5" t="s">
        <v>5</v>
      </c>
      <c r="F4786" s="5" t="str">
        <f>VLOOKUP($E4786,Country!$A$1:$B$11,2,0)</f>
        <v>South America</v>
      </c>
      <c r="G4786" s="5" t="s">
        <v>22</v>
      </c>
      <c r="H4786" s="5" t="str">
        <f>VLOOKUP($G4786,Products!$A$1:$C$11,COLUMNS(Products!$A$2:B4786),0)</f>
        <v>Computing</v>
      </c>
      <c r="I4786" s="5">
        <f>VLOOKUP($G4786,Products!$A$1:$C$11,COLUMNS(Products!$A$2:C4786),0)</f>
        <v>415.78</v>
      </c>
      <c r="J4786" s="5">
        <v>553.12</v>
      </c>
      <c r="K4786" s="5" t="s">
        <v>84</v>
      </c>
      <c r="L4786" s="5" t="s">
        <v>83</v>
      </c>
      <c r="M4786" s="5" t="str">
        <f t="shared" si="74"/>
        <v>0</v>
      </c>
      <c r="N4786" s="5" t="str">
        <f>TEXT(Table1[[#This Row],[Date]],"mmm")</f>
        <v>Feb</v>
      </c>
      <c r="O4786" s="5">
        <f>YEAR(Table1[[#This Row],[Date]])</f>
        <v>2024</v>
      </c>
    </row>
    <row r="4787" spans="1:15" x14ac:dyDescent="0.25">
      <c r="A4787" s="5">
        <v>4786</v>
      </c>
      <c r="B4787" s="6">
        <v>45155</v>
      </c>
      <c r="C4787" s="5" t="s">
        <v>40</v>
      </c>
      <c r="D4787" s="5" t="str">
        <f>VLOOKUP($C4787,'Sales Person'!$A$1:$C$21,2,0)</f>
        <v>Samantha Irvin</v>
      </c>
      <c r="E4787" s="5" t="s">
        <v>2</v>
      </c>
      <c r="F4787" s="5" t="str">
        <f>VLOOKUP($E4787,Country!$A$1:$B$11,2,0)</f>
        <v>North America</v>
      </c>
      <c r="G4787" s="5" t="s">
        <v>29</v>
      </c>
      <c r="H4787" s="5" t="str">
        <f>VLOOKUP($G4787,Products!$A$1:$C$11,COLUMNS(Products!$A$2:B4787),0)</f>
        <v>Computing</v>
      </c>
      <c r="I4787" s="5">
        <f>VLOOKUP($G4787,Products!$A$1:$C$11,COLUMNS(Products!$A$2:C4787),0)</f>
        <v>104.6</v>
      </c>
      <c r="J4787" s="5">
        <v>171.81</v>
      </c>
      <c r="K4787" s="5" t="s">
        <v>81</v>
      </c>
      <c r="L4787" s="6">
        <v>45156</v>
      </c>
      <c r="M4787" s="5">
        <f t="shared" si="74"/>
        <v>1</v>
      </c>
      <c r="N4787" s="5" t="str">
        <f>TEXT(Table1[[#This Row],[Date]],"mmm")</f>
        <v>Aug</v>
      </c>
      <c r="O4787" s="5">
        <f>YEAR(Table1[[#This Row],[Date]])</f>
        <v>2023</v>
      </c>
    </row>
    <row r="4788" spans="1:15" x14ac:dyDescent="0.25">
      <c r="A4788" s="5">
        <v>4787</v>
      </c>
      <c r="B4788" s="6">
        <v>45152</v>
      </c>
      <c r="C4788" s="5" t="s">
        <v>44</v>
      </c>
      <c r="D4788" s="5" t="str">
        <f>VLOOKUP($C4788,'Sales Person'!$A$1:$C$21,2,0)</f>
        <v>Cathy Kelley</v>
      </c>
      <c r="E4788" s="5" t="s">
        <v>14</v>
      </c>
      <c r="F4788" s="5" t="str">
        <f>VLOOKUP($E4788,Country!$A$1:$B$11,2,0)</f>
        <v>Asia</v>
      </c>
      <c r="G4788" s="5" t="s">
        <v>33</v>
      </c>
      <c r="H4788" s="5" t="str">
        <f>VLOOKUP($G4788,Products!$A$1:$C$11,COLUMNS(Products!$A$2:B4788),0)</f>
        <v>Electronics</v>
      </c>
      <c r="I4788" s="5">
        <f>VLOOKUP($G4788,Products!$A$1:$C$11,COLUMNS(Products!$A$2:C4788),0)</f>
        <v>381.62</v>
      </c>
      <c r="J4788" s="5">
        <v>437.14</v>
      </c>
      <c r="K4788" s="5" t="s">
        <v>84</v>
      </c>
      <c r="L4788" s="5" t="s">
        <v>83</v>
      </c>
      <c r="M4788" s="5" t="str">
        <f t="shared" si="74"/>
        <v>0</v>
      </c>
      <c r="N4788" s="5" t="str">
        <f>TEXT(Table1[[#This Row],[Date]],"mmm")</f>
        <v>Aug</v>
      </c>
      <c r="O4788" s="5">
        <f>YEAR(Table1[[#This Row],[Date]])</f>
        <v>2023</v>
      </c>
    </row>
    <row r="4789" spans="1:15" x14ac:dyDescent="0.25">
      <c r="A4789" s="5">
        <v>4788</v>
      </c>
      <c r="B4789" s="6">
        <v>45345</v>
      </c>
      <c r="C4789" s="5" t="s">
        <v>72</v>
      </c>
      <c r="D4789" s="5" t="str">
        <f>VLOOKUP($C4789,'Sales Person'!$A$1:$C$21,2,0)</f>
        <v>Cathy Kelley</v>
      </c>
      <c r="E4789" s="5" t="s">
        <v>14</v>
      </c>
      <c r="F4789" s="5" t="str">
        <f>VLOOKUP($E4789,Country!$A$1:$B$11,2,0)</f>
        <v>Asia</v>
      </c>
      <c r="G4789" s="5" t="s">
        <v>20</v>
      </c>
      <c r="H4789" s="5" t="str">
        <f>VLOOKUP($G4789,Products!$A$1:$C$11,COLUMNS(Products!$A$2:B4789),0)</f>
        <v>Office Equipment</v>
      </c>
      <c r="I4789" s="5">
        <f>VLOOKUP($G4789,Products!$A$1:$C$11,COLUMNS(Products!$A$2:C4789),0)</f>
        <v>350.59</v>
      </c>
      <c r="J4789" s="5">
        <v>289.67</v>
      </c>
      <c r="K4789" s="5" t="s">
        <v>81</v>
      </c>
      <c r="L4789" s="6">
        <v>45363</v>
      </c>
      <c r="M4789" s="5">
        <f t="shared" si="74"/>
        <v>18</v>
      </c>
      <c r="N4789" s="5" t="str">
        <f>TEXT(Table1[[#This Row],[Date]],"mmm")</f>
        <v>Feb</v>
      </c>
      <c r="O4789" s="5">
        <f>YEAR(Table1[[#This Row],[Date]])</f>
        <v>2024</v>
      </c>
    </row>
    <row r="4790" spans="1:15" x14ac:dyDescent="0.25">
      <c r="A4790" s="5">
        <v>4789</v>
      </c>
      <c r="B4790" s="6">
        <v>45260</v>
      </c>
      <c r="C4790" s="5" t="s">
        <v>46</v>
      </c>
      <c r="D4790" s="5" t="str">
        <f>VLOOKUP($C4790,'Sales Person'!$A$1:$C$21,2,0)</f>
        <v>Nick Patrick</v>
      </c>
      <c r="E4790" s="5" t="s">
        <v>15</v>
      </c>
      <c r="F4790" s="5" t="str">
        <f>VLOOKUP($E4790,Country!$A$1:$B$11,2,0)</f>
        <v>Oceania</v>
      </c>
      <c r="G4790" s="5" t="s">
        <v>31</v>
      </c>
      <c r="H4790" s="5" t="str">
        <f>VLOOKUP($G4790,Products!$A$1:$C$11,COLUMNS(Products!$A$2:B4790),0)</f>
        <v>Electronics</v>
      </c>
      <c r="I4790" s="5">
        <f>VLOOKUP($G4790,Products!$A$1:$C$11,COLUMNS(Products!$A$2:C4790),0)</f>
        <v>71.97</v>
      </c>
      <c r="J4790" s="5">
        <v>401.15</v>
      </c>
      <c r="K4790" s="5" t="s">
        <v>81</v>
      </c>
      <c r="L4790" s="6">
        <v>45280</v>
      </c>
      <c r="M4790" s="5">
        <f t="shared" si="74"/>
        <v>20</v>
      </c>
      <c r="N4790" s="5" t="str">
        <f>TEXT(Table1[[#This Row],[Date]],"mmm")</f>
        <v>Nov</v>
      </c>
      <c r="O4790" s="5">
        <f>YEAR(Table1[[#This Row],[Date]])</f>
        <v>2023</v>
      </c>
    </row>
    <row r="4791" spans="1:15" x14ac:dyDescent="0.25">
      <c r="A4791" s="5">
        <v>4790</v>
      </c>
      <c r="B4791" s="6">
        <v>45561</v>
      </c>
      <c r="C4791" s="5" t="s">
        <v>50</v>
      </c>
      <c r="D4791" s="5" t="str">
        <f>VLOOKUP($C4791,'Sales Person'!$A$1:$C$21,2,0)</f>
        <v>Michale Cole</v>
      </c>
      <c r="E4791" s="5" t="s">
        <v>14</v>
      </c>
      <c r="F4791" s="5" t="str">
        <f>VLOOKUP($E4791,Country!$A$1:$B$11,2,0)</f>
        <v>Asia</v>
      </c>
      <c r="G4791" s="5" t="s">
        <v>30</v>
      </c>
      <c r="H4791" s="5" t="str">
        <f>VLOOKUP($G4791,Products!$A$1:$C$11,COLUMNS(Products!$A$2:B4791),0)</f>
        <v>Audio</v>
      </c>
      <c r="I4791" s="5">
        <f>VLOOKUP($G4791,Products!$A$1:$C$11,COLUMNS(Products!$A$2:C4791),0)</f>
        <v>199.57</v>
      </c>
      <c r="J4791" s="5">
        <v>987.46</v>
      </c>
      <c r="K4791" s="5" t="s">
        <v>81</v>
      </c>
      <c r="L4791" s="6">
        <v>45579</v>
      </c>
      <c r="M4791" s="5">
        <f t="shared" si="74"/>
        <v>18</v>
      </c>
      <c r="N4791" s="5" t="str">
        <f>TEXT(Table1[[#This Row],[Date]],"mmm")</f>
        <v>Sep</v>
      </c>
      <c r="O4791" s="5">
        <f>YEAR(Table1[[#This Row],[Date]])</f>
        <v>2024</v>
      </c>
    </row>
    <row r="4792" spans="1:15" x14ac:dyDescent="0.25">
      <c r="A4792" s="5">
        <v>4791</v>
      </c>
      <c r="B4792" s="6">
        <v>45338</v>
      </c>
      <c r="C4792" s="5" t="s">
        <v>38</v>
      </c>
      <c r="D4792" s="5" t="str">
        <f>VLOOKUP($C4792,'Sales Person'!$A$1:$C$21,2,0)</f>
        <v>Samantha Irvin</v>
      </c>
      <c r="E4792" s="5" t="s">
        <v>10</v>
      </c>
      <c r="F4792" s="5" t="str">
        <f>VLOOKUP($E4792,Country!$A$1:$B$11,2,0)</f>
        <v>Europe</v>
      </c>
      <c r="G4792" s="5" t="s">
        <v>32</v>
      </c>
      <c r="H4792" s="5" t="str">
        <f>VLOOKUP($G4792,Products!$A$1:$C$11,COLUMNS(Products!$A$2:B4792),0)</f>
        <v>Audio</v>
      </c>
      <c r="I4792" s="5">
        <f>VLOOKUP($G4792,Products!$A$1:$C$11,COLUMNS(Products!$A$2:C4792),0)</f>
        <v>143.09</v>
      </c>
      <c r="J4792" s="5">
        <v>593.37</v>
      </c>
      <c r="K4792" s="5" t="s">
        <v>81</v>
      </c>
      <c r="L4792" s="6">
        <v>45344</v>
      </c>
      <c r="M4792" s="5">
        <f t="shared" si="74"/>
        <v>6</v>
      </c>
      <c r="N4792" s="5" t="str">
        <f>TEXT(Table1[[#This Row],[Date]],"mmm")</f>
        <v>Feb</v>
      </c>
      <c r="O4792" s="5">
        <f>YEAR(Table1[[#This Row],[Date]])</f>
        <v>2024</v>
      </c>
    </row>
    <row r="4793" spans="1:15" x14ac:dyDescent="0.25">
      <c r="A4793" s="5">
        <v>4792</v>
      </c>
      <c r="B4793" s="6">
        <v>45355</v>
      </c>
      <c r="C4793" s="5" t="s">
        <v>52</v>
      </c>
      <c r="D4793" s="5" t="str">
        <f>VLOOKUP($C4793,'Sales Person'!$A$1:$C$21,2,0)</f>
        <v>Nick Patrick</v>
      </c>
      <c r="E4793" s="5" t="s">
        <v>15</v>
      </c>
      <c r="F4793" s="5" t="str">
        <f>VLOOKUP($E4793,Country!$A$1:$B$11,2,0)</f>
        <v>Oceania</v>
      </c>
      <c r="G4793" s="5" t="s">
        <v>31</v>
      </c>
      <c r="H4793" s="5" t="str">
        <f>VLOOKUP($G4793,Products!$A$1:$C$11,COLUMNS(Products!$A$2:B4793),0)</f>
        <v>Electronics</v>
      </c>
      <c r="I4793" s="5">
        <f>VLOOKUP($G4793,Products!$A$1:$C$11,COLUMNS(Products!$A$2:C4793),0)</f>
        <v>71.97</v>
      </c>
      <c r="J4793" s="5">
        <v>466.77</v>
      </c>
      <c r="K4793" s="5" t="s">
        <v>81</v>
      </c>
      <c r="L4793" s="6">
        <v>45375</v>
      </c>
      <c r="M4793" s="5">
        <f t="shared" si="74"/>
        <v>20</v>
      </c>
      <c r="N4793" s="5" t="str">
        <f>TEXT(Table1[[#This Row],[Date]],"mmm")</f>
        <v>Mar</v>
      </c>
      <c r="O4793" s="5">
        <f>YEAR(Table1[[#This Row],[Date]])</f>
        <v>2024</v>
      </c>
    </row>
    <row r="4794" spans="1:15" x14ac:dyDescent="0.25">
      <c r="A4794" s="5">
        <v>4793</v>
      </c>
      <c r="B4794" s="6">
        <v>45313</v>
      </c>
      <c r="C4794" s="5" t="s">
        <v>50</v>
      </c>
      <c r="D4794" s="5" t="str">
        <f>VLOOKUP($C4794,'Sales Person'!$A$1:$C$21,2,0)</f>
        <v>Michale Cole</v>
      </c>
      <c r="E4794" s="5" t="s">
        <v>14</v>
      </c>
      <c r="F4794" s="5" t="str">
        <f>VLOOKUP($E4794,Country!$A$1:$B$11,2,0)</f>
        <v>Asia</v>
      </c>
      <c r="G4794" s="5" t="s">
        <v>24</v>
      </c>
      <c r="H4794" s="5" t="str">
        <f>VLOOKUP($G4794,Products!$A$1:$C$11,COLUMNS(Products!$A$2:B4794),0)</f>
        <v>Audio</v>
      </c>
      <c r="I4794" s="5">
        <f>VLOOKUP($G4794,Products!$A$1:$C$11,COLUMNS(Products!$A$2:C4794),0)</f>
        <v>195.62</v>
      </c>
      <c r="J4794" s="5">
        <v>881.54</v>
      </c>
      <c r="K4794" s="5" t="s">
        <v>81</v>
      </c>
      <c r="L4794" s="6">
        <v>45331</v>
      </c>
      <c r="M4794" s="5">
        <f t="shared" si="74"/>
        <v>18</v>
      </c>
      <c r="N4794" s="5" t="str">
        <f>TEXT(Table1[[#This Row],[Date]],"mmm")</f>
        <v>Jan</v>
      </c>
      <c r="O4794" s="5">
        <f>YEAR(Table1[[#This Row],[Date]])</f>
        <v>2024</v>
      </c>
    </row>
    <row r="4795" spans="1:15" x14ac:dyDescent="0.25">
      <c r="A4795" s="5">
        <v>4794</v>
      </c>
      <c r="B4795" s="6">
        <v>45467</v>
      </c>
      <c r="C4795" s="5" t="s">
        <v>74</v>
      </c>
      <c r="D4795" s="5" t="str">
        <f>VLOOKUP($C4795,'Sales Person'!$A$1:$C$21,2,0)</f>
        <v>Michale Cole</v>
      </c>
      <c r="E4795" s="5" t="s">
        <v>11</v>
      </c>
      <c r="F4795" s="5" t="str">
        <f>VLOOKUP($E4795,Country!$A$1:$B$11,2,0)</f>
        <v>Asia</v>
      </c>
      <c r="G4795" s="5" t="s">
        <v>30</v>
      </c>
      <c r="H4795" s="5" t="str">
        <f>VLOOKUP($G4795,Products!$A$1:$C$11,COLUMNS(Products!$A$2:B4795),0)</f>
        <v>Audio</v>
      </c>
      <c r="I4795" s="5">
        <f>VLOOKUP($G4795,Products!$A$1:$C$11,COLUMNS(Products!$A$2:C4795),0)</f>
        <v>199.57</v>
      </c>
      <c r="J4795" s="5">
        <v>595.16999999999996</v>
      </c>
      <c r="K4795" s="5" t="s">
        <v>81</v>
      </c>
      <c r="L4795" s="6">
        <v>45479</v>
      </c>
      <c r="M4795" s="5">
        <f t="shared" si="74"/>
        <v>12</v>
      </c>
      <c r="N4795" s="5" t="str">
        <f>TEXT(Table1[[#This Row],[Date]],"mmm")</f>
        <v>Jun</v>
      </c>
      <c r="O4795" s="5">
        <f>YEAR(Table1[[#This Row],[Date]])</f>
        <v>2024</v>
      </c>
    </row>
    <row r="4796" spans="1:15" x14ac:dyDescent="0.25">
      <c r="A4796" s="5">
        <v>4795</v>
      </c>
      <c r="B4796" s="6">
        <v>45099</v>
      </c>
      <c r="C4796" s="5" t="s">
        <v>52</v>
      </c>
      <c r="D4796" s="5" t="str">
        <f>VLOOKUP($C4796,'Sales Person'!$A$1:$C$21,2,0)</f>
        <v>Nick Patrick</v>
      </c>
      <c r="E4796" s="5" t="s">
        <v>15</v>
      </c>
      <c r="F4796" s="5" t="str">
        <f>VLOOKUP($E4796,Country!$A$1:$B$11,2,0)</f>
        <v>Oceania</v>
      </c>
      <c r="G4796" s="5" t="s">
        <v>26</v>
      </c>
      <c r="H4796" s="5" t="str">
        <f>VLOOKUP($G4796,Products!$A$1:$C$11,COLUMNS(Products!$A$2:B4796),0)</f>
        <v>Electronics</v>
      </c>
      <c r="I4796" s="5">
        <f>VLOOKUP($G4796,Products!$A$1:$C$11,COLUMNS(Products!$A$2:C4796),0)</f>
        <v>263.2</v>
      </c>
      <c r="J4796" s="5">
        <v>329.97</v>
      </c>
      <c r="K4796" s="5" t="s">
        <v>81</v>
      </c>
      <c r="L4796" s="6">
        <v>45119</v>
      </c>
      <c r="M4796" s="5">
        <f t="shared" si="74"/>
        <v>20</v>
      </c>
      <c r="N4796" s="5" t="str">
        <f>TEXT(Table1[[#This Row],[Date]],"mmm")</f>
        <v>Jun</v>
      </c>
      <c r="O4796" s="5">
        <f>YEAR(Table1[[#This Row],[Date]])</f>
        <v>2023</v>
      </c>
    </row>
    <row r="4797" spans="1:15" x14ac:dyDescent="0.25">
      <c r="A4797" s="5">
        <v>4796</v>
      </c>
      <c r="B4797" s="6">
        <v>45409</v>
      </c>
      <c r="C4797" s="5" t="s">
        <v>64</v>
      </c>
      <c r="D4797" s="5" t="str">
        <f>VLOOKUP($C4797,'Sales Person'!$A$1:$C$21,2,0)</f>
        <v>Michale Cole</v>
      </c>
      <c r="E4797" s="5" t="s">
        <v>14</v>
      </c>
      <c r="F4797" s="5" t="str">
        <f>VLOOKUP($E4797,Country!$A$1:$B$11,2,0)</f>
        <v>Asia</v>
      </c>
      <c r="G4797" s="5" t="s">
        <v>30</v>
      </c>
      <c r="H4797" s="5" t="str">
        <f>VLOOKUP($G4797,Products!$A$1:$C$11,COLUMNS(Products!$A$2:B4797),0)</f>
        <v>Audio</v>
      </c>
      <c r="I4797" s="5">
        <f>VLOOKUP($G4797,Products!$A$1:$C$11,COLUMNS(Products!$A$2:C4797),0)</f>
        <v>199.57</v>
      </c>
      <c r="J4797" s="5">
        <v>756.42</v>
      </c>
      <c r="K4797" s="5" t="s">
        <v>82</v>
      </c>
      <c r="L4797" s="5" t="s">
        <v>83</v>
      </c>
      <c r="M4797" s="5" t="str">
        <f t="shared" si="74"/>
        <v>0</v>
      </c>
      <c r="N4797" s="5" t="str">
        <f>TEXT(Table1[[#This Row],[Date]],"mmm")</f>
        <v>Apr</v>
      </c>
      <c r="O4797" s="5">
        <f>YEAR(Table1[[#This Row],[Date]])</f>
        <v>2024</v>
      </c>
    </row>
    <row r="4798" spans="1:15" x14ac:dyDescent="0.25">
      <c r="A4798" s="5">
        <v>4797</v>
      </c>
      <c r="B4798" s="6">
        <v>45195</v>
      </c>
      <c r="C4798" s="5" t="s">
        <v>62</v>
      </c>
      <c r="D4798" s="5" t="str">
        <f>VLOOKUP($C4798,'Sales Person'!$A$1:$C$21,2,0)</f>
        <v>Cathy Kelley</v>
      </c>
      <c r="E4798" s="5" t="s">
        <v>14</v>
      </c>
      <c r="F4798" s="5" t="str">
        <f>VLOOKUP($E4798,Country!$A$1:$B$11,2,0)</f>
        <v>Asia</v>
      </c>
      <c r="G4798" s="5" t="s">
        <v>32</v>
      </c>
      <c r="H4798" s="5" t="str">
        <f>VLOOKUP($G4798,Products!$A$1:$C$11,COLUMNS(Products!$A$2:B4798),0)</f>
        <v>Audio</v>
      </c>
      <c r="I4798" s="5">
        <f>VLOOKUP($G4798,Products!$A$1:$C$11,COLUMNS(Products!$A$2:C4798),0)</f>
        <v>143.09</v>
      </c>
      <c r="J4798" s="5">
        <v>946.91</v>
      </c>
      <c r="K4798" s="5" t="s">
        <v>82</v>
      </c>
      <c r="L4798" s="5" t="s">
        <v>83</v>
      </c>
      <c r="M4798" s="5" t="str">
        <f t="shared" si="74"/>
        <v>0</v>
      </c>
      <c r="N4798" s="5" t="str">
        <f>TEXT(Table1[[#This Row],[Date]],"mmm")</f>
        <v>Sep</v>
      </c>
      <c r="O4798" s="5">
        <f>YEAR(Table1[[#This Row],[Date]])</f>
        <v>2023</v>
      </c>
    </row>
    <row r="4799" spans="1:15" x14ac:dyDescent="0.25">
      <c r="A4799" s="5">
        <v>4798</v>
      </c>
      <c r="B4799" s="6">
        <v>45118</v>
      </c>
      <c r="C4799" s="5" t="s">
        <v>46</v>
      </c>
      <c r="D4799" s="5" t="str">
        <f>VLOOKUP($C4799,'Sales Person'!$A$1:$C$21,2,0)</f>
        <v>Nick Patrick</v>
      </c>
      <c r="E4799" s="5" t="s">
        <v>15</v>
      </c>
      <c r="F4799" s="5" t="str">
        <f>VLOOKUP($E4799,Country!$A$1:$B$11,2,0)</f>
        <v>Oceania</v>
      </c>
      <c r="G4799" s="5" t="s">
        <v>32</v>
      </c>
      <c r="H4799" s="5" t="str">
        <f>VLOOKUP($G4799,Products!$A$1:$C$11,COLUMNS(Products!$A$2:B4799),0)</f>
        <v>Audio</v>
      </c>
      <c r="I4799" s="5">
        <f>VLOOKUP($G4799,Products!$A$1:$C$11,COLUMNS(Products!$A$2:C4799),0)</f>
        <v>143.09</v>
      </c>
      <c r="J4799" s="5">
        <v>695.13</v>
      </c>
      <c r="K4799" s="5" t="s">
        <v>84</v>
      </c>
      <c r="L4799" s="5" t="s">
        <v>83</v>
      </c>
      <c r="M4799" s="5" t="str">
        <f t="shared" si="74"/>
        <v>0</v>
      </c>
      <c r="N4799" s="5" t="str">
        <f>TEXT(Table1[[#This Row],[Date]],"mmm")</f>
        <v>Jul</v>
      </c>
      <c r="O4799" s="5">
        <f>YEAR(Table1[[#This Row],[Date]])</f>
        <v>2023</v>
      </c>
    </row>
    <row r="4800" spans="1:15" x14ac:dyDescent="0.25">
      <c r="A4800" s="5">
        <v>4799</v>
      </c>
      <c r="B4800" s="6">
        <v>45603</v>
      </c>
      <c r="C4800" s="5" t="s">
        <v>62</v>
      </c>
      <c r="D4800" s="5" t="str">
        <f>VLOOKUP($C4800,'Sales Person'!$A$1:$C$21,2,0)</f>
        <v>Cathy Kelley</v>
      </c>
      <c r="E4800" s="5" t="s">
        <v>5</v>
      </c>
      <c r="F4800" s="5" t="str">
        <f>VLOOKUP($E4800,Country!$A$1:$B$11,2,0)</f>
        <v>South America</v>
      </c>
      <c r="G4800" s="5" t="s">
        <v>30</v>
      </c>
      <c r="H4800" s="5" t="str">
        <f>VLOOKUP($G4800,Products!$A$1:$C$11,COLUMNS(Products!$A$2:B4800),0)</f>
        <v>Audio</v>
      </c>
      <c r="I4800" s="5">
        <f>VLOOKUP($G4800,Products!$A$1:$C$11,COLUMNS(Products!$A$2:C4800),0)</f>
        <v>199.57</v>
      </c>
      <c r="J4800" s="5">
        <v>690.78</v>
      </c>
      <c r="K4800" s="5" t="s">
        <v>84</v>
      </c>
      <c r="L4800" s="5" t="s">
        <v>83</v>
      </c>
      <c r="M4800" s="5" t="str">
        <f t="shared" si="74"/>
        <v>0</v>
      </c>
      <c r="N4800" s="5" t="str">
        <f>TEXT(Table1[[#This Row],[Date]],"mmm")</f>
        <v>Nov</v>
      </c>
      <c r="O4800" s="5">
        <f>YEAR(Table1[[#This Row],[Date]])</f>
        <v>2024</v>
      </c>
    </row>
    <row r="4801" spans="1:15" x14ac:dyDescent="0.25">
      <c r="A4801" s="5">
        <v>4800</v>
      </c>
      <c r="B4801" s="6">
        <v>45268</v>
      </c>
      <c r="C4801" s="5" t="s">
        <v>54</v>
      </c>
      <c r="D4801" s="5" t="str">
        <f>VLOOKUP($C4801,'Sales Person'!$A$1:$C$21,2,0)</f>
        <v>Michale Cole</v>
      </c>
      <c r="E4801" s="5" t="s">
        <v>11</v>
      </c>
      <c r="F4801" s="5" t="str">
        <f>VLOOKUP($E4801,Country!$A$1:$B$11,2,0)</f>
        <v>Asia</v>
      </c>
      <c r="G4801" s="5" t="s">
        <v>22</v>
      </c>
      <c r="H4801" s="5" t="str">
        <f>VLOOKUP($G4801,Products!$A$1:$C$11,COLUMNS(Products!$A$2:B4801),0)</f>
        <v>Computing</v>
      </c>
      <c r="I4801" s="5">
        <f>VLOOKUP($G4801,Products!$A$1:$C$11,COLUMNS(Products!$A$2:C4801),0)</f>
        <v>415.78</v>
      </c>
      <c r="J4801" s="5">
        <v>455.68</v>
      </c>
      <c r="K4801" s="5" t="s">
        <v>82</v>
      </c>
      <c r="L4801" s="5" t="s">
        <v>83</v>
      </c>
      <c r="M4801" s="5" t="str">
        <f t="shared" si="74"/>
        <v>0</v>
      </c>
      <c r="N4801" s="5" t="str">
        <f>TEXT(Table1[[#This Row],[Date]],"mmm")</f>
        <v>Dec</v>
      </c>
      <c r="O4801" s="5">
        <f>YEAR(Table1[[#This Row],[Date]])</f>
        <v>2023</v>
      </c>
    </row>
    <row r="4802" spans="1:15" x14ac:dyDescent="0.25">
      <c r="A4802" s="5">
        <v>4801</v>
      </c>
      <c r="B4802" s="6">
        <v>45312</v>
      </c>
      <c r="C4802" s="5" t="s">
        <v>50</v>
      </c>
      <c r="D4802" s="5" t="str">
        <f>VLOOKUP($C4802,'Sales Person'!$A$1:$C$21,2,0)</f>
        <v>Michale Cole</v>
      </c>
      <c r="E4802" s="5" t="s">
        <v>2</v>
      </c>
      <c r="F4802" s="5" t="str">
        <f>VLOOKUP($E4802,Country!$A$1:$B$11,2,0)</f>
        <v>North America</v>
      </c>
      <c r="G4802" s="5" t="s">
        <v>33</v>
      </c>
      <c r="H4802" s="5" t="str">
        <f>VLOOKUP($G4802,Products!$A$1:$C$11,COLUMNS(Products!$A$2:B4802),0)</f>
        <v>Electronics</v>
      </c>
      <c r="I4802" s="5">
        <f>VLOOKUP($G4802,Products!$A$1:$C$11,COLUMNS(Products!$A$2:C4802),0)</f>
        <v>381.62</v>
      </c>
      <c r="J4802" s="5">
        <v>662.52</v>
      </c>
      <c r="K4802" s="5" t="s">
        <v>82</v>
      </c>
      <c r="L4802" s="5" t="s">
        <v>83</v>
      </c>
      <c r="M4802" s="5" t="str">
        <f t="shared" ref="M4802:M4865" si="75">IFERROR(L4802-B4802,"0")</f>
        <v>0</v>
      </c>
      <c r="N4802" s="5" t="str">
        <f>TEXT(Table1[[#This Row],[Date]],"mmm")</f>
        <v>Jan</v>
      </c>
      <c r="O4802" s="5">
        <f>YEAR(Table1[[#This Row],[Date]])</f>
        <v>2024</v>
      </c>
    </row>
    <row r="4803" spans="1:15" x14ac:dyDescent="0.25">
      <c r="A4803" s="5">
        <v>4802</v>
      </c>
      <c r="B4803" s="6">
        <v>45299</v>
      </c>
      <c r="C4803" s="5" t="s">
        <v>54</v>
      </c>
      <c r="D4803" s="5" t="str">
        <f>VLOOKUP($C4803,'Sales Person'!$A$1:$C$21,2,0)</f>
        <v>Michale Cole</v>
      </c>
      <c r="E4803" s="5" t="s">
        <v>10</v>
      </c>
      <c r="F4803" s="5" t="str">
        <f>VLOOKUP($E4803,Country!$A$1:$B$11,2,0)</f>
        <v>Europe</v>
      </c>
      <c r="G4803" s="5" t="s">
        <v>22</v>
      </c>
      <c r="H4803" s="5" t="str">
        <f>VLOOKUP($G4803,Products!$A$1:$C$11,COLUMNS(Products!$A$2:B4803),0)</f>
        <v>Computing</v>
      </c>
      <c r="I4803" s="5">
        <f>VLOOKUP($G4803,Products!$A$1:$C$11,COLUMNS(Products!$A$2:C4803),0)</f>
        <v>415.78</v>
      </c>
      <c r="J4803" s="5">
        <v>546.74</v>
      </c>
      <c r="K4803" s="5" t="s">
        <v>81</v>
      </c>
      <c r="L4803" s="6">
        <v>45305</v>
      </c>
      <c r="M4803" s="5">
        <f t="shared" si="75"/>
        <v>6</v>
      </c>
      <c r="N4803" s="5" t="str">
        <f>TEXT(Table1[[#This Row],[Date]],"mmm")</f>
        <v>Jan</v>
      </c>
      <c r="O4803" s="5">
        <f>YEAR(Table1[[#This Row],[Date]])</f>
        <v>2024</v>
      </c>
    </row>
    <row r="4804" spans="1:15" x14ac:dyDescent="0.25">
      <c r="A4804" s="5">
        <v>4803</v>
      </c>
      <c r="B4804" s="6">
        <v>44999</v>
      </c>
      <c r="C4804" s="5" t="s">
        <v>52</v>
      </c>
      <c r="D4804" s="5" t="str">
        <f>VLOOKUP($C4804,'Sales Person'!$A$1:$C$21,2,0)</f>
        <v>Nick Patrick</v>
      </c>
      <c r="E4804" s="5" t="s">
        <v>9</v>
      </c>
      <c r="F4804" s="5" t="str">
        <f>VLOOKUP($E4804,Country!$A$1:$B$11,2,0)</f>
        <v>Europe</v>
      </c>
      <c r="G4804" s="5" t="s">
        <v>30</v>
      </c>
      <c r="H4804" s="5" t="str">
        <f>VLOOKUP($G4804,Products!$A$1:$C$11,COLUMNS(Products!$A$2:B4804),0)</f>
        <v>Audio</v>
      </c>
      <c r="I4804" s="5">
        <f>VLOOKUP($G4804,Products!$A$1:$C$11,COLUMNS(Products!$A$2:C4804),0)</f>
        <v>199.57</v>
      </c>
      <c r="J4804" s="5">
        <v>916.11</v>
      </c>
      <c r="K4804" s="5" t="s">
        <v>81</v>
      </c>
      <c r="L4804" s="6">
        <v>45009</v>
      </c>
      <c r="M4804" s="5">
        <f t="shared" si="75"/>
        <v>10</v>
      </c>
      <c r="N4804" s="5" t="str">
        <f>TEXT(Table1[[#This Row],[Date]],"mmm")</f>
        <v>Mar</v>
      </c>
      <c r="O4804" s="5">
        <f>YEAR(Table1[[#This Row],[Date]])</f>
        <v>2023</v>
      </c>
    </row>
    <row r="4805" spans="1:15" x14ac:dyDescent="0.25">
      <c r="A4805" s="5">
        <v>4804</v>
      </c>
      <c r="B4805" s="6">
        <v>45443</v>
      </c>
      <c r="C4805" s="5" t="s">
        <v>40</v>
      </c>
      <c r="D4805" s="5" t="str">
        <f>VLOOKUP($C4805,'Sales Person'!$A$1:$C$21,2,0)</f>
        <v>Samantha Irvin</v>
      </c>
      <c r="E4805" s="5" t="s">
        <v>7</v>
      </c>
      <c r="F4805" s="5" t="str">
        <f>VLOOKUP($E4805,Country!$A$1:$B$11,2,0)</f>
        <v>Europe</v>
      </c>
      <c r="G4805" s="5" t="s">
        <v>31</v>
      </c>
      <c r="H4805" s="5" t="str">
        <f>VLOOKUP($G4805,Products!$A$1:$C$11,COLUMNS(Products!$A$2:B4805),0)</f>
        <v>Electronics</v>
      </c>
      <c r="I4805" s="5">
        <f>VLOOKUP($G4805,Products!$A$1:$C$11,COLUMNS(Products!$A$2:C4805),0)</f>
        <v>71.97</v>
      </c>
      <c r="J4805" s="5">
        <v>167.87</v>
      </c>
      <c r="K4805" s="5" t="s">
        <v>82</v>
      </c>
      <c r="L4805" s="5" t="s">
        <v>83</v>
      </c>
      <c r="M4805" s="5" t="str">
        <f t="shared" si="75"/>
        <v>0</v>
      </c>
      <c r="N4805" s="5" t="str">
        <f>TEXT(Table1[[#This Row],[Date]],"mmm")</f>
        <v>May</v>
      </c>
      <c r="O4805" s="5">
        <f>YEAR(Table1[[#This Row],[Date]])</f>
        <v>2024</v>
      </c>
    </row>
    <row r="4806" spans="1:15" x14ac:dyDescent="0.25">
      <c r="A4806" s="5">
        <v>4805</v>
      </c>
      <c r="B4806" s="6">
        <v>45505</v>
      </c>
      <c r="C4806" s="5" t="s">
        <v>44</v>
      </c>
      <c r="D4806" s="5" t="str">
        <f>VLOOKUP($C4806,'Sales Person'!$A$1:$C$21,2,0)</f>
        <v>Cathy Kelley</v>
      </c>
      <c r="E4806" s="5" t="s">
        <v>11</v>
      </c>
      <c r="F4806" s="5" t="str">
        <f>VLOOKUP($E4806,Country!$A$1:$B$11,2,0)</f>
        <v>Asia</v>
      </c>
      <c r="G4806" s="5" t="s">
        <v>26</v>
      </c>
      <c r="H4806" s="5" t="str">
        <f>VLOOKUP($G4806,Products!$A$1:$C$11,COLUMNS(Products!$A$2:B4806),0)</f>
        <v>Electronics</v>
      </c>
      <c r="I4806" s="5">
        <f>VLOOKUP($G4806,Products!$A$1:$C$11,COLUMNS(Products!$A$2:C4806),0)</f>
        <v>263.2</v>
      </c>
      <c r="J4806" s="5">
        <v>802.34</v>
      </c>
      <c r="K4806" s="5" t="s">
        <v>82</v>
      </c>
      <c r="L4806" s="5" t="s">
        <v>83</v>
      </c>
      <c r="M4806" s="5" t="str">
        <f t="shared" si="75"/>
        <v>0</v>
      </c>
      <c r="N4806" s="5" t="str">
        <f>TEXT(Table1[[#This Row],[Date]],"mmm")</f>
        <v>Aug</v>
      </c>
      <c r="O4806" s="5">
        <f>YEAR(Table1[[#This Row],[Date]])</f>
        <v>2024</v>
      </c>
    </row>
    <row r="4807" spans="1:15" x14ac:dyDescent="0.25">
      <c r="A4807" s="5">
        <v>4806</v>
      </c>
      <c r="B4807" s="6">
        <v>45061</v>
      </c>
      <c r="C4807" s="5" t="s">
        <v>62</v>
      </c>
      <c r="D4807" s="5" t="str">
        <f>VLOOKUP($C4807,'Sales Person'!$A$1:$C$21,2,0)</f>
        <v>Cathy Kelley</v>
      </c>
      <c r="E4807" s="5" t="s">
        <v>5</v>
      </c>
      <c r="F4807" s="5" t="str">
        <f>VLOOKUP($E4807,Country!$A$1:$B$11,2,0)</f>
        <v>South America</v>
      </c>
      <c r="G4807" s="5" t="s">
        <v>20</v>
      </c>
      <c r="H4807" s="5" t="str">
        <f>VLOOKUP($G4807,Products!$A$1:$C$11,COLUMNS(Products!$A$2:B4807),0)</f>
        <v>Office Equipment</v>
      </c>
      <c r="I4807" s="5">
        <f>VLOOKUP($G4807,Products!$A$1:$C$11,COLUMNS(Products!$A$2:C4807),0)</f>
        <v>350.59</v>
      </c>
      <c r="J4807" s="5">
        <v>530.63</v>
      </c>
      <c r="K4807" s="5" t="s">
        <v>81</v>
      </c>
      <c r="L4807" s="6">
        <v>45065</v>
      </c>
      <c r="M4807" s="5">
        <f t="shared" si="75"/>
        <v>4</v>
      </c>
      <c r="N4807" s="5" t="str">
        <f>TEXT(Table1[[#This Row],[Date]],"mmm")</f>
        <v>May</v>
      </c>
      <c r="O4807" s="5">
        <f>YEAR(Table1[[#This Row],[Date]])</f>
        <v>2023</v>
      </c>
    </row>
    <row r="4808" spans="1:15" x14ac:dyDescent="0.25">
      <c r="A4808" s="5">
        <v>4807</v>
      </c>
      <c r="B4808" s="6">
        <v>45385</v>
      </c>
      <c r="C4808" s="5" t="s">
        <v>62</v>
      </c>
      <c r="D4808" s="5" t="str">
        <f>VLOOKUP($C4808,'Sales Person'!$A$1:$C$21,2,0)</f>
        <v>Cathy Kelley</v>
      </c>
      <c r="E4808" s="5" t="s">
        <v>10</v>
      </c>
      <c r="F4808" s="5" t="str">
        <f>VLOOKUP($E4808,Country!$A$1:$B$11,2,0)</f>
        <v>Europe</v>
      </c>
      <c r="G4808" s="5" t="s">
        <v>22</v>
      </c>
      <c r="H4808" s="5" t="str">
        <f>VLOOKUP($G4808,Products!$A$1:$C$11,COLUMNS(Products!$A$2:B4808),0)</f>
        <v>Computing</v>
      </c>
      <c r="I4808" s="5">
        <f>VLOOKUP($G4808,Products!$A$1:$C$11,COLUMNS(Products!$A$2:C4808),0)</f>
        <v>415.78</v>
      </c>
      <c r="J4808" s="5">
        <v>336.56</v>
      </c>
      <c r="K4808" s="5" t="s">
        <v>81</v>
      </c>
      <c r="L4808" s="6">
        <v>45391</v>
      </c>
      <c r="M4808" s="5">
        <f t="shared" si="75"/>
        <v>6</v>
      </c>
      <c r="N4808" s="5" t="str">
        <f>TEXT(Table1[[#This Row],[Date]],"mmm")</f>
        <v>Apr</v>
      </c>
      <c r="O4808" s="5">
        <f>YEAR(Table1[[#This Row],[Date]])</f>
        <v>2024</v>
      </c>
    </row>
    <row r="4809" spans="1:15" x14ac:dyDescent="0.25">
      <c r="A4809" s="5">
        <v>4808</v>
      </c>
      <c r="B4809" s="6">
        <v>45540</v>
      </c>
      <c r="C4809" s="5" t="s">
        <v>70</v>
      </c>
      <c r="D4809" s="5" t="str">
        <f>VLOOKUP($C4809,'Sales Person'!$A$1:$C$21,2,0)</f>
        <v>Cathy Kelley</v>
      </c>
      <c r="E4809" s="5" t="s">
        <v>5</v>
      </c>
      <c r="F4809" s="5" t="str">
        <f>VLOOKUP($E4809,Country!$A$1:$B$11,2,0)</f>
        <v>South America</v>
      </c>
      <c r="G4809" s="5" t="s">
        <v>30</v>
      </c>
      <c r="H4809" s="5" t="str">
        <f>VLOOKUP($G4809,Products!$A$1:$C$11,COLUMNS(Products!$A$2:B4809),0)</f>
        <v>Audio</v>
      </c>
      <c r="I4809" s="5">
        <f>VLOOKUP($G4809,Products!$A$1:$C$11,COLUMNS(Products!$A$2:C4809),0)</f>
        <v>199.57</v>
      </c>
      <c r="J4809" s="5">
        <v>131.71</v>
      </c>
      <c r="K4809" s="5" t="s">
        <v>82</v>
      </c>
      <c r="L4809" s="5" t="s">
        <v>83</v>
      </c>
      <c r="M4809" s="5" t="str">
        <f t="shared" si="75"/>
        <v>0</v>
      </c>
      <c r="N4809" s="5" t="str">
        <f>TEXT(Table1[[#This Row],[Date]],"mmm")</f>
        <v>Sep</v>
      </c>
      <c r="O4809" s="5">
        <f>YEAR(Table1[[#This Row],[Date]])</f>
        <v>2024</v>
      </c>
    </row>
    <row r="4810" spans="1:15" x14ac:dyDescent="0.25">
      <c r="A4810" s="5">
        <v>4809</v>
      </c>
      <c r="B4810" s="6">
        <v>45074</v>
      </c>
      <c r="C4810" s="5" t="s">
        <v>64</v>
      </c>
      <c r="D4810" s="5" t="str">
        <f>VLOOKUP($C4810,'Sales Person'!$A$1:$C$21,2,0)</f>
        <v>Michale Cole</v>
      </c>
      <c r="E4810" s="5" t="s">
        <v>9</v>
      </c>
      <c r="F4810" s="5" t="str">
        <f>VLOOKUP($E4810,Country!$A$1:$B$11,2,0)</f>
        <v>Europe</v>
      </c>
      <c r="G4810" s="5" t="s">
        <v>32</v>
      </c>
      <c r="H4810" s="5" t="str">
        <f>VLOOKUP($G4810,Products!$A$1:$C$11,COLUMNS(Products!$A$2:B4810),0)</f>
        <v>Audio</v>
      </c>
      <c r="I4810" s="5">
        <f>VLOOKUP($G4810,Products!$A$1:$C$11,COLUMNS(Products!$A$2:C4810),0)</f>
        <v>143.09</v>
      </c>
      <c r="J4810" s="5">
        <v>783.89</v>
      </c>
      <c r="K4810" s="5" t="s">
        <v>82</v>
      </c>
      <c r="L4810" s="5" t="s">
        <v>83</v>
      </c>
      <c r="M4810" s="5" t="str">
        <f t="shared" si="75"/>
        <v>0</v>
      </c>
      <c r="N4810" s="5" t="str">
        <f>TEXT(Table1[[#This Row],[Date]],"mmm")</f>
        <v>May</v>
      </c>
      <c r="O4810" s="5">
        <f>YEAR(Table1[[#This Row],[Date]])</f>
        <v>2023</v>
      </c>
    </row>
    <row r="4811" spans="1:15" x14ac:dyDescent="0.25">
      <c r="A4811" s="5">
        <v>4810</v>
      </c>
      <c r="B4811" s="6">
        <v>44980</v>
      </c>
      <c r="C4811" s="5" t="s">
        <v>38</v>
      </c>
      <c r="D4811" s="5" t="str">
        <f>VLOOKUP($C4811,'Sales Person'!$A$1:$C$21,2,0)</f>
        <v>Samantha Irvin</v>
      </c>
      <c r="E4811" s="5" t="s">
        <v>2</v>
      </c>
      <c r="F4811" s="5" t="str">
        <f>VLOOKUP($E4811,Country!$A$1:$B$11,2,0)</f>
        <v>North America</v>
      </c>
      <c r="G4811" s="5" t="s">
        <v>20</v>
      </c>
      <c r="H4811" s="5" t="str">
        <f>VLOOKUP($G4811,Products!$A$1:$C$11,COLUMNS(Products!$A$2:B4811),0)</f>
        <v>Office Equipment</v>
      </c>
      <c r="I4811" s="5">
        <f>VLOOKUP($G4811,Products!$A$1:$C$11,COLUMNS(Products!$A$2:C4811),0)</f>
        <v>350.59</v>
      </c>
      <c r="J4811" s="5">
        <v>686.8</v>
      </c>
      <c r="K4811" s="5" t="s">
        <v>81</v>
      </c>
      <c r="L4811" s="6">
        <v>44981</v>
      </c>
      <c r="M4811" s="5">
        <f t="shared" si="75"/>
        <v>1</v>
      </c>
      <c r="N4811" s="5" t="str">
        <f>TEXT(Table1[[#This Row],[Date]],"mmm")</f>
        <v>Feb</v>
      </c>
      <c r="O4811" s="5">
        <f>YEAR(Table1[[#This Row],[Date]])</f>
        <v>2023</v>
      </c>
    </row>
    <row r="4812" spans="1:15" x14ac:dyDescent="0.25">
      <c r="A4812" s="5">
        <v>4811</v>
      </c>
      <c r="B4812" s="6">
        <v>45479</v>
      </c>
      <c r="C4812" s="5" t="s">
        <v>60</v>
      </c>
      <c r="D4812" s="5" t="str">
        <f>VLOOKUP($C4812,'Sales Person'!$A$1:$C$21,2,0)</f>
        <v>Cathy Kelley</v>
      </c>
      <c r="E4812" s="5" t="s">
        <v>2</v>
      </c>
      <c r="F4812" s="5" t="str">
        <f>VLOOKUP($E4812,Country!$A$1:$B$11,2,0)</f>
        <v>North America</v>
      </c>
      <c r="G4812" s="5" t="s">
        <v>20</v>
      </c>
      <c r="H4812" s="5" t="str">
        <f>VLOOKUP($G4812,Products!$A$1:$C$11,COLUMNS(Products!$A$2:B4812),0)</f>
        <v>Office Equipment</v>
      </c>
      <c r="I4812" s="5">
        <f>VLOOKUP($G4812,Products!$A$1:$C$11,COLUMNS(Products!$A$2:C4812),0)</f>
        <v>350.59</v>
      </c>
      <c r="J4812" s="5">
        <v>320.48</v>
      </c>
      <c r="K4812" s="5" t="s">
        <v>81</v>
      </c>
      <c r="L4812" s="6">
        <v>45480</v>
      </c>
      <c r="M4812" s="5">
        <f t="shared" si="75"/>
        <v>1</v>
      </c>
      <c r="N4812" s="5" t="str">
        <f>TEXT(Table1[[#This Row],[Date]],"mmm")</f>
        <v>Jul</v>
      </c>
      <c r="O4812" s="5">
        <f>YEAR(Table1[[#This Row],[Date]])</f>
        <v>2024</v>
      </c>
    </row>
    <row r="4813" spans="1:15" x14ac:dyDescent="0.25">
      <c r="A4813" s="5">
        <v>4812</v>
      </c>
      <c r="B4813" s="6">
        <v>44947</v>
      </c>
      <c r="C4813" s="5" t="s">
        <v>42</v>
      </c>
      <c r="D4813" s="5" t="str">
        <f>VLOOKUP($C4813,'Sales Person'!$A$1:$C$21,2,0)</f>
        <v>Cathy Kelley</v>
      </c>
      <c r="E4813" s="5" t="s">
        <v>7</v>
      </c>
      <c r="F4813" s="5" t="str">
        <f>VLOOKUP($E4813,Country!$A$1:$B$11,2,0)</f>
        <v>Europe</v>
      </c>
      <c r="G4813" s="5" t="s">
        <v>26</v>
      </c>
      <c r="H4813" s="5" t="str">
        <f>VLOOKUP($G4813,Products!$A$1:$C$11,COLUMNS(Products!$A$2:B4813),0)</f>
        <v>Electronics</v>
      </c>
      <c r="I4813" s="5">
        <f>VLOOKUP($G4813,Products!$A$1:$C$11,COLUMNS(Products!$A$2:C4813),0)</f>
        <v>263.2</v>
      </c>
      <c r="J4813" s="5">
        <v>438.02</v>
      </c>
      <c r="K4813" s="5" t="s">
        <v>84</v>
      </c>
      <c r="L4813" s="5" t="s">
        <v>83</v>
      </c>
      <c r="M4813" s="5" t="str">
        <f t="shared" si="75"/>
        <v>0</v>
      </c>
      <c r="N4813" s="5" t="str">
        <f>TEXT(Table1[[#This Row],[Date]],"mmm")</f>
        <v>Jan</v>
      </c>
      <c r="O4813" s="5">
        <f>YEAR(Table1[[#This Row],[Date]])</f>
        <v>2023</v>
      </c>
    </row>
    <row r="4814" spans="1:15" x14ac:dyDescent="0.25">
      <c r="A4814" s="5">
        <v>4813</v>
      </c>
      <c r="B4814" s="6">
        <v>45178</v>
      </c>
      <c r="C4814" s="5" t="s">
        <v>46</v>
      </c>
      <c r="D4814" s="5" t="str">
        <f>VLOOKUP($C4814,'Sales Person'!$A$1:$C$21,2,0)</f>
        <v>Nick Patrick</v>
      </c>
      <c r="E4814" s="5" t="s">
        <v>11</v>
      </c>
      <c r="F4814" s="5" t="str">
        <f>VLOOKUP($E4814,Country!$A$1:$B$11,2,0)</f>
        <v>Asia</v>
      </c>
      <c r="G4814" s="5" t="s">
        <v>26</v>
      </c>
      <c r="H4814" s="5" t="str">
        <f>VLOOKUP($G4814,Products!$A$1:$C$11,COLUMNS(Products!$A$2:B4814),0)</f>
        <v>Electronics</v>
      </c>
      <c r="I4814" s="5">
        <f>VLOOKUP($G4814,Products!$A$1:$C$11,COLUMNS(Products!$A$2:C4814),0)</f>
        <v>263.2</v>
      </c>
      <c r="J4814" s="5">
        <v>700.58</v>
      </c>
      <c r="K4814" s="5" t="s">
        <v>82</v>
      </c>
      <c r="L4814" s="5" t="s">
        <v>83</v>
      </c>
      <c r="M4814" s="5" t="str">
        <f t="shared" si="75"/>
        <v>0</v>
      </c>
      <c r="N4814" s="5" t="str">
        <f>TEXT(Table1[[#This Row],[Date]],"mmm")</f>
        <v>Sep</v>
      </c>
      <c r="O4814" s="5">
        <f>YEAR(Table1[[#This Row],[Date]])</f>
        <v>2023</v>
      </c>
    </row>
    <row r="4815" spans="1:15" x14ac:dyDescent="0.25">
      <c r="A4815" s="5">
        <v>4814</v>
      </c>
      <c r="B4815" s="6">
        <v>45015</v>
      </c>
      <c r="C4815" s="5" t="s">
        <v>52</v>
      </c>
      <c r="D4815" s="5" t="str">
        <f>VLOOKUP($C4815,'Sales Person'!$A$1:$C$21,2,0)</f>
        <v>Nick Patrick</v>
      </c>
      <c r="E4815" s="5" t="s">
        <v>5</v>
      </c>
      <c r="F4815" s="5" t="str">
        <f>VLOOKUP($E4815,Country!$A$1:$B$11,2,0)</f>
        <v>South America</v>
      </c>
      <c r="G4815" s="5" t="s">
        <v>28</v>
      </c>
      <c r="H4815" s="5" t="str">
        <f>VLOOKUP($G4815,Products!$A$1:$C$11,COLUMNS(Products!$A$2:B4815),0)</f>
        <v>Electronics</v>
      </c>
      <c r="I4815" s="5">
        <f>VLOOKUP($G4815,Products!$A$1:$C$11,COLUMNS(Products!$A$2:C4815),0)</f>
        <v>282.79000000000002</v>
      </c>
      <c r="J4815" s="5">
        <v>636.51</v>
      </c>
      <c r="K4815" s="5" t="s">
        <v>81</v>
      </c>
      <c r="L4815" s="6">
        <v>45019</v>
      </c>
      <c r="M4815" s="5">
        <f t="shared" si="75"/>
        <v>4</v>
      </c>
      <c r="N4815" s="5" t="str">
        <f>TEXT(Table1[[#This Row],[Date]],"mmm")</f>
        <v>Mar</v>
      </c>
      <c r="O4815" s="5">
        <f>YEAR(Table1[[#This Row],[Date]])</f>
        <v>2023</v>
      </c>
    </row>
    <row r="4816" spans="1:15" x14ac:dyDescent="0.25">
      <c r="A4816" s="5">
        <v>4815</v>
      </c>
      <c r="B4816" s="6">
        <v>45340</v>
      </c>
      <c r="C4816" s="5" t="s">
        <v>58</v>
      </c>
      <c r="D4816" s="5" t="str">
        <f>VLOOKUP($C4816,'Sales Person'!$A$1:$C$21,2,0)</f>
        <v>Nick Patrick</v>
      </c>
      <c r="E4816" s="5" t="s">
        <v>10</v>
      </c>
      <c r="F4816" s="5" t="str">
        <f>VLOOKUP($E4816,Country!$A$1:$B$11,2,0)</f>
        <v>Europe</v>
      </c>
      <c r="G4816" s="5" t="s">
        <v>32</v>
      </c>
      <c r="H4816" s="5" t="str">
        <f>VLOOKUP($G4816,Products!$A$1:$C$11,COLUMNS(Products!$A$2:B4816),0)</f>
        <v>Audio</v>
      </c>
      <c r="I4816" s="5">
        <f>VLOOKUP($G4816,Products!$A$1:$C$11,COLUMNS(Products!$A$2:C4816),0)</f>
        <v>143.09</v>
      </c>
      <c r="J4816" s="5">
        <v>899.97</v>
      </c>
      <c r="K4816" s="5" t="s">
        <v>81</v>
      </c>
      <c r="L4816" s="6">
        <v>45346</v>
      </c>
      <c r="M4816" s="5">
        <f t="shared" si="75"/>
        <v>6</v>
      </c>
      <c r="N4816" s="5" t="str">
        <f>TEXT(Table1[[#This Row],[Date]],"mmm")</f>
        <v>Feb</v>
      </c>
      <c r="O4816" s="5">
        <f>YEAR(Table1[[#This Row],[Date]])</f>
        <v>2024</v>
      </c>
    </row>
    <row r="4817" spans="1:15" x14ac:dyDescent="0.25">
      <c r="A4817" s="5">
        <v>4816</v>
      </c>
      <c r="B4817" s="6">
        <v>45420</v>
      </c>
      <c r="C4817" s="5" t="s">
        <v>70</v>
      </c>
      <c r="D4817" s="5" t="str">
        <f>VLOOKUP($C4817,'Sales Person'!$A$1:$C$21,2,0)</f>
        <v>Cathy Kelley</v>
      </c>
      <c r="E4817" s="5" t="s">
        <v>5</v>
      </c>
      <c r="F4817" s="5" t="str">
        <f>VLOOKUP($E4817,Country!$A$1:$B$11,2,0)</f>
        <v>South America</v>
      </c>
      <c r="G4817" s="5" t="s">
        <v>28</v>
      </c>
      <c r="H4817" s="5" t="str">
        <f>VLOOKUP($G4817,Products!$A$1:$C$11,COLUMNS(Products!$A$2:B4817),0)</f>
        <v>Electronics</v>
      </c>
      <c r="I4817" s="5">
        <f>VLOOKUP($G4817,Products!$A$1:$C$11,COLUMNS(Products!$A$2:C4817),0)</f>
        <v>282.79000000000002</v>
      </c>
      <c r="J4817" s="5">
        <v>204.01</v>
      </c>
      <c r="K4817" s="5" t="s">
        <v>82</v>
      </c>
      <c r="L4817" s="5" t="s">
        <v>83</v>
      </c>
      <c r="M4817" s="5" t="str">
        <f t="shared" si="75"/>
        <v>0</v>
      </c>
      <c r="N4817" s="5" t="str">
        <f>TEXT(Table1[[#This Row],[Date]],"mmm")</f>
        <v>May</v>
      </c>
      <c r="O4817" s="5">
        <f>YEAR(Table1[[#This Row],[Date]])</f>
        <v>2024</v>
      </c>
    </row>
    <row r="4818" spans="1:15" x14ac:dyDescent="0.25">
      <c r="A4818" s="5">
        <v>4817</v>
      </c>
      <c r="B4818" s="6">
        <v>45309</v>
      </c>
      <c r="C4818" s="5" t="s">
        <v>40</v>
      </c>
      <c r="D4818" s="5" t="str">
        <f>VLOOKUP($C4818,'Sales Person'!$A$1:$C$21,2,0)</f>
        <v>Samantha Irvin</v>
      </c>
      <c r="E4818" s="5" t="s">
        <v>10</v>
      </c>
      <c r="F4818" s="5" t="str">
        <f>VLOOKUP($E4818,Country!$A$1:$B$11,2,0)</f>
        <v>Europe</v>
      </c>
      <c r="G4818" s="5" t="s">
        <v>29</v>
      </c>
      <c r="H4818" s="5" t="str">
        <f>VLOOKUP($G4818,Products!$A$1:$C$11,COLUMNS(Products!$A$2:B4818),0)</f>
        <v>Computing</v>
      </c>
      <c r="I4818" s="5">
        <f>VLOOKUP($G4818,Products!$A$1:$C$11,COLUMNS(Products!$A$2:C4818),0)</f>
        <v>104.6</v>
      </c>
      <c r="J4818" s="5">
        <v>531.82000000000005</v>
      </c>
      <c r="K4818" s="5" t="s">
        <v>81</v>
      </c>
      <c r="L4818" s="6">
        <v>45315</v>
      </c>
      <c r="M4818" s="5">
        <f t="shared" si="75"/>
        <v>6</v>
      </c>
      <c r="N4818" s="5" t="str">
        <f>TEXT(Table1[[#This Row],[Date]],"mmm")</f>
        <v>Jan</v>
      </c>
      <c r="O4818" s="5">
        <f>YEAR(Table1[[#This Row],[Date]])</f>
        <v>2024</v>
      </c>
    </row>
    <row r="4819" spans="1:15" x14ac:dyDescent="0.25">
      <c r="A4819" s="5">
        <v>4818</v>
      </c>
      <c r="B4819" s="6">
        <v>45443</v>
      </c>
      <c r="C4819" s="5" t="s">
        <v>56</v>
      </c>
      <c r="D4819" s="5" t="str">
        <f>VLOOKUP($C4819,'Sales Person'!$A$1:$C$21,2,0)</f>
        <v>Nick Patrick</v>
      </c>
      <c r="E4819" s="5" t="s">
        <v>10</v>
      </c>
      <c r="F4819" s="5" t="str">
        <f>VLOOKUP($E4819,Country!$A$1:$B$11,2,0)</f>
        <v>Europe</v>
      </c>
      <c r="G4819" s="5" t="s">
        <v>22</v>
      </c>
      <c r="H4819" s="5" t="str">
        <f>VLOOKUP($G4819,Products!$A$1:$C$11,COLUMNS(Products!$A$2:B4819),0)</f>
        <v>Computing</v>
      </c>
      <c r="I4819" s="5">
        <f>VLOOKUP($G4819,Products!$A$1:$C$11,COLUMNS(Products!$A$2:C4819),0)</f>
        <v>415.78</v>
      </c>
      <c r="J4819" s="5">
        <v>941.18</v>
      </c>
      <c r="K4819" s="5" t="s">
        <v>84</v>
      </c>
      <c r="L4819" s="5" t="s">
        <v>83</v>
      </c>
      <c r="M4819" s="5" t="str">
        <f t="shared" si="75"/>
        <v>0</v>
      </c>
      <c r="N4819" s="5" t="str">
        <f>TEXT(Table1[[#This Row],[Date]],"mmm")</f>
        <v>May</v>
      </c>
      <c r="O4819" s="5">
        <f>YEAR(Table1[[#This Row],[Date]])</f>
        <v>2024</v>
      </c>
    </row>
    <row r="4820" spans="1:15" x14ac:dyDescent="0.25">
      <c r="A4820" s="5">
        <v>4819</v>
      </c>
      <c r="B4820" s="6">
        <v>45333</v>
      </c>
      <c r="C4820" s="5" t="s">
        <v>74</v>
      </c>
      <c r="D4820" s="5" t="str">
        <f>VLOOKUP($C4820,'Sales Person'!$A$1:$C$21,2,0)</f>
        <v>Michale Cole</v>
      </c>
      <c r="E4820" s="5" t="s">
        <v>9</v>
      </c>
      <c r="F4820" s="5" t="str">
        <f>VLOOKUP($E4820,Country!$A$1:$B$11,2,0)</f>
        <v>Europe</v>
      </c>
      <c r="G4820" s="5" t="s">
        <v>20</v>
      </c>
      <c r="H4820" s="5" t="str">
        <f>VLOOKUP($G4820,Products!$A$1:$C$11,COLUMNS(Products!$A$2:B4820),0)</f>
        <v>Office Equipment</v>
      </c>
      <c r="I4820" s="5">
        <f>VLOOKUP($G4820,Products!$A$1:$C$11,COLUMNS(Products!$A$2:C4820),0)</f>
        <v>350.59</v>
      </c>
      <c r="J4820" s="5">
        <v>189.64</v>
      </c>
      <c r="K4820" s="5" t="s">
        <v>84</v>
      </c>
      <c r="L4820" s="5" t="s">
        <v>83</v>
      </c>
      <c r="M4820" s="5" t="str">
        <f t="shared" si="75"/>
        <v>0</v>
      </c>
      <c r="N4820" s="5" t="str">
        <f>TEXT(Table1[[#This Row],[Date]],"mmm")</f>
        <v>Feb</v>
      </c>
      <c r="O4820" s="5">
        <f>YEAR(Table1[[#This Row],[Date]])</f>
        <v>2024</v>
      </c>
    </row>
    <row r="4821" spans="1:15" x14ac:dyDescent="0.25">
      <c r="A4821" s="5">
        <v>4820</v>
      </c>
      <c r="B4821" s="6">
        <v>45166</v>
      </c>
      <c r="C4821" s="5" t="s">
        <v>74</v>
      </c>
      <c r="D4821" s="5" t="str">
        <f>VLOOKUP($C4821,'Sales Person'!$A$1:$C$21,2,0)</f>
        <v>Michale Cole</v>
      </c>
      <c r="E4821" s="5" t="s">
        <v>2</v>
      </c>
      <c r="F4821" s="5" t="str">
        <f>VLOOKUP($E4821,Country!$A$1:$B$11,2,0)</f>
        <v>North America</v>
      </c>
      <c r="G4821" s="5" t="s">
        <v>20</v>
      </c>
      <c r="H4821" s="5" t="str">
        <f>VLOOKUP($G4821,Products!$A$1:$C$11,COLUMNS(Products!$A$2:B4821),0)</f>
        <v>Office Equipment</v>
      </c>
      <c r="I4821" s="5">
        <f>VLOOKUP($G4821,Products!$A$1:$C$11,COLUMNS(Products!$A$2:C4821),0)</f>
        <v>350.59</v>
      </c>
      <c r="J4821" s="5">
        <v>386.19</v>
      </c>
      <c r="K4821" s="5" t="s">
        <v>81</v>
      </c>
      <c r="L4821" s="6">
        <v>45167</v>
      </c>
      <c r="M4821" s="5">
        <f t="shared" si="75"/>
        <v>1</v>
      </c>
      <c r="N4821" s="5" t="str">
        <f>TEXT(Table1[[#This Row],[Date]],"mmm")</f>
        <v>Aug</v>
      </c>
      <c r="O4821" s="5">
        <f>YEAR(Table1[[#This Row],[Date]])</f>
        <v>2023</v>
      </c>
    </row>
    <row r="4822" spans="1:15" x14ac:dyDescent="0.25">
      <c r="A4822" s="5">
        <v>4821</v>
      </c>
      <c r="B4822" s="6">
        <v>44930</v>
      </c>
      <c r="C4822" s="5" t="s">
        <v>38</v>
      </c>
      <c r="D4822" s="5" t="str">
        <f>VLOOKUP($C4822,'Sales Person'!$A$1:$C$21,2,0)</f>
        <v>Samantha Irvin</v>
      </c>
      <c r="E4822" s="5" t="s">
        <v>14</v>
      </c>
      <c r="F4822" s="5" t="str">
        <f>VLOOKUP($E4822,Country!$A$1:$B$11,2,0)</f>
        <v>Asia</v>
      </c>
      <c r="G4822" s="5" t="s">
        <v>20</v>
      </c>
      <c r="H4822" s="5" t="str">
        <f>VLOOKUP($G4822,Products!$A$1:$C$11,COLUMNS(Products!$A$2:B4822),0)</f>
        <v>Office Equipment</v>
      </c>
      <c r="I4822" s="5">
        <f>VLOOKUP($G4822,Products!$A$1:$C$11,COLUMNS(Products!$A$2:C4822),0)</f>
        <v>350.59</v>
      </c>
      <c r="J4822" s="5">
        <v>688</v>
      </c>
      <c r="K4822" s="5" t="s">
        <v>81</v>
      </c>
      <c r="L4822" s="6">
        <v>44948</v>
      </c>
      <c r="M4822" s="5">
        <f t="shared" si="75"/>
        <v>18</v>
      </c>
      <c r="N4822" s="5" t="str">
        <f>TEXT(Table1[[#This Row],[Date]],"mmm")</f>
        <v>Jan</v>
      </c>
      <c r="O4822" s="5">
        <f>YEAR(Table1[[#This Row],[Date]])</f>
        <v>2023</v>
      </c>
    </row>
    <row r="4823" spans="1:15" x14ac:dyDescent="0.25">
      <c r="A4823" s="5">
        <v>4822</v>
      </c>
      <c r="B4823" s="6">
        <v>45250</v>
      </c>
      <c r="C4823" s="5" t="s">
        <v>70</v>
      </c>
      <c r="D4823" s="5" t="str">
        <f>VLOOKUP($C4823,'Sales Person'!$A$1:$C$21,2,0)</f>
        <v>Cathy Kelley</v>
      </c>
      <c r="E4823" s="5" t="s">
        <v>14</v>
      </c>
      <c r="F4823" s="5" t="str">
        <f>VLOOKUP($E4823,Country!$A$1:$B$11,2,0)</f>
        <v>Asia</v>
      </c>
      <c r="G4823" s="5" t="s">
        <v>26</v>
      </c>
      <c r="H4823" s="5" t="str">
        <f>VLOOKUP($G4823,Products!$A$1:$C$11,COLUMNS(Products!$A$2:B4823),0)</f>
        <v>Electronics</v>
      </c>
      <c r="I4823" s="5">
        <f>VLOOKUP($G4823,Products!$A$1:$C$11,COLUMNS(Products!$A$2:C4823),0)</f>
        <v>263.2</v>
      </c>
      <c r="J4823" s="5">
        <v>512.71</v>
      </c>
      <c r="K4823" s="5" t="s">
        <v>84</v>
      </c>
      <c r="L4823" s="5" t="s">
        <v>83</v>
      </c>
      <c r="M4823" s="5" t="str">
        <f t="shared" si="75"/>
        <v>0</v>
      </c>
      <c r="N4823" s="5" t="str">
        <f>TEXT(Table1[[#This Row],[Date]],"mmm")</f>
        <v>Nov</v>
      </c>
      <c r="O4823" s="5">
        <f>YEAR(Table1[[#This Row],[Date]])</f>
        <v>2023</v>
      </c>
    </row>
    <row r="4824" spans="1:15" x14ac:dyDescent="0.25">
      <c r="A4824" s="5">
        <v>4823</v>
      </c>
      <c r="B4824" s="6">
        <v>45363</v>
      </c>
      <c r="C4824" s="5" t="s">
        <v>56</v>
      </c>
      <c r="D4824" s="5" t="str">
        <f>VLOOKUP($C4824,'Sales Person'!$A$1:$C$21,2,0)</f>
        <v>Nick Patrick</v>
      </c>
      <c r="E4824" s="5" t="s">
        <v>10</v>
      </c>
      <c r="F4824" s="5" t="str">
        <f>VLOOKUP($E4824,Country!$A$1:$B$11,2,0)</f>
        <v>Europe</v>
      </c>
      <c r="G4824" s="5" t="s">
        <v>20</v>
      </c>
      <c r="H4824" s="5" t="str">
        <f>VLOOKUP($G4824,Products!$A$1:$C$11,COLUMNS(Products!$A$2:B4824),0)</f>
        <v>Office Equipment</v>
      </c>
      <c r="I4824" s="5">
        <f>VLOOKUP($G4824,Products!$A$1:$C$11,COLUMNS(Products!$A$2:C4824),0)</f>
        <v>350.59</v>
      </c>
      <c r="J4824" s="5">
        <v>189.53</v>
      </c>
      <c r="K4824" s="5" t="s">
        <v>81</v>
      </c>
      <c r="L4824" s="6">
        <v>45369</v>
      </c>
      <c r="M4824" s="5">
        <f t="shared" si="75"/>
        <v>6</v>
      </c>
      <c r="N4824" s="5" t="str">
        <f>TEXT(Table1[[#This Row],[Date]],"mmm")</f>
        <v>Mar</v>
      </c>
      <c r="O4824" s="5">
        <f>YEAR(Table1[[#This Row],[Date]])</f>
        <v>2024</v>
      </c>
    </row>
    <row r="4825" spans="1:15" x14ac:dyDescent="0.25">
      <c r="A4825" s="5">
        <v>4824</v>
      </c>
      <c r="B4825" s="6">
        <v>45542</v>
      </c>
      <c r="C4825" s="5" t="s">
        <v>56</v>
      </c>
      <c r="D4825" s="5" t="str">
        <f>VLOOKUP($C4825,'Sales Person'!$A$1:$C$21,2,0)</f>
        <v>Nick Patrick</v>
      </c>
      <c r="E4825" s="5" t="s">
        <v>2</v>
      </c>
      <c r="F4825" s="5" t="str">
        <f>VLOOKUP($E4825,Country!$A$1:$B$11,2,0)</f>
        <v>North America</v>
      </c>
      <c r="G4825" s="5" t="s">
        <v>22</v>
      </c>
      <c r="H4825" s="5" t="str">
        <f>VLOOKUP($G4825,Products!$A$1:$C$11,COLUMNS(Products!$A$2:B4825),0)</f>
        <v>Computing</v>
      </c>
      <c r="I4825" s="5">
        <f>VLOOKUP($G4825,Products!$A$1:$C$11,COLUMNS(Products!$A$2:C4825),0)</f>
        <v>415.78</v>
      </c>
      <c r="J4825" s="5">
        <v>932.46</v>
      </c>
      <c r="K4825" s="5" t="s">
        <v>82</v>
      </c>
      <c r="L4825" s="5" t="s">
        <v>83</v>
      </c>
      <c r="M4825" s="5" t="str">
        <f t="shared" si="75"/>
        <v>0</v>
      </c>
      <c r="N4825" s="5" t="str">
        <f>TEXT(Table1[[#This Row],[Date]],"mmm")</f>
        <v>Sep</v>
      </c>
      <c r="O4825" s="5">
        <f>YEAR(Table1[[#This Row],[Date]])</f>
        <v>2024</v>
      </c>
    </row>
    <row r="4826" spans="1:15" x14ac:dyDescent="0.25">
      <c r="A4826" s="5">
        <v>4825</v>
      </c>
      <c r="B4826" s="6">
        <v>45054</v>
      </c>
      <c r="C4826" s="5" t="s">
        <v>70</v>
      </c>
      <c r="D4826" s="5" t="str">
        <f>VLOOKUP($C4826,'Sales Person'!$A$1:$C$21,2,0)</f>
        <v>Cathy Kelley</v>
      </c>
      <c r="E4826" s="5" t="s">
        <v>10</v>
      </c>
      <c r="F4826" s="5" t="str">
        <f>VLOOKUP($E4826,Country!$A$1:$B$11,2,0)</f>
        <v>Europe</v>
      </c>
      <c r="G4826" s="5" t="s">
        <v>31</v>
      </c>
      <c r="H4826" s="5" t="str">
        <f>VLOOKUP($G4826,Products!$A$1:$C$11,COLUMNS(Products!$A$2:B4826),0)</f>
        <v>Electronics</v>
      </c>
      <c r="I4826" s="5">
        <f>VLOOKUP($G4826,Products!$A$1:$C$11,COLUMNS(Products!$A$2:C4826),0)</f>
        <v>71.97</v>
      </c>
      <c r="J4826" s="5">
        <v>784.05</v>
      </c>
      <c r="K4826" s="5" t="s">
        <v>84</v>
      </c>
      <c r="L4826" s="5" t="s">
        <v>83</v>
      </c>
      <c r="M4826" s="5" t="str">
        <f t="shared" si="75"/>
        <v>0</v>
      </c>
      <c r="N4826" s="5" t="str">
        <f>TEXT(Table1[[#This Row],[Date]],"mmm")</f>
        <v>May</v>
      </c>
      <c r="O4826" s="5">
        <f>YEAR(Table1[[#This Row],[Date]])</f>
        <v>2023</v>
      </c>
    </row>
    <row r="4827" spans="1:15" x14ac:dyDescent="0.25">
      <c r="A4827" s="5">
        <v>4826</v>
      </c>
      <c r="B4827" s="6">
        <v>45106</v>
      </c>
      <c r="C4827" s="5" t="s">
        <v>46</v>
      </c>
      <c r="D4827" s="5" t="str">
        <f>VLOOKUP($C4827,'Sales Person'!$A$1:$C$21,2,0)</f>
        <v>Nick Patrick</v>
      </c>
      <c r="E4827" s="5" t="s">
        <v>13</v>
      </c>
      <c r="F4827" s="5" t="str">
        <f>VLOOKUP($E4827,Country!$A$1:$B$11,2,0)</f>
        <v>Asia</v>
      </c>
      <c r="G4827" s="5" t="s">
        <v>28</v>
      </c>
      <c r="H4827" s="5" t="str">
        <f>VLOOKUP($G4827,Products!$A$1:$C$11,COLUMNS(Products!$A$2:B4827),0)</f>
        <v>Electronics</v>
      </c>
      <c r="I4827" s="5">
        <f>VLOOKUP($G4827,Products!$A$1:$C$11,COLUMNS(Products!$A$2:C4827),0)</f>
        <v>282.79000000000002</v>
      </c>
      <c r="J4827" s="5">
        <v>923.22</v>
      </c>
      <c r="K4827" s="5" t="s">
        <v>82</v>
      </c>
      <c r="L4827" s="5" t="s">
        <v>83</v>
      </c>
      <c r="M4827" s="5" t="str">
        <f t="shared" si="75"/>
        <v>0</v>
      </c>
      <c r="N4827" s="5" t="str">
        <f>TEXT(Table1[[#This Row],[Date]],"mmm")</f>
        <v>Jun</v>
      </c>
      <c r="O4827" s="5">
        <f>YEAR(Table1[[#This Row],[Date]])</f>
        <v>2023</v>
      </c>
    </row>
    <row r="4828" spans="1:15" x14ac:dyDescent="0.25">
      <c r="A4828" s="5">
        <v>4827</v>
      </c>
      <c r="B4828" s="6">
        <v>45461</v>
      </c>
      <c r="C4828" s="5" t="s">
        <v>68</v>
      </c>
      <c r="D4828" s="5" t="str">
        <f>VLOOKUP($C4828,'Sales Person'!$A$1:$C$21,2,0)</f>
        <v>Samantha Irvin</v>
      </c>
      <c r="E4828" s="5" t="s">
        <v>13</v>
      </c>
      <c r="F4828" s="5" t="str">
        <f>VLOOKUP($E4828,Country!$A$1:$B$11,2,0)</f>
        <v>Asia</v>
      </c>
      <c r="G4828" s="5" t="s">
        <v>33</v>
      </c>
      <c r="H4828" s="5" t="str">
        <f>VLOOKUP($G4828,Products!$A$1:$C$11,COLUMNS(Products!$A$2:B4828),0)</f>
        <v>Electronics</v>
      </c>
      <c r="I4828" s="5">
        <f>VLOOKUP($G4828,Products!$A$1:$C$11,COLUMNS(Products!$A$2:C4828),0)</f>
        <v>381.62</v>
      </c>
      <c r="J4828" s="5">
        <v>109.47</v>
      </c>
      <c r="K4828" s="5" t="s">
        <v>81</v>
      </c>
      <c r="L4828" s="6">
        <v>45476</v>
      </c>
      <c r="M4828" s="5">
        <f t="shared" si="75"/>
        <v>15</v>
      </c>
      <c r="N4828" s="5" t="str">
        <f>TEXT(Table1[[#This Row],[Date]],"mmm")</f>
        <v>Jun</v>
      </c>
      <c r="O4828" s="5">
        <f>YEAR(Table1[[#This Row],[Date]])</f>
        <v>2024</v>
      </c>
    </row>
    <row r="4829" spans="1:15" x14ac:dyDescent="0.25">
      <c r="A4829" s="5">
        <v>4828</v>
      </c>
      <c r="B4829" s="6">
        <v>45200</v>
      </c>
      <c r="C4829" s="5" t="s">
        <v>62</v>
      </c>
      <c r="D4829" s="5" t="str">
        <f>VLOOKUP($C4829,'Sales Person'!$A$1:$C$21,2,0)</f>
        <v>Cathy Kelley</v>
      </c>
      <c r="E4829" s="5" t="s">
        <v>11</v>
      </c>
      <c r="F4829" s="5" t="str">
        <f>VLOOKUP($E4829,Country!$A$1:$B$11,2,0)</f>
        <v>Asia</v>
      </c>
      <c r="G4829" s="5" t="s">
        <v>29</v>
      </c>
      <c r="H4829" s="5" t="str">
        <f>VLOOKUP($G4829,Products!$A$1:$C$11,COLUMNS(Products!$A$2:B4829),0)</f>
        <v>Computing</v>
      </c>
      <c r="I4829" s="5">
        <f>VLOOKUP($G4829,Products!$A$1:$C$11,COLUMNS(Products!$A$2:C4829),0)</f>
        <v>104.6</v>
      </c>
      <c r="J4829" s="5">
        <v>415.97</v>
      </c>
      <c r="K4829" s="5" t="s">
        <v>81</v>
      </c>
      <c r="L4829" s="6">
        <v>45212</v>
      </c>
      <c r="M4829" s="5">
        <f t="shared" si="75"/>
        <v>12</v>
      </c>
      <c r="N4829" s="5" t="str">
        <f>TEXT(Table1[[#This Row],[Date]],"mmm")</f>
        <v>Oct</v>
      </c>
      <c r="O4829" s="5">
        <f>YEAR(Table1[[#This Row],[Date]])</f>
        <v>2023</v>
      </c>
    </row>
    <row r="4830" spans="1:15" x14ac:dyDescent="0.25">
      <c r="A4830" s="5">
        <v>4829</v>
      </c>
      <c r="B4830" s="6">
        <v>45024</v>
      </c>
      <c r="C4830" s="5" t="s">
        <v>46</v>
      </c>
      <c r="D4830" s="5" t="str">
        <f>VLOOKUP($C4830,'Sales Person'!$A$1:$C$21,2,0)</f>
        <v>Nick Patrick</v>
      </c>
      <c r="E4830" s="5" t="s">
        <v>4</v>
      </c>
      <c r="F4830" s="5" t="str">
        <f>VLOOKUP($E4830,Country!$A$1:$B$11,2,0)</f>
        <v>North America</v>
      </c>
      <c r="G4830" s="5" t="s">
        <v>30</v>
      </c>
      <c r="H4830" s="5" t="str">
        <f>VLOOKUP($G4830,Products!$A$1:$C$11,COLUMNS(Products!$A$2:B4830),0)</f>
        <v>Audio</v>
      </c>
      <c r="I4830" s="5">
        <f>VLOOKUP($G4830,Products!$A$1:$C$11,COLUMNS(Products!$A$2:C4830),0)</f>
        <v>199.57</v>
      </c>
      <c r="J4830" s="5">
        <v>542.12</v>
      </c>
      <c r="K4830" s="5" t="s">
        <v>84</v>
      </c>
      <c r="L4830" s="5" t="s">
        <v>83</v>
      </c>
      <c r="M4830" s="5" t="str">
        <f t="shared" si="75"/>
        <v>0</v>
      </c>
      <c r="N4830" s="5" t="str">
        <f>TEXT(Table1[[#This Row],[Date]],"mmm")</f>
        <v>Apr</v>
      </c>
      <c r="O4830" s="5">
        <f>YEAR(Table1[[#This Row],[Date]])</f>
        <v>2023</v>
      </c>
    </row>
    <row r="4831" spans="1:15" x14ac:dyDescent="0.25">
      <c r="A4831" s="5">
        <v>4830</v>
      </c>
      <c r="B4831" s="6">
        <v>45118</v>
      </c>
      <c r="C4831" s="5" t="s">
        <v>62</v>
      </c>
      <c r="D4831" s="5" t="str">
        <f>VLOOKUP($C4831,'Sales Person'!$A$1:$C$21,2,0)</f>
        <v>Cathy Kelley</v>
      </c>
      <c r="E4831" s="5" t="s">
        <v>2</v>
      </c>
      <c r="F4831" s="5" t="str">
        <f>VLOOKUP($E4831,Country!$A$1:$B$11,2,0)</f>
        <v>North America</v>
      </c>
      <c r="G4831" s="5" t="s">
        <v>30</v>
      </c>
      <c r="H4831" s="5" t="str">
        <f>VLOOKUP($G4831,Products!$A$1:$C$11,COLUMNS(Products!$A$2:B4831),0)</f>
        <v>Audio</v>
      </c>
      <c r="I4831" s="5">
        <f>VLOOKUP($G4831,Products!$A$1:$C$11,COLUMNS(Products!$A$2:C4831),0)</f>
        <v>199.57</v>
      </c>
      <c r="J4831" s="5">
        <v>226.25</v>
      </c>
      <c r="K4831" s="5" t="s">
        <v>84</v>
      </c>
      <c r="L4831" s="5" t="s">
        <v>83</v>
      </c>
      <c r="M4831" s="5" t="str">
        <f t="shared" si="75"/>
        <v>0</v>
      </c>
      <c r="N4831" s="5" t="str">
        <f>TEXT(Table1[[#This Row],[Date]],"mmm")</f>
        <v>Jul</v>
      </c>
      <c r="O4831" s="5">
        <f>YEAR(Table1[[#This Row],[Date]])</f>
        <v>2023</v>
      </c>
    </row>
    <row r="4832" spans="1:15" x14ac:dyDescent="0.25">
      <c r="A4832" s="5">
        <v>4831</v>
      </c>
      <c r="B4832" s="6">
        <v>45363</v>
      </c>
      <c r="C4832" s="5" t="s">
        <v>40</v>
      </c>
      <c r="D4832" s="5" t="str">
        <f>VLOOKUP($C4832,'Sales Person'!$A$1:$C$21,2,0)</f>
        <v>Samantha Irvin</v>
      </c>
      <c r="E4832" s="5" t="s">
        <v>4</v>
      </c>
      <c r="F4832" s="5" t="str">
        <f>VLOOKUP($E4832,Country!$A$1:$B$11,2,0)</f>
        <v>North America</v>
      </c>
      <c r="G4832" s="5" t="s">
        <v>31</v>
      </c>
      <c r="H4832" s="5" t="str">
        <f>VLOOKUP($G4832,Products!$A$1:$C$11,COLUMNS(Products!$A$2:B4832),0)</f>
        <v>Electronics</v>
      </c>
      <c r="I4832" s="5">
        <f>VLOOKUP($G4832,Products!$A$1:$C$11,COLUMNS(Products!$A$2:C4832),0)</f>
        <v>71.97</v>
      </c>
      <c r="J4832" s="5">
        <v>399.52</v>
      </c>
      <c r="K4832" s="5" t="s">
        <v>82</v>
      </c>
      <c r="L4832" s="5" t="s">
        <v>83</v>
      </c>
      <c r="M4832" s="5" t="str">
        <f t="shared" si="75"/>
        <v>0</v>
      </c>
      <c r="N4832" s="5" t="str">
        <f>TEXT(Table1[[#This Row],[Date]],"mmm")</f>
        <v>Mar</v>
      </c>
      <c r="O4832" s="5">
        <f>YEAR(Table1[[#This Row],[Date]])</f>
        <v>2024</v>
      </c>
    </row>
    <row r="4833" spans="1:15" x14ac:dyDescent="0.25">
      <c r="A4833" s="5">
        <v>4832</v>
      </c>
      <c r="B4833" s="6">
        <v>45444</v>
      </c>
      <c r="C4833" s="5" t="s">
        <v>70</v>
      </c>
      <c r="D4833" s="5" t="str">
        <f>VLOOKUP($C4833,'Sales Person'!$A$1:$C$21,2,0)</f>
        <v>Cathy Kelley</v>
      </c>
      <c r="E4833" s="5" t="s">
        <v>9</v>
      </c>
      <c r="F4833" s="5" t="str">
        <f>VLOOKUP($E4833,Country!$A$1:$B$11,2,0)</f>
        <v>Europe</v>
      </c>
      <c r="G4833" s="5" t="s">
        <v>32</v>
      </c>
      <c r="H4833" s="5" t="str">
        <f>VLOOKUP($G4833,Products!$A$1:$C$11,COLUMNS(Products!$A$2:B4833),0)</f>
        <v>Audio</v>
      </c>
      <c r="I4833" s="5">
        <f>VLOOKUP($G4833,Products!$A$1:$C$11,COLUMNS(Products!$A$2:C4833),0)</f>
        <v>143.09</v>
      </c>
      <c r="J4833" s="5">
        <v>742.93</v>
      </c>
      <c r="K4833" s="5" t="s">
        <v>82</v>
      </c>
      <c r="L4833" s="5" t="s">
        <v>83</v>
      </c>
      <c r="M4833" s="5" t="str">
        <f t="shared" si="75"/>
        <v>0</v>
      </c>
      <c r="N4833" s="5" t="str">
        <f>TEXT(Table1[[#This Row],[Date]],"mmm")</f>
        <v>Jun</v>
      </c>
      <c r="O4833" s="5">
        <f>YEAR(Table1[[#This Row],[Date]])</f>
        <v>2024</v>
      </c>
    </row>
    <row r="4834" spans="1:15" x14ac:dyDescent="0.25">
      <c r="A4834" s="5">
        <v>4833</v>
      </c>
      <c r="B4834" s="6">
        <v>45630</v>
      </c>
      <c r="C4834" s="5" t="s">
        <v>64</v>
      </c>
      <c r="D4834" s="5" t="str">
        <f>VLOOKUP($C4834,'Sales Person'!$A$1:$C$21,2,0)</f>
        <v>Michale Cole</v>
      </c>
      <c r="E4834" s="5" t="s">
        <v>15</v>
      </c>
      <c r="F4834" s="5" t="str">
        <f>VLOOKUP($E4834,Country!$A$1:$B$11,2,0)</f>
        <v>Oceania</v>
      </c>
      <c r="G4834" s="5" t="s">
        <v>29</v>
      </c>
      <c r="H4834" s="5" t="str">
        <f>VLOOKUP($G4834,Products!$A$1:$C$11,COLUMNS(Products!$A$2:B4834),0)</f>
        <v>Computing</v>
      </c>
      <c r="I4834" s="5">
        <f>VLOOKUP($G4834,Products!$A$1:$C$11,COLUMNS(Products!$A$2:C4834),0)</f>
        <v>104.6</v>
      </c>
      <c r="J4834" s="5">
        <v>802.21</v>
      </c>
      <c r="K4834" s="5" t="s">
        <v>81</v>
      </c>
      <c r="L4834" s="6">
        <v>45650</v>
      </c>
      <c r="M4834" s="5">
        <f t="shared" si="75"/>
        <v>20</v>
      </c>
      <c r="N4834" s="5" t="str">
        <f>TEXT(Table1[[#This Row],[Date]],"mmm")</f>
        <v>Dec</v>
      </c>
      <c r="O4834" s="5">
        <f>YEAR(Table1[[#This Row],[Date]])</f>
        <v>2024</v>
      </c>
    </row>
    <row r="4835" spans="1:15" x14ac:dyDescent="0.25">
      <c r="A4835" s="5">
        <v>4834</v>
      </c>
      <c r="B4835" s="6">
        <v>44977</v>
      </c>
      <c r="C4835" s="5" t="s">
        <v>40</v>
      </c>
      <c r="D4835" s="5" t="str">
        <f>VLOOKUP($C4835,'Sales Person'!$A$1:$C$21,2,0)</f>
        <v>Samantha Irvin</v>
      </c>
      <c r="E4835" s="5" t="s">
        <v>13</v>
      </c>
      <c r="F4835" s="5" t="str">
        <f>VLOOKUP($E4835,Country!$A$1:$B$11,2,0)</f>
        <v>Asia</v>
      </c>
      <c r="G4835" s="5" t="s">
        <v>28</v>
      </c>
      <c r="H4835" s="5" t="str">
        <f>VLOOKUP($G4835,Products!$A$1:$C$11,COLUMNS(Products!$A$2:B4835),0)</f>
        <v>Electronics</v>
      </c>
      <c r="I4835" s="5">
        <f>VLOOKUP($G4835,Products!$A$1:$C$11,COLUMNS(Products!$A$2:C4835),0)</f>
        <v>282.79000000000002</v>
      </c>
      <c r="J4835" s="5">
        <v>842.38</v>
      </c>
      <c r="K4835" s="5" t="s">
        <v>84</v>
      </c>
      <c r="L4835" s="5" t="s">
        <v>83</v>
      </c>
      <c r="M4835" s="5" t="str">
        <f t="shared" si="75"/>
        <v>0</v>
      </c>
      <c r="N4835" s="5" t="str">
        <f>TEXT(Table1[[#This Row],[Date]],"mmm")</f>
        <v>Feb</v>
      </c>
      <c r="O4835" s="5">
        <f>YEAR(Table1[[#This Row],[Date]])</f>
        <v>2023</v>
      </c>
    </row>
    <row r="4836" spans="1:15" x14ac:dyDescent="0.25">
      <c r="A4836" s="5">
        <v>4835</v>
      </c>
      <c r="B4836" s="6">
        <v>44988</v>
      </c>
      <c r="C4836" s="5" t="s">
        <v>70</v>
      </c>
      <c r="D4836" s="5" t="str">
        <f>VLOOKUP($C4836,'Sales Person'!$A$1:$C$21,2,0)</f>
        <v>Cathy Kelley</v>
      </c>
      <c r="E4836" s="5" t="s">
        <v>11</v>
      </c>
      <c r="F4836" s="5" t="str">
        <f>VLOOKUP($E4836,Country!$A$1:$B$11,2,0)</f>
        <v>Asia</v>
      </c>
      <c r="G4836" s="5" t="s">
        <v>31</v>
      </c>
      <c r="H4836" s="5" t="str">
        <f>VLOOKUP($G4836,Products!$A$1:$C$11,COLUMNS(Products!$A$2:B4836),0)</f>
        <v>Electronics</v>
      </c>
      <c r="I4836" s="5">
        <f>VLOOKUP($G4836,Products!$A$1:$C$11,COLUMNS(Products!$A$2:C4836),0)</f>
        <v>71.97</v>
      </c>
      <c r="J4836" s="5">
        <v>297.95</v>
      </c>
      <c r="K4836" s="5" t="s">
        <v>82</v>
      </c>
      <c r="L4836" s="5" t="s">
        <v>83</v>
      </c>
      <c r="M4836" s="5" t="str">
        <f t="shared" si="75"/>
        <v>0</v>
      </c>
      <c r="N4836" s="5" t="str">
        <f>TEXT(Table1[[#This Row],[Date]],"mmm")</f>
        <v>Mar</v>
      </c>
      <c r="O4836" s="5">
        <f>YEAR(Table1[[#This Row],[Date]])</f>
        <v>2023</v>
      </c>
    </row>
    <row r="4837" spans="1:15" x14ac:dyDescent="0.25">
      <c r="A4837" s="5">
        <v>4836</v>
      </c>
      <c r="B4837" s="6">
        <v>45571</v>
      </c>
      <c r="C4837" s="5" t="s">
        <v>38</v>
      </c>
      <c r="D4837" s="5" t="str">
        <f>VLOOKUP($C4837,'Sales Person'!$A$1:$C$21,2,0)</f>
        <v>Samantha Irvin</v>
      </c>
      <c r="E4837" s="5" t="s">
        <v>14</v>
      </c>
      <c r="F4837" s="5" t="str">
        <f>VLOOKUP($E4837,Country!$A$1:$B$11,2,0)</f>
        <v>Asia</v>
      </c>
      <c r="G4837" s="5" t="s">
        <v>26</v>
      </c>
      <c r="H4837" s="5" t="str">
        <f>VLOOKUP($G4837,Products!$A$1:$C$11,COLUMNS(Products!$A$2:B4837),0)</f>
        <v>Electronics</v>
      </c>
      <c r="I4837" s="5">
        <f>VLOOKUP($G4837,Products!$A$1:$C$11,COLUMNS(Products!$A$2:C4837),0)</f>
        <v>263.2</v>
      </c>
      <c r="J4837" s="5">
        <v>827.42</v>
      </c>
      <c r="K4837" s="5" t="s">
        <v>81</v>
      </c>
      <c r="L4837" s="6">
        <v>45589</v>
      </c>
      <c r="M4837" s="5">
        <f t="shared" si="75"/>
        <v>18</v>
      </c>
      <c r="N4837" s="5" t="str">
        <f>TEXT(Table1[[#This Row],[Date]],"mmm")</f>
        <v>Oct</v>
      </c>
      <c r="O4837" s="5">
        <f>YEAR(Table1[[#This Row],[Date]])</f>
        <v>2024</v>
      </c>
    </row>
    <row r="4838" spans="1:15" x14ac:dyDescent="0.25">
      <c r="A4838" s="5">
        <v>4837</v>
      </c>
      <c r="B4838" s="6">
        <v>45236</v>
      </c>
      <c r="C4838" s="5" t="s">
        <v>42</v>
      </c>
      <c r="D4838" s="5" t="str">
        <f>VLOOKUP($C4838,'Sales Person'!$A$1:$C$21,2,0)</f>
        <v>Cathy Kelley</v>
      </c>
      <c r="E4838" s="5" t="s">
        <v>4</v>
      </c>
      <c r="F4838" s="5" t="str">
        <f>VLOOKUP($E4838,Country!$A$1:$B$11,2,0)</f>
        <v>North America</v>
      </c>
      <c r="G4838" s="5" t="s">
        <v>26</v>
      </c>
      <c r="H4838" s="5" t="str">
        <f>VLOOKUP($G4838,Products!$A$1:$C$11,COLUMNS(Products!$A$2:B4838),0)</f>
        <v>Electronics</v>
      </c>
      <c r="I4838" s="5">
        <f>VLOOKUP($G4838,Products!$A$1:$C$11,COLUMNS(Products!$A$2:C4838),0)</f>
        <v>263.2</v>
      </c>
      <c r="J4838" s="5">
        <v>425.62</v>
      </c>
      <c r="K4838" s="5" t="s">
        <v>84</v>
      </c>
      <c r="L4838" s="5" t="s">
        <v>83</v>
      </c>
      <c r="M4838" s="5" t="str">
        <f t="shared" si="75"/>
        <v>0</v>
      </c>
      <c r="N4838" s="5" t="str">
        <f>TEXT(Table1[[#This Row],[Date]],"mmm")</f>
        <v>Nov</v>
      </c>
      <c r="O4838" s="5">
        <f>YEAR(Table1[[#This Row],[Date]])</f>
        <v>2023</v>
      </c>
    </row>
    <row r="4839" spans="1:15" x14ac:dyDescent="0.25">
      <c r="A4839" s="5">
        <v>4838</v>
      </c>
      <c r="B4839" s="6">
        <v>45589</v>
      </c>
      <c r="C4839" s="5" t="s">
        <v>40</v>
      </c>
      <c r="D4839" s="5" t="str">
        <f>VLOOKUP($C4839,'Sales Person'!$A$1:$C$21,2,0)</f>
        <v>Samantha Irvin</v>
      </c>
      <c r="E4839" s="5" t="s">
        <v>13</v>
      </c>
      <c r="F4839" s="5" t="str">
        <f>VLOOKUP($E4839,Country!$A$1:$B$11,2,0)</f>
        <v>Asia</v>
      </c>
      <c r="G4839" s="5" t="s">
        <v>24</v>
      </c>
      <c r="H4839" s="5" t="str">
        <f>VLOOKUP($G4839,Products!$A$1:$C$11,COLUMNS(Products!$A$2:B4839),0)</f>
        <v>Audio</v>
      </c>
      <c r="I4839" s="5">
        <f>VLOOKUP($G4839,Products!$A$1:$C$11,COLUMNS(Products!$A$2:C4839),0)</f>
        <v>195.62</v>
      </c>
      <c r="J4839" s="5">
        <v>330.45</v>
      </c>
      <c r="K4839" s="5" t="s">
        <v>84</v>
      </c>
      <c r="L4839" s="5" t="s">
        <v>83</v>
      </c>
      <c r="M4839" s="5" t="str">
        <f t="shared" si="75"/>
        <v>0</v>
      </c>
      <c r="N4839" s="5" t="str">
        <f>TEXT(Table1[[#This Row],[Date]],"mmm")</f>
        <v>Oct</v>
      </c>
      <c r="O4839" s="5">
        <f>YEAR(Table1[[#This Row],[Date]])</f>
        <v>2024</v>
      </c>
    </row>
    <row r="4840" spans="1:15" x14ac:dyDescent="0.25">
      <c r="A4840" s="5">
        <v>4839</v>
      </c>
      <c r="B4840" s="6">
        <v>45505</v>
      </c>
      <c r="C4840" s="5" t="s">
        <v>48</v>
      </c>
      <c r="D4840" s="5" t="str">
        <f>VLOOKUP($C4840,'Sales Person'!$A$1:$C$21,2,0)</f>
        <v>Cathy Kelley</v>
      </c>
      <c r="E4840" s="5" t="s">
        <v>10</v>
      </c>
      <c r="F4840" s="5" t="str">
        <f>VLOOKUP($E4840,Country!$A$1:$B$11,2,0)</f>
        <v>Europe</v>
      </c>
      <c r="G4840" s="5" t="s">
        <v>29</v>
      </c>
      <c r="H4840" s="5" t="str">
        <f>VLOOKUP($G4840,Products!$A$1:$C$11,COLUMNS(Products!$A$2:B4840),0)</f>
        <v>Computing</v>
      </c>
      <c r="I4840" s="5">
        <f>VLOOKUP($G4840,Products!$A$1:$C$11,COLUMNS(Products!$A$2:C4840),0)</f>
        <v>104.6</v>
      </c>
      <c r="J4840" s="5">
        <v>354.14</v>
      </c>
      <c r="K4840" s="5" t="s">
        <v>81</v>
      </c>
      <c r="L4840" s="6">
        <v>45511</v>
      </c>
      <c r="M4840" s="5">
        <f t="shared" si="75"/>
        <v>6</v>
      </c>
      <c r="N4840" s="5" t="str">
        <f>TEXT(Table1[[#This Row],[Date]],"mmm")</f>
        <v>Aug</v>
      </c>
      <c r="O4840" s="5">
        <f>YEAR(Table1[[#This Row],[Date]])</f>
        <v>2024</v>
      </c>
    </row>
    <row r="4841" spans="1:15" x14ac:dyDescent="0.25">
      <c r="A4841" s="5">
        <v>4840</v>
      </c>
      <c r="B4841" s="6">
        <v>45422</v>
      </c>
      <c r="C4841" s="5" t="s">
        <v>56</v>
      </c>
      <c r="D4841" s="5" t="str">
        <f>VLOOKUP($C4841,'Sales Person'!$A$1:$C$21,2,0)</f>
        <v>Nick Patrick</v>
      </c>
      <c r="E4841" s="5" t="s">
        <v>4</v>
      </c>
      <c r="F4841" s="5" t="str">
        <f>VLOOKUP($E4841,Country!$A$1:$B$11,2,0)</f>
        <v>North America</v>
      </c>
      <c r="G4841" s="5" t="s">
        <v>31</v>
      </c>
      <c r="H4841" s="5" t="str">
        <f>VLOOKUP($G4841,Products!$A$1:$C$11,COLUMNS(Products!$A$2:B4841),0)</f>
        <v>Electronics</v>
      </c>
      <c r="I4841" s="5">
        <f>VLOOKUP($G4841,Products!$A$1:$C$11,COLUMNS(Products!$A$2:C4841),0)</f>
        <v>71.97</v>
      </c>
      <c r="J4841" s="5">
        <v>484.5</v>
      </c>
      <c r="K4841" s="5" t="s">
        <v>82</v>
      </c>
      <c r="L4841" s="5" t="s">
        <v>83</v>
      </c>
      <c r="M4841" s="5" t="str">
        <f t="shared" si="75"/>
        <v>0</v>
      </c>
      <c r="N4841" s="5" t="str">
        <f>TEXT(Table1[[#This Row],[Date]],"mmm")</f>
        <v>May</v>
      </c>
      <c r="O4841" s="5">
        <f>YEAR(Table1[[#This Row],[Date]])</f>
        <v>2024</v>
      </c>
    </row>
    <row r="4842" spans="1:15" x14ac:dyDescent="0.25">
      <c r="A4842" s="5">
        <v>4841</v>
      </c>
      <c r="B4842" s="6">
        <v>45487</v>
      </c>
      <c r="C4842" s="5" t="s">
        <v>38</v>
      </c>
      <c r="D4842" s="5" t="str">
        <f>VLOOKUP($C4842,'Sales Person'!$A$1:$C$21,2,0)</f>
        <v>Samantha Irvin</v>
      </c>
      <c r="E4842" s="5" t="s">
        <v>13</v>
      </c>
      <c r="F4842" s="5" t="str">
        <f>VLOOKUP($E4842,Country!$A$1:$B$11,2,0)</f>
        <v>Asia</v>
      </c>
      <c r="G4842" s="5" t="s">
        <v>22</v>
      </c>
      <c r="H4842" s="5" t="str">
        <f>VLOOKUP($G4842,Products!$A$1:$C$11,COLUMNS(Products!$A$2:B4842),0)</f>
        <v>Computing</v>
      </c>
      <c r="I4842" s="5">
        <f>VLOOKUP($G4842,Products!$A$1:$C$11,COLUMNS(Products!$A$2:C4842),0)</f>
        <v>415.78</v>
      </c>
      <c r="J4842" s="5">
        <v>575.20000000000005</v>
      </c>
      <c r="K4842" s="5" t="s">
        <v>82</v>
      </c>
      <c r="L4842" s="5" t="s">
        <v>83</v>
      </c>
      <c r="M4842" s="5" t="str">
        <f t="shared" si="75"/>
        <v>0</v>
      </c>
      <c r="N4842" s="5" t="str">
        <f>TEXT(Table1[[#This Row],[Date]],"mmm")</f>
        <v>Jul</v>
      </c>
      <c r="O4842" s="5">
        <f>YEAR(Table1[[#This Row],[Date]])</f>
        <v>2024</v>
      </c>
    </row>
    <row r="4843" spans="1:15" x14ac:dyDescent="0.25">
      <c r="A4843" s="5">
        <v>4842</v>
      </c>
      <c r="B4843" s="6">
        <v>45570</v>
      </c>
      <c r="C4843" s="5" t="s">
        <v>42</v>
      </c>
      <c r="D4843" s="5" t="str">
        <f>VLOOKUP($C4843,'Sales Person'!$A$1:$C$21,2,0)</f>
        <v>Cathy Kelley</v>
      </c>
      <c r="E4843" s="5" t="s">
        <v>7</v>
      </c>
      <c r="F4843" s="5" t="str">
        <f>VLOOKUP($E4843,Country!$A$1:$B$11,2,0)</f>
        <v>Europe</v>
      </c>
      <c r="G4843" s="5" t="s">
        <v>22</v>
      </c>
      <c r="H4843" s="5" t="str">
        <f>VLOOKUP($G4843,Products!$A$1:$C$11,COLUMNS(Products!$A$2:B4843),0)</f>
        <v>Computing</v>
      </c>
      <c r="I4843" s="5">
        <f>VLOOKUP($G4843,Products!$A$1:$C$11,COLUMNS(Products!$A$2:C4843),0)</f>
        <v>415.78</v>
      </c>
      <c r="J4843" s="5">
        <v>660.25</v>
      </c>
      <c r="K4843" s="5" t="s">
        <v>82</v>
      </c>
      <c r="L4843" s="5" t="s">
        <v>83</v>
      </c>
      <c r="M4843" s="5" t="str">
        <f t="shared" si="75"/>
        <v>0</v>
      </c>
      <c r="N4843" s="5" t="str">
        <f>TEXT(Table1[[#This Row],[Date]],"mmm")</f>
        <v>Oct</v>
      </c>
      <c r="O4843" s="5">
        <f>YEAR(Table1[[#This Row],[Date]])</f>
        <v>2024</v>
      </c>
    </row>
    <row r="4844" spans="1:15" x14ac:dyDescent="0.25">
      <c r="A4844" s="5">
        <v>4843</v>
      </c>
      <c r="B4844" s="6">
        <v>45084</v>
      </c>
      <c r="C4844" s="5" t="s">
        <v>64</v>
      </c>
      <c r="D4844" s="5" t="str">
        <f>VLOOKUP($C4844,'Sales Person'!$A$1:$C$21,2,0)</f>
        <v>Michale Cole</v>
      </c>
      <c r="E4844" s="5" t="s">
        <v>10</v>
      </c>
      <c r="F4844" s="5" t="str">
        <f>VLOOKUP($E4844,Country!$A$1:$B$11,2,0)</f>
        <v>Europe</v>
      </c>
      <c r="G4844" s="5" t="s">
        <v>24</v>
      </c>
      <c r="H4844" s="5" t="str">
        <f>VLOOKUP($G4844,Products!$A$1:$C$11,COLUMNS(Products!$A$2:B4844),0)</f>
        <v>Audio</v>
      </c>
      <c r="I4844" s="5">
        <f>VLOOKUP($G4844,Products!$A$1:$C$11,COLUMNS(Products!$A$2:C4844),0)</f>
        <v>195.62</v>
      </c>
      <c r="J4844" s="5">
        <v>597.54</v>
      </c>
      <c r="K4844" s="5" t="s">
        <v>84</v>
      </c>
      <c r="L4844" s="5" t="s">
        <v>83</v>
      </c>
      <c r="M4844" s="5" t="str">
        <f t="shared" si="75"/>
        <v>0</v>
      </c>
      <c r="N4844" s="5" t="str">
        <f>TEXT(Table1[[#This Row],[Date]],"mmm")</f>
        <v>Jun</v>
      </c>
      <c r="O4844" s="5">
        <f>YEAR(Table1[[#This Row],[Date]])</f>
        <v>2023</v>
      </c>
    </row>
    <row r="4845" spans="1:15" x14ac:dyDescent="0.25">
      <c r="A4845" s="5">
        <v>4844</v>
      </c>
      <c r="B4845" s="6">
        <v>45097</v>
      </c>
      <c r="C4845" s="5" t="s">
        <v>64</v>
      </c>
      <c r="D4845" s="5" t="str">
        <f>VLOOKUP($C4845,'Sales Person'!$A$1:$C$21,2,0)</f>
        <v>Michale Cole</v>
      </c>
      <c r="E4845" s="5" t="s">
        <v>10</v>
      </c>
      <c r="F4845" s="5" t="str">
        <f>VLOOKUP($E4845,Country!$A$1:$B$11,2,0)</f>
        <v>Europe</v>
      </c>
      <c r="G4845" s="5" t="s">
        <v>30</v>
      </c>
      <c r="H4845" s="5" t="str">
        <f>VLOOKUP($G4845,Products!$A$1:$C$11,COLUMNS(Products!$A$2:B4845),0)</f>
        <v>Audio</v>
      </c>
      <c r="I4845" s="5">
        <f>VLOOKUP($G4845,Products!$A$1:$C$11,COLUMNS(Products!$A$2:C4845),0)</f>
        <v>199.57</v>
      </c>
      <c r="J4845" s="5">
        <v>159.69999999999999</v>
      </c>
      <c r="K4845" s="5" t="s">
        <v>84</v>
      </c>
      <c r="L4845" s="5" t="s">
        <v>83</v>
      </c>
      <c r="M4845" s="5" t="str">
        <f t="shared" si="75"/>
        <v>0</v>
      </c>
      <c r="N4845" s="5" t="str">
        <f>TEXT(Table1[[#This Row],[Date]],"mmm")</f>
        <v>Jun</v>
      </c>
      <c r="O4845" s="5">
        <f>YEAR(Table1[[#This Row],[Date]])</f>
        <v>2023</v>
      </c>
    </row>
    <row r="4846" spans="1:15" x14ac:dyDescent="0.25">
      <c r="A4846" s="5">
        <v>4845</v>
      </c>
      <c r="B4846" s="6">
        <v>45424</v>
      </c>
      <c r="C4846" s="5" t="s">
        <v>48</v>
      </c>
      <c r="D4846" s="5" t="str">
        <f>VLOOKUP($C4846,'Sales Person'!$A$1:$C$21,2,0)</f>
        <v>Cathy Kelley</v>
      </c>
      <c r="E4846" s="5" t="s">
        <v>2</v>
      </c>
      <c r="F4846" s="5" t="str">
        <f>VLOOKUP($E4846,Country!$A$1:$B$11,2,0)</f>
        <v>North America</v>
      </c>
      <c r="G4846" s="5" t="s">
        <v>31</v>
      </c>
      <c r="H4846" s="5" t="str">
        <f>VLOOKUP($G4846,Products!$A$1:$C$11,COLUMNS(Products!$A$2:B4846),0)</f>
        <v>Electronics</v>
      </c>
      <c r="I4846" s="5">
        <f>VLOOKUP($G4846,Products!$A$1:$C$11,COLUMNS(Products!$A$2:C4846),0)</f>
        <v>71.97</v>
      </c>
      <c r="J4846" s="5">
        <v>881.89</v>
      </c>
      <c r="K4846" s="5" t="s">
        <v>81</v>
      </c>
      <c r="L4846" s="6">
        <v>45425</v>
      </c>
      <c r="M4846" s="5">
        <f t="shared" si="75"/>
        <v>1</v>
      </c>
      <c r="N4846" s="5" t="str">
        <f>TEXT(Table1[[#This Row],[Date]],"mmm")</f>
        <v>May</v>
      </c>
      <c r="O4846" s="5">
        <f>YEAR(Table1[[#This Row],[Date]])</f>
        <v>2024</v>
      </c>
    </row>
    <row r="4847" spans="1:15" x14ac:dyDescent="0.25">
      <c r="A4847" s="5">
        <v>4846</v>
      </c>
      <c r="B4847" s="6">
        <v>45646</v>
      </c>
      <c r="C4847" s="5" t="s">
        <v>56</v>
      </c>
      <c r="D4847" s="5" t="str">
        <f>VLOOKUP($C4847,'Sales Person'!$A$1:$C$21,2,0)</f>
        <v>Nick Patrick</v>
      </c>
      <c r="E4847" s="5" t="s">
        <v>7</v>
      </c>
      <c r="F4847" s="5" t="str">
        <f>VLOOKUP($E4847,Country!$A$1:$B$11,2,0)</f>
        <v>Europe</v>
      </c>
      <c r="G4847" s="5" t="s">
        <v>24</v>
      </c>
      <c r="H4847" s="5" t="str">
        <f>VLOOKUP($G4847,Products!$A$1:$C$11,COLUMNS(Products!$A$2:B4847),0)</f>
        <v>Audio</v>
      </c>
      <c r="I4847" s="5">
        <f>VLOOKUP($G4847,Products!$A$1:$C$11,COLUMNS(Products!$A$2:C4847),0)</f>
        <v>195.62</v>
      </c>
      <c r="J4847" s="5">
        <v>424.87</v>
      </c>
      <c r="K4847" s="5" t="s">
        <v>84</v>
      </c>
      <c r="L4847" s="5" t="s">
        <v>83</v>
      </c>
      <c r="M4847" s="5" t="str">
        <f t="shared" si="75"/>
        <v>0</v>
      </c>
      <c r="N4847" s="5" t="str">
        <f>TEXT(Table1[[#This Row],[Date]],"mmm")</f>
        <v>Dec</v>
      </c>
      <c r="O4847" s="5">
        <f>YEAR(Table1[[#This Row],[Date]])</f>
        <v>2024</v>
      </c>
    </row>
    <row r="4848" spans="1:15" x14ac:dyDescent="0.25">
      <c r="A4848" s="5">
        <v>4847</v>
      </c>
      <c r="B4848" s="6">
        <v>45562</v>
      </c>
      <c r="C4848" s="5" t="s">
        <v>46</v>
      </c>
      <c r="D4848" s="5" t="str">
        <f>VLOOKUP($C4848,'Sales Person'!$A$1:$C$21,2,0)</f>
        <v>Nick Patrick</v>
      </c>
      <c r="E4848" s="5" t="s">
        <v>4</v>
      </c>
      <c r="F4848" s="5" t="str">
        <f>VLOOKUP($E4848,Country!$A$1:$B$11,2,0)</f>
        <v>North America</v>
      </c>
      <c r="G4848" s="5" t="s">
        <v>26</v>
      </c>
      <c r="H4848" s="5" t="str">
        <f>VLOOKUP($G4848,Products!$A$1:$C$11,COLUMNS(Products!$A$2:B4848),0)</f>
        <v>Electronics</v>
      </c>
      <c r="I4848" s="5">
        <f>VLOOKUP($G4848,Products!$A$1:$C$11,COLUMNS(Products!$A$2:C4848),0)</f>
        <v>263.2</v>
      </c>
      <c r="J4848" s="5">
        <v>293.10000000000002</v>
      </c>
      <c r="K4848" s="5" t="s">
        <v>84</v>
      </c>
      <c r="L4848" s="5" t="s">
        <v>83</v>
      </c>
      <c r="M4848" s="5" t="str">
        <f t="shared" si="75"/>
        <v>0</v>
      </c>
      <c r="N4848" s="5" t="str">
        <f>TEXT(Table1[[#This Row],[Date]],"mmm")</f>
        <v>Sep</v>
      </c>
      <c r="O4848" s="5">
        <f>YEAR(Table1[[#This Row],[Date]])</f>
        <v>2024</v>
      </c>
    </row>
    <row r="4849" spans="1:15" x14ac:dyDescent="0.25">
      <c r="A4849" s="5">
        <v>4848</v>
      </c>
      <c r="B4849" s="6">
        <v>45578</v>
      </c>
      <c r="C4849" s="5" t="s">
        <v>42</v>
      </c>
      <c r="D4849" s="5" t="str">
        <f>VLOOKUP($C4849,'Sales Person'!$A$1:$C$21,2,0)</f>
        <v>Cathy Kelley</v>
      </c>
      <c r="E4849" s="5" t="s">
        <v>2</v>
      </c>
      <c r="F4849" s="5" t="str">
        <f>VLOOKUP($E4849,Country!$A$1:$B$11,2,0)</f>
        <v>North America</v>
      </c>
      <c r="G4849" s="5" t="s">
        <v>29</v>
      </c>
      <c r="H4849" s="5" t="str">
        <f>VLOOKUP($G4849,Products!$A$1:$C$11,COLUMNS(Products!$A$2:B4849),0)</f>
        <v>Computing</v>
      </c>
      <c r="I4849" s="5">
        <f>VLOOKUP($G4849,Products!$A$1:$C$11,COLUMNS(Products!$A$2:C4849),0)</f>
        <v>104.6</v>
      </c>
      <c r="J4849" s="5">
        <v>732.97</v>
      </c>
      <c r="K4849" s="5" t="s">
        <v>82</v>
      </c>
      <c r="L4849" s="5" t="s">
        <v>83</v>
      </c>
      <c r="M4849" s="5" t="str">
        <f t="shared" si="75"/>
        <v>0</v>
      </c>
      <c r="N4849" s="5" t="str">
        <f>TEXT(Table1[[#This Row],[Date]],"mmm")</f>
        <v>Oct</v>
      </c>
      <c r="O4849" s="5">
        <f>YEAR(Table1[[#This Row],[Date]])</f>
        <v>2024</v>
      </c>
    </row>
    <row r="4850" spans="1:15" x14ac:dyDescent="0.25">
      <c r="A4850" s="5">
        <v>4849</v>
      </c>
      <c r="B4850" s="6">
        <v>45581</v>
      </c>
      <c r="C4850" s="5" t="s">
        <v>64</v>
      </c>
      <c r="D4850" s="5" t="str">
        <f>VLOOKUP($C4850,'Sales Person'!$A$1:$C$21,2,0)</f>
        <v>Michale Cole</v>
      </c>
      <c r="E4850" s="5" t="s">
        <v>10</v>
      </c>
      <c r="F4850" s="5" t="str">
        <f>VLOOKUP($E4850,Country!$A$1:$B$11,2,0)</f>
        <v>Europe</v>
      </c>
      <c r="G4850" s="5" t="s">
        <v>26</v>
      </c>
      <c r="H4850" s="5" t="str">
        <f>VLOOKUP($G4850,Products!$A$1:$C$11,COLUMNS(Products!$A$2:B4850),0)</f>
        <v>Electronics</v>
      </c>
      <c r="I4850" s="5">
        <f>VLOOKUP($G4850,Products!$A$1:$C$11,COLUMNS(Products!$A$2:C4850),0)</f>
        <v>263.2</v>
      </c>
      <c r="J4850" s="5">
        <v>717.8</v>
      </c>
      <c r="K4850" s="5" t="s">
        <v>84</v>
      </c>
      <c r="L4850" s="5" t="s">
        <v>83</v>
      </c>
      <c r="M4850" s="5" t="str">
        <f t="shared" si="75"/>
        <v>0</v>
      </c>
      <c r="N4850" s="5" t="str">
        <f>TEXT(Table1[[#This Row],[Date]],"mmm")</f>
        <v>Oct</v>
      </c>
      <c r="O4850" s="5">
        <f>YEAR(Table1[[#This Row],[Date]])</f>
        <v>2024</v>
      </c>
    </row>
    <row r="4851" spans="1:15" x14ac:dyDescent="0.25">
      <c r="A4851" s="5">
        <v>4850</v>
      </c>
      <c r="B4851" s="6">
        <v>44985</v>
      </c>
      <c r="C4851" s="5" t="s">
        <v>64</v>
      </c>
      <c r="D4851" s="5" t="str">
        <f>VLOOKUP($C4851,'Sales Person'!$A$1:$C$21,2,0)</f>
        <v>Michale Cole</v>
      </c>
      <c r="E4851" s="5" t="s">
        <v>5</v>
      </c>
      <c r="F4851" s="5" t="str">
        <f>VLOOKUP($E4851,Country!$A$1:$B$11,2,0)</f>
        <v>South America</v>
      </c>
      <c r="G4851" s="5" t="s">
        <v>20</v>
      </c>
      <c r="H4851" s="5" t="str">
        <f>VLOOKUP($G4851,Products!$A$1:$C$11,COLUMNS(Products!$A$2:B4851),0)</f>
        <v>Office Equipment</v>
      </c>
      <c r="I4851" s="5">
        <f>VLOOKUP($G4851,Products!$A$1:$C$11,COLUMNS(Products!$A$2:C4851),0)</f>
        <v>350.59</v>
      </c>
      <c r="J4851" s="5">
        <v>769.98</v>
      </c>
      <c r="K4851" s="5" t="s">
        <v>84</v>
      </c>
      <c r="L4851" s="5" t="s">
        <v>83</v>
      </c>
      <c r="M4851" s="5" t="str">
        <f t="shared" si="75"/>
        <v>0</v>
      </c>
      <c r="N4851" s="5" t="str">
        <f>TEXT(Table1[[#This Row],[Date]],"mmm")</f>
        <v>Feb</v>
      </c>
      <c r="O4851" s="5">
        <f>YEAR(Table1[[#This Row],[Date]])</f>
        <v>2023</v>
      </c>
    </row>
    <row r="4852" spans="1:15" x14ac:dyDescent="0.25">
      <c r="A4852" s="5">
        <v>4851</v>
      </c>
      <c r="B4852" s="6">
        <v>45254</v>
      </c>
      <c r="C4852" s="5" t="s">
        <v>42</v>
      </c>
      <c r="D4852" s="5" t="str">
        <f>VLOOKUP($C4852,'Sales Person'!$A$1:$C$21,2,0)</f>
        <v>Cathy Kelley</v>
      </c>
      <c r="E4852" s="5" t="s">
        <v>14</v>
      </c>
      <c r="F4852" s="5" t="str">
        <f>VLOOKUP($E4852,Country!$A$1:$B$11,2,0)</f>
        <v>Asia</v>
      </c>
      <c r="G4852" s="5" t="s">
        <v>33</v>
      </c>
      <c r="H4852" s="5" t="str">
        <f>VLOOKUP($G4852,Products!$A$1:$C$11,COLUMNS(Products!$A$2:B4852),0)</f>
        <v>Electronics</v>
      </c>
      <c r="I4852" s="5">
        <f>VLOOKUP($G4852,Products!$A$1:$C$11,COLUMNS(Products!$A$2:C4852),0)</f>
        <v>381.62</v>
      </c>
      <c r="J4852" s="5">
        <v>913.18</v>
      </c>
      <c r="K4852" s="5" t="s">
        <v>82</v>
      </c>
      <c r="L4852" s="5" t="s">
        <v>83</v>
      </c>
      <c r="M4852" s="5" t="str">
        <f t="shared" si="75"/>
        <v>0</v>
      </c>
      <c r="N4852" s="5" t="str">
        <f>TEXT(Table1[[#This Row],[Date]],"mmm")</f>
        <v>Nov</v>
      </c>
      <c r="O4852" s="5">
        <f>YEAR(Table1[[#This Row],[Date]])</f>
        <v>2023</v>
      </c>
    </row>
    <row r="4853" spans="1:15" x14ac:dyDescent="0.25">
      <c r="A4853" s="5">
        <v>4852</v>
      </c>
      <c r="B4853" s="6">
        <v>45030</v>
      </c>
      <c r="C4853" s="5" t="s">
        <v>36</v>
      </c>
      <c r="D4853" s="5" t="str">
        <f>VLOOKUP($C4853,'Sales Person'!$A$1:$C$21,2,0)</f>
        <v>Michale Cole</v>
      </c>
      <c r="E4853" s="5" t="s">
        <v>4</v>
      </c>
      <c r="F4853" s="5" t="str">
        <f>VLOOKUP($E4853,Country!$A$1:$B$11,2,0)</f>
        <v>North America</v>
      </c>
      <c r="G4853" s="5" t="s">
        <v>29</v>
      </c>
      <c r="H4853" s="5" t="str">
        <f>VLOOKUP($G4853,Products!$A$1:$C$11,COLUMNS(Products!$A$2:B4853),0)</f>
        <v>Computing</v>
      </c>
      <c r="I4853" s="5">
        <f>VLOOKUP($G4853,Products!$A$1:$C$11,COLUMNS(Products!$A$2:C4853),0)</f>
        <v>104.6</v>
      </c>
      <c r="J4853" s="5">
        <v>720.2</v>
      </c>
      <c r="K4853" s="5" t="s">
        <v>81</v>
      </c>
      <c r="L4853" s="6">
        <v>45032</v>
      </c>
      <c r="M4853" s="5">
        <f t="shared" si="75"/>
        <v>2</v>
      </c>
      <c r="N4853" s="5" t="str">
        <f>TEXT(Table1[[#This Row],[Date]],"mmm")</f>
        <v>Apr</v>
      </c>
      <c r="O4853" s="5">
        <f>YEAR(Table1[[#This Row],[Date]])</f>
        <v>2023</v>
      </c>
    </row>
    <row r="4854" spans="1:15" x14ac:dyDescent="0.25">
      <c r="A4854" s="5">
        <v>4853</v>
      </c>
      <c r="B4854" s="6">
        <v>45533</v>
      </c>
      <c r="C4854" s="5" t="s">
        <v>72</v>
      </c>
      <c r="D4854" s="5" t="str">
        <f>VLOOKUP($C4854,'Sales Person'!$A$1:$C$21,2,0)</f>
        <v>Cathy Kelley</v>
      </c>
      <c r="E4854" s="5" t="s">
        <v>7</v>
      </c>
      <c r="F4854" s="5" t="str">
        <f>VLOOKUP($E4854,Country!$A$1:$B$11,2,0)</f>
        <v>Europe</v>
      </c>
      <c r="G4854" s="5" t="s">
        <v>32</v>
      </c>
      <c r="H4854" s="5" t="str">
        <f>VLOOKUP($G4854,Products!$A$1:$C$11,COLUMNS(Products!$A$2:B4854),0)</f>
        <v>Audio</v>
      </c>
      <c r="I4854" s="5">
        <f>VLOOKUP($G4854,Products!$A$1:$C$11,COLUMNS(Products!$A$2:C4854),0)</f>
        <v>143.09</v>
      </c>
      <c r="J4854" s="5">
        <v>792.36</v>
      </c>
      <c r="K4854" s="5" t="s">
        <v>82</v>
      </c>
      <c r="L4854" s="5" t="s">
        <v>83</v>
      </c>
      <c r="M4854" s="5" t="str">
        <f t="shared" si="75"/>
        <v>0</v>
      </c>
      <c r="N4854" s="5" t="str">
        <f>TEXT(Table1[[#This Row],[Date]],"mmm")</f>
        <v>Aug</v>
      </c>
      <c r="O4854" s="5">
        <f>YEAR(Table1[[#This Row],[Date]])</f>
        <v>2024</v>
      </c>
    </row>
    <row r="4855" spans="1:15" x14ac:dyDescent="0.25">
      <c r="A4855" s="5">
        <v>4854</v>
      </c>
      <c r="B4855" s="6">
        <v>45558</v>
      </c>
      <c r="C4855" s="5" t="s">
        <v>52</v>
      </c>
      <c r="D4855" s="5" t="str">
        <f>VLOOKUP($C4855,'Sales Person'!$A$1:$C$21,2,0)</f>
        <v>Nick Patrick</v>
      </c>
      <c r="E4855" s="5" t="s">
        <v>2</v>
      </c>
      <c r="F4855" s="5" t="str">
        <f>VLOOKUP($E4855,Country!$A$1:$B$11,2,0)</f>
        <v>North America</v>
      </c>
      <c r="G4855" s="5" t="s">
        <v>32</v>
      </c>
      <c r="H4855" s="5" t="str">
        <f>VLOOKUP($G4855,Products!$A$1:$C$11,COLUMNS(Products!$A$2:B4855),0)</f>
        <v>Audio</v>
      </c>
      <c r="I4855" s="5">
        <f>VLOOKUP($G4855,Products!$A$1:$C$11,COLUMNS(Products!$A$2:C4855),0)</f>
        <v>143.09</v>
      </c>
      <c r="J4855" s="5">
        <v>181.04</v>
      </c>
      <c r="K4855" s="5" t="s">
        <v>81</v>
      </c>
      <c r="L4855" s="6">
        <v>45559</v>
      </c>
      <c r="M4855" s="5">
        <f t="shared" si="75"/>
        <v>1</v>
      </c>
      <c r="N4855" s="5" t="str">
        <f>TEXT(Table1[[#This Row],[Date]],"mmm")</f>
        <v>Sep</v>
      </c>
      <c r="O4855" s="5">
        <f>YEAR(Table1[[#This Row],[Date]])</f>
        <v>2024</v>
      </c>
    </row>
    <row r="4856" spans="1:15" x14ac:dyDescent="0.25">
      <c r="A4856" s="5">
        <v>4855</v>
      </c>
      <c r="B4856" s="6">
        <v>45630</v>
      </c>
      <c r="C4856" s="5" t="s">
        <v>58</v>
      </c>
      <c r="D4856" s="5" t="str">
        <f>VLOOKUP($C4856,'Sales Person'!$A$1:$C$21,2,0)</f>
        <v>Nick Patrick</v>
      </c>
      <c r="E4856" s="5" t="s">
        <v>2</v>
      </c>
      <c r="F4856" s="5" t="str">
        <f>VLOOKUP($E4856,Country!$A$1:$B$11,2,0)</f>
        <v>North America</v>
      </c>
      <c r="G4856" s="5" t="s">
        <v>31</v>
      </c>
      <c r="H4856" s="5" t="str">
        <f>VLOOKUP($G4856,Products!$A$1:$C$11,COLUMNS(Products!$A$2:B4856),0)</f>
        <v>Electronics</v>
      </c>
      <c r="I4856" s="5">
        <f>VLOOKUP($G4856,Products!$A$1:$C$11,COLUMNS(Products!$A$2:C4856),0)</f>
        <v>71.97</v>
      </c>
      <c r="J4856" s="5">
        <v>609.54999999999995</v>
      </c>
      <c r="K4856" s="5" t="s">
        <v>82</v>
      </c>
      <c r="L4856" s="5" t="s">
        <v>83</v>
      </c>
      <c r="M4856" s="5" t="str">
        <f t="shared" si="75"/>
        <v>0</v>
      </c>
      <c r="N4856" s="5" t="str">
        <f>TEXT(Table1[[#This Row],[Date]],"mmm")</f>
        <v>Dec</v>
      </c>
      <c r="O4856" s="5">
        <f>YEAR(Table1[[#This Row],[Date]])</f>
        <v>2024</v>
      </c>
    </row>
    <row r="4857" spans="1:15" x14ac:dyDescent="0.25">
      <c r="A4857" s="5">
        <v>4856</v>
      </c>
      <c r="B4857" s="6">
        <v>45240</v>
      </c>
      <c r="C4857" s="5" t="s">
        <v>54</v>
      </c>
      <c r="D4857" s="5" t="str">
        <f>VLOOKUP($C4857,'Sales Person'!$A$1:$C$21,2,0)</f>
        <v>Michale Cole</v>
      </c>
      <c r="E4857" s="5" t="s">
        <v>11</v>
      </c>
      <c r="F4857" s="5" t="str">
        <f>VLOOKUP($E4857,Country!$A$1:$B$11,2,0)</f>
        <v>Asia</v>
      </c>
      <c r="G4857" s="5" t="s">
        <v>20</v>
      </c>
      <c r="H4857" s="5" t="str">
        <f>VLOOKUP($G4857,Products!$A$1:$C$11,COLUMNS(Products!$A$2:B4857),0)</f>
        <v>Office Equipment</v>
      </c>
      <c r="I4857" s="5">
        <f>VLOOKUP($G4857,Products!$A$1:$C$11,COLUMNS(Products!$A$2:C4857),0)</f>
        <v>350.59</v>
      </c>
      <c r="J4857" s="5">
        <v>139.11000000000001</v>
      </c>
      <c r="K4857" s="5" t="s">
        <v>81</v>
      </c>
      <c r="L4857" s="6">
        <v>45252</v>
      </c>
      <c r="M4857" s="5">
        <f t="shared" si="75"/>
        <v>12</v>
      </c>
      <c r="N4857" s="5" t="str">
        <f>TEXT(Table1[[#This Row],[Date]],"mmm")</f>
        <v>Nov</v>
      </c>
      <c r="O4857" s="5">
        <f>YEAR(Table1[[#This Row],[Date]])</f>
        <v>2023</v>
      </c>
    </row>
    <row r="4858" spans="1:15" x14ac:dyDescent="0.25">
      <c r="A4858" s="5">
        <v>4857</v>
      </c>
      <c r="B4858" s="6">
        <v>45298</v>
      </c>
      <c r="C4858" s="5" t="s">
        <v>62</v>
      </c>
      <c r="D4858" s="5" t="str">
        <f>VLOOKUP($C4858,'Sales Person'!$A$1:$C$21,2,0)</f>
        <v>Cathy Kelley</v>
      </c>
      <c r="E4858" s="5" t="s">
        <v>14</v>
      </c>
      <c r="F4858" s="5" t="str">
        <f>VLOOKUP($E4858,Country!$A$1:$B$11,2,0)</f>
        <v>Asia</v>
      </c>
      <c r="G4858" s="5" t="s">
        <v>26</v>
      </c>
      <c r="H4858" s="5" t="str">
        <f>VLOOKUP($G4858,Products!$A$1:$C$11,COLUMNS(Products!$A$2:B4858),0)</f>
        <v>Electronics</v>
      </c>
      <c r="I4858" s="5">
        <f>VLOOKUP($G4858,Products!$A$1:$C$11,COLUMNS(Products!$A$2:C4858),0)</f>
        <v>263.2</v>
      </c>
      <c r="J4858" s="5">
        <v>898.53</v>
      </c>
      <c r="K4858" s="5" t="s">
        <v>81</v>
      </c>
      <c r="L4858" s="6">
        <v>45316</v>
      </c>
      <c r="M4858" s="5">
        <f t="shared" si="75"/>
        <v>18</v>
      </c>
      <c r="N4858" s="5" t="str">
        <f>TEXT(Table1[[#This Row],[Date]],"mmm")</f>
        <v>Jan</v>
      </c>
      <c r="O4858" s="5">
        <f>YEAR(Table1[[#This Row],[Date]])</f>
        <v>2024</v>
      </c>
    </row>
    <row r="4859" spans="1:15" x14ac:dyDescent="0.25">
      <c r="A4859" s="5">
        <v>4858</v>
      </c>
      <c r="B4859" s="6">
        <v>45157</v>
      </c>
      <c r="C4859" s="5" t="s">
        <v>36</v>
      </c>
      <c r="D4859" s="5" t="str">
        <f>VLOOKUP($C4859,'Sales Person'!$A$1:$C$21,2,0)</f>
        <v>Michale Cole</v>
      </c>
      <c r="E4859" s="5" t="s">
        <v>14</v>
      </c>
      <c r="F4859" s="5" t="str">
        <f>VLOOKUP($E4859,Country!$A$1:$B$11,2,0)</f>
        <v>Asia</v>
      </c>
      <c r="G4859" s="5" t="s">
        <v>22</v>
      </c>
      <c r="H4859" s="5" t="str">
        <f>VLOOKUP($G4859,Products!$A$1:$C$11,COLUMNS(Products!$A$2:B4859),0)</f>
        <v>Computing</v>
      </c>
      <c r="I4859" s="5">
        <f>VLOOKUP($G4859,Products!$A$1:$C$11,COLUMNS(Products!$A$2:C4859),0)</f>
        <v>415.78</v>
      </c>
      <c r="J4859" s="5">
        <v>353.5</v>
      </c>
      <c r="K4859" s="5" t="s">
        <v>84</v>
      </c>
      <c r="L4859" s="5" t="s">
        <v>83</v>
      </c>
      <c r="M4859" s="5" t="str">
        <f t="shared" si="75"/>
        <v>0</v>
      </c>
      <c r="N4859" s="5" t="str">
        <f>TEXT(Table1[[#This Row],[Date]],"mmm")</f>
        <v>Aug</v>
      </c>
      <c r="O4859" s="5">
        <f>YEAR(Table1[[#This Row],[Date]])</f>
        <v>2023</v>
      </c>
    </row>
    <row r="4860" spans="1:15" x14ac:dyDescent="0.25">
      <c r="A4860" s="5">
        <v>4859</v>
      </c>
      <c r="B4860" s="6">
        <v>45015</v>
      </c>
      <c r="C4860" s="5" t="s">
        <v>48</v>
      </c>
      <c r="D4860" s="5" t="str">
        <f>VLOOKUP($C4860,'Sales Person'!$A$1:$C$21,2,0)</f>
        <v>Cathy Kelley</v>
      </c>
      <c r="E4860" s="5" t="s">
        <v>5</v>
      </c>
      <c r="F4860" s="5" t="str">
        <f>VLOOKUP($E4860,Country!$A$1:$B$11,2,0)</f>
        <v>South America</v>
      </c>
      <c r="G4860" s="5" t="s">
        <v>28</v>
      </c>
      <c r="H4860" s="5" t="str">
        <f>VLOOKUP($G4860,Products!$A$1:$C$11,COLUMNS(Products!$A$2:B4860),0)</f>
        <v>Electronics</v>
      </c>
      <c r="I4860" s="5">
        <f>VLOOKUP($G4860,Products!$A$1:$C$11,COLUMNS(Products!$A$2:C4860),0)</f>
        <v>282.79000000000002</v>
      </c>
      <c r="J4860" s="5">
        <v>686.34</v>
      </c>
      <c r="K4860" s="5" t="s">
        <v>81</v>
      </c>
      <c r="L4860" s="6">
        <v>45019</v>
      </c>
      <c r="M4860" s="5">
        <f t="shared" si="75"/>
        <v>4</v>
      </c>
      <c r="N4860" s="5" t="str">
        <f>TEXT(Table1[[#This Row],[Date]],"mmm")</f>
        <v>Mar</v>
      </c>
      <c r="O4860" s="5">
        <f>YEAR(Table1[[#This Row],[Date]])</f>
        <v>2023</v>
      </c>
    </row>
    <row r="4861" spans="1:15" x14ac:dyDescent="0.25">
      <c r="A4861" s="5">
        <v>4860</v>
      </c>
      <c r="B4861" s="6">
        <v>45430</v>
      </c>
      <c r="C4861" s="5" t="s">
        <v>58</v>
      </c>
      <c r="D4861" s="5" t="str">
        <f>VLOOKUP($C4861,'Sales Person'!$A$1:$C$21,2,0)</f>
        <v>Nick Patrick</v>
      </c>
      <c r="E4861" s="5" t="s">
        <v>9</v>
      </c>
      <c r="F4861" s="5" t="str">
        <f>VLOOKUP($E4861,Country!$A$1:$B$11,2,0)</f>
        <v>Europe</v>
      </c>
      <c r="G4861" s="5" t="s">
        <v>33</v>
      </c>
      <c r="H4861" s="5" t="str">
        <f>VLOOKUP($G4861,Products!$A$1:$C$11,COLUMNS(Products!$A$2:B4861),0)</f>
        <v>Electronics</v>
      </c>
      <c r="I4861" s="5">
        <f>VLOOKUP($G4861,Products!$A$1:$C$11,COLUMNS(Products!$A$2:C4861),0)</f>
        <v>381.62</v>
      </c>
      <c r="J4861" s="5">
        <v>700.59</v>
      </c>
      <c r="K4861" s="5" t="s">
        <v>82</v>
      </c>
      <c r="L4861" s="5" t="s">
        <v>83</v>
      </c>
      <c r="M4861" s="5" t="str">
        <f t="shared" si="75"/>
        <v>0</v>
      </c>
      <c r="N4861" s="5" t="str">
        <f>TEXT(Table1[[#This Row],[Date]],"mmm")</f>
        <v>May</v>
      </c>
      <c r="O4861" s="5">
        <f>YEAR(Table1[[#This Row],[Date]])</f>
        <v>2024</v>
      </c>
    </row>
    <row r="4862" spans="1:15" x14ac:dyDescent="0.25">
      <c r="A4862" s="5">
        <v>4861</v>
      </c>
      <c r="B4862" s="6">
        <v>45545</v>
      </c>
      <c r="C4862" s="5" t="s">
        <v>70</v>
      </c>
      <c r="D4862" s="5" t="str">
        <f>VLOOKUP($C4862,'Sales Person'!$A$1:$C$21,2,0)</f>
        <v>Cathy Kelley</v>
      </c>
      <c r="E4862" s="5" t="s">
        <v>10</v>
      </c>
      <c r="F4862" s="5" t="str">
        <f>VLOOKUP($E4862,Country!$A$1:$B$11,2,0)</f>
        <v>Europe</v>
      </c>
      <c r="G4862" s="5" t="s">
        <v>24</v>
      </c>
      <c r="H4862" s="5" t="str">
        <f>VLOOKUP($G4862,Products!$A$1:$C$11,COLUMNS(Products!$A$2:B4862),0)</f>
        <v>Audio</v>
      </c>
      <c r="I4862" s="5">
        <f>VLOOKUP($G4862,Products!$A$1:$C$11,COLUMNS(Products!$A$2:C4862),0)</f>
        <v>195.62</v>
      </c>
      <c r="J4862" s="5">
        <v>618.29999999999995</v>
      </c>
      <c r="K4862" s="5" t="s">
        <v>82</v>
      </c>
      <c r="L4862" s="5" t="s">
        <v>83</v>
      </c>
      <c r="M4862" s="5" t="str">
        <f t="shared" si="75"/>
        <v>0</v>
      </c>
      <c r="N4862" s="5" t="str">
        <f>TEXT(Table1[[#This Row],[Date]],"mmm")</f>
        <v>Sep</v>
      </c>
      <c r="O4862" s="5">
        <f>YEAR(Table1[[#This Row],[Date]])</f>
        <v>2024</v>
      </c>
    </row>
    <row r="4863" spans="1:15" x14ac:dyDescent="0.25">
      <c r="A4863" s="5">
        <v>4862</v>
      </c>
      <c r="B4863" s="6">
        <v>45260</v>
      </c>
      <c r="C4863" s="5" t="s">
        <v>38</v>
      </c>
      <c r="D4863" s="5" t="str">
        <f>VLOOKUP($C4863,'Sales Person'!$A$1:$C$21,2,0)</f>
        <v>Samantha Irvin</v>
      </c>
      <c r="E4863" s="5" t="s">
        <v>13</v>
      </c>
      <c r="F4863" s="5" t="str">
        <f>VLOOKUP($E4863,Country!$A$1:$B$11,2,0)</f>
        <v>Asia</v>
      </c>
      <c r="G4863" s="5" t="s">
        <v>29</v>
      </c>
      <c r="H4863" s="5" t="str">
        <f>VLOOKUP($G4863,Products!$A$1:$C$11,COLUMNS(Products!$A$2:B4863),0)</f>
        <v>Computing</v>
      </c>
      <c r="I4863" s="5">
        <f>VLOOKUP($G4863,Products!$A$1:$C$11,COLUMNS(Products!$A$2:C4863),0)</f>
        <v>104.6</v>
      </c>
      <c r="J4863" s="5">
        <v>407.89</v>
      </c>
      <c r="K4863" s="5" t="s">
        <v>84</v>
      </c>
      <c r="L4863" s="5" t="s">
        <v>83</v>
      </c>
      <c r="M4863" s="5" t="str">
        <f t="shared" si="75"/>
        <v>0</v>
      </c>
      <c r="N4863" s="5" t="str">
        <f>TEXT(Table1[[#This Row],[Date]],"mmm")</f>
        <v>Nov</v>
      </c>
      <c r="O4863" s="5">
        <f>YEAR(Table1[[#This Row],[Date]])</f>
        <v>2023</v>
      </c>
    </row>
    <row r="4864" spans="1:15" x14ac:dyDescent="0.25">
      <c r="A4864" s="5">
        <v>4863</v>
      </c>
      <c r="B4864" s="6">
        <v>45601</v>
      </c>
      <c r="C4864" s="5" t="s">
        <v>56</v>
      </c>
      <c r="D4864" s="5" t="str">
        <f>VLOOKUP($C4864,'Sales Person'!$A$1:$C$21,2,0)</f>
        <v>Nick Patrick</v>
      </c>
      <c r="E4864" s="5" t="s">
        <v>9</v>
      </c>
      <c r="F4864" s="5" t="str">
        <f>VLOOKUP($E4864,Country!$A$1:$B$11,2,0)</f>
        <v>Europe</v>
      </c>
      <c r="G4864" s="5" t="s">
        <v>28</v>
      </c>
      <c r="H4864" s="5" t="str">
        <f>VLOOKUP($G4864,Products!$A$1:$C$11,COLUMNS(Products!$A$2:B4864),0)</f>
        <v>Electronics</v>
      </c>
      <c r="I4864" s="5">
        <f>VLOOKUP($G4864,Products!$A$1:$C$11,COLUMNS(Products!$A$2:C4864),0)</f>
        <v>282.79000000000002</v>
      </c>
      <c r="J4864" s="5">
        <v>769.76</v>
      </c>
      <c r="K4864" s="5" t="s">
        <v>84</v>
      </c>
      <c r="L4864" s="5" t="s">
        <v>83</v>
      </c>
      <c r="M4864" s="5" t="str">
        <f t="shared" si="75"/>
        <v>0</v>
      </c>
      <c r="N4864" s="5" t="str">
        <f>TEXT(Table1[[#This Row],[Date]],"mmm")</f>
        <v>Nov</v>
      </c>
      <c r="O4864" s="5">
        <f>YEAR(Table1[[#This Row],[Date]])</f>
        <v>2024</v>
      </c>
    </row>
    <row r="4865" spans="1:15" x14ac:dyDescent="0.25">
      <c r="A4865" s="5">
        <v>4864</v>
      </c>
      <c r="B4865" s="6">
        <v>44960</v>
      </c>
      <c r="C4865" s="5" t="s">
        <v>36</v>
      </c>
      <c r="D4865" s="5" t="str">
        <f>VLOOKUP($C4865,'Sales Person'!$A$1:$C$21,2,0)</f>
        <v>Michale Cole</v>
      </c>
      <c r="E4865" s="5" t="s">
        <v>5</v>
      </c>
      <c r="F4865" s="5" t="str">
        <f>VLOOKUP($E4865,Country!$A$1:$B$11,2,0)</f>
        <v>South America</v>
      </c>
      <c r="G4865" s="5" t="s">
        <v>29</v>
      </c>
      <c r="H4865" s="5" t="str">
        <f>VLOOKUP($G4865,Products!$A$1:$C$11,COLUMNS(Products!$A$2:B4865),0)</f>
        <v>Computing</v>
      </c>
      <c r="I4865" s="5">
        <f>VLOOKUP($G4865,Products!$A$1:$C$11,COLUMNS(Products!$A$2:C4865),0)</f>
        <v>104.6</v>
      </c>
      <c r="J4865" s="5">
        <v>195.73</v>
      </c>
      <c r="K4865" s="5" t="s">
        <v>81</v>
      </c>
      <c r="L4865" s="6">
        <v>44964</v>
      </c>
      <c r="M4865" s="5">
        <f t="shared" si="75"/>
        <v>4</v>
      </c>
      <c r="N4865" s="5" t="str">
        <f>TEXT(Table1[[#This Row],[Date]],"mmm")</f>
        <v>Feb</v>
      </c>
      <c r="O4865" s="5">
        <f>YEAR(Table1[[#This Row],[Date]])</f>
        <v>2023</v>
      </c>
    </row>
    <row r="4866" spans="1:15" x14ac:dyDescent="0.25">
      <c r="A4866" s="5">
        <v>4865</v>
      </c>
      <c r="B4866" s="6">
        <v>45569</v>
      </c>
      <c r="C4866" s="5" t="s">
        <v>60</v>
      </c>
      <c r="D4866" s="5" t="str">
        <f>VLOOKUP($C4866,'Sales Person'!$A$1:$C$21,2,0)</f>
        <v>Cathy Kelley</v>
      </c>
      <c r="E4866" s="5" t="s">
        <v>15</v>
      </c>
      <c r="F4866" s="5" t="str">
        <f>VLOOKUP($E4866,Country!$A$1:$B$11,2,0)</f>
        <v>Oceania</v>
      </c>
      <c r="G4866" s="5" t="s">
        <v>33</v>
      </c>
      <c r="H4866" s="5" t="str">
        <f>VLOOKUP($G4866,Products!$A$1:$C$11,COLUMNS(Products!$A$2:B4866),0)</f>
        <v>Electronics</v>
      </c>
      <c r="I4866" s="5">
        <f>VLOOKUP($G4866,Products!$A$1:$C$11,COLUMNS(Products!$A$2:C4866),0)</f>
        <v>381.62</v>
      </c>
      <c r="J4866" s="5">
        <v>602.41999999999996</v>
      </c>
      <c r="K4866" s="5" t="s">
        <v>81</v>
      </c>
      <c r="L4866" s="6">
        <v>45589</v>
      </c>
      <c r="M4866" s="5">
        <f t="shared" ref="M4866:M4929" si="76">IFERROR(L4866-B4866,"0")</f>
        <v>20</v>
      </c>
      <c r="N4866" s="5" t="str">
        <f>TEXT(Table1[[#This Row],[Date]],"mmm")</f>
        <v>Oct</v>
      </c>
      <c r="O4866" s="5">
        <f>YEAR(Table1[[#This Row],[Date]])</f>
        <v>2024</v>
      </c>
    </row>
    <row r="4867" spans="1:15" x14ac:dyDescent="0.25">
      <c r="A4867" s="5">
        <v>4866</v>
      </c>
      <c r="B4867" s="6">
        <v>45335</v>
      </c>
      <c r="C4867" s="5" t="s">
        <v>50</v>
      </c>
      <c r="D4867" s="5" t="str">
        <f>VLOOKUP($C4867,'Sales Person'!$A$1:$C$21,2,0)</f>
        <v>Michale Cole</v>
      </c>
      <c r="E4867" s="5" t="s">
        <v>9</v>
      </c>
      <c r="F4867" s="5" t="str">
        <f>VLOOKUP($E4867,Country!$A$1:$B$11,2,0)</f>
        <v>Europe</v>
      </c>
      <c r="G4867" s="5" t="s">
        <v>30</v>
      </c>
      <c r="H4867" s="5" t="str">
        <f>VLOOKUP($G4867,Products!$A$1:$C$11,COLUMNS(Products!$A$2:B4867),0)</f>
        <v>Audio</v>
      </c>
      <c r="I4867" s="5">
        <f>VLOOKUP($G4867,Products!$A$1:$C$11,COLUMNS(Products!$A$2:C4867),0)</f>
        <v>199.57</v>
      </c>
      <c r="J4867" s="5">
        <v>213.85</v>
      </c>
      <c r="K4867" s="5" t="s">
        <v>81</v>
      </c>
      <c r="L4867" s="6">
        <v>45345</v>
      </c>
      <c r="M4867" s="5">
        <f t="shared" si="76"/>
        <v>10</v>
      </c>
      <c r="N4867" s="5" t="str">
        <f>TEXT(Table1[[#This Row],[Date]],"mmm")</f>
        <v>Feb</v>
      </c>
      <c r="O4867" s="5">
        <f>YEAR(Table1[[#This Row],[Date]])</f>
        <v>2024</v>
      </c>
    </row>
    <row r="4868" spans="1:15" x14ac:dyDescent="0.25">
      <c r="A4868" s="5">
        <v>4867</v>
      </c>
      <c r="B4868" s="6">
        <v>45449</v>
      </c>
      <c r="C4868" s="5" t="s">
        <v>66</v>
      </c>
      <c r="D4868" s="5" t="str">
        <f>VLOOKUP($C4868,'Sales Person'!$A$1:$C$21,2,0)</f>
        <v>Michale Cole</v>
      </c>
      <c r="E4868" s="5" t="s">
        <v>5</v>
      </c>
      <c r="F4868" s="5" t="str">
        <f>VLOOKUP($E4868,Country!$A$1:$B$11,2,0)</f>
        <v>South America</v>
      </c>
      <c r="G4868" s="5" t="s">
        <v>29</v>
      </c>
      <c r="H4868" s="5" t="str">
        <f>VLOOKUP($G4868,Products!$A$1:$C$11,COLUMNS(Products!$A$2:B4868),0)</f>
        <v>Computing</v>
      </c>
      <c r="I4868" s="5">
        <f>VLOOKUP($G4868,Products!$A$1:$C$11,COLUMNS(Products!$A$2:C4868),0)</f>
        <v>104.6</v>
      </c>
      <c r="J4868" s="5">
        <v>856.28</v>
      </c>
      <c r="K4868" s="5" t="s">
        <v>82</v>
      </c>
      <c r="L4868" s="5" t="s">
        <v>83</v>
      </c>
      <c r="M4868" s="5" t="str">
        <f t="shared" si="76"/>
        <v>0</v>
      </c>
      <c r="N4868" s="5" t="str">
        <f>TEXT(Table1[[#This Row],[Date]],"mmm")</f>
        <v>Jun</v>
      </c>
      <c r="O4868" s="5">
        <f>YEAR(Table1[[#This Row],[Date]])</f>
        <v>2024</v>
      </c>
    </row>
    <row r="4869" spans="1:15" x14ac:dyDescent="0.25">
      <c r="A4869" s="5">
        <v>4868</v>
      </c>
      <c r="B4869" s="6">
        <v>45375</v>
      </c>
      <c r="C4869" s="5" t="s">
        <v>68</v>
      </c>
      <c r="D4869" s="5" t="str">
        <f>VLOOKUP($C4869,'Sales Person'!$A$1:$C$21,2,0)</f>
        <v>Samantha Irvin</v>
      </c>
      <c r="E4869" s="5" t="s">
        <v>7</v>
      </c>
      <c r="F4869" s="5" t="str">
        <f>VLOOKUP($E4869,Country!$A$1:$B$11,2,0)</f>
        <v>Europe</v>
      </c>
      <c r="G4869" s="5" t="s">
        <v>33</v>
      </c>
      <c r="H4869" s="5" t="str">
        <f>VLOOKUP($G4869,Products!$A$1:$C$11,COLUMNS(Products!$A$2:B4869),0)</f>
        <v>Electronics</v>
      </c>
      <c r="I4869" s="5">
        <f>VLOOKUP($G4869,Products!$A$1:$C$11,COLUMNS(Products!$A$2:C4869),0)</f>
        <v>381.62</v>
      </c>
      <c r="J4869" s="5">
        <v>554.46</v>
      </c>
      <c r="K4869" s="5" t="s">
        <v>82</v>
      </c>
      <c r="L4869" s="5" t="s">
        <v>83</v>
      </c>
      <c r="M4869" s="5" t="str">
        <f t="shared" si="76"/>
        <v>0</v>
      </c>
      <c r="N4869" s="5" t="str">
        <f>TEXT(Table1[[#This Row],[Date]],"mmm")</f>
        <v>Mar</v>
      </c>
      <c r="O4869" s="5">
        <f>YEAR(Table1[[#This Row],[Date]])</f>
        <v>2024</v>
      </c>
    </row>
    <row r="4870" spans="1:15" x14ac:dyDescent="0.25">
      <c r="A4870" s="5">
        <v>4869</v>
      </c>
      <c r="B4870" s="6">
        <v>44994</v>
      </c>
      <c r="C4870" s="5" t="s">
        <v>50</v>
      </c>
      <c r="D4870" s="5" t="str">
        <f>VLOOKUP($C4870,'Sales Person'!$A$1:$C$21,2,0)</f>
        <v>Michale Cole</v>
      </c>
      <c r="E4870" s="5" t="s">
        <v>7</v>
      </c>
      <c r="F4870" s="5" t="str">
        <f>VLOOKUP($E4870,Country!$A$1:$B$11,2,0)</f>
        <v>Europe</v>
      </c>
      <c r="G4870" s="5" t="s">
        <v>31</v>
      </c>
      <c r="H4870" s="5" t="str">
        <f>VLOOKUP($G4870,Products!$A$1:$C$11,COLUMNS(Products!$A$2:B4870),0)</f>
        <v>Electronics</v>
      </c>
      <c r="I4870" s="5">
        <f>VLOOKUP($G4870,Products!$A$1:$C$11,COLUMNS(Products!$A$2:C4870),0)</f>
        <v>71.97</v>
      </c>
      <c r="J4870" s="5">
        <v>403.22</v>
      </c>
      <c r="K4870" s="5" t="s">
        <v>81</v>
      </c>
      <c r="L4870" s="6">
        <v>45002</v>
      </c>
      <c r="M4870" s="5">
        <f t="shared" si="76"/>
        <v>8</v>
      </c>
      <c r="N4870" s="5" t="str">
        <f>TEXT(Table1[[#This Row],[Date]],"mmm")</f>
        <v>Mar</v>
      </c>
      <c r="O4870" s="5">
        <f>YEAR(Table1[[#This Row],[Date]])</f>
        <v>2023</v>
      </c>
    </row>
    <row r="4871" spans="1:15" x14ac:dyDescent="0.25">
      <c r="A4871" s="5">
        <v>4870</v>
      </c>
      <c r="B4871" s="6">
        <v>45426</v>
      </c>
      <c r="C4871" s="5" t="s">
        <v>50</v>
      </c>
      <c r="D4871" s="5" t="str">
        <f>VLOOKUP($C4871,'Sales Person'!$A$1:$C$21,2,0)</f>
        <v>Michale Cole</v>
      </c>
      <c r="E4871" s="5" t="s">
        <v>9</v>
      </c>
      <c r="F4871" s="5" t="str">
        <f>VLOOKUP($E4871,Country!$A$1:$B$11,2,0)</f>
        <v>Europe</v>
      </c>
      <c r="G4871" s="5" t="s">
        <v>33</v>
      </c>
      <c r="H4871" s="5" t="str">
        <f>VLOOKUP($G4871,Products!$A$1:$C$11,COLUMNS(Products!$A$2:B4871),0)</f>
        <v>Electronics</v>
      </c>
      <c r="I4871" s="5">
        <f>VLOOKUP($G4871,Products!$A$1:$C$11,COLUMNS(Products!$A$2:C4871),0)</f>
        <v>381.62</v>
      </c>
      <c r="J4871" s="5">
        <v>229.3</v>
      </c>
      <c r="K4871" s="5" t="s">
        <v>81</v>
      </c>
      <c r="L4871" s="6">
        <v>45436</v>
      </c>
      <c r="M4871" s="5">
        <f t="shared" si="76"/>
        <v>10</v>
      </c>
      <c r="N4871" s="5" t="str">
        <f>TEXT(Table1[[#This Row],[Date]],"mmm")</f>
        <v>May</v>
      </c>
      <c r="O4871" s="5">
        <f>YEAR(Table1[[#This Row],[Date]])</f>
        <v>2024</v>
      </c>
    </row>
    <row r="4872" spans="1:15" x14ac:dyDescent="0.25">
      <c r="A4872" s="5">
        <v>4871</v>
      </c>
      <c r="B4872" s="6">
        <v>45612</v>
      </c>
      <c r="C4872" s="5" t="s">
        <v>52</v>
      </c>
      <c r="D4872" s="5" t="str">
        <f>VLOOKUP($C4872,'Sales Person'!$A$1:$C$21,2,0)</f>
        <v>Nick Patrick</v>
      </c>
      <c r="E4872" s="5" t="s">
        <v>4</v>
      </c>
      <c r="F4872" s="5" t="str">
        <f>VLOOKUP($E4872,Country!$A$1:$B$11,2,0)</f>
        <v>North America</v>
      </c>
      <c r="G4872" s="5" t="s">
        <v>32</v>
      </c>
      <c r="H4872" s="5" t="str">
        <f>VLOOKUP($G4872,Products!$A$1:$C$11,COLUMNS(Products!$A$2:B4872),0)</f>
        <v>Audio</v>
      </c>
      <c r="I4872" s="5">
        <f>VLOOKUP($G4872,Products!$A$1:$C$11,COLUMNS(Products!$A$2:C4872),0)</f>
        <v>143.09</v>
      </c>
      <c r="J4872" s="5">
        <v>118.9</v>
      </c>
      <c r="K4872" s="5" t="s">
        <v>81</v>
      </c>
      <c r="L4872" s="6">
        <v>45614</v>
      </c>
      <c r="M4872" s="5">
        <f t="shared" si="76"/>
        <v>2</v>
      </c>
      <c r="N4872" s="5" t="str">
        <f>TEXT(Table1[[#This Row],[Date]],"mmm")</f>
        <v>Nov</v>
      </c>
      <c r="O4872" s="5">
        <f>YEAR(Table1[[#This Row],[Date]])</f>
        <v>2024</v>
      </c>
    </row>
    <row r="4873" spans="1:15" x14ac:dyDescent="0.25">
      <c r="A4873" s="5">
        <v>4872</v>
      </c>
      <c r="B4873" s="6">
        <v>45006</v>
      </c>
      <c r="C4873" s="5" t="s">
        <v>38</v>
      </c>
      <c r="D4873" s="5" t="str">
        <f>VLOOKUP($C4873,'Sales Person'!$A$1:$C$21,2,0)</f>
        <v>Samantha Irvin</v>
      </c>
      <c r="E4873" s="5" t="s">
        <v>5</v>
      </c>
      <c r="F4873" s="5" t="str">
        <f>VLOOKUP($E4873,Country!$A$1:$B$11,2,0)</f>
        <v>South America</v>
      </c>
      <c r="G4873" s="5" t="s">
        <v>29</v>
      </c>
      <c r="H4873" s="5" t="str">
        <f>VLOOKUP($G4873,Products!$A$1:$C$11,COLUMNS(Products!$A$2:B4873),0)</f>
        <v>Computing</v>
      </c>
      <c r="I4873" s="5">
        <f>VLOOKUP($G4873,Products!$A$1:$C$11,COLUMNS(Products!$A$2:C4873),0)</f>
        <v>104.6</v>
      </c>
      <c r="J4873" s="5">
        <v>410.9</v>
      </c>
      <c r="K4873" s="5" t="s">
        <v>82</v>
      </c>
      <c r="L4873" s="5" t="s">
        <v>83</v>
      </c>
      <c r="M4873" s="5" t="str">
        <f t="shared" si="76"/>
        <v>0</v>
      </c>
      <c r="N4873" s="5" t="str">
        <f>TEXT(Table1[[#This Row],[Date]],"mmm")</f>
        <v>Mar</v>
      </c>
      <c r="O4873" s="5">
        <f>YEAR(Table1[[#This Row],[Date]])</f>
        <v>2023</v>
      </c>
    </row>
    <row r="4874" spans="1:15" x14ac:dyDescent="0.25">
      <c r="A4874" s="5">
        <v>4873</v>
      </c>
      <c r="B4874" s="6">
        <v>45358</v>
      </c>
      <c r="C4874" s="5" t="s">
        <v>40</v>
      </c>
      <c r="D4874" s="5" t="str">
        <f>VLOOKUP($C4874,'Sales Person'!$A$1:$C$21,2,0)</f>
        <v>Samantha Irvin</v>
      </c>
      <c r="E4874" s="5" t="s">
        <v>2</v>
      </c>
      <c r="F4874" s="5" t="str">
        <f>VLOOKUP($E4874,Country!$A$1:$B$11,2,0)</f>
        <v>North America</v>
      </c>
      <c r="G4874" s="5" t="s">
        <v>33</v>
      </c>
      <c r="H4874" s="5" t="str">
        <f>VLOOKUP($G4874,Products!$A$1:$C$11,COLUMNS(Products!$A$2:B4874),0)</f>
        <v>Electronics</v>
      </c>
      <c r="I4874" s="5">
        <f>VLOOKUP($G4874,Products!$A$1:$C$11,COLUMNS(Products!$A$2:C4874),0)</f>
        <v>381.62</v>
      </c>
      <c r="J4874" s="5">
        <v>460.21</v>
      </c>
      <c r="K4874" s="5" t="s">
        <v>81</v>
      </c>
      <c r="L4874" s="6">
        <v>45359</v>
      </c>
      <c r="M4874" s="5">
        <f t="shared" si="76"/>
        <v>1</v>
      </c>
      <c r="N4874" s="5" t="str">
        <f>TEXT(Table1[[#This Row],[Date]],"mmm")</f>
        <v>Mar</v>
      </c>
      <c r="O4874" s="5">
        <f>YEAR(Table1[[#This Row],[Date]])</f>
        <v>2024</v>
      </c>
    </row>
    <row r="4875" spans="1:15" x14ac:dyDescent="0.25">
      <c r="A4875" s="5">
        <v>4874</v>
      </c>
      <c r="B4875" s="6">
        <v>45031</v>
      </c>
      <c r="C4875" s="5" t="s">
        <v>44</v>
      </c>
      <c r="D4875" s="5" t="str">
        <f>VLOOKUP($C4875,'Sales Person'!$A$1:$C$21,2,0)</f>
        <v>Cathy Kelley</v>
      </c>
      <c r="E4875" s="5" t="s">
        <v>10</v>
      </c>
      <c r="F4875" s="5" t="str">
        <f>VLOOKUP($E4875,Country!$A$1:$B$11,2,0)</f>
        <v>Europe</v>
      </c>
      <c r="G4875" s="5" t="s">
        <v>20</v>
      </c>
      <c r="H4875" s="5" t="str">
        <f>VLOOKUP($G4875,Products!$A$1:$C$11,COLUMNS(Products!$A$2:B4875),0)</f>
        <v>Office Equipment</v>
      </c>
      <c r="I4875" s="5">
        <f>VLOOKUP($G4875,Products!$A$1:$C$11,COLUMNS(Products!$A$2:C4875),0)</f>
        <v>350.59</v>
      </c>
      <c r="J4875" s="5">
        <v>322.72000000000003</v>
      </c>
      <c r="K4875" s="5" t="s">
        <v>84</v>
      </c>
      <c r="L4875" s="5" t="s">
        <v>83</v>
      </c>
      <c r="M4875" s="5" t="str">
        <f t="shared" si="76"/>
        <v>0</v>
      </c>
      <c r="N4875" s="5" t="str">
        <f>TEXT(Table1[[#This Row],[Date]],"mmm")</f>
        <v>Apr</v>
      </c>
      <c r="O4875" s="5">
        <f>YEAR(Table1[[#This Row],[Date]])</f>
        <v>2023</v>
      </c>
    </row>
    <row r="4876" spans="1:15" x14ac:dyDescent="0.25">
      <c r="A4876" s="5">
        <v>4875</v>
      </c>
      <c r="B4876" s="6">
        <v>45436</v>
      </c>
      <c r="C4876" s="5" t="s">
        <v>72</v>
      </c>
      <c r="D4876" s="5" t="str">
        <f>VLOOKUP($C4876,'Sales Person'!$A$1:$C$21,2,0)</f>
        <v>Cathy Kelley</v>
      </c>
      <c r="E4876" s="5" t="s">
        <v>10</v>
      </c>
      <c r="F4876" s="5" t="str">
        <f>VLOOKUP($E4876,Country!$A$1:$B$11,2,0)</f>
        <v>Europe</v>
      </c>
      <c r="G4876" s="5" t="s">
        <v>26</v>
      </c>
      <c r="H4876" s="5" t="str">
        <f>VLOOKUP($G4876,Products!$A$1:$C$11,COLUMNS(Products!$A$2:B4876),0)</f>
        <v>Electronics</v>
      </c>
      <c r="I4876" s="5">
        <f>VLOOKUP($G4876,Products!$A$1:$C$11,COLUMNS(Products!$A$2:C4876),0)</f>
        <v>263.2</v>
      </c>
      <c r="J4876" s="5">
        <v>313.60000000000002</v>
      </c>
      <c r="K4876" s="5" t="s">
        <v>82</v>
      </c>
      <c r="L4876" s="5" t="s">
        <v>83</v>
      </c>
      <c r="M4876" s="5" t="str">
        <f t="shared" si="76"/>
        <v>0</v>
      </c>
      <c r="N4876" s="5" t="str">
        <f>TEXT(Table1[[#This Row],[Date]],"mmm")</f>
        <v>May</v>
      </c>
      <c r="O4876" s="5">
        <f>YEAR(Table1[[#This Row],[Date]])</f>
        <v>2024</v>
      </c>
    </row>
    <row r="4877" spans="1:15" x14ac:dyDescent="0.25">
      <c r="A4877" s="5">
        <v>4876</v>
      </c>
      <c r="B4877" s="6">
        <v>45115</v>
      </c>
      <c r="C4877" s="5" t="s">
        <v>72</v>
      </c>
      <c r="D4877" s="5" t="str">
        <f>VLOOKUP($C4877,'Sales Person'!$A$1:$C$21,2,0)</f>
        <v>Cathy Kelley</v>
      </c>
      <c r="E4877" s="5" t="s">
        <v>10</v>
      </c>
      <c r="F4877" s="5" t="str">
        <f>VLOOKUP($E4877,Country!$A$1:$B$11,2,0)</f>
        <v>Europe</v>
      </c>
      <c r="G4877" s="5" t="s">
        <v>32</v>
      </c>
      <c r="H4877" s="5" t="str">
        <f>VLOOKUP($G4877,Products!$A$1:$C$11,COLUMNS(Products!$A$2:B4877),0)</f>
        <v>Audio</v>
      </c>
      <c r="I4877" s="5">
        <f>VLOOKUP($G4877,Products!$A$1:$C$11,COLUMNS(Products!$A$2:C4877),0)</f>
        <v>143.09</v>
      </c>
      <c r="J4877" s="5">
        <v>757.95</v>
      </c>
      <c r="K4877" s="5" t="s">
        <v>84</v>
      </c>
      <c r="L4877" s="5" t="s">
        <v>83</v>
      </c>
      <c r="M4877" s="5" t="str">
        <f t="shared" si="76"/>
        <v>0</v>
      </c>
      <c r="N4877" s="5" t="str">
        <f>TEXT(Table1[[#This Row],[Date]],"mmm")</f>
        <v>Jul</v>
      </c>
      <c r="O4877" s="5">
        <f>YEAR(Table1[[#This Row],[Date]])</f>
        <v>2023</v>
      </c>
    </row>
    <row r="4878" spans="1:15" x14ac:dyDescent="0.25">
      <c r="A4878" s="5">
        <v>4877</v>
      </c>
      <c r="B4878" s="6">
        <v>45090</v>
      </c>
      <c r="C4878" s="5" t="s">
        <v>64</v>
      </c>
      <c r="D4878" s="5" t="str">
        <f>VLOOKUP($C4878,'Sales Person'!$A$1:$C$21,2,0)</f>
        <v>Michale Cole</v>
      </c>
      <c r="E4878" s="5" t="s">
        <v>15</v>
      </c>
      <c r="F4878" s="5" t="str">
        <f>VLOOKUP($E4878,Country!$A$1:$B$11,2,0)</f>
        <v>Oceania</v>
      </c>
      <c r="G4878" s="5" t="s">
        <v>28</v>
      </c>
      <c r="H4878" s="5" t="str">
        <f>VLOOKUP($G4878,Products!$A$1:$C$11,COLUMNS(Products!$A$2:B4878),0)</f>
        <v>Electronics</v>
      </c>
      <c r="I4878" s="5">
        <f>VLOOKUP($G4878,Products!$A$1:$C$11,COLUMNS(Products!$A$2:C4878),0)</f>
        <v>282.79000000000002</v>
      </c>
      <c r="J4878" s="5">
        <v>514.59</v>
      </c>
      <c r="K4878" s="5" t="s">
        <v>84</v>
      </c>
      <c r="L4878" s="5" t="s">
        <v>83</v>
      </c>
      <c r="M4878" s="5" t="str">
        <f t="shared" si="76"/>
        <v>0</v>
      </c>
      <c r="N4878" s="5" t="str">
        <f>TEXT(Table1[[#This Row],[Date]],"mmm")</f>
        <v>Jun</v>
      </c>
      <c r="O4878" s="5">
        <f>YEAR(Table1[[#This Row],[Date]])</f>
        <v>2023</v>
      </c>
    </row>
    <row r="4879" spans="1:15" x14ac:dyDescent="0.25">
      <c r="A4879" s="5">
        <v>4878</v>
      </c>
      <c r="B4879" s="6">
        <v>45054</v>
      </c>
      <c r="C4879" s="5" t="s">
        <v>74</v>
      </c>
      <c r="D4879" s="5" t="str">
        <f>VLOOKUP($C4879,'Sales Person'!$A$1:$C$21,2,0)</f>
        <v>Michale Cole</v>
      </c>
      <c r="E4879" s="5" t="s">
        <v>11</v>
      </c>
      <c r="F4879" s="5" t="str">
        <f>VLOOKUP($E4879,Country!$A$1:$B$11,2,0)</f>
        <v>Asia</v>
      </c>
      <c r="G4879" s="5" t="s">
        <v>29</v>
      </c>
      <c r="H4879" s="5" t="str">
        <f>VLOOKUP($G4879,Products!$A$1:$C$11,COLUMNS(Products!$A$2:B4879),0)</f>
        <v>Computing</v>
      </c>
      <c r="I4879" s="5">
        <f>VLOOKUP($G4879,Products!$A$1:$C$11,COLUMNS(Products!$A$2:C4879),0)</f>
        <v>104.6</v>
      </c>
      <c r="J4879" s="5">
        <v>304.49</v>
      </c>
      <c r="K4879" s="5" t="s">
        <v>81</v>
      </c>
      <c r="L4879" s="6">
        <v>45066</v>
      </c>
      <c r="M4879" s="5">
        <f t="shared" si="76"/>
        <v>12</v>
      </c>
      <c r="N4879" s="5" t="str">
        <f>TEXT(Table1[[#This Row],[Date]],"mmm")</f>
        <v>May</v>
      </c>
      <c r="O4879" s="5">
        <f>YEAR(Table1[[#This Row],[Date]])</f>
        <v>2023</v>
      </c>
    </row>
    <row r="4880" spans="1:15" x14ac:dyDescent="0.25">
      <c r="A4880" s="5">
        <v>4879</v>
      </c>
      <c r="B4880" s="6">
        <v>45588</v>
      </c>
      <c r="C4880" s="5" t="s">
        <v>44</v>
      </c>
      <c r="D4880" s="5" t="str">
        <f>VLOOKUP($C4880,'Sales Person'!$A$1:$C$21,2,0)</f>
        <v>Cathy Kelley</v>
      </c>
      <c r="E4880" s="5" t="s">
        <v>14</v>
      </c>
      <c r="F4880" s="5" t="str">
        <f>VLOOKUP($E4880,Country!$A$1:$B$11,2,0)</f>
        <v>Asia</v>
      </c>
      <c r="G4880" s="5" t="s">
        <v>29</v>
      </c>
      <c r="H4880" s="5" t="str">
        <f>VLOOKUP($G4880,Products!$A$1:$C$11,COLUMNS(Products!$A$2:B4880),0)</f>
        <v>Computing</v>
      </c>
      <c r="I4880" s="5">
        <f>VLOOKUP($G4880,Products!$A$1:$C$11,COLUMNS(Products!$A$2:C4880),0)</f>
        <v>104.6</v>
      </c>
      <c r="J4880" s="5">
        <v>790.49</v>
      </c>
      <c r="K4880" s="5" t="s">
        <v>81</v>
      </c>
      <c r="L4880" s="6">
        <v>45606</v>
      </c>
      <c r="M4880" s="5">
        <f t="shared" si="76"/>
        <v>18</v>
      </c>
      <c r="N4880" s="5" t="str">
        <f>TEXT(Table1[[#This Row],[Date]],"mmm")</f>
        <v>Oct</v>
      </c>
      <c r="O4880" s="5">
        <f>YEAR(Table1[[#This Row],[Date]])</f>
        <v>2024</v>
      </c>
    </row>
    <row r="4881" spans="1:15" x14ac:dyDescent="0.25">
      <c r="A4881" s="5">
        <v>4880</v>
      </c>
      <c r="B4881" s="6">
        <v>45255</v>
      </c>
      <c r="C4881" s="5" t="s">
        <v>74</v>
      </c>
      <c r="D4881" s="5" t="str">
        <f>VLOOKUP($C4881,'Sales Person'!$A$1:$C$21,2,0)</f>
        <v>Michale Cole</v>
      </c>
      <c r="E4881" s="5" t="s">
        <v>7</v>
      </c>
      <c r="F4881" s="5" t="str">
        <f>VLOOKUP($E4881,Country!$A$1:$B$11,2,0)</f>
        <v>Europe</v>
      </c>
      <c r="G4881" s="5" t="s">
        <v>31</v>
      </c>
      <c r="H4881" s="5" t="str">
        <f>VLOOKUP($G4881,Products!$A$1:$C$11,COLUMNS(Products!$A$2:B4881),0)</f>
        <v>Electronics</v>
      </c>
      <c r="I4881" s="5">
        <f>VLOOKUP($G4881,Products!$A$1:$C$11,COLUMNS(Products!$A$2:C4881),0)</f>
        <v>71.97</v>
      </c>
      <c r="J4881" s="5">
        <v>729.11</v>
      </c>
      <c r="K4881" s="5" t="s">
        <v>84</v>
      </c>
      <c r="L4881" s="5" t="s">
        <v>83</v>
      </c>
      <c r="M4881" s="5" t="str">
        <f t="shared" si="76"/>
        <v>0</v>
      </c>
      <c r="N4881" s="5" t="str">
        <f>TEXT(Table1[[#This Row],[Date]],"mmm")</f>
        <v>Nov</v>
      </c>
      <c r="O4881" s="5">
        <f>YEAR(Table1[[#This Row],[Date]])</f>
        <v>2023</v>
      </c>
    </row>
    <row r="4882" spans="1:15" x14ac:dyDescent="0.25">
      <c r="A4882" s="5">
        <v>4881</v>
      </c>
      <c r="B4882" s="6">
        <v>45332</v>
      </c>
      <c r="C4882" s="5" t="s">
        <v>54</v>
      </c>
      <c r="D4882" s="5" t="str">
        <f>VLOOKUP($C4882,'Sales Person'!$A$1:$C$21,2,0)</f>
        <v>Michale Cole</v>
      </c>
      <c r="E4882" s="5" t="s">
        <v>15</v>
      </c>
      <c r="F4882" s="5" t="str">
        <f>VLOOKUP($E4882,Country!$A$1:$B$11,2,0)</f>
        <v>Oceania</v>
      </c>
      <c r="G4882" s="5" t="s">
        <v>26</v>
      </c>
      <c r="H4882" s="5" t="str">
        <f>VLOOKUP($G4882,Products!$A$1:$C$11,COLUMNS(Products!$A$2:B4882),0)</f>
        <v>Electronics</v>
      </c>
      <c r="I4882" s="5">
        <f>VLOOKUP($G4882,Products!$A$1:$C$11,COLUMNS(Products!$A$2:C4882),0)</f>
        <v>263.2</v>
      </c>
      <c r="J4882" s="5">
        <v>484.84</v>
      </c>
      <c r="K4882" s="5" t="s">
        <v>81</v>
      </c>
      <c r="L4882" s="6">
        <v>45352</v>
      </c>
      <c r="M4882" s="5">
        <f t="shared" si="76"/>
        <v>20</v>
      </c>
      <c r="N4882" s="5" t="str">
        <f>TEXT(Table1[[#This Row],[Date]],"mmm")</f>
        <v>Feb</v>
      </c>
      <c r="O4882" s="5">
        <f>YEAR(Table1[[#This Row],[Date]])</f>
        <v>2024</v>
      </c>
    </row>
    <row r="4883" spans="1:15" x14ac:dyDescent="0.25">
      <c r="A4883" s="5">
        <v>4882</v>
      </c>
      <c r="B4883" s="6">
        <v>45333</v>
      </c>
      <c r="C4883" s="5" t="s">
        <v>70</v>
      </c>
      <c r="D4883" s="5" t="str">
        <f>VLOOKUP($C4883,'Sales Person'!$A$1:$C$21,2,0)</f>
        <v>Cathy Kelley</v>
      </c>
      <c r="E4883" s="5" t="s">
        <v>15</v>
      </c>
      <c r="F4883" s="5" t="str">
        <f>VLOOKUP($E4883,Country!$A$1:$B$11,2,0)</f>
        <v>Oceania</v>
      </c>
      <c r="G4883" s="5" t="s">
        <v>33</v>
      </c>
      <c r="H4883" s="5" t="str">
        <f>VLOOKUP($G4883,Products!$A$1:$C$11,COLUMNS(Products!$A$2:B4883),0)</f>
        <v>Electronics</v>
      </c>
      <c r="I4883" s="5">
        <f>VLOOKUP($G4883,Products!$A$1:$C$11,COLUMNS(Products!$A$2:C4883),0)</f>
        <v>381.62</v>
      </c>
      <c r="J4883" s="5">
        <v>707.83</v>
      </c>
      <c r="K4883" s="5" t="s">
        <v>82</v>
      </c>
      <c r="L4883" s="5" t="s">
        <v>83</v>
      </c>
      <c r="M4883" s="5" t="str">
        <f t="shared" si="76"/>
        <v>0</v>
      </c>
      <c r="N4883" s="5" t="str">
        <f>TEXT(Table1[[#This Row],[Date]],"mmm")</f>
        <v>Feb</v>
      </c>
      <c r="O4883" s="5">
        <f>YEAR(Table1[[#This Row],[Date]])</f>
        <v>2024</v>
      </c>
    </row>
    <row r="4884" spans="1:15" x14ac:dyDescent="0.25">
      <c r="A4884" s="5">
        <v>4883</v>
      </c>
      <c r="B4884" s="6">
        <v>45385</v>
      </c>
      <c r="C4884" s="5" t="s">
        <v>52</v>
      </c>
      <c r="D4884" s="5" t="str">
        <f>VLOOKUP($C4884,'Sales Person'!$A$1:$C$21,2,0)</f>
        <v>Nick Patrick</v>
      </c>
      <c r="E4884" s="5" t="s">
        <v>2</v>
      </c>
      <c r="F4884" s="5" t="str">
        <f>VLOOKUP($E4884,Country!$A$1:$B$11,2,0)</f>
        <v>North America</v>
      </c>
      <c r="G4884" s="5" t="s">
        <v>32</v>
      </c>
      <c r="H4884" s="5" t="str">
        <f>VLOOKUP($G4884,Products!$A$1:$C$11,COLUMNS(Products!$A$2:B4884),0)</f>
        <v>Audio</v>
      </c>
      <c r="I4884" s="5">
        <f>VLOOKUP($G4884,Products!$A$1:$C$11,COLUMNS(Products!$A$2:C4884),0)</f>
        <v>143.09</v>
      </c>
      <c r="J4884" s="5">
        <v>154.22</v>
      </c>
      <c r="K4884" s="5" t="s">
        <v>81</v>
      </c>
      <c r="L4884" s="6">
        <v>45386</v>
      </c>
      <c r="M4884" s="5">
        <f t="shared" si="76"/>
        <v>1</v>
      </c>
      <c r="N4884" s="5" t="str">
        <f>TEXT(Table1[[#This Row],[Date]],"mmm")</f>
        <v>Apr</v>
      </c>
      <c r="O4884" s="5">
        <f>YEAR(Table1[[#This Row],[Date]])</f>
        <v>2024</v>
      </c>
    </row>
    <row r="4885" spans="1:15" x14ac:dyDescent="0.25">
      <c r="A4885" s="5">
        <v>4884</v>
      </c>
      <c r="B4885" s="6">
        <v>45388</v>
      </c>
      <c r="C4885" s="5" t="s">
        <v>36</v>
      </c>
      <c r="D4885" s="5" t="str">
        <f>VLOOKUP($C4885,'Sales Person'!$A$1:$C$21,2,0)</f>
        <v>Michale Cole</v>
      </c>
      <c r="E4885" s="5" t="s">
        <v>15</v>
      </c>
      <c r="F4885" s="5" t="str">
        <f>VLOOKUP($E4885,Country!$A$1:$B$11,2,0)</f>
        <v>Oceania</v>
      </c>
      <c r="G4885" s="5" t="s">
        <v>22</v>
      </c>
      <c r="H4885" s="5" t="str">
        <f>VLOOKUP($G4885,Products!$A$1:$C$11,COLUMNS(Products!$A$2:B4885),0)</f>
        <v>Computing</v>
      </c>
      <c r="I4885" s="5">
        <f>VLOOKUP($G4885,Products!$A$1:$C$11,COLUMNS(Products!$A$2:C4885),0)</f>
        <v>415.78</v>
      </c>
      <c r="J4885" s="5">
        <v>229.48</v>
      </c>
      <c r="K4885" s="5" t="s">
        <v>82</v>
      </c>
      <c r="L4885" s="5" t="s">
        <v>83</v>
      </c>
      <c r="M4885" s="5" t="str">
        <f t="shared" si="76"/>
        <v>0</v>
      </c>
      <c r="N4885" s="5" t="str">
        <f>TEXT(Table1[[#This Row],[Date]],"mmm")</f>
        <v>Apr</v>
      </c>
      <c r="O4885" s="5">
        <f>YEAR(Table1[[#This Row],[Date]])</f>
        <v>2024</v>
      </c>
    </row>
    <row r="4886" spans="1:15" x14ac:dyDescent="0.25">
      <c r="A4886" s="5">
        <v>4885</v>
      </c>
      <c r="B4886" s="6">
        <v>44946</v>
      </c>
      <c r="C4886" s="5" t="s">
        <v>46</v>
      </c>
      <c r="D4886" s="5" t="str">
        <f>VLOOKUP($C4886,'Sales Person'!$A$1:$C$21,2,0)</f>
        <v>Nick Patrick</v>
      </c>
      <c r="E4886" s="5" t="s">
        <v>14</v>
      </c>
      <c r="F4886" s="5" t="str">
        <f>VLOOKUP($E4886,Country!$A$1:$B$11,2,0)</f>
        <v>Asia</v>
      </c>
      <c r="G4886" s="5" t="s">
        <v>26</v>
      </c>
      <c r="H4886" s="5" t="str">
        <f>VLOOKUP($G4886,Products!$A$1:$C$11,COLUMNS(Products!$A$2:B4886),0)</f>
        <v>Electronics</v>
      </c>
      <c r="I4886" s="5">
        <f>VLOOKUP($G4886,Products!$A$1:$C$11,COLUMNS(Products!$A$2:C4886),0)</f>
        <v>263.2</v>
      </c>
      <c r="J4886" s="5">
        <v>254.93</v>
      </c>
      <c r="K4886" s="5" t="s">
        <v>81</v>
      </c>
      <c r="L4886" s="6">
        <v>44964</v>
      </c>
      <c r="M4886" s="5">
        <f t="shared" si="76"/>
        <v>18</v>
      </c>
      <c r="N4886" s="5" t="str">
        <f>TEXT(Table1[[#This Row],[Date]],"mmm")</f>
        <v>Jan</v>
      </c>
      <c r="O4886" s="5">
        <f>YEAR(Table1[[#This Row],[Date]])</f>
        <v>2023</v>
      </c>
    </row>
    <row r="4887" spans="1:15" x14ac:dyDescent="0.25">
      <c r="A4887" s="5">
        <v>4886</v>
      </c>
      <c r="B4887" s="6">
        <v>45041</v>
      </c>
      <c r="C4887" s="5" t="s">
        <v>58</v>
      </c>
      <c r="D4887" s="5" t="str">
        <f>VLOOKUP($C4887,'Sales Person'!$A$1:$C$21,2,0)</f>
        <v>Nick Patrick</v>
      </c>
      <c r="E4887" s="5" t="s">
        <v>4</v>
      </c>
      <c r="F4887" s="5" t="str">
        <f>VLOOKUP($E4887,Country!$A$1:$B$11,2,0)</f>
        <v>North America</v>
      </c>
      <c r="G4887" s="5" t="s">
        <v>28</v>
      </c>
      <c r="H4887" s="5" t="str">
        <f>VLOOKUP($G4887,Products!$A$1:$C$11,COLUMNS(Products!$A$2:B4887),0)</f>
        <v>Electronics</v>
      </c>
      <c r="I4887" s="5">
        <f>VLOOKUP($G4887,Products!$A$1:$C$11,COLUMNS(Products!$A$2:C4887),0)</f>
        <v>282.79000000000002</v>
      </c>
      <c r="J4887" s="5">
        <v>722.55</v>
      </c>
      <c r="K4887" s="5" t="s">
        <v>81</v>
      </c>
      <c r="L4887" s="6">
        <v>45043</v>
      </c>
      <c r="M4887" s="5">
        <f t="shared" si="76"/>
        <v>2</v>
      </c>
      <c r="N4887" s="5" t="str">
        <f>TEXT(Table1[[#This Row],[Date]],"mmm")</f>
        <v>Apr</v>
      </c>
      <c r="O4887" s="5">
        <f>YEAR(Table1[[#This Row],[Date]])</f>
        <v>2023</v>
      </c>
    </row>
    <row r="4888" spans="1:15" x14ac:dyDescent="0.25">
      <c r="A4888" s="5">
        <v>4887</v>
      </c>
      <c r="B4888" s="6">
        <v>45014</v>
      </c>
      <c r="C4888" s="5" t="s">
        <v>66</v>
      </c>
      <c r="D4888" s="5" t="str">
        <f>VLOOKUP($C4888,'Sales Person'!$A$1:$C$21,2,0)</f>
        <v>Michale Cole</v>
      </c>
      <c r="E4888" s="5" t="s">
        <v>5</v>
      </c>
      <c r="F4888" s="5" t="str">
        <f>VLOOKUP($E4888,Country!$A$1:$B$11,2,0)</f>
        <v>South America</v>
      </c>
      <c r="G4888" s="5" t="s">
        <v>26</v>
      </c>
      <c r="H4888" s="5" t="str">
        <f>VLOOKUP($G4888,Products!$A$1:$C$11,COLUMNS(Products!$A$2:B4888),0)</f>
        <v>Electronics</v>
      </c>
      <c r="I4888" s="5">
        <f>VLOOKUP($G4888,Products!$A$1:$C$11,COLUMNS(Products!$A$2:C4888),0)</f>
        <v>263.2</v>
      </c>
      <c r="J4888" s="5">
        <v>461.37</v>
      </c>
      <c r="K4888" s="5" t="s">
        <v>82</v>
      </c>
      <c r="L4888" s="5" t="s">
        <v>83</v>
      </c>
      <c r="M4888" s="5" t="str">
        <f t="shared" si="76"/>
        <v>0</v>
      </c>
      <c r="N4888" s="5" t="str">
        <f>TEXT(Table1[[#This Row],[Date]],"mmm")</f>
        <v>Mar</v>
      </c>
      <c r="O4888" s="5">
        <f>YEAR(Table1[[#This Row],[Date]])</f>
        <v>2023</v>
      </c>
    </row>
    <row r="4889" spans="1:15" x14ac:dyDescent="0.25">
      <c r="A4889" s="5">
        <v>4888</v>
      </c>
      <c r="B4889" s="6">
        <v>45164</v>
      </c>
      <c r="C4889" s="5" t="s">
        <v>42</v>
      </c>
      <c r="D4889" s="5" t="str">
        <f>VLOOKUP($C4889,'Sales Person'!$A$1:$C$21,2,0)</f>
        <v>Cathy Kelley</v>
      </c>
      <c r="E4889" s="5" t="s">
        <v>9</v>
      </c>
      <c r="F4889" s="5" t="str">
        <f>VLOOKUP($E4889,Country!$A$1:$B$11,2,0)</f>
        <v>Europe</v>
      </c>
      <c r="G4889" s="5" t="s">
        <v>26</v>
      </c>
      <c r="H4889" s="5" t="str">
        <f>VLOOKUP($G4889,Products!$A$1:$C$11,COLUMNS(Products!$A$2:B4889),0)</f>
        <v>Electronics</v>
      </c>
      <c r="I4889" s="5">
        <f>VLOOKUP($G4889,Products!$A$1:$C$11,COLUMNS(Products!$A$2:C4889),0)</f>
        <v>263.2</v>
      </c>
      <c r="J4889" s="5">
        <v>199.19</v>
      </c>
      <c r="K4889" s="5" t="s">
        <v>81</v>
      </c>
      <c r="L4889" s="6">
        <v>45174</v>
      </c>
      <c r="M4889" s="5">
        <f t="shared" si="76"/>
        <v>10</v>
      </c>
      <c r="N4889" s="5" t="str">
        <f>TEXT(Table1[[#This Row],[Date]],"mmm")</f>
        <v>Aug</v>
      </c>
      <c r="O4889" s="5">
        <f>YEAR(Table1[[#This Row],[Date]])</f>
        <v>2023</v>
      </c>
    </row>
    <row r="4890" spans="1:15" x14ac:dyDescent="0.25">
      <c r="A4890" s="5">
        <v>4889</v>
      </c>
      <c r="B4890" s="6">
        <v>45005</v>
      </c>
      <c r="C4890" s="5" t="s">
        <v>58</v>
      </c>
      <c r="D4890" s="5" t="str">
        <f>VLOOKUP($C4890,'Sales Person'!$A$1:$C$21,2,0)</f>
        <v>Nick Patrick</v>
      </c>
      <c r="E4890" s="5" t="s">
        <v>15</v>
      </c>
      <c r="F4890" s="5" t="str">
        <f>VLOOKUP($E4890,Country!$A$1:$B$11,2,0)</f>
        <v>Oceania</v>
      </c>
      <c r="G4890" s="5" t="s">
        <v>28</v>
      </c>
      <c r="H4890" s="5" t="str">
        <f>VLOOKUP($G4890,Products!$A$1:$C$11,COLUMNS(Products!$A$2:B4890),0)</f>
        <v>Electronics</v>
      </c>
      <c r="I4890" s="5">
        <f>VLOOKUP($G4890,Products!$A$1:$C$11,COLUMNS(Products!$A$2:C4890),0)</f>
        <v>282.79000000000002</v>
      </c>
      <c r="J4890" s="5">
        <v>527.79</v>
      </c>
      <c r="K4890" s="5" t="s">
        <v>82</v>
      </c>
      <c r="L4890" s="5" t="s">
        <v>83</v>
      </c>
      <c r="M4890" s="5" t="str">
        <f t="shared" si="76"/>
        <v>0</v>
      </c>
      <c r="N4890" s="5" t="str">
        <f>TEXT(Table1[[#This Row],[Date]],"mmm")</f>
        <v>Mar</v>
      </c>
      <c r="O4890" s="5">
        <f>YEAR(Table1[[#This Row],[Date]])</f>
        <v>2023</v>
      </c>
    </row>
    <row r="4891" spans="1:15" x14ac:dyDescent="0.25">
      <c r="A4891" s="5">
        <v>4890</v>
      </c>
      <c r="B4891" s="6">
        <v>45162</v>
      </c>
      <c r="C4891" s="5" t="s">
        <v>42</v>
      </c>
      <c r="D4891" s="5" t="str">
        <f>VLOOKUP($C4891,'Sales Person'!$A$1:$C$21,2,0)</f>
        <v>Cathy Kelley</v>
      </c>
      <c r="E4891" s="5" t="s">
        <v>4</v>
      </c>
      <c r="F4891" s="5" t="str">
        <f>VLOOKUP($E4891,Country!$A$1:$B$11,2,0)</f>
        <v>North America</v>
      </c>
      <c r="G4891" s="5" t="s">
        <v>30</v>
      </c>
      <c r="H4891" s="5" t="str">
        <f>VLOOKUP($G4891,Products!$A$1:$C$11,COLUMNS(Products!$A$2:B4891),0)</f>
        <v>Audio</v>
      </c>
      <c r="I4891" s="5">
        <f>VLOOKUP($G4891,Products!$A$1:$C$11,COLUMNS(Products!$A$2:C4891),0)</f>
        <v>199.57</v>
      </c>
      <c r="J4891" s="5">
        <v>543.73</v>
      </c>
      <c r="K4891" s="5" t="s">
        <v>81</v>
      </c>
      <c r="L4891" s="6">
        <v>45164</v>
      </c>
      <c r="M4891" s="5">
        <f t="shared" si="76"/>
        <v>2</v>
      </c>
      <c r="N4891" s="5" t="str">
        <f>TEXT(Table1[[#This Row],[Date]],"mmm")</f>
        <v>Aug</v>
      </c>
      <c r="O4891" s="5">
        <f>YEAR(Table1[[#This Row],[Date]])</f>
        <v>2023</v>
      </c>
    </row>
    <row r="4892" spans="1:15" x14ac:dyDescent="0.25">
      <c r="A4892" s="5">
        <v>4891</v>
      </c>
      <c r="B4892" s="6">
        <v>45215</v>
      </c>
      <c r="C4892" s="5" t="s">
        <v>36</v>
      </c>
      <c r="D4892" s="5" t="str">
        <f>VLOOKUP($C4892,'Sales Person'!$A$1:$C$21,2,0)</f>
        <v>Michale Cole</v>
      </c>
      <c r="E4892" s="5" t="s">
        <v>13</v>
      </c>
      <c r="F4892" s="5" t="str">
        <f>VLOOKUP($E4892,Country!$A$1:$B$11,2,0)</f>
        <v>Asia</v>
      </c>
      <c r="G4892" s="5" t="s">
        <v>24</v>
      </c>
      <c r="H4892" s="5" t="str">
        <f>VLOOKUP($G4892,Products!$A$1:$C$11,COLUMNS(Products!$A$2:B4892),0)</f>
        <v>Audio</v>
      </c>
      <c r="I4892" s="5">
        <f>VLOOKUP($G4892,Products!$A$1:$C$11,COLUMNS(Products!$A$2:C4892),0)</f>
        <v>195.62</v>
      </c>
      <c r="J4892" s="5">
        <v>474.68</v>
      </c>
      <c r="K4892" s="5" t="s">
        <v>81</v>
      </c>
      <c r="L4892" s="6">
        <v>45230</v>
      </c>
      <c r="M4892" s="5">
        <f t="shared" si="76"/>
        <v>15</v>
      </c>
      <c r="N4892" s="5" t="str">
        <f>TEXT(Table1[[#This Row],[Date]],"mmm")</f>
        <v>Oct</v>
      </c>
      <c r="O4892" s="5">
        <f>YEAR(Table1[[#This Row],[Date]])</f>
        <v>2023</v>
      </c>
    </row>
    <row r="4893" spans="1:15" x14ac:dyDescent="0.25">
      <c r="A4893" s="5">
        <v>4892</v>
      </c>
      <c r="B4893" s="6">
        <v>45162</v>
      </c>
      <c r="C4893" s="5" t="s">
        <v>66</v>
      </c>
      <c r="D4893" s="5" t="str">
        <f>VLOOKUP($C4893,'Sales Person'!$A$1:$C$21,2,0)</f>
        <v>Michale Cole</v>
      </c>
      <c r="E4893" s="5" t="s">
        <v>9</v>
      </c>
      <c r="F4893" s="5" t="str">
        <f>VLOOKUP($E4893,Country!$A$1:$B$11,2,0)</f>
        <v>Europe</v>
      </c>
      <c r="G4893" s="5" t="s">
        <v>20</v>
      </c>
      <c r="H4893" s="5" t="str">
        <f>VLOOKUP($G4893,Products!$A$1:$C$11,COLUMNS(Products!$A$2:B4893),0)</f>
        <v>Office Equipment</v>
      </c>
      <c r="I4893" s="5">
        <f>VLOOKUP($G4893,Products!$A$1:$C$11,COLUMNS(Products!$A$2:C4893),0)</f>
        <v>350.59</v>
      </c>
      <c r="J4893" s="5">
        <v>981.6</v>
      </c>
      <c r="K4893" s="5" t="s">
        <v>81</v>
      </c>
      <c r="L4893" s="6">
        <v>45172</v>
      </c>
      <c r="M4893" s="5">
        <f t="shared" si="76"/>
        <v>10</v>
      </c>
      <c r="N4893" s="5" t="str">
        <f>TEXT(Table1[[#This Row],[Date]],"mmm")</f>
        <v>Aug</v>
      </c>
      <c r="O4893" s="5">
        <f>YEAR(Table1[[#This Row],[Date]])</f>
        <v>2023</v>
      </c>
    </row>
    <row r="4894" spans="1:15" x14ac:dyDescent="0.25">
      <c r="A4894" s="5">
        <v>4893</v>
      </c>
      <c r="B4894" s="6">
        <v>45382</v>
      </c>
      <c r="C4894" s="5" t="s">
        <v>56</v>
      </c>
      <c r="D4894" s="5" t="str">
        <f>VLOOKUP($C4894,'Sales Person'!$A$1:$C$21,2,0)</f>
        <v>Nick Patrick</v>
      </c>
      <c r="E4894" s="5" t="s">
        <v>2</v>
      </c>
      <c r="F4894" s="5" t="str">
        <f>VLOOKUP($E4894,Country!$A$1:$B$11,2,0)</f>
        <v>North America</v>
      </c>
      <c r="G4894" s="5" t="s">
        <v>32</v>
      </c>
      <c r="H4894" s="5" t="str">
        <f>VLOOKUP($G4894,Products!$A$1:$C$11,COLUMNS(Products!$A$2:B4894),0)</f>
        <v>Audio</v>
      </c>
      <c r="I4894" s="5">
        <f>VLOOKUP($G4894,Products!$A$1:$C$11,COLUMNS(Products!$A$2:C4894),0)</f>
        <v>143.09</v>
      </c>
      <c r="J4894" s="5">
        <v>905.65</v>
      </c>
      <c r="K4894" s="5" t="s">
        <v>84</v>
      </c>
      <c r="L4894" s="5" t="s">
        <v>83</v>
      </c>
      <c r="M4894" s="5" t="str">
        <f t="shared" si="76"/>
        <v>0</v>
      </c>
      <c r="N4894" s="5" t="str">
        <f>TEXT(Table1[[#This Row],[Date]],"mmm")</f>
        <v>Mar</v>
      </c>
      <c r="O4894" s="5">
        <f>YEAR(Table1[[#This Row],[Date]])</f>
        <v>2024</v>
      </c>
    </row>
    <row r="4895" spans="1:15" x14ac:dyDescent="0.25">
      <c r="A4895" s="5">
        <v>4894</v>
      </c>
      <c r="B4895" s="6">
        <v>45443</v>
      </c>
      <c r="C4895" s="5" t="s">
        <v>40</v>
      </c>
      <c r="D4895" s="5" t="str">
        <f>VLOOKUP($C4895,'Sales Person'!$A$1:$C$21,2,0)</f>
        <v>Samantha Irvin</v>
      </c>
      <c r="E4895" s="5" t="s">
        <v>7</v>
      </c>
      <c r="F4895" s="5" t="str">
        <f>VLOOKUP($E4895,Country!$A$1:$B$11,2,0)</f>
        <v>Europe</v>
      </c>
      <c r="G4895" s="5" t="s">
        <v>22</v>
      </c>
      <c r="H4895" s="5" t="str">
        <f>VLOOKUP($G4895,Products!$A$1:$C$11,COLUMNS(Products!$A$2:B4895),0)</f>
        <v>Computing</v>
      </c>
      <c r="I4895" s="5">
        <f>VLOOKUP($G4895,Products!$A$1:$C$11,COLUMNS(Products!$A$2:C4895),0)</f>
        <v>415.78</v>
      </c>
      <c r="J4895" s="5">
        <v>122.9</v>
      </c>
      <c r="K4895" s="5" t="s">
        <v>81</v>
      </c>
      <c r="L4895" s="6">
        <v>45451</v>
      </c>
      <c r="M4895" s="5">
        <f t="shared" si="76"/>
        <v>8</v>
      </c>
      <c r="N4895" s="5" t="str">
        <f>TEXT(Table1[[#This Row],[Date]],"mmm")</f>
        <v>May</v>
      </c>
      <c r="O4895" s="5">
        <f>YEAR(Table1[[#This Row],[Date]])</f>
        <v>2024</v>
      </c>
    </row>
    <row r="4896" spans="1:15" x14ac:dyDescent="0.25">
      <c r="A4896" s="5">
        <v>4895</v>
      </c>
      <c r="B4896" s="6">
        <v>45083</v>
      </c>
      <c r="C4896" s="5" t="s">
        <v>38</v>
      </c>
      <c r="D4896" s="5" t="str">
        <f>VLOOKUP($C4896,'Sales Person'!$A$1:$C$21,2,0)</f>
        <v>Samantha Irvin</v>
      </c>
      <c r="E4896" s="5" t="s">
        <v>7</v>
      </c>
      <c r="F4896" s="5" t="str">
        <f>VLOOKUP($E4896,Country!$A$1:$B$11,2,0)</f>
        <v>Europe</v>
      </c>
      <c r="G4896" s="5" t="s">
        <v>26</v>
      </c>
      <c r="H4896" s="5" t="str">
        <f>VLOOKUP($G4896,Products!$A$1:$C$11,COLUMNS(Products!$A$2:B4896),0)</f>
        <v>Electronics</v>
      </c>
      <c r="I4896" s="5">
        <f>VLOOKUP($G4896,Products!$A$1:$C$11,COLUMNS(Products!$A$2:C4896),0)</f>
        <v>263.2</v>
      </c>
      <c r="J4896" s="5">
        <v>356.78</v>
      </c>
      <c r="K4896" s="5" t="s">
        <v>84</v>
      </c>
      <c r="L4896" s="5" t="s">
        <v>83</v>
      </c>
      <c r="M4896" s="5" t="str">
        <f t="shared" si="76"/>
        <v>0</v>
      </c>
      <c r="N4896" s="5" t="str">
        <f>TEXT(Table1[[#This Row],[Date]],"mmm")</f>
        <v>Jun</v>
      </c>
      <c r="O4896" s="5">
        <f>YEAR(Table1[[#This Row],[Date]])</f>
        <v>2023</v>
      </c>
    </row>
    <row r="4897" spans="1:15" x14ac:dyDescent="0.25">
      <c r="A4897" s="5">
        <v>4896</v>
      </c>
      <c r="B4897" s="6">
        <v>45195</v>
      </c>
      <c r="C4897" s="5" t="s">
        <v>70</v>
      </c>
      <c r="D4897" s="5" t="str">
        <f>VLOOKUP($C4897,'Sales Person'!$A$1:$C$21,2,0)</f>
        <v>Cathy Kelley</v>
      </c>
      <c r="E4897" s="5" t="s">
        <v>2</v>
      </c>
      <c r="F4897" s="5" t="str">
        <f>VLOOKUP($E4897,Country!$A$1:$B$11,2,0)</f>
        <v>North America</v>
      </c>
      <c r="G4897" s="5" t="s">
        <v>20</v>
      </c>
      <c r="H4897" s="5" t="str">
        <f>VLOOKUP($G4897,Products!$A$1:$C$11,COLUMNS(Products!$A$2:B4897),0)</f>
        <v>Office Equipment</v>
      </c>
      <c r="I4897" s="5">
        <f>VLOOKUP($G4897,Products!$A$1:$C$11,COLUMNS(Products!$A$2:C4897),0)</f>
        <v>350.59</v>
      </c>
      <c r="J4897" s="5">
        <v>208.39</v>
      </c>
      <c r="K4897" s="5" t="s">
        <v>81</v>
      </c>
      <c r="L4897" s="6">
        <v>45196</v>
      </c>
      <c r="M4897" s="5">
        <f t="shared" si="76"/>
        <v>1</v>
      </c>
      <c r="N4897" s="5" t="str">
        <f>TEXT(Table1[[#This Row],[Date]],"mmm")</f>
        <v>Sep</v>
      </c>
      <c r="O4897" s="5">
        <f>YEAR(Table1[[#This Row],[Date]])</f>
        <v>2023</v>
      </c>
    </row>
    <row r="4898" spans="1:15" x14ac:dyDescent="0.25">
      <c r="A4898" s="5">
        <v>4897</v>
      </c>
      <c r="B4898" s="6">
        <v>45268</v>
      </c>
      <c r="C4898" s="5" t="s">
        <v>58</v>
      </c>
      <c r="D4898" s="5" t="str">
        <f>VLOOKUP($C4898,'Sales Person'!$A$1:$C$21,2,0)</f>
        <v>Nick Patrick</v>
      </c>
      <c r="E4898" s="5" t="s">
        <v>4</v>
      </c>
      <c r="F4898" s="5" t="str">
        <f>VLOOKUP($E4898,Country!$A$1:$B$11,2,0)</f>
        <v>North America</v>
      </c>
      <c r="G4898" s="5" t="s">
        <v>33</v>
      </c>
      <c r="H4898" s="5" t="str">
        <f>VLOOKUP($G4898,Products!$A$1:$C$11,COLUMNS(Products!$A$2:B4898),0)</f>
        <v>Electronics</v>
      </c>
      <c r="I4898" s="5">
        <f>VLOOKUP($G4898,Products!$A$1:$C$11,COLUMNS(Products!$A$2:C4898),0)</f>
        <v>381.62</v>
      </c>
      <c r="J4898" s="5">
        <v>457.23</v>
      </c>
      <c r="K4898" s="5" t="s">
        <v>82</v>
      </c>
      <c r="L4898" s="5" t="s">
        <v>83</v>
      </c>
      <c r="M4898" s="5" t="str">
        <f t="shared" si="76"/>
        <v>0</v>
      </c>
      <c r="N4898" s="5" t="str">
        <f>TEXT(Table1[[#This Row],[Date]],"mmm")</f>
        <v>Dec</v>
      </c>
      <c r="O4898" s="5">
        <f>YEAR(Table1[[#This Row],[Date]])</f>
        <v>2023</v>
      </c>
    </row>
    <row r="4899" spans="1:15" x14ac:dyDescent="0.25">
      <c r="A4899" s="5">
        <v>4898</v>
      </c>
      <c r="B4899" s="6">
        <v>45520</v>
      </c>
      <c r="C4899" s="5" t="s">
        <v>66</v>
      </c>
      <c r="D4899" s="5" t="str">
        <f>VLOOKUP($C4899,'Sales Person'!$A$1:$C$21,2,0)</f>
        <v>Michale Cole</v>
      </c>
      <c r="E4899" s="5" t="s">
        <v>15</v>
      </c>
      <c r="F4899" s="5" t="str">
        <f>VLOOKUP($E4899,Country!$A$1:$B$11,2,0)</f>
        <v>Oceania</v>
      </c>
      <c r="G4899" s="5" t="s">
        <v>20</v>
      </c>
      <c r="H4899" s="5" t="str">
        <f>VLOOKUP($G4899,Products!$A$1:$C$11,COLUMNS(Products!$A$2:B4899),0)</f>
        <v>Office Equipment</v>
      </c>
      <c r="I4899" s="5">
        <f>VLOOKUP($G4899,Products!$A$1:$C$11,COLUMNS(Products!$A$2:C4899),0)</f>
        <v>350.59</v>
      </c>
      <c r="J4899" s="5">
        <v>238.46</v>
      </c>
      <c r="K4899" s="5" t="s">
        <v>81</v>
      </c>
      <c r="L4899" s="6">
        <v>45540</v>
      </c>
      <c r="M4899" s="5">
        <f t="shared" si="76"/>
        <v>20</v>
      </c>
      <c r="N4899" s="5" t="str">
        <f>TEXT(Table1[[#This Row],[Date]],"mmm")</f>
        <v>Aug</v>
      </c>
      <c r="O4899" s="5">
        <f>YEAR(Table1[[#This Row],[Date]])</f>
        <v>2024</v>
      </c>
    </row>
    <row r="4900" spans="1:15" x14ac:dyDescent="0.25">
      <c r="A4900" s="5">
        <v>4899</v>
      </c>
      <c r="B4900" s="6">
        <v>45359</v>
      </c>
      <c r="C4900" s="5" t="s">
        <v>42</v>
      </c>
      <c r="D4900" s="5" t="str">
        <f>VLOOKUP($C4900,'Sales Person'!$A$1:$C$21,2,0)</f>
        <v>Cathy Kelley</v>
      </c>
      <c r="E4900" s="5" t="s">
        <v>5</v>
      </c>
      <c r="F4900" s="5" t="str">
        <f>VLOOKUP($E4900,Country!$A$1:$B$11,2,0)</f>
        <v>South America</v>
      </c>
      <c r="G4900" s="5" t="s">
        <v>22</v>
      </c>
      <c r="H4900" s="5" t="str">
        <f>VLOOKUP($G4900,Products!$A$1:$C$11,COLUMNS(Products!$A$2:B4900),0)</f>
        <v>Computing</v>
      </c>
      <c r="I4900" s="5">
        <f>VLOOKUP($G4900,Products!$A$1:$C$11,COLUMNS(Products!$A$2:C4900),0)</f>
        <v>415.78</v>
      </c>
      <c r="J4900" s="5">
        <v>391.31</v>
      </c>
      <c r="K4900" s="5" t="s">
        <v>81</v>
      </c>
      <c r="L4900" s="6">
        <v>45363</v>
      </c>
      <c r="M4900" s="5">
        <f t="shared" si="76"/>
        <v>4</v>
      </c>
      <c r="N4900" s="5" t="str">
        <f>TEXT(Table1[[#This Row],[Date]],"mmm")</f>
        <v>Mar</v>
      </c>
      <c r="O4900" s="5">
        <f>YEAR(Table1[[#This Row],[Date]])</f>
        <v>2024</v>
      </c>
    </row>
    <row r="4901" spans="1:15" x14ac:dyDescent="0.25">
      <c r="A4901" s="5">
        <v>4900</v>
      </c>
      <c r="B4901" s="6">
        <v>45282</v>
      </c>
      <c r="C4901" s="5" t="s">
        <v>72</v>
      </c>
      <c r="D4901" s="5" t="str">
        <f>VLOOKUP($C4901,'Sales Person'!$A$1:$C$21,2,0)</f>
        <v>Cathy Kelley</v>
      </c>
      <c r="E4901" s="5" t="s">
        <v>7</v>
      </c>
      <c r="F4901" s="5" t="str">
        <f>VLOOKUP($E4901,Country!$A$1:$B$11,2,0)</f>
        <v>Europe</v>
      </c>
      <c r="G4901" s="5" t="s">
        <v>26</v>
      </c>
      <c r="H4901" s="5" t="str">
        <f>VLOOKUP($G4901,Products!$A$1:$C$11,COLUMNS(Products!$A$2:B4901),0)</f>
        <v>Electronics</v>
      </c>
      <c r="I4901" s="5">
        <f>VLOOKUP($G4901,Products!$A$1:$C$11,COLUMNS(Products!$A$2:C4901),0)</f>
        <v>263.2</v>
      </c>
      <c r="J4901" s="5">
        <v>747.46</v>
      </c>
      <c r="K4901" s="5" t="s">
        <v>81</v>
      </c>
      <c r="L4901" s="6">
        <v>45290</v>
      </c>
      <c r="M4901" s="5">
        <f t="shared" si="76"/>
        <v>8</v>
      </c>
      <c r="N4901" s="5" t="str">
        <f>TEXT(Table1[[#This Row],[Date]],"mmm")</f>
        <v>Dec</v>
      </c>
      <c r="O4901" s="5">
        <f>YEAR(Table1[[#This Row],[Date]])</f>
        <v>2023</v>
      </c>
    </row>
    <row r="4902" spans="1:15" x14ac:dyDescent="0.25">
      <c r="A4902" s="5">
        <v>4901</v>
      </c>
      <c r="B4902" s="6">
        <v>45415</v>
      </c>
      <c r="C4902" s="5" t="s">
        <v>48</v>
      </c>
      <c r="D4902" s="5" t="str">
        <f>VLOOKUP($C4902,'Sales Person'!$A$1:$C$21,2,0)</f>
        <v>Cathy Kelley</v>
      </c>
      <c r="E4902" s="5" t="s">
        <v>10</v>
      </c>
      <c r="F4902" s="5" t="str">
        <f>VLOOKUP($E4902,Country!$A$1:$B$11,2,0)</f>
        <v>Europe</v>
      </c>
      <c r="G4902" s="5" t="s">
        <v>32</v>
      </c>
      <c r="H4902" s="5" t="str">
        <f>VLOOKUP($G4902,Products!$A$1:$C$11,COLUMNS(Products!$A$2:B4902),0)</f>
        <v>Audio</v>
      </c>
      <c r="I4902" s="5">
        <f>VLOOKUP($G4902,Products!$A$1:$C$11,COLUMNS(Products!$A$2:C4902),0)</f>
        <v>143.09</v>
      </c>
      <c r="J4902" s="5">
        <v>346.88</v>
      </c>
      <c r="K4902" s="5" t="s">
        <v>81</v>
      </c>
      <c r="L4902" s="6">
        <v>45421</v>
      </c>
      <c r="M4902" s="5">
        <f t="shared" si="76"/>
        <v>6</v>
      </c>
      <c r="N4902" s="5" t="str">
        <f>TEXT(Table1[[#This Row],[Date]],"mmm")</f>
        <v>May</v>
      </c>
      <c r="O4902" s="5">
        <f>YEAR(Table1[[#This Row],[Date]])</f>
        <v>2024</v>
      </c>
    </row>
    <row r="4903" spans="1:15" x14ac:dyDescent="0.25">
      <c r="A4903" s="5">
        <v>4902</v>
      </c>
      <c r="B4903" s="6">
        <v>45317</v>
      </c>
      <c r="C4903" s="5" t="s">
        <v>40</v>
      </c>
      <c r="D4903" s="5" t="str">
        <f>VLOOKUP($C4903,'Sales Person'!$A$1:$C$21,2,0)</f>
        <v>Samantha Irvin</v>
      </c>
      <c r="E4903" s="5" t="s">
        <v>4</v>
      </c>
      <c r="F4903" s="5" t="str">
        <f>VLOOKUP($E4903,Country!$A$1:$B$11,2,0)</f>
        <v>North America</v>
      </c>
      <c r="G4903" s="5" t="s">
        <v>22</v>
      </c>
      <c r="H4903" s="5" t="str">
        <f>VLOOKUP($G4903,Products!$A$1:$C$11,COLUMNS(Products!$A$2:B4903),0)</f>
        <v>Computing</v>
      </c>
      <c r="I4903" s="5">
        <f>VLOOKUP($G4903,Products!$A$1:$C$11,COLUMNS(Products!$A$2:C4903),0)</f>
        <v>415.78</v>
      </c>
      <c r="J4903" s="5">
        <v>574.9</v>
      </c>
      <c r="K4903" s="5" t="s">
        <v>82</v>
      </c>
      <c r="L4903" s="5" t="s">
        <v>83</v>
      </c>
      <c r="M4903" s="5" t="str">
        <f t="shared" si="76"/>
        <v>0</v>
      </c>
      <c r="N4903" s="5" t="str">
        <f>TEXT(Table1[[#This Row],[Date]],"mmm")</f>
        <v>Jan</v>
      </c>
      <c r="O4903" s="5">
        <f>YEAR(Table1[[#This Row],[Date]])</f>
        <v>2024</v>
      </c>
    </row>
    <row r="4904" spans="1:15" x14ac:dyDescent="0.25">
      <c r="A4904" s="5">
        <v>4903</v>
      </c>
      <c r="B4904" s="6">
        <v>44944</v>
      </c>
      <c r="C4904" s="5" t="s">
        <v>42</v>
      </c>
      <c r="D4904" s="5" t="str">
        <f>VLOOKUP($C4904,'Sales Person'!$A$1:$C$21,2,0)</f>
        <v>Cathy Kelley</v>
      </c>
      <c r="E4904" s="5" t="s">
        <v>13</v>
      </c>
      <c r="F4904" s="5" t="str">
        <f>VLOOKUP($E4904,Country!$A$1:$B$11,2,0)</f>
        <v>Asia</v>
      </c>
      <c r="G4904" s="5" t="s">
        <v>26</v>
      </c>
      <c r="H4904" s="5" t="str">
        <f>VLOOKUP($G4904,Products!$A$1:$C$11,COLUMNS(Products!$A$2:B4904),0)</f>
        <v>Electronics</v>
      </c>
      <c r="I4904" s="5">
        <f>VLOOKUP($G4904,Products!$A$1:$C$11,COLUMNS(Products!$A$2:C4904),0)</f>
        <v>263.2</v>
      </c>
      <c r="J4904" s="5">
        <v>237.86</v>
      </c>
      <c r="K4904" s="5" t="s">
        <v>84</v>
      </c>
      <c r="L4904" s="5" t="s">
        <v>83</v>
      </c>
      <c r="M4904" s="5" t="str">
        <f t="shared" si="76"/>
        <v>0</v>
      </c>
      <c r="N4904" s="5" t="str">
        <f>TEXT(Table1[[#This Row],[Date]],"mmm")</f>
        <v>Jan</v>
      </c>
      <c r="O4904" s="5">
        <f>YEAR(Table1[[#This Row],[Date]])</f>
        <v>2023</v>
      </c>
    </row>
    <row r="4905" spans="1:15" x14ac:dyDescent="0.25">
      <c r="A4905" s="5">
        <v>4904</v>
      </c>
      <c r="B4905" s="6">
        <v>44943</v>
      </c>
      <c r="C4905" s="5" t="s">
        <v>62</v>
      </c>
      <c r="D4905" s="5" t="str">
        <f>VLOOKUP($C4905,'Sales Person'!$A$1:$C$21,2,0)</f>
        <v>Cathy Kelley</v>
      </c>
      <c r="E4905" s="5" t="s">
        <v>2</v>
      </c>
      <c r="F4905" s="5" t="str">
        <f>VLOOKUP($E4905,Country!$A$1:$B$11,2,0)</f>
        <v>North America</v>
      </c>
      <c r="G4905" s="5" t="s">
        <v>26</v>
      </c>
      <c r="H4905" s="5" t="str">
        <f>VLOOKUP($G4905,Products!$A$1:$C$11,COLUMNS(Products!$A$2:B4905),0)</f>
        <v>Electronics</v>
      </c>
      <c r="I4905" s="5">
        <f>VLOOKUP($G4905,Products!$A$1:$C$11,COLUMNS(Products!$A$2:C4905),0)</f>
        <v>263.2</v>
      </c>
      <c r="J4905" s="5">
        <v>128.97</v>
      </c>
      <c r="K4905" s="5" t="s">
        <v>84</v>
      </c>
      <c r="L4905" s="5" t="s">
        <v>83</v>
      </c>
      <c r="M4905" s="5" t="str">
        <f t="shared" si="76"/>
        <v>0</v>
      </c>
      <c r="N4905" s="5" t="str">
        <f>TEXT(Table1[[#This Row],[Date]],"mmm")</f>
        <v>Jan</v>
      </c>
      <c r="O4905" s="5">
        <f>YEAR(Table1[[#This Row],[Date]])</f>
        <v>2023</v>
      </c>
    </row>
    <row r="4906" spans="1:15" x14ac:dyDescent="0.25">
      <c r="A4906" s="5">
        <v>4905</v>
      </c>
      <c r="B4906" s="6">
        <v>45119</v>
      </c>
      <c r="C4906" s="5" t="s">
        <v>36</v>
      </c>
      <c r="D4906" s="5" t="str">
        <f>VLOOKUP($C4906,'Sales Person'!$A$1:$C$21,2,0)</f>
        <v>Michale Cole</v>
      </c>
      <c r="E4906" s="5" t="s">
        <v>14</v>
      </c>
      <c r="F4906" s="5" t="str">
        <f>VLOOKUP($E4906,Country!$A$1:$B$11,2,0)</f>
        <v>Asia</v>
      </c>
      <c r="G4906" s="5" t="s">
        <v>20</v>
      </c>
      <c r="H4906" s="5" t="str">
        <f>VLOOKUP($G4906,Products!$A$1:$C$11,COLUMNS(Products!$A$2:B4906),0)</f>
        <v>Office Equipment</v>
      </c>
      <c r="I4906" s="5">
        <f>VLOOKUP($G4906,Products!$A$1:$C$11,COLUMNS(Products!$A$2:C4906),0)</f>
        <v>350.59</v>
      </c>
      <c r="J4906" s="5">
        <v>864</v>
      </c>
      <c r="K4906" s="5" t="s">
        <v>81</v>
      </c>
      <c r="L4906" s="6">
        <v>45137</v>
      </c>
      <c r="M4906" s="5">
        <f t="shared" si="76"/>
        <v>18</v>
      </c>
      <c r="N4906" s="5" t="str">
        <f>TEXT(Table1[[#This Row],[Date]],"mmm")</f>
        <v>Jul</v>
      </c>
      <c r="O4906" s="5">
        <f>YEAR(Table1[[#This Row],[Date]])</f>
        <v>2023</v>
      </c>
    </row>
    <row r="4907" spans="1:15" x14ac:dyDescent="0.25">
      <c r="A4907" s="5">
        <v>4906</v>
      </c>
      <c r="B4907" s="6">
        <v>45419</v>
      </c>
      <c r="C4907" s="5" t="s">
        <v>40</v>
      </c>
      <c r="D4907" s="5" t="str">
        <f>VLOOKUP($C4907,'Sales Person'!$A$1:$C$21,2,0)</f>
        <v>Samantha Irvin</v>
      </c>
      <c r="E4907" s="5" t="s">
        <v>14</v>
      </c>
      <c r="F4907" s="5" t="str">
        <f>VLOOKUP($E4907,Country!$A$1:$B$11,2,0)</f>
        <v>Asia</v>
      </c>
      <c r="G4907" s="5" t="s">
        <v>26</v>
      </c>
      <c r="H4907" s="5" t="str">
        <f>VLOOKUP($G4907,Products!$A$1:$C$11,COLUMNS(Products!$A$2:B4907),0)</f>
        <v>Electronics</v>
      </c>
      <c r="I4907" s="5">
        <f>VLOOKUP($G4907,Products!$A$1:$C$11,COLUMNS(Products!$A$2:C4907),0)</f>
        <v>263.2</v>
      </c>
      <c r="J4907" s="5">
        <v>991.1</v>
      </c>
      <c r="K4907" s="5" t="s">
        <v>81</v>
      </c>
      <c r="L4907" s="6">
        <v>45437</v>
      </c>
      <c r="M4907" s="5">
        <f t="shared" si="76"/>
        <v>18</v>
      </c>
      <c r="N4907" s="5" t="str">
        <f>TEXT(Table1[[#This Row],[Date]],"mmm")</f>
        <v>May</v>
      </c>
      <c r="O4907" s="5">
        <f>YEAR(Table1[[#This Row],[Date]])</f>
        <v>2024</v>
      </c>
    </row>
    <row r="4908" spans="1:15" x14ac:dyDescent="0.25">
      <c r="A4908" s="5">
        <v>4907</v>
      </c>
      <c r="B4908" s="6">
        <v>44954</v>
      </c>
      <c r="C4908" s="5" t="s">
        <v>58</v>
      </c>
      <c r="D4908" s="5" t="str">
        <f>VLOOKUP($C4908,'Sales Person'!$A$1:$C$21,2,0)</f>
        <v>Nick Patrick</v>
      </c>
      <c r="E4908" s="5" t="s">
        <v>15</v>
      </c>
      <c r="F4908" s="5" t="str">
        <f>VLOOKUP($E4908,Country!$A$1:$B$11,2,0)</f>
        <v>Oceania</v>
      </c>
      <c r="G4908" s="5" t="s">
        <v>20</v>
      </c>
      <c r="H4908" s="5" t="str">
        <f>VLOOKUP($G4908,Products!$A$1:$C$11,COLUMNS(Products!$A$2:B4908),0)</f>
        <v>Office Equipment</v>
      </c>
      <c r="I4908" s="5">
        <f>VLOOKUP($G4908,Products!$A$1:$C$11,COLUMNS(Products!$A$2:C4908),0)</f>
        <v>350.59</v>
      </c>
      <c r="J4908" s="5">
        <v>413.59</v>
      </c>
      <c r="K4908" s="5" t="s">
        <v>82</v>
      </c>
      <c r="L4908" s="5" t="s">
        <v>83</v>
      </c>
      <c r="M4908" s="5" t="str">
        <f t="shared" si="76"/>
        <v>0</v>
      </c>
      <c r="N4908" s="5" t="str">
        <f>TEXT(Table1[[#This Row],[Date]],"mmm")</f>
        <v>Jan</v>
      </c>
      <c r="O4908" s="5">
        <f>YEAR(Table1[[#This Row],[Date]])</f>
        <v>2023</v>
      </c>
    </row>
    <row r="4909" spans="1:15" x14ac:dyDescent="0.25">
      <c r="A4909" s="5">
        <v>4908</v>
      </c>
      <c r="B4909" s="6">
        <v>45392</v>
      </c>
      <c r="C4909" s="5" t="s">
        <v>56</v>
      </c>
      <c r="D4909" s="5" t="str">
        <f>VLOOKUP($C4909,'Sales Person'!$A$1:$C$21,2,0)</f>
        <v>Nick Patrick</v>
      </c>
      <c r="E4909" s="5" t="s">
        <v>5</v>
      </c>
      <c r="F4909" s="5" t="str">
        <f>VLOOKUP($E4909,Country!$A$1:$B$11,2,0)</f>
        <v>South America</v>
      </c>
      <c r="G4909" s="5" t="s">
        <v>26</v>
      </c>
      <c r="H4909" s="5" t="str">
        <f>VLOOKUP($G4909,Products!$A$1:$C$11,COLUMNS(Products!$A$2:B4909),0)</f>
        <v>Electronics</v>
      </c>
      <c r="I4909" s="5">
        <f>VLOOKUP($G4909,Products!$A$1:$C$11,COLUMNS(Products!$A$2:C4909),0)</f>
        <v>263.2</v>
      </c>
      <c r="J4909" s="5">
        <v>657.43</v>
      </c>
      <c r="K4909" s="5" t="s">
        <v>81</v>
      </c>
      <c r="L4909" s="6">
        <v>45396</v>
      </c>
      <c r="M4909" s="5">
        <f t="shared" si="76"/>
        <v>4</v>
      </c>
      <c r="N4909" s="5" t="str">
        <f>TEXT(Table1[[#This Row],[Date]],"mmm")</f>
        <v>Apr</v>
      </c>
      <c r="O4909" s="5">
        <f>YEAR(Table1[[#This Row],[Date]])</f>
        <v>2024</v>
      </c>
    </row>
    <row r="4910" spans="1:15" x14ac:dyDescent="0.25">
      <c r="A4910" s="5">
        <v>4909</v>
      </c>
      <c r="B4910" s="6">
        <v>45503</v>
      </c>
      <c r="C4910" s="5" t="s">
        <v>44</v>
      </c>
      <c r="D4910" s="5" t="str">
        <f>VLOOKUP($C4910,'Sales Person'!$A$1:$C$21,2,0)</f>
        <v>Cathy Kelley</v>
      </c>
      <c r="E4910" s="5" t="s">
        <v>11</v>
      </c>
      <c r="F4910" s="5" t="str">
        <f>VLOOKUP($E4910,Country!$A$1:$B$11,2,0)</f>
        <v>Asia</v>
      </c>
      <c r="G4910" s="5" t="s">
        <v>31</v>
      </c>
      <c r="H4910" s="5" t="str">
        <f>VLOOKUP($G4910,Products!$A$1:$C$11,COLUMNS(Products!$A$2:B4910),0)</f>
        <v>Electronics</v>
      </c>
      <c r="I4910" s="5">
        <f>VLOOKUP($G4910,Products!$A$1:$C$11,COLUMNS(Products!$A$2:C4910),0)</f>
        <v>71.97</v>
      </c>
      <c r="J4910" s="5">
        <v>859.22</v>
      </c>
      <c r="K4910" s="5" t="s">
        <v>81</v>
      </c>
      <c r="L4910" s="6">
        <v>45515</v>
      </c>
      <c r="M4910" s="5">
        <f t="shared" si="76"/>
        <v>12</v>
      </c>
      <c r="N4910" s="5" t="str">
        <f>TEXT(Table1[[#This Row],[Date]],"mmm")</f>
        <v>Jul</v>
      </c>
      <c r="O4910" s="5">
        <f>YEAR(Table1[[#This Row],[Date]])</f>
        <v>2024</v>
      </c>
    </row>
    <row r="4911" spans="1:15" x14ac:dyDescent="0.25">
      <c r="A4911" s="5">
        <v>4910</v>
      </c>
      <c r="B4911" s="6">
        <v>45250</v>
      </c>
      <c r="C4911" s="5" t="s">
        <v>46</v>
      </c>
      <c r="D4911" s="5" t="str">
        <f>VLOOKUP($C4911,'Sales Person'!$A$1:$C$21,2,0)</f>
        <v>Nick Patrick</v>
      </c>
      <c r="E4911" s="5" t="s">
        <v>15</v>
      </c>
      <c r="F4911" s="5" t="str">
        <f>VLOOKUP($E4911,Country!$A$1:$B$11,2,0)</f>
        <v>Oceania</v>
      </c>
      <c r="G4911" s="5" t="s">
        <v>30</v>
      </c>
      <c r="H4911" s="5" t="str">
        <f>VLOOKUP($G4911,Products!$A$1:$C$11,COLUMNS(Products!$A$2:B4911),0)</f>
        <v>Audio</v>
      </c>
      <c r="I4911" s="5">
        <f>VLOOKUP($G4911,Products!$A$1:$C$11,COLUMNS(Products!$A$2:C4911),0)</f>
        <v>199.57</v>
      </c>
      <c r="J4911" s="5">
        <v>657.98</v>
      </c>
      <c r="K4911" s="5" t="s">
        <v>82</v>
      </c>
      <c r="L4911" s="5" t="s">
        <v>83</v>
      </c>
      <c r="M4911" s="5" t="str">
        <f t="shared" si="76"/>
        <v>0</v>
      </c>
      <c r="N4911" s="5" t="str">
        <f>TEXT(Table1[[#This Row],[Date]],"mmm")</f>
        <v>Nov</v>
      </c>
      <c r="O4911" s="5">
        <f>YEAR(Table1[[#This Row],[Date]])</f>
        <v>2023</v>
      </c>
    </row>
    <row r="4912" spans="1:15" x14ac:dyDescent="0.25">
      <c r="A4912" s="5">
        <v>4911</v>
      </c>
      <c r="B4912" s="6">
        <v>44956</v>
      </c>
      <c r="C4912" s="5" t="s">
        <v>50</v>
      </c>
      <c r="D4912" s="5" t="str">
        <f>VLOOKUP($C4912,'Sales Person'!$A$1:$C$21,2,0)</f>
        <v>Michale Cole</v>
      </c>
      <c r="E4912" s="5" t="s">
        <v>13</v>
      </c>
      <c r="F4912" s="5" t="str">
        <f>VLOOKUP($E4912,Country!$A$1:$B$11,2,0)</f>
        <v>Asia</v>
      </c>
      <c r="G4912" s="5" t="s">
        <v>32</v>
      </c>
      <c r="H4912" s="5" t="str">
        <f>VLOOKUP($G4912,Products!$A$1:$C$11,COLUMNS(Products!$A$2:B4912),0)</f>
        <v>Audio</v>
      </c>
      <c r="I4912" s="5">
        <f>VLOOKUP($G4912,Products!$A$1:$C$11,COLUMNS(Products!$A$2:C4912),0)</f>
        <v>143.09</v>
      </c>
      <c r="J4912" s="5">
        <v>580.73</v>
      </c>
      <c r="K4912" s="5" t="s">
        <v>84</v>
      </c>
      <c r="L4912" s="5" t="s">
        <v>83</v>
      </c>
      <c r="M4912" s="5" t="str">
        <f t="shared" si="76"/>
        <v>0</v>
      </c>
      <c r="N4912" s="5" t="str">
        <f>TEXT(Table1[[#This Row],[Date]],"mmm")</f>
        <v>Jan</v>
      </c>
      <c r="O4912" s="5">
        <f>YEAR(Table1[[#This Row],[Date]])</f>
        <v>2023</v>
      </c>
    </row>
    <row r="4913" spans="1:15" x14ac:dyDescent="0.25">
      <c r="A4913" s="5">
        <v>4912</v>
      </c>
      <c r="B4913" s="6">
        <v>45379</v>
      </c>
      <c r="C4913" s="5" t="s">
        <v>60</v>
      </c>
      <c r="D4913" s="5" t="str">
        <f>VLOOKUP($C4913,'Sales Person'!$A$1:$C$21,2,0)</f>
        <v>Cathy Kelley</v>
      </c>
      <c r="E4913" s="5" t="s">
        <v>2</v>
      </c>
      <c r="F4913" s="5" t="str">
        <f>VLOOKUP($E4913,Country!$A$1:$B$11,2,0)</f>
        <v>North America</v>
      </c>
      <c r="G4913" s="5" t="s">
        <v>33</v>
      </c>
      <c r="H4913" s="5" t="str">
        <f>VLOOKUP($G4913,Products!$A$1:$C$11,COLUMNS(Products!$A$2:B4913),0)</f>
        <v>Electronics</v>
      </c>
      <c r="I4913" s="5">
        <f>VLOOKUP($G4913,Products!$A$1:$C$11,COLUMNS(Products!$A$2:C4913),0)</f>
        <v>381.62</v>
      </c>
      <c r="J4913" s="5">
        <v>641.79</v>
      </c>
      <c r="K4913" s="5" t="s">
        <v>81</v>
      </c>
      <c r="L4913" s="6">
        <v>45380</v>
      </c>
      <c r="M4913" s="5">
        <f t="shared" si="76"/>
        <v>1</v>
      </c>
      <c r="N4913" s="5" t="str">
        <f>TEXT(Table1[[#This Row],[Date]],"mmm")</f>
        <v>Mar</v>
      </c>
      <c r="O4913" s="5">
        <f>YEAR(Table1[[#This Row],[Date]])</f>
        <v>2024</v>
      </c>
    </row>
    <row r="4914" spans="1:15" x14ac:dyDescent="0.25">
      <c r="A4914" s="5">
        <v>4913</v>
      </c>
      <c r="B4914" s="6">
        <v>45277</v>
      </c>
      <c r="C4914" s="5" t="s">
        <v>48</v>
      </c>
      <c r="D4914" s="5" t="str">
        <f>VLOOKUP($C4914,'Sales Person'!$A$1:$C$21,2,0)</f>
        <v>Cathy Kelley</v>
      </c>
      <c r="E4914" s="5" t="s">
        <v>14</v>
      </c>
      <c r="F4914" s="5" t="str">
        <f>VLOOKUP($E4914,Country!$A$1:$B$11,2,0)</f>
        <v>Asia</v>
      </c>
      <c r="G4914" s="5" t="s">
        <v>22</v>
      </c>
      <c r="H4914" s="5" t="str">
        <f>VLOOKUP($G4914,Products!$A$1:$C$11,COLUMNS(Products!$A$2:B4914),0)</f>
        <v>Computing</v>
      </c>
      <c r="I4914" s="5">
        <f>VLOOKUP($G4914,Products!$A$1:$C$11,COLUMNS(Products!$A$2:C4914),0)</f>
        <v>415.78</v>
      </c>
      <c r="J4914" s="5">
        <v>901.2</v>
      </c>
      <c r="K4914" s="5" t="s">
        <v>84</v>
      </c>
      <c r="L4914" s="5" t="s">
        <v>83</v>
      </c>
      <c r="M4914" s="5" t="str">
        <f t="shared" si="76"/>
        <v>0</v>
      </c>
      <c r="N4914" s="5" t="str">
        <f>TEXT(Table1[[#This Row],[Date]],"mmm")</f>
        <v>Dec</v>
      </c>
      <c r="O4914" s="5">
        <f>YEAR(Table1[[#This Row],[Date]])</f>
        <v>2023</v>
      </c>
    </row>
    <row r="4915" spans="1:15" x14ac:dyDescent="0.25">
      <c r="A4915" s="5">
        <v>4914</v>
      </c>
      <c r="B4915" s="6">
        <v>45146</v>
      </c>
      <c r="C4915" s="5" t="s">
        <v>42</v>
      </c>
      <c r="D4915" s="5" t="str">
        <f>VLOOKUP($C4915,'Sales Person'!$A$1:$C$21,2,0)</f>
        <v>Cathy Kelley</v>
      </c>
      <c r="E4915" s="5" t="s">
        <v>10</v>
      </c>
      <c r="F4915" s="5" t="str">
        <f>VLOOKUP($E4915,Country!$A$1:$B$11,2,0)</f>
        <v>Europe</v>
      </c>
      <c r="G4915" s="5" t="s">
        <v>26</v>
      </c>
      <c r="H4915" s="5" t="str">
        <f>VLOOKUP($G4915,Products!$A$1:$C$11,COLUMNS(Products!$A$2:B4915),0)</f>
        <v>Electronics</v>
      </c>
      <c r="I4915" s="5">
        <f>VLOOKUP($G4915,Products!$A$1:$C$11,COLUMNS(Products!$A$2:C4915),0)</f>
        <v>263.2</v>
      </c>
      <c r="J4915" s="5">
        <v>367.18</v>
      </c>
      <c r="K4915" s="5" t="s">
        <v>84</v>
      </c>
      <c r="L4915" s="5" t="s">
        <v>83</v>
      </c>
      <c r="M4915" s="5" t="str">
        <f t="shared" si="76"/>
        <v>0</v>
      </c>
      <c r="N4915" s="5" t="str">
        <f>TEXT(Table1[[#This Row],[Date]],"mmm")</f>
        <v>Aug</v>
      </c>
      <c r="O4915" s="5">
        <f>YEAR(Table1[[#This Row],[Date]])</f>
        <v>2023</v>
      </c>
    </row>
    <row r="4916" spans="1:15" x14ac:dyDescent="0.25">
      <c r="A4916" s="5">
        <v>4915</v>
      </c>
      <c r="B4916" s="6">
        <v>45592</v>
      </c>
      <c r="C4916" s="5" t="s">
        <v>42</v>
      </c>
      <c r="D4916" s="5" t="str">
        <f>VLOOKUP($C4916,'Sales Person'!$A$1:$C$21,2,0)</f>
        <v>Cathy Kelley</v>
      </c>
      <c r="E4916" s="5" t="s">
        <v>9</v>
      </c>
      <c r="F4916" s="5" t="str">
        <f>VLOOKUP($E4916,Country!$A$1:$B$11,2,0)</f>
        <v>Europe</v>
      </c>
      <c r="G4916" s="5" t="s">
        <v>33</v>
      </c>
      <c r="H4916" s="5" t="str">
        <f>VLOOKUP($G4916,Products!$A$1:$C$11,COLUMNS(Products!$A$2:B4916),0)</f>
        <v>Electronics</v>
      </c>
      <c r="I4916" s="5">
        <f>VLOOKUP($G4916,Products!$A$1:$C$11,COLUMNS(Products!$A$2:C4916),0)</f>
        <v>381.62</v>
      </c>
      <c r="J4916" s="5">
        <v>104.97</v>
      </c>
      <c r="K4916" s="5" t="s">
        <v>81</v>
      </c>
      <c r="L4916" s="6">
        <v>45602</v>
      </c>
      <c r="M4916" s="5">
        <f t="shared" si="76"/>
        <v>10</v>
      </c>
      <c r="N4916" s="5" t="str">
        <f>TEXT(Table1[[#This Row],[Date]],"mmm")</f>
        <v>Oct</v>
      </c>
      <c r="O4916" s="5">
        <f>YEAR(Table1[[#This Row],[Date]])</f>
        <v>2024</v>
      </c>
    </row>
    <row r="4917" spans="1:15" x14ac:dyDescent="0.25">
      <c r="A4917" s="5">
        <v>4916</v>
      </c>
      <c r="B4917" s="6">
        <v>45480</v>
      </c>
      <c r="C4917" s="5" t="s">
        <v>44</v>
      </c>
      <c r="D4917" s="5" t="str">
        <f>VLOOKUP($C4917,'Sales Person'!$A$1:$C$21,2,0)</f>
        <v>Cathy Kelley</v>
      </c>
      <c r="E4917" s="5" t="s">
        <v>7</v>
      </c>
      <c r="F4917" s="5" t="str">
        <f>VLOOKUP($E4917,Country!$A$1:$B$11,2,0)</f>
        <v>Europe</v>
      </c>
      <c r="G4917" s="5" t="s">
        <v>33</v>
      </c>
      <c r="H4917" s="5" t="str">
        <f>VLOOKUP($G4917,Products!$A$1:$C$11,COLUMNS(Products!$A$2:B4917),0)</f>
        <v>Electronics</v>
      </c>
      <c r="I4917" s="5">
        <f>VLOOKUP($G4917,Products!$A$1:$C$11,COLUMNS(Products!$A$2:C4917),0)</f>
        <v>381.62</v>
      </c>
      <c r="J4917" s="5">
        <v>526.23</v>
      </c>
      <c r="K4917" s="5" t="s">
        <v>81</v>
      </c>
      <c r="L4917" s="6">
        <v>45488</v>
      </c>
      <c r="M4917" s="5">
        <f t="shared" si="76"/>
        <v>8</v>
      </c>
      <c r="N4917" s="5" t="str">
        <f>TEXT(Table1[[#This Row],[Date]],"mmm")</f>
        <v>Jul</v>
      </c>
      <c r="O4917" s="5">
        <f>YEAR(Table1[[#This Row],[Date]])</f>
        <v>2024</v>
      </c>
    </row>
    <row r="4918" spans="1:15" x14ac:dyDescent="0.25">
      <c r="A4918" s="5">
        <v>4917</v>
      </c>
      <c r="B4918" s="6">
        <v>45073</v>
      </c>
      <c r="C4918" s="5" t="s">
        <v>64</v>
      </c>
      <c r="D4918" s="5" t="str">
        <f>VLOOKUP($C4918,'Sales Person'!$A$1:$C$21,2,0)</f>
        <v>Michale Cole</v>
      </c>
      <c r="E4918" s="5" t="s">
        <v>9</v>
      </c>
      <c r="F4918" s="5" t="str">
        <f>VLOOKUP($E4918,Country!$A$1:$B$11,2,0)</f>
        <v>Europe</v>
      </c>
      <c r="G4918" s="5" t="s">
        <v>28</v>
      </c>
      <c r="H4918" s="5" t="str">
        <f>VLOOKUP($G4918,Products!$A$1:$C$11,COLUMNS(Products!$A$2:B4918),0)</f>
        <v>Electronics</v>
      </c>
      <c r="I4918" s="5">
        <f>VLOOKUP($G4918,Products!$A$1:$C$11,COLUMNS(Products!$A$2:C4918),0)</f>
        <v>282.79000000000002</v>
      </c>
      <c r="J4918" s="5">
        <v>818.91</v>
      </c>
      <c r="K4918" s="5" t="s">
        <v>84</v>
      </c>
      <c r="L4918" s="5" t="s">
        <v>83</v>
      </c>
      <c r="M4918" s="5" t="str">
        <f t="shared" si="76"/>
        <v>0</v>
      </c>
      <c r="N4918" s="5" t="str">
        <f>TEXT(Table1[[#This Row],[Date]],"mmm")</f>
        <v>May</v>
      </c>
      <c r="O4918" s="5">
        <f>YEAR(Table1[[#This Row],[Date]])</f>
        <v>2023</v>
      </c>
    </row>
    <row r="4919" spans="1:15" x14ac:dyDescent="0.25">
      <c r="A4919" s="5">
        <v>4918</v>
      </c>
      <c r="B4919" s="6">
        <v>45656</v>
      </c>
      <c r="C4919" s="5" t="s">
        <v>46</v>
      </c>
      <c r="D4919" s="5" t="str">
        <f>VLOOKUP($C4919,'Sales Person'!$A$1:$C$21,2,0)</f>
        <v>Nick Patrick</v>
      </c>
      <c r="E4919" s="5" t="s">
        <v>2</v>
      </c>
      <c r="F4919" s="5" t="str">
        <f>VLOOKUP($E4919,Country!$A$1:$B$11,2,0)</f>
        <v>North America</v>
      </c>
      <c r="G4919" s="5" t="s">
        <v>22</v>
      </c>
      <c r="H4919" s="5" t="str">
        <f>VLOOKUP($G4919,Products!$A$1:$C$11,COLUMNS(Products!$A$2:B4919),0)</f>
        <v>Computing</v>
      </c>
      <c r="I4919" s="5">
        <f>VLOOKUP($G4919,Products!$A$1:$C$11,COLUMNS(Products!$A$2:C4919),0)</f>
        <v>415.78</v>
      </c>
      <c r="J4919" s="5">
        <v>559.01</v>
      </c>
      <c r="K4919" s="5" t="s">
        <v>81</v>
      </c>
      <c r="L4919" s="6">
        <v>45657</v>
      </c>
      <c r="M4919" s="5">
        <f t="shared" si="76"/>
        <v>1</v>
      </c>
      <c r="N4919" s="5" t="str">
        <f>TEXT(Table1[[#This Row],[Date]],"mmm")</f>
        <v>Dec</v>
      </c>
      <c r="O4919" s="5">
        <f>YEAR(Table1[[#This Row],[Date]])</f>
        <v>2024</v>
      </c>
    </row>
    <row r="4920" spans="1:15" x14ac:dyDescent="0.25">
      <c r="A4920" s="5">
        <v>4919</v>
      </c>
      <c r="B4920" s="6">
        <v>45437</v>
      </c>
      <c r="C4920" s="5" t="s">
        <v>64</v>
      </c>
      <c r="D4920" s="5" t="str">
        <f>VLOOKUP($C4920,'Sales Person'!$A$1:$C$21,2,0)</f>
        <v>Michale Cole</v>
      </c>
      <c r="E4920" s="5" t="s">
        <v>2</v>
      </c>
      <c r="F4920" s="5" t="str">
        <f>VLOOKUP($E4920,Country!$A$1:$B$11,2,0)</f>
        <v>North America</v>
      </c>
      <c r="G4920" s="5" t="s">
        <v>29</v>
      </c>
      <c r="H4920" s="5" t="str">
        <f>VLOOKUP($G4920,Products!$A$1:$C$11,COLUMNS(Products!$A$2:B4920),0)</f>
        <v>Computing</v>
      </c>
      <c r="I4920" s="5">
        <f>VLOOKUP($G4920,Products!$A$1:$C$11,COLUMNS(Products!$A$2:C4920),0)</f>
        <v>104.6</v>
      </c>
      <c r="J4920" s="5">
        <v>397.72</v>
      </c>
      <c r="K4920" s="5" t="s">
        <v>82</v>
      </c>
      <c r="L4920" s="5" t="s">
        <v>83</v>
      </c>
      <c r="M4920" s="5" t="str">
        <f t="shared" si="76"/>
        <v>0</v>
      </c>
      <c r="N4920" s="5" t="str">
        <f>TEXT(Table1[[#This Row],[Date]],"mmm")</f>
        <v>May</v>
      </c>
      <c r="O4920" s="5">
        <f>YEAR(Table1[[#This Row],[Date]])</f>
        <v>2024</v>
      </c>
    </row>
    <row r="4921" spans="1:15" x14ac:dyDescent="0.25">
      <c r="A4921" s="5">
        <v>4920</v>
      </c>
      <c r="B4921" s="6">
        <v>45192</v>
      </c>
      <c r="C4921" s="5" t="s">
        <v>56</v>
      </c>
      <c r="D4921" s="5" t="str">
        <f>VLOOKUP($C4921,'Sales Person'!$A$1:$C$21,2,0)</f>
        <v>Nick Patrick</v>
      </c>
      <c r="E4921" s="5" t="s">
        <v>11</v>
      </c>
      <c r="F4921" s="5" t="str">
        <f>VLOOKUP($E4921,Country!$A$1:$B$11,2,0)</f>
        <v>Asia</v>
      </c>
      <c r="G4921" s="5" t="s">
        <v>33</v>
      </c>
      <c r="H4921" s="5" t="str">
        <f>VLOOKUP($G4921,Products!$A$1:$C$11,COLUMNS(Products!$A$2:B4921),0)</f>
        <v>Electronics</v>
      </c>
      <c r="I4921" s="5">
        <f>VLOOKUP($G4921,Products!$A$1:$C$11,COLUMNS(Products!$A$2:C4921),0)</f>
        <v>381.62</v>
      </c>
      <c r="J4921" s="5">
        <v>978.33</v>
      </c>
      <c r="K4921" s="5" t="s">
        <v>84</v>
      </c>
      <c r="L4921" s="5" t="s">
        <v>83</v>
      </c>
      <c r="M4921" s="5" t="str">
        <f t="shared" si="76"/>
        <v>0</v>
      </c>
      <c r="N4921" s="5" t="str">
        <f>TEXT(Table1[[#This Row],[Date]],"mmm")</f>
        <v>Sep</v>
      </c>
      <c r="O4921" s="5">
        <f>YEAR(Table1[[#This Row],[Date]])</f>
        <v>2023</v>
      </c>
    </row>
    <row r="4922" spans="1:15" x14ac:dyDescent="0.25">
      <c r="A4922" s="5">
        <v>4921</v>
      </c>
      <c r="B4922" s="6">
        <v>45521</v>
      </c>
      <c r="C4922" s="5" t="s">
        <v>62</v>
      </c>
      <c r="D4922" s="5" t="str">
        <f>VLOOKUP($C4922,'Sales Person'!$A$1:$C$21,2,0)</f>
        <v>Cathy Kelley</v>
      </c>
      <c r="E4922" s="5" t="s">
        <v>7</v>
      </c>
      <c r="F4922" s="5" t="str">
        <f>VLOOKUP($E4922,Country!$A$1:$B$11,2,0)</f>
        <v>Europe</v>
      </c>
      <c r="G4922" s="5" t="s">
        <v>33</v>
      </c>
      <c r="H4922" s="5" t="str">
        <f>VLOOKUP($G4922,Products!$A$1:$C$11,COLUMNS(Products!$A$2:B4922),0)</f>
        <v>Electronics</v>
      </c>
      <c r="I4922" s="5">
        <f>VLOOKUP($G4922,Products!$A$1:$C$11,COLUMNS(Products!$A$2:C4922),0)</f>
        <v>381.62</v>
      </c>
      <c r="J4922" s="5">
        <v>896.34</v>
      </c>
      <c r="K4922" s="5" t="s">
        <v>84</v>
      </c>
      <c r="L4922" s="5" t="s">
        <v>83</v>
      </c>
      <c r="M4922" s="5" t="str">
        <f t="shared" si="76"/>
        <v>0</v>
      </c>
      <c r="N4922" s="5" t="str">
        <f>TEXT(Table1[[#This Row],[Date]],"mmm")</f>
        <v>Aug</v>
      </c>
      <c r="O4922" s="5">
        <f>YEAR(Table1[[#This Row],[Date]])</f>
        <v>2024</v>
      </c>
    </row>
    <row r="4923" spans="1:15" x14ac:dyDescent="0.25">
      <c r="A4923" s="5">
        <v>4922</v>
      </c>
      <c r="B4923" s="6">
        <v>45227</v>
      </c>
      <c r="C4923" s="5" t="s">
        <v>60</v>
      </c>
      <c r="D4923" s="5" t="str">
        <f>VLOOKUP($C4923,'Sales Person'!$A$1:$C$21,2,0)</f>
        <v>Cathy Kelley</v>
      </c>
      <c r="E4923" s="5" t="s">
        <v>10</v>
      </c>
      <c r="F4923" s="5" t="str">
        <f>VLOOKUP($E4923,Country!$A$1:$B$11,2,0)</f>
        <v>Europe</v>
      </c>
      <c r="G4923" s="5" t="s">
        <v>20</v>
      </c>
      <c r="H4923" s="5" t="str">
        <f>VLOOKUP($G4923,Products!$A$1:$C$11,COLUMNS(Products!$A$2:B4923),0)</f>
        <v>Office Equipment</v>
      </c>
      <c r="I4923" s="5">
        <f>VLOOKUP($G4923,Products!$A$1:$C$11,COLUMNS(Products!$A$2:C4923),0)</f>
        <v>350.59</v>
      </c>
      <c r="J4923" s="5">
        <v>462.54</v>
      </c>
      <c r="K4923" s="5" t="s">
        <v>82</v>
      </c>
      <c r="L4923" s="5" t="s">
        <v>83</v>
      </c>
      <c r="M4923" s="5" t="str">
        <f t="shared" si="76"/>
        <v>0</v>
      </c>
      <c r="N4923" s="5" t="str">
        <f>TEXT(Table1[[#This Row],[Date]],"mmm")</f>
        <v>Oct</v>
      </c>
      <c r="O4923" s="5">
        <f>YEAR(Table1[[#This Row],[Date]])</f>
        <v>2023</v>
      </c>
    </row>
    <row r="4924" spans="1:15" x14ac:dyDescent="0.25">
      <c r="A4924" s="5">
        <v>4923</v>
      </c>
      <c r="B4924" s="6">
        <v>45078</v>
      </c>
      <c r="C4924" s="5" t="s">
        <v>50</v>
      </c>
      <c r="D4924" s="5" t="str">
        <f>VLOOKUP($C4924,'Sales Person'!$A$1:$C$21,2,0)</f>
        <v>Michale Cole</v>
      </c>
      <c r="E4924" s="5" t="s">
        <v>4</v>
      </c>
      <c r="F4924" s="5" t="str">
        <f>VLOOKUP($E4924,Country!$A$1:$B$11,2,0)</f>
        <v>North America</v>
      </c>
      <c r="G4924" s="5" t="s">
        <v>29</v>
      </c>
      <c r="H4924" s="5" t="str">
        <f>VLOOKUP($G4924,Products!$A$1:$C$11,COLUMNS(Products!$A$2:B4924),0)</f>
        <v>Computing</v>
      </c>
      <c r="I4924" s="5">
        <f>VLOOKUP($G4924,Products!$A$1:$C$11,COLUMNS(Products!$A$2:C4924),0)</f>
        <v>104.6</v>
      </c>
      <c r="J4924" s="5">
        <v>970.78</v>
      </c>
      <c r="K4924" s="5" t="s">
        <v>82</v>
      </c>
      <c r="L4924" s="5" t="s">
        <v>83</v>
      </c>
      <c r="M4924" s="5" t="str">
        <f t="shared" si="76"/>
        <v>0</v>
      </c>
      <c r="N4924" s="5" t="str">
        <f>TEXT(Table1[[#This Row],[Date]],"mmm")</f>
        <v>Jun</v>
      </c>
      <c r="O4924" s="5">
        <f>YEAR(Table1[[#This Row],[Date]])</f>
        <v>2023</v>
      </c>
    </row>
    <row r="4925" spans="1:15" x14ac:dyDescent="0.25">
      <c r="A4925" s="5">
        <v>4924</v>
      </c>
      <c r="B4925" s="6">
        <v>45627</v>
      </c>
      <c r="C4925" s="5" t="s">
        <v>46</v>
      </c>
      <c r="D4925" s="5" t="str">
        <f>VLOOKUP($C4925,'Sales Person'!$A$1:$C$21,2,0)</f>
        <v>Nick Patrick</v>
      </c>
      <c r="E4925" s="5" t="s">
        <v>5</v>
      </c>
      <c r="F4925" s="5" t="str">
        <f>VLOOKUP($E4925,Country!$A$1:$B$11,2,0)</f>
        <v>South America</v>
      </c>
      <c r="G4925" s="5" t="s">
        <v>22</v>
      </c>
      <c r="H4925" s="5" t="str">
        <f>VLOOKUP($G4925,Products!$A$1:$C$11,COLUMNS(Products!$A$2:B4925),0)</f>
        <v>Computing</v>
      </c>
      <c r="I4925" s="5">
        <f>VLOOKUP($G4925,Products!$A$1:$C$11,COLUMNS(Products!$A$2:C4925),0)</f>
        <v>415.78</v>
      </c>
      <c r="J4925" s="5">
        <v>501.29</v>
      </c>
      <c r="K4925" s="5" t="s">
        <v>82</v>
      </c>
      <c r="L4925" s="5" t="s">
        <v>83</v>
      </c>
      <c r="M4925" s="5" t="str">
        <f t="shared" si="76"/>
        <v>0</v>
      </c>
      <c r="N4925" s="5" t="str">
        <f>TEXT(Table1[[#This Row],[Date]],"mmm")</f>
        <v>Dec</v>
      </c>
      <c r="O4925" s="5">
        <f>YEAR(Table1[[#This Row],[Date]])</f>
        <v>2024</v>
      </c>
    </row>
    <row r="4926" spans="1:15" x14ac:dyDescent="0.25">
      <c r="A4926" s="5">
        <v>4925</v>
      </c>
      <c r="B4926" s="6">
        <v>45527</v>
      </c>
      <c r="C4926" s="5" t="s">
        <v>64</v>
      </c>
      <c r="D4926" s="5" t="str">
        <f>VLOOKUP($C4926,'Sales Person'!$A$1:$C$21,2,0)</f>
        <v>Michale Cole</v>
      </c>
      <c r="E4926" s="5" t="s">
        <v>15</v>
      </c>
      <c r="F4926" s="5" t="str">
        <f>VLOOKUP($E4926,Country!$A$1:$B$11,2,0)</f>
        <v>Oceania</v>
      </c>
      <c r="G4926" s="5" t="s">
        <v>24</v>
      </c>
      <c r="H4926" s="5" t="str">
        <f>VLOOKUP($G4926,Products!$A$1:$C$11,COLUMNS(Products!$A$2:B4926),0)</f>
        <v>Audio</v>
      </c>
      <c r="I4926" s="5">
        <f>VLOOKUP($G4926,Products!$A$1:$C$11,COLUMNS(Products!$A$2:C4926),0)</f>
        <v>195.62</v>
      </c>
      <c r="J4926" s="5">
        <v>758.47</v>
      </c>
      <c r="K4926" s="5" t="s">
        <v>84</v>
      </c>
      <c r="L4926" s="5" t="s">
        <v>83</v>
      </c>
      <c r="M4926" s="5" t="str">
        <f t="shared" si="76"/>
        <v>0</v>
      </c>
      <c r="N4926" s="5" t="str">
        <f>TEXT(Table1[[#This Row],[Date]],"mmm")</f>
        <v>Aug</v>
      </c>
      <c r="O4926" s="5">
        <f>YEAR(Table1[[#This Row],[Date]])</f>
        <v>2024</v>
      </c>
    </row>
    <row r="4927" spans="1:15" x14ac:dyDescent="0.25">
      <c r="A4927" s="5">
        <v>4926</v>
      </c>
      <c r="B4927" s="6">
        <v>45425</v>
      </c>
      <c r="C4927" s="5" t="s">
        <v>74</v>
      </c>
      <c r="D4927" s="5" t="str">
        <f>VLOOKUP($C4927,'Sales Person'!$A$1:$C$21,2,0)</f>
        <v>Michale Cole</v>
      </c>
      <c r="E4927" s="5" t="s">
        <v>5</v>
      </c>
      <c r="F4927" s="5" t="str">
        <f>VLOOKUP($E4927,Country!$A$1:$B$11,2,0)</f>
        <v>South America</v>
      </c>
      <c r="G4927" s="5" t="s">
        <v>26</v>
      </c>
      <c r="H4927" s="5" t="str">
        <f>VLOOKUP($G4927,Products!$A$1:$C$11,COLUMNS(Products!$A$2:B4927),0)</f>
        <v>Electronics</v>
      </c>
      <c r="I4927" s="5">
        <f>VLOOKUP($G4927,Products!$A$1:$C$11,COLUMNS(Products!$A$2:C4927),0)</f>
        <v>263.2</v>
      </c>
      <c r="J4927" s="5">
        <v>918.66</v>
      </c>
      <c r="K4927" s="5" t="s">
        <v>81</v>
      </c>
      <c r="L4927" s="6">
        <v>45429</v>
      </c>
      <c r="M4927" s="5">
        <f t="shared" si="76"/>
        <v>4</v>
      </c>
      <c r="N4927" s="5" t="str">
        <f>TEXT(Table1[[#This Row],[Date]],"mmm")</f>
        <v>May</v>
      </c>
      <c r="O4927" s="5">
        <f>YEAR(Table1[[#This Row],[Date]])</f>
        <v>2024</v>
      </c>
    </row>
    <row r="4928" spans="1:15" x14ac:dyDescent="0.25">
      <c r="A4928" s="5">
        <v>4927</v>
      </c>
      <c r="B4928" s="6">
        <v>45253</v>
      </c>
      <c r="C4928" s="5" t="s">
        <v>58</v>
      </c>
      <c r="D4928" s="5" t="str">
        <f>VLOOKUP($C4928,'Sales Person'!$A$1:$C$21,2,0)</f>
        <v>Nick Patrick</v>
      </c>
      <c r="E4928" s="5" t="s">
        <v>15</v>
      </c>
      <c r="F4928" s="5" t="str">
        <f>VLOOKUP($E4928,Country!$A$1:$B$11,2,0)</f>
        <v>Oceania</v>
      </c>
      <c r="G4928" s="5" t="s">
        <v>33</v>
      </c>
      <c r="H4928" s="5" t="str">
        <f>VLOOKUP($G4928,Products!$A$1:$C$11,COLUMNS(Products!$A$2:B4928),0)</f>
        <v>Electronics</v>
      </c>
      <c r="I4928" s="5">
        <f>VLOOKUP($G4928,Products!$A$1:$C$11,COLUMNS(Products!$A$2:C4928),0)</f>
        <v>381.62</v>
      </c>
      <c r="J4928" s="5">
        <v>647.62</v>
      </c>
      <c r="K4928" s="5" t="s">
        <v>82</v>
      </c>
      <c r="L4928" s="5" t="s">
        <v>83</v>
      </c>
      <c r="M4928" s="5" t="str">
        <f t="shared" si="76"/>
        <v>0</v>
      </c>
      <c r="N4928" s="5" t="str">
        <f>TEXT(Table1[[#This Row],[Date]],"mmm")</f>
        <v>Nov</v>
      </c>
      <c r="O4928" s="5">
        <f>YEAR(Table1[[#This Row],[Date]])</f>
        <v>2023</v>
      </c>
    </row>
    <row r="4929" spans="1:15" x14ac:dyDescent="0.25">
      <c r="A4929" s="5">
        <v>4928</v>
      </c>
      <c r="B4929" s="6">
        <v>45108</v>
      </c>
      <c r="C4929" s="5" t="s">
        <v>58</v>
      </c>
      <c r="D4929" s="5" t="str">
        <f>VLOOKUP($C4929,'Sales Person'!$A$1:$C$21,2,0)</f>
        <v>Nick Patrick</v>
      </c>
      <c r="E4929" s="5" t="s">
        <v>10</v>
      </c>
      <c r="F4929" s="5" t="str">
        <f>VLOOKUP($E4929,Country!$A$1:$B$11,2,0)</f>
        <v>Europe</v>
      </c>
      <c r="G4929" s="5" t="s">
        <v>33</v>
      </c>
      <c r="H4929" s="5" t="str">
        <f>VLOOKUP($G4929,Products!$A$1:$C$11,COLUMNS(Products!$A$2:B4929),0)</f>
        <v>Electronics</v>
      </c>
      <c r="I4929" s="5">
        <f>VLOOKUP($G4929,Products!$A$1:$C$11,COLUMNS(Products!$A$2:C4929),0)</f>
        <v>381.62</v>
      </c>
      <c r="J4929" s="5">
        <v>726.65</v>
      </c>
      <c r="K4929" s="5" t="s">
        <v>81</v>
      </c>
      <c r="L4929" s="6">
        <v>45114</v>
      </c>
      <c r="M4929" s="5">
        <f t="shared" si="76"/>
        <v>6</v>
      </c>
      <c r="N4929" s="5" t="str">
        <f>TEXT(Table1[[#This Row],[Date]],"mmm")</f>
        <v>Jul</v>
      </c>
      <c r="O4929" s="5">
        <f>YEAR(Table1[[#This Row],[Date]])</f>
        <v>2023</v>
      </c>
    </row>
    <row r="4930" spans="1:15" x14ac:dyDescent="0.25">
      <c r="A4930" s="5">
        <v>4929</v>
      </c>
      <c r="B4930" s="6">
        <v>45554</v>
      </c>
      <c r="C4930" s="5" t="s">
        <v>50</v>
      </c>
      <c r="D4930" s="5" t="str">
        <f>VLOOKUP($C4930,'Sales Person'!$A$1:$C$21,2,0)</f>
        <v>Michale Cole</v>
      </c>
      <c r="E4930" s="5" t="s">
        <v>9</v>
      </c>
      <c r="F4930" s="5" t="str">
        <f>VLOOKUP($E4930,Country!$A$1:$B$11,2,0)</f>
        <v>Europe</v>
      </c>
      <c r="G4930" s="5" t="s">
        <v>29</v>
      </c>
      <c r="H4930" s="5" t="str">
        <f>VLOOKUP($G4930,Products!$A$1:$C$11,COLUMNS(Products!$A$2:B4930),0)</f>
        <v>Computing</v>
      </c>
      <c r="I4930" s="5">
        <f>VLOOKUP($G4930,Products!$A$1:$C$11,COLUMNS(Products!$A$2:C4930),0)</f>
        <v>104.6</v>
      </c>
      <c r="J4930" s="5">
        <v>244.54</v>
      </c>
      <c r="K4930" s="5" t="s">
        <v>84</v>
      </c>
      <c r="L4930" s="5" t="s">
        <v>83</v>
      </c>
      <c r="M4930" s="5" t="str">
        <f t="shared" ref="M4930:M4993" si="77">IFERROR(L4930-B4930,"0")</f>
        <v>0</v>
      </c>
      <c r="N4930" s="5" t="str">
        <f>TEXT(Table1[[#This Row],[Date]],"mmm")</f>
        <v>Sep</v>
      </c>
      <c r="O4930" s="5">
        <f>YEAR(Table1[[#This Row],[Date]])</f>
        <v>2024</v>
      </c>
    </row>
    <row r="4931" spans="1:15" x14ac:dyDescent="0.25">
      <c r="A4931" s="5">
        <v>4930</v>
      </c>
      <c r="B4931" s="6">
        <v>45324</v>
      </c>
      <c r="C4931" s="5" t="s">
        <v>38</v>
      </c>
      <c r="D4931" s="5" t="str">
        <f>VLOOKUP($C4931,'Sales Person'!$A$1:$C$21,2,0)</f>
        <v>Samantha Irvin</v>
      </c>
      <c r="E4931" s="5" t="s">
        <v>14</v>
      </c>
      <c r="F4931" s="5" t="str">
        <f>VLOOKUP($E4931,Country!$A$1:$B$11,2,0)</f>
        <v>Asia</v>
      </c>
      <c r="G4931" s="5" t="s">
        <v>33</v>
      </c>
      <c r="H4931" s="5" t="str">
        <f>VLOOKUP($G4931,Products!$A$1:$C$11,COLUMNS(Products!$A$2:B4931),0)</f>
        <v>Electronics</v>
      </c>
      <c r="I4931" s="5">
        <f>VLOOKUP($G4931,Products!$A$1:$C$11,COLUMNS(Products!$A$2:C4931),0)</f>
        <v>381.62</v>
      </c>
      <c r="J4931" s="5">
        <v>783.42</v>
      </c>
      <c r="K4931" s="5" t="s">
        <v>84</v>
      </c>
      <c r="L4931" s="5" t="s">
        <v>83</v>
      </c>
      <c r="M4931" s="5" t="str">
        <f t="shared" si="77"/>
        <v>0</v>
      </c>
      <c r="N4931" s="5" t="str">
        <f>TEXT(Table1[[#This Row],[Date]],"mmm")</f>
        <v>Feb</v>
      </c>
      <c r="O4931" s="5">
        <f>YEAR(Table1[[#This Row],[Date]])</f>
        <v>2024</v>
      </c>
    </row>
    <row r="4932" spans="1:15" x14ac:dyDescent="0.25">
      <c r="A4932" s="5">
        <v>4931</v>
      </c>
      <c r="B4932" s="6">
        <v>45302</v>
      </c>
      <c r="C4932" s="5" t="s">
        <v>72</v>
      </c>
      <c r="D4932" s="5" t="str">
        <f>VLOOKUP($C4932,'Sales Person'!$A$1:$C$21,2,0)</f>
        <v>Cathy Kelley</v>
      </c>
      <c r="E4932" s="5" t="s">
        <v>14</v>
      </c>
      <c r="F4932" s="5" t="str">
        <f>VLOOKUP($E4932,Country!$A$1:$B$11,2,0)</f>
        <v>Asia</v>
      </c>
      <c r="G4932" s="5" t="s">
        <v>33</v>
      </c>
      <c r="H4932" s="5" t="str">
        <f>VLOOKUP($G4932,Products!$A$1:$C$11,COLUMNS(Products!$A$2:B4932),0)</f>
        <v>Electronics</v>
      </c>
      <c r="I4932" s="5">
        <f>VLOOKUP($G4932,Products!$A$1:$C$11,COLUMNS(Products!$A$2:C4932),0)</f>
        <v>381.62</v>
      </c>
      <c r="J4932" s="5">
        <v>724.49</v>
      </c>
      <c r="K4932" s="5" t="s">
        <v>81</v>
      </c>
      <c r="L4932" s="6">
        <v>45320</v>
      </c>
      <c r="M4932" s="5">
        <f t="shared" si="77"/>
        <v>18</v>
      </c>
      <c r="N4932" s="5" t="str">
        <f>TEXT(Table1[[#This Row],[Date]],"mmm")</f>
        <v>Jan</v>
      </c>
      <c r="O4932" s="5">
        <f>YEAR(Table1[[#This Row],[Date]])</f>
        <v>2024</v>
      </c>
    </row>
    <row r="4933" spans="1:15" x14ac:dyDescent="0.25">
      <c r="A4933" s="5">
        <v>4932</v>
      </c>
      <c r="B4933" s="6">
        <v>45463</v>
      </c>
      <c r="C4933" s="5" t="s">
        <v>52</v>
      </c>
      <c r="D4933" s="5" t="str">
        <f>VLOOKUP($C4933,'Sales Person'!$A$1:$C$21,2,0)</f>
        <v>Nick Patrick</v>
      </c>
      <c r="E4933" s="5" t="s">
        <v>15</v>
      </c>
      <c r="F4933" s="5" t="str">
        <f>VLOOKUP($E4933,Country!$A$1:$B$11,2,0)</f>
        <v>Oceania</v>
      </c>
      <c r="G4933" s="5" t="s">
        <v>33</v>
      </c>
      <c r="H4933" s="5" t="str">
        <f>VLOOKUP($G4933,Products!$A$1:$C$11,COLUMNS(Products!$A$2:B4933),0)</f>
        <v>Electronics</v>
      </c>
      <c r="I4933" s="5">
        <f>VLOOKUP($G4933,Products!$A$1:$C$11,COLUMNS(Products!$A$2:C4933),0)</f>
        <v>381.62</v>
      </c>
      <c r="J4933" s="5">
        <v>465.22</v>
      </c>
      <c r="K4933" s="5" t="s">
        <v>84</v>
      </c>
      <c r="L4933" s="5" t="s">
        <v>83</v>
      </c>
      <c r="M4933" s="5" t="str">
        <f t="shared" si="77"/>
        <v>0</v>
      </c>
      <c r="N4933" s="5" t="str">
        <f>TEXT(Table1[[#This Row],[Date]],"mmm")</f>
        <v>Jun</v>
      </c>
      <c r="O4933" s="5">
        <f>YEAR(Table1[[#This Row],[Date]])</f>
        <v>2024</v>
      </c>
    </row>
    <row r="4934" spans="1:15" x14ac:dyDescent="0.25">
      <c r="A4934" s="5">
        <v>4933</v>
      </c>
      <c r="B4934" s="6">
        <v>45227</v>
      </c>
      <c r="C4934" s="5" t="s">
        <v>74</v>
      </c>
      <c r="D4934" s="5" t="str">
        <f>VLOOKUP($C4934,'Sales Person'!$A$1:$C$21,2,0)</f>
        <v>Michale Cole</v>
      </c>
      <c r="E4934" s="5" t="s">
        <v>2</v>
      </c>
      <c r="F4934" s="5" t="str">
        <f>VLOOKUP($E4934,Country!$A$1:$B$11,2,0)</f>
        <v>North America</v>
      </c>
      <c r="G4934" s="5" t="s">
        <v>32</v>
      </c>
      <c r="H4934" s="5" t="str">
        <f>VLOOKUP($G4934,Products!$A$1:$C$11,COLUMNS(Products!$A$2:B4934),0)</f>
        <v>Audio</v>
      </c>
      <c r="I4934" s="5">
        <f>VLOOKUP($G4934,Products!$A$1:$C$11,COLUMNS(Products!$A$2:C4934),0)</f>
        <v>143.09</v>
      </c>
      <c r="J4934" s="5">
        <v>364.25</v>
      </c>
      <c r="K4934" s="5" t="s">
        <v>82</v>
      </c>
      <c r="L4934" s="5" t="s">
        <v>83</v>
      </c>
      <c r="M4934" s="5" t="str">
        <f t="shared" si="77"/>
        <v>0</v>
      </c>
      <c r="N4934" s="5" t="str">
        <f>TEXT(Table1[[#This Row],[Date]],"mmm")</f>
        <v>Oct</v>
      </c>
      <c r="O4934" s="5">
        <f>YEAR(Table1[[#This Row],[Date]])</f>
        <v>2023</v>
      </c>
    </row>
    <row r="4935" spans="1:15" x14ac:dyDescent="0.25">
      <c r="A4935" s="5">
        <v>4934</v>
      </c>
      <c r="B4935" s="6">
        <v>45228</v>
      </c>
      <c r="C4935" s="5" t="s">
        <v>44</v>
      </c>
      <c r="D4935" s="5" t="str">
        <f>VLOOKUP($C4935,'Sales Person'!$A$1:$C$21,2,0)</f>
        <v>Cathy Kelley</v>
      </c>
      <c r="E4935" s="5" t="s">
        <v>13</v>
      </c>
      <c r="F4935" s="5" t="str">
        <f>VLOOKUP($E4935,Country!$A$1:$B$11,2,0)</f>
        <v>Asia</v>
      </c>
      <c r="G4935" s="5" t="s">
        <v>28</v>
      </c>
      <c r="H4935" s="5" t="str">
        <f>VLOOKUP($G4935,Products!$A$1:$C$11,COLUMNS(Products!$A$2:B4935),0)</f>
        <v>Electronics</v>
      </c>
      <c r="I4935" s="5">
        <f>VLOOKUP($G4935,Products!$A$1:$C$11,COLUMNS(Products!$A$2:C4935),0)</f>
        <v>282.79000000000002</v>
      </c>
      <c r="J4935" s="5">
        <v>701.87</v>
      </c>
      <c r="K4935" s="5" t="s">
        <v>82</v>
      </c>
      <c r="L4935" s="5" t="s">
        <v>83</v>
      </c>
      <c r="M4935" s="5" t="str">
        <f t="shared" si="77"/>
        <v>0</v>
      </c>
      <c r="N4935" s="5" t="str">
        <f>TEXT(Table1[[#This Row],[Date]],"mmm")</f>
        <v>Oct</v>
      </c>
      <c r="O4935" s="5">
        <f>YEAR(Table1[[#This Row],[Date]])</f>
        <v>2023</v>
      </c>
    </row>
    <row r="4936" spans="1:15" x14ac:dyDescent="0.25">
      <c r="A4936" s="5">
        <v>4935</v>
      </c>
      <c r="B4936" s="6">
        <v>45218</v>
      </c>
      <c r="C4936" s="5" t="s">
        <v>50</v>
      </c>
      <c r="D4936" s="5" t="str">
        <f>VLOOKUP($C4936,'Sales Person'!$A$1:$C$21,2,0)</f>
        <v>Michale Cole</v>
      </c>
      <c r="E4936" s="5" t="s">
        <v>2</v>
      </c>
      <c r="F4936" s="5" t="str">
        <f>VLOOKUP($E4936,Country!$A$1:$B$11,2,0)</f>
        <v>North America</v>
      </c>
      <c r="G4936" s="5" t="s">
        <v>24</v>
      </c>
      <c r="H4936" s="5" t="str">
        <f>VLOOKUP($G4936,Products!$A$1:$C$11,COLUMNS(Products!$A$2:B4936),0)</f>
        <v>Audio</v>
      </c>
      <c r="I4936" s="5">
        <f>VLOOKUP($G4936,Products!$A$1:$C$11,COLUMNS(Products!$A$2:C4936),0)</f>
        <v>195.62</v>
      </c>
      <c r="J4936" s="5">
        <v>548.09</v>
      </c>
      <c r="K4936" s="5" t="s">
        <v>82</v>
      </c>
      <c r="L4936" s="5" t="s">
        <v>83</v>
      </c>
      <c r="M4936" s="5" t="str">
        <f t="shared" si="77"/>
        <v>0</v>
      </c>
      <c r="N4936" s="5" t="str">
        <f>TEXT(Table1[[#This Row],[Date]],"mmm")</f>
        <v>Oct</v>
      </c>
      <c r="O4936" s="5">
        <f>YEAR(Table1[[#This Row],[Date]])</f>
        <v>2023</v>
      </c>
    </row>
    <row r="4937" spans="1:15" x14ac:dyDescent="0.25">
      <c r="A4937" s="5">
        <v>4936</v>
      </c>
      <c r="B4937" s="6">
        <v>45256</v>
      </c>
      <c r="C4937" s="5" t="s">
        <v>38</v>
      </c>
      <c r="D4937" s="5" t="str">
        <f>VLOOKUP($C4937,'Sales Person'!$A$1:$C$21,2,0)</f>
        <v>Samantha Irvin</v>
      </c>
      <c r="E4937" s="5" t="s">
        <v>9</v>
      </c>
      <c r="F4937" s="5" t="str">
        <f>VLOOKUP($E4937,Country!$A$1:$B$11,2,0)</f>
        <v>Europe</v>
      </c>
      <c r="G4937" s="5" t="s">
        <v>29</v>
      </c>
      <c r="H4937" s="5" t="str">
        <f>VLOOKUP($G4937,Products!$A$1:$C$11,COLUMNS(Products!$A$2:B4937),0)</f>
        <v>Computing</v>
      </c>
      <c r="I4937" s="5">
        <f>VLOOKUP($G4937,Products!$A$1:$C$11,COLUMNS(Products!$A$2:C4937),0)</f>
        <v>104.6</v>
      </c>
      <c r="J4937" s="5">
        <v>265.97000000000003</v>
      </c>
      <c r="K4937" s="5" t="s">
        <v>81</v>
      </c>
      <c r="L4937" s="6">
        <v>45266</v>
      </c>
      <c r="M4937" s="5">
        <f t="shared" si="77"/>
        <v>10</v>
      </c>
      <c r="N4937" s="5" t="str">
        <f>TEXT(Table1[[#This Row],[Date]],"mmm")</f>
        <v>Nov</v>
      </c>
      <c r="O4937" s="5">
        <f>YEAR(Table1[[#This Row],[Date]])</f>
        <v>2023</v>
      </c>
    </row>
    <row r="4938" spans="1:15" x14ac:dyDescent="0.25">
      <c r="A4938" s="5">
        <v>4937</v>
      </c>
      <c r="B4938" s="6">
        <v>45382</v>
      </c>
      <c r="C4938" s="5" t="s">
        <v>74</v>
      </c>
      <c r="D4938" s="5" t="str">
        <f>VLOOKUP($C4938,'Sales Person'!$A$1:$C$21,2,0)</f>
        <v>Michale Cole</v>
      </c>
      <c r="E4938" s="5" t="s">
        <v>9</v>
      </c>
      <c r="F4938" s="5" t="str">
        <f>VLOOKUP($E4938,Country!$A$1:$B$11,2,0)</f>
        <v>Europe</v>
      </c>
      <c r="G4938" s="5" t="s">
        <v>32</v>
      </c>
      <c r="H4938" s="5" t="str">
        <f>VLOOKUP($G4938,Products!$A$1:$C$11,COLUMNS(Products!$A$2:B4938),0)</f>
        <v>Audio</v>
      </c>
      <c r="I4938" s="5">
        <f>VLOOKUP($G4938,Products!$A$1:$C$11,COLUMNS(Products!$A$2:C4938),0)</f>
        <v>143.09</v>
      </c>
      <c r="J4938" s="5">
        <v>655.42</v>
      </c>
      <c r="K4938" s="5" t="s">
        <v>82</v>
      </c>
      <c r="L4938" s="5" t="s">
        <v>83</v>
      </c>
      <c r="M4938" s="5" t="str">
        <f t="shared" si="77"/>
        <v>0</v>
      </c>
      <c r="N4938" s="5" t="str">
        <f>TEXT(Table1[[#This Row],[Date]],"mmm")</f>
        <v>Mar</v>
      </c>
      <c r="O4938" s="5">
        <f>YEAR(Table1[[#This Row],[Date]])</f>
        <v>2024</v>
      </c>
    </row>
    <row r="4939" spans="1:15" x14ac:dyDescent="0.25">
      <c r="A4939" s="5">
        <v>4938</v>
      </c>
      <c r="B4939" s="6">
        <v>45481</v>
      </c>
      <c r="C4939" s="5" t="s">
        <v>50</v>
      </c>
      <c r="D4939" s="5" t="str">
        <f>VLOOKUP($C4939,'Sales Person'!$A$1:$C$21,2,0)</f>
        <v>Michale Cole</v>
      </c>
      <c r="E4939" s="5" t="s">
        <v>9</v>
      </c>
      <c r="F4939" s="5" t="str">
        <f>VLOOKUP($E4939,Country!$A$1:$B$11,2,0)</f>
        <v>Europe</v>
      </c>
      <c r="G4939" s="5" t="s">
        <v>26</v>
      </c>
      <c r="H4939" s="5" t="str">
        <f>VLOOKUP($G4939,Products!$A$1:$C$11,COLUMNS(Products!$A$2:B4939),0)</f>
        <v>Electronics</v>
      </c>
      <c r="I4939" s="5">
        <f>VLOOKUP($G4939,Products!$A$1:$C$11,COLUMNS(Products!$A$2:C4939),0)</f>
        <v>263.2</v>
      </c>
      <c r="J4939" s="5">
        <v>794.97</v>
      </c>
      <c r="K4939" s="5" t="s">
        <v>81</v>
      </c>
      <c r="L4939" s="6">
        <v>45491</v>
      </c>
      <c r="M4939" s="5">
        <f t="shared" si="77"/>
        <v>10</v>
      </c>
      <c r="N4939" s="5" t="str">
        <f>TEXT(Table1[[#This Row],[Date]],"mmm")</f>
        <v>Jul</v>
      </c>
      <c r="O4939" s="5">
        <f>YEAR(Table1[[#This Row],[Date]])</f>
        <v>2024</v>
      </c>
    </row>
    <row r="4940" spans="1:15" x14ac:dyDescent="0.25">
      <c r="A4940" s="5">
        <v>4939</v>
      </c>
      <c r="B4940" s="6">
        <v>45480</v>
      </c>
      <c r="C4940" s="5" t="s">
        <v>56</v>
      </c>
      <c r="D4940" s="5" t="str">
        <f>VLOOKUP($C4940,'Sales Person'!$A$1:$C$21,2,0)</f>
        <v>Nick Patrick</v>
      </c>
      <c r="E4940" s="5" t="s">
        <v>14</v>
      </c>
      <c r="F4940" s="5" t="str">
        <f>VLOOKUP($E4940,Country!$A$1:$B$11,2,0)</f>
        <v>Asia</v>
      </c>
      <c r="G4940" s="5" t="s">
        <v>28</v>
      </c>
      <c r="H4940" s="5" t="str">
        <f>VLOOKUP($G4940,Products!$A$1:$C$11,COLUMNS(Products!$A$2:B4940),0)</f>
        <v>Electronics</v>
      </c>
      <c r="I4940" s="5">
        <f>VLOOKUP($G4940,Products!$A$1:$C$11,COLUMNS(Products!$A$2:C4940),0)</f>
        <v>282.79000000000002</v>
      </c>
      <c r="J4940" s="5">
        <v>741.26</v>
      </c>
      <c r="K4940" s="5" t="s">
        <v>81</v>
      </c>
      <c r="L4940" s="6">
        <v>45498</v>
      </c>
      <c r="M4940" s="5">
        <f t="shared" si="77"/>
        <v>18</v>
      </c>
      <c r="N4940" s="5" t="str">
        <f>TEXT(Table1[[#This Row],[Date]],"mmm")</f>
        <v>Jul</v>
      </c>
      <c r="O4940" s="5">
        <f>YEAR(Table1[[#This Row],[Date]])</f>
        <v>2024</v>
      </c>
    </row>
    <row r="4941" spans="1:15" x14ac:dyDescent="0.25">
      <c r="A4941" s="5">
        <v>4940</v>
      </c>
      <c r="B4941" s="6">
        <v>45439</v>
      </c>
      <c r="C4941" s="5" t="s">
        <v>60</v>
      </c>
      <c r="D4941" s="5" t="str">
        <f>VLOOKUP($C4941,'Sales Person'!$A$1:$C$21,2,0)</f>
        <v>Cathy Kelley</v>
      </c>
      <c r="E4941" s="5" t="s">
        <v>15</v>
      </c>
      <c r="F4941" s="5" t="str">
        <f>VLOOKUP($E4941,Country!$A$1:$B$11,2,0)</f>
        <v>Oceania</v>
      </c>
      <c r="G4941" s="5" t="s">
        <v>29</v>
      </c>
      <c r="H4941" s="5" t="str">
        <f>VLOOKUP($G4941,Products!$A$1:$C$11,COLUMNS(Products!$A$2:B4941),0)</f>
        <v>Computing</v>
      </c>
      <c r="I4941" s="5">
        <f>VLOOKUP($G4941,Products!$A$1:$C$11,COLUMNS(Products!$A$2:C4941),0)</f>
        <v>104.6</v>
      </c>
      <c r="J4941" s="5">
        <v>877.16</v>
      </c>
      <c r="K4941" s="5" t="s">
        <v>81</v>
      </c>
      <c r="L4941" s="6">
        <v>45459</v>
      </c>
      <c r="M4941" s="5">
        <f t="shared" si="77"/>
        <v>20</v>
      </c>
      <c r="N4941" s="5" t="str">
        <f>TEXT(Table1[[#This Row],[Date]],"mmm")</f>
        <v>May</v>
      </c>
      <c r="O4941" s="5">
        <f>YEAR(Table1[[#This Row],[Date]])</f>
        <v>2024</v>
      </c>
    </row>
    <row r="4942" spans="1:15" x14ac:dyDescent="0.25">
      <c r="A4942" s="5">
        <v>4941</v>
      </c>
      <c r="B4942" s="6">
        <v>45139</v>
      </c>
      <c r="C4942" s="5" t="s">
        <v>72</v>
      </c>
      <c r="D4942" s="5" t="str">
        <f>VLOOKUP($C4942,'Sales Person'!$A$1:$C$21,2,0)</f>
        <v>Cathy Kelley</v>
      </c>
      <c r="E4942" s="5" t="s">
        <v>9</v>
      </c>
      <c r="F4942" s="5" t="str">
        <f>VLOOKUP($E4942,Country!$A$1:$B$11,2,0)</f>
        <v>Europe</v>
      </c>
      <c r="G4942" s="5" t="s">
        <v>24</v>
      </c>
      <c r="H4942" s="5" t="str">
        <f>VLOOKUP($G4942,Products!$A$1:$C$11,COLUMNS(Products!$A$2:B4942),0)</f>
        <v>Audio</v>
      </c>
      <c r="I4942" s="5">
        <f>VLOOKUP($G4942,Products!$A$1:$C$11,COLUMNS(Products!$A$2:C4942),0)</f>
        <v>195.62</v>
      </c>
      <c r="J4942" s="5">
        <v>620.12</v>
      </c>
      <c r="K4942" s="5" t="s">
        <v>81</v>
      </c>
      <c r="L4942" s="6">
        <v>45149</v>
      </c>
      <c r="M4942" s="5">
        <f t="shared" si="77"/>
        <v>10</v>
      </c>
      <c r="N4942" s="5" t="str">
        <f>TEXT(Table1[[#This Row],[Date]],"mmm")</f>
        <v>Aug</v>
      </c>
      <c r="O4942" s="5">
        <f>YEAR(Table1[[#This Row],[Date]])</f>
        <v>2023</v>
      </c>
    </row>
    <row r="4943" spans="1:15" x14ac:dyDescent="0.25">
      <c r="A4943" s="5">
        <v>4942</v>
      </c>
      <c r="B4943" s="6">
        <v>45365</v>
      </c>
      <c r="C4943" s="5" t="s">
        <v>72</v>
      </c>
      <c r="D4943" s="5" t="str">
        <f>VLOOKUP($C4943,'Sales Person'!$A$1:$C$21,2,0)</f>
        <v>Cathy Kelley</v>
      </c>
      <c r="E4943" s="5" t="s">
        <v>4</v>
      </c>
      <c r="F4943" s="5" t="str">
        <f>VLOOKUP($E4943,Country!$A$1:$B$11,2,0)</f>
        <v>North America</v>
      </c>
      <c r="G4943" s="5" t="s">
        <v>20</v>
      </c>
      <c r="H4943" s="5" t="str">
        <f>VLOOKUP($G4943,Products!$A$1:$C$11,COLUMNS(Products!$A$2:B4943),0)</f>
        <v>Office Equipment</v>
      </c>
      <c r="I4943" s="5">
        <f>VLOOKUP($G4943,Products!$A$1:$C$11,COLUMNS(Products!$A$2:C4943),0)</f>
        <v>350.59</v>
      </c>
      <c r="J4943" s="5">
        <v>791.81</v>
      </c>
      <c r="K4943" s="5" t="s">
        <v>81</v>
      </c>
      <c r="L4943" s="6">
        <v>45367</v>
      </c>
      <c r="M4943" s="5">
        <f t="shared" si="77"/>
        <v>2</v>
      </c>
      <c r="N4943" s="5" t="str">
        <f>TEXT(Table1[[#This Row],[Date]],"mmm")</f>
        <v>Mar</v>
      </c>
      <c r="O4943" s="5">
        <f>YEAR(Table1[[#This Row],[Date]])</f>
        <v>2024</v>
      </c>
    </row>
    <row r="4944" spans="1:15" x14ac:dyDescent="0.25">
      <c r="A4944" s="5">
        <v>4943</v>
      </c>
      <c r="B4944" s="6">
        <v>45480</v>
      </c>
      <c r="C4944" s="5" t="s">
        <v>68</v>
      </c>
      <c r="D4944" s="5" t="str">
        <f>VLOOKUP($C4944,'Sales Person'!$A$1:$C$21,2,0)</f>
        <v>Samantha Irvin</v>
      </c>
      <c r="E4944" s="5" t="s">
        <v>13</v>
      </c>
      <c r="F4944" s="5" t="str">
        <f>VLOOKUP($E4944,Country!$A$1:$B$11,2,0)</f>
        <v>Asia</v>
      </c>
      <c r="G4944" s="5" t="s">
        <v>33</v>
      </c>
      <c r="H4944" s="5" t="str">
        <f>VLOOKUP($G4944,Products!$A$1:$C$11,COLUMNS(Products!$A$2:B4944),0)</f>
        <v>Electronics</v>
      </c>
      <c r="I4944" s="5">
        <f>VLOOKUP($G4944,Products!$A$1:$C$11,COLUMNS(Products!$A$2:C4944),0)</f>
        <v>381.62</v>
      </c>
      <c r="J4944" s="5">
        <v>268.02999999999997</v>
      </c>
      <c r="K4944" s="5" t="s">
        <v>81</v>
      </c>
      <c r="L4944" s="6">
        <v>45495</v>
      </c>
      <c r="M4944" s="5">
        <f t="shared" si="77"/>
        <v>15</v>
      </c>
      <c r="N4944" s="5" t="str">
        <f>TEXT(Table1[[#This Row],[Date]],"mmm")</f>
        <v>Jul</v>
      </c>
      <c r="O4944" s="5">
        <f>YEAR(Table1[[#This Row],[Date]])</f>
        <v>2024</v>
      </c>
    </row>
    <row r="4945" spans="1:15" x14ac:dyDescent="0.25">
      <c r="A4945" s="5">
        <v>4944</v>
      </c>
      <c r="B4945" s="6">
        <v>45102</v>
      </c>
      <c r="C4945" s="5" t="s">
        <v>60</v>
      </c>
      <c r="D4945" s="5" t="str">
        <f>VLOOKUP($C4945,'Sales Person'!$A$1:$C$21,2,0)</f>
        <v>Cathy Kelley</v>
      </c>
      <c r="E4945" s="5" t="s">
        <v>15</v>
      </c>
      <c r="F4945" s="5" t="str">
        <f>VLOOKUP($E4945,Country!$A$1:$B$11,2,0)</f>
        <v>Oceania</v>
      </c>
      <c r="G4945" s="5" t="s">
        <v>22</v>
      </c>
      <c r="H4945" s="5" t="str">
        <f>VLOOKUP($G4945,Products!$A$1:$C$11,COLUMNS(Products!$A$2:B4945),0)</f>
        <v>Computing</v>
      </c>
      <c r="I4945" s="5">
        <f>VLOOKUP($G4945,Products!$A$1:$C$11,COLUMNS(Products!$A$2:C4945),0)</f>
        <v>415.78</v>
      </c>
      <c r="J4945" s="5">
        <v>295.26</v>
      </c>
      <c r="K4945" s="5" t="s">
        <v>81</v>
      </c>
      <c r="L4945" s="6">
        <v>45122</v>
      </c>
      <c r="M4945" s="5">
        <f t="shared" si="77"/>
        <v>20</v>
      </c>
      <c r="N4945" s="5" t="str">
        <f>TEXT(Table1[[#This Row],[Date]],"mmm")</f>
        <v>Jun</v>
      </c>
      <c r="O4945" s="5">
        <f>YEAR(Table1[[#This Row],[Date]])</f>
        <v>2023</v>
      </c>
    </row>
    <row r="4946" spans="1:15" x14ac:dyDescent="0.25">
      <c r="A4946" s="5">
        <v>4945</v>
      </c>
      <c r="B4946" s="6">
        <v>45188</v>
      </c>
      <c r="C4946" s="5" t="s">
        <v>64</v>
      </c>
      <c r="D4946" s="5" t="str">
        <f>VLOOKUP($C4946,'Sales Person'!$A$1:$C$21,2,0)</f>
        <v>Michale Cole</v>
      </c>
      <c r="E4946" s="5" t="s">
        <v>14</v>
      </c>
      <c r="F4946" s="5" t="str">
        <f>VLOOKUP($E4946,Country!$A$1:$B$11,2,0)</f>
        <v>Asia</v>
      </c>
      <c r="G4946" s="5" t="s">
        <v>30</v>
      </c>
      <c r="H4946" s="5" t="str">
        <f>VLOOKUP($G4946,Products!$A$1:$C$11,COLUMNS(Products!$A$2:B4946),0)</f>
        <v>Audio</v>
      </c>
      <c r="I4946" s="5">
        <f>VLOOKUP($G4946,Products!$A$1:$C$11,COLUMNS(Products!$A$2:C4946),0)</f>
        <v>199.57</v>
      </c>
      <c r="J4946" s="5">
        <v>756.88</v>
      </c>
      <c r="K4946" s="5" t="s">
        <v>81</v>
      </c>
      <c r="L4946" s="6">
        <v>45206</v>
      </c>
      <c r="M4946" s="5">
        <f t="shared" si="77"/>
        <v>18</v>
      </c>
      <c r="N4946" s="5" t="str">
        <f>TEXT(Table1[[#This Row],[Date]],"mmm")</f>
        <v>Sep</v>
      </c>
      <c r="O4946" s="5">
        <f>YEAR(Table1[[#This Row],[Date]])</f>
        <v>2023</v>
      </c>
    </row>
    <row r="4947" spans="1:15" x14ac:dyDescent="0.25">
      <c r="A4947" s="5">
        <v>4946</v>
      </c>
      <c r="B4947" s="6">
        <v>45331</v>
      </c>
      <c r="C4947" s="5" t="s">
        <v>46</v>
      </c>
      <c r="D4947" s="5" t="str">
        <f>VLOOKUP($C4947,'Sales Person'!$A$1:$C$21,2,0)</f>
        <v>Nick Patrick</v>
      </c>
      <c r="E4947" s="5" t="s">
        <v>9</v>
      </c>
      <c r="F4947" s="5" t="str">
        <f>VLOOKUP($E4947,Country!$A$1:$B$11,2,0)</f>
        <v>Europe</v>
      </c>
      <c r="G4947" s="5" t="s">
        <v>29</v>
      </c>
      <c r="H4947" s="5" t="str">
        <f>VLOOKUP($G4947,Products!$A$1:$C$11,COLUMNS(Products!$A$2:B4947),0)</f>
        <v>Computing</v>
      </c>
      <c r="I4947" s="5">
        <f>VLOOKUP($G4947,Products!$A$1:$C$11,COLUMNS(Products!$A$2:C4947),0)</f>
        <v>104.6</v>
      </c>
      <c r="J4947" s="5">
        <v>755.27</v>
      </c>
      <c r="K4947" s="5" t="s">
        <v>81</v>
      </c>
      <c r="L4947" s="6">
        <v>45341</v>
      </c>
      <c r="M4947" s="5">
        <f t="shared" si="77"/>
        <v>10</v>
      </c>
      <c r="N4947" s="5" t="str">
        <f>TEXT(Table1[[#This Row],[Date]],"mmm")</f>
        <v>Feb</v>
      </c>
      <c r="O4947" s="5">
        <f>YEAR(Table1[[#This Row],[Date]])</f>
        <v>2024</v>
      </c>
    </row>
    <row r="4948" spans="1:15" x14ac:dyDescent="0.25">
      <c r="A4948" s="5">
        <v>4947</v>
      </c>
      <c r="B4948" s="6">
        <v>45328</v>
      </c>
      <c r="C4948" s="5" t="s">
        <v>44</v>
      </c>
      <c r="D4948" s="5" t="str">
        <f>VLOOKUP($C4948,'Sales Person'!$A$1:$C$21,2,0)</f>
        <v>Cathy Kelley</v>
      </c>
      <c r="E4948" s="5" t="s">
        <v>2</v>
      </c>
      <c r="F4948" s="5" t="str">
        <f>VLOOKUP($E4948,Country!$A$1:$B$11,2,0)</f>
        <v>North America</v>
      </c>
      <c r="G4948" s="5" t="s">
        <v>31</v>
      </c>
      <c r="H4948" s="5" t="str">
        <f>VLOOKUP($G4948,Products!$A$1:$C$11,COLUMNS(Products!$A$2:B4948),0)</f>
        <v>Electronics</v>
      </c>
      <c r="I4948" s="5">
        <f>VLOOKUP($G4948,Products!$A$1:$C$11,COLUMNS(Products!$A$2:C4948),0)</f>
        <v>71.97</v>
      </c>
      <c r="J4948" s="5">
        <v>653.39</v>
      </c>
      <c r="K4948" s="5" t="s">
        <v>81</v>
      </c>
      <c r="L4948" s="6">
        <v>45329</v>
      </c>
      <c r="M4948" s="5">
        <f t="shared" si="77"/>
        <v>1</v>
      </c>
      <c r="N4948" s="5" t="str">
        <f>TEXT(Table1[[#This Row],[Date]],"mmm")</f>
        <v>Feb</v>
      </c>
      <c r="O4948" s="5">
        <f>YEAR(Table1[[#This Row],[Date]])</f>
        <v>2024</v>
      </c>
    </row>
    <row r="4949" spans="1:15" x14ac:dyDescent="0.25">
      <c r="A4949" s="5">
        <v>4948</v>
      </c>
      <c r="B4949" s="6">
        <v>45238</v>
      </c>
      <c r="C4949" s="5" t="s">
        <v>62</v>
      </c>
      <c r="D4949" s="5" t="str">
        <f>VLOOKUP($C4949,'Sales Person'!$A$1:$C$21,2,0)</f>
        <v>Cathy Kelley</v>
      </c>
      <c r="E4949" s="5" t="s">
        <v>10</v>
      </c>
      <c r="F4949" s="5" t="str">
        <f>VLOOKUP($E4949,Country!$A$1:$B$11,2,0)</f>
        <v>Europe</v>
      </c>
      <c r="G4949" s="5" t="s">
        <v>29</v>
      </c>
      <c r="H4949" s="5" t="str">
        <f>VLOOKUP($G4949,Products!$A$1:$C$11,COLUMNS(Products!$A$2:B4949),0)</f>
        <v>Computing</v>
      </c>
      <c r="I4949" s="5">
        <f>VLOOKUP($G4949,Products!$A$1:$C$11,COLUMNS(Products!$A$2:C4949),0)</f>
        <v>104.6</v>
      </c>
      <c r="J4949" s="5">
        <v>444.85</v>
      </c>
      <c r="K4949" s="5" t="s">
        <v>81</v>
      </c>
      <c r="L4949" s="6">
        <v>45244</v>
      </c>
      <c r="M4949" s="5">
        <f t="shared" si="77"/>
        <v>6</v>
      </c>
      <c r="N4949" s="5" t="str">
        <f>TEXT(Table1[[#This Row],[Date]],"mmm")</f>
        <v>Nov</v>
      </c>
      <c r="O4949" s="5">
        <f>YEAR(Table1[[#This Row],[Date]])</f>
        <v>2023</v>
      </c>
    </row>
    <row r="4950" spans="1:15" x14ac:dyDescent="0.25">
      <c r="A4950" s="5">
        <v>4949</v>
      </c>
      <c r="B4950" s="6">
        <v>45495</v>
      </c>
      <c r="C4950" s="5" t="s">
        <v>40</v>
      </c>
      <c r="D4950" s="5" t="str">
        <f>VLOOKUP($C4950,'Sales Person'!$A$1:$C$21,2,0)</f>
        <v>Samantha Irvin</v>
      </c>
      <c r="E4950" s="5" t="s">
        <v>7</v>
      </c>
      <c r="F4950" s="5" t="str">
        <f>VLOOKUP($E4950,Country!$A$1:$B$11,2,0)</f>
        <v>Europe</v>
      </c>
      <c r="G4950" s="5" t="s">
        <v>28</v>
      </c>
      <c r="H4950" s="5" t="str">
        <f>VLOOKUP($G4950,Products!$A$1:$C$11,COLUMNS(Products!$A$2:B4950),0)</f>
        <v>Electronics</v>
      </c>
      <c r="I4950" s="5">
        <f>VLOOKUP($G4950,Products!$A$1:$C$11,COLUMNS(Products!$A$2:C4950),0)</f>
        <v>282.79000000000002</v>
      </c>
      <c r="J4950" s="5">
        <v>556.59</v>
      </c>
      <c r="K4950" s="5" t="s">
        <v>82</v>
      </c>
      <c r="L4950" s="5" t="s">
        <v>83</v>
      </c>
      <c r="M4950" s="5" t="str">
        <f t="shared" si="77"/>
        <v>0</v>
      </c>
      <c r="N4950" s="5" t="str">
        <f>TEXT(Table1[[#This Row],[Date]],"mmm")</f>
        <v>Jul</v>
      </c>
      <c r="O4950" s="5">
        <f>YEAR(Table1[[#This Row],[Date]])</f>
        <v>2024</v>
      </c>
    </row>
    <row r="4951" spans="1:15" x14ac:dyDescent="0.25">
      <c r="A4951" s="5">
        <v>4950</v>
      </c>
      <c r="B4951" s="6">
        <v>45577</v>
      </c>
      <c r="C4951" s="5" t="s">
        <v>54</v>
      </c>
      <c r="D4951" s="5" t="str">
        <f>VLOOKUP($C4951,'Sales Person'!$A$1:$C$21,2,0)</f>
        <v>Michale Cole</v>
      </c>
      <c r="E4951" s="5" t="s">
        <v>13</v>
      </c>
      <c r="F4951" s="5" t="str">
        <f>VLOOKUP($E4951,Country!$A$1:$B$11,2,0)</f>
        <v>Asia</v>
      </c>
      <c r="G4951" s="5" t="s">
        <v>20</v>
      </c>
      <c r="H4951" s="5" t="str">
        <f>VLOOKUP($G4951,Products!$A$1:$C$11,COLUMNS(Products!$A$2:B4951),0)</f>
        <v>Office Equipment</v>
      </c>
      <c r="I4951" s="5">
        <f>VLOOKUP($G4951,Products!$A$1:$C$11,COLUMNS(Products!$A$2:C4951),0)</f>
        <v>350.59</v>
      </c>
      <c r="J4951" s="5">
        <v>977.62</v>
      </c>
      <c r="K4951" s="5" t="s">
        <v>81</v>
      </c>
      <c r="L4951" s="6">
        <v>45592</v>
      </c>
      <c r="M4951" s="5">
        <f t="shared" si="77"/>
        <v>15</v>
      </c>
      <c r="N4951" s="5" t="str">
        <f>TEXT(Table1[[#This Row],[Date]],"mmm")</f>
        <v>Oct</v>
      </c>
      <c r="O4951" s="5">
        <f>YEAR(Table1[[#This Row],[Date]])</f>
        <v>2024</v>
      </c>
    </row>
    <row r="4952" spans="1:15" x14ac:dyDescent="0.25">
      <c r="A4952" s="5">
        <v>4951</v>
      </c>
      <c r="B4952" s="6">
        <v>45353</v>
      </c>
      <c r="C4952" s="5" t="s">
        <v>48</v>
      </c>
      <c r="D4952" s="5" t="str">
        <f>VLOOKUP($C4952,'Sales Person'!$A$1:$C$21,2,0)</f>
        <v>Cathy Kelley</v>
      </c>
      <c r="E4952" s="5" t="s">
        <v>14</v>
      </c>
      <c r="F4952" s="5" t="str">
        <f>VLOOKUP($E4952,Country!$A$1:$B$11,2,0)</f>
        <v>Asia</v>
      </c>
      <c r="G4952" s="5" t="s">
        <v>20</v>
      </c>
      <c r="H4952" s="5" t="str">
        <f>VLOOKUP($G4952,Products!$A$1:$C$11,COLUMNS(Products!$A$2:B4952),0)</f>
        <v>Office Equipment</v>
      </c>
      <c r="I4952" s="5">
        <f>VLOOKUP($G4952,Products!$A$1:$C$11,COLUMNS(Products!$A$2:C4952),0)</f>
        <v>350.59</v>
      </c>
      <c r="J4952" s="5">
        <v>372.01</v>
      </c>
      <c r="K4952" s="5" t="s">
        <v>81</v>
      </c>
      <c r="L4952" s="6">
        <v>45371</v>
      </c>
      <c r="M4952" s="5">
        <f t="shared" si="77"/>
        <v>18</v>
      </c>
      <c r="N4952" s="5" t="str">
        <f>TEXT(Table1[[#This Row],[Date]],"mmm")</f>
        <v>Mar</v>
      </c>
      <c r="O4952" s="5">
        <f>YEAR(Table1[[#This Row],[Date]])</f>
        <v>2024</v>
      </c>
    </row>
    <row r="4953" spans="1:15" x14ac:dyDescent="0.25">
      <c r="A4953" s="5">
        <v>4952</v>
      </c>
      <c r="B4953" s="6">
        <v>45147</v>
      </c>
      <c r="C4953" s="5" t="s">
        <v>42</v>
      </c>
      <c r="D4953" s="5" t="str">
        <f>VLOOKUP($C4953,'Sales Person'!$A$1:$C$21,2,0)</f>
        <v>Cathy Kelley</v>
      </c>
      <c r="E4953" s="5" t="s">
        <v>7</v>
      </c>
      <c r="F4953" s="5" t="str">
        <f>VLOOKUP($E4953,Country!$A$1:$B$11,2,0)</f>
        <v>Europe</v>
      </c>
      <c r="G4953" s="5" t="s">
        <v>33</v>
      </c>
      <c r="H4953" s="5" t="str">
        <f>VLOOKUP($G4953,Products!$A$1:$C$11,COLUMNS(Products!$A$2:B4953),0)</f>
        <v>Electronics</v>
      </c>
      <c r="I4953" s="5">
        <f>VLOOKUP($G4953,Products!$A$1:$C$11,COLUMNS(Products!$A$2:C4953),0)</f>
        <v>381.62</v>
      </c>
      <c r="J4953" s="5">
        <v>498.51</v>
      </c>
      <c r="K4953" s="5" t="s">
        <v>81</v>
      </c>
      <c r="L4953" s="6">
        <v>45155</v>
      </c>
      <c r="M4953" s="5">
        <f t="shared" si="77"/>
        <v>8</v>
      </c>
      <c r="N4953" s="5" t="str">
        <f>TEXT(Table1[[#This Row],[Date]],"mmm")</f>
        <v>Aug</v>
      </c>
      <c r="O4953" s="5">
        <f>YEAR(Table1[[#This Row],[Date]])</f>
        <v>2023</v>
      </c>
    </row>
    <row r="4954" spans="1:15" x14ac:dyDescent="0.25">
      <c r="A4954" s="5">
        <v>4953</v>
      </c>
      <c r="B4954" s="6">
        <v>44948</v>
      </c>
      <c r="C4954" s="5" t="s">
        <v>68</v>
      </c>
      <c r="D4954" s="5" t="str">
        <f>VLOOKUP($C4954,'Sales Person'!$A$1:$C$21,2,0)</f>
        <v>Samantha Irvin</v>
      </c>
      <c r="E4954" s="5" t="s">
        <v>15</v>
      </c>
      <c r="F4954" s="5" t="str">
        <f>VLOOKUP($E4954,Country!$A$1:$B$11,2,0)</f>
        <v>Oceania</v>
      </c>
      <c r="G4954" s="5" t="s">
        <v>30</v>
      </c>
      <c r="H4954" s="5" t="str">
        <f>VLOOKUP($G4954,Products!$A$1:$C$11,COLUMNS(Products!$A$2:B4954),0)</f>
        <v>Audio</v>
      </c>
      <c r="I4954" s="5">
        <f>VLOOKUP($G4954,Products!$A$1:$C$11,COLUMNS(Products!$A$2:C4954),0)</f>
        <v>199.57</v>
      </c>
      <c r="J4954" s="5">
        <v>867.12</v>
      </c>
      <c r="K4954" s="5" t="s">
        <v>81</v>
      </c>
      <c r="L4954" s="6">
        <v>44968</v>
      </c>
      <c r="M4954" s="5">
        <f t="shared" si="77"/>
        <v>20</v>
      </c>
      <c r="N4954" s="5" t="str">
        <f>TEXT(Table1[[#This Row],[Date]],"mmm")</f>
        <v>Jan</v>
      </c>
      <c r="O4954" s="5">
        <f>YEAR(Table1[[#This Row],[Date]])</f>
        <v>2023</v>
      </c>
    </row>
    <row r="4955" spans="1:15" x14ac:dyDescent="0.25">
      <c r="A4955" s="5">
        <v>4954</v>
      </c>
      <c r="B4955" s="6">
        <v>45243</v>
      </c>
      <c r="C4955" s="5" t="s">
        <v>72</v>
      </c>
      <c r="D4955" s="5" t="str">
        <f>VLOOKUP($C4955,'Sales Person'!$A$1:$C$21,2,0)</f>
        <v>Cathy Kelley</v>
      </c>
      <c r="E4955" s="5" t="s">
        <v>9</v>
      </c>
      <c r="F4955" s="5" t="str">
        <f>VLOOKUP($E4955,Country!$A$1:$B$11,2,0)</f>
        <v>Europe</v>
      </c>
      <c r="G4955" s="5" t="s">
        <v>33</v>
      </c>
      <c r="H4955" s="5" t="str">
        <f>VLOOKUP($G4955,Products!$A$1:$C$11,COLUMNS(Products!$A$2:B4955),0)</f>
        <v>Electronics</v>
      </c>
      <c r="I4955" s="5">
        <f>VLOOKUP($G4955,Products!$A$1:$C$11,COLUMNS(Products!$A$2:C4955),0)</f>
        <v>381.62</v>
      </c>
      <c r="J4955" s="5">
        <v>223.63</v>
      </c>
      <c r="K4955" s="5" t="s">
        <v>82</v>
      </c>
      <c r="L4955" s="5" t="s">
        <v>83</v>
      </c>
      <c r="M4955" s="5" t="str">
        <f t="shared" si="77"/>
        <v>0</v>
      </c>
      <c r="N4955" s="5" t="str">
        <f>TEXT(Table1[[#This Row],[Date]],"mmm")</f>
        <v>Nov</v>
      </c>
      <c r="O4955" s="5">
        <f>YEAR(Table1[[#This Row],[Date]])</f>
        <v>2023</v>
      </c>
    </row>
    <row r="4956" spans="1:15" x14ac:dyDescent="0.25">
      <c r="A4956" s="5">
        <v>4955</v>
      </c>
      <c r="B4956" s="6">
        <v>45313</v>
      </c>
      <c r="C4956" s="5" t="s">
        <v>52</v>
      </c>
      <c r="D4956" s="5" t="str">
        <f>VLOOKUP($C4956,'Sales Person'!$A$1:$C$21,2,0)</f>
        <v>Nick Patrick</v>
      </c>
      <c r="E4956" s="5" t="s">
        <v>15</v>
      </c>
      <c r="F4956" s="5" t="str">
        <f>VLOOKUP($E4956,Country!$A$1:$B$11,2,0)</f>
        <v>Oceania</v>
      </c>
      <c r="G4956" s="5" t="s">
        <v>28</v>
      </c>
      <c r="H4956" s="5" t="str">
        <f>VLOOKUP($G4956,Products!$A$1:$C$11,COLUMNS(Products!$A$2:B4956),0)</f>
        <v>Electronics</v>
      </c>
      <c r="I4956" s="5">
        <f>VLOOKUP($G4956,Products!$A$1:$C$11,COLUMNS(Products!$A$2:C4956),0)</f>
        <v>282.79000000000002</v>
      </c>
      <c r="J4956" s="5">
        <v>348.44</v>
      </c>
      <c r="K4956" s="5" t="s">
        <v>81</v>
      </c>
      <c r="L4956" s="6">
        <v>45333</v>
      </c>
      <c r="M4956" s="5">
        <f t="shared" si="77"/>
        <v>20</v>
      </c>
      <c r="N4956" s="5" t="str">
        <f>TEXT(Table1[[#This Row],[Date]],"mmm")</f>
        <v>Jan</v>
      </c>
      <c r="O4956" s="5">
        <f>YEAR(Table1[[#This Row],[Date]])</f>
        <v>2024</v>
      </c>
    </row>
    <row r="4957" spans="1:15" x14ac:dyDescent="0.25">
      <c r="A4957" s="5">
        <v>4956</v>
      </c>
      <c r="B4957" s="6">
        <v>45574</v>
      </c>
      <c r="C4957" s="5" t="s">
        <v>48</v>
      </c>
      <c r="D4957" s="5" t="str">
        <f>VLOOKUP($C4957,'Sales Person'!$A$1:$C$21,2,0)</f>
        <v>Cathy Kelley</v>
      </c>
      <c r="E4957" s="5" t="s">
        <v>7</v>
      </c>
      <c r="F4957" s="5" t="str">
        <f>VLOOKUP($E4957,Country!$A$1:$B$11,2,0)</f>
        <v>Europe</v>
      </c>
      <c r="G4957" s="5" t="s">
        <v>29</v>
      </c>
      <c r="H4957" s="5" t="str">
        <f>VLOOKUP($G4957,Products!$A$1:$C$11,COLUMNS(Products!$A$2:B4957),0)</f>
        <v>Computing</v>
      </c>
      <c r="I4957" s="5">
        <f>VLOOKUP($G4957,Products!$A$1:$C$11,COLUMNS(Products!$A$2:C4957),0)</f>
        <v>104.6</v>
      </c>
      <c r="J4957" s="5">
        <v>540.44000000000005</v>
      </c>
      <c r="K4957" s="5" t="s">
        <v>81</v>
      </c>
      <c r="L4957" s="6">
        <v>45582</v>
      </c>
      <c r="M4957" s="5">
        <f t="shared" si="77"/>
        <v>8</v>
      </c>
      <c r="N4957" s="5" t="str">
        <f>TEXT(Table1[[#This Row],[Date]],"mmm")</f>
        <v>Oct</v>
      </c>
      <c r="O4957" s="5">
        <f>YEAR(Table1[[#This Row],[Date]])</f>
        <v>2024</v>
      </c>
    </row>
    <row r="4958" spans="1:15" x14ac:dyDescent="0.25">
      <c r="A4958" s="5">
        <v>4957</v>
      </c>
      <c r="B4958" s="6">
        <v>45370</v>
      </c>
      <c r="C4958" s="5" t="s">
        <v>70</v>
      </c>
      <c r="D4958" s="5" t="str">
        <f>VLOOKUP($C4958,'Sales Person'!$A$1:$C$21,2,0)</f>
        <v>Cathy Kelley</v>
      </c>
      <c r="E4958" s="5" t="s">
        <v>4</v>
      </c>
      <c r="F4958" s="5" t="str">
        <f>VLOOKUP($E4958,Country!$A$1:$B$11,2,0)</f>
        <v>North America</v>
      </c>
      <c r="G4958" s="5" t="s">
        <v>30</v>
      </c>
      <c r="H4958" s="5" t="str">
        <f>VLOOKUP($G4958,Products!$A$1:$C$11,COLUMNS(Products!$A$2:B4958),0)</f>
        <v>Audio</v>
      </c>
      <c r="I4958" s="5">
        <f>VLOOKUP($G4958,Products!$A$1:$C$11,COLUMNS(Products!$A$2:C4958),0)</f>
        <v>199.57</v>
      </c>
      <c r="J4958" s="5">
        <v>349.17</v>
      </c>
      <c r="K4958" s="5" t="s">
        <v>82</v>
      </c>
      <c r="L4958" s="5" t="s">
        <v>83</v>
      </c>
      <c r="M4958" s="5" t="str">
        <f t="shared" si="77"/>
        <v>0</v>
      </c>
      <c r="N4958" s="5" t="str">
        <f>TEXT(Table1[[#This Row],[Date]],"mmm")</f>
        <v>Mar</v>
      </c>
      <c r="O4958" s="5">
        <f>YEAR(Table1[[#This Row],[Date]])</f>
        <v>2024</v>
      </c>
    </row>
    <row r="4959" spans="1:15" x14ac:dyDescent="0.25">
      <c r="A4959" s="5">
        <v>4958</v>
      </c>
      <c r="B4959" s="6">
        <v>45094</v>
      </c>
      <c r="C4959" s="5" t="s">
        <v>44</v>
      </c>
      <c r="D4959" s="5" t="str">
        <f>VLOOKUP($C4959,'Sales Person'!$A$1:$C$21,2,0)</f>
        <v>Cathy Kelley</v>
      </c>
      <c r="E4959" s="5" t="s">
        <v>2</v>
      </c>
      <c r="F4959" s="5" t="str">
        <f>VLOOKUP($E4959,Country!$A$1:$B$11,2,0)</f>
        <v>North America</v>
      </c>
      <c r="G4959" s="5" t="s">
        <v>28</v>
      </c>
      <c r="H4959" s="5" t="str">
        <f>VLOOKUP($G4959,Products!$A$1:$C$11,COLUMNS(Products!$A$2:B4959),0)</f>
        <v>Electronics</v>
      </c>
      <c r="I4959" s="5">
        <f>VLOOKUP($G4959,Products!$A$1:$C$11,COLUMNS(Products!$A$2:C4959),0)</f>
        <v>282.79000000000002</v>
      </c>
      <c r="J4959" s="5">
        <v>524.84</v>
      </c>
      <c r="K4959" s="5" t="s">
        <v>81</v>
      </c>
      <c r="L4959" s="6">
        <v>45095</v>
      </c>
      <c r="M4959" s="5">
        <f t="shared" si="77"/>
        <v>1</v>
      </c>
      <c r="N4959" s="5" t="str">
        <f>TEXT(Table1[[#This Row],[Date]],"mmm")</f>
        <v>Jun</v>
      </c>
      <c r="O4959" s="5">
        <f>YEAR(Table1[[#This Row],[Date]])</f>
        <v>2023</v>
      </c>
    </row>
    <row r="4960" spans="1:15" x14ac:dyDescent="0.25">
      <c r="A4960" s="5">
        <v>4959</v>
      </c>
      <c r="B4960" s="6">
        <v>45397</v>
      </c>
      <c r="C4960" s="5" t="s">
        <v>50</v>
      </c>
      <c r="D4960" s="5" t="str">
        <f>VLOOKUP($C4960,'Sales Person'!$A$1:$C$21,2,0)</f>
        <v>Michale Cole</v>
      </c>
      <c r="E4960" s="5" t="s">
        <v>9</v>
      </c>
      <c r="F4960" s="5" t="str">
        <f>VLOOKUP($E4960,Country!$A$1:$B$11,2,0)</f>
        <v>Europe</v>
      </c>
      <c r="G4960" s="5" t="s">
        <v>20</v>
      </c>
      <c r="H4960" s="5" t="str">
        <f>VLOOKUP($G4960,Products!$A$1:$C$11,COLUMNS(Products!$A$2:B4960),0)</f>
        <v>Office Equipment</v>
      </c>
      <c r="I4960" s="5">
        <f>VLOOKUP($G4960,Products!$A$1:$C$11,COLUMNS(Products!$A$2:C4960),0)</f>
        <v>350.59</v>
      </c>
      <c r="J4960" s="5">
        <v>359.79</v>
      </c>
      <c r="K4960" s="5" t="s">
        <v>81</v>
      </c>
      <c r="L4960" s="6">
        <v>45407</v>
      </c>
      <c r="M4960" s="5">
        <f t="shared" si="77"/>
        <v>10</v>
      </c>
      <c r="N4960" s="5" t="str">
        <f>TEXT(Table1[[#This Row],[Date]],"mmm")</f>
        <v>Apr</v>
      </c>
      <c r="O4960" s="5">
        <f>YEAR(Table1[[#This Row],[Date]])</f>
        <v>2024</v>
      </c>
    </row>
    <row r="4961" spans="1:15" x14ac:dyDescent="0.25">
      <c r="A4961" s="5">
        <v>4960</v>
      </c>
      <c r="B4961" s="6">
        <v>45356</v>
      </c>
      <c r="C4961" s="5" t="s">
        <v>46</v>
      </c>
      <c r="D4961" s="5" t="str">
        <f>VLOOKUP($C4961,'Sales Person'!$A$1:$C$21,2,0)</f>
        <v>Nick Patrick</v>
      </c>
      <c r="E4961" s="5" t="s">
        <v>4</v>
      </c>
      <c r="F4961" s="5" t="str">
        <f>VLOOKUP($E4961,Country!$A$1:$B$11,2,0)</f>
        <v>North America</v>
      </c>
      <c r="G4961" s="5" t="s">
        <v>24</v>
      </c>
      <c r="H4961" s="5" t="str">
        <f>VLOOKUP($G4961,Products!$A$1:$C$11,COLUMNS(Products!$A$2:B4961),0)</f>
        <v>Audio</v>
      </c>
      <c r="I4961" s="5">
        <f>VLOOKUP($G4961,Products!$A$1:$C$11,COLUMNS(Products!$A$2:C4961),0)</f>
        <v>195.62</v>
      </c>
      <c r="J4961" s="5">
        <v>336.25</v>
      </c>
      <c r="K4961" s="5" t="s">
        <v>81</v>
      </c>
      <c r="L4961" s="6">
        <v>45358</v>
      </c>
      <c r="M4961" s="5">
        <f t="shared" si="77"/>
        <v>2</v>
      </c>
      <c r="N4961" s="5" t="str">
        <f>TEXT(Table1[[#This Row],[Date]],"mmm")</f>
        <v>Mar</v>
      </c>
      <c r="O4961" s="5">
        <f>YEAR(Table1[[#This Row],[Date]])</f>
        <v>2024</v>
      </c>
    </row>
    <row r="4962" spans="1:15" x14ac:dyDescent="0.25">
      <c r="A4962" s="5">
        <v>4961</v>
      </c>
      <c r="B4962" s="6">
        <v>45148</v>
      </c>
      <c r="C4962" s="5" t="s">
        <v>42</v>
      </c>
      <c r="D4962" s="5" t="str">
        <f>VLOOKUP($C4962,'Sales Person'!$A$1:$C$21,2,0)</f>
        <v>Cathy Kelley</v>
      </c>
      <c r="E4962" s="5" t="s">
        <v>2</v>
      </c>
      <c r="F4962" s="5" t="str">
        <f>VLOOKUP($E4962,Country!$A$1:$B$11,2,0)</f>
        <v>North America</v>
      </c>
      <c r="G4962" s="5" t="s">
        <v>32</v>
      </c>
      <c r="H4962" s="5" t="str">
        <f>VLOOKUP($G4962,Products!$A$1:$C$11,COLUMNS(Products!$A$2:B4962),0)</f>
        <v>Audio</v>
      </c>
      <c r="I4962" s="5">
        <f>VLOOKUP($G4962,Products!$A$1:$C$11,COLUMNS(Products!$A$2:C4962),0)</f>
        <v>143.09</v>
      </c>
      <c r="J4962" s="5">
        <v>670.6</v>
      </c>
      <c r="K4962" s="5" t="s">
        <v>81</v>
      </c>
      <c r="L4962" s="6">
        <v>45149</v>
      </c>
      <c r="M4962" s="5">
        <f t="shared" si="77"/>
        <v>1</v>
      </c>
      <c r="N4962" s="5" t="str">
        <f>TEXT(Table1[[#This Row],[Date]],"mmm")</f>
        <v>Aug</v>
      </c>
      <c r="O4962" s="5">
        <f>YEAR(Table1[[#This Row],[Date]])</f>
        <v>2023</v>
      </c>
    </row>
    <row r="4963" spans="1:15" x14ac:dyDescent="0.25">
      <c r="A4963" s="5">
        <v>4962</v>
      </c>
      <c r="B4963" s="6">
        <v>44965</v>
      </c>
      <c r="C4963" s="5" t="s">
        <v>70</v>
      </c>
      <c r="D4963" s="5" t="str">
        <f>VLOOKUP($C4963,'Sales Person'!$A$1:$C$21,2,0)</f>
        <v>Cathy Kelley</v>
      </c>
      <c r="E4963" s="5" t="s">
        <v>2</v>
      </c>
      <c r="F4963" s="5" t="str">
        <f>VLOOKUP($E4963,Country!$A$1:$B$11,2,0)</f>
        <v>North America</v>
      </c>
      <c r="G4963" s="5" t="s">
        <v>29</v>
      </c>
      <c r="H4963" s="5" t="str">
        <f>VLOOKUP($G4963,Products!$A$1:$C$11,COLUMNS(Products!$A$2:B4963),0)</f>
        <v>Computing</v>
      </c>
      <c r="I4963" s="5">
        <f>VLOOKUP($G4963,Products!$A$1:$C$11,COLUMNS(Products!$A$2:C4963),0)</f>
        <v>104.6</v>
      </c>
      <c r="J4963" s="5">
        <v>285.83999999999997</v>
      </c>
      <c r="K4963" s="5" t="s">
        <v>81</v>
      </c>
      <c r="L4963" s="6">
        <v>44966</v>
      </c>
      <c r="M4963" s="5">
        <f t="shared" si="77"/>
        <v>1</v>
      </c>
      <c r="N4963" s="5" t="str">
        <f>TEXT(Table1[[#This Row],[Date]],"mmm")</f>
        <v>Feb</v>
      </c>
      <c r="O4963" s="5">
        <f>YEAR(Table1[[#This Row],[Date]])</f>
        <v>2023</v>
      </c>
    </row>
    <row r="4964" spans="1:15" x14ac:dyDescent="0.25">
      <c r="A4964" s="5">
        <v>4963</v>
      </c>
      <c r="B4964" s="6">
        <v>45381</v>
      </c>
      <c r="C4964" s="5" t="s">
        <v>66</v>
      </c>
      <c r="D4964" s="5" t="str">
        <f>VLOOKUP($C4964,'Sales Person'!$A$1:$C$21,2,0)</f>
        <v>Michale Cole</v>
      </c>
      <c r="E4964" s="5" t="s">
        <v>9</v>
      </c>
      <c r="F4964" s="5" t="str">
        <f>VLOOKUP($E4964,Country!$A$1:$B$11,2,0)</f>
        <v>Europe</v>
      </c>
      <c r="G4964" s="5" t="s">
        <v>30</v>
      </c>
      <c r="H4964" s="5" t="str">
        <f>VLOOKUP($G4964,Products!$A$1:$C$11,COLUMNS(Products!$A$2:B4964),0)</f>
        <v>Audio</v>
      </c>
      <c r="I4964" s="5">
        <f>VLOOKUP($G4964,Products!$A$1:$C$11,COLUMNS(Products!$A$2:C4964),0)</f>
        <v>199.57</v>
      </c>
      <c r="J4964" s="5">
        <v>926.93</v>
      </c>
      <c r="K4964" s="5" t="s">
        <v>81</v>
      </c>
      <c r="L4964" s="6">
        <v>45391</v>
      </c>
      <c r="M4964" s="5">
        <f t="shared" si="77"/>
        <v>10</v>
      </c>
      <c r="N4964" s="5" t="str">
        <f>TEXT(Table1[[#This Row],[Date]],"mmm")</f>
        <v>Mar</v>
      </c>
      <c r="O4964" s="5">
        <f>YEAR(Table1[[#This Row],[Date]])</f>
        <v>2024</v>
      </c>
    </row>
    <row r="4965" spans="1:15" x14ac:dyDescent="0.25">
      <c r="A4965" s="5">
        <v>4964</v>
      </c>
      <c r="B4965" s="6">
        <v>45241</v>
      </c>
      <c r="C4965" s="5" t="s">
        <v>38</v>
      </c>
      <c r="D4965" s="5" t="str">
        <f>VLOOKUP($C4965,'Sales Person'!$A$1:$C$21,2,0)</f>
        <v>Samantha Irvin</v>
      </c>
      <c r="E4965" s="5" t="s">
        <v>14</v>
      </c>
      <c r="F4965" s="5" t="str">
        <f>VLOOKUP($E4965,Country!$A$1:$B$11,2,0)</f>
        <v>Asia</v>
      </c>
      <c r="G4965" s="5" t="s">
        <v>31</v>
      </c>
      <c r="H4965" s="5" t="str">
        <f>VLOOKUP($G4965,Products!$A$1:$C$11,COLUMNS(Products!$A$2:B4965),0)</f>
        <v>Electronics</v>
      </c>
      <c r="I4965" s="5">
        <f>VLOOKUP($G4965,Products!$A$1:$C$11,COLUMNS(Products!$A$2:C4965),0)</f>
        <v>71.97</v>
      </c>
      <c r="J4965" s="5">
        <v>615.37</v>
      </c>
      <c r="K4965" s="5" t="s">
        <v>81</v>
      </c>
      <c r="L4965" s="6">
        <v>45259</v>
      </c>
      <c r="M4965" s="5">
        <f t="shared" si="77"/>
        <v>18</v>
      </c>
      <c r="N4965" s="5" t="str">
        <f>TEXT(Table1[[#This Row],[Date]],"mmm")</f>
        <v>Nov</v>
      </c>
      <c r="O4965" s="5">
        <f>YEAR(Table1[[#This Row],[Date]])</f>
        <v>2023</v>
      </c>
    </row>
    <row r="4966" spans="1:15" x14ac:dyDescent="0.25">
      <c r="A4966" s="5">
        <v>4965</v>
      </c>
      <c r="B4966" s="6">
        <v>45142</v>
      </c>
      <c r="C4966" s="5" t="s">
        <v>60</v>
      </c>
      <c r="D4966" s="5" t="str">
        <f>VLOOKUP($C4966,'Sales Person'!$A$1:$C$21,2,0)</f>
        <v>Cathy Kelley</v>
      </c>
      <c r="E4966" s="5" t="s">
        <v>15</v>
      </c>
      <c r="F4966" s="5" t="str">
        <f>VLOOKUP($E4966,Country!$A$1:$B$11,2,0)</f>
        <v>Oceania</v>
      </c>
      <c r="G4966" s="5" t="s">
        <v>31</v>
      </c>
      <c r="H4966" s="5" t="str">
        <f>VLOOKUP($G4966,Products!$A$1:$C$11,COLUMNS(Products!$A$2:B4966),0)</f>
        <v>Electronics</v>
      </c>
      <c r="I4966" s="5">
        <f>VLOOKUP($G4966,Products!$A$1:$C$11,COLUMNS(Products!$A$2:C4966),0)</f>
        <v>71.97</v>
      </c>
      <c r="J4966" s="5">
        <v>828.57</v>
      </c>
      <c r="K4966" s="5" t="s">
        <v>84</v>
      </c>
      <c r="L4966" s="6">
        <v>45149</v>
      </c>
      <c r="M4966" s="5">
        <f t="shared" si="77"/>
        <v>7</v>
      </c>
      <c r="N4966" s="5" t="str">
        <f>TEXT(Table1[[#This Row],[Date]],"mmm")</f>
        <v>Aug</v>
      </c>
      <c r="O4966" s="5">
        <f>YEAR(Table1[[#This Row],[Date]])</f>
        <v>2023</v>
      </c>
    </row>
    <row r="4967" spans="1:15" x14ac:dyDescent="0.25">
      <c r="A4967" s="5">
        <v>4966</v>
      </c>
      <c r="B4967" s="6">
        <v>45628</v>
      </c>
      <c r="C4967" s="5" t="s">
        <v>36</v>
      </c>
      <c r="D4967" s="5" t="str">
        <f>VLOOKUP($C4967,'Sales Person'!$A$1:$C$21,2,0)</f>
        <v>Michale Cole</v>
      </c>
      <c r="E4967" s="5" t="s">
        <v>2</v>
      </c>
      <c r="F4967" s="5" t="str">
        <f>VLOOKUP($E4967,Country!$A$1:$B$11,2,0)</f>
        <v>North America</v>
      </c>
      <c r="G4967" s="5" t="s">
        <v>22</v>
      </c>
      <c r="H4967" s="5" t="str">
        <f>VLOOKUP($G4967,Products!$A$1:$C$11,COLUMNS(Products!$A$2:B4967),0)</f>
        <v>Computing</v>
      </c>
      <c r="I4967" s="5">
        <f>VLOOKUP($G4967,Products!$A$1:$C$11,COLUMNS(Products!$A$2:C4967),0)</f>
        <v>415.78</v>
      </c>
      <c r="J4967" s="5">
        <v>493.25</v>
      </c>
      <c r="K4967" s="5" t="s">
        <v>81</v>
      </c>
      <c r="L4967" s="6">
        <v>45629</v>
      </c>
      <c r="M4967" s="5">
        <f t="shared" si="77"/>
        <v>1</v>
      </c>
      <c r="N4967" s="5" t="str">
        <f>TEXT(Table1[[#This Row],[Date]],"mmm")</f>
        <v>Dec</v>
      </c>
      <c r="O4967" s="5">
        <f>YEAR(Table1[[#This Row],[Date]])</f>
        <v>2024</v>
      </c>
    </row>
    <row r="4968" spans="1:15" x14ac:dyDescent="0.25">
      <c r="A4968" s="5">
        <v>4967</v>
      </c>
      <c r="B4968" s="6">
        <v>45228</v>
      </c>
      <c r="C4968" s="5" t="s">
        <v>70</v>
      </c>
      <c r="D4968" s="5" t="str">
        <f>VLOOKUP($C4968,'Sales Person'!$A$1:$C$21,2,0)</f>
        <v>Cathy Kelley</v>
      </c>
      <c r="E4968" s="5" t="s">
        <v>13</v>
      </c>
      <c r="F4968" s="5" t="str">
        <f>VLOOKUP($E4968,Country!$A$1:$B$11,2,0)</f>
        <v>Asia</v>
      </c>
      <c r="G4968" s="5" t="s">
        <v>20</v>
      </c>
      <c r="H4968" s="5" t="str">
        <f>VLOOKUP($G4968,Products!$A$1:$C$11,COLUMNS(Products!$A$2:B4968),0)</f>
        <v>Office Equipment</v>
      </c>
      <c r="I4968" s="5">
        <f>VLOOKUP($G4968,Products!$A$1:$C$11,COLUMNS(Products!$A$2:C4968),0)</f>
        <v>350.59</v>
      </c>
      <c r="J4968" s="5">
        <v>271.60000000000002</v>
      </c>
      <c r="K4968" s="5" t="s">
        <v>81</v>
      </c>
      <c r="L4968" s="6">
        <v>45243</v>
      </c>
      <c r="M4968" s="5">
        <f t="shared" si="77"/>
        <v>15</v>
      </c>
      <c r="N4968" s="5" t="str">
        <f>TEXT(Table1[[#This Row],[Date]],"mmm")</f>
        <v>Oct</v>
      </c>
      <c r="O4968" s="5">
        <f>YEAR(Table1[[#This Row],[Date]])</f>
        <v>2023</v>
      </c>
    </row>
    <row r="4969" spans="1:15" x14ac:dyDescent="0.25">
      <c r="A4969" s="5">
        <v>4968</v>
      </c>
      <c r="B4969" s="6">
        <v>45113</v>
      </c>
      <c r="C4969" s="5" t="s">
        <v>64</v>
      </c>
      <c r="D4969" s="5" t="str">
        <f>VLOOKUP($C4969,'Sales Person'!$A$1:$C$21,2,0)</f>
        <v>Michale Cole</v>
      </c>
      <c r="E4969" s="5" t="s">
        <v>9</v>
      </c>
      <c r="F4969" s="5" t="str">
        <f>VLOOKUP($E4969,Country!$A$1:$B$11,2,0)</f>
        <v>Europe</v>
      </c>
      <c r="G4969" s="5" t="s">
        <v>24</v>
      </c>
      <c r="H4969" s="5" t="str">
        <f>VLOOKUP($G4969,Products!$A$1:$C$11,COLUMNS(Products!$A$2:B4969),0)</f>
        <v>Audio</v>
      </c>
      <c r="I4969" s="5">
        <f>VLOOKUP($G4969,Products!$A$1:$C$11,COLUMNS(Products!$A$2:C4969),0)</f>
        <v>195.62</v>
      </c>
      <c r="J4969" s="5">
        <v>726.73</v>
      </c>
      <c r="K4969" s="5" t="s">
        <v>84</v>
      </c>
      <c r="L4969" s="5" t="s">
        <v>83</v>
      </c>
      <c r="M4969" s="5" t="str">
        <f t="shared" si="77"/>
        <v>0</v>
      </c>
      <c r="N4969" s="5" t="str">
        <f>TEXT(Table1[[#This Row],[Date]],"mmm")</f>
        <v>Jul</v>
      </c>
      <c r="O4969" s="5">
        <f>YEAR(Table1[[#This Row],[Date]])</f>
        <v>2023</v>
      </c>
    </row>
    <row r="4970" spans="1:15" x14ac:dyDescent="0.25">
      <c r="A4970" s="5">
        <v>4969</v>
      </c>
      <c r="B4970" s="6">
        <v>44962</v>
      </c>
      <c r="C4970" s="5" t="s">
        <v>74</v>
      </c>
      <c r="D4970" s="5" t="str">
        <f>VLOOKUP($C4970,'Sales Person'!$A$1:$C$21,2,0)</f>
        <v>Michale Cole</v>
      </c>
      <c r="E4970" s="5" t="s">
        <v>2</v>
      </c>
      <c r="F4970" s="5" t="str">
        <f>VLOOKUP($E4970,Country!$A$1:$B$11,2,0)</f>
        <v>North America</v>
      </c>
      <c r="G4970" s="5" t="s">
        <v>24</v>
      </c>
      <c r="H4970" s="5" t="str">
        <f>VLOOKUP($G4970,Products!$A$1:$C$11,COLUMNS(Products!$A$2:B4970),0)</f>
        <v>Audio</v>
      </c>
      <c r="I4970" s="5">
        <f>VLOOKUP($G4970,Products!$A$1:$C$11,COLUMNS(Products!$A$2:C4970),0)</f>
        <v>195.62</v>
      </c>
      <c r="J4970" s="5">
        <v>235.75</v>
      </c>
      <c r="K4970" s="5" t="s">
        <v>84</v>
      </c>
      <c r="L4970" s="5" t="s">
        <v>83</v>
      </c>
      <c r="M4970" s="5" t="str">
        <f t="shared" si="77"/>
        <v>0</v>
      </c>
      <c r="N4970" s="5" t="str">
        <f>TEXT(Table1[[#This Row],[Date]],"mmm")</f>
        <v>Feb</v>
      </c>
      <c r="O4970" s="5">
        <f>YEAR(Table1[[#This Row],[Date]])</f>
        <v>2023</v>
      </c>
    </row>
    <row r="4971" spans="1:15" x14ac:dyDescent="0.25">
      <c r="A4971" s="5">
        <v>4970</v>
      </c>
      <c r="B4971" s="6">
        <v>45567</v>
      </c>
      <c r="C4971" s="5" t="s">
        <v>62</v>
      </c>
      <c r="D4971" s="5" t="str">
        <f>VLOOKUP($C4971,'Sales Person'!$A$1:$C$21,2,0)</f>
        <v>Cathy Kelley</v>
      </c>
      <c r="E4971" s="5" t="s">
        <v>7</v>
      </c>
      <c r="F4971" s="5" t="str">
        <f>VLOOKUP($E4971,Country!$A$1:$B$11,2,0)</f>
        <v>Europe</v>
      </c>
      <c r="G4971" s="5" t="s">
        <v>22</v>
      </c>
      <c r="H4971" s="5" t="str">
        <f>VLOOKUP($G4971,Products!$A$1:$C$11,COLUMNS(Products!$A$2:B4971),0)</f>
        <v>Computing</v>
      </c>
      <c r="I4971" s="5">
        <f>VLOOKUP($G4971,Products!$A$1:$C$11,COLUMNS(Products!$A$2:C4971),0)</f>
        <v>415.78</v>
      </c>
      <c r="J4971" s="5">
        <v>732.06</v>
      </c>
      <c r="K4971" s="5" t="s">
        <v>84</v>
      </c>
      <c r="L4971" s="5" t="s">
        <v>83</v>
      </c>
      <c r="M4971" s="5" t="str">
        <f t="shared" si="77"/>
        <v>0</v>
      </c>
      <c r="N4971" s="5" t="str">
        <f>TEXT(Table1[[#This Row],[Date]],"mmm")</f>
        <v>Oct</v>
      </c>
      <c r="O4971" s="5">
        <f>YEAR(Table1[[#This Row],[Date]])</f>
        <v>2024</v>
      </c>
    </row>
    <row r="4972" spans="1:15" x14ac:dyDescent="0.25">
      <c r="A4972" s="5">
        <v>4971</v>
      </c>
      <c r="B4972" s="6">
        <v>45330</v>
      </c>
      <c r="C4972" s="5" t="s">
        <v>50</v>
      </c>
      <c r="D4972" s="5" t="str">
        <f>VLOOKUP($C4972,'Sales Person'!$A$1:$C$21,2,0)</f>
        <v>Michale Cole</v>
      </c>
      <c r="E4972" s="5" t="s">
        <v>2</v>
      </c>
      <c r="F4972" s="5" t="str">
        <f>VLOOKUP($E4972,Country!$A$1:$B$11,2,0)</f>
        <v>North America</v>
      </c>
      <c r="G4972" s="5" t="s">
        <v>24</v>
      </c>
      <c r="H4972" s="5" t="str">
        <f>VLOOKUP($G4972,Products!$A$1:$C$11,COLUMNS(Products!$A$2:B4972),0)</f>
        <v>Audio</v>
      </c>
      <c r="I4972" s="5">
        <f>VLOOKUP($G4972,Products!$A$1:$C$11,COLUMNS(Products!$A$2:C4972),0)</f>
        <v>195.62</v>
      </c>
      <c r="J4972" s="5">
        <v>236.55</v>
      </c>
      <c r="K4972" s="5" t="s">
        <v>81</v>
      </c>
      <c r="L4972" s="6">
        <v>45331</v>
      </c>
      <c r="M4972" s="5">
        <f t="shared" si="77"/>
        <v>1</v>
      </c>
      <c r="N4972" s="5" t="str">
        <f>TEXT(Table1[[#This Row],[Date]],"mmm")</f>
        <v>Feb</v>
      </c>
      <c r="O4972" s="5">
        <f>YEAR(Table1[[#This Row],[Date]])</f>
        <v>2024</v>
      </c>
    </row>
    <row r="4973" spans="1:15" x14ac:dyDescent="0.25">
      <c r="A4973" s="5">
        <v>4972</v>
      </c>
      <c r="B4973" s="6">
        <v>45364</v>
      </c>
      <c r="C4973" s="5" t="s">
        <v>64</v>
      </c>
      <c r="D4973" s="5" t="str">
        <f>VLOOKUP($C4973,'Sales Person'!$A$1:$C$21,2,0)</f>
        <v>Michale Cole</v>
      </c>
      <c r="E4973" s="5" t="s">
        <v>9</v>
      </c>
      <c r="F4973" s="5" t="str">
        <f>VLOOKUP($E4973,Country!$A$1:$B$11,2,0)</f>
        <v>Europe</v>
      </c>
      <c r="G4973" s="5" t="s">
        <v>24</v>
      </c>
      <c r="H4973" s="5" t="str">
        <f>VLOOKUP($G4973,Products!$A$1:$C$11,COLUMNS(Products!$A$2:B4973),0)</f>
        <v>Audio</v>
      </c>
      <c r="I4973" s="5">
        <f>VLOOKUP($G4973,Products!$A$1:$C$11,COLUMNS(Products!$A$2:C4973),0)</f>
        <v>195.62</v>
      </c>
      <c r="J4973" s="5">
        <v>753.72</v>
      </c>
      <c r="K4973" s="5" t="s">
        <v>82</v>
      </c>
      <c r="L4973" s="5" t="s">
        <v>83</v>
      </c>
      <c r="M4973" s="5" t="str">
        <f t="shared" si="77"/>
        <v>0</v>
      </c>
      <c r="N4973" s="5" t="str">
        <f>TEXT(Table1[[#This Row],[Date]],"mmm")</f>
        <v>Mar</v>
      </c>
      <c r="O4973" s="5">
        <f>YEAR(Table1[[#This Row],[Date]])</f>
        <v>2024</v>
      </c>
    </row>
    <row r="4974" spans="1:15" x14ac:dyDescent="0.25">
      <c r="A4974" s="5">
        <v>4973</v>
      </c>
      <c r="B4974" s="6">
        <v>45549</v>
      </c>
      <c r="C4974" s="5" t="s">
        <v>68</v>
      </c>
      <c r="D4974" s="5" t="str">
        <f>VLOOKUP($C4974,'Sales Person'!$A$1:$C$21,2,0)</f>
        <v>Samantha Irvin</v>
      </c>
      <c r="E4974" s="5" t="s">
        <v>10</v>
      </c>
      <c r="F4974" s="5" t="str">
        <f>VLOOKUP($E4974,Country!$A$1:$B$11,2,0)</f>
        <v>Europe</v>
      </c>
      <c r="G4974" s="5" t="s">
        <v>22</v>
      </c>
      <c r="H4974" s="5" t="str">
        <f>VLOOKUP($G4974,Products!$A$1:$C$11,COLUMNS(Products!$A$2:B4974),0)</f>
        <v>Computing</v>
      </c>
      <c r="I4974" s="5">
        <f>VLOOKUP($G4974,Products!$A$1:$C$11,COLUMNS(Products!$A$2:C4974),0)</f>
        <v>415.78</v>
      </c>
      <c r="J4974" s="5">
        <v>800.77</v>
      </c>
      <c r="K4974" s="5" t="s">
        <v>81</v>
      </c>
      <c r="L4974" s="6">
        <v>45555</v>
      </c>
      <c r="M4974" s="5">
        <f t="shared" si="77"/>
        <v>6</v>
      </c>
      <c r="N4974" s="5" t="str">
        <f>TEXT(Table1[[#This Row],[Date]],"mmm")</f>
        <v>Sep</v>
      </c>
      <c r="O4974" s="5">
        <f>YEAR(Table1[[#This Row],[Date]])</f>
        <v>2024</v>
      </c>
    </row>
    <row r="4975" spans="1:15" x14ac:dyDescent="0.25">
      <c r="A4975" s="5">
        <v>4974</v>
      </c>
      <c r="B4975" s="6">
        <v>45191</v>
      </c>
      <c r="C4975" s="5" t="s">
        <v>60</v>
      </c>
      <c r="D4975" s="5" t="str">
        <f>VLOOKUP($C4975,'Sales Person'!$A$1:$C$21,2,0)</f>
        <v>Cathy Kelley</v>
      </c>
      <c r="E4975" s="5" t="s">
        <v>9</v>
      </c>
      <c r="F4975" s="5" t="str">
        <f>VLOOKUP($E4975,Country!$A$1:$B$11,2,0)</f>
        <v>Europe</v>
      </c>
      <c r="G4975" s="5" t="s">
        <v>30</v>
      </c>
      <c r="H4975" s="5" t="str">
        <f>VLOOKUP($G4975,Products!$A$1:$C$11,COLUMNS(Products!$A$2:B4975),0)</f>
        <v>Audio</v>
      </c>
      <c r="I4975" s="5">
        <f>VLOOKUP($G4975,Products!$A$1:$C$11,COLUMNS(Products!$A$2:C4975),0)</f>
        <v>199.57</v>
      </c>
      <c r="J4975" s="5">
        <v>591.36</v>
      </c>
      <c r="K4975" s="5" t="s">
        <v>82</v>
      </c>
      <c r="L4975" s="5" t="s">
        <v>83</v>
      </c>
      <c r="M4975" s="5" t="str">
        <f t="shared" si="77"/>
        <v>0</v>
      </c>
      <c r="N4975" s="5" t="str">
        <f>TEXT(Table1[[#This Row],[Date]],"mmm")</f>
        <v>Sep</v>
      </c>
      <c r="O4975" s="5">
        <f>YEAR(Table1[[#This Row],[Date]])</f>
        <v>2023</v>
      </c>
    </row>
    <row r="4976" spans="1:15" x14ac:dyDescent="0.25">
      <c r="A4976" s="5">
        <v>4975</v>
      </c>
      <c r="B4976" s="6">
        <v>45282</v>
      </c>
      <c r="C4976" s="5" t="s">
        <v>58</v>
      </c>
      <c r="D4976" s="5" t="str">
        <f>VLOOKUP($C4976,'Sales Person'!$A$1:$C$21,2,0)</f>
        <v>Nick Patrick</v>
      </c>
      <c r="E4976" s="5" t="s">
        <v>4</v>
      </c>
      <c r="F4976" s="5" t="str">
        <f>VLOOKUP($E4976,Country!$A$1:$B$11,2,0)</f>
        <v>North America</v>
      </c>
      <c r="G4976" s="5" t="s">
        <v>22</v>
      </c>
      <c r="H4976" s="5" t="str">
        <f>VLOOKUP($G4976,Products!$A$1:$C$11,COLUMNS(Products!$A$2:B4976),0)</f>
        <v>Computing</v>
      </c>
      <c r="I4976" s="5">
        <f>VLOOKUP($G4976,Products!$A$1:$C$11,COLUMNS(Products!$A$2:C4976),0)</f>
        <v>415.78</v>
      </c>
      <c r="J4976" s="5">
        <v>955.1</v>
      </c>
      <c r="K4976" s="5" t="s">
        <v>81</v>
      </c>
      <c r="L4976" s="6">
        <v>45284</v>
      </c>
      <c r="M4976" s="5">
        <f t="shared" si="77"/>
        <v>2</v>
      </c>
      <c r="N4976" s="5" t="str">
        <f>TEXT(Table1[[#This Row],[Date]],"mmm")</f>
        <v>Dec</v>
      </c>
      <c r="O4976" s="5">
        <f>YEAR(Table1[[#This Row],[Date]])</f>
        <v>2023</v>
      </c>
    </row>
    <row r="4977" spans="1:15" x14ac:dyDescent="0.25">
      <c r="A4977" s="5">
        <v>4976</v>
      </c>
      <c r="B4977" s="6">
        <v>45332</v>
      </c>
      <c r="C4977" s="5" t="s">
        <v>62</v>
      </c>
      <c r="D4977" s="5" t="str">
        <f>VLOOKUP($C4977,'Sales Person'!$A$1:$C$21,2,0)</f>
        <v>Cathy Kelley</v>
      </c>
      <c r="E4977" s="5" t="s">
        <v>5</v>
      </c>
      <c r="F4977" s="5" t="str">
        <f>VLOOKUP($E4977,Country!$A$1:$B$11,2,0)</f>
        <v>South America</v>
      </c>
      <c r="G4977" s="5" t="s">
        <v>22</v>
      </c>
      <c r="H4977" s="5" t="str">
        <f>VLOOKUP($G4977,Products!$A$1:$C$11,COLUMNS(Products!$A$2:B4977),0)</f>
        <v>Computing</v>
      </c>
      <c r="I4977" s="5">
        <f>VLOOKUP($G4977,Products!$A$1:$C$11,COLUMNS(Products!$A$2:C4977),0)</f>
        <v>415.78</v>
      </c>
      <c r="J4977" s="5">
        <v>985.09</v>
      </c>
      <c r="K4977" s="5" t="s">
        <v>81</v>
      </c>
      <c r="L4977" s="6">
        <v>45336</v>
      </c>
      <c r="M4977" s="5">
        <f t="shared" si="77"/>
        <v>4</v>
      </c>
      <c r="N4977" s="5" t="str">
        <f>TEXT(Table1[[#This Row],[Date]],"mmm")</f>
        <v>Feb</v>
      </c>
      <c r="O4977" s="5">
        <f>YEAR(Table1[[#This Row],[Date]])</f>
        <v>2024</v>
      </c>
    </row>
    <row r="4978" spans="1:15" x14ac:dyDescent="0.25">
      <c r="A4978" s="5">
        <v>4977</v>
      </c>
      <c r="B4978" s="6">
        <v>45429</v>
      </c>
      <c r="C4978" s="5" t="s">
        <v>58</v>
      </c>
      <c r="D4978" s="5" t="str">
        <f>VLOOKUP($C4978,'Sales Person'!$A$1:$C$21,2,0)</f>
        <v>Nick Patrick</v>
      </c>
      <c r="E4978" s="5" t="s">
        <v>2</v>
      </c>
      <c r="F4978" s="5" t="str">
        <f>VLOOKUP($E4978,Country!$A$1:$B$11,2,0)</f>
        <v>North America</v>
      </c>
      <c r="G4978" s="5" t="s">
        <v>29</v>
      </c>
      <c r="H4978" s="5" t="str">
        <f>VLOOKUP($G4978,Products!$A$1:$C$11,COLUMNS(Products!$A$2:B4978),0)</f>
        <v>Computing</v>
      </c>
      <c r="I4978" s="5">
        <f>VLOOKUP($G4978,Products!$A$1:$C$11,COLUMNS(Products!$A$2:C4978),0)</f>
        <v>104.6</v>
      </c>
      <c r="J4978" s="5">
        <v>575.77</v>
      </c>
      <c r="K4978" s="5" t="s">
        <v>82</v>
      </c>
      <c r="L4978" s="5" t="s">
        <v>83</v>
      </c>
      <c r="M4978" s="5" t="str">
        <f t="shared" si="77"/>
        <v>0</v>
      </c>
      <c r="N4978" s="5" t="str">
        <f>TEXT(Table1[[#This Row],[Date]],"mmm")</f>
        <v>May</v>
      </c>
      <c r="O4978" s="5">
        <f>YEAR(Table1[[#This Row],[Date]])</f>
        <v>2024</v>
      </c>
    </row>
    <row r="4979" spans="1:15" x14ac:dyDescent="0.25">
      <c r="A4979" s="5">
        <v>4978</v>
      </c>
      <c r="B4979" s="6">
        <v>45166</v>
      </c>
      <c r="C4979" s="5" t="s">
        <v>48</v>
      </c>
      <c r="D4979" s="5" t="str">
        <f>VLOOKUP($C4979,'Sales Person'!$A$1:$C$21,2,0)</f>
        <v>Cathy Kelley</v>
      </c>
      <c r="E4979" s="5" t="s">
        <v>13</v>
      </c>
      <c r="F4979" s="5" t="str">
        <f>VLOOKUP($E4979,Country!$A$1:$B$11,2,0)</f>
        <v>Asia</v>
      </c>
      <c r="G4979" s="5" t="s">
        <v>29</v>
      </c>
      <c r="H4979" s="5" t="str">
        <f>VLOOKUP($G4979,Products!$A$1:$C$11,COLUMNS(Products!$A$2:B4979),0)</f>
        <v>Computing</v>
      </c>
      <c r="I4979" s="5">
        <f>VLOOKUP($G4979,Products!$A$1:$C$11,COLUMNS(Products!$A$2:C4979),0)</f>
        <v>104.6</v>
      </c>
      <c r="J4979" s="5">
        <v>917.93</v>
      </c>
      <c r="K4979" s="5" t="s">
        <v>84</v>
      </c>
      <c r="L4979" s="5" t="s">
        <v>83</v>
      </c>
      <c r="M4979" s="5" t="str">
        <f t="shared" si="77"/>
        <v>0</v>
      </c>
      <c r="N4979" s="5" t="str">
        <f>TEXT(Table1[[#This Row],[Date]],"mmm")</f>
        <v>Aug</v>
      </c>
      <c r="O4979" s="5">
        <f>YEAR(Table1[[#This Row],[Date]])</f>
        <v>2023</v>
      </c>
    </row>
    <row r="4980" spans="1:15" x14ac:dyDescent="0.25">
      <c r="A4980" s="5">
        <v>4979</v>
      </c>
      <c r="B4980" s="6">
        <v>45381</v>
      </c>
      <c r="C4980" s="5" t="s">
        <v>52</v>
      </c>
      <c r="D4980" s="5" t="str">
        <f>VLOOKUP($C4980,'Sales Person'!$A$1:$C$21,2,0)</f>
        <v>Nick Patrick</v>
      </c>
      <c r="E4980" s="5" t="s">
        <v>13</v>
      </c>
      <c r="F4980" s="5" t="str">
        <f>VLOOKUP($E4980,Country!$A$1:$B$11,2,0)</f>
        <v>Asia</v>
      </c>
      <c r="G4980" s="5" t="s">
        <v>28</v>
      </c>
      <c r="H4980" s="5" t="str">
        <f>VLOOKUP($G4980,Products!$A$1:$C$11,COLUMNS(Products!$A$2:B4980),0)</f>
        <v>Electronics</v>
      </c>
      <c r="I4980" s="5">
        <f>VLOOKUP($G4980,Products!$A$1:$C$11,COLUMNS(Products!$A$2:C4980),0)</f>
        <v>282.79000000000002</v>
      </c>
      <c r="J4980" s="5">
        <v>110.27</v>
      </c>
      <c r="K4980" s="5" t="s">
        <v>82</v>
      </c>
      <c r="L4980" s="5" t="s">
        <v>83</v>
      </c>
      <c r="M4980" s="5" t="str">
        <f t="shared" si="77"/>
        <v>0</v>
      </c>
      <c r="N4980" s="5" t="str">
        <f>TEXT(Table1[[#This Row],[Date]],"mmm")</f>
        <v>Mar</v>
      </c>
      <c r="O4980" s="5">
        <f>YEAR(Table1[[#This Row],[Date]])</f>
        <v>2024</v>
      </c>
    </row>
    <row r="4981" spans="1:15" x14ac:dyDescent="0.25">
      <c r="A4981" s="5">
        <v>4980</v>
      </c>
      <c r="B4981" s="6">
        <v>45189</v>
      </c>
      <c r="C4981" s="5" t="s">
        <v>66</v>
      </c>
      <c r="D4981" s="5" t="str">
        <f>VLOOKUP($C4981,'Sales Person'!$A$1:$C$21,2,0)</f>
        <v>Michale Cole</v>
      </c>
      <c r="E4981" s="5" t="s">
        <v>5</v>
      </c>
      <c r="F4981" s="5" t="str">
        <f>VLOOKUP($E4981,Country!$A$1:$B$11,2,0)</f>
        <v>South America</v>
      </c>
      <c r="G4981" s="5" t="s">
        <v>24</v>
      </c>
      <c r="H4981" s="5" t="str">
        <f>VLOOKUP($G4981,Products!$A$1:$C$11,COLUMNS(Products!$A$2:B4981),0)</f>
        <v>Audio</v>
      </c>
      <c r="I4981" s="5">
        <f>VLOOKUP($G4981,Products!$A$1:$C$11,COLUMNS(Products!$A$2:C4981),0)</f>
        <v>195.62</v>
      </c>
      <c r="J4981" s="5">
        <v>127.69</v>
      </c>
      <c r="K4981" s="5" t="s">
        <v>82</v>
      </c>
      <c r="L4981" s="5" t="s">
        <v>83</v>
      </c>
      <c r="M4981" s="5" t="str">
        <f t="shared" si="77"/>
        <v>0</v>
      </c>
      <c r="N4981" s="5" t="str">
        <f>TEXT(Table1[[#This Row],[Date]],"mmm")</f>
        <v>Sep</v>
      </c>
      <c r="O4981" s="5">
        <f>YEAR(Table1[[#This Row],[Date]])</f>
        <v>2023</v>
      </c>
    </row>
    <row r="4982" spans="1:15" x14ac:dyDescent="0.25">
      <c r="A4982" s="5">
        <v>4981</v>
      </c>
      <c r="B4982" s="6">
        <v>45181</v>
      </c>
      <c r="C4982" s="5" t="s">
        <v>44</v>
      </c>
      <c r="D4982" s="5" t="str">
        <f>VLOOKUP($C4982,'Sales Person'!$A$1:$C$21,2,0)</f>
        <v>Cathy Kelley</v>
      </c>
      <c r="E4982" s="5" t="s">
        <v>13</v>
      </c>
      <c r="F4982" s="5" t="str">
        <f>VLOOKUP($E4982,Country!$A$1:$B$11,2,0)</f>
        <v>Asia</v>
      </c>
      <c r="G4982" s="5" t="s">
        <v>32</v>
      </c>
      <c r="H4982" s="5" t="str">
        <f>VLOOKUP($G4982,Products!$A$1:$C$11,COLUMNS(Products!$A$2:B4982),0)</f>
        <v>Audio</v>
      </c>
      <c r="I4982" s="5">
        <f>VLOOKUP($G4982,Products!$A$1:$C$11,COLUMNS(Products!$A$2:C4982),0)</f>
        <v>143.09</v>
      </c>
      <c r="J4982" s="5">
        <v>704.8</v>
      </c>
      <c r="K4982" s="5" t="s">
        <v>82</v>
      </c>
      <c r="L4982" s="5" t="s">
        <v>83</v>
      </c>
      <c r="M4982" s="5" t="str">
        <f t="shared" si="77"/>
        <v>0</v>
      </c>
      <c r="N4982" s="5" t="str">
        <f>TEXT(Table1[[#This Row],[Date]],"mmm")</f>
        <v>Sep</v>
      </c>
      <c r="O4982" s="5">
        <f>YEAR(Table1[[#This Row],[Date]])</f>
        <v>2023</v>
      </c>
    </row>
    <row r="4983" spans="1:15" x14ac:dyDescent="0.25">
      <c r="A4983" s="5">
        <v>4982</v>
      </c>
      <c r="B4983" s="6">
        <v>45162</v>
      </c>
      <c r="C4983" s="5" t="s">
        <v>36</v>
      </c>
      <c r="D4983" s="5" t="str">
        <f>VLOOKUP($C4983,'Sales Person'!$A$1:$C$21,2,0)</f>
        <v>Michale Cole</v>
      </c>
      <c r="E4983" s="5" t="s">
        <v>4</v>
      </c>
      <c r="F4983" s="5" t="str">
        <f>VLOOKUP($E4983,Country!$A$1:$B$11,2,0)</f>
        <v>North America</v>
      </c>
      <c r="G4983" s="5" t="s">
        <v>20</v>
      </c>
      <c r="H4983" s="5" t="str">
        <f>VLOOKUP($G4983,Products!$A$1:$C$11,COLUMNS(Products!$A$2:B4983),0)</f>
        <v>Office Equipment</v>
      </c>
      <c r="I4983" s="5">
        <f>VLOOKUP($G4983,Products!$A$1:$C$11,COLUMNS(Products!$A$2:C4983),0)</f>
        <v>350.59</v>
      </c>
      <c r="J4983" s="5">
        <v>937.09</v>
      </c>
      <c r="K4983" s="5" t="s">
        <v>81</v>
      </c>
      <c r="L4983" s="6">
        <v>45164</v>
      </c>
      <c r="M4983" s="5">
        <f t="shared" si="77"/>
        <v>2</v>
      </c>
      <c r="N4983" s="5" t="str">
        <f>TEXT(Table1[[#This Row],[Date]],"mmm")</f>
        <v>Aug</v>
      </c>
      <c r="O4983" s="5">
        <f>YEAR(Table1[[#This Row],[Date]])</f>
        <v>2023</v>
      </c>
    </row>
    <row r="4984" spans="1:15" x14ac:dyDescent="0.25">
      <c r="A4984" s="5">
        <v>4983</v>
      </c>
      <c r="B4984" s="6">
        <v>45571</v>
      </c>
      <c r="C4984" s="5" t="s">
        <v>50</v>
      </c>
      <c r="D4984" s="5" t="str">
        <f>VLOOKUP($C4984,'Sales Person'!$A$1:$C$21,2,0)</f>
        <v>Michale Cole</v>
      </c>
      <c r="E4984" s="5" t="s">
        <v>13</v>
      </c>
      <c r="F4984" s="5" t="str">
        <f>VLOOKUP($E4984,Country!$A$1:$B$11,2,0)</f>
        <v>Asia</v>
      </c>
      <c r="G4984" s="5" t="s">
        <v>22</v>
      </c>
      <c r="H4984" s="5" t="str">
        <f>VLOOKUP($G4984,Products!$A$1:$C$11,COLUMNS(Products!$A$2:B4984),0)</f>
        <v>Computing</v>
      </c>
      <c r="I4984" s="5">
        <f>VLOOKUP($G4984,Products!$A$1:$C$11,COLUMNS(Products!$A$2:C4984),0)</f>
        <v>415.78</v>
      </c>
      <c r="J4984" s="5">
        <v>540.86</v>
      </c>
      <c r="K4984" s="5" t="s">
        <v>81</v>
      </c>
      <c r="L4984" s="6">
        <v>45586</v>
      </c>
      <c r="M4984" s="5">
        <f t="shared" si="77"/>
        <v>15</v>
      </c>
      <c r="N4984" s="5" t="str">
        <f>TEXT(Table1[[#This Row],[Date]],"mmm")</f>
        <v>Oct</v>
      </c>
      <c r="O4984" s="5">
        <f>YEAR(Table1[[#This Row],[Date]])</f>
        <v>2024</v>
      </c>
    </row>
    <row r="4985" spans="1:15" x14ac:dyDescent="0.25">
      <c r="A4985" s="5">
        <v>4984</v>
      </c>
      <c r="B4985" s="6">
        <v>45025</v>
      </c>
      <c r="C4985" s="5" t="s">
        <v>42</v>
      </c>
      <c r="D4985" s="5" t="str">
        <f>VLOOKUP($C4985,'Sales Person'!$A$1:$C$21,2,0)</f>
        <v>Cathy Kelley</v>
      </c>
      <c r="E4985" s="5" t="s">
        <v>14</v>
      </c>
      <c r="F4985" s="5" t="str">
        <f>VLOOKUP($E4985,Country!$A$1:$B$11,2,0)</f>
        <v>Asia</v>
      </c>
      <c r="G4985" s="5" t="s">
        <v>22</v>
      </c>
      <c r="H4985" s="5" t="str">
        <f>VLOOKUP($G4985,Products!$A$1:$C$11,COLUMNS(Products!$A$2:B4985),0)</f>
        <v>Computing</v>
      </c>
      <c r="I4985" s="5">
        <f>VLOOKUP($G4985,Products!$A$1:$C$11,COLUMNS(Products!$A$2:C4985),0)</f>
        <v>415.78</v>
      </c>
      <c r="J4985" s="5">
        <v>893.29</v>
      </c>
      <c r="K4985" s="5" t="s">
        <v>81</v>
      </c>
      <c r="L4985" s="6">
        <v>45043</v>
      </c>
      <c r="M4985" s="5">
        <f t="shared" si="77"/>
        <v>18</v>
      </c>
      <c r="N4985" s="5" t="str">
        <f>TEXT(Table1[[#This Row],[Date]],"mmm")</f>
        <v>Apr</v>
      </c>
      <c r="O4985" s="5">
        <f>YEAR(Table1[[#This Row],[Date]])</f>
        <v>2023</v>
      </c>
    </row>
    <row r="4986" spans="1:15" x14ac:dyDescent="0.25">
      <c r="A4986" s="5">
        <v>4985</v>
      </c>
      <c r="B4986" s="6">
        <v>45056</v>
      </c>
      <c r="C4986" s="5" t="s">
        <v>72</v>
      </c>
      <c r="D4986" s="5" t="str">
        <f>VLOOKUP($C4986,'Sales Person'!$A$1:$C$21,2,0)</f>
        <v>Cathy Kelley</v>
      </c>
      <c r="E4986" s="5" t="s">
        <v>11</v>
      </c>
      <c r="F4986" s="5" t="str">
        <f>VLOOKUP($E4986,Country!$A$1:$B$11,2,0)</f>
        <v>Asia</v>
      </c>
      <c r="G4986" s="5" t="s">
        <v>28</v>
      </c>
      <c r="H4986" s="5" t="str">
        <f>VLOOKUP($G4986,Products!$A$1:$C$11,COLUMNS(Products!$A$2:B4986),0)</f>
        <v>Electronics</v>
      </c>
      <c r="I4986" s="5">
        <f>VLOOKUP($G4986,Products!$A$1:$C$11,COLUMNS(Products!$A$2:C4986),0)</f>
        <v>282.79000000000002</v>
      </c>
      <c r="J4986" s="5">
        <v>429.36</v>
      </c>
      <c r="K4986" s="5" t="s">
        <v>81</v>
      </c>
      <c r="L4986" s="6">
        <v>45068</v>
      </c>
      <c r="M4986" s="5">
        <f t="shared" si="77"/>
        <v>12</v>
      </c>
      <c r="N4986" s="5" t="str">
        <f>TEXT(Table1[[#This Row],[Date]],"mmm")</f>
        <v>May</v>
      </c>
      <c r="O4986" s="5">
        <f>YEAR(Table1[[#This Row],[Date]])</f>
        <v>2023</v>
      </c>
    </row>
    <row r="4987" spans="1:15" x14ac:dyDescent="0.25">
      <c r="A4987" s="5">
        <v>4986</v>
      </c>
      <c r="B4987" s="6">
        <v>45485</v>
      </c>
      <c r="C4987" s="5" t="s">
        <v>58</v>
      </c>
      <c r="D4987" s="5" t="str">
        <f>VLOOKUP($C4987,'Sales Person'!$A$1:$C$21,2,0)</f>
        <v>Nick Patrick</v>
      </c>
      <c r="E4987" s="5" t="s">
        <v>11</v>
      </c>
      <c r="F4987" s="5" t="str">
        <f>VLOOKUP($E4987,Country!$A$1:$B$11,2,0)</f>
        <v>Asia</v>
      </c>
      <c r="G4987" s="5" t="s">
        <v>31</v>
      </c>
      <c r="H4987" s="5" t="str">
        <f>VLOOKUP($G4987,Products!$A$1:$C$11,COLUMNS(Products!$A$2:B4987),0)</f>
        <v>Electronics</v>
      </c>
      <c r="I4987" s="5">
        <f>VLOOKUP($G4987,Products!$A$1:$C$11,COLUMNS(Products!$A$2:C4987),0)</f>
        <v>71.97</v>
      </c>
      <c r="J4987" s="5">
        <v>811.92</v>
      </c>
      <c r="K4987" s="5" t="s">
        <v>81</v>
      </c>
      <c r="L4987" s="6">
        <v>45497</v>
      </c>
      <c r="M4987" s="5">
        <f t="shared" si="77"/>
        <v>12</v>
      </c>
      <c r="N4987" s="5" t="str">
        <f>TEXT(Table1[[#This Row],[Date]],"mmm")</f>
        <v>Jul</v>
      </c>
      <c r="O4987" s="5">
        <f>YEAR(Table1[[#This Row],[Date]])</f>
        <v>2024</v>
      </c>
    </row>
    <row r="4988" spans="1:15" x14ac:dyDescent="0.25">
      <c r="A4988" s="5">
        <v>4987</v>
      </c>
      <c r="B4988" s="6">
        <v>45324</v>
      </c>
      <c r="C4988" s="5" t="s">
        <v>58</v>
      </c>
      <c r="D4988" s="5" t="str">
        <f>VLOOKUP($C4988,'Sales Person'!$A$1:$C$21,2,0)</f>
        <v>Nick Patrick</v>
      </c>
      <c r="E4988" s="5" t="s">
        <v>13</v>
      </c>
      <c r="F4988" s="5" t="str">
        <f>VLOOKUP($E4988,Country!$A$1:$B$11,2,0)</f>
        <v>Asia</v>
      </c>
      <c r="G4988" s="5" t="s">
        <v>24</v>
      </c>
      <c r="H4988" s="5" t="str">
        <f>VLOOKUP($G4988,Products!$A$1:$C$11,COLUMNS(Products!$A$2:B4988),0)</f>
        <v>Audio</v>
      </c>
      <c r="I4988" s="5">
        <f>VLOOKUP($G4988,Products!$A$1:$C$11,COLUMNS(Products!$A$2:C4988),0)</f>
        <v>195.62</v>
      </c>
      <c r="J4988" s="5">
        <v>455.02</v>
      </c>
      <c r="K4988" s="5" t="s">
        <v>81</v>
      </c>
      <c r="L4988" s="6">
        <v>45339</v>
      </c>
      <c r="M4988" s="5">
        <f t="shared" si="77"/>
        <v>15</v>
      </c>
      <c r="N4988" s="5" t="str">
        <f>TEXT(Table1[[#This Row],[Date]],"mmm")</f>
        <v>Feb</v>
      </c>
      <c r="O4988" s="5">
        <f>YEAR(Table1[[#This Row],[Date]])</f>
        <v>2024</v>
      </c>
    </row>
    <row r="4989" spans="1:15" x14ac:dyDescent="0.25">
      <c r="A4989" s="5">
        <v>4988</v>
      </c>
      <c r="B4989" s="6">
        <v>45063</v>
      </c>
      <c r="C4989" s="5" t="s">
        <v>66</v>
      </c>
      <c r="D4989" s="5" t="str">
        <f>VLOOKUP($C4989,'Sales Person'!$A$1:$C$21,2,0)</f>
        <v>Michale Cole</v>
      </c>
      <c r="E4989" s="5" t="s">
        <v>15</v>
      </c>
      <c r="F4989" s="5" t="str">
        <f>VLOOKUP($E4989,Country!$A$1:$B$11,2,0)</f>
        <v>Oceania</v>
      </c>
      <c r="G4989" s="5" t="s">
        <v>28</v>
      </c>
      <c r="H4989" s="5" t="str">
        <f>VLOOKUP($G4989,Products!$A$1:$C$11,COLUMNS(Products!$A$2:B4989),0)</f>
        <v>Electronics</v>
      </c>
      <c r="I4989" s="5">
        <f>VLOOKUP($G4989,Products!$A$1:$C$11,COLUMNS(Products!$A$2:C4989),0)</f>
        <v>282.79000000000002</v>
      </c>
      <c r="J4989" s="5">
        <v>480.88</v>
      </c>
      <c r="K4989" s="5" t="s">
        <v>81</v>
      </c>
      <c r="L4989" s="6">
        <v>45083</v>
      </c>
      <c r="M4989" s="5">
        <f t="shared" si="77"/>
        <v>20</v>
      </c>
      <c r="N4989" s="5" t="str">
        <f>TEXT(Table1[[#This Row],[Date]],"mmm")</f>
        <v>May</v>
      </c>
      <c r="O4989" s="5">
        <f>YEAR(Table1[[#This Row],[Date]])</f>
        <v>2023</v>
      </c>
    </row>
    <row r="4990" spans="1:15" x14ac:dyDescent="0.25">
      <c r="A4990" s="5">
        <v>4989</v>
      </c>
      <c r="B4990" s="6">
        <v>45565</v>
      </c>
      <c r="C4990" s="5" t="s">
        <v>60</v>
      </c>
      <c r="D4990" s="5" t="str">
        <f>VLOOKUP($C4990,'Sales Person'!$A$1:$C$21,2,0)</f>
        <v>Cathy Kelley</v>
      </c>
      <c r="E4990" s="5" t="s">
        <v>2</v>
      </c>
      <c r="F4990" s="5" t="str">
        <f>VLOOKUP($E4990,Country!$A$1:$B$11,2,0)</f>
        <v>North America</v>
      </c>
      <c r="G4990" s="5" t="s">
        <v>32</v>
      </c>
      <c r="H4990" s="5" t="str">
        <f>VLOOKUP($G4990,Products!$A$1:$C$11,COLUMNS(Products!$A$2:B4990),0)</f>
        <v>Audio</v>
      </c>
      <c r="I4990" s="5">
        <f>VLOOKUP($G4990,Products!$A$1:$C$11,COLUMNS(Products!$A$2:C4990),0)</f>
        <v>143.09</v>
      </c>
      <c r="J4990" s="5">
        <v>610.62</v>
      </c>
      <c r="K4990" s="5" t="s">
        <v>81</v>
      </c>
      <c r="L4990" s="6">
        <v>45566</v>
      </c>
      <c r="M4990" s="5">
        <f t="shared" si="77"/>
        <v>1</v>
      </c>
      <c r="N4990" s="5" t="str">
        <f>TEXT(Table1[[#This Row],[Date]],"mmm")</f>
        <v>Sep</v>
      </c>
      <c r="O4990" s="5">
        <f>YEAR(Table1[[#This Row],[Date]])</f>
        <v>2024</v>
      </c>
    </row>
    <row r="4991" spans="1:15" x14ac:dyDescent="0.25">
      <c r="A4991" s="5">
        <v>4990</v>
      </c>
      <c r="B4991" s="6">
        <v>45023</v>
      </c>
      <c r="C4991" s="5" t="s">
        <v>42</v>
      </c>
      <c r="D4991" s="5" t="str">
        <f>VLOOKUP($C4991,'Sales Person'!$A$1:$C$21,2,0)</f>
        <v>Cathy Kelley</v>
      </c>
      <c r="E4991" s="5" t="s">
        <v>9</v>
      </c>
      <c r="F4991" s="5" t="str">
        <f>VLOOKUP($E4991,Country!$A$1:$B$11,2,0)</f>
        <v>Europe</v>
      </c>
      <c r="G4991" s="5" t="s">
        <v>20</v>
      </c>
      <c r="H4991" s="5" t="str">
        <f>VLOOKUP($G4991,Products!$A$1:$C$11,COLUMNS(Products!$A$2:B4991),0)</f>
        <v>Office Equipment</v>
      </c>
      <c r="I4991" s="5">
        <f>VLOOKUP($G4991,Products!$A$1:$C$11,COLUMNS(Products!$A$2:C4991),0)</f>
        <v>350.59</v>
      </c>
      <c r="J4991" s="5">
        <v>171.42</v>
      </c>
      <c r="K4991" s="5" t="s">
        <v>81</v>
      </c>
      <c r="L4991" s="6">
        <v>45033</v>
      </c>
      <c r="M4991" s="5">
        <f t="shared" si="77"/>
        <v>10</v>
      </c>
      <c r="N4991" s="5" t="str">
        <f>TEXT(Table1[[#This Row],[Date]],"mmm")</f>
        <v>Apr</v>
      </c>
      <c r="O4991" s="5">
        <f>YEAR(Table1[[#This Row],[Date]])</f>
        <v>2023</v>
      </c>
    </row>
    <row r="4992" spans="1:15" x14ac:dyDescent="0.25">
      <c r="A4992" s="5">
        <v>4991</v>
      </c>
      <c r="B4992" s="6">
        <v>45157</v>
      </c>
      <c r="C4992" s="5" t="s">
        <v>52</v>
      </c>
      <c r="D4992" s="5" t="str">
        <f>VLOOKUP($C4992,'Sales Person'!$A$1:$C$21,2,0)</f>
        <v>Nick Patrick</v>
      </c>
      <c r="E4992" s="5" t="s">
        <v>4</v>
      </c>
      <c r="F4992" s="5" t="str">
        <f>VLOOKUP($E4992,Country!$A$1:$B$11,2,0)</f>
        <v>North America</v>
      </c>
      <c r="G4992" s="5" t="s">
        <v>20</v>
      </c>
      <c r="H4992" s="5" t="str">
        <f>VLOOKUP($G4992,Products!$A$1:$C$11,COLUMNS(Products!$A$2:B4992),0)</f>
        <v>Office Equipment</v>
      </c>
      <c r="I4992" s="5">
        <f>VLOOKUP($G4992,Products!$A$1:$C$11,COLUMNS(Products!$A$2:C4992),0)</f>
        <v>350.59</v>
      </c>
      <c r="J4992" s="5">
        <v>821.65</v>
      </c>
      <c r="K4992" s="5" t="s">
        <v>81</v>
      </c>
      <c r="L4992" s="6">
        <v>45159</v>
      </c>
      <c r="M4992" s="5">
        <f t="shared" si="77"/>
        <v>2</v>
      </c>
      <c r="N4992" s="5" t="str">
        <f>TEXT(Table1[[#This Row],[Date]],"mmm")</f>
        <v>Aug</v>
      </c>
      <c r="O4992" s="5">
        <f>YEAR(Table1[[#This Row],[Date]])</f>
        <v>2023</v>
      </c>
    </row>
    <row r="4993" spans="1:15" x14ac:dyDescent="0.25">
      <c r="A4993" s="5">
        <v>4992</v>
      </c>
      <c r="B4993" s="6">
        <v>45031</v>
      </c>
      <c r="C4993" s="5" t="s">
        <v>58</v>
      </c>
      <c r="D4993" s="5" t="str">
        <f>VLOOKUP($C4993,'Sales Person'!$A$1:$C$21,2,0)</f>
        <v>Nick Patrick</v>
      </c>
      <c r="E4993" s="5" t="s">
        <v>13</v>
      </c>
      <c r="F4993" s="5" t="str">
        <f>VLOOKUP($E4993,Country!$A$1:$B$11,2,0)</f>
        <v>Asia</v>
      </c>
      <c r="G4993" s="5" t="s">
        <v>31</v>
      </c>
      <c r="H4993" s="5" t="str">
        <f>VLOOKUP($G4993,Products!$A$1:$C$11,COLUMNS(Products!$A$2:B4993),0)</f>
        <v>Electronics</v>
      </c>
      <c r="I4993" s="5">
        <f>VLOOKUP($G4993,Products!$A$1:$C$11,COLUMNS(Products!$A$2:C4993),0)</f>
        <v>71.97</v>
      </c>
      <c r="J4993" s="5">
        <v>901.63</v>
      </c>
      <c r="K4993" s="5" t="s">
        <v>81</v>
      </c>
      <c r="L4993" s="6">
        <v>45046</v>
      </c>
      <c r="M4993" s="5">
        <f t="shared" si="77"/>
        <v>15</v>
      </c>
      <c r="N4993" s="5" t="str">
        <f>TEXT(Table1[[#This Row],[Date]],"mmm")</f>
        <v>Apr</v>
      </c>
      <c r="O4993" s="5">
        <f>YEAR(Table1[[#This Row],[Date]])</f>
        <v>2023</v>
      </c>
    </row>
    <row r="4994" spans="1:15" x14ac:dyDescent="0.25">
      <c r="A4994" s="5">
        <v>4993</v>
      </c>
      <c r="B4994" s="6">
        <v>45093</v>
      </c>
      <c r="C4994" s="5" t="s">
        <v>50</v>
      </c>
      <c r="D4994" s="5" t="str">
        <f>VLOOKUP($C4994,'Sales Person'!$A$1:$C$21,2,0)</f>
        <v>Michale Cole</v>
      </c>
      <c r="E4994" s="5" t="s">
        <v>7</v>
      </c>
      <c r="F4994" s="5" t="str">
        <f>VLOOKUP($E4994,Country!$A$1:$B$11,2,0)</f>
        <v>Europe</v>
      </c>
      <c r="G4994" s="5" t="s">
        <v>22</v>
      </c>
      <c r="H4994" s="5" t="str">
        <f>VLOOKUP($G4994,Products!$A$1:$C$11,COLUMNS(Products!$A$2:B4994),0)</f>
        <v>Computing</v>
      </c>
      <c r="I4994" s="5">
        <f>VLOOKUP($G4994,Products!$A$1:$C$11,COLUMNS(Products!$A$2:C4994),0)</f>
        <v>415.78</v>
      </c>
      <c r="J4994" s="5">
        <v>701.27</v>
      </c>
      <c r="K4994" s="5" t="s">
        <v>81</v>
      </c>
      <c r="L4994" s="6">
        <v>45101</v>
      </c>
      <c r="M4994" s="5">
        <f t="shared" ref="M4994:M5001" si="78">IFERROR(L4994-B4994,"0")</f>
        <v>8</v>
      </c>
      <c r="N4994" s="5" t="str">
        <f>TEXT(Table1[[#This Row],[Date]],"mmm")</f>
        <v>Jun</v>
      </c>
      <c r="O4994" s="5">
        <f>YEAR(Table1[[#This Row],[Date]])</f>
        <v>2023</v>
      </c>
    </row>
    <row r="4995" spans="1:15" x14ac:dyDescent="0.25">
      <c r="A4995" s="5">
        <v>4994</v>
      </c>
      <c r="B4995" s="6">
        <v>45364</v>
      </c>
      <c r="C4995" s="5" t="s">
        <v>54</v>
      </c>
      <c r="D4995" s="5" t="str">
        <f>VLOOKUP($C4995,'Sales Person'!$A$1:$C$21,2,0)</f>
        <v>Michale Cole</v>
      </c>
      <c r="E4995" s="5" t="s">
        <v>7</v>
      </c>
      <c r="F4995" s="5" t="str">
        <f>VLOOKUP($E4995,Country!$A$1:$B$11,2,0)</f>
        <v>Europe</v>
      </c>
      <c r="G4995" s="5" t="s">
        <v>32</v>
      </c>
      <c r="H4995" s="5" t="str">
        <f>VLOOKUP($G4995,Products!$A$1:$C$11,COLUMNS(Products!$A$2:B4995),0)</f>
        <v>Audio</v>
      </c>
      <c r="I4995" s="5">
        <f>VLOOKUP($G4995,Products!$A$1:$C$11,COLUMNS(Products!$A$2:C4995),0)</f>
        <v>143.09</v>
      </c>
      <c r="J4995" s="5">
        <v>249.51</v>
      </c>
      <c r="K4995" s="5" t="s">
        <v>82</v>
      </c>
      <c r="L4995" s="5" t="s">
        <v>83</v>
      </c>
      <c r="M4995" s="5" t="str">
        <f t="shared" si="78"/>
        <v>0</v>
      </c>
      <c r="N4995" s="5" t="str">
        <f>TEXT(Table1[[#This Row],[Date]],"mmm")</f>
        <v>Mar</v>
      </c>
      <c r="O4995" s="5">
        <f>YEAR(Table1[[#This Row],[Date]])</f>
        <v>2024</v>
      </c>
    </row>
    <row r="4996" spans="1:15" x14ac:dyDescent="0.25">
      <c r="A4996" s="5">
        <v>4995</v>
      </c>
      <c r="B4996" s="6">
        <v>45148</v>
      </c>
      <c r="C4996" s="5" t="s">
        <v>72</v>
      </c>
      <c r="D4996" s="5" t="str">
        <f>VLOOKUP($C4996,'Sales Person'!$A$1:$C$21,2,0)</f>
        <v>Cathy Kelley</v>
      </c>
      <c r="E4996" s="5" t="s">
        <v>7</v>
      </c>
      <c r="F4996" s="5" t="str">
        <f>VLOOKUP($E4996,Country!$A$1:$B$11,2,0)</f>
        <v>Europe</v>
      </c>
      <c r="G4996" s="5" t="s">
        <v>31</v>
      </c>
      <c r="H4996" s="5" t="str">
        <f>VLOOKUP($G4996,Products!$A$1:$C$11,COLUMNS(Products!$A$2:B4996),0)</f>
        <v>Electronics</v>
      </c>
      <c r="I4996" s="5">
        <f>VLOOKUP($G4996,Products!$A$1:$C$11,COLUMNS(Products!$A$2:C4996),0)</f>
        <v>71.97</v>
      </c>
      <c r="J4996" s="5">
        <v>847.23</v>
      </c>
      <c r="K4996" s="5" t="s">
        <v>82</v>
      </c>
      <c r="L4996" s="5" t="s">
        <v>83</v>
      </c>
      <c r="M4996" s="5" t="str">
        <f t="shared" si="78"/>
        <v>0</v>
      </c>
      <c r="N4996" s="5" t="str">
        <f>TEXT(Table1[[#This Row],[Date]],"mmm")</f>
        <v>Aug</v>
      </c>
      <c r="O4996" s="5">
        <f>YEAR(Table1[[#This Row],[Date]])</f>
        <v>2023</v>
      </c>
    </row>
    <row r="4997" spans="1:15" x14ac:dyDescent="0.25">
      <c r="A4997" s="5">
        <v>4996</v>
      </c>
      <c r="B4997" s="6">
        <v>45602</v>
      </c>
      <c r="C4997" s="5" t="s">
        <v>42</v>
      </c>
      <c r="D4997" s="5" t="str">
        <f>VLOOKUP($C4997,'Sales Person'!$A$1:$C$21,2,0)</f>
        <v>Cathy Kelley</v>
      </c>
      <c r="E4997" s="5" t="s">
        <v>2</v>
      </c>
      <c r="F4997" s="5" t="str">
        <f>VLOOKUP($E4997,Country!$A$1:$B$11,2,0)</f>
        <v>North America</v>
      </c>
      <c r="G4997" s="5" t="s">
        <v>28</v>
      </c>
      <c r="H4997" s="5" t="str">
        <f>VLOOKUP($G4997,Products!$A$1:$C$11,COLUMNS(Products!$A$2:B4997),0)</f>
        <v>Electronics</v>
      </c>
      <c r="I4997" s="5">
        <f>VLOOKUP($G4997,Products!$A$1:$C$11,COLUMNS(Products!$A$2:C4997),0)</f>
        <v>282.79000000000002</v>
      </c>
      <c r="J4997" s="5">
        <v>435.09</v>
      </c>
      <c r="K4997" s="5" t="s">
        <v>82</v>
      </c>
      <c r="L4997" s="5" t="s">
        <v>83</v>
      </c>
      <c r="M4997" s="5" t="str">
        <f t="shared" si="78"/>
        <v>0</v>
      </c>
      <c r="N4997" s="5" t="str">
        <f>TEXT(Table1[[#This Row],[Date]],"mmm")</f>
        <v>Nov</v>
      </c>
      <c r="O4997" s="5">
        <f>YEAR(Table1[[#This Row],[Date]])</f>
        <v>2024</v>
      </c>
    </row>
    <row r="4998" spans="1:15" x14ac:dyDescent="0.25">
      <c r="A4998" s="5">
        <v>4997</v>
      </c>
      <c r="B4998" s="6">
        <v>45607</v>
      </c>
      <c r="C4998" s="5" t="s">
        <v>46</v>
      </c>
      <c r="D4998" s="5" t="str">
        <f>VLOOKUP($C4998,'Sales Person'!$A$1:$C$21,2,0)</f>
        <v>Nick Patrick</v>
      </c>
      <c r="E4998" s="5" t="s">
        <v>5</v>
      </c>
      <c r="F4998" s="5" t="str">
        <f>VLOOKUP($E4998,Country!$A$1:$B$11,2,0)</f>
        <v>South America</v>
      </c>
      <c r="G4998" s="5" t="s">
        <v>31</v>
      </c>
      <c r="H4998" s="5" t="str">
        <f>VLOOKUP($G4998,Products!$A$1:$C$11,COLUMNS(Products!$A$2:B4998),0)</f>
        <v>Electronics</v>
      </c>
      <c r="I4998" s="5">
        <f>VLOOKUP($G4998,Products!$A$1:$C$11,COLUMNS(Products!$A$2:C4998),0)</f>
        <v>71.97</v>
      </c>
      <c r="J4998" s="5">
        <v>879.45</v>
      </c>
      <c r="K4998" s="5" t="s">
        <v>82</v>
      </c>
      <c r="L4998" s="5" t="s">
        <v>83</v>
      </c>
      <c r="M4998" s="5" t="str">
        <f t="shared" si="78"/>
        <v>0</v>
      </c>
      <c r="N4998" s="5" t="str">
        <f>TEXT(Table1[[#This Row],[Date]],"mmm")</f>
        <v>Nov</v>
      </c>
      <c r="O4998" s="5">
        <f>YEAR(Table1[[#This Row],[Date]])</f>
        <v>2024</v>
      </c>
    </row>
    <row r="4999" spans="1:15" x14ac:dyDescent="0.25">
      <c r="A4999" s="5">
        <v>4998</v>
      </c>
      <c r="B4999" s="6">
        <v>45171</v>
      </c>
      <c r="C4999" s="5" t="s">
        <v>36</v>
      </c>
      <c r="D4999" s="5" t="str">
        <f>VLOOKUP($C4999,'Sales Person'!$A$1:$C$21,2,0)</f>
        <v>Michale Cole</v>
      </c>
      <c r="E4999" s="5" t="s">
        <v>2</v>
      </c>
      <c r="F4999" s="5" t="str">
        <f>VLOOKUP($E4999,Country!$A$1:$B$11,2,0)</f>
        <v>North America</v>
      </c>
      <c r="G4999" s="5" t="s">
        <v>22</v>
      </c>
      <c r="H4999" s="5" t="str">
        <f>VLOOKUP($G4999,Products!$A$1:$C$11,COLUMNS(Products!$A$2:B4999),0)</f>
        <v>Computing</v>
      </c>
      <c r="I4999" s="5">
        <f>VLOOKUP($G4999,Products!$A$1:$C$11,COLUMNS(Products!$A$2:C4999),0)</f>
        <v>415.78</v>
      </c>
      <c r="J4999" s="5">
        <v>867.61</v>
      </c>
      <c r="K4999" s="5" t="s">
        <v>82</v>
      </c>
      <c r="L4999" s="5" t="s">
        <v>83</v>
      </c>
      <c r="M4999" s="5" t="str">
        <f t="shared" si="78"/>
        <v>0</v>
      </c>
      <c r="N4999" s="5" t="str">
        <f>TEXT(Table1[[#This Row],[Date]],"mmm")</f>
        <v>Sep</v>
      </c>
      <c r="O4999" s="5">
        <f>YEAR(Table1[[#This Row],[Date]])</f>
        <v>2023</v>
      </c>
    </row>
    <row r="5000" spans="1:15" x14ac:dyDescent="0.25">
      <c r="A5000" s="5">
        <v>4999</v>
      </c>
      <c r="B5000" s="6">
        <v>45590</v>
      </c>
      <c r="C5000" s="5" t="s">
        <v>56</v>
      </c>
      <c r="D5000" s="5" t="str">
        <f>VLOOKUP($C5000,'Sales Person'!$A$1:$C$21,2,0)</f>
        <v>Nick Patrick</v>
      </c>
      <c r="E5000" s="5" t="s">
        <v>7</v>
      </c>
      <c r="F5000" s="5" t="str">
        <f>VLOOKUP($E5000,Country!$A$1:$B$11,2,0)</f>
        <v>Europe</v>
      </c>
      <c r="G5000" s="5" t="s">
        <v>31</v>
      </c>
      <c r="H5000" s="5" t="str">
        <f>VLOOKUP($G5000,Products!$A$1:$C$11,COLUMNS(Products!$A$2:B5000),0)</f>
        <v>Electronics</v>
      </c>
      <c r="I5000" s="5">
        <f>VLOOKUP($G5000,Products!$A$1:$C$11,COLUMNS(Products!$A$2:C5000),0)</f>
        <v>71.97</v>
      </c>
      <c r="J5000" s="5">
        <v>401.11</v>
      </c>
      <c r="K5000" s="5" t="s">
        <v>81</v>
      </c>
      <c r="L5000" s="6">
        <v>45598</v>
      </c>
      <c r="M5000" s="5">
        <f t="shared" si="78"/>
        <v>8</v>
      </c>
      <c r="N5000" s="5" t="str">
        <f>TEXT(Table1[[#This Row],[Date]],"mmm")</f>
        <v>Oct</v>
      </c>
      <c r="O5000" s="5">
        <f>YEAR(Table1[[#This Row],[Date]])</f>
        <v>2024</v>
      </c>
    </row>
    <row r="5001" spans="1:15" x14ac:dyDescent="0.25">
      <c r="A5001" s="5">
        <v>5000</v>
      </c>
      <c r="B5001" s="6">
        <v>45178</v>
      </c>
      <c r="C5001" s="5" t="s">
        <v>74</v>
      </c>
      <c r="D5001" s="5" t="str">
        <f>VLOOKUP($C5001,'Sales Person'!$A$1:$C$21,2,0)</f>
        <v>Michale Cole</v>
      </c>
      <c r="E5001" s="5" t="s">
        <v>4</v>
      </c>
      <c r="F5001" s="5" t="str">
        <f>VLOOKUP($E5001,Country!$A$1:$B$11,2,0)</f>
        <v>North America</v>
      </c>
      <c r="G5001" s="5" t="s">
        <v>32</v>
      </c>
      <c r="H5001" s="5" t="str">
        <f>VLOOKUP($G5001,Products!$A$1:$C$11,COLUMNS(Products!$A$2:B5001),0)</f>
        <v>Audio</v>
      </c>
      <c r="I5001" s="5">
        <f>VLOOKUP($G5001,Products!$A$1:$C$11,COLUMNS(Products!$A$2:C5001),0)</f>
        <v>143.09</v>
      </c>
      <c r="J5001" s="5">
        <v>482.11</v>
      </c>
      <c r="K5001" s="5" t="s">
        <v>82</v>
      </c>
      <c r="L5001" s="5" t="s">
        <v>83</v>
      </c>
      <c r="M5001" s="5" t="str">
        <f t="shared" si="78"/>
        <v>0</v>
      </c>
      <c r="N5001" s="5" t="str">
        <f>TEXT(Table1[[#This Row],[Date]],"mmm")</f>
        <v>Sep</v>
      </c>
      <c r="O5001" s="5">
        <f>YEAR(Table1[[#This Row],[Date]])</f>
        <v>2023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E9" sqref="E9"/>
    </sheetView>
  </sheetViews>
  <sheetFormatPr defaultRowHeight="15" x14ac:dyDescent="0.25"/>
  <cols>
    <col min="1" max="1" width="10.5703125" bestFit="1" customWidth="1"/>
    <col min="2" max="2" width="14" bestFit="1" customWidth="1"/>
  </cols>
  <sheetData>
    <row r="1" spans="1:2" x14ac:dyDescent="0.25">
      <c r="A1" s="2" t="s">
        <v>0</v>
      </c>
      <c r="B1" s="2" t="s">
        <v>1</v>
      </c>
    </row>
    <row r="2" spans="1:2" x14ac:dyDescent="0.25">
      <c r="A2" s="2" t="s">
        <v>2</v>
      </c>
      <c r="B2" s="2" t="s">
        <v>3</v>
      </c>
    </row>
    <row r="3" spans="1:2" x14ac:dyDescent="0.25">
      <c r="A3" s="2" t="s">
        <v>4</v>
      </c>
      <c r="B3" s="2" t="s">
        <v>3</v>
      </c>
    </row>
    <row r="4" spans="1:2" x14ac:dyDescent="0.25">
      <c r="A4" s="2" t="s">
        <v>5</v>
      </c>
      <c r="B4" s="2" t="s">
        <v>6</v>
      </c>
    </row>
    <row r="5" spans="1:2" x14ac:dyDescent="0.25">
      <c r="A5" s="2" t="s">
        <v>7</v>
      </c>
      <c r="B5" s="2" t="s">
        <v>8</v>
      </c>
    </row>
    <row r="6" spans="1:2" x14ac:dyDescent="0.25">
      <c r="A6" s="2" t="s">
        <v>9</v>
      </c>
      <c r="B6" s="2" t="s">
        <v>8</v>
      </c>
    </row>
    <row r="7" spans="1:2" x14ac:dyDescent="0.25">
      <c r="A7" s="2" t="s">
        <v>10</v>
      </c>
      <c r="B7" s="2" t="s">
        <v>8</v>
      </c>
    </row>
    <row r="8" spans="1:2" x14ac:dyDescent="0.25">
      <c r="A8" s="2" t="s">
        <v>11</v>
      </c>
      <c r="B8" s="2" t="s">
        <v>12</v>
      </c>
    </row>
    <row r="9" spans="1:2" x14ac:dyDescent="0.25">
      <c r="A9" s="2" t="s">
        <v>13</v>
      </c>
      <c r="B9" s="2" t="s">
        <v>12</v>
      </c>
    </row>
    <row r="10" spans="1:2" x14ac:dyDescent="0.25">
      <c r="A10" s="2" t="s">
        <v>14</v>
      </c>
      <c r="B10" s="2" t="s">
        <v>12</v>
      </c>
    </row>
    <row r="11" spans="1:2" x14ac:dyDescent="0.25">
      <c r="A11" s="2" t="s">
        <v>15</v>
      </c>
      <c r="B11" s="2"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D22" sqref="D22"/>
    </sheetView>
  </sheetViews>
  <sheetFormatPr defaultRowHeight="15" x14ac:dyDescent="0.25"/>
  <cols>
    <col min="1" max="1" width="12.140625" bestFit="1" customWidth="1"/>
    <col min="2" max="2" width="16.7109375" bestFit="1" customWidth="1"/>
    <col min="3" max="3" width="12" bestFit="1" customWidth="1"/>
  </cols>
  <sheetData>
    <row r="1" spans="1:3" x14ac:dyDescent="0.25">
      <c r="A1" s="3" t="s">
        <v>17</v>
      </c>
      <c r="B1" s="3" t="s">
        <v>18</v>
      </c>
      <c r="C1" s="3" t="s">
        <v>19</v>
      </c>
    </row>
    <row r="2" spans="1:3" x14ac:dyDescent="0.25">
      <c r="A2" s="3" t="s">
        <v>20</v>
      </c>
      <c r="B2" s="3" t="s">
        <v>21</v>
      </c>
      <c r="C2" s="3">
        <v>350.59</v>
      </c>
    </row>
    <row r="3" spans="1:3" x14ac:dyDescent="0.25">
      <c r="A3" s="3" t="s">
        <v>22</v>
      </c>
      <c r="B3" s="3" t="s">
        <v>23</v>
      </c>
      <c r="C3" s="3">
        <v>415.78</v>
      </c>
    </row>
    <row r="4" spans="1:3" x14ac:dyDescent="0.25">
      <c r="A4" s="3" t="s">
        <v>24</v>
      </c>
      <c r="B4" s="3" t="s">
        <v>25</v>
      </c>
      <c r="C4" s="3">
        <v>195.62</v>
      </c>
    </row>
    <row r="5" spans="1:3" x14ac:dyDescent="0.25">
      <c r="A5" s="3" t="s">
        <v>26</v>
      </c>
      <c r="B5" s="3" t="s">
        <v>27</v>
      </c>
      <c r="C5" s="3">
        <v>263.2</v>
      </c>
    </row>
    <row r="6" spans="1:3" x14ac:dyDescent="0.25">
      <c r="A6" s="3" t="s">
        <v>28</v>
      </c>
      <c r="B6" s="3" t="s">
        <v>27</v>
      </c>
      <c r="C6" s="3">
        <v>282.79000000000002</v>
      </c>
    </row>
    <row r="7" spans="1:3" x14ac:dyDescent="0.25">
      <c r="A7" s="3" t="s">
        <v>29</v>
      </c>
      <c r="B7" s="3" t="s">
        <v>23</v>
      </c>
      <c r="C7" s="3">
        <v>104.6</v>
      </c>
    </row>
    <row r="8" spans="1:3" x14ac:dyDescent="0.25">
      <c r="A8" s="3" t="s">
        <v>30</v>
      </c>
      <c r="B8" s="3" t="s">
        <v>25</v>
      </c>
      <c r="C8" s="3">
        <v>199.57</v>
      </c>
    </row>
    <row r="9" spans="1:3" x14ac:dyDescent="0.25">
      <c r="A9" s="3" t="s">
        <v>31</v>
      </c>
      <c r="B9" s="3" t="s">
        <v>27</v>
      </c>
      <c r="C9" s="3">
        <v>71.97</v>
      </c>
    </row>
    <row r="10" spans="1:3" x14ac:dyDescent="0.25">
      <c r="A10" s="3" t="s">
        <v>32</v>
      </c>
      <c r="B10" s="3" t="s">
        <v>25</v>
      </c>
      <c r="C10" s="3">
        <v>143.09</v>
      </c>
    </row>
    <row r="11" spans="1:3" x14ac:dyDescent="0.25">
      <c r="A11" s="3" t="s">
        <v>33</v>
      </c>
      <c r="B11" s="3" t="s">
        <v>27</v>
      </c>
      <c r="C11" s="3">
        <v>381.62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B2" sqref="B2:B21"/>
    </sheetView>
  </sheetViews>
  <sheetFormatPr defaultRowHeight="15" x14ac:dyDescent="0.25"/>
  <cols>
    <col min="1" max="1" width="17.42578125" bestFit="1" customWidth="1"/>
    <col min="2" max="2" width="14.85546875" bestFit="1" customWidth="1"/>
  </cols>
  <sheetData>
    <row r="1" spans="1:3" x14ac:dyDescent="0.25">
      <c r="A1" s="4" t="s">
        <v>34</v>
      </c>
      <c r="B1" s="4" t="s">
        <v>86</v>
      </c>
      <c r="C1" s="4" t="s">
        <v>35</v>
      </c>
    </row>
    <row r="2" spans="1:3" x14ac:dyDescent="0.25">
      <c r="A2" s="4" t="s">
        <v>36</v>
      </c>
      <c r="B2" s="4" t="s">
        <v>87</v>
      </c>
      <c r="C2" s="4" t="s">
        <v>37</v>
      </c>
    </row>
    <row r="3" spans="1:3" x14ac:dyDescent="0.25">
      <c r="A3" s="4" t="s">
        <v>38</v>
      </c>
      <c r="B3" s="4" t="s">
        <v>90</v>
      </c>
      <c r="C3" s="4" t="s">
        <v>39</v>
      </c>
    </row>
    <row r="4" spans="1:3" x14ac:dyDescent="0.25">
      <c r="A4" s="4" t="s">
        <v>40</v>
      </c>
      <c r="B4" s="4" t="s">
        <v>90</v>
      </c>
      <c r="C4" s="4" t="s">
        <v>41</v>
      </c>
    </row>
    <row r="5" spans="1:3" x14ac:dyDescent="0.25">
      <c r="A5" s="4" t="s">
        <v>42</v>
      </c>
      <c r="B5" s="4" t="s">
        <v>88</v>
      </c>
      <c r="C5" s="4" t="s">
        <v>43</v>
      </c>
    </row>
    <row r="6" spans="1:3" x14ac:dyDescent="0.25">
      <c r="A6" s="4" t="s">
        <v>44</v>
      </c>
      <c r="B6" s="4" t="s">
        <v>88</v>
      </c>
      <c r="C6" s="4" t="s">
        <v>45</v>
      </c>
    </row>
    <row r="7" spans="1:3" x14ac:dyDescent="0.25">
      <c r="A7" s="4" t="s">
        <v>46</v>
      </c>
      <c r="B7" s="4" t="s">
        <v>89</v>
      </c>
      <c r="C7" s="4" t="s">
        <v>47</v>
      </c>
    </row>
    <row r="8" spans="1:3" x14ac:dyDescent="0.25">
      <c r="A8" s="4" t="s">
        <v>48</v>
      </c>
      <c r="B8" s="4" t="s">
        <v>88</v>
      </c>
      <c r="C8" s="4" t="s">
        <v>49</v>
      </c>
    </row>
    <row r="9" spans="1:3" x14ac:dyDescent="0.25">
      <c r="A9" s="4" t="s">
        <v>50</v>
      </c>
      <c r="B9" s="4" t="s">
        <v>87</v>
      </c>
      <c r="C9" s="4" t="s">
        <v>51</v>
      </c>
    </row>
    <row r="10" spans="1:3" x14ac:dyDescent="0.25">
      <c r="A10" s="4" t="s">
        <v>52</v>
      </c>
      <c r="B10" s="4" t="s">
        <v>89</v>
      </c>
      <c r="C10" s="4" t="s">
        <v>53</v>
      </c>
    </row>
    <row r="11" spans="1:3" x14ac:dyDescent="0.25">
      <c r="A11" s="4" t="s">
        <v>54</v>
      </c>
      <c r="B11" s="4" t="s">
        <v>87</v>
      </c>
      <c r="C11" s="4" t="s">
        <v>55</v>
      </c>
    </row>
    <row r="12" spans="1:3" x14ac:dyDescent="0.25">
      <c r="A12" s="4" t="s">
        <v>56</v>
      </c>
      <c r="B12" s="4" t="s">
        <v>89</v>
      </c>
      <c r="C12" s="4" t="s">
        <v>57</v>
      </c>
    </row>
    <row r="13" spans="1:3" x14ac:dyDescent="0.25">
      <c r="A13" s="4" t="s">
        <v>58</v>
      </c>
      <c r="B13" s="4" t="s">
        <v>89</v>
      </c>
      <c r="C13" s="4" t="s">
        <v>59</v>
      </c>
    </row>
    <row r="14" spans="1:3" x14ac:dyDescent="0.25">
      <c r="A14" s="4" t="s">
        <v>60</v>
      </c>
      <c r="B14" s="4" t="s">
        <v>88</v>
      </c>
      <c r="C14" s="4" t="s">
        <v>61</v>
      </c>
    </row>
    <row r="15" spans="1:3" x14ac:dyDescent="0.25">
      <c r="A15" s="4" t="s">
        <v>62</v>
      </c>
      <c r="B15" s="4" t="s">
        <v>88</v>
      </c>
      <c r="C15" s="4" t="s">
        <v>63</v>
      </c>
    </row>
    <row r="16" spans="1:3" x14ac:dyDescent="0.25">
      <c r="A16" s="4" t="s">
        <v>64</v>
      </c>
      <c r="B16" s="4" t="s">
        <v>87</v>
      </c>
      <c r="C16" s="4" t="s">
        <v>65</v>
      </c>
    </row>
    <row r="17" spans="1:3" x14ac:dyDescent="0.25">
      <c r="A17" s="4" t="s">
        <v>66</v>
      </c>
      <c r="B17" s="4" t="s">
        <v>87</v>
      </c>
      <c r="C17" s="4" t="s">
        <v>67</v>
      </c>
    </row>
    <row r="18" spans="1:3" x14ac:dyDescent="0.25">
      <c r="A18" s="4" t="s">
        <v>68</v>
      </c>
      <c r="B18" s="4" t="s">
        <v>90</v>
      </c>
      <c r="C18" s="4" t="s">
        <v>69</v>
      </c>
    </row>
    <row r="19" spans="1:3" x14ac:dyDescent="0.25">
      <c r="A19" s="4" t="s">
        <v>70</v>
      </c>
      <c r="B19" s="4" t="s">
        <v>88</v>
      </c>
      <c r="C19" s="4" t="s">
        <v>71</v>
      </c>
    </row>
    <row r="20" spans="1:3" x14ac:dyDescent="0.25">
      <c r="A20" s="4" t="s">
        <v>72</v>
      </c>
      <c r="B20" s="4" t="s">
        <v>88</v>
      </c>
      <c r="C20" s="4" t="s">
        <v>73</v>
      </c>
    </row>
    <row r="21" spans="1:3" x14ac:dyDescent="0.25">
      <c r="A21" s="4" t="s">
        <v>74</v>
      </c>
      <c r="B21" s="4" t="s">
        <v>87</v>
      </c>
      <c r="C21" s="4" t="s">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01"/>
  <sheetViews>
    <sheetView workbookViewId="0">
      <selection sqref="A1:A1048576"/>
    </sheetView>
  </sheetViews>
  <sheetFormatPr defaultRowHeight="15" x14ac:dyDescent="0.25"/>
  <cols>
    <col min="1" max="1" width="14.140625" bestFit="1" customWidth="1"/>
    <col min="2" max="2" width="17.42578125" bestFit="1" customWidth="1"/>
    <col min="3" max="3" width="10.5703125" bestFit="1" customWidth="1"/>
    <col min="4" max="4" width="12.140625" bestFit="1" customWidth="1"/>
    <col min="7" max="7" width="10.85546875" bestFit="1" customWidth="1"/>
    <col min="8" max="8" width="15" bestFit="1" customWidth="1"/>
  </cols>
  <sheetData>
    <row r="1" spans="1:8" x14ac:dyDescent="0.25">
      <c r="A1" s="5" t="s">
        <v>76</v>
      </c>
      <c r="B1" s="5" t="s">
        <v>34</v>
      </c>
      <c r="C1" s="5" t="s">
        <v>0</v>
      </c>
      <c r="D1" s="5" t="s">
        <v>17</v>
      </c>
      <c r="E1" s="5" t="s">
        <v>77</v>
      </c>
      <c r="F1" s="5" t="s">
        <v>78</v>
      </c>
      <c r="G1" s="5" t="s">
        <v>79</v>
      </c>
      <c r="H1" s="5" t="s">
        <v>80</v>
      </c>
    </row>
    <row r="2" spans="1:8" x14ac:dyDescent="0.25">
      <c r="A2" s="5">
        <v>1</v>
      </c>
      <c r="B2" s="5" t="s">
        <v>46</v>
      </c>
      <c r="C2" s="5" t="s">
        <v>9</v>
      </c>
      <c r="D2" s="5" t="s">
        <v>32</v>
      </c>
      <c r="E2" s="6">
        <v>44808</v>
      </c>
      <c r="F2" s="5">
        <v>250.54</v>
      </c>
      <c r="G2" s="5" t="s">
        <v>81</v>
      </c>
      <c r="H2" s="6">
        <v>44818</v>
      </c>
    </row>
    <row r="3" spans="1:8" x14ac:dyDescent="0.25">
      <c r="A3" s="5">
        <v>2</v>
      </c>
      <c r="B3" s="5" t="s">
        <v>72</v>
      </c>
      <c r="C3" s="5" t="s">
        <v>9</v>
      </c>
      <c r="D3" s="5" t="s">
        <v>31</v>
      </c>
      <c r="E3" s="6">
        <v>45381</v>
      </c>
      <c r="F3" s="5">
        <v>128.38</v>
      </c>
      <c r="G3" s="5" t="s">
        <v>81</v>
      </c>
      <c r="H3" s="6">
        <v>45391</v>
      </c>
    </row>
    <row r="4" spans="1:8" x14ac:dyDescent="0.25">
      <c r="A4" s="5">
        <v>3</v>
      </c>
      <c r="B4" s="5" t="s">
        <v>44</v>
      </c>
      <c r="C4" s="5" t="s">
        <v>4</v>
      </c>
      <c r="D4" s="5" t="s">
        <v>33</v>
      </c>
      <c r="E4" s="6">
        <v>45191</v>
      </c>
      <c r="F4" s="5">
        <v>947.93</v>
      </c>
      <c r="G4" s="5" t="s">
        <v>81</v>
      </c>
      <c r="H4" s="6">
        <v>45193</v>
      </c>
    </row>
    <row r="5" spans="1:8" x14ac:dyDescent="0.25">
      <c r="A5" s="5">
        <v>4</v>
      </c>
      <c r="B5" s="5" t="s">
        <v>50</v>
      </c>
      <c r="C5" s="5" t="s">
        <v>14</v>
      </c>
      <c r="D5" s="5" t="s">
        <v>28</v>
      </c>
      <c r="E5" s="6">
        <v>45120</v>
      </c>
      <c r="F5" s="5">
        <v>429.34</v>
      </c>
      <c r="G5" s="5" t="s">
        <v>81</v>
      </c>
      <c r="H5" s="6">
        <v>45138</v>
      </c>
    </row>
    <row r="6" spans="1:8" x14ac:dyDescent="0.25">
      <c r="A6" s="5">
        <v>5</v>
      </c>
      <c r="B6" s="5" t="s">
        <v>74</v>
      </c>
      <c r="C6" s="5" t="s">
        <v>4</v>
      </c>
      <c r="D6" s="5" t="s">
        <v>24</v>
      </c>
      <c r="E6" s="6">
        <v>45157</v>
      </c>
      <c r="F6" s="5">
        <v>470.15</v>
      </c>
      <c r="G6" s="5" t="s">
        <v>81</v>
      </c>
      <c r="H6" s="6">
        <v>45159</v>
      </c>
    </row>
    <row r="7" spans="1:8" x14ac:dyDescent="0.25">
      <c r="A7" s="5">
        <v>6</v>
      </c>
      <c r="B7" s="5" t="s">
        <v>40</v>
      </c>
      <c r="C7" s="5" t="s">
        <v>9</v>
      </c>
      <c r="D7" s="5" t="s">
        <v>29</v>
      </c>
      <c r="E7" s="6">
        <v>44782</v>
      </c>
      <c r="F7" s="5">
        <v>389.01</v>
      </c>
      <c r="G7" s="5" t="s">
        <v>81</v>
      </c>
      <c r="H7" s="6">
        <v>44792</v>
      </c>
    </row>
    <row r="8" spans="1:8" x14ac:dyDescent="0.25">
      <c r="A8" s="5">
        <v>7</v>
      </c>
      <c r="B8" s="5" t="s">
        <v>74</v>
      </c>
      <c r="C8" s="5" t="s">
        <v>9</v>
      </c>
      <c r="D8" s="5" t="s">
        <v>24</v>
      </c>
      <c r="E8" s="6">
        <v>45360</v>
      </c>
      <c r="F8" s="5">
        <v>626.25</v>
      </c>
      <c r="G8" s="5" t="s">
        <v>81</v>
      </c>
      <c r="H8" s="6">
        <v>45370</v>
      </c>
    </row>
    <row r="9" spans="1:8" x14ac:dyDescent="0.25">
      <c r="A9" s="5">
        <v>8</v>
      </c>
      <c r="B9" s="5" t="s">
        <v>64</v>
      </c>
      <c r="C9" s="5" t="s">
        <v>13</v>
      </c>
      <c r="D9" s="5" t="s">
        <v>29</v>
      </c>
      <c r="E9" s="6">
        <v>44960</v>
      </c>
      <c r="F9" s="5">
        <v>787.66</v>
      </c>
      <c r="G9" s="5" t="s">
        <v>82</v>
      </c>
      <c r="H9" s="5" t="s">
        <v>83</v>
      </c>
    </row>
    <row r="10" spans="1:8" x14ac:dyDescent="0.25">
      <c r="A10" s="5">
        <v>9</v>
      </c>
      <c r="B10" s="5" t="s">
        <v>38</v>
      </c>
      <c r="C10" s="5" t="s">
        <v>4</v>
      </c>
      <c r="D10" s="5" t="s">
        <v>32</v>
      </c>
      <c r="E10" s="6">
        <v>45279</v>
      </c>
      <c r="F10" s="5">
        <v>562.1</v>
      </c>
      <c r="G10" s="5" t="s">
        <v>81</v>
      </c>
      <c r="H10" s="6">
        <v>45281</v>
      </c>
    </row>
    <row r="11" spans="1:8" x14ac:dyDescent="0.25">
      <c r="A11" s="5">
        <v>10</v>
      </c>
      <c r="B11" s="5" t="s">
        <v>42</v>
      </c>
      <c r="C11" s="5" t="s">
        <v>14</v>
      </c>
      <c r="D11" s="5" t="s">
        <v>20</v>
      </c>
      <c r="E11" s="6">
        <v>44942</v>
      </c>
      <c r="F11" s="5">
        <v>898.12</v>
      </c>
      <c r="G11" s="5" t="s">
        <v>81</v>
      </c>
      <c r="H11" s="6">
        <v>44960</v>
      </c>
    </row>
    <row r="12" spans="1:8" x14ac:dyDescent="0.25">
      <c r="A12" s="5">
        <v>11</v>
      </c>
      <c r="B12" s="5" t="s">
        <v>38</v>
      </c>
      <c r="C12" s="5" t="s">
        <v>11</v>
      </c>
      <c r="D12" s="5" t="s">
        <v>20</v>
      </c>
      <c r="E12" s="6">
        <v>45037</v>
      </c>
      <c r="F12" s="5">
        <v>566.63</v>
      </c>
      <c r="G12" s="5" t="s">
        <v>82</v>
      </c>
      <c r="H12" s="5" t="s">
        <v>83</v>
      </c>
    </row>
    <row r="13" spans="1:8" x14ac:dyDescent="0.25">
      <c r="A13" s="5">
        <v>12</v>
      </c>
      <c r="B13" s="5" t="s">
        <v>42</v>
      </c>
      <c r="C13" s="5" t="s">
        <v>9</v>
      </c>
      <c r="D13" s="5" t="s">
        <v>24</v>
      </c>
      <c r="E13" s="6">
        <v>45126</v>
      </c>
      <c r="F13" s="5">
        <v>160.56</v>
      </c>
      <c r="G13" s="5" t="s">
        <v>82</v>
      </c>
      <c r="H13" s="5" t="s">
        <v>83</v>
      </c>
    </row>
    <row r="14" spans="1:8" x14ac:dyDescent="0.25">
      <c r="A14" s="5">
        <v>13</v>
      </c>
      <c r="B14" s="5" t="s">
        <v>60</v>
      </c>
      <c r="C14" s="5" t="s">
        <v>15</v>
      </c>
      <c r="D14" s="5" t="s">
        <v>32</v>
      </c>
      <c r="E14" s="6">
        <v>45102</v>
      </c>
      <c r="F14" s="5">
        <v>331.93</v>
      </c>
      <c r="G14" s="5" t="s">
        <v>81</v>
      </c>
      <c r="H14" s="6">
        <v>45122</v>
      </c>
    </row>
    <row r="15" spans="1:8" x14ac:dyDescent="0.25">
      <c r="A15" s="5">
        <v>14</v>
      </c>
      <c r="B15" s="5" t="s">
        <v>64</v>
      </c>
      <c r="C15" s="5" t="s">
        <v>14</v>
      </c>
      <c r="D15" s="5" t="s">
        <v>31</v>
      </c>
      <c r="E15" s="6">
        <v>45359</v>
      </c>
      <c r="F15" s="5">
        <v>105.89</v>
      </c>
      <c r="G15" s="5" t="s">
        <v>81</v>
      </c>
      <c r="H15" s="6">
        <v>45377</v>
      </c>
    </row>
    <row r="16" spans="1:8" x14ac:dyDescent="0.25">
      <c r="A16" s="5">
        <v>15</v>
      </c>
      <c r="B16" s="5" t="s">
        <v>66</v>
      </c>
      <c r="C16" s="5" t="s">
        <v>13</v>
      </c>
      <c r="D16" s="5" t="s">
        <v>22</v>
      </c>
      <c r="E16" s="6">
        <v>45097</v>
      </c>
      <c r="F16" s="5">
        <v>879.3</v>
      </c>
      <c r="G16" s="5" t="s">
        <v>81</v>
      </c>
      <c r="H16" s="6">
        <v>45112</v>
      </c>
    </row>
    <row r="17" spans="1:8" x14ac:dyDescent="0.25">
      <c r="A17" s="5">
        <v>16</v>
      </c>
      <c r="B17" s="5" t="s">
        <v>48</v>
      </c>
      <c r="C17" s="5" t="s">
        <v>10</v>
      </c>
      <c r="D17" s="5" t="s">
        <v>26</v>
      </c>
      <c r="E17" s="6">
        <v>44892</v>
      </c>
      <c r="F17" s="5">
        <v>269.26</v>
      </c>
      <c r="G17" s="5" t="s">
        <v>81</v>
      </c>
      <c r="H17" s="6">
        <v>44898</v>
      </c>
    </row>
    <row r="18" spans="1:8" x14ac:dyDescent="0.25">
      <c r="A18" s="5">
        <v>17</v>
      </c>
      <c r="B18" s="5" t="s">
        <v>74</v>
      </c>
      <c r="C18" s="5" t="s">
        <v>2</v>
      </c>
      <c r="D18" s="5" t="s">
        <v>26</v>
      </c>
      <c r="E18" s="6">
        <v>45423</v>
      </c>
      <c r="F18" s="5">
        <v>149.02000000000001</v>
      </c>
      <c r="G18" s="5" t="s">
        <v>82</v>
      </c>
      <c r="H18" s="5" t="s">
        <v>83</v>
      </c>
    </row>
    <row r="19" spans="1:8" x14ac:dyDescent="0.25">
      <c r="A19" s="5">
        <v>18</v>
      </c>
      <c r="B19" s="5" t="s">
        <v>48</v>
      </c>
      <c r="C19" s="5" t="s">
        <v>4</v>
      </c>
      <c r="D19" s="5" t="s">
        <v>33</v>
      </c>
      <c r="E19" s="6">
        <v>44891</v>
      </c>
      <c r="F19" s="5">
        <v>814.73</v>
      </c>
      <c r="G19" s="5" t="s">
        <v>81</v>
      </c>
      <c r="H19" s="6">
        <v>44893</v>
      </c>
    </row>
    <row r="20" spans="1:8" x14ac:dyDescent="0.25">
      <c r="A20" s="5">
        <v>19</v>
      </c>
      <c r="B20" s="5" t="s">
        <v>46</v>
      </c>
      <c r="C20" s="5" t="s">
        <v>9</v>
      </c>
      <c r="D20" s="5" t="s">
        <v>24</v>
      </c>
      <c r="E20" s="6">
        <v>45208</v>
      </c>
      <c r="F20" s="5">
        <v>147.74</v>
      </c>
      <c r="G20" s="5" t="s">
        <v>82</v>
      </c>
      <c r="H20" s="5" t="s">
        <v>83</v>
      </c>
    </row>
    <row r="21" spans="1:8" x14ac:dyDescent="0.25">
      <c r="A21" s="5">
        <v>20</v>
      </c>
      <c r="B21" s="5" t="s">
        <v>44</v>
      </c>
      <c r="C21" s="5" t="s">
        <v>11</v>
      </c>
      <c r="D21" s="5" t="s">
        <v>30</v>
      </c>
      <c r="E21" s="6">
        <v>45490</v>
      </c>
      <c r="F21" s="5">
        <v>210.08</v>
      </c>
      <c r="G21" s="5" t="s">
        <v>81</v>
      </c>
      <c r="H21" s="6">
        <v>45502</v>
      </c>
    </row>
    <row r="22" spans="1:8" x14ac:dyDescent="0.25">
      <c r="A22" s="5">
        <v>21</v>
      </c>
      <c r="B22" s="5" t="s">
        <v>46</v>
      </c>
      <c r="C22" s="5" t="s">
        <v>10</v>
      </c>
      <c r="D22" s="5" t="s">
        <v>20</v>
      </c>
      <c r="E22" s="6">
        <v>45032</v>
      </c>
      <c r="F22" s="5">
        <v>293.26</v>
      </c>
      <c r="G22" s="5" t="s">
        <v>81</v>
      </c>
      <c r="H22" s="6">
        <v>45038</v>
      </c>
    </row>
    <row r="23" spans="1:8" x14ac:dyDescent="0.25">
      <c r="A23" s="5">
        <v>22</v>
      </c>
      <c r="B23" s="5" t="s">
        <v>36</v>
      </c>
      <c r="C23" s="5" t="s">
        <v>4</v>
      </c>
      <c r="D23" s="5" t="s">
        <v>32</v>
      </c>
      <c r="E23" s="6">
        <v>45495</v>
      </c>
      <c r="F23" s="5">
        <v>868.76</v>
      </c>
      <c r="G23" s="5" t="s">
        <v>81</v>
      </c>
      <c r="H23" s="6">
        <v>45497</v>
      </c>
    </row>
    <row r="24" spans="1:8" x14ac:dyDescent="0.25">
      <c r="A24" s="5">
        <v>23</v>
      </c>
      <c r="B24" s="5" t="s">
        <v>46</v>
      </c>
      <c r="C24" s="5" t="s">
        <v>7</v>
      </c>
      <c r="D24" s="5" t="s">
        <v>31</v>
      </c>
      <c r="E24" s="6">
        <v>44851</v>
      </c>
      <c r="F24" s="5">
        <v>725.55</v>
      </c>
      <c r="G24" s="5" t="s">
        <v>81</v>
      </c>
      <c r="H24" s="6">
        <v>44859</v>
      </c>
    </row>
    <row r="25" spans="1:8" x14ac:dyDescent="0.25">
      <c r="A25" s="5">
        <v>24</v>
      </c>
      <c r="B25" s="5" t="s">
        <v>46</v>
      </c>
      <c r="C25" s="5" t="s">
        <v>15</v>
      </c>
      <c r="D25" s="5" t="s">
        <v>22</v>
      </c>
      <c r="E25" s="6">
        <v>45328</v>
      </c>
      <c r="F25" s="5">
        <v>276.37</v>
      </c>
      <c r="G25" s="5" t="s">
        <v>81</v>
      </c>
      <c r="H25" s="6">
        <v>45348</v>
      </c>
    </row>
    <row r="26" spans="1:8" x14ac:dyDescent="0.25">
      <c r="A26" s="5">
        <v>25</v>
      </c>
      <c r="B26" s="5" t="s">
        <v>70</v>
      </c>
      <c r="C26" s="5" t="s">
        <v>14</v>
      </c>
      <c r="D26" s="5" t="s">
        <v>33</v>
      </c>
      <c r="E26" s="6">
        <v>44849</v>
      </c>
      <c r="F26" s="5">
        <v>247.57</v>
      </c>
      <c r="G26" s="5" t="s">
        <v>81</v>
      </c>
      <c r="H26" s="6">
        <v>44867</v>
      </c>
    </row>
    <row r="27" spans="1:8" x14ac:dyDescent="0.25">
      <c r="A27" s="5">
        <v>26</v>
      </c>
      <c r="B27" s="5" t="s">
        <v>60</v>
      </c>
      <c r="C27" s="5" t="s">
        <v>10</v>
      </c>
      <c r="D27" s="5" t="s">
        <v>28</v>
      </c>
      <c r="E27" s="6">
        <v>45329</v>
      </c>
      <c r="F27" s="5">
        <v>842.71</v>
      </c>
      <c r="G27" s="5" t="s">
        <v>81</v>
      </c>
      <c r="H27" s="6">
        <v>45335</v>
      </c>
    </row>
    <row r="28" spans="1:8" x14ac:dyDescent="0.25">
      <c r="A28" s="5">
        <v>27</v>
      </c>
      <c r="B28" s="5" t="s">
        <v>44</v>
      </c>
      <c r="C28" s="5" t="s">
        <v>15</v>
      </c>
      <c r="D28" s="5" t="s">
        <v>20</v>
      </c>
      <c r="E28" s="6">
        <v>45222</v>
      </c>
      <c r="F28" s="5">
        <v>347.49</v>
      </c>
      <c r="G28" s="5" t="s">
        <v>81</v>
      </c>
      <c r="H28" s="6">
        <v>45242</v>
      </c>
    </row>
    <row r="29" spans="1:8" x14ac:dyDescent="0.25">
      <c r="A29" s="5">
        <v>28</v>
      </c>
      <c r="B29" s="5" t="s">
        <v>72</v>
      </c>
      <c r="C29" s="5" t="s">
        <v>15</v>
      </c>
      <c r="D29" s="5" t="s">
        <v>28</v>
      </c>
      <c r="E29" s="6">
        <v>45302</v>
      </c>
      <c r="F29" s="5">
        <v>896.82</v>
      </c>
      <c r="G29" s="5" t="s">
        <v>82</v>
      </c>
      <c r="H29" s="5" t="s">
        <v>83</v>
      </c>
    </row>
    <row r="30" spans="1:8" x14ac:dyDescent="0.25">
      <c r="A30" s="5">
        <v>29</v>
      </c>
      <c r="B30" s="5" t="s">
        <v>60</v>
      </c>
      <c r="C30" s="5" t="s">
        <v>4</v>
      </c>
      <c r="D30" s="5" t="s">
        <v>26</v>
      </c>
      <c r="E30" s="6">
        <v>45026</v>
      </c>
      <c r="F30" s="5">
        <v>565.30999999999995</v>
      </c>
      <c r="G30" s="5" t="s">
        <v>81</v>
      </c>
      <c r="H30" s="6">
        <v>45028</v>
      </c>
    </row>
    <row r="31" spans="1:8" x14ac:dyDescent="0.25">
      <c r="A31" s="5">
        <v>30</v>
      </c>
      <c r="B31" s="5" t="s">
        <v>58</v>
      </c>
      <c r="C31" s="5" t="s">
        <v>14</v>
      </c>
      <c r="D31" s="5" t="s">
        <v>26</v>
      </c>
      <c r="E31" s="6">
        <v>45421</v>
      </c>
      <c r="F31" s="5">
        <v>349.22</v>
      </c>
      <c r="G31" s="5" t="s">
        <v>81</v>
      </c>
      <c r="H31" s="6">
        <v>45439</v>
      </c>
    </row>
    <row r="32" spans="1:8" x14ac:dyDescent="0.25">
      <c r="A32" s="5">
        <v>31</v>
      </c>
      <c r="B32" s="5" t="s">
        <v>36</v>
      </c>
      <c r="C32" s="5" t="s">
        <v>11</v>
      </c>
      <c r="D32" s="5" t="s">
        <v>30</v>
      </c>
      <c r="E32" s="6">
        <v>45505</v>
      </c>
      <c r="F32" s="5">
        <v>888.21</v>
      </c>
      <c r="G32" s="5" t="s">
        <v>81</v>
      </c>
      <c r="H32" s="6">
        <v>45517</v>
      </c>
    </row>
    <row r="33" spans="1:8" x14ac:dyDescent="0.25">
      <c r="A33" s="5">
        <v>32</v>
      </c>
      <c r="B33" s="5" t="s">
        <v>48</v>
      </c>
      <c r="C33" s="5" t="s">
        <v>7</v>
      </c>
      <c r="D33" s="5" t="s">
        <v>24</v>
      </c>
      <c r="E33" s="6">
        <v>45064</v>
      </c>
      <c r="F33" s="5">
        <v>620.17999999999995</v>
      </c>
      <c r="G33" s="5" t="s">
        <v>81</v>
      </c>
      <c r="H33" s="6">
        <v>45072</v>
      </c>
    </row>
    <row r="34" spans="1:8" x14ac:dyDescent="0.25">
      <c r="A34" s="5">
        <v>33</v>
      </c>
      <c r="B34" s="5" t="s">
        <v>36</v>
      </c>
      <c r="C34" s="5" t="s">
        <v>4</v>
      </c>
      <c r="D34" s="5" t="s">
        <v>22</v>
      </c>
      <c r="E34" s="6">
        <v>44905</v>
      </c>
      <c r="F34" s="5">
        <v>119.34</v>
      </c>
      <c r="G34" s="5" t="s">
        <v>82</v>
      </c>
      <c r="H34" s="5" t="s">
        <v>83</v>
      </c>
    </row>
    <row r="35" spans="1:8" x14ac:dyDescent="0.25">
      <c r="A35" s="5">
        <v>34</v>
      </c>
      <c r="B35" s="5" t="s">
        <v>64</v>
      </c>
      <c r="C35" s="5" t="s">
        <v>13</v>
      </c>
      <c r="D35" s="5" t="s">
        <v>29</v>
      </c>
      <c r="E35" s="6">
        <v>45021</v>
      </c>
      <c r="F35" s="5">
        <v>919.49</v>
      </c>
      <c r="G35" s="5" t="s">
        <v>82</v>
      </c>
      <c r="H35" s="5" t="s">
        <v>83</v>
      </c>
    </row>
    <row r="36" spans="1:8" x14ac:dyDescent="0.25">
      <c r="A36" s="5">
        <v>35</v>
      </c>
      <c r="B36" s="5" t="s">
        <v>66</v>
      </c>
      <c r="C36" s="5" t="s">
        <v>9</v>
      </c>
      <c r="D36" s="5" t="s">
        <v>22</v>
      </c>
      <c r="E36" s="6">
        <v>45481</v>
      </c>
      <c r="F36" s="5">
        <v>910.93</v>
      </c>
      <c r="G36" s="5" t="s">
        <v>81</v>
      </c>
      <c r="H36" s="6">
        <v>45491</v>
      </c>
    </row>
    <row r="37" spans="1:8" x14ac:dyDescent="0.25">
      <c r="A37" s="5">
        <v>36</v>
      </c>
      <c r="B37" s="5" t="s">
        <v>40</v>
      </c>
      <c r="C37" s="5" t="s">
        <v>14</v>
      </c>
      <c r="D37" s="5" t="s">
        <v>32</v>
      </c>
      <c r="E37" s="6">
        <v>45145</v>
      </c>
      <c r="F37" s="5">
        <v>890.12</v>
      </c>
      <c r="G37" s="5" t="s">
        <v>81</v>
      </c>
      <c r="H37" s="6">
        <v>45163</v>
      </c>
    </row>
    <row r="38" spans="1:8" x14ac:dyDescent="0.25">
      <c r="A38" s="5">
        <v>37</v>
      </c>
      <c r="B38" s="5" t="s">
        <v>54</v>
      </c>
      <c r="C38" s="5" t="s">
        <v>10</v>
      </c>
      <c r="D38" s="5" t="s">
        <v>24</v>
      </c>
      <c r="E38" s="6">
        <v>45507</v>
      </c>
      <c r="F38" s="5">
        <v>590.13</v>
      </c>
      <c r="G38" s="5" t="s">
        <v>81</v>
      </c>
      <c r="H38" s="6">
        <v>45513</v>
      </c>
    </row>
    <row r="39" spans="1:8" x14ac:dyDescent="0.25">
      <c r="A39" s="5">
        <v>38</v>
      </c>
      <c r="B39" s="5" t="s">
        <v>46</v>
      </c>
      <c r="C39" s="5" t="s">
        <v>5</v>
      </c>
      <c r="D39" s="5" t="s">
        <v>22</v>
      </c>
      <c r="E39" s="6">
        <v>44819</v>
      </c>
      <c r="F39" s="5">
        <v>304.66000000000003</v>
      </c>
      <c r="G39" s="5" t="s">
        <v>81</v>
      </c>
      <c r="H39" s="6">
        <v>44823</v>
      </c>
    </row>
    <row r="40" spans="1:8" x14ac:dyDescent="0.25">
      <c r="A40" s="5">
        <v>39</v>
      </c>
      <c r="B40" s="5" t="s">
        <v>48</v>
      </c>
      <c r="C40" s="5" t="s">
        <v>2</v>
      </c>
      <c r="D40" s="5" t="s">
        <v>24</v>
      </c>
      <c r="E40" s="6">
        <v>44827</v>
      </c>
      <c r="F40" s="5">
        <v>718.37</v>
      </c>
      <c r="G40" s="5" t="s">
        <v>82</v>
      </c>
      <c r="H40" s="5" t="s">
        <v>83</v>
      </c>
    </row>
    <row r="41" spans="1:8" x14ac:dyDescent="0.25">
      <c r="A41" s="5">
        <v>40</v>
      </c>
      <c r="B41" s="5" t="s">
        <v>56</v>
      </c>
      <c r="C41" s="5" t="s">
        <v>2</v>
      </c>
      <c r="D41" s="5" t="s">
        <v>28</v>
      </c>
      <c r="E41" s="6">
        <v>45412</v>
      </c>
      <c r="F41" s="5">
        <v>329.12</v>
      </c>
      <c r="G41" s="5" t="s">
        <v>81</v>
      </c>
      <c r="H41" s="6">
        <v>45413</v>
      </c>
    </row>
    <row r="42" spans="1:8" x14ac:dyDescent="0.25">
      <c r="A42" s="5">
        <v>41</v>
      </c>
      <c r="B42" s="5" t="s">
        <v>62</v>
      </c>
      <c r="C42" s="5" t="s">
        <v>7</v>
      </c>
      <c r="D42" s="5" t="s">
        <v>22</v>
      </c>
      <c r="E42" s="6">
        <v>45402</v>
      </c>
      <c r="F42" s="5">
        <v>241.12</v>
      </c>
      <c r="G42" s="5" t="s">
        <v>81</v>
      </c>
      <c r="H42" s="6">
        <v>45410</v>
      </c>
    </row>
    <row r="43" spans="1:8" x14ac:dyDescent="0.25">
      <c r="A43" s="5">
        <v>42</v>
      </c>
      <c r="B43" s="5" t="s">
        <v>72</v>
      </c>
      <c r="C43" s="5" t="s">
        <v>13</v>
      </c>
      <c r="D43" s="5" t="s">
        <v>30</v>
      </c>
      <c r="E43" s="6">
        <v>44821</v>
      </c>
      <c r="F43" s="5">
        <v>556.27</v>
      </c>
      <c r="G43" s="5" t="s">
        <v>82</v>
      </c>
      <c r="H43" s="5" t="s">
        <v>83</v>
      </c>
    </row>
    <row r="44" spans="1:8" x14ac:dyDescent="0.25">
      <c r="A44" s="5">
        <v>43</v>
      </c>
      <c r="B44" s="5" t="s">
        <v>36</v>
      </c>
      <c r="C44" s="5" t="s">
        <v>9</v>
      </c>
      <c r="D44" s="5" t="s">
        <v>22</v>
      </c>
      <c r="E44" s="6">
        <v>45237</v>
      </c>
      <c r="F44" s="5">
        <v>862</v>
      </c>
      <c r="G44" s="5" t="s">
        <v>81</v>
      </c>
      <c r="H44" s="6">
        <v>45247</v>
      </c>
    </row>
    <row r="45" spans="1:8" x14ac:dyDescent="0.25">
      <c r="A45" s="5">
        <v>44</v>
      </c>
      <c r="B45" s="5" t="s">
        <v>74</v>
      </c>
      <c r="C45" s="5" t="s">
        <v>7</v>
      </c>
      <c r="D45" s="5" t="s">
        <v>30</v>
      </c>
      <c r="E45" s="6">
        <v>44976</v>
      </c>
      <c r="F45" s="5">
        <v>408.63</v>
      </c>
      <c r="G45" s="5" t="s">
        <v>81</v>
      </c>
      <c r="H45" s="6">
        <v>44984</v>
      </c>
    </row>
    <row r="46" spans="1:8" x14ac:dyDescent="0.25">
      <c r="A46" s="5">
        <v>45</v>
      </c>
      <c r="B46" s="5" t="s">
        <v>70</v>
      </c>
      <c r="C46" s="5" t="s">
        <v>14</v>
      </c>
      <c r="D46" s="5" t="s">
        <v>32</v>
      </c>
      <c r="E46" s="6">
        <v>45045</v>
      </c>
      <c r="F46" s="5">
        <v>396.62</v>
      </c>
      <c r="G46" s="5" t="s">
        <v>81</v>
      </c>
      <c r="H46" s="6">
        <v>45063</v>
      </c>
    </row>
    <row r="47" spans="1:8" x14ac:dyDescent="0.25">
      <c r="A47" s="5">
        <v>46</v>
      </c>
      <c r="B47" s="5" t="s">
        <v>58</v>
      </c>
      <c r="C47" s="5" t="s">
        <v>4</v>
      </c>
      <c r="D47" s="5" t="s">
        <v>20</v>
      </c>
      <c r="E47" s="6">
        <v>45324</v>
      </c>
      <c r="F47" s="5">
        <v>454.59</v>
      </c>
      <c r="G47" s="5" t="s">
        <v>81</v>
      </c>
      <c r="H47" s="6">
        <v>45326</v>
      </c>
    </row>
    <row r="48" spans="1:8" x14ac:dyDescent="0.25">
      <c r="A48" s="5">
        <v>47</v>
      </c>
      <c r="B48" s="5" t="s">
        <v>70</v>
      </c>
      <c r="C48" s="5" t="s">
        <v>14</v>
      </c>
      <c r="D48" s="5" t="s">
        <v>24</v>
      </c>
      <c r="E48" s="6">
        <v>45302</v>
      </c>
      <c r="F48" s="5">
        <v>706.62</v>
      </c>
      <c r="G48" s="5" t="s">
        <v>82</v>
      </c>
      <c r="H48" s="5" t="s">
        <v>83</v>
      </c>
    </row>
    <row r="49" spans="1:8" x14ac:dyDescent="0.25">
      <c r="A49" s="5">
        <v>48</v>
      </c>
      <c r="B49" s="5" t="s">
        <v>66</v>
      </c>
      <c r="C49" s="5" t="s">
        <v>11</v>
      </c>
      <c r="D49" s="5" t="s">
        <v>33</v>
      </c>
      <c r="E49" s="6">
        <v>45294</v>
      </c>
      <c r="F49" s="5">
        <v>662.28</v>
      </c>
      <c r="G49" s="5" t="s">
        <v>82</v>
      </c>
      <c r="H49" s="5" t="s">
        <v>83</v>
      </c>
    </row>
    <row r="50" spans="1:8" x14ac:dyDescent="0.25">
      <c r="A50" s="5">
        <v>49</v>
      </c>
      <c r="B50" s="5" t="s">
        <v>64</v>
      </c>
      <c r="C50" s="5" t="s">
        <v>13</v>
      </c>
      <c r="D50" s="5" t="s">
        <v>29</v>
      </c>
      <c r="E50" s="6">
        <v>45014</v>
      </c>
      <c r="F50" s="5">
        <v>258.49</v>
      </c>
      <c r="G50" s="5" t="s">
        <v>81</v>
      </c>
      <c r="H50" s="6">
        <v>45029</v>
      </c>
    </row>
    <row r="51" spans="1:8" x14ac:dyDescent="0.25">
      <c r="A51" s="5">
        <v>50</v>
      </c>
      <c r="B51" s="5" t="s">
        <v>40</v>
      </c>
      <c r="C51" s="5" t="s">
        <v>4</v>
      </c>
      <c r="D51" s="5" t="s">
        <v>28</v>
      </c>
      <c r="E51" s="6">
        <v>44999</v>
      </c>
      <c r="F51" s="5">
        <v>160.55000000000001</v>
      </c>
      <c r="G51" s="5" t="s">
        <v>82</v>
      </c>
      <c r="H51" s="5" t="s">
        <v>83</v>
      </c>
    </row>
    <row r="52" spans="1:8" x14ac:dyDescent="0.25">
      <c r="A52" s="5">
        <v>51</v>
      </c>
      <c r="B52" s="5" t="s">
        <v>42</v>
      </c>
      <c r="C52" s="5" t="s">
        <v>5</v>
      </c>
      <c r="D52" s="5" t="s">
        <v>31</v>
      </c>
      <c r="E52" s="6">
        <v>44809</v>
      </c>
      <c r="F52" s="5">
        <v>151.43</v>
      </c>
      <c r="G52" s="5" t="s">
        <v>81</v>
      </c>
      <c r="H52" s="6">
        <v>44813</v>
      </c>
    </row>
    <row r="53" spans="1:8" x14ac:dyDescent="0.25">
      <c r="A53" s="5">
        <v>52</v>
      </c>
      <c r="B53" s="5" t="s">
        <v>52</v>
      </c>
      <c r="C53" s="5" t="s">
        <v>2</v>
      </c>
      <c r="D53" s="5" t="s">
        <v>22</v>
      </c>
      <c r="E53" s="6">
        <v>45376</v>
      </c>
      <c r="F53" s="5">
        <v>778.14</v>
      </c>
      <c r="G53" s="5" t="s">
        <v>82</v>
      </c>
      <c r="H53" s="5" t="s">
        <v>83</v>
      </c>
    </row>
    <row r="54" spans="1:8" x14ac:dyDescent="0.25">
      <c r="A54" s="5">
        <v>53</v>
      </c>
      <c r="B54" s="5" t="s">
        <v>68</v>
      </c>
      <c r="C54" s="5" t="s">
        <v>14</v>
      </c>
      <c r="D54" s="5" t="s">
        <v>31</v>
      </c>
      <c r="E54" s="6">
        <v>45300</v>
      </c>
      <c r="F54" s="5">
        <v>364.91</v>
      </c>
      <c r="G54" s="5" t="s">
        <v>81</v>
      </c>
      <c r="H54" s="6">
        <v>45318</v>
      </c>
    </row>
    <row r="55" spans="1:8" x14ac:dyDescent="0.25">
      <c r="A55" s="5">
        <v>54</v>
      </c>
      <c r="B55" s="5" t="s">
        <v>56</v>
      </c>
      <c r="C55" s="5" t="s">
        <v>9</v>
      </c>
      <c r="D55" s="5" t="s">
        <v>31</v>
      </c>
      <c r="E55" s="6">
        <v>45216</v>
      </c>
      <c r="F55" s="5">
        <v>855.72</v>
      </c>
      <c r="G55" s="5" t="s">
        <v>82</v>
      </c>
      <c r="H55" s="5" t="s">
        <v>83</v>
      </c>
    </row>
    <row r="56" spans="1:8" x14ac:dyDescent="0.25">
      <c r="A56" s="5">
        <v>55</v>
      </c>
      <c r="B56" s="5" t="s">
        <v>74</v>
      </c>
      <c r="C56" s="5" t="s">
        <v>5</v>
      </c>
      <c r="D56" s="5" t="s">
        <v>32</v>
      </c>
      <c r="E56" s="6">
        <v>44798</v>
      </c>
      <c r="F56" s="5">
        <v>904.37</v>
      </c>
      <c r="G56" s="5" t="s">
        <v>81</v>
      </c>
      <c r="H56" s="6">
        <v>44802</v>
      </c>
    </row>
    <row r="57" spans="1:8" x14ac:dyDescent="0.25">
      <c r="A57" s="5">
        <v>56</v>
      </c>
      <c r="B57" s="5" t="s">
        <v>74</v>
      </c>
      <c r="C57" s="5" t="s">
        <v>2</v>
      </c>
      <c r="D57" s="5" t="s">
        <v>30</v>
      </c>
      <c r="E57" s="6">
        <v>45151</v>
      </c>
      <c r="F57" s="5">
        <v>120.27</v>
      </c>
      <c r="G57" s="5" t="s">
        <v>81</v>
      </c>
      <c r="H57" s="6">
        <v>45152</v>
      </c>
    </row>
    <row r="58" spans="1:8" x14ac:dyDescent="0.25">
      <c r="A58" s="5">
        <v>57</v>
      </c>
      <c r="B58" s="5" t="s">
        <v>62</v>
      </c>
      <c r="C58" s="5" t="s">
        <v>15</v>
      </c>
      <c r="D58" s="5" t="s">
        <v>30</v>
      </c>
      <c r="E58" s="6">
        <v>45273</v>
      </c>
      <c r="F58" s="5">
        <v>881.01</v>
      </c>
      <c r="G58" s="5" t="s">
        <v>81</v>
      </c>
      <c r="H58" s="6">
        <v>45293</v>
      </c>
    </row>
    <row r="59" spans="1:8" x14ac:dyDescent="0.25">
      <c r="A59" s="5">
        <v>58</v>
      </c>
      <c r="B59" s="5" t="s">
        <v>38</v>
      </c>
      <c r="C59" s="5" t="s">
        <v>10</v>
      </c>
      <c r="D59" s="5" t="s">
        <v>22</v>
      </c>
      <c r="E59" s="6">
        <v>45172</v>
      </c>
      <c r="F59" s="5">
        <v>735.54</v>
      </c>
      <c r="G59" s="5" t="s">
        <v>81</v>
      </c>
      <c r="H59" s="6">
        <v>45178</v>
      </c>
    </row>
    <row r="60" spans="1:8" x14ac:dyDescent="0.25">
      <c r="A60" s="5">
        <v>59</v>
      </c>
      <c r="B60" s="5" t="s">
        <v>64</v>
      </c>
      <c r="C60" s="5" t="s">
        <v>13</v>
      </c>
      <c r="D60" s="5" t="s">
        <v>20</v>
      </c>
      <c r="E60" s="6">
        <v>45078</v>
      </c>
      <c r="F60" s="5">
        <v>676.67</v>
      </c>
      <c r="G60" s="5" t="s">
        <v>81</v>
      </c>
      <c r="H60" s="6">
        <v>45093</v>
      </c>
    </row>
    <row r="61" spans="1:8" x14ac:dyDescent="0.25">
      <c r="A61" s="5">
        <v>60</v>
      </c>
      <c r="B61" s="5" t="s">
        <v>60</v>
      </c>
      <c r="C61" s="5" t="s">
        <v>11</v>
      </c>
      <c r="D61" s="5" t="s">
        <v>31</v>
      </c>
      <c r="E61" s="6">
        <v>45012</v>
      </c>
      <c r="F61" s="5">
        <v>363.97</v>
      </c>
      <c r="G61" s="5" t="s">
        <v>81</v>
      </c>
      <c r="H61" s="6">
        <v>45024</v>
      </c>
    </row>
    <row r="62" spans="1:8" x14ac:dyDescent="0.25">
      <c r="A62" s="5">
        <v>61</v>
      </c>
      <c r="B62" s="5" t="s">
        <v>44</v>
      </c>
      <c r="C62" s="5" t="s">
        <v>4</v>
      </c>
      <c r="D62" s="5" t="s">
        <v>31</v>
      </c>
      <c r="E62" s="6">
        <v>44925</v>
      </c>
      <c r="F62" s="5">
        <v>103.35</v>
      </c>
      <c r="G62" s="5" t="s">
        <v>81</v>
      </c>
      <c r="H62" s="6">
        <v>44927</v>
      </c>
    </row>
    <row r="63" spans="1:8" x14ac:dyDescent="0.25">
      <c r="A63" s="5">
        <v>62</v>
      </c>
      <c r="B63" s="5" t="s">
        <v>42</v>
      </c>
      <c r="C63" s="5" t="s">
        <v>2</v>
      </c>
      <c r="D63" s="5" t="s">
        <v>24</v>
      </c>
      <c r="E63" s="6">
        <v>45445</v>
      </c>
      <c r="F63" s="5">
        <v>418.57</v>
      </c>
      <c r="G63" s="5" t="s">
        <v>81</v>
      </c>
      <c r="H63" s="6">
        <v>45446</v>
      </c>
    </row>
    <row r="64" spans="1:8" x14ac:dyDescent="0.25">
      <c r="A64" s="5">
        <v>63</v>
      </c>
      <c r="B64" s="5" t="s">
        <v>62</v>
      </c>
      <c r="C64" s="5" t="s">
        <v>5</v>
      </c>
      <c r="D64" s="5" t="s">
        <v>24</v>
      </c>
      <c r="E64" s="6">
        <v>45117</v>
      </c>
      <c r="F64" s="5">
        <v>645.64</v>
      </c>
      <c r="G64" s="5" t="s">
        <v>82</v>
      </c>
      <c r="H64" s="5" t="s">
        <v>83</v>
      </c>
    </row>
    <row r="65" spans="1:8" x14ac:dyDescent="0.25">
      <c r="A65" s="5">
        <v>64</v>
      </c>
      <c r="B65" s="5" t="s">
        <v>56</v>
      </c>
      <c r="C65" s="5" t="s">
        <v>7</v>
      </c>
      <c r="D65" s="5" t="s">
        <v>31</v>
      </c>
      <c r="E65" s="6">
        <v>44814</v>
      </c>
      <c r="F65" s="5">
        <v>921.68</v>
      </c>
      <c r="G65" s="5" t="s">
        <v>81</v>
      </c>
      <c r="H65" s="6">
        <v>44822</v>
      </c>
    </row>
    <row r="66" spans="1:8" x14ac:dyDescent="0.25">
      <c r="A66" s="5">
        <v>65</v>
      </c>
      <c r="B66" s="5" t="s">
        <v>50</v>
      </c>
      <c r="C66" s="5" t="s">
        <v>10</v>
      </c>
      <c r="D66" s="5" t="s">
        <v>29</v>
      </c>
      <c r="E66" s="6">
        <v>45161</v>
      </c>
      <c r="F66" s="5">
        <v>884.2</v>
      </c>
      <c r="G66" s="5" t="s">
        <v>82</v>
      </c>
      <c r="H66" s="5" t="s">
        <v>83</v>
      </c>
    </row>
    <row r="67" spans="1:8" x14ac:dyDescent="0.25">
      <c r="A67" s="5">
        <v>66</v>
      </c>
      <c r="B67" s="5" t="s">
        <v>46</v>
      </c>
      <c r="C67" s="5" t="s">
        <v>4</v>
      </c>
      <c r="D67" s="5" t="s">
        <v>31</v>
      </c>
      <c r="E67" s="6">
        <v>45506</v>
      </c>
      <c r="F67" s="5">
        <v>396.68</v>
      </c>
      <c r="G67" s="5" t="s">
        <v>81</v>
      </c>
      <c r="H67" s="6">
        <v>45508</v>
      </c>
    </row>
    <row r="68" spans="1:8" x14ac:dyDescent="0.25">
      <c r="A68" s="5">
        <v>67</v>
      </c>
      <c r="B68" s="5" t="s">
        <v>70</v>
      </c>
      <c r="C68" s="5" t="s">
        <v>13</v>
      </c>
      <c r="D68" s="5" t="s">
        <v>31</v>
      </c>
      <c r="E68" s="6">
        <v>45304</v>
      </c>
      <c r="F68" s="5">
        <v>510.05</v>
      </c>
      <c r="G68" s="5" t="s">
        <v>81</v>
      </c>
      <c r="H68" s="6">
        <v>45319</v>
      </c>
    </row>
    <row r="69" spans="1:8" x14ac:dyDescent="0.25">
      <c r="A69" s="5">
        <v>68</v>
      </c>
      <c r="B69" s="5" t="s">
        <v>68</v>
      </c>
      <c r="C69" s="5" t="s">
        <v>14</v>
      </c>
      <c r="D69" s="5" t="s">
        <v>20</v>
      </c>
      <c r="E69" s="6">
        <v>45392</v>
      </c>
      <c r="F69" s="5">
        <v>234.33</v>
      </c>
      <c r="G69" s="5" t="s">
        <v>81</v>
      </c>
      <c r="H69" s="6">
        <v>45410</v>
      </c>
    </row>
    <row r="70" spans="1:8" x14ac:dyDescent="0.25">
      <c r="A70" s="5">
        <v>69</v>
      </c>
      <c r="B70" s="5" t="s">
        <v>66</v>
      </c>
      <c r="C70" s="5" t="s">
        <v>9</v>
      </c>
      <c r="D70" s="5" t="s">
        <v>29</v>
      </c>
      <c r="E70" s="6">
        <v>44939</v>
      </c>
      <c r="F70" s="5">
        <v>797.01</v>
      </c>
      <c r="G70" s="5" t="s">
        <v>81</v>
      </c>
      <c r="H70" s="6">
        <v>44949</v>
      </c>
    </row>
    <row r="71" spans="1:8" x14ac:dyDescent="0.25">
      <c r="A71" s="5">
        <v>70</v>
      </c>
      <c r="B71" s="5" t="s">
        <v>42</v>
      </c>
      <c r="C71" s="5" t="s">
        <v>5</v>
      </c>
      <c r="D71" s="5" t="s">
        <v>20</v>
      </c>
      <c r="E71" s="6">
        <v>44788</v>
      </c>
      <c r="F71" s="5">
        <v>660.73</v>
      </c>
      <c r="G71" s="5" t="s">
        <v>81</v>
      </c>
      <c r="H71" s="6">
        <v>44792</v>
      </c>
    </row>
    <row r="72" spans="1:8" x14ac:dyDescent="0.25">
      <c r="A72" s="5">
        <v>71</v>
      </c>
      <c r="B72" s="5" t="s">
        <v>74</v>
      </c>
      <c r="C72" s="5" t="s">
        <v>14</v>
      </c>
      <c r="D72" s="5" t="s">
        <v>26</v>
      </c>
      <c r="E72" s="6">
        <v>44921</v>
      </c>
      <c r="F72" s="5">
        <v>837.92</v>
      </c>
      <c r="G72" s="5" t="s">
        <v>81</v>
      </c>
      <c r="H72" s="6">
        <v>44939</v>
      </c>
    </row>
    <row r="73" spans="1:8" x14ac:dyDescent="0.25">
      <c r="A73" s="5">
        <v>72</v>
      </c>
      <c r="B73" s="5" t="s">
        <v>42</v>
      </c>
      <c r="C73" s="5" t="s">
        <v>11</v>
      </c>
      <c r="D73" s="5" t="s">
        <v>29</v>
      </c>
      <c r="E73" s="6">
        <v>45433</v>
      </c>
      <c r="F73" s="5">
        <v>167</v>
      </c>
      <c r="G73" s="5" t="s">
        <v>81</v>
      </c>
      <c r="H73" s="6">
        <v>45445</v>
      </c>
    </row>
    <row r="74" spans="1:8" x14ac:dyDescent="0.25">
      <c r="A74" s="5">
        <v>73</v>
      </c>
      <c r="B74" s="5" t="s">
        <v>68</v>
      </c>
      <c r="C74" s="5" t="s">
        <v>10</v>
      </c>
      <c r="D74" s="5" t="s">
        <v>26</v>
      </c>
      <c r="E74" s="6">
        <v>45357</v>
      </c>
      <c r="F74" s="5">
        <v>441.41</v>
      </c>
      <c r="G74" s="5" t="s">
        <v>82</v>
      </c>
      <c r="H74" s="5" t="s">
        <v>83</v>
      </c>
    </row>
    <row r="75" spans="1:8" x14ac:dyDescent="0.25">
      <c r="A75" s="5">
        <v>74</v>
      </c>
      <c r="B75" s="5" t="s">
        <v>48</v>
      </c>
      <c r="C75" s="5" t="s">
        <v>2</v>
      </c>
      <c r="D75" s="5" t="s">
        <v>29</v>
      </c>
      <c r="E75" s="6">
        <v>45441</v>
      </c>
      <c r="F75" s="5">
        <v>232.86</v>
      </c>
      <c r="G75" s="5" t="s">
        <v>82</v>
      </c>
      <c r="H75" s="5" t="s">
        <v>83</v>
      </c>
    </row>
    <row r="76" spans="1:8" x14ac:dyDescent="0.25">
      <c r="A76" s="5">
        <v>75</v>
      </c>
      <c r="B76" s="5" t="s">
        <v>72</v>
      </c>
      <c r="C76" s="5" t="s">
        <v>4</v>
      </c>
      <c r="D76" s="5" t="s">
        <v>33</v>
      </c>
      <c r="E76" s="6">
        <v>44861</v>
      </c>
      <c r="F76" s="5">
        <v>397.9</v>
      </c>
      <c r="G76" s="5" t="s">
        <v>84</v>
      </c>
      <c r="H76" s="5" t="s">
        <v>83</v>
      </c>
    </row>
    <row r="77" spans="1:8" x14ac:dyDescent="0.25">
      <c r="A77" s="5">
        <v>76</v>
      </c>
      <c r="B77" s="5" t="s">
        <v>48</v>
      </c>
      <c r="C77" s="5" t="s">
        <v>14</v>
      </c>
      <c r="D77" s="5" t="s">
        <v>32</v>
      </c>
      <c r="E77" s="6">
        <v>45162</v>
      </c>
      <c r="F77" s="5">
        <v>997.9</v>
      </c>
      <c r="G77" s="5" t="s">
        <v>81</v>
      </c>
      <c r="H77" s="6">
        <v>45180</v>
      </c>
    </row>
    <row r="78" spans="1:8" x14ac:dyDescent="0.25">
      <c r="A78" s="5">
        <v>77</v>
      </c>
      <c r="B78" s="5" t="s">
        <v>36</v>
      </c>
      <c r="C78" s="5" t="s">
        <v>13</v>
      </c>
      <c r="D78" s="5" t="s">
        <v>33</v>
      </c>
      <c r="E78" s="6">
        <v>44822</v>
      </c>
      <c r="F78" s="5">
        <v>852.99</v>
      </c>
      <c r="G78" s="5" t="s">
        <v>84</v>
      </c>
      <c r="H78" s="5" t="s">
        <v>83</v>
      </c>
    </row>
    <row r="79" spans="1:8" x14ac:dyDescent="0.25">
      <c r="A79" s="5">
        <v>78</v>
      </c>
      <c r="B79" s="5" t="s">
        <v>44</v>
      </c>
      <c r="C79" s="5" t="s">
        <v>14</v>
      </c>
      <c r="D79" s="5" t="s">
        <v>26</v>
      </c>
      <c r="E79" s="6">
        <v>45141</v>
      </c>
      <c r="F79" s="5">
        <v>964.31</v>
      </c>
      <c r="G79" s="5" t="s">
        <v>82</v>
      </c>
      <c r="H79" s="5" t="s">
        <v>83</v>
      </c>
    </row>
    <row r="80" spans="1:8" x14ac:dyDescent="0.25">
      <c r="A80" s="5">
        <v>79</v>
      </c>
      <c r="B80" s="5" t="s">
        <v>70</v>
      </c>
      <c r="C80" s="5" t="s">
        <v>9</v>
      </c>
      <c r="D80" s="5" t="s">
        <v>30</v>
      </c>
      <c r="E80" s="6">
        <v>45165</v>
      </c>
      <c r="F80" s="5">
        <v>752.31</v>
      </c>
      <c r="G80" s="5" t="s">
        <v>82</v>
      </c>
      <c r="H80" s="5" t="s">
        <v>83</v>
      </c>
    </row>
    <row r="81" spans="1:8" x14ac:dyDescent="0.25">
      <c r="A81" s="5">
        <v>80</v>
      </c>
      <c r="B81" s="5" t="s">
        <v>40</v>
      </c>
      <c r="C81" s="5" t="s">
        <v>9</v>
      </c>
      <c r="D81" s="5" t="s">
        <v>33</v>
      </c>
      <c r="E81" s="6">
        <v>45069</v>
      </c>
      <c r="F81" s="5">
        <v>234.04</v>
      </c>
      <c r="G81" s="5" t="s">
        <v>84</v>
      </c>
      <c r="H81" s="5" t="s">
        <v>83</v>
      </c>
    </row>
    <row r="82" spans="1:8" x14ac:dyDescent="0.25">
      <c r="A82" s="5">
        <v>81</v>
      </c>
      <c r="B82" s="5" t="s">
        <v>54</v>
      </c>
      <c r="C82" s="5" t="s">
        <v>15</v>
      </c>
      <c r="D82" s="5" t="s">
        <v>33</v>
      </c>
      <c r="E82" s="6">
        <v>44980</v>
      </c>
      <c r="F82" s="5">
        <v>655.47</v>
      </c>
      <c r="G82" s="5" t="s">
        <v>84</v>
      </c>
      <c r="H82" s="5" t="s">
        <v>83</v>
      </c>
    </row>
    <row r="83" spans="1:8" x14ac:dyDescent="0.25">
      <c r="A83" s="5">
        <v>82</v>
      </c>
      <c r="B83" s="5" t="s">
        <v>62</v>
      </c>
      <c r="C83" s="5" t="s">
        <v>15</v>
      </c>
      <c r="D83" s="5" t="s">
        <v>24</v>
      </c>
      <c r="E83" s="6">
        <v>44946</v>
      </c>
      <c r="F83" s="5">
        <v>995.85</v>
      </c>
      <c r="G83" s="5" t="s">
        <v>81</v>
      </c>
      <c r="H83" s="6">
        <v>44966</v>
      </c>
    </row>
    <row r="84" spans="1:8" x14ac:dyDescent="0.25">
      <c r="A84" s="5">
        <v>83</v>
      </c>
      <c r="B84" s="5" t="s">
        <v>62</v>
      </c>
      <c r="C84" s="5" t="s">
        <v>14</v>
      </c>
      <c r="D84" s="5" t="s">
        <v>28</v>
      </c>
      <c r="E84" s="6">
        <v>45112</v>
      </c>
      <c r="F84" s="5">
        <v>140.72999999999999</v>
      </c>
      <c r="G84" s="5" t="s">
        <v>82</v>
      </c>
      <c r="H84" s="5" t="s">
        <v>83</v>
      </c>
    </row>
    <row r="85" spans="1:8" x14ac:dyDescent="0.25">
      <c r="A85" s="5">
        <v>84</v>
      </c>
      <c r="B85" s="5" t="s">
        <v>40</v>
      </c>
      <c r="C85" s="5" t="s">
        <v>13</v>
      </c>
      <c r="D85" s="5" t="s">
        <v>31</v>
      </c>
      <c r="E85" s="6">
        <v>45392</v>
      </c>
      <c r="F85" s="5">
        <v>542.28</v>
      </c>
      <c r="G85" s="5" t="s">
        <v>81</v>
      </c>
      <c r="H85" s="6">
        <v>45407</v>
      </c>
    </row>
    <row r="86" spans="1:8" x14ac:dyDescent="0.25">
      <c r="A86" s="5">
        <v>85</v>
      </c>
      <c r="B86" s="5" t="s">
        <v>44</v>
      </c>
      <c r="C86" s="5" t="s">
        <v>14</v>
      </c>
      <c r="D86" s="5" t="s">
        <v>32</v>
      </c>
      <c r="E86" s="6">
        <v>44780</v>
      </c>
      <c r="F86" s="5">
        <v>212.92</v>
      </c>
      <c r="G86" s="5" t="s">
        <v>81</v>
      </c>
      <c r="H86" s="6">
        <v>44798</v>
      </c>
    </row>
    <row r="87" spans="1:8" x14ac:dyDescent="0.25">
      <c r="A87" s="5">
        <v>86</v>
      </c>
      <c r="B87" s="5" t="s">
        <v>42</v>
      </c>
      <c r="C87" s="5" t="s">
        <v>2</v>
      </c>
      <c r="D87" s="5" t="s">
        <v>20</v>
      </c>
      <c r="E87" s="6">
        <v>45145</v>
      </c>
      <c r="F87" s="5">
        <v>606.45000000000005</v>
      </c>
      <c r="G87" s="5" t="s">
        <v>81</v>
      </c>
      <c r="H87" s="6">
        <v>45146</v>
      </c>
    </row>
    <row r="88" spans="1:8" x14ac:dyDescent="0.25">
      <c r="A88" s="5">
        <v>87</v>
      </c>
      <c r="B88" s="5" t="s">
        <v>66</v>
      </c>
      <c r="C88" s="5" t="s">
        <v>15</v>
      </c>
      <c r="D88" s="5" t="s">
        <v>20</v>
      </c>
      <c r="E88" s="6">
        <v>45324</v>
      </c>
      <c r="F88" s="5">
        <v>179.86</v>
      </c>
      <c r="G88" s="5" t="s">
        <v>82</v>
      </c>
      <c r="H88" s="5" t="s">
        <v>83</v>
      </c>
    </row>
    <row r="89" spans="1:8" x14ac:dyDescent="0.25">
      <c r="A89" s="5">
        <v>88</v>
      </c>
      <c r="B89" s="5" t="s">
        <v>66</v>
      </c>
      <c r="C89" s="5" t="s">
        <v>2</v>
      </c>
      <c r="D89" s="5" t="s">
        <v>31</v>
      </c>
      <c r="E89" s="6">
        <v>44965</v>
      </c>
      <c r="F89" s="5">
        <v>557.65</v>
      </c>
      <c r="G89" s="5" t="s">
        <v>81</v>
      </c>
      <c r="H89" s="6">
        <v>44966</v>
      </c>
    </row>
    <row r="90" spans="1:8" x14ac:dyDescent="0.25">
      <c r="A90" s="5">
        <v>89</v>
      </c>
      <c r="B90" s="5" t="s">
        <v>68</v>
      </c>
      <c r="C90" s="5" t="s">
        <v>11</v>
      </c>
      <c r="D90" s="5" t="s">
        <v>26</v>
      </c>
      <c r="E90" s="6">
        <v>45336</v>
      </c>
      <c r="F90" s="5">
        <v>338.54</v>
      </c>
      <c r="G90" s="5" t="s">
        <v>84</v>
      </c>
      <c r="H90" s="5" t="s">
        <v>83</v>
      </c>
    </row>
    <row r="91" spans="1:8" x14ac:dyDescent="0.25">
      <c r="A91" s="5">
        <v>90</v>
      </c>
      <c r="B91" s="5" t="s">
        <v>48</v>
      </c>
      <c r="C91" s="5" t="s">
        <v>5</v>
      </c>
      <c r="D91" s="5" t="s">
        <v>33</v>
      </c>
      <c r="E91" s="6">
        <v>45024</v>
      </c>
      <c r="F91" s="5">
        <v>699.85</v>
      </c>
      <c r="G91" s="5" t="s">
        <v>81</v>
      </c>
      <c r="H91" s="6">
        <v>45028</v>
      </c>
    </row>
    <row r="92" spans="1:8" x14ac:dyDescent="0.25">
      <c r="A92" s="5">
        <v>91</v>
      </c>
      <c r="B92" s="5" t="s">
        <v>62</v>
      </c>
      <c r="C92" s="5" t="s">
        <v>11</v>
      </c>
      <c r="D92" s="5" t="s">
        <v>29</v>
      </c>
      <c r="E92" s="6">
        <v>45508</v>
      </c>
      <c r="F92" s="5">
        <v>660.5</v>
      </c>
      <c r="G92" s="5" t="s">
        <v>82</v>
      </c>
      <c r="H92" s="5" t="s">
        <v>83</v>
      </c>
    </row>
    <row r="93" spans="1:8" x14ac:dyDescent="0.25">
      <c r="A93" s="5">
        <v>92</v>
      </c>
      <c r="B93" s="5" t="s">
        <v>72</v>
      </c>
      <c r="C93" s="5" t="s">
        <v>13</v>
      </c>
      <c r="D93" s="5" t="s">
        <v>30</v>
      </c>
      <c r="E93" s="6">
        <v>45186</v>
      </c>
      <c r="F93" s="5">
        <v>499.5</v>
      </c>
      <c r="G93" s="5" t="s">
        <v>81</v>
      </c>
      <c r="H93" s="6">
        <v>45201</v>
      </c>
    </row>
    <row r="94" spans="1:8" x14ac:dyDescent="0.25">
      <c r="A94" s="5">
        <v>93</v>
      </c>
      <c r="B94" s="5" t="s">
        <v>42</v>
      </c>
      <c r="C94" s="5" t="s">
        <v>11</v>
      </c>
      <c r="D94" s="5" t="s">
        <v>28</v>
      </c>
      <c r="E94" s="6">
        <v>44971</v>
      </c>
      <c r="F94" s="5">
        <v>436.5</v>
      </c>
      <c r="G94" s="5" t="s">
        <v>82</v>
      </c>
      <c r="H94" s="5" t="s">
        <v>83</v>
      </c>
    </row>
    <row r="95" spans="1:8" x14ac:dyDescent="0.25">
      <c r="A95" s="5">
        <v>94</v>
      </c>
      <c r="B95" s="5" t="s">
        <v>54</v>
      </c>
      <c r="C95" s="5" t="s">
        <v>15</v>
      </c>
      <c r="D95" s="5" t="s">
        <v>22</v>
      </c>
      <c r="E95" s="6">
        <v>45028</v>
      </c>
      <c r="F95" s="5">
        <v>325.81</v>
      </c>
      <c r="G95" s="5" t="s">
        <v>81</v>
      </c>
      <c r="H95" s="6">
        <v>45048</v>
      </c>
    </row>
    <row r="96" spans="1:8" x14ac:dyDescent="0.25">
      <c r="A96" s="5">
        <v>95</v>
      </c>
      <c r="B96" s="5" t="s">
        <v>46</v>
      </c>
      <c r="C96" s="5" t="s">
        <v>7</v>
      </c>
      <c r="D96" s="5" t="s">
        <v>26</v>
      </c>
      <c r="E96" s="6">
        <v>45364</v>
      </c>
      <c r="F96" s="5">
        <v>286.43</v>
      </c>
      <c r="G96" s="5" t="s">
        <v>81</v>
      </c>
      <c r="H96" s="6">
        <v>45372</v>
      </c>
    </row>
    <row r="97" spans="1:8" x14ac:dyDescent="0.25">
      <c r="A97" s="5">
        <v>96</v>
      </c>
      <c r="B97" s="5" t="s">
        <v>72</v>
      </c>
      <c r="C97" s="5" t="s">
        <v>9</v>
      </c>
      <c r="D97" s="5" t="s">
        <v>22</v>
      </c>
      <c r="E97" s="6">
        <v>44792</v>
      </c>
      <c r="F97" s="5">
        <v>907.56</v>
      </c>
      <c r="G97" s="5" t="s">
        <v>81</v>
      </c>
      <c r="H97" s="6">
        <v>44802</v>
      </c>
    </row>
    <row r="98" spans="1:8" x14ac:dyDescent="0.25">
      <c r="A98" s="5">
        <v>97</v>
      </c>
      <c r="B98" s="5" t="s">
        <v>46</v>
      </c>
      <c r="C98" s="5" t="s">
        <v>5</v>
      </c>
      <c r="D98" s="5" t="s">
        <v>26</v>
      </c>
      <c r="E98" s="6">
        <v>45351</v>
      </c>
      <c r="F98" s="5">
        <v>351.54</v>
      </c>
      <c r="G98" s="5" t="s">
        <v>81</v>
      </c>
      <c r="H98" s="6">
        <v>45355</v>
      </c>
    </row>
    <row r="99" spans="1:8" x14ac:dyDescent="0.25">
      <c r="A99" s="5">
        <v>98</v>
      </c>
      <c r="B99" s="5" t="s">
        <v>54</v>
      </c>
      <c r="C99" s="5" t="s">
        <v>9</v>
      </c>
      <c r="D99" s="5" t="s">
        <v>28</v>
      </c>
      <c r="E99" s="6">
        <v>44853</v>
      </c>
      <c r="F99" s="5">
        <v>662.57</v>
      </c>
      <c r="G99" s="5" t="s">
        <v>81</v>
      </c>
      <c r="H99" s="6">
        <v>44863</v>
      </c>
    </row>
    <row r="100" spans="1:8" x14ac:dyDescent="0.25">
      <c r="A100" s="5">
        <v>99</v>
      </c>
      <c r="B100" s="5" t="s">
        <v>72</v>
      </c>
      <c r="C100" s="5" t="s">
        <v>15</v>
      </c>
      <c r="D100" s="5" t="s">
        <v>30</v>
      </c>
      <c r="E100" s="6">
        <v>44902</v>
      </c>
      <c r="F100" s="5">
        <v>630.27</v>
      </c>
      <c r="G100" s="5" t="s">
        <v>81</v>
      </c>
      <c r="H100" s="6">
        <v>44922</v>
      </c>
    </row>
    <row r="101" spans="1:8" x14ac:dyDescent="0.25">
      <c r="A101" s="5">
        <v>100</v>
      </c>
      <c r="B101" s="5" t="s">
        <v>50</v>
      </c>
      <c r="C101" s="5" t="s">
        <v>2</v>
      </c>
      <c r="D101" s="5" t="s">
        <v>20</v>
      </c>
      <c r="E101" s="6">
        <v>45436</v>
      </c>
      <c r="F101" s="5">
        <v>481.02</v>
      </c>
      <c r="G101" s="5" t="s">
        <v>82</v>
      </c>
      <c r="H101" s="5" t="s">
        <v>83</v>
      </c>
    </row>
    <row r="102" spans="1:8" x14ac:dyDescent="0.25">
      <c r="A102" s="5">
        <v>101</v>
      </c>
      <c r="B102" s="5" t="s">
        <v>50</v>
      </c>
      <c r="C102" s="5" t="s">
        <v>9</v>
      </c>
      <c r="D102" s="5" t="s">
        <v>26</v>
      </c>
      <c r="E102" s="6">
        <v>45488</v>
      </c>
      <c r="F102" s="5">
        <v>377.58</v>
      </c>
      <c r="G102" s="5" t="s">
        <v>81</v>
      </c>
      <c r="H102" s="6">
        <v>45498</v>
      </c>
    </row>
    <row r="103" spans="1:8" x14ac:dyDescent="0.25">
      <c r="A103" s="5">
        <v>102</v>
      </c>
      <c r="B103" s="5" t="s">
        <v>68</v>
      </c>
      <c r="C103" s="5" t="s">
        <v>5</v>
      </c>
      <c r="D103" s="5" t="s">
        <v>26</v>
      </c>
      <c r="E103" s="6">
        <v>45024</v>
      </c>
      <c r="F103" s="5">
        <v>781.12</v>
      </c>
      <c r="G103" s="5" t="s">
        <v>81</v>
      </c>
      <c r="H103" s="6">
        <v>45028</v>
      </c>
    </row>
    <row r="104" spans="1:8" x14ac:dyDescent="0.25">
      <c r="A104" s="5">
        <v>103</v>
      </c>
      <c r="B104" s="5" t="s">
        <v>58</v>
      </c>
      <c r="C104" s="5" t="s">
        <v>2</v>
      </c>
      <c r="D104" s="5" t="s">
        <v>20</v>
      </c>
      <c r="E104" s="6">
        <v>44920</v>
      </c>
      <c r="F104" s="5">
        <v>482.04</v>
      </c>
      <c r="G104" s="5" t="s">
        <v>82</v>
      </c>
      <c r="H104" s="5" t="s">
        <v>83</v>
      </c>
    </row>
    <row r="105" spans="1:8" x14ac:dyDescent="0.25">
      <c r="A105" s="5">
        <v>104</v>
      </c>
      <c r="B105" s="5" t="s">
        <v>66</v>
      </c>
      <c r="C105" s="5" t="s">
        <v>2</v>
      </c>
      <c r="D105" s="5" t="s">
        <v>28</v>
      </c>
      <c r="E105" s="6">
        <v>44794</v>
      </c>
      <c r="F105" s="5">
        <v>503.15</v>
      </c>
      <c r="G105" s="5" t="s">
        <v>82</v>
      </c>
      <c r="H105" s="5" t="s">
        <v>83</v>
      </c>
    </row>
    <row r="106" spans="1:8" x14ac:dyDescent="0.25">
      <c r="A106" s="5">
        <v>105</v>
      </c>
      <c r="B106" s="5" t="s">
        <v>70</v>
      </c>
      <c r="C106" s="5" t="s">
        <v>11</v>
      </c>
      <c r="D106" s="5" t="s">
        <v>33</v>
      </c>
      <c r="E106" s="6">
        <v>44804</v>
      </c>
      <c r="F106" s="5">
        <v>396.04</v>
      </c>
      <c r="G106" s="5" t="s">
        <v>81</v>
      </c>
      <c r="H106" s="6">
        <v>44816</v>
      </c>
    </row>
    <row r="107" spans="1:8" x14ac:dyDescent="0.25">
      <c r="A107" s="5">
        <v>106</v>
      </c>
      <c r="B107" s="5" t="s">
        <v>48</v>
      </c>
      <c r="C107" s="5" t="s">
        <v>14</v>
      </c>
      <c r="D107" s="5" t="s">
        <v>30</v>
      </c>
      <c r="E107" s="6">
        <v>45297</v>
      </c>
      <c r="F107" s="5">
        <v>768.08</v>
      </c>
      <c r="G107" s="5" t="s">
        <v>81</v>
      </c>
      <c r="H107" s="6">
        <v>45315</v>
      </c>
    </row>
    <row r="108" spans="1:8" x14ac:dyDescent="0.25">
      <c r="A108" s="5">
        <v>107</v>
      </c>
      <c r="B108" s="5" t="s">
        <v>66</v>
      </c>
      <c r="C108" s="5" t="s">
        <v>14</v>
      </c>
      <c r="D108" s="5" t="s">
        <v>33</v>
      </c>
      <c r="E108" s="6">
        <v>45008</v>
      </c>
      <c r="F108" s="5">
        <v>900.14</v>
      </c>
      <c r="G108" s="5" t="s">
        <v>81</v>
      </c>
      <c r="H108" s="6">
        <v>45026</v>
      </c>
    </row>
    <row r="109" spans="1:8" x14ac:dyDescent="0.25">
      <c r="A109" s="5">
        <v>108</v>
      </c>
      <c r="B109" s="5" t="s">
        <v>38</v>
      </c>
      <c r="C109" s="5" t="s">
        <v>2</v>
      </c>
      <c r="D109" s="5" t="s">
        <v>26</v>
      </c>
      <c r="E109" s="6">
        <v>45256</v>
      </c>
      <c r="F109" s="5">
        <v>484.1</v>
      </c>
      <c r="G109" s="5" t="s">
        <v>81</v>
      </c>
      <c r="H109" s="6">
        <v>45257</v>
      </c>
    </row>
    <row r="110" spans="1:8" x14ac:dyDescent="0.25">
      <c r="A110" s="5">
        <v>109</v>
      </c>
      <c r="B110" s="5" t="s">
        <v>54</v>
      </c>
      <c r="C110" s="5" t="s">
        <v>15</v>
      </c>
      <c r="D110" s="5" t="s">
        <v>22</v>
      </c>
      <c r="E110" s="6">
        <v>44895</v>
      </c>
      <c r="F110" s="5">
        <v>966.68</v>
      </c>
      <c r="G110" s="5" t="s">
        <v>82</v>
      </c>
      <c r="H110" s="5" t="s">
        <v>83</v>
      </c>
    </row>
    <row r="111" spans="1:8" x14ac:dyDescent="0.25">
      <c r="A111" s="5">
        <v>110</v>
      </c>
      <c r="B111" s="5" t="s">
        <v>72</v>
      </c>
      <c r="C111" s="5" t="s">
        <v>10</v>
      </c>
      <c r="D111" s="5" t="s">
        <v>20</v>
      </c>
      <c r="E111" s="6">
        <v>45255</v>
      </c>
      <c r="F111" s="5">
        <v>461.1</v>
      </c>
      <c r="G111" s="5" t="s">
        <v>81</v>
      </c>
      <c r="H111" s="6">
        <v>45261</v>
      </c>
    </row>
    <row r="112" spans="1:8" x14ac:dyDescent="0.25">
      <c r="A112" s="5">
        <v>111</v>
      </c>
      <c r="B112" s="5" t="s">
        <v>60</v>
      </c>
      <c r="C112" s="5" t="s">
        <v>7</v>
      </c>
      <c r="D112" s="5" t="s">
        <v>24</v>
      </c>
      <c r="E112" s="6">
        <v>45432</v>
      </c>
      <c r="F112" s="5">
        <v>734.92</v>
      </c>
      <c r="G112" s="5" t="s">
        <v>81</v>
      </c>
      <c r="H112" s="6">
        <v>45440</v>
      </c>
    </row>
    <row r="113" spans="1:8" x14ac:dyDescent="0.25">
      <c r="A113" s="5">
        <v>112</v>
      </c>
      <c r="B113" s="5" t="s">
        <v>36</v>
      </c>
      <c r="C113" s="5" t="s">
        <v>9</v>
      </c>
      <c r="D113" s="5" t="s">
        <v>28</v>
      </c>
      <c r="E113" s="6">
        <v>44847</v>
      </c>
      <c r="F113" s="5">
        <v>494.61</v>
      </c>
      <c r="G113" s="5" t="s">
        <v>82</v>
      </c>
      <c r="H113" s="5" t="s">
        <v>83</v>
      </c>
    </row>
    <row r="114" spans="1:8" x14ac:dyDescent="0.25">
      <c r="A114" s="5">
        <v>113</v>
      </c>
      <c r="B114" s="5" t="s">
        <v>64</v>
      </c>
      <c r="C114" s="5" t="s">
        <v>14</v>
      </c>
      <c r="D114" s="5" t="s">
        <v>26</v>
      </c>
      <c r="E114" s="6">
        <v>44932</v>
      </c>
      <c r="F114" s="5">
        <v>362.64</v>
      </c>
      <c r="G114" s="5" t="s">
        <v>81</v>
      </c>
      <c r="H114" s="6">
        <v>44950</v>
      </c>
    </row>
    <row r="115" spans="1:8" x14ac:dyDescent="0.25">
      <c r="A115" s="5">
        <v>114</v>
      </c>
      <c r="B115" s="5" t="s">
        <v>48</v>
      </c>
      <c r="C115" s="5" t="s">
        <v>14</v>
      </c>
      <c r="D115" s="5" t="s">
        <v>26</v>
      </c>
      <c r="E115" s="6">
        <v>45489</v>
      </c>
      <c r="F115" s="5">
        <v>281.17</v>
      </c>
      <c r="G115" s="5" t="s">
        <v>81</v>
      </c>
      <c r="H115" s="6">
        <v>45507</v>
      </c>
    </row>
    <row r="116" spans="1:8" x14ac:dyDescent="0.25">
      <c r="A116" s="5">
        <v>115</v>
      </c>
      <c r="B116" s="5" t="s">
        <v>40</v>
      </c>
      <c r="C116" s="5" t="s">
        <v>4</v>
      </c>
      <c r="D116" s="5" t="s">
        <v>24</v>
      </c>
      <c r="E116" s="6">
        <v>44792</v>
      </c>
      <c r="F116" s="5">
        <v>461.94</v>
      </c>
      <c r="G116" s="5" t="s">
        <v>81</v>
      </c>
      <c r="H116" s="6">
        <v>44794</v>
      </c>
    </row>
    <row r="117" spans="1:8" x14ac:dyDescent="0.25">
      <c r="A117" s="5">
        <v>116</v>
      </c>
      <c r="B117" s="5" t="s">
        <v>52</v>
      </c>
      <c r="C117" s="5" t="s">
        <v>14</v>
      </c>
      <c r="D117" s="5" t="s">
        <v>20</v>
      </c>
      <c r="E117" s="6">
        <v>45013</v>
      </c>
      <c r="F117" s="5">
        <v>188.7</v>
      </c>
      <c r="G117" s="5" t="s">
        <v>82</v>
      </c>
      <c r="H117" s="5" t="s">
        <v>83</v>
      </c>
    </row>
    <row r="118" spans="1:8" x14ac:dyDescent="0.25">
      <c r="A118" s="5">
        <v>117</v>
      </c>
      <c r="B118" s="5" t="s">
        <v>40</v>
      </c>
      <c r="C118" s="5" t="s">
        <v>15</v>
      </c>
      <c r="D118" s="5" t="s">
        <v>32</v>
      </c>
      <c r="E118" s="6">
        <v>45299</v>
      </c>
      <c r="F118" s="5">
        <v>275.02</v>
      </c>
      <c r="G118" s="5" t="s">
        <v>82</v>
      </c>
      <c r="H118" s="5" t="s">
        <v>83</v>
      </c>
    </row>
    <row r="119" spans="1:8" x14ac:dyDescent="0.25">
      <c r="A119" s="5">
        <v>118</v>
      </c>
      <c r="B119" s="5" t="s">
        <v>52</v>
      </c>
      <c r="C119" s="5" t="s">
        <v>9</v>
      </c>
      <c r="D119" s="5" t="s">
        <v>24</v>
      </c>
      <c r="E119" s="6">
        <v>45019</v>
      </c>
      <c r="F119" s="5">
        <v>122.98</v>
      </c>
      <c r="G119" s="5" t="s">
        <v>81</v>
      </c>
      <c r="H119" s="6">
        <v>45029</v>
      </c>
    </row>
    <row r="120" spans="1:8" x14ac:dyDescent="0.25">
      <c r="A120" s="5">
        <v>119</v>
      </c>
      <c r="B120" s="5" t="s">
        <v>64</v>
      </c>
      <c r="C120" s="5" t="s">
        <v>10</v>
      </c>
      <c r="D120" s="5" t="s">
        <v>22</v>
      </c>
      <c r="E120" s="6">
        <v>45321</v>
      </c>
      <c r="F120" s="5">
        <v>547.5</v>
      </c>
      <c r="G120" s="5" t="s">
        <v>82</v>
      </c>
      <c r="H120" s="5" t="s">
        <v>83</v>
      </c>
    </row>
    <row r="121" spans="1:8" x14ac:dyDescent="0.25">
      <c r="A121" s="5">
        <v>120</v>
      </c>
      <c r="B121" s="5" t="s">
        <v>56</v>
      </c>
      <c r="C121" s="5" t="s">
        <v>5</v>
      </c>
      <c r="D121" s="5" t="s">
        <v>20</v>
      </c>
      <c r="E121" s="6">
        <v>45435</v>
      </c>
      <c r="F121" s="5">
        <v>650.41999999999996</v>
      </c>
      <c r="G121" s="5" t="s">
        <v>81</v>
      </c>
      <c r="H121" s="6">
        <v>45439</v>
      </c>
    </row>
    <row r="122" spans="1:8" x14ac:dyDescent="0.25">
      <c r="A122" s="5">
        <v>121</v>
      </c>
      <c r="B122" s="5" t="s">
        <v>74</v>
      </c>
      <c r="C122" s="5" t="s">
        <v>7</v>
      </c>
      <c r="D122" s="5" t="s">
        <v>30</v>
      </c>
      <c r="E122" s="6">
        <v>45262</v>
      </c>
      <c r="F122" s="5">
        <v>362.44</v>
      </c>
      <c r="G122" s="5" t="s">
        <v>81</v>
      </c>
      <c r="H122" s="6">
        <v>45270</v>
      </c>
    </row>
    <row r="123" spans="1:8" x14ac:dyDescent="0.25">
      <c r="A123" s="5">
        <v>122</v>
      </c>
      <c r="B123" s="5" t="s">
        <v>38</v>
      </c>
      <c r="C123" s="5" t="s">
        <v>10</v>
      </c>
      <c r="D123" s="5" t="s">
        <v>31</v>
      </c>
      <c r="E123" s="6">
        <v>44939</v>
      </c>
      <c r="F123" s="5">
        <v>169.43</v>
      </c>
      <c r="G123" s="5" t="s">
        <v>81</v>
      </c>
      <c r="H123" s="6">
        <v>44945</v>
      </c>
    </row>
    <row r="124" spans="1:8" x14ac:dyDescent="0.25">
      <c r="A124" s="5">
        <v>123</v>
      </c>
      <c r="B124" s="5" t="s">
        <v>40</v>
      </c>
      <c r="C124" s="5" t="s">
        <v>9</v>
      </c>
      <c r="D124" s="5" t="s">
        <v>22</v>
      </c>
      <c r="E124" s="6">
        <v>44864</v>
      </c>
      <c r="F124" s="5">
        <v>469.35</v>
      </c>
      <c r="G124" s="5" t="s">
        <v>82</v>
      </c>
      <c r="H124" s="5" t="s">
        <v>83</v>
      </c>
    </row>
    <row r="125" spans="1:8" x14ac:dyDescent="0.25">
      <c r="A125" s="5">
        <v>124</v>
      </c>
      <c r="B125" s="5" t="s">
        <v>38</v>
      </c>
      <c r="C125" s="5" t="s">
        <v>11</v>
      </c>
      <c r="D125" s="5" t="s">
        <v>30</v>
      </c>
      <c r="E125" s="6">
        <v>45125</v>
      </c>
      <c r="F125" s="5">
        <v>683.42</v>
      </c>
      <c r="G125" s="5" t="s">
        <v>81</v>
      </c>
      <c r="H125" s="6">
        <v>45137</v>
      </c>
    </row>
    <row r="126" spans="1:8" x14ac:dyDescent="0.25">
      <c r="A126" s="5">
        <v>125</v>
      </c>
      <c r="B126" s="5" t="s">
        <v>62</v>
      </c>
      <c r="C126" s="5" t="s">
        <v>9</v>
      </c>
      <c r="D126" s="5" t="s">
        <v>24</v>
      </c>
      <c r="E126" s="6">
        <v>45161</v>
      </c>
      <c r="F126" s="5">
        <v>969.36</v>
      </c>
      <c r="G126" s="5" t="s">
        <v>81</v>
      </c>
      <c r="H126" s="6">
        <v>45171</v>
      </c>
    </row>
    <row r="127" spans="1:8" x14ac:dyDescent="0.25">
      <c r="A127" s="5">
        <v>126</v>
      </c>
      <c r="B127" s="5" t="s">
        <v>50</v>
      </c>
      <c r="C127" s="5" t="s">
        <v>15</v>
      </c>
      <c r="D127" s="5" t="s">
        <v>29</v>
      </c>
      <c r="E127" s="6">
        <v>44946</v>
      </c>
      <c r="F127" s="5">
        <v>359.9</v>
      </c>
      <c r="G127" s="5" t="s">
        <v>81</v>
      </c>
      <c r="H127" s="6">
        <v>44966</v>
      </c>
    </row>
    <row r="128" spans="1:8" x14ac:dyDescent="0.25">
      <c r="A128" s="5">
        <v>127</v>
      </c>
      <c r="B128" s="5" t="s">
        <v>56</v>
      </c>
      <c r="C128" s="5" t="s">
        <v>9</v>
      </c>
      <c r="D128" s="5" t="s">
        <v>24</v>
      </c>
      <c r="E128" s="6">
        <v>45158</v>
      </c>
      <c r="F128" s="5">
        <v>589.53</v>
      </c>
      <c r="G128" s="5" t="s">
        <v>81</v>
      </c>
      <c r="H128" s="6">
        <v>45168</v>
      </c>
    </row>
    <row r="129" spans="1:8" x14ac:dyDescent="0.25">
      <c r="A129" s="5">
        <v>128</v>
      </c>
      <c r="B129" s="5" t="s">
        <v>62</v>
      </c>
      <c r="C129" s="5" t="s">
        <v>9</v>
      </c>
      <c r="D129" s="5" t="s">
        <v>26</v>
      </c>
      <c r="E129" s="6">
        <v>45030</v>
      </c>
      <c r="F129" s="5">
        <v>699.48</v>
      </c>
      <c r="G129" s="5" t="s">
        <v>82</v>
      </c>
      <c r="H129" s="5" t="s">
        <v>83</v>
      </c>
    </row>
    <row r="130" spans="1:8" x14ac:dyDescent="0.25">
      <c r="A130" s="5">
        <v>129</v>
      </c>
      <c r="B130" s="5" t="s">
        <v>64</v>
      </c>
      <c r="C130" s="5" t="s">
        <v>7</v>
      </c>
      <c r="D130" s="5" t="s">
        <v>30</v>
      </c>
      <c r="E130" s="6">
        <v>45344</v>
      </c>
      <c r="F130" s="5">
        <v>518.79999999999995</v>
      </c>
      <c r="G130" s="5" t="s">
        <v>81</v>
      </c>
      <c r="H130" s="6">
        <v>45352</v>
      </c>
    </row>
    <row r="131" spans="1:8" x14ac:dyDescent="0.25">
      <c r="A131" s="5">
        <v>130</v>
      </c>
      <c r="B131" s="5" t="s">
        <v>58</v>
      </c>
      <c r="C131" s="5" t="s">
        <v>11</v>
      </c>
      <c r="D131" s="5" t="s">
        <v>22</v>
      </c>
      <c r="E131" s="6">
        <v>45086</v>
      </c>
      <c r="F131" s="5">
        <v>742.62</v>
      </c>
      <c r="G131" s="5" t="s">
        <v>81</v>
      </c>
      <c r="H131" s="6">
        <v>45098</v>
      </c>
    </row>
    <row r="132" spans="1:8" x14ac:dyDescent="0.25">
      <c r="A132" s="5">
        <v>131</v>
      </c>
      <c r="B132" s="5" t="s">
        <v>60</v>
      </c>
      <c r="C132" s="5" t="s">
        <v>9</v>
      </c>
      <c r="D132" s="5" t="s">
        <v>32</v>
      </c>
      <c r="E132" s="6">
        <v>44891</v>
      </c>
      <c r="F132" s="5">
        <v>169.49</v>
      </c>
      <c r="G132" s="5" t="s">
        <v>81</v>
      </c>
      <c r="H132" s="6">
        <v>44901</v>
      </c>
    </row>
    <row r="133" spans="1:8" x14ac:dyDescent="0.25">
      <c r="A133" s="5">
        <v>132</v>
      </c>
      <c r="B133" s="5" t="s">
        <v>64</v>
      </c>
      <c r="C133" s="5" t="s">
        <v>4</v>
      </c>
      <c r="D133" s="5" t="s">
        <v>26</v>
      </c>
      <c r="E133" s="6">
        <v>45045</v>
      </c>
      <c r="F133" s="5">
        <v>826.67</v>
      </c>
      <c r="G133" s="5" t="s">
        <v>81</v>
      </c>
      <c r="H133" s="6">
        <v>45047</v>
      </c>
    </row>
    <row r="134" spans="1:8" x14ac:dyDescent="0.25">
      <c r="A134" s="5">
        <v>133</v>
      </c>
      <c r="B134" s="5" t="s">
        <v>54</v>
      </c>
      <c r="C134" s="5" t="s">
        <v>5</v>
      </c>
      <c r="D134" s="5" t="s">
        <v>30</v>
      </c>
      <c r="E134" s="6">
        <v>44798</v>
      </c>
      <c r="F134" s="5">
        <v>564.45000000000005</v>
      </c>
      <c r="G134" s="5" t="s">
        <v>82</v>
      </c>
      <c r="H134" s="5" t="s">
        <v>83</v>
      </c>
    </row>
    <row r="135" spans="1:8" x14ac:dyDescent="0.25">
      <c r="A135" s="5">
        <v>134</v>
      </c>
      <c r="B135" s="5" t="s">
        <v>38</v>
      </c>
      <c r="C135" s="5" t="s">
        <v>4</v>
      </c>
      <c r="D135" s="5" t="s">
        <v>22</v>
      </c>
      <c r="E135" s="6">
        <v>44997</v>
      </c>
      <c r="F135" s="5">
        <v>143.66</v>
      </c>
      <c r="G135" s="5" t="s">
        <v>81</v>
      </c>
      <c r="H135" s="6">
        <v>44999</v>
      </c>
    </row>
    <row r="136" spans="1:8" x14ac:dyDescent="0.25">
      <c r="A136" s="5">
        <v>135</v>
      </c>
      <c r="B136" s="5" t="s">
        <v>74</v>
      </c>
      <c r="C136" s="5" t="s">
        <v>4</v>
      </c>
      <c r="D136" s="5" t="s">
        <v>20</v>
      </c>
      <c r="E136" s="6">
        <v>44916</v>
      </c>
      <c r="F136" s="5">
        <v>113.87</v>
      </c>
      <c r="G136" s="5" t="s">
        <v>81</v>
      </c>
      <c r="H136" s="6">
        <v>44918</v>
      </c>
    </row>
    <row r="137" spans="1:8" x14ac:dyDescent="0.25">
      <c r="A137" s="5">
        <v>136</v>
      </c>
      <c r="B137" s="5" t="s">
        <v>36</v>
      </c>
      <c r="C137" s="5" t="s">
        <v>5</v>
      </c>
      <c r="D137" s="5" t="s">
        <v>26</v>
      </c>
      <c r="E137" s="6">
        <v>45030</v>
      </c>
      <c r="F137" s="5">
        <v>352.41</v>
      </c>
      <c r="G137" s="5" t="s">
        <v>81</v>
      </c>
      <c r="H137" s="6">
        <v>45034</v>
      </c>
    </row>
    <row r="138" spans="1:8" x14ac:dyDescent="0.25">
      <c r="A138" s="5">
        <v>137</v>
      </c>
      <c r="B138" s="5" t="s">
        <v>48</v>
      </c>
      <c r="C138" s="5" t="s">
        <v>14</v>
      </c>
      <c r="D138" s="5" t="s">
        <v>33</v>
      </c>
      <c r="E138" s="6">
        <v>45222</v>
      </c>
      <c r="F138" s="5">
        <v>994.61</v>
      </c>
      <c r="G138" s="5" t="s">
        <v>82</v>
      </c>
      <c r="H138" s="5" t="s">
        <v>83</v>
      </c>
    </row>
    <row r="139" spans="1:8" x14ac:dyDescent="0.25">
      <c r="A139" s="5">
        <v>138</v>
      </c>
      <c r="B139" s="5" t="s">
        <v>54</v>
      </c>
      <c r="C139" s="5" t="s">
        <v>4</v>
      </c>
      <c r="D139" s="5" t="s">
        <v>30</v>
      </c>
      <c r="E139" s="6">
        <v>44861</v>
      </c>
      <c r="F139" s="5">
        <v>970.82</v>
      </c>
      <c r="G139" s="5" t="s">
        <v>81</v>
      </c>
      <c r="H139" s="6">
        <v>44863</v>
      </c>
    </row>
    <row r="140" spans="1:8" x14ac:dyDescent="0.25">
      <c r="A140" s="5">
        <v>139</v>
      </c>
      <c r="B140" s="5" t="s">
        <v>72</v>
      </c>
      <c r="C140" s="5" t="s">
        <v>13</v>
      </c>
      <c r="D140" s="5" t="s">
        <v>22</v>
      </c>
      <c r="E140" s="6">
        <v>44885</v>
      </c>
      <c r="F140" s="5">
        <v>543.19000000000005</v>
      </c>
      <c r="G140" s="5" t="s">
        <v>81</v>
      </c>
      <c r="H140" s="6">
        <v>44900</v>
      </c>
    </row>
    <row r="141" spans="1:8" x14ac:dyDescent="0.25">
      <c r="A141" s="5">
        <v>140</v>
      </c>
      <c r="B141" s="5" t="s">
        <v>60</v>
      </c>
      <c r="C141" s="5" t="s">
        <v>9</v>
      </c>
      <c r="D141" s="5" t="s">
        <v>24</v>
      </c>
      <c r="E141" s="6">
        <v>44962</v>
      </c>
      <c r="F141" s="5">
        <v>777.64</v>
      </c>
      <c r="G141" s="5" t="s">
        <v>82</v>
      </c>
      <c r="H141" s="5" t="s">
        <v>83</v>
      </c>
    </row>
    <row r="142" spans="1:8" x14ac:dyDescent="0.25">
      <c r="A142" s="5">
        <v>141</v>
      </c>
      <c r="B142" s="5" t="s">
        <v>42</v>
      </c>
      <c r="C142" s="5" t="s">
        <v>13</v>
      </c>
      <c r="D142" s="5" t="s">
        <v>33</v>
      </c>
      <c r="E142" s="6">
        <v>45033</v>
      </c>
      <c r="F142" s="5">
        <v>904.1</v>
      </c>
      <c r="G142" s="5" t="s">
        <v>81</v>
      </c>
      <c r="H142" s="6">
        <v>45048</v>
      </c>
    </row>
    <row r="143" spans="1:8" x14ac:dyDescent="0.25">
      <c r="A143" s="5">
        <v>142</v>
      </c>
      <c r="B143" s="5" t="s">
        <v>66</v>
      </c>
      <c r="C143" s="5" t="s">
        <v>5</v>
      </c>
      <c r="D143" s="5" t="s">
        <v>33</v>
      </c>
      <c r="E143" s="6">
        <v>44791</v>
      </c>
      <c r="F143" s="5">
        <v>628.76</v>
      </c>
      <c r="G143" s="5" t="s">
        <v>81</v>
      </c>
      <c r="H143" s="6">
        <v>44795</v>
      </c>
    </row>
    <row r="144" spans="1:8" x14ac:dyDescent="0.25">
      <c r="A144" s="5">
        <v>143</v>
      </c>
      <c r="B144" s="5" t="s">
        <v>74</v>
      </c>
      <c r="C144" s="5" t="s">
        <v>15</v>
      </c>
      <c r="D144" s="5" t="s">
        <v>26</v>
      </c>
      <c r="E144" s="6">
        <v>44912</v>
      </c>
      <c r="F144" s="5">
        <v>197.07</v>
      </c>
      <c r="G144" s="5" t="s">
        <v>82</v>
      </c>
      <c r="H144" s="5" t="s">
        <v>83</v>
      </c>
    </row>
    <row r="145" spans="1:8" x14ac:dyDescent="0.25">
      <c r="A145" s="5">
        <v>144</v>
      </c>
      <c r="B145" s="5" t="s">
        <v>74</v>
      </c>
      <c r="C145" s="5" t="s">
        <v>2</v>
      </c>
      <c r="D145" s="5" t="s">
        <v>31</v>
      </c>
      <c r="E145" s="6">
        <v>44781</v>
      </c>
      <c r="F145" s="5">
        <v>426.59</v>
      </c>
      <c r="G145" s="5" t="s">
        <v>82</v>
      </c>
      <c r="H145" s="5" t="s">
        <v>83</v>
      </c>
    </row>
    <row r="146" spans="1:8" x14ac:dyDescent="0.25">
      <c r="A146" s="5">
        <v>145</v>
      </c>
      <c r="B146" s="5" t="s">
        <v>38</v>
      </c>
      <c r="C146" s="5" t="s">
        <v>13</v>
      </c>
      <c r="D146" s="5" t="s">
        <v>28</v>
      </c>
      <c r="E146" s="6">
        <v>45345</v>
      </c>
      <c r="F146" s="5">
        <v>840.97</v>
      </c>
      <c r="G146" s="5" t="s">
        <v>81</v>
      </c>
      <c r="H146" s="6">
        <v>45360</v>
      </c>
    </row>
    <row r="147" spans="1:8" x14ac:dyDescent="0.25">
      <c r="A147" s="5">
        <v>146</v>
      </c>
      <c r="B147" s="5" t="s">
        <v>44</v>
      </c>
      <c r="C147" s="5" t="s">
        <v>13</v>
      </c>
      <c r="D147" s="5" t="s">
        <v>26</v>
      </c>
      <c r="E147" s="6">
        <v>45498</v>
      </c>
      <c r="F147" s="5">
        <v>346.93</v>
      </c>
      <c r="G147" s="5" t="s">
        <v>81</v>
      </c>
      <c r="H147" s="6">
        <v>45513</v>
      </c>
    </row>
    <row r="148" spans="1:8" x14ac:dyDescent="0.25">
      <c r="A148" s="5">
        <v>147</v>
      </c>
      <c r="B148" s="5" t="s">
        <v>44</v>
      </c>
      <c r="C148" s="5" t="s">
        <v>11</v>
      </c>
      <c r="D148" s="5" t="s">
        <v>31</v>
      </c>
      <c r="E148" s="6">
        <v>44792</v>
      </c>
      <c r="F148" s="5">
        <v>215.59</v>
      </c>
      <c r="G148" s="5" t="s">
        <v>82</v>
      </c>
      <c r="H148" s="5" t="s">
        <v>83</v>
      </c>
    </row>
    <row r="149" spans="1:8" x14ac:dyDescent="0.25">
      <c r="A149" s="5">
        <v>148</v>
      </c>
      <c r="B149" s="5" t="s">
        <v>40</v>
      </c>
      <c r="C149" s="5" t="s">
        <v>7</v>
      </c>
      <c r="D149" s="5" t="s">
        <v>24</v>
      </c>
      <c r="E149" s="6">
        <v>45337</v>
      </c>
      <c r="F149" s="5">
        <v>324.99</v>
      </c>
      <c r="G149" s="5" t="s">
        <v>81</v>
      </c>
      <c r="H149" s="6">
        <v>45345</v>
      </c>
    </row>
    <row r="150" spans="1:8" x14ac:dyDescent="0.25">
      <c r="A150" s="5">
        <v>149</v>
      </c>
      <c r="B150" s="5" t="s">
        <v>36</v>
      </c>
      <c r="C150" s="5" t="s">
        <v>10</v>
      </c>
      <c r="D150" s="5" t="s">
        <v>24</v>
      </c>
      <c r="E150" s="6">
        <v>45031</v>
      </c>
      <c r="F150" s="5">
        <v>553.86</v>
      </c>
      <c r="G150" s="5" t="s">
        <v>82</v>
      </c>
      <c r="H150" s="5" t="s">
        <v>83</v>
      </c>
    </row>
    <row r="151" spans="1:8" x14ac:dyDescent="0.25">
      <c r="A151" s="5">
        <v>150</v>
      </c>
      <c r="B151" s="5" t="s">
        <v>48</v>
      </c>
      <c r="C151" s="5" t="s">
        <v>4</v>
      </c>
      <c r="D151" s="5" t="s">
        <v>29</v>
      </c>
      <c r="E151" s="6">
        <v>45208</v>
      </c>
      <c r="F151" s="5">
        <v>212.37</v>
      </c>
      <c r="G151" s="5" t="s">
        <v>81</v>
      </c>
      <c r="H151" s="6">
        <v>45210</v>
      </c>
    </row>
    <row r="152" spans="1:8" x14ac:dyDescent="0.25">
      <c r="A152" s="5">
        <v>151</v>
      </c>
      <c r="B152" s="5" t="s">
        <v>62</v>
      </c>
      <c r="C152" s="5" t="s">
        <v>15</v>
      </c>
      <c r="D152" s="5" t="s">
        <v>28</v>
      </c>
      <c r="E152" s="6">
        <v>44919</v>
      </c>
      <c r="F152" s="5">
        <v>364.93</v>
      </c>
      <c r="G152" s="5" t="s">
        <v>81</v>
      </c>
      <c r="H152" s="6">
        <v>44939</v>
      </c>
    </row>
    <row r="153" spans="1:8" x14ac:dyDescent="0.25">
      <c r="A153" s="5">
        <v>152</v>
      </c>
      <c r="B153" s="5" t="s">
        <v>68</v>
      </c>
      <c r="C153" s="5" t="s">
        <v>10</v>
      </c>
      <c r="D153" s="5" t="s">
        <v>29</v>
      </c>
      <c r="E153" s="6">
        <v>45279</v>
      </c>
      <c r="F153" s="5">
        <v>610.61</v>
      </c>
      <c r="G153" s="5" t="s">
        <v>82</v>
      </c>
      <c r="H153" s="5" t="s">
        <v>83</v>
      </c>
    </row>
    <row r="154" spans="1:8" x14ac:dyDescent="0.25">
      <c r="A154" s="5">
        <v>153</v>
      </c>
      <c r="B154" s="5" t="s">
        <v>58</v>
      </c>
      <c r="C154" s="5" t="s">
        <v>14</v>
      </c>
      <c r="D154" s="5" t="s">
        <v>32</v>
      </c>
      <c r="E154" s="6">
        <v>45006</v>
      </c>
      <c r="F154" s="5">
        <v>809.77</v>
      </c>
      <c r="G154" s="5" t="s">
        <v>81</v>
      </c>
      <c r="H154" s="6">
        <v>45024</v>
      </c>
    </row>
    <row r="155" spans="1:8" x14ac:dyDescent="0.25">
      <c r="A155" s="5">
        <v>154</v>
      </c>
      <c r="B155" s="5" t="s">
        <v>54</v>
      </c>
      <c r="C155" s="5" t="s">
        <v>15</v>
      </c>
      <c r="D155" s="5" t="s">
        <v>31</v>
      </c>
      <c r="E155" s="6">
        <v>45135</v>
      </c>
      <c r="F155" s="5">
        <v>568.16</v>
      </c>
      <c r="G155" s="5" t="s">
        <v>81</v>
      </c>
      <c r="H155" s="6">
        <v>45155</v>
      </c>
    </row>
    <row r="156" spans="1:8" x14ac:dyDescent="0.25">
      <c r="A156" s="5">
        <v>155</v>
      </c>
      <c r="B156" s="5" t="s">
        <v>48</v>
      </c>
      <c r="C156" s="5" t="s">
        <v>5</v>
      </c>
      <c r="D156" s="5" t="s">
        <v>20</v>
      </c>
      <c r="E156" s="6">
        <v>45312</v>
      </c>
      <c r="F156" s="5">
        <v>374.84</v>
      </c>
      <c r="G156" s="5" t="s">
        <v>81</v>
      </c>
      <c r="H156" s="6">
        <v>45316</v>
      </c>
    </row>
    <row r="157" spans="1:8" x14ac:dyDescent="0.25">
      <c r="A157" s="5">
        <v>156</v>
      </c>
      <c r="B157" s="5" t="s">
        <v>64</v>
      </c>
      <c r="C157" s="5" t="s">
        <v>10</v>
      </c>
      <c r="D157" s="5" t="s">
        <v>29</v>
      </c>
      <c r="E157" s="6">
        <v>45011</v>
      </c>
      <c r="F157" s="5">
        <v>301.39</v>
      </c>
      <c r="G157" s="5" t="s">
        <v>81</v>
      </c>
      <c r="H157" s="6">
        <v>45017</v>
      </c>
    </row>
    <row r="158" spans="1:8" x14ac:dyDescent="0.25">
      <c r="A158" s="5">
        <v>157</v>
      </c>
      <c r="B158" s="5" t="s">
        <v>50</v>
      </c>
      <c r="C158" s="5" t="s">
        <v>11</v>
      </c>
      <c r="D158" s="5" t="s">
        <v>24</v>
      </c>
      <c r="E158" s="6">
        <v>45336</v>
      </c>
      <c r="F158" s="5">
        <v>538.02</v>
      </c>
      <c r="G158" s="5" t="s">
        <v>82</v>
      </c>
      <c r="H158" s="5" t="s">
        <v>83</v>
      </c>
    </row>
    <row r="159" spans="1:8" x14ac:dyDescent="0.25">
      <c r="A159" s="5">
        <v>158</v>
      </c>
      <c r="B159" s="5" t="s">
        <v>40</v>
      </c>
      <c r="C159" s="5" t="s">
        <v>10</v>
      </c>
      <c r="D159" s="5" t="s">
        <v>32</v>
      </c>
      <c r="E159" s="6">
        <v>45263</v>
      </c>
      <c r="F159" s="5">
        <v>563.16999999999996</v>
      </c>
      <c r="G159" s="5" t="s">
        <v>81</v>
      </c>
      <c r="H159" s="6">
        <v>45269</v>
      </c>
    </row>
    <row r="160" spans="1:8" x14ac:dyDescent="0.25">
      <c r="A160" s="5">
        <v>159</v>
      </c>
      <c r="B160" s="5" t="s">
        <v>40</v>
      </c>
      <c r="C160" s="5" t="s">
        <v>5</v>
      </c>
      <c r="D160" s="5" t="s">
        <v>20</v>
      </c>
      <c r="E160" s="6">
        <v>45356</v>
      </c>
      <c r="F160" s="5">
        <v>485.3</v>
      </c>
      <c r="G160" s="5" t="s">
        <v>81</v>
      </c>
      <c r="H160" s="6">
        <v>45360</v>
      </c>
    </row>
    <row r="161" spans="1:8" x14ac:dyDescent="0.25">
      <c r="A161" s="5">
        <v>160</v>
      </c>
      <c r="B161" s="5" t="s">
        <v>60</v>
      </c>
      <c r="C161" s="5" t="s">
        <v>15</v>
      </c>
      <c r="D161" s="5" t="s">
        <v>28</v>
      </c>
      <c r="E161" s="6">
        <v>45332</v>
      </c>
      <c r="F161" s="5">
        <v>155.96</v>
      </c>
      <c r="G161" s="5" t="s">
        <v>81</v>
      </c>
      <c r="H161" s="6">
        <v>45352</v>
      </c>
    </row>
    <row r="162" spans="1:8" x14ac:dyDescent="0.25">
      <c r="A162" s="5">
        <v>161</v>
      </c>
      <c r="B162" s="5" t="s">
        <v>44</v>
      </c>
      <c r="C162" s="5" t="s">
        <v>4</v>
      </c>
      <c r="D162" s="5" t="s">
        <v>28</v>
      </c>
      <c r="E162" s="6">
        <v>45021</v>
      </c>
      <c r="F162" s="5">
        <v>107.89</v>
      </c>
      <c r="G162" s="5" t="s">
        <v>81</v>
      </c>
      <c r="H162" s="6">
        <v>45023</v>
      </c>
    </row>
    <row r="163" spans="1:8" x14ac:dyDescent="0.25">
      <c r="A163" s="5">
        <v>162</v>
      </c>
      <c r="B163" s="5" t="s">
        <v>54</v>
      </c>
      <c r="C163" s="5" t="s">
        <v>9</v>
      </c>
      <c r="D163" s="5" t="s">
        <v>30</v>
      </c>
      <c r="E163" s="6">
        <v>45337</v>
      </c>
      <c r="F163" s="5">
        <v>830.03</v>
      </c>
      <c r="G163" s="5" t="s">
        <v>82</v>
      </c>
      <c r="H163" s="5" t="s">
        <v>83</v>
      </c>
    </row>
    <row r="164" spans="1:8" x14ac:dyDescent="0.25">
      <c r="A164" s="5">
        <v>163</v>
      </c>
      <c r="B164" s="5" t="s">
        <v>50</v>
      </c>
      <c r="C164" s="5" t="s">
        <v>4</v>
      </c>
      <c r="D164" s="5" t="s">
        <v>33</v>
      </c>
      <c r="E164" s="6">
        <v>44954</v>
      </c>
      <c r="F164" s="5">
        <v>736.84</v>
      </c>
      <c r="G164" s="5" t="s">
        <v>81</v>
      </c>
      <c r="H164" s="6">
        <v>44956</v>
      </c>
    </row>
    <row r="165" spans="1:8" x14ac:dyDescent="0.25">
      <c r="A165" s="5">
        <v>164</v>
      </c>
      <c r="B165" s="5" t="s">
        <v>54</v>
      </c>
      <c r="C165" s="5" t="s">
        <v>15</v>
      </c>
      <c r="D165" s="5" t="s">
        <v>31</v>
      </c>
      <c r="E165" s="6">
        <v>45168</v>
      </c>
      <c r="F165" s="5">
        <v>134.74</v>
      </c>
      <c r="G165" s="5" t="s">
        <v>82</v>
      </c>
      <c r="H165" s="5" t="s">
        <v>83</v>
      </c>
    </row>
    <row r="166" spans="1:8" x14ac:dyDescent="0.25">
      <c r="A166" s="5">
        <v>165</v>
      </c>
      <c r="B166" s="5" t="s">
        <v>38</v>
      </c>
      <c r="C166" s="5" t="s">
        <v>14</v>
      </c>
      <c r="D166" s="5" t="s">
        <v>20</v>
      </c>
      <c r="E166" s="6">
        <v>45505</v>
      </c>
      <c r="F166" s="5">
        <v>745.88</v>
      </c>
      <c r="G166" s="5" t="s">
        <v>82</v>
      </c>
      <c r="H166" s="5" t="s">
        <v>83</v>
      </c>
    </row>
    <row r="167" spans="1:8" x14ac:dyDescent="0.25">
      <c r="A167" s="5">
        <v>166</v>
      </c>
      <c r="B167" s="5" t="s">
        <v>54</v>
      </c>
      <c r="C167" s="5" t="s">
        <v>7</v>
      </c>
      <c r="D167" s="5" t="s">
        <v>32</v>
      </c>
      <c r="E167" s="6">
        <v>45228</v>
      </c>
      <c r="F167" s="5">
        <v>727.05</v>
      </c>
      <c r="G167" s="5" t="s">
        <v>82</v>
      </c>
      <c r="H167" s="5" t="s">
        <v>83</v>
      </c>
    </row>
    <row r="168" spans="1:8" x14ac:dyDescent="0.25">
      <c r="A168" s="5">
        <v>167</v>
      </c>
      <c r="B168" s="5" t="s">
        <v>36</v>
      </c>
      <c r="C168" s="5" t="s">
        <v>5</v>
      </c>
      <c r="D168" s="5" t="s">
        <v>29</v>
      </c>
      <c r="E168" s="6">
        <v>44816</v>
      </c>
      <c r="F168" s="5">
        <v>880.27</v>
      </c>
      <c r="G168" s="5" t="s">
        <v>81</v>
      </c>
      <c r="H168" s="6">
        <v>44820</v>
      </c>
    </row>
    <row r="169" spans="1:8" x14ac:dyDescent="0.25">
      <c r="A169" s="5">
        <v>168</v>
      </c>
      <c r="B169" s="5" t="s">
        <v>58</v>
      </c>
      <c r="C169" s="5" t="s">
        <v>13</v>
      </c>
      <c r="D169" s="5" t="s">
        <v>20</v>
      </c>
      <c r="E169" s="6">
        <v>45211</v>
      </c>
      <c r="F169" s="5">
        <v>125.95</v>
      </c>
      <c r="G169" s="5" t="s">
        <v>82</v>
      </c>
      <c r="H169" s="5" t="s">
        <v>83</v>
      </c>
    </row>
    <row r="170" spans="1:8" x14ac:dyDescent="0.25">
      <c r="A170" s="5">
        <v>169</v>
      </c>
      <c r="B170" s="5" t="s">
        <v>66</v>
      </c>
      <c r="C170" s="5" t="s">
        <v>14</v>
      </c>
      <c r="D170" s="5" t="s">
        <v>30</v>
      </c>
      <c r="E170" s="6">
        <v>44968</v>
      </c>
      <c r="F170" s="5">
        <v>546.85</v>
      </c>
      <c r="G170" s="5" t="s">
        <v>81</v>
      </c>
      <c r="H170" s="6">
        <v>44986</v>
      </c>
    </row>
    <row r="171" spans="1:8" x14ac:dyDescent="0.25">
      <c r="A171" s="5">
        <v>170</v>
      </c>
      <c r="B171" s="5" t="s">
        <v>44</v>
      </c>
      <c r="C171" s="5" t="s">
        <v>4</v>
      </c>
      <c r="D171" s="5" t="s">
        <v>33</v>
      </c>
      <c r="E171" s="6">
        <v>45273</v>
      </c>
      <c r="F171" s="5">
        <v>336.1</v>
      </c>
      <c r="G171" s="5" t="s">
        <v>81</v>
      </c>
      <c r="H171" s="6">
        <v>45275</v>
      </c>
    </row>
    <row r="172" spans="1:8" x14ac:dyDescent="0.25">
      <c r="A172" s="5">
        <v>171</v>
      </c>
      <c r="B172" s="5" t="s">
        <v>64</v>
      </c>
      <c r="C172" s="5" t="s">
        <v>7</v>
      </c>
      <c r="D172" s="5" t="s">
        <v>31</v>
      </c>
      <c r="E172" s="6">
        <v>45446</v>
      </c>
      <c r="F172" s="5">
        <v>213</v>
      </c>
      <c r="G172" s="5" t="s">
        <v>82</v>
      </c>
      <c r="H172" s="5" t="s">
        <v>83</v>
      </c>
    </row>
    <row r="173" spans="1:8" x14ac:dyDescent="0.25">
      <c r="A173" s="5">
        <v>172</v>
      </c>
      <c r="B173" s="5" t="s">
        <v>68</v>
      </c>
      <c r="C173" s="5" t="s">
        <v>15</v>
      </c>
      <c r="D173" s="5" t="s">
        <v>31</v>
      </c>
      <c r="E173" s="6">
        <v>44833</v>
      </c>
      <c r="F173" s="5">
        <v>306.48</v>
      </c>
      <c r="G173" s="5" t="s">
        <v>82</v>
      </c>
      <c r="H173" s="5" t="s">
        <v>83</v>
      </c>
    </row>
    <row r="174" spans="1:8" x14ac:dyDescent="0.25">
      <c r="A174" s="5">
        <v>173</v>
      </c>
      <c r="B174" s="5" t="s">
        <v>62</v>
      </c>
      <c r="C174" s="5" t="s">
        <v>14</v>
      </c>
      <c r="D174" s="5" t="s">
        <v>28</v>
      </c>
      <c r="E174" s="6">
        <v>45239</v>
      </c>
      <c r="F174" s="5">
        <v>653.17999999999995</v>
      </c>
      <c r="G174" s="5" t="s">
        <v>81</v>
      </c>
      <c r="H174" s="6">
        <v>45257</v>
      </c>
    </row>
    <row r="175" spans="1:8" x14ac:dyDescent="0.25">
      <c r="A175" s="5">
        <v>174</v>
      </c>
      <c r="B175" s="5" t="s">
        <v>40</v>
      </c>
      <c r="C175" s="5" t="s">
        <v>11</v>
      </c>
      <c r="D175" s="5" t="s">
        <v>29</v>
      </c>
      <c r="E175" s="6">
        <v>44915</v>
      </c>
      <c r="F175" s="5">
        <v>502.16</v>
      </c>
      <c r="G175" s="5" t="s">
        <v>81</v>
      </c>
      <c r="H175" s="6">
        <v>44927</v>
      </c>
    </row>
    <row r="176" spans="1:8" x14ac:dyDescent="0.25">
      <c r="A176" s="5">
        <v>175</v>
      </c>
      <c r="B176" s="5" t="s">
        <v>68</v>
      </c>
      <c r="C176" s="5" t="s">
        <v>13</v>
      </c>
      <c r="D176" s="5" t="s">
        <v>32</v>
      </c>
      <c r="E176" s="6">
        <v>45133</v>
      </c>
      <c r="F176" s="5">
        <v>366.3</v>
      </c>
      <c r="G176" s="5" t="s">
        <v>81</v>
      </c>
      <c r="H176" s="6">
        <v>45148</v>
      </c>
    </row>
    <row r="177" spans="1:8" x14ac:dyDescent="0.25">
      <c r="A177" s="5">
        <v>176</v>
      </c>
      <c r="B177" s="5" t="s">
        <v>48</v>
      </c>
      <c r="C177" s="5" t="s">
        <v>7</v>
      </c>
      <c r="D177" s="5" t="s">
        <v>31</v>
      </c>
      <c r="E177" s="6">
        <v>45177</v>
      </c>
      <c r="F177" s="5">
        <v>933.31</v>
      </c>
      <c r="G177" s="5" t="s">
        <v>81</v>
      </c>
      <c r="H177" s="6">
        <v>45185</v>
      </c>
    </row>
    <row r="178" spans="1:8" x14ac:dyDescent="0.25">
      <c r="A178" s="5">
        <v>177</v>
      </c>
      <c r="B178" s="5" t="s">
        <v>68</v>
      </c>
      <c r="C178" s="5" t="s">
        <v>13</v>
      </c>
      <c r="D178" s="5" t="s">
        <v>33</v>
      </c>
      <c r="E178" s="6">
        <v>44833</v>
      </c>
      <c r="F178" s="5">
        <v>304.02999999999997</v>
      </c>
      <c r="G178" s="5" t="s">
        <v>81</v>
      </c>
      <c r="H178" s="6">
        <v>44848</v>
      </c>
    </row>
    <row r="179" spans="1:8" x14ac:dyDescent="0.25">
      <c r="A179" s="5">
        <v>178</v>
      </c>
      <c r="B179" s="5" t="s">
        <v>46</v>
      </c>
      <c r="C179" s="5" t="s">
        <v>15</v>
      </c>
      <c r="D179" s="5" t="s">
        <v>29</v>
      </c>
      <c r="E179" s="6">
        <v>45165</v>
      </c>
      <c r="F179" s="5">
        <v>835.57</v>
      </c>
      <c r="G179" s="5" t="s">
        <v>82</v>
      </c>
      <c r="H179" s="5" t="s">
        <v>83</v>
      </c>
    </row>
    <row r="180" spans="1:8" x14ac:dyDescent="0.25">
      <c r="A180" s="5">
        <v>179</v>
      </c>
      <c r="B180" s="5" t="s">
        <v>70</v>
      </c>
      <c r="C180" s="5" t="s">
        <v>15</v>
      </c>
      <c r="D180" s="5" t="s">
        <v>20</v>
      </c>
      <c r="E180" s="6">
        <v>44784</v>
      </c>
      <c r="F180" s="5">
        <v>934.01</v>
      </c>
      <c r="G180" s="5" t="s">
        <v>81</v>
      </c>
      <c r="H180" s="6">
        <v>44804</v>
      </c>
    </row>
    <row r="181" spans="1:8" x14ac:dyDescent="0.25">
      <c r="A181" s="5">
        <v>180</v>
      </c>
      <c r="B181" s="5" t="s">
        <v>48</v>
      </c>
      <c r="C181" s="5" t="s">
        <v>9</v>
      </c>
      <c r="D181" s="5" t="s">
        <v>26</v>
      </c>
      <c r="E181" s="6">
        <v>45480</v>
      </c>
      <c r="F181" s="5">
        <v>200.43</v>
      </c>
      <c r="G181" s="5" t="s">
        <v>81</v>
      </c>
      <c r="H181" s="6">
        <v>45490</v>
      </c>
    </row>
    <row r="182" spans="1:8" x14ac:dyDescent="0.25">
      <c r="A182" s="5">
        <v>181</v>
      </c>
      <c r="B182" s="5" t="s">
        <v>62</v>
      </c>
      <c r="C182" s="5" t="s">
        <v>9</v>
      </c>
      <c r="D182" s="5" t="s">
        <v>30</v>
      </c>
      <c r="E182" s="6">
        <v>45369</v>
      </c>
      <c r="F182" s="5">
        <v>910.58</v>
      </c>
      <c r="G182" s="5" t="s">
        <v>81</v>
      </c>
      <c r="H182" s="6">
        <v>45379</v>
      </c>
    </row>
    <row r="183" spans="1:8" x14ac:dyDescent="0.25">
      <c r="A183" s="5">
        <v>182</v>
      </c>
      <c r="B183" s="5" t="s">
        <v>44</v>
      </c>
      <c r="C183" s="5" t="s">
        <v>15</v>
      </c>
      <c r="D183" s="5" t="s">
        <v>32</v>
      </c>
      <c r="E183" s="6">
        <v>45014</v>
      </c>
      <c r="F183" s="5">
        <v>813.44</v>
      </c>
      <c r="G183" s="5" t="s">
        <v>81</v>
      </c>
      <c r="H183" s="6">
        <v>45034</v>
      </c>
    </row>
    <row r="184" spans="1:8" x14ac:dyDescent="0.25">
      <c r="A184" s="5">
        <v>183</v>
      </c>
      <c r="B184" s="5" t="s">
        <v>40</v>
      </c>
      <c r="C184" s="5" t="s">
        <v>2</v>
      </c>
      <c r="D184" s="5" t="s">
        <v>22</v>
      </c>
      <c r="E184" s="6">
        <v>45380</v>
      </c>
      <c r="F184" s="5">
        <v>992.22</v>
      </c>
      <c r="G184" s="5" t="s">
        <v>81</v>
      </c>
      <c r="H184" s="6">
        <v>45381</v>
      </c>
    </row>
    <row r="185" spans="1:8" x14ac:dyDescent="0.25">
      <c r="A185" s="5">
        <v>184</v>
      </c>
      <c r="B185" s="5" t="s">
        <v>74</v>
      </c>
      <c r="C185" s="5" t="s">
        <v>2</v>
      </c>
      <c r="D185" s="5" t="s">
        <v>22</v>
      </c>
      <c r="E185" s="6">
        <v>44904</v>
      </c>
      <c r="F185" s="5">
        <v>240.56</v>
      </c>
      <c r="G185" s="5" t="s">
        <v>82</v>
      </c>
      <c r="H185" s="5" t="s">
        <v>83</v>
      </c>
    </row>
    <row r="186" spans="1:8" x14ac:dyDescent="0.25">
      <c r="A186" s="5">
        <v>185</v>
      </c>
      <c r="B186" s="5" t="s">
        <v>64</v>
      </c>
      <c r="C186" s="5" t="s">
        <v>11</v>
      </c>
      <c r="D186" s="5" t="s">
        <v>31</v>
      </c>
      <c r="E186" s="6">
        <v>44878</v>
      </c>
      <c r="F186" s="5">
        <v>421.68</v>
      </c>
      <c r="G186" s="5" t="s">
        <v>82</v>
      </c>
      <c r="H186" s="5" t="s">
        <v>83</v>
      </c>
    </row>
    <row r="187" spans="1:8" x14ac:dyDescent="0.25">
      <c r="A187" s="5">
        <v>186</v>
      </c>
      <c r="B187" s="5" t="s">
        <v>42</v>
      </c>
      <c r="C187" s="5" t="s">
        <v>4</v>
      </c>
      <c r="D187" s="5" t="s">
        <v>20</v>
      </c>
      <c r="E187" s="6">
        <v>45280</v>
      </c>
      <c r="F187" s="5">
        <v>337.25</v>
      </c>
      <c r="G187" s="5" t="s">
        <v>81</v>
      </c>
      <c r="H187" s="6">
        <v>45282</v>
      </c>
    </row>
    <row r="188" spans="1:8" x14ac:dyDescent="0.25">
      <c r="A188" s="5">
        <v>187</v>
      </c>
      <c r="B188" s="5" t="s">
        <v>44</v>
      </c>
      <c r="C188" s="5" t="s">
        <v>11</v>
      </c>
      <c r="D188" s="5" t="s">
        <v>20</v>
      </c>
      <c r="E188" s="6">
        <v>44941</v>
      </c>
      <c r="F188" s="5">
        <v>234.04</v>
      </c>
      <c r="G188" s="5" t="s">
        <v>81</v>
      </c>
      <c r="H188" s="6">
        <v>44953</v>
      </c>
    </row>
    <row r="189" spans="1:8" x14ac:dyDescent="0.25">
      <c r="A189" s="5">
        <v>188</v>
      </c>
      <c r="B189" s="5" t="s">
        <v>48</v>
      </c>
      <c r="C189" s="5" t="s">
        <v>11</v>
      </c>
      <c r="D189" s="5" t="s">
        <v>24</v>
      </c>
      <c r="E189" s="6">
        <v>45134</v>
      </c>
      <c r="F189" s="5">
        <v>994.61</v>
      </c>
      <c r="G189" s="5" t="s">
        <v>82</v>
      </c>
      <c r="H189" s="5" t="s">
        <v>83</v>
      </c>
    </row>
    <row r="190" spans="1:8" x14ac:dyDescent="0.25">
      <c r="A190" s="5">
        <v>189</v>
      </c>
      <c r="B190" s="5" t="s">
        <v>54</v>
      </c>
      <c r="C190" s="5" t="s">
        <v>7</v>
      </c>
      <c r="D190" s="5" t="s">
        <v>24</v>
      </c>
      <c r="E190" s="6">
        <v>45141</v>
      </c>
      <c r="F190" s="5">
        <v>417.28</v>
      </c>
      <c r="G190" s="5" t="s">
        <v>81</v>
      </c>
      <c r="H190" s="6">
        <v>45149</v>
      </c>
    </row>
    <row r="191" spans="1:8" x14ac:dyDescent="0.25">
      <c r="A191" s="5">
        <v>190</v>
      </c>
      <c r="B191" s="5" t="s">
        <v>60</v>
      </c>
      <c r="C191" s="5" t="s">
        <v>14</v>
      </c>
      <c r="D191" s="5" t="s">
        <v>26</v>
      </c>
      <c r="E191" s="6">
        <v>45301</v>
      </c>
      <c r="F191" s="5">
        <v>156.22</v>
      </c>
      <c r="G191" s="5" t="s">
        <v>82</v>
      </c>
      <c r="H191" s="5" t="s">
        <v>83</v>
      </c>
    </row>
    <row r="192" spans="1:8" x14ac:dyDescent="0.25">
      <c r="A192" s="5">
        <v>191</v>
      </c>
      <c r="B192" s="5" t="s">
        <v>70</v>
      </c>
      <c r="C192" s="5" t="s">
        <v>15</v>
      </c>
      <c r="D192" s="5" t="s">
        <v>28</v>
      </c>
      <c r="E192" s="6">
        <v>45263</v>
      </c>
      <c r="F192" s="5">
        <v>965.88</v>
      </c>
      <c r="G192" s="5" t="s">
        <v>81</v>
      </c>
      <c r="H192" s="6">
        <v>45283</v>
      </c>
    </row>
    <row r="193" spans="1:8" x14ac:dyDescent="0.25">
      <c r="A193" s="5">
        <v>192</v>
      </c>
      <c r="B193" s="5" t="s">
        <v>60</v>
      </c>
      <c r="C193" s="5" t="s">
        <v>15</v>
      </c>
      <c r="D193" s="5" t="s">
        <v>33</v>
      </c>
      <c r="E193" s="6">
        <v>45232</v>
      </c>
      <c r="F193" s="5">
        <v>165.41</v>
      </c>
      <c r="G193" s="5" t="s">
        <v>81</v>
      </c>
      <c r="H193" s="6">
        <v>45252</v>
      </c>
    </row>
    <row r="194" spans="1:8" x14ac:dyDescent="0.25">
      <c r="A194" s="5">
        <v>193</v>
      </c>
      <c r="B194" s="5" t="s">
        <v>48</v>
      </c>
      <c r="C194" s="5" t="s">
        <v>13</v>
      </c>
      <c r="D194" s="5" t="s">
        <v>31</v>
      </c>
      <c r="E194" s="6">
        <v>45180</v>
      </c>
      <c r="F194" s="5">
        <v>183.5</v>
      </c>
      <c r="G194" s="5" t="s">
        <v>81</v>
      </c>
      <c r="H194" s="6">
        <v>45195</v>
      </c>
    </row>
    <row r="195" spans="1:8" x14ac:dyDescent="0.25">
      <c r="A195" s="5">
        <v>194</v>
      </c>
      <c r="B195" s="5" t="s">
        <v>56</v>
      </c>
      <c r="C195" s="5" t="s">
        <v>11</v>
      </c>
      <c r="D195" s="5" t="s">
        <v>20</v>
      </c>
      <c r="E195" s="6">
        <v>44976</v>
      </c>
      <c r="F195" s="5">
        <v>211.8</v>
      </c>
      <c r="G195" s="5" t="s">
        <v>81</v>
      </c>
      <c r="H195" s="6">
        <v>44988</v>
      </c>
    </row>
    <row r="196" spans="1:8" x14ac:dyDescent="0.25">
      <c r="A196" s="5">
        <v>195</v>
      </c>
      <c r="B196" s="5" t="s">
        <v>52</v>
      </c>
      <c r="C196" s="5" t="s">
        <v>11</v>
      </c>
      <c r="D196" s="5" t="s">
        <v>29</v>
      </c>
      <c r="E196" s="6">
        <v>45404</v>
      </c>
      <c r="F196" s="5">
        <v>308.08999999999997</v>
      </c>
      <c r="G196" s="5" t="s">
        <v>81</v>
      </c>
      <c r="H196" s="6">
        <v>45416</v>
      </c>
    </row>
    <row r="197" spans="1:8" x14ac:dyDescent="0.25">
      <c r="A197" s="5">
        <v>196</v>
      </c>
      <c r="B197" s="5" t="s">
        <v>64</v>
      </c>
      <c r="C197" s="5" t="s">
        <v>14</v>
      </c>
      <c r="D197" s="5" t="s">
        <v>22</v>
      </c>
      <c r="E197" s="6">
        <v>44836</v>
      </c>
      <c r="F197" s="5">
        <v>598.25</v>
      </c>
      <c r="G197" s="5" t="s">
        <v>81</v>
      </c>
      <c r="H197" s="6">
        <v>44854</v>
      </c>
    </row>
    <row r="198" spans="1:8" x14ac:dyDescent="0.25">
      <c r="A198" s="5">
        <v>197</v>
      </c>
      <c r="B198" s="5" t="s">
        <v>60</v>
      </c>
      <c r="C198" s="5" t="s">
        <v>9</v>
      </c>
      <c r="D198" s="5" t="s">
        <v>20</v>
      </c>
      <c r="E198" s="6">
        <v>45459</v>
      </c>
      <c r="F198" s="5">
        <v>815.66</v>
      </c>
      <c r="G198" s="5" t="s">
        <v>81</v>
      </c>
      <c r="H198" s="6">
        <v>45469</v>
      </c>
    </row>
    <row r="199" spans="1:8" x14ac:dyDescent="0.25">
      <c r="A199" s="5">
        <v>198</v>
      </c>
      <c r="B199" s="5" t="s">
        <v>48</v>
      </c>
      <c r="C199" s="5" t="s">
        <v>11</v>
      </c>
      <c r="D199" s="5" t="s">
        <v>31</v>
      </c>
      <c r="E199" s="6">
        <v>45388</v>
      </c>
      <c r="F199" s="5">
        <v>909.89</v>
      </c>
      <c r="G199" s="5" t="s">
        <v>81</v>
      </c>
      <c r="H199" s="6">
        <v>45400</v>
      </c>
    </row>
    <row r="200" spans="1:8" x14ac:dyDescent="0.25">
      <c r="A200" s="5">
        <v>199</v>
      </c>
      <c r="B200" s="5" t="s">
        <v>72</v>
      </c>
      <c r="C200" s="5" t="s">
        <v>10</v>
      </c>
      <c r="D200" s="5" t="s">
        <v>32</v>
      </c>
      <c r="E200" s="6">
        <v>45016</v>
      </c>
      <c r="F200" s="5">
        <v>123.96</v>
      </c>
      <c r="G200" s="5" t="s">
        <v>81</v>
      </c>
      <c r="H200" s="6">
        <v>45022</v>
      </c>
    </row>
    <row r="201" spans="1:8" x14ac:dyDescent="0.25">
      <c r="A201" s="5">
        <v>200</v>
      </c>
      <c r="B201" s="5" t="s">
        <v>56</v>
      </c>
      <c r="C201" s="5" t="s">
        <v>11</v>
      </c>
      <c r="D201" s="5" t="s">
        <v>33</v>
      </c>
      <c r="E201" s="6">
        <v>45396</v>
      </c>
      <c r="F201" s="5">
        <v>486.01</v>
      </c>
      <c r="G201" s="5" t="s">
        <v>81</v>
      </c>
      <c r="H201" s="6">
        <v>45408</v>
      </c>
    </row>
    <row r="202" spans="1:8" x14ac:dyDescent="0.25">
      <c r="A202" s="5">
        <v>201</v>
      </c>
      <c r="B202" s="5" t="s">
        <v>68</v>
      </c>
      <c r="C202" s="5" t="s">
        <v>15</v>
      </c>
      <c r="D202" s="5" t="s">
        <v>28</v>
      </c>
      <c r="E202" s="6">
        <v>45164</v>
      </c>
      <c r="F202" s="5">
        <v>567.11</v>
      </c>
      <c r="G202" s="5" t="s">
        <v>82</v>
      </c>
      <c r="H202" s="5" t="s">
        <v>83</v>
      </c>
    </row>
    <row r="203" spans="1:8" x14ac:dyDescent="0.25">
      <c r="A203" s="5">
        <v>202</v>
      </c>
      <c r="B203" s="5" t="s">
        <v>62</v>
      </c>
      <c r="C203" s="5" t="s">
        <v>9</v>
      </c>
      <c r="D203" s="5" t="s">
        <v>26</v>
      </c>
      <c r="E203" s="6">
        <v>44996</v>
      </c>
      <c r="F203" s="5">
        <v>625.92999999999995</v>
      </c>
      <c r="G203" s="5" t="s">
        <v>81</v>
      </c>
      <c r="H203" s="6">
        <v>45006</v>
      </c>
    </row>
    <row r="204" spans="1:8" x14ac:dyDescent="0.25">
      <c r="A204" s="5">
        <v>203</v>
      </c>
      <c r="B204" s="5" t="s">
        <v>68</v>
      </c>
      <c r="C204" s="5" t="s">
        <v>5</v>
      </c>
      <c r="D204" s="5" t="s">
        <v>24</v>
      </c>
      <c r="E204" s="6">
        <v>45221</v>
      </c>
      <c r="F204" s="5">
        <v>219.66</v>
      </c>
      <c r="G204" s="5" t="s">
        <v>81</v>
      </c>
      <c r="H204" s="6">
        <v>45225</v>
      </c>
    </row>
    <row r="205" spans="1:8" x14ac:dyDescent="0.25">
      <c r="A205" s="5">
        <v>204</v>
      </c>
      <c r="B205" s="5" t="s">
        <v>72</v>
      </c>
      <c r="C205" s="5" t="s">
        <v>2</v>
      </c>
      <c r="D205" s="5" t="s">
        <v>31</v>
      </c>
      <c r="E205" s="6">
        <v>45005</v>
      </c>
      <c r="F205" s="5">
        <v>314.77</v>
      </c>
      <c r="G205" s="5" t="s">
        <v>81</v>
      </c>
      <c r="H205" s="6">
        <v>45006</v>
      </c>
    </row>
    <row r="206" spans="1:8" x14ac:dyDescent="0.25">
      <c r="A206" s="5">
        <v>205</v>
      </c>
      <c r="B206" s="5" t="s">
        <v>40</v>
      </c>
      <c r="C206" s="5" t="s">
        <v>10</v>
      </c>
      <c r="D206" s="5" t="s">
        <v>31</v>
      </c>
      <c r="E206" s="6">
        <v>44942</v>
      </c>
      <c r="F206" s="5">
        <v>443.35</v>
      </c>
      <c r="G206" s="5" t="s">
        <v>81</v>
      </c>
      <c r="H206" s="6">
        <v>44948</v>
      </c>
    </row>
    <row r="207" spans="1:8" x14ac:dyDescent="0.25">
      <c r="A207" s="5">
        <v>206</v>
      </c>
      <c r="B207" s="5" t="s">
        <v>52</v>
      </c>
      <c r="C207" s="5" t="s">
        <v>9</v>
      </c>
      <c r="D207" s="5" t="s">
        <v>26</v>
      </c>
      <c r="E207" s="6">
        <v>44829</v>
      </c>
      <c r="F207" s="5">
        <v>727.79</v>
      </c>
      <c r="G207" s="5" t="s">
        <v>81</v>
      </c>
      <c r="H207" s="6">
        <v>44839</v>
      </c>
    </row>
    <row r="208" spans="1:8" x14ac:dyDescent="0.25">
      <c r="A208" s="5">
        <v>207</v>
      </c>
      <c r="B208" s="5" t="s">
        <v>36</v>
      </c>
      <c r="C208" s="5" t="s">
        <v>11</v>
      </c>
      <c r="D208" s="5" t="s">
        <v>28</v>
      </c>
      <c r="E208" s="6">
        <v>45109</v>
      </c>
      <c r="F208" s="5">
        <v>751.59</v>
      </c>
      <c r="G208" s="5" t="s">
        <v>82</v>
      </c>
      <c r="H208" s="5" t="s">
        <v>83</v>
      </c>
    </row>
    <row r="209" spans="1:8" x14ac:dyDescent="0.25">
      <c r="A209" s="5">
        <v>208</v>
      </c>
      <c r="B209" s="5" t="s">
        <v>74</v>
      </c>
      <c r="C209" s="5" t="s">
        <v>7</v>
      </c>
      <c r="D209" s="5" t="s">
        <v>29</v>
      </c>
      <c r="E209" s="6">
        <v>45184</v>
      </c>
      <c r="F209" s="5">
        <v>218.56</v>
      </c>
      <c r="G209" s="5" t="s">
        <v>81</v>
      </c>
      <c r="H209" s="6">
        <v>45192</v>
      </c>
    </row>
    <row r="210" spans="1:8" x14ac:dyDescent="0.25">
      <c r="A210" s="5">
        <v>209</v>
      </c>
      <c r="B210" s="5" t="s">
        <v>46</v>
      </c>
      <c r="C210" s="5" t="s">
        <v>13</v>
      </c>
      <c r="D210" s="5" t="s">
        <v>30</v>
      </c>
      <c r="E210" s="6">
        <v>45083</v>
      </c>
      <c r="F210" s="5">
        <v>788.86</v>
      </c>
      <c r="G210" s="5" t="s">
        <v>81</v>
      </c>
      <c r="H210" s="6">
        <v>45098</v>
      </c>
    </row>
    <row r="211" spans="1:8" x14ac:dyDescent="0.25">
      <c r="A211" s="5">
        <v>210</v>
      </c>
      <c r="B211" s="5" t="s">
        <v>36</v>
      </c>
      <c r="C211" s="5" t="s">
        <v>15</v>
      </c>
      <c r="D211" s="5" t="s">
        <v>20</v>
      </c>
      <c r="E211" s="6">
        <v>44824</v>
      </c>
      <c r="F211" s="5">
        <v>617.6</v>
      </c>
      <c r="G211" s="5" t="s">
        <v>81</v>
      </c>
      <c r="H211" s="6">
        <v>44844</v>
      </c>
    </row>
    <row r="212" spans="1:8" x14ac:dyDescent="0.25">
      <c r="A212" s="5">
        <v>211</v>
      </c>
      <c r="B212" s="5" t="s">
        <v>48</v>
      </c>
      <c r="C212" s="5" t="s">
        <v>14</v>
      </c>
      <c r="D212" s="5" t="s">
        <v>26</v>
      </c>
      <c r="E212" s="6">
        <v>45159</v>
      </c>
      <c r="F212" s="5">
        <v>786.04</v>
      </c>
      <c r="G212" s="5" t="s">
        <v>82</v>
      </c>
      <c r="H212" s="5" t="s">
        <v>83</v>
      </c>
    </row>
    <row r="213" spans="1:8" x14ac:dyDescent="0.25">
      <c r="A213" s="5">
        <v>212</v>
      </c>
      <c r="B213" s="5" t="s">
        <v>44</v>
      </c>
      <c r="C213" s="5" t="s">
        <v>4</v>
      </c>
      <c r="D213" s="5" t="s">
        <v>20</v>
      </c>
      <c r="E213" s="6">
        <v>45379</v>
      </c>
      <c r="F213" s="5">
        <v>251.73</v>
      </c>
      <c r="G213" s="5" t="s">
        <v>81</v>
      </c>
      <c r="H213" s="6">
        <v>45381</v>
      </c>
    </row>
    <row r="214" spans="1:8" x14ac:dyDescent="0.25">
      <c r="A214" s="5">
        <v>213</v>
      </c>
      <c r="B214" s="5" t="s">
        <v>70</v>
      </c>
      <c r="C214" s="5" t="s">
        <v>5</v>
      </c>
      <c r="D214" s="5" t="s">
        <v>28</v>
      </c>
      <c r="E214" s="6">
        <v>45428</v>
      </c>
      <c r="F214" s="5">
        <v>538.59</v>
      </c>
      <c r="G214" s="5" t="s">
        <v>81</v>
      </c>
      <c r="H214" s="6">
        <v>45432</v>
      </c>
    </row>
    <row r="215" spans="1:8" x14ac:dyDescent="0.25">
      <c r="A215" s="5">
        <v>214</v>
      </c>
      <c r="B215" s="5" t="s">
        <v>66</v>
      </c>
      <c r="C215" s="5" t="s">
        <v>14</v>
      </c>
      <c r="D215" s="5" t="s">
        <v>24</v>
      </c>
      <c r="E215" s="6">
        <v>45086</v>
      </c>
      <c r="F215" s="5">
        <v>759.21</v>
      </c>
      <c r="G215" s="5" t="s">
        <v>81</v>
      </c>
      <c r="H215" s="6">
        <v>45104</v>
      </c>
    </row>
    <row r="216" spans="1:8" x14ac:dyDescent="0.25">
      <c r="A216" s="5">
        <v>215</v>
      </c>
      <c r="B216" s="5" t="s">
        <v>54</v>
      </c>
      <c r="C216" s="5" t="s">
        <v>5</v>
      </c>
      <c r="D216" s="5" t="s">
        <v>26</v>
      </c>
      <c r="E216" s="6">
        <v>45074</v>
      </c>
      <c r="F216" s="5">
        <v>826.97</v>
      </c>
      <c r="G216" s="5" t="s">
        <v>81</v>
      </c>
      <c r="H216" s="6">
        <v>45078</v>
      </c>
    </row>
    <row r="217" spans="1:8" x14ac:dyDescent="0.25">
      <c r="A217" s="5">
        <v>216</v>
      </c>
      <c r="B217" s="5" t="s">
        <v>64</v>
      </c>
      <c r="C217" s="5" t="s">
        <v>5</v>
      </c>
      <c r="D217" s="5" t="s">
        <v>24</v>
      </c>
      <c r="E217" s="6">
        <v>45492</v>
      </c>
      <c r="F217" s="5">
        <v>724.98</v>
      </c>
      <c r="G217" s="5" t="s">
        <v>81</v>
      </c>
      <c r="H217" s="6">
        <v>45496</v>
      </c>
    </row>
    <row r="218" spans="1:8" x14ac:dyDescent="0.25">
      <c r="A218" s="5">
        <v>217</v>
      </c>
      <c r="B218" s="5" t="s">
        <v>50</v>
      </c>
      <c r="C218" s="5" t="s">
        <v>2</v>
      </c>
      <c r="D218" s="5" t="s">
        <v>28</v>
      </c>
      <c r="E218" s="6">
        <v>44791</v>
      </c>
      <c r="F218" s="5">
        <v>875.7</v>
      </c>
      <c r="G218" s="5" t="s">
        <v>81</v>
      </c>
      <c r="H218" s="6">
        <v>44792</v>
      </c>
    </row>
    <row r="219" spans="1:8" x14ac:dyDescent="0.25">
      <c r="A219" s="5">
        <v>218</v>
      </c>
      <c r="B219" s="5" t="s">
        <v>68</v>
      </c>
      <c r="C219" s="5" t="s">
        <v>15</v>
      </c>
      <c r="D219" s="5" t="s">
        <v>29</v>
      </c>
      <c r="E219" s="6">
        <v>45317</v>
      </c>
      <c r="F219" s="5">
        <v>424.58</v>
      </c>
      <c r="G219" s="5" t="s">
        <v>82</v>
      </c>
      <c r="H219" s="5" t="s">
        <v>83</v>
      </c>
    </row>
    <row r="220" spans="1:8" x14ac:dyDescent="0.25">
      <c r="A220" s="5">
        <v>219</v>
      </c>
      <c r="B220" s="5" t="s">
        <v>72</v>
      </c>
      <c r="C220" s="5" t="s">
        <v>2</v>
      </c>
      <c r="D220" s="5" t="s">
        <v>26</v>
      </c>
      <c r="E220" s="6">
        <v>44808</v>
      </c>
      <c r="F220" s="5">
        <v>323.12</v>
      </c>
      <c r="G220" s="5" t="s">
        <v>82</v>
      </c>
      <c r="H220" s="5" t="s">
        <v>83</v>
      </c>
    </row>
    <row r="221" spans="1:8" x14ac:dyDescent="0.25">
      <c r="A221" s="5">
        <v>220</v>
      </c>
      <c r="B221" s="5" t="s">
        <v>36</v>
      </c>
      <c r="C221" s="5" t="s">
        <v>14</v>
      </c>
      <c r="D221" s="5" t="s">
        <v>26</v>
      </c>
      <c r="E221" s="6">
        <v>45344</v>
      </c>
      <c r="F221" s="5">
        <v>228.5</v>
      </c>
      <c r="G221" s="5" t="s">
        <v>81</v>
      </c>
      <c r="H221" s="6">
        <v>45362</v>
      </c>
    </row>
    <row r="222" spans="1:8" x14ac:dyDescent="0.25">
      <c r="A222" s="5">
        <v>221</v>
      </c>
      <c r="B222" s="5" t="s">
        <v>54</v>
      </c>
      <c r="C222" s="5" t="s">
        <v>11</v>
      </c>
      <c r="D222" s="5" t="s">
        <v>30</v>
      </c>
      <c r="E222" s="6">
        <v>45421</v>
      </c>
      <c r="F222" s="5">
        <v>927.28</v>
      </c>
      <c r="G222" s="5" t="s">
        <v>82</v>
      </c>
      <c r="H222" s="5" t="s">
        <v>83</v>
      </c>
    </row>
    <row r="223" spans="1:8" x14ac:dyDescent="0.25">
      <c r="A223" s="5">
        <v>222</v>
      </c>
      <c r="B223" s="5" t="s">
        <v>68</v>
      </c>
      <c r="C223" s="5" t="s">
        <v>11</v>
      </c>
      <c r="D223" s="5" t="s">
        <v>32</v>
      </c>
      <c r="E223" s="6">
        <v>44796</v>
      </c>
      <c r="F223" s="5">
        <v>380.24</v>
      </c>
      <c r="G223" s="5" t="s">
        <v>81</v>
      </c>
      <c r="H223" s="6">
        <v>44808</v>
      </c>
    </row>
    <row r="224" spans="1:8" x14ac:dyDescent="0.25">
      <c r="A224" s="5">
        <v>223</v>
      </c>
      <c r="B224" s="5" t="s">
        <v>46</v>
      </c>
      <c r="C224" s="5" t="s">
        <v>9</v>
      </c>
      <c r="D224" s="5" t="s">
        <v>30</v>
      </c>
      <c r="E224" s="6">
        <v>45392</v>
      </c>
      <c r="F224" s="5">
        <v>298.2</v>
      </c>
      <c r="G224" s="5" t="s">
        <v>81</v>
      </c>
      <c r="H224" s="6">
        <v>45402</v>
      </c>
    </row>
    <row r="225" spans="1:8" x14ac:dyDescent="0.25">
      <c r="A225" s="5">
        <v>224</v>
      </c>
      <c r="B225" s="5" t="s">
        <v>72</v>
      </c>
      <c r="C225" s="5" t="s">
        <v>7</v>
      </c>
      <c r="D225" s="5" t="s">
        <v>29</v>
      </c>
      <c r="E225" s="6">
        <v>44788</v>
      </c>
      <c r="F225" s="5">
        <v>920.83</v>
      </c>
      <c r="G225" s="5" t="s">
        <v>82</v>
      </c>
      <c r="H225" s="5" t="s">
        <v>83</v>
      </c>
    </row>
    <row r="226" spans="1:8" x14ac:dyDescent="0.25">
      <c r="A226" s="5">
        <v>225</v>
      </c>
      <c r="B226" s="5" t="s">
        <v>46</v>
      </c>
      <c r="C226" s="5" t="s">
        <v>15</v>
      </c>
      <c r="D226" s="5" t="s">
        <v>33</v>
      </c>
      <c r="E226" s="6">
        <v>44849</v>
      </c>
      <c r="F226" s="5">
        <v>480.2</v>
      </c>
      <c r="G226" s="5" t="s">
        <v>82</v>
      </c>
      <c r="H226" s="5" t="s">
        <v>83</v>
      </c>
    </row>
    <row r="227" spans="1:8" x14ac:dyDescent="0.25">
      <c r="A227" s="5">
        <v>226</v>
      </c>
      <c r="B227" s="5" t="s">
        <v>52</v>
      </c>
      <c r="C227" s="5" t="s">
        <v>5</v>
      </c>
      <c r="D227" s="5" t="s">
        <v>32</v>
      </c>
      <c r="E227" s="6">
        <v>45041</v>
      </c>
      <c r="F227" s="5">
        <v>196.64</v>
      </c>
      <c r="G227" s="5" t="s">
        <v>81</v>
      </c>
      <c r="H227" s="6">
        <v>45045</v>
      </c>
    </row>
    <row r="228" spans="1:8" x14ac:dyDescent="0.25">
      <c r="A228" s="5">
        <v>227</v>
      </c>
      <c r="B228" s="5" t="s">
        <v>50</v>
      </c>
      <c r="C228" s="5" t="s">
        <v>2</v>
      </c>
      <c r="D228" s="5" t="s">
        <v>31</v>
      </c>
      <c r="E228" s="6">
        <v>45215</v>
      </c>
      <c r="F228" s="5">
        <v>819.87</v>
      </c>
      <c r="G228" s="5" t="s">
        <v>82</v>
      </c>
      <c r="H228" s="5" t="s">
        <v>83</v>
      </c>
    </row>
    <row r="229" spans="1:8" x14ac:dyDescent="0.25">
      <c r="A229" s="5">
        <v>228</v>
      </c>
      <c r="B229" s="5" t="s">
        <v>50</v>
      </c>
      <c r="C229" s="5" t="s">
        <v>15</v>
      </c>
      <c r="D229" s="5" t="s">
        <v>28</v>
      </c>
      <c r="E229" s="6">
        <v>44803</v>
      </c>
      <c r="F229" s="5">
        <v>631.54</v>
      </c>
      <c r="G229" s="5" t="s">
        <v>81</v>
      </c>
      <c r="H229" s="6">
        <v>44823</v>
      </c>
    </row>
    <row r="230" spans="1:8" x14ac:dyDescent="0.25">
      <c r="A230" s="5">
        <v>229</v>
      </c>
      <c r="B230" s="5" t="s">
        <v>36</v>
      </c>
      <c r="C230" s="5" t="s">
        <v>7</v>
      </c>
      <c r="D230" s="5" t="s">
        <v>22</v>
      </c>
      <c r="E230" s="6">
        <v>45315</v>
      </c>
      <c r="F230" s="5">
        <v>675.09</v>
      </c>
      <c r="G230" s="5" t="s">
        <v>81</v>
      </c>
      <c r="H230" s="6">
        <v>45323</v>
      </c>
    </row>
    <row r="231" spans="1:8" x14ac:dyDescent="0.25">
      <c r="A231" s="5">
        <v>230</v>
      </c>
      <c r="B231" s="5" t="s">
        <v>64</v>
      </c>
      <c r="C231" s="5" t="s">
        <v>7</v>
      </c>
      <c r="D231" s="5" t="s">
        <v>31</v>
      </c>
      <c r="E231" s="6">
        <v>45135</v>
      </c>
      <c r="F231" s="5">
        <v>226.83</v>
      </c>
      <c r="G231" s="5" t="s">
        <v>81</v>
      </c>
      <c r="H231" s="6">
        <v>45143</v>
      </c>
    </row>
    <row r="232" spans="1:8" x14ac:dyDescent="0.25">
      <c r="A232" s="5">
        <v>231</v>
      </c>
      <c r="B232" s="5" t="s">
        <v>64</v>
      </c>
      <c r="C232" s="5" t="s">
        <v>11</v>
      </c>
      <c r="D232" s="5" t="s">
        <v>28</v>
      </c>
      <c r="E232" s="6">
        <v>44830</v>
      </c>
      <c r="F232" s="5">
        <v>243.48</v>
      </c>
      <c r="G232" s="5" t="s">
        <v>81</v>
      </c>
      <c r="H232" s="6">
        <v>44842</v>
      </c>
    </row>
    <row r="233" spans="1:8" x14ac:dyDescent="0.25">
      <c r="A233" s="5">
        <v>232</v>
      </c>
      <c r="B233" s="5" t="s">
        <v>40</v>
      </c>
      <c r="C233" s="5" t="s">
        <v>4</v>
      </c>
      <c r="D233" s="5" t="s">
        <v>29</v>
      </c>
      <c r="E233" s="6">
        <v>44819</v>
      </c>
      <c r="F233" s="5">
        <v>305.49</v>
      </c>
      <c r="G233" s="5" t="s">
        <v>81</v>
      </c>
      <c r="H233" s="6">
        <v>44821</v>
      </c>
    </row>
    <row r="234" spans="1:8" x14ac:dyDescent="0.25">
      <c r="A234" s="5">
        <v>233</v>
      </c>
      <c r="B234" s="5" t="s">
        <v>50</v>
      </c>
      <c r="C234" s="5" t="s">
        <v>11</v>
      </c>
      <c r="D234" s="5" t="s">
        <v>32</v>
      </c>
      <c r="E234" s="6">
        <v>44979</v>
      </c>
      <c r="F234" s="5">
        <v>237.48</v>
      </c>
      <c r="G234" s="5" t="s">
        <v>82</v>
      </c>
      <c r="H234" s="5" t="s">
        <v>83</v>
      </c>
    </row>
    <row r="235" spans="1:8" x14ac:dyDescent="0.25">
      <c r="A235" s="5">
        <v>234</v>
      </c>
      <c r="B235" s="5" t="s">
        <v>40</v>
      </c>
      <c r="C235" s="5" t="s">
        <v>15</v>
      </c>
      <c r="D235" s="5" t="s">
        <v>24</v>
      </c>
      <c r="E235" s="6">
        <v>45358</v>
      </c>
      <c r="F235" s="5">
        <v>760.02</v>
      </c>
      <c r="G235" s="5" t="s">
        <v>82</v>
      </c>
      <c r="H235" s="5" t="s">
        <v>83</v>
      </c>
    </row>
    <row r="236" spans="1:8" x14ac:dyDescent="0.25">
      <c r="A236" s="5">
        <v>235</v>
      </c>
      <c r="B236" s="5" t="s">
        <v>66</v>
      </c>
      <c r="C236" s="5" t="s">
        <v>4</v>
      </c>
      <c r="D236" s="5" t="s">
        <v>24</v>
      </c>
      <c r="E236" s="6">
        <v>45436</v>
      </c>
      <c r="F236" s="5">
        <v>394.66</v>
      </c>
      <c r="G236" s="5" t="s">
        <v>81</v>
      </c>
      <c r="H236" s="6">
        <v>45438</v>
      </c>
    </row>
    <row r="237" spans="1:8" x14ac:dyDescent="0.25">
      <c r="A237" s="5">
        <v>236</v>
      </c>
      <c r="B237" s="5" t="s">
        <v>54</v>
      </c>
      <c r="C237" s="5" t="s">
        <v>14</v>
      </c>
      <c r="D237" s="5" t="s">
        <v>26</v>
      </c>
      <c r="E237" s="6">
        <v>45157</v>
      </c>
      <c r="F237" s="5">
        <v>900.69</v>
      </c>
      <c r="G237" s="5" t="s">
        <v>81</v>
      </c>
      <c r="H237" s="6">
        <v>45175</v>
      </c>
    </row>
    <row r="238" spans="1:8" x14ac:dyDescent="0.25">
      <c r="A238" s="5">
        <v>237</v>
      </c>
      <c r="B238" s="5" t="s">
        <v>56</v>
      </c>
      <c r="C238" s="5" t="s">
        <v>11</v>
      </c>
      <c r="D238" s="5" t="s">
        <v>31</v>
      </c>
      <c r="E238" s="6">
        <v>44793</v>
      </c>
      <c r="F238" s="5">
        <v>629.20000000000005</v>
      </c>
      <c r="G238" s="5" t="s">
        <v>82</v>
      </c>
      <c r="H238" s="5" t="s">
        <v>83</v>
      </c>
    </row>
    <row r="239" spans="1:8" x14ac:dyDescent="0.25">
      <c r="A239" s="5">
        <v>238</v>
      </c>
      <c r="B239" s="5" t="s">
        <v>48</v>
      </c>
      <c r="C239" s="5" t="s">
        <v>7</v>
      </c>
      <c r="D239" s="5" t="s">
        <v>31</v>
      </c>
      <c r="E239" s="6">
        <v>45201</v>
      </c>
      <c r="F239" s="5">
        <v>425.94</v>
      </c>
      <c r="G239" s="5" t="s">
        <v>81</v>
      </c>
      <c r="H239" s="6">
        <v>45209</v>
      </c>
    </row>
    <row r="240" spans="1:8" x14ac:dyDescent="0.25">
      <c r="A240" s="5">
        <v>239</v>
      </c>
      <c r="B240" s="5" t="s">
        <v>66</v>
      </c>
      <c r="C240" s="5" t="s">
        <v>9</v>
      </c>
      <c r="D240" s="5" t="s">
        <v>30</v>
      </c>
      <c r="E240" s="6">
        <v>45436</v>
      </c>
      <c r="F240" s="5">
        <v>185.36</v>
      </c>
      <c r="G240" s="5" t="s">
        <v>82</v>
      </c>
      <c r="H240" s="5" t="s">
        <v>83</v>
      </c>
    </row>
    <row r="241" spans="1:8" x14ac:dyDescent="0.25">
      <c r="A241" s="5">
        <v>240</v>
      </c>
      <c r="B241" s="5" t="s">
        <v>36</v>
      </c>
      <c r="C241" s="5" t="s">
        <v>9</v>
      </c>
      <c r="D241" s="5" t="s">
        <v>29</v>
      </c>
      <c r="E241" s="6">
        <v>45497</v>
      </c>
      <c r="F241" s="5">
        <v>745.42</v>
      </c>
      <c r="G241" s="5" t="s">
        <v>81</v>
      </c>
      <c r="H241" s="6">
        <v>45507</v>
      </c>
    </row>
    <row r="242" spans="1:8" x14ac:dyDescent="0.25">
      <c r="A242" s="5">
        <v>241</v>
      </c>
      <c r="B242" s="5" t="s">
        <v>42</v>
      </c>
      <c r="C242" s="5" t="s">
        <v>11</v>
      </c>
      <c r="D242" s="5" t="s">
        <v>31</v>
      </c>
      <c r="E242" s="6">
        <v>44858</v>
      </c>
      <c r="F242" s="5">
        <v>573.99</v>
      </c>
      <c r="G242" s="5" t="s">
        <v>81</v>
      </c>
      <c r="H242" s="6">
        <v>44870</v>
      </c>
    </row>
    <row r="243" spans="1:8" x14ac:dyDescent="0.25">
      <c r="A243" s="5">
        <v>242</v>
      </c>
      <c r="B243" s="5" t="s">
        <v>50</v>
      </c>
      <c r="C243" s="5" t="s">
        <v>2</v>
      </c>
      <c r="D243" s="5" t="s">
        <v>33</v>
      </c>
      <c r="E243" s="6">
        <v>45147</v>
      </c>
      <c r="F243" s="5">
        <v>758.33</v>
      </c>
      <c r="G243" s="5" t="s">
        <v>82</v>
      </c>
      <c r="H243" s="5" t="s">
        <v>83</v>
      </c>
    </row>
    <row r="244" spans="1:8" x14ac:dyDescent="0.25">
      <c r="A244" s="5">
        <v>243</v>
      </c>
      <c r="B244" s="5" t="s">
        <v>62</v>
      </c>
      <c r="C244" s="5" t="s">
        <v>15</v>
      </c>
      <c r="D244" s="5" t="s">
        <v>26</v>
      </c>
      <c r="E244" s="6">
        <v>45467</v>
      </c>
      <c r="F244" s="5">
        <v>500.86</v>
      </c>
      <c r="G244" s="5" t="s">
        <v>82</v>
      </c>
      <c r="H244" s="5" t="s">
        <v>83</v>
      </c>
    </row>
    <row r="245" spans="1:8" x14ac:dyDescent="0.25">
      <c r="A245" s="5">
        <v>244</v>
      </c>
      <c r="B245" s="5" t="s">
        <v>38</v>
      </c>
      <c r="C245" s="5" t="s">
        <v>2</v>
      </c>
      <c r="D245" s="5" t="s">
        <v>33</v>
      </c>
      <c r="E245" s="6">
        <v>45470</v>
      </c>
      <c r="F245" s="5">
        <v>297.27999999999997</v>
      </c>
      <c r="G245" s="5" t="s">
        <v>81</v>
      </c>
      <c r="H245" s="6">
        <v>45471</v>
      </c>
    </row>
    <row r="246" spans="1:8" x14ac:dyDescent="0.25">
      <c r="A246" s="5">
        <v>245</v>
      </c>
      <c r="B246" s="5" t="s">
        <v>58</v>
      </c>
      <c r="C246" s="5" t="s">
        <v>13</v>
      </c>
      <c r="D246" s="5" t="s">
        <v>28</v>
      </c>
      <c r="E246" s="6">
        <v>44973</v>
      </c>
      <c r="F246" s="5">
        <v>702.18</v>
      </c>
      <c r="G246" s="5" t="s">
        <v>82</v>
      </c>
      <c r="H246" s="5" t="s">
        <v>83</v>
      </c>
    </row>
    <row r="247" spans="1:8" x14ac:dyDescent="0.25">
      <c r="A247" s="5">
        <v>246</v>
      </c>
      <c r="B247" s="5" t="s">
        <v>50</v>
      </c>
      <c r="C247" s="5" t="s">
        <v>10</v>
      </c>
      <c r="D247" s="5" t="s">
        <v>30</v>
      </c>
      <c r="E247" s="6">
        <v>45235</v>
      </c>
      <c r="F247" s="5">
        <v>324.49</v>
      </c>
      <c r="G247" s="5" t="s">
        <v>81</v>
      </c>
      <c r="H247" s="6">
        <v>45241</v>
      </c>
    </row>
    <row r="248" spans="1:8" x14ac:dyDescent="0.25">
      <c r="A248" s="5">
        <v>247</v>
      </c>
      <c r="B248" s="5" t="s">
        <v>58</v>
      </c>
      <c r="C248" s="5" t="s">
        <v>7</v>
      </c>
      <c r="D248" s="5" t="s">
        <v>28</v>
      </c>
      <c r="E248" s="6">
        <v>44966</v>
      </c>
      <c r="F248" s="5">
        <v>176.84</v>
      </c>
      <c r="G248" s="5" t="s">
        <v>82</v>
      </c>
      <c r="H248" s="5" t="s">
        <v>83</v>
      </c>
    </row>
    <row r="249" spans="1:8" x14ac:dyDescent="0.25">
      <c r="A249" s="5">
        <v>248</v>
      </c>
      <c r="B249" s="5" t="s">
        <v>74</v>
      </c>
      <c r="C249" s="5" t="s">
        <v>4</v>
      </c>
      <c r="D249" s="5" t="s">
        <v>28</v>
      </c>
      <c r="E249" s="6">
        <v>45233</v>
      </c>
      <c r="F249" s="5">
        <v>381.15</v>
      </c>
      <c r="G249" s="5" t="s">
        <v>82</v>
      </c>
      <c r="H249" s="5" t="s">
        <v>83</v>
      </c>
    </row>
    <row r="250" spans="1:8" x14ac:dyDescent="0.25">
      <c r="A250" s="5">
        <v>249</v>
      </c>
      <c r="B250" s="5" t="s">
        <v>68</v>
      </c>
      <c r="C250" s="5" t="s">
        <v>5</v>
      </c>
      <c r="D250" s="5" t="s">
        <v>31</v>
      </c>
      <c r="E250" s="6">
        <v>45405</v>
      </c>
      <c r="F250" s="5">
        <v>166.87</v>
      </c>
      <c r="G250" s="5" t="s">
        <v>81</v>
      </c>
      <c r="H250" s="6">
        <v>45409</v>
      </c>
    </row>
    <row r="251" spans="1:8" x14ac:dyDescent="0.25">
      <c r="A251" s="5">
        <v>250</v>
      </c>
      <c r="B251" s="5" t="s">
        <v>48</v>
      </c>
      <c r="C251" s="5" t="s">
        <v>10</v>
      </c>
      <c r="D251" s="5" t="s">
        <v>30</v>
      </c>
      <c r="E251" s="6">
        <v>44813</v>
      </c>
      <c r="F251" s="5">
        <v>641.44000000000005</v>
      </c>
      <c r="G251" s="5" t="s">
        <v>81</v>
      </c>
      <c r="H251" s="6">
        <v>44819</v>
      </c>
    </row>
    <row r="252" spans="1:8" x14ac:dyDescent="0.25">
      <c r="A252" s="5">
        <v>251</v>
      </c>
      <c r="B252" s="5" t="s">
        <v>60</v>
      </c>
      <c r="C252" s="5" t="s">
        <v>5</v>
      </c>
      <c r="D252" s="5" t="s">
        <v>28</v>
      </c>
      <c r="E252" s="6">
        <v>45234</v>
      </c>
      <c r="F252" s="5">
        <v>618.22</v>
      </c>
      <c r="G252" s="5" t="s">
        <v>81</v>
      </c>
      <c r="H252" s="6">
        <v>45238</v>
      </c>
    </row>
    <row r="253" spans="1:8" x14ac:dyDescent="0.25">
      <c r="A253" s="5">
        <v>252</v>
      </c>
      <c r="B253" s="5" t="s">
        <v>62</v>
      </c>
      <c r="C253" s="5" t="s">
        <v>11</v>
      </c>
      <c r="D253" s="5" t="s">
        <v>29</v>
      </c>
      <c r="E253" s="6">
        <v>45202</v>
      </c>
      <c r="F253" s="5">
        <v>395.82</v>
      </c>
      <c r="G253" s="5" t="s">
        <v>81</v>
      </c>
      <c r="H253" s="6">
        <v>45214</v>
      </c>
    </row>
    <row r="254" spans="1:8" x14ac:dyDescent="0.25">
      <c r="A254" s="5">
        <v>253</v>
      </c>
      <c r="B254" s="5" t="s">
        <v>70</v>
      </c>
      <c r="C254" s="5" t="s">
        <v>14</v>
      </c>
      <c r="D254" s="5" t="s">
        <v>28</v>
      </c>
      <c r="E254" s="6">
        <v>45494</v>
      </c>
      <c r="F254" s="5">
        <v>391.02</v>
      </c>
      <c r="G254" s="5" t="s">
        <v>82</v>
      </c>
      <c r="H254" s="5" t="s">
        <v>83</v>
      </c>
    </row>
    <row r="255" spans="1:8" x14ac:dyDescent="0.25">
      <c r="A255" s="5">
        <v>254</v>
      </c>
      <c r="B255" s="5" t="s">
        <v>50</v>
      </c>
      <c r="C255" s="5" t="s">
        <v>15</v>
      </c>
      <c r="D255" s="5" t="s">
        <v>20</v>
      </c>
      <c r="E255" s="6">
        <v>44947</v>
      </c>
      <c r="F255" s="5">
        <v>672.83</v>
      </c>
      <c r="G255" s="5" t="s">
        <v>82</v>
      </c>
      <c r="H255" s="5" t="s">
        <v>83</v>
      </c>
    </row>
    <row r="256" spans="1:8" x14ac:dyDescent="0.25">
      <c r="A256" s="5">
        <v>255</v>
      </c>
      <c r="B256" s="5" t="s">
        <v>68</v>
      </c>
      <c r="C256" s="5" t="s">
        <v>7</v>
      </c>
      <c r="D256" s="5" t="s">
        <v>31</v>
      </c>
      <c r="E256" s="6">
        <v>45066</v>
      </c>
      <c r="F256" s="5">
        <v>317.67</v>
      </c>
      <c r="G256" s="5" t="s">
        <v>82</v>
      </c>
      <c r="H256" s="5" t="s">
        <v>83</v>
      </c>
    </row>
    <row r="257" spans="1:8" x14ac:dyDescent="0.25">
      <c r="A257" s="5">
        <v>256</v>
      </c>
      <c r="B257" s="5" t="s">
        <v>40</v>
      </c>
      <c r="C257" s="5" t="s">
        <v>13</v>
      </c>
      <c r="D257" s="5" t="s">
        <v>31</v>
      </c>
      <c r="E257" s="6">
        <v>44814</v>
      </c>
      <c r="F257" s="5">
        <v>515.89</v>
      </c>
      <c r="G257" s="5" t="s">
        <v>82</v>
      </c>
      <c r="H257" s="5" t="s">
        <v>83</v>
      </c>
    </row>
    <row r="258" spans="1:8" x14ac:dyDescent="0.25">
      <c r="A258" s="5">
        <v>257</v>
      </c>
      <c r="B258" s="5" t="s">
        <v>62</v>
      </c>
      <c r="C258" s="5" t="s">
        <v>13</v>
      </c>
      <c r="D258" s="5" t="s">
        <v>30</v>
      </c>
      <c r="E258" s="6">
        <v>45091</v>
      </c>
      <c r="F258" s="5">
        <v>553</v>
      </c>
      <c r="G258" s="5" t="s">
        <v>81</v>
      </c>
      <c r="H258" s="6">
        <v>45106</v>
      </c>
    </row>
    <row r="259" spans="1:8" x14ac:dyDescent="0.25">
      <c r="A259" s="5">
        <v>258</v>
      </c>
      <c r="B259" s="5" t="s">
        <v>48</v>
      </c>
      <c r="C259" s="5" t="s">
        <v>11</v>
      </c>
      <c r="D259" s="5" t="s">
        <v>29</v>
      </c>
      <c r="E259" s="6">
        <v>44790</v>
      </c>
      <c r="F259" s="5">
        <v>347.25</v>
      </c>
      <c r="G259" s="5" t="s">
        <v>82</v>
      </c>
      <c r="H259" s="5" t="s">
        <v>83</v>
      </c>
    </row>
    <row r="260" spans="1:8" x14ac:dyDescent="0.25">
      <c r="A260" s="5">
        <v>259</v>
      </c>
      <c r="B260" s="5" t="s">
        <v>74</v>
      </c>
      <c r="C260" s="5" t="s">
        <v>14</v>
      </c>
      <c r="D260" s="5" t="s">
        <v>29</v>
      </c>
      <c r="E260" s="6">
        <v>45281</v>
      </c>
      <c r="F260" s="5">
        <v>925.64</v>
      </c>
      <c r="G260" s="5" t="s">
        <v>81</v>
      </c>
      <c r="H260" s="6">
        <v>45299</v>
      </c>
    </row>
    <row r="261" spans="1:8" x14ac:dyDescent="0.25">
      <c r="A261" s="5">
        <v>260</v>
      </c>
      <c r="B261" s="5" t="s">
        <v>38</v>
      </c>
      <c r="C261" s="5" t="s">
        <v>11</v>
      </c>
      <c r="D261" s="5" t="s">
        <v>33</v>
      </c>
      <c r="E261" s="6">
        <v>45181</v>
      </c>
      <c r="F261" s="5">
        <v>170.92</v>
      </c>
      <c r="G261" s="5" t="s">
        <v>82</v>
      </c>
      <c r="H261" s="5" t="s">
        <v>83</v>
      </c>
    </row>
    <row r="262" spans="1:8" x14ac:dyDescent="0.25">
      <c r="A262" s="5">
        <v>261</v>
      </c>
      <c r="B262" s="5" t="s">
        <v>38</v>
      </c>
      <c r="C262" s="5" t="s">
        <v>9</v>
      </c>
      <c r="D262" s="5" t="s">
        <v>29</v>
      </c>
      <c r="E262" s="6">
        <v>44881</v>
      </c>
      <c r="F262" s="5">
        <v>400.9</v>
      </c>
      <c r="G262" s="5" t="s">
        <v>81</v>
      </c>
      <c r="H262" s="6">
        <v>44891</v>
      </c>
    </row>
    <row r="263" spans="1:8" x14ac:dyDescent="0.25">
      <c r="A263" s="5">
        <v>262</v>
      </c>
      <c r="B263" s="5" t="s">
        <v>72</v>
      </c>
      <c r="C263" s="5" t="s">
        <v>5</v>
      </c>
      <c r="D263" s="5" t="s">
        <v>20</v>
      </c>
      <c r="E263" s="6">
        <v>45314</v>
      </c>
      <c r="F263" s="5">
        <v>417.77</v>
      </c>
      <c r="G263" s="5" t="s">
        <v>82</v>
      </c>
      <c r="H263" s="5" t="s">
        <v>83</v>
      </c>
    </row>
    <row r="264" spans="1:8" x14ac:dyDescent="0.25">
      <c r="A264" s="5">
        <v>263</v>
      </c>
      <c r="B264" s="5" t="s">
        <v>48</v>
      </c>
      <c r="C264" s="5" t="s">
        <v>7</v>
      </c>
      <c r="D264" s="5" t="s">
        <v>30</v>
      </c>
      <c r="E264" s="6">
        <v>45170</v>
      </c>
      <c r="F264" s="5">
        <v>682.36</v>
      </c>
      <c r="G264" s="5" t="s">
        <v>82</v>
      </c>
      <c r="H264" s="5" t="s">
        <v>83</v>
      </c>
    </row>
    <row r="265" spans="1:8" x14ac:dyDescent="0.25">
      <c r="A265" s="5">
        <v>264</v>
      </c>
      <c r="B265" s="5" t="s">
        <v>70</v>
      </c>
      <c r="C265" s="5" t="s">
        <v>7</v>
      </c>
      <c r="D265" s="5" t="s">
        <v>20</v>
      </c>
      <c r="E265" s="6">
        <v>45168</v>
      </c>
      <c r="F265" s="5">
        <v>915.62</v>
      </c>
      <c r="G265" s="5" t="s">
        <v>81</v>
      </c>
      <c r="H265" s="6">
        <v>45176</v>
      </c>
    </row>
    <row r="266" spans="1:8" x14ac:dyDescent="0.25">
      <c r="A266" s="5">
        <v>265</v>
      </c>
      <c r="B266" s="5" t="s">
        <v>70</v>
      </c>
      <c r="C266" s="5" t="s">
        <v>14</v>
      </c>
      <c r="D266" s="5" t="s">
        <v>33</v>
      </c>
      <c r="E266" s="6">
        <v>45476</v>
      </c>
      <c r="F266" s="5">
        <v>182.58</v>
      </c>
      <c r="G266" s="5" t="s">
        <v>81</v>
      </c>
      <c r="H266" s="6">
        <v>45494</v>
      </c>
    </row>
    <row r="267" spans="1:8" x14ac:dyDescent="0.25">
      <c r="A267" s="5">
        <v>266</v>
      </c>
      <c r="B267" s="5" t="s">
        <v>74</v>
      </c>
      <c r="C267" s="5" t="s">
        <v>15</v>
      </c>
      <c r="D267" s="5" t="s">
        <v>30</v>
      </c>
      <c r="E267" s="6">
        <v>45316</v>
      </c>
      <c r="F267" s="5">
        <v>591.41999999999996</v>
      </c>
      <c r="G267" s="5" t="s">
        <v>82</v>
      </c>
      <c r="H267" s="5" t="s">
        <v>83</v>
      </c>
    </row>
    <row r="268" spans="1:8" x14ac:dyDescent="0.25">
      <c r="A268" s="5">
        <v>267</v>
      </c>
      <c r="B268" s="5" t="s">
        <v>66</v>
      </c>
      <c r="C268" s="5" t="s">
        <v>14</v>
      </c>
      <c r="D268" s="5" t="s">
        <v>26</v>
      </c>
      <c r="E268" s="6">
        <v>45441</v>
      </c>
      <c r="F268" s="5">
        <v>293.39</v>
      </c>
      <c r="G268" s="5" t="s">
        <v>81</v>
      </c>
      <c r="H268" s="6">
        <v>45459</v>
      </c>
    </row>
    <row r="269" spans="1:8" x14ac:dyDescent="0.25">
      <c r="A269" s="5">
        <v>268</v>
      </c>
      <c r="B269" s="5" t="s">
        <v>72</v>
      </c>
      <c r="C269" s="5" t="s">
        <v>2</v>
      </c>
      <c r="D269" s="5" t="s">
        <v>31</v>
      </c>
      <c r="E269" s="6">
        <v>45507</v>
      </c>
      <c r="F269" s="5">
        <v>102.29</v>
      </c>
      <c r="G269" s="5" t="s">
        <v>81</v>
      </c>
      <c r="H269" s="6">
        <v>45508</v>
      </c>
    </row>
    <row r="270" spans="1:8" x14ac:dyDescent="0.25">
      <c r="A270" s="5">
        <v>269</v>
      </c>
      <c r="B270" s="5" t="s">
        <v>42</v>
      </c>
      <c r="C270" s="5" t="s">
        <v>11</v>
      </c>
      <c r="D270" s="5" t="s">
        <v>22</v>
      </c>
      <c r="E270" s="6">
        <v>45106</v>
      </c>
      <c r="F270" s="5">
        <v>872.5</v>
      </c>
      <c r="G270" s="5" t="s">
        <v>82</v>
      </c>
      <c r="H270" s="5" t="s">
        <v>83</v>
      </c>
    </row>
    <row r="271" spans="1:8" x14ac:dyDescent="0.25">
      <c r="A271" s="5">
        <v>270</v>
      </c>
      <c r="B271" s="5" t="s">
        <v>50</v>
      </c>
      <c r="C271" s="5" t="s">
        <v>7</v>
      </c>
      <c r="D271" s="5" t="s">
        <v>28</v>
      </c>
      <c r="E271" s="6">
        <v>45214</v>
      </c>
      <c r="F271" s="5">
        <v>455.63</v>
      </c>
      <c r="G271" s="5" t="s">
        <v>81</v>
      </c>
      <c r="H271" s="6">
        <v>45222</v>
      </c>
    </row>
    <row r="272" spans="1:8" x14ac:dyDescent="0.25">
      <c r="A272" s="5">
        <v>271</v>
      </c>
      <c r="B272" s="5" t="s">
        <v>64</v>
      </c>
      <c r="C272" s="5" t="s">
        <v>13</v>
      </c>
      <c r="D272" s="5" t="s">
        <v>33</v>
      </c>
      <c r="E272" s="6">
        <v>45030</v>
      </c>
      <c r="F272" s="5">
        <v>486.48</v>
      </c>
      <c r="G272" s="5" t="s">
        <v>82</v>
      </c>
      <c r="H272" s="5" t="s">
        <v>83</v>
      </c>
    </row>
    <row r="273" spans="1:8" x14ac:dyDescent="0.25">
      <c r="A273" s="5">
        <v>272</v>
      </c>
      <c r="B273" s="5" t="s">
        <v>38</v>
      </c>
      <c r="C273" s="5" t="s">
        <v>14</v>
      </c>
      <c r="D273" s="5" t="s">
        <v>24</v>
      </c>
      <c r="E273" s="6">
        <v>44933</v>
      </c>
      <c r="F273" s="5">
        <v>971.61</v>
      </c>
      <c r="G273" s="5" t="s">
        <v>81</v>
      </c>
      <c r="H273" s="6">
        <v>44951</v>
      </c>
    </row>
    <row r="274" spans="1:8" x14ac:dyDescent="0.25">
      <c r="A274" s="5">
        <v>273</v>
      </c>
      <c r="B274" s="5" t="s">
        <v>38</v>
      </c>
      <c r="C274" s="5" t="s">
        <v>15</v>
      </c>
      <c r="D274" s="5" t="s">
        <v>33</v>
      </c>
      <c r="E274" s="6">
        <v>44899</v>
      </c>
      <c r="F274" s="5">
        <v>845.06</v>
      </c>
      <c r="G274" s="5" t="s">
        <v>81</v>
      </c>
      <c r="H274" s="6">
        <v>44919</v>
      </c>
    </row>
    <row r="275" spans="1:8" x14ac:dyDescent="0.25">
      <c r="A275" s="5">
        <v>274</v>
      </c>
      <c r="B275" s="5" t="s">
        <v>48</v>
      </c>
      <c r="C275" s="5" t="s">
        <v>15</v>
      </c>
      <c r="D275" s="5" t="s">
        <v>20</v>
      </c>
      <c r="E275" s="6">
        <v>45027</v>
      </c>
      <c r="F275" s="5">
        <v>511.96</v>
      </c>
      <c r="G275" s="5" t="s">
        <v>81</v>
      </c>
      <c r="H275" s="6">
        <v>45047</v>
      </c>
    </row>
    <row r="276" spans="1:8" x14ac:dyDescent="0.25">
      <c r="A276" s="5">
        <v>275</v>
      </c>
      <c r="B276" s="5" t="s">
        <v>56</v>
      </c>
      <c r="C276" s="5" t="s">
        <v>13</v>
      </c>
      <c r="D276" s="5" t="s">
        <v>29</v>
      </c>
      <c r="E276" s="6">
        <v>45259</v>
      </c>
      <c r="F276" s="5">
        <v>951.05</v>
      </c>
      <c r="G276" s="5" t="s">
        <v>81</v>
      </c>
      <c r="H276" s="6">
        <v>45274</v>
      </c>
    </row>
    <row r="277" spans="1:8" x14ac:dyDescent="0.25">
      <c r="A277" s="5">
        <v>276</v>
      </c>
      <c r="B277" s="5" t="s">
        <v>72</v>
      </c>
      <c r="C277" s="5" t="s">
        <v>10</v>
      </c>
      <c r="D277" s="5" t="s">
        <v>31</v>
      </c>
      <c r="E277" s="6">
        <v>45254</v>
      </c>
      <c r="F277" s="5">
        <v>293.19</v>
      </c>
      <c r="G277" s="5" t="s">
        <v>81</v>
      </c>
      <c r="H277" s="6">
        <v>45260</v>
      </c>
    </row>
    <row r="278" spans="1:8" x14ac:dyDescent="0.25">
      <c r="A278" s="5">
        <v>277</v>
      </c>
      <c r="B278" s="5" t="s">
        <v>36</v>
      </c>
      <c r="C278" s="5" t="s">
        <v>7</v>
      </c>
      <c r="D278" s="5" t="s">
        <v>28</v>
      </c>
      <c r="E278" s="6">
        <v>45154</v>
      </c>
      <c r="F278" s="5">
        <v>856.22</v>
      </c>
      <c r="G278" s="5" t="s">
        <v>81</v>
      </c>
      <c r="H278" s="6">
        <v>45162</v>
      </c>
    </row>
    <row r="279" spans="1:8" x14ac:dyDescent="0.25">
      <c r="A279" s="5">
        <v>278</v>
      </c>
      <c r="B279" s="5" t="s">
        <v>58</v>
      </c>
      <c r="C279" s="5" t="s">
        <v>4</v>
      </c>
      <c r="D279" s="5" t="s">
        <v>29</v>
      </c>
      <c r="E279" s="6">
        <v>45426</v>
      </c>
      <c r="F279" s="5">
        <v>211.55</v>
      </c>
      <c r="G279" s="5" t="s">
        <v>81</v>
      </c>
      <c r="H279" s="6">
        <v>45428</v>
      </c>
    </row>
    <row r="280" spans="1:8" x14ac:dyDescent="0.25">
      <c r="A280" s="5">
        <v>279</v>
      </c>
      <c r="B280" s="5" t="s">
        <v>46</v>
      </c>
      <c r="C280" s="5" t="s">
        <v>5</v>
      </c>
      <c r="D280" s="5" t="s">
        <v>28</v>
      </c>
      <c r="E280" s="6">
        <v>45346</v>
      </c>
      <c r="F280" s="5">
        <v>547.75</v>
      </c>
      <c r="G280" s="5" t="s">
        <v>81</v>
      </c>
      <c r="H280" s="6">
        <v>45350</v>
      </c>
    </row>
    <row r="281" spans="1:8" x14ac:dyDescent="0.25">
      <c r="A281" s="5">
        <v>280</v>
      </c>
      <c r="B281" s="5" t="s">
        <v>54</v>
      </c>
      <c r="C281" s="5" t="s">
        <v>10</v>
      </c>
      <c r="D281" s="5" t="s">
        <v>26</v>
      </c>
      <c r="E281" s="6">
        <v>44878</v>
      </c>
      <c r="F281" s="5">
        <v>989.65</v>
      </c>
      <c r="G281" s="5" t="s">
        <v>81</v>
      </c>
      <c r="H281" s="6">
        <v>44884</v>
      </c>
    </row>
    <row r="282" spans="1:8" x14ac:dyDescent="0.25">
      <c r="A282" s="5">
        <v>281</v>
      </c>
      <c r="B282" s="5" t="s">
        <v>64</v>
      </c>
      <c r="C282" s="5" t="s">
        <v>13</v>
      </c>
      <c r="D282" s="5" t="s">
        <v>20</v>
      </c>
      <c r="E282" s="6">
        <v>45501</v>
      </c>
      <c r="F282" s="5">
        <v>705.91</v>
      </c>
      <c r="G282" s="5" t="s">
        <v>81</v>
      </c>
      <c r="H282" s="6">
        <v>45516</v>
      </c>
    </row>
    <row r="283" spans="1:8" x14ac:dyDescent="0.25">
      <c r="A283" s="5">
        <v>282</v>
      </c>
      <c r="B283" s="5" t="s">
        <v>42</v>
      </c>
      <c r="C283" s="5" t="s">
        <v>2</v>
      </c>
      <c r="D283" s="5" t="s">
        <v>33</v>
      </c>
      <c r="E283" s="6">
        <v>44809</v>
      </c>
      <c r="F283" s="5">
        <v>308.38</v>
      </c>
      <c r="G283" s="5" t="s">
        <v>82</v>
      </c>
      <c r="H283" s="5" t="s">
        <v>83</v>
      </c>
    </row>
    <row r="284" spans="1:8" x14ac:dyDescent="0.25">
      <c r="A284" s="5">
        <v>283</v>
      </c>
      <c r="B284" s="5" t="s">
        <v>56</v>
      </c>
      <c r="C284" s="5" t="s">
        <v>11</v>
      </c>
      <c r="D284" s="5" t="s">
        <v>31</v>
      </c>
      <c r="E284" s="6">
        <v>45039</v>
      </c>
      <c r="F284" s="5">
        <v>636.41</v>
      </c>
      <c r="G284" s="5" t="s">
        <v>81</v>
      </c>
      <c r="H284" s="6">
        <v>45051</v>
      </c>
    </row>
    <row r="285" spans="1:8" x14ac:dyDescent="0.25">
      <c r="A285" s="5">
        <v>284</v>
      </c>
      <c r="B285" s="5" t="s">
        <v>48</v>
      </c>
      <c r="C285" s="5" t="s">
        <v>13</v>
      </c>
      <c r="D285" s="5" t="s">
        <v>31</v>
      </c>
      <c r="E285" s="6">
        <v>45499</v>
      </c>
      <c r="F285" s="5">
        <v>692.1</v>
      </c>
      <c r="G285" s="5" t="s">
        <v>81</v>
      </c>
      <c r="H285" s="6">
        <v>45514</v>
      </c>
    </row>
    <row r="286" spans="1:8" x14ac:dyDescent="0.25">
      <c r="A286" s="5">
        <v>285</v>
      </c>
      <c r="B286" s="5" t="s">
        <v>40</v>
      </c>
      <c r="C286" s="5" t="s">
        <v>11</v>
      </c>
      <c r="D286" s="5" t="s">
        <v>33</v>
      </c>
      <c r="E286" s="6">
        <v>45019</v>
      </c>
      <c r="F286" s="5">
        <v>768.66</v>
      </c>
      <c r="G286" s="5" t="s">
        <v>81</v>
      </c>
      <c r="H286" s="6">
        <v>45031</v>
      </c>
    </row>
    <row r="287" spans="1:8" x14ac:dyDescent="0.25">
      <c r="A287" s="5">
        <v>286</v>
      </c>
      <c r="B287" s="5" t="s">
        <v>48</v>
      </c>
      <c r="C287" s="5" t="s">
        <v>14</v>
      </c>
      <c r="D287" s="5" t="s">
        <v>24</v>
      </c>
      <c r="E287" s="6">
        <v>44891</v>
      </c>
      <c r="F287" s="5">
        <v>230.04</v>
      </c>
      <c r="G287" s="5" t="s">
        <v>81</v>
      </c>
      <c r="H287" s="6">
        <v>44909</v>
      </c>
    </row>
    <row r="288" spans="1:8" x14ac:dyDescent="0.25">
      <c r="A288" s="5">
        <v>287</v>
      </c>
      <c r="B288" s="5" t="s">
        <v>44</v>
      </c>
      <c r="C288" s="5" t="s">
        <v>13</v>
      </c>
      <c r="D288" s="5" t="s">
        <v>22</v>
      </c>
      <c r="E288" s="6">
        <v>44868</v>
      </c>
      <c r="F288" s="5">
        <v>689.99</v>
      </c>
      <c r="G288" s="5" t="s">
        <v>81</v>
      </c>
      <c r="H288" s="6">
        <v>44883</v>
      </c>
    </row>
    <row r="289" spans="1:8" x14ac:dyDescent="0.25">
      <c r="A289" s="5">
        <v>288</v>
      </c>
      <c r="B289" s="5" t="s">
        <v>54</v>
      </c>
      <c r="C289" s="5" t="s">
        <v>10</v>
      </c>
      <c r="D289" s="5" t="s">
        <v>33</v>
      </c>
      <c r="E289" s="6">
        <v>44892</v>
      </c>
      <c r="F289" s="5">
        <v>575.74</v>
      </c>
      <c r="G289" s="5" t="s">
        <v>81</v>
      </c>
      <c r="H289" s="6">
        <v>44898</v>
      </c>
    </row>
    <row r="290" spans="1:8" x14ac:dyDescent="0.25">
      <c r="A290" s="5">
        <v>289</v>
      </c>
      <c r="B290" s="5" t="s">
        <v>54</v>
      </c>
      <c r="C290" s="5" t="s">
        <v>4</v>
      </c>
      <c r="D290" s="5" t="s">
        <v>32</v>
      </c>
      <c r="E290" s="6">
        <v>44818</v>
      </c>
      <c r="F290" s="5">
        <v>517.74</v>
      </c>
      <c r="G290" s="5" t="s">
        <v>81</v>
      </c>
      <c r="H290" s="6">
        <v>44820</v>
      </c>
    </row>
    <row r="291" spans="1:8" x14ac:dyDescent="0.25">
      <c r="A291" s="5">
        <v>290</v>
      </c>
      <c r="B291" s="5" t="s">
        <v>40</v>
      </c>
      <c r="C291" s="5" t="s">
        <v>2</v>
      </c>
      <c r="D291" s="5" t="s">
        <v>33</v>
      </c>
      <c r="E291" s="6">
        <v>44871</v>
      </c>
      <c r="F291" s="5">
        <v>136.77000000000001</v>
      </c>
      <c r="G291" s="5" t="s">
        <v>81</v>
      </c>
      <c r="H291" s="6">
        <v>44872</v>
      </c>
    </row>
    <row r="292" spans="1:8" x14ac:dyDescent="0.25">
      <c r="A292" s="5">
        <v>291</v>
      </c>
      <c r="B292" s="5" t="s">
        <v>54</v>
      </c>
      <c r="C292" s="5" t="s">
        <v>7</v>
      </c>
      <c r="D292" s="5" t="s">
        <v>30</v>
      </c>
      <c r="E292" s="6">
        <v>44945</v>
      </c>
      <c r="F292" s="5">
        <v>344.72</v>
      </c>
      <c r="G292" s="5" t="s">
        <v>81</v>
      </c>
      <c r="H292" s="6">
        <v>44953</v>
      </c>
    </row>
    <row r="293" spans="1:8" x14ac:dyDescent="0.25">
      <c r="A293" s="5">
        <v>292</v>
      </c>
      <c r="B293" s="5" t="s">
        <v>50</v>
      </c>
      <c r="C293" s="5" t="s">
        <v>4</v>
      </c>
      <c r="D293" s="5" t="s">
        <v>30</v>
      </c>
      <c r="E293" s="6">
        <v>45088</v>
      </c>
      <c r="F293" s="5">
        <v>330.92</v>
      </c>
      <c r="G293" s="5" t="s">
        <v>81</v>
      </c>
      <c r="H293" s="6">
        <v>45090</v>
      </c>
    </row>
    <row r="294" spans="1:8" x14ac:dyDescent="0.25">
      <c r="A294" s="5">
        <v>293</v>
      </c>
      <c r="B294" s="5" t="s">
        <v>60</v>
      </c>
      <c r="C294" s="5" t="s">
        <v>10</v>
      </c>
      <c r="D294" s="5" t="s">
        <v>29</v>
      </c>
      <c r="E294" s="6">
        <v>44799</v>
      </c>
      <c r="F294" s="5">
        <v>868.64</v>
      </c>
      <c r="G294" s="5" t="s">
        <v>82</v>
      </c>
      <c r="H294" s="5" t="s">
        <v>83</v>
      </c>
    </row>
    <row r="295" spans="1:8" x14ac:dyDescent="0.25">
      <c r="A295" s="5">
        <v>294</v>
      </c>
      <c r="B295" s="5" t="s">
        <v>54</v>
      </c>
      <c r="C295" s="5" t="s">
        <v>11</v>
      </c>
      <c r="D295" s="5" t="s">
        <v>20</v>
      </c>
      <c r="E295" s="6">
        <v>44907</v>
      </c>
      <c r="F295" s="5">
        <v>808.16</v>
      </c>
      <c r="G295" s="5" t="s">
        <v>82</v>
      </c>
      <c r="H295" s="5" t="s">
        <v>83</v>
      </c>
    </row>
    <row r="296" spans="1:8" x14ac:dyDescent="0.25">
      <c r="A296" s="5">
        <v>295</v>
      </c>
      <c r="B296" s="5" t="s">
        <v>66</v>
      </c>
      <c r="C296" s="5" t="s">
        <v>2</v>
      </c>
      <c r="D296" s="5" t="s">
        <v>30</v>
      </c>
      <c r="E296" s="6">
        <v>45301</v>
      </c>
      <c r="F296" s="5">
        <v>511.73</v>
      </c>
      <c r="G296" s="5" t="s">
        <v>81</v>
      </c>
      <c r="H296" s="6">
        <v>45302</v>
      </c>
    </row>
    <row r="297" spans="1:8" x14ac:dyDescent="0.25">
      <c r="A297" s="5">
        <v>296</v>
      </c>
      <c r="B297" s="5" t="s">
        <v>68</v>
      </c>
      <c r="C297" s="5" t="s">
        <v>7</v>
      </c>
      <c r="D297" s="5" t="s">
        <v>30</v>
      </c>
      <c r="E297" s="6">
        <v>44981</v>
      </c>
      <c r="F297" s="5">
        <v>557.67999999999995</v>
      </c>
      <c r="G297" s="5" t="s">
        <v>82</v>
      </c>
      <c r="H297" s="5" t="s">
        <v>83</v>
      </c>
    </row>
    <row r="298" spans="1:8" x14ac:dyDescent="0.25">
      <c r="A298" s="5">
        <v>297</v>
      </c>
      <c r="B298" s="5" t="s">
        <v>50</v>
      </c>
      <c r="C298" s="5" t="s">
        <v>14</v>
      </c>
      <c r="D298" s="5" t="s">
        <v>33</v>
      </c>
      <c r="E298" s="6">
        <v>44930</v>
      </c>
      <c r="F298" s="5">
        <v>599.79999999999995</v>
      </c>
      <c r="G298" s="5" t="s">
        <v>82</v>
      </c>
      <c r="H298" s="5" t="s">
        <v>83</v>
      </c>
    </row>
    <row r="299" spans="1:8" x14ac:dyDescent="0.25">
      <c r="A299" s="5">
        <v>298</v>
      </c>
      <c r="B299" s="5" t="s">
        <v>74</v>
      </c>
      <c r="C299" s="5" t="s">
        <v>9</v>
      </c>
      <c r="D299" s="5" t="s">
        <v>33</v>
      </c>
      <c r="E299" s="6">
        <v>44826</v>
      </c>
      <c r="F299" s="5">
        <v>716.44</v>
      </c>
      <c r="G299" s="5" t="s">
        <v>81</v>
      </c>
      <c r="H299" s="6">
        <v>44836</v>
      </c>
    </row>
    <row r="300" spans="1:8" x14ac:dyDescent="0.25">
      <c r="A300" s="5">
        <v>299</v>
      </c>
      <c r="B300" s="5" t="s">
        <v>50</v>
      </c>
      <c r="C300" s="5" t="s">
        <v>5</v>
      </c>
      <c r="D300" s="5" t="s">
        <v>31</v>
      </c>
      <c r="E300" s="6">
        <v>45035</v>
      </c>
      <c r="F300" s="5">
        <v>975.07</v>
      </c>
      <c r="G300" s="5" t="s">
        <v>81</v>
      </c>
      <c r="H300" s="6">
        <v>45039</v>
      </c>
    </row>
    <row r="301" spans="1:8" x14ac:dyDescent="0.25">
      <c r="A301" s="5">
        <v>300</v>
      </c>
      <c r="B301" s="5" t="s">
        <v>58</v>
      </c>
      <c r="C301" s="5" t="s">
        <v>11</v>
      </c>
      <c r="D301" s="5" t="s">
        <v>32</v>
      </c>
      <c r="E301" s="6">
        <v>45108</v>
      </c>
      <c r="F301" s="5">
        <v>274.02</v>
      </c>
      <c r="G301" s="5" t="s">
        <v>82</v>
      </c>
      <c r="H301" s="5" t="s">
        <v>83</v>
      </c>
    </row>
    <row r="302" spans="1:8" x14ac:dyDescent="0.25">
      <c r="A302" s="5">
        <v>301</v>
      </c>
      <c r="B302" s="5" t="s">
        <v>68</v>
      </c>
      <c r="C302" s="5" t="s">
        <v>15</v>
      </c>
      <c r="D302" s="5" t="s">
        <v>30</v>
      </c>
      <c r="E302" s="6">
        <v>44820</v>
      </c>
      <c r="F302" s="5">
        <v>166.38</v>
      </c>
      <c r="G302" s="5" t="s">
        <v>81</v>
      </c>
      <c r="H302" s="6">
        <v>44840</v>
      </c>
    </row>
    <row r="303" spans="1:8" x14ac:dyDescent="0.25">
      <c r="A303" s="5">
        <v>302</v>
      </c>
      <c r="B303" s="5" t="s">
        <v>38</v>
      </c>
      <c r="C303" s="5" t="s">
        <v>11</v>
      </c>
      <c r="D303" s="5" t="s">
        <v>29</v>
      </c>
      <c r="E303" s="6">
        <v>45089</v>
      </c>
      <c r="F303" s="5">
        <v>345.3</v>
      </c>
      <c r="G303" s="5" t="s">
        <v>81</v>
      </c>
      <c r="H303" s="6">
        <v>45101</v>
      </c>
    </row>
    <row r="304" spans="1:8" x14ac:dyDescent="0.25">
      <c r="A304" s="5">
        <v>303</v>
      </c>
      <c r="B304" s="5" t="s">
        <v>40</v>
      </c>
      <c r="C304" s="5" t="s">
        <v>13</v>
      </c>
      <c r="D304" s="5" t="s">
        <v>30</v>
      </c>
      <c r="E304" s="6">
        <v>45212</v>
      </c>
      <c r="F304" s="5">
        <v>851.13</v>
      </c>
      <c r="G304" s="5" t="s">
        <v>81</v>
      </c>
      <c r="H304" s="6">
        <v>45227</v>
      </c>
    </row>
    <row r="305" spans="1:8" x14ac:dyDescent="0.25">
      <c r="A305" s="5">
        <v>304</v>
      </c>
      <c r="B305" s="5" t="s">
        <v>42</v>
      </c>
      <c r="C305" s="5" t="s">
        <v>10</v>
      </c>
      <c r="D305" s="5" t="s">
        <v>33</v>
      </c>
      <c r="E305" s="6">
        <v>45017</v>
      </c>
      <c r="F305" s="5">
        <v>762.26</v>
      </c>
      <c r="G305" s="5" t="s">
        <v>82</v>
      </c>
      <c r="H305" s="5" t="s">
        <v>83</v>
      </c>
    </row>
    <row r="306" spans="1:8" x14ac:dyDescent="0.25">
      <c r="A306" s="5">
        <v>305</v>
      </c>
      <c r="B306" s="5" t="s">
        <v>56</v>
      </c>
      <c r="C306" s="5" t="s">
        <v>5</v>
      </c>
      <c r="D306" s="5" t="s">
        <v>20</v>
      </c>
      <c r="E306" s="6">
        <v>45443</v>
      </c>
      <c r="F306" s="5">
        <v>540.30999999999995</v>
      </c>
      <c r="G306" s="5" t="s">
        <v>81</v>
      </c>
      <c r="H306" s="6">
        <v>45447</v>
      </c>
    </row>
    <row r="307" spans="1:8" x14ac:dyDescent="0.25">
      <c r="A307" s="5">
        <v>306</v>
      </c>
      <c r="B307" s="5" t="s">
        <v>54</v>
      </c>
      <c r="C307" s="5" t="s">
        <v>4</v>
      </c>
      <c r="D307" s="5" t="s">
        <v>28</v>
      </c>
      <c r="E307" s="6">
        <v>45295</v>
      </c>
      <c r="F307" s="5">
        <v>605.66999999999996</v>
      </c>
      <c r="G307" s="5" t="s">
        <v>82</v>
      </c>
      <c r="H307" s="5" t="s">
        <v>83</v>
      </c>
    </row>
    <row r="308" spans="1:8" x14ac:dyDescent="0.25">
      <c r="A308" s="5">
        <v>307</v>
      </c>
      <c r="B308" s="5" t="s">
        <v>70</v>
      </c>
      <c r="C308" s="5" t="s">
        <v>10</v>
      </c>
      <c r="D308" s="5" t="s">
        <v>33</v>
      </c>
      <c r="E308" s="6">
        <v>44887</v>
      </c>
      <c r="F308" s="5">
        <v>918.65</v>
      </c>
      <c r="G308" s="5" t="s">
        <v>82</v>
      </c>
      <c r="H308" s="5" t="s">
        <v>83</v>
      </c>
    </row>
    <row r="309" spans="1:8" x14ac:dyDescent="0.25">
      <c r="A309" s="5">
        <v>308</v>
      </c>
      <c r="B309" s="5" t="s">
        <v>54</v>
      </c>
      <c r="C309" s="5" t="s">
        <v>11</v>
      </c>
      <c r="D309" s="5" t="s">
        <v>24</v>
      </c>
      <c r="E309" s="6">
        <v>44867</v>
      </c>
      <c r="F309" s="5">
        <v>756.45</v>
      </c>
      <c r="G309" s="5" t="s">
        <v>82</v>
      </c>
      <c r="H309" s="5" t="s">
        <v>83</v>
      </c>
    </row>
    <row r="310" spans="1:8" x14ac:dyDescent="0.25">
      <c r="A310" s="5">
        <v>309</v>
      </c>
      <c r="B310" s="5" t="s">
        <v>38</v>
      </c>
      <c r="C310" s="5" t="s">
        <v>13</v>
      </c>
      <c r="D310" s="5" t="s">
        <v>33</v>
      </c>
      <c r="E310" s="6">
        <v>45118</v>
      </c>
      <c r="F310" s="5">
        <v>900.02</v>
      </c>
      <c r="G310" s="5" t="s">
        <v>81</v>
      </c>
      <c r="H310" s="6">
        <v>45133</v>
      </c>
    </row>
    <row r="311" spans="1:8" x14ac:dyDescent="0.25">
      <c r="A311" s="5">
        <v>310</v>
      </c>
      <c r="B311" s="5" t="s">
        <v>64</v>
      </c>
      <c r="C311" s="5" t="s">
        <v>9</v>
      </c>
      <c r="D311" s="5" t="s">
        <v>22</v>
      </c>
      <c r="E311" s="6">
        <v>44896</v>
      </c>
      <c r="F311" s="5">
        <v>996.34</v>
      </c>
      <c r="G311" s="5" t="s">
        <v>82</v>
      </c>
      <c r="H311" s="5" t="s">
        <v>83</v>
      </c>
    </row>
    <row r="312" spans="1:8" x14ac:dyDescent="0.25">
      <c r="A312" s="5">
        <v>311</v>
      </c>
      <c r="B312" s="5" t="s">
        <v>74</v>
      </c>
      <c r="C312" s="5" t="s">
        <v>15</v>
      </c>
      <c r="D312" s="5" t="s">
        <v>32</v>
      </c>
      <c r="E312" s="6">
        <v>45274</v>
      </c>
      <c r="F312" s="5">
        <v>674.53</v>
      </c>
      <c r="G312" s="5" t="s">
        <v>81</v>
      </c>
      <c r="H312" s="6">
        <v>45294</v>
      </c>
    </row>
    <row r="313" spans="1:8" x14ac:dyDescent="0.25">
      <c r="A313" s="5">
        <v>312</v>
      </c>
      <c r="B313" s="5" t="s">
        <v>72</v>
      </c>
      <c r="C313" s="5" t="s">
        <v>7</v>
      </c>
      <c r="D313" s="5" t="s">
        <v>20</v>
      </c>
      <c r="E313" s="6">
        <v>45204</v>
      </c>
      <c r="F313" s="5">
        <v>644.19000000000005</v>
      </c>
      <c r="G313" s="5" t="s">
        <v>82</v>
      </c>
      <c r="H313" s="5" t="s">
        <v>83</v>
      </c>
    </row>
    <row r="314" spans="1:8" x14ac:dyDescent="0.25">
      <c r="A314" s="5">
        <v>313</v>
      </c>
      <c r="B314" s="5" t="s">
        <v>74</v>
      </c>
      <c r="C314" s="5" t="s">
        <v>9</v>
      </c>
      <c r="D314" s="5" t="s">
        <v>22</v>
      </c>
      <c r="E314" s="6">
        <v>45455</v>
      </c>
      <c r="F314" s="5">
        <v>146.91</v>
      </c>
      <c r="G314" s="5" t="s">
        <v>82</v>
      </c>
      <c r="H314" s="5" t="s">
        <v>83</v>
      </c>
    </row>
    <row r="315" spans="1:8" x14ac:dyDescent="0.25">
      <c r="A315" s="5">
        <v>314</v>
      </c>
      <c r="B315" s="5" t="s">
        <v>56</v>
      </c>
      <c r="C315" s="5" t="s">
        <v>15</v>
      </c>
      <c r="D315" s="5" t="s">
        <v>32</v>
      </c>
      <c r="E315" s="6">
        <v>45019</v>
      </c>
      <c r="F315" s="5">
        <v>560.71</v>
      </c>
      <c r="G315" s="5" t="s">
        <v>81</v>
      </c>
      <c r="H315" s="6">
        <v>45039</v>
      </c>
    </row>
    <row r="316" spans="1:8" x14ac:dyDescent="0.25">
      <c r="A316" s="5">
        <v>315</v>
      </c>
      <c r="B316" s="5" t="s">
        <v>70</v>
      </c>
      <c r="C316" s="5" t="s">
        <v>9</v>
      </c>
      <c r="D316" s="5" t="s">
        <v>28</v>
      </c>
      <c r="E316" s="6">
        <v>44982</v>
      </c>
      <c r="F316" s="5">
        <v>237.59</v>
      </c>
      <c r="G316" s="5" t="s">
        <v>81</v>
      </c>
      <c r="H316" s="6">
        <v>44992</v>
      </c>
    </row>
    <row r="317" spans="1:8" x14ac:dyDescent="0.25">
      <c r="A317" s="5">
        <v>316</v>
      </c>
      <c r="B317" s="5" t="s">
        <v>60</v>
      </c>
      <c r="C317" s="5" t="s">
        <v>15</v>
      </c>
      <c r="D317" s="5" t="s">
        <v>30</v>
      </c>
      <c r="E317" s="6">
        <v>45122</v>
      </c>
      <c r="F317" s="5">
        <v>247</v>
      </c>
      <c r="G317" s="5" t="s">
        <v>81</v>
      </c>
      <c r="H317" s="6">
        <v>45142</v>
      </c>
    </row>
    <row r="318" spans="1:8" x14ac:dyDescent="0.25">
      <c r="A318" s="5">
        <v>317</v>
      </c>
      <c r="B318" s="5" t="s">
        <v>64</v>
      </c>
      <c r="C318" s="5" t="s">
        <v>5</v>
      </c>
      <c r="D318" s="5" t="s">
        <v>29</v>
      </c>
      <c r="E318" s="6">
        <v>44822</v>
      </c>
      <c r="F318" s="5">
        <v>248.6</v>
      </c>
      <c r="G318" s="5" t="s">
        <v>81</v>
      </c>
      <c r="H318" s="6">
        <v>44826</v>
      </c>
    </row>
    <row r="319" spans="1:8" x14ac:dyDescent="0.25">
      <c r="A319" s="5">
        <v>318</v>
      </c>
      <c r="B319" s="5" t="s">
        <v>50</v>
      </c>
      <c r="C319" s="5" t="s">
        <v>11</v>
      </c>
      <c r="D319" s="5" t="s">
        <v>28</v>
      </c>
      <c r="E319" s="6">
        <v>45292</v>
      </c>
      <c r="F319" s="5">
        <v>279.25</v>
      </c>
      <c r="G319" s="5" t="s">
        <v>81</v>
      </c>
      <c r="H319" s="6">
        <v>45304</v>
      </c>
    </row>
    <row r="320" spans="1:8" x14ac:dyDescent="0.25">
      <c r="A320" s="5">
        <v>319</v>
      </c>
      <c r="B320" s="5" t="s">
        <v>68</v>
      </c>
      <c r="C320" s="5" t="s">
        <v>4</v>
      </c>
      <c r="D320" s="5" t="s">
        <v>30</v>
      </c>
      <c r="E320" s="6">
        <v>45006</v>
      </c>
      <c r="F320" s="5">
        <v>608.35</v>
      </c>
      <c r="G320" s="5" t="s">
        <v>81</v>
      </c>
      <c r="H320" s="6">
        <v>45008</v>
      </c>
    </row>
    <row r="321" spans="1:8" x14ac:dyDescent="0.25">
      <c r="A321" s="5">
        <v>320</v>
      </c>
      <c r="B321" s="5" t="s">
        <v>38</v>
      </c>
      <c r="C321" s="5" t="s">
        <v>7</v>
      </c>
      <c r="D321" s="5" t="s">
        <v>29</v>
      </c>
      <c r="E321" s="6">
        <v>45036</v>
      </c>
      <c r="F321" s="5">
        <v>291.99</v>
      </c>
      <c r="G321" s="5" t="s">
        <v>81</v>
      </c>
      <c r="H321" s="6">
        <v>45044</v>
      </c>
    </row>
    <row r="322" spans="1:8" x14ac:dyDescent="0.25">
      <c r="A322" s="5">
        <v>321</v>
      </c>
      <c r="B322" s="5" t="s">
        <v>52</v>
      </c>
      <c r="C322" s="5" t="s">
        <v>4</v>
      </c>
      <c r="D322" s="5" t="s">
        <v>32</v>
      </c>
      <c r="E322" s="6">
        <v>45361</v>
      </c>
      <c r="F322" s="5">
        <v>660.56</v>
      </c>
      <c r="G322" s="5" t="s">
        <v>81</v>
      </c>
      <c r="H322" s="6">
        <v>45363</v>
      </c>
    </row>
    <row r="323" spans="1:8" x14ac:dyDescent="0.25">
      <c r="A323" s="5">
        <v>322</v>
      </c>
      <c r="B323" s="5" t="s">
        <v>64</v>
      </c>
      <c r="C323" s="5" t="s">
        <v>10</v>
      </c>
      <c r="D323" s="5" t="s">
        <v>24</v>
      </c>
      <c r="E323" s="6">
        <v>45089</v>
      </c>
      <c r="F323" s="5">
        <v>113.04</v>
      </c>
      <c r="G323" s="5" t="s">
        <v>81</v>
      </c>
      <c r="H323" s="6">
        <v>45095</v>
      </c>
    </row>
    <row r="324" spans="1:8" x14ac:dyDescent="0.25">
      <c r="A324" s="5">
        <v>323</v>
      </c>
      <c r="B324" s="5" t="s">
        <v>58</v>
      </c>
      <c r="C324" s="5" t="s">
        <v>5</v>
      </c>
      <c r="D324" s="5" t="s">
        <v>31</v>
      </c>
      <c r="E324" s="6">
        <v>45032</v>
      </c>
      <c r="F324" s="5">
        <v>594.15</v>
      </c>
      <c r="G324" s="5" t="s">
        <v>81</v>
      </c>
      <c r="H324" s="6">
        <v>45036</v>
      </c>
    </row>
    <row r="325" spans="1:8" x14ac:dyDescent="0.25">
      <c r="A325" s="5">
        <v>324</v>
      </c>
      <c r="B325" s="5" t="s">
        <v>74</v>
      </c>
      <c r="C325" s="5" t="s">
        <v>4</v>
      </c>
      <c r="D325" s="5" t="s">
        <v>31</v>
      </c>
      <c r="E325" s="6">
        <v>44828</v>
      </c>
      <c r="F325" s="5">
        <v>742.39</v>
      </c>
      <c r="G325" s="5" t="s">
        <v>82</v>
      </c>
      <c r="H325" s="5" t="s">
        <v>83</v>
      </c>
    </row>
    <row r="326" spans="1:8" x14ac:dyDescent="0.25">
      <c r="A326" s="5">
        <v>325</v>
      </c>
      <c r="B326" s="5" t="s">
        <v>58</v>
      </c>
      <c r="C326" s="5" t="s">
        <v>11</v>
      </c>
      <c r="D326" s="5" t="s">
        <v>28</v>
      </c>
      <c r="E326" s="6">
        <v>45421</v>
      </c>
      <c r="F326" s="5">
        <v>425.07</v>
      </c>
      <c r="G326" s="5" t="s">
        <v>82</v>
      </c>
      <c r="H326" s="5" t="s">
        <v>83</v>
      </c>
    </row>
    <row r="327" spans="1:8" x14ac:dyDescent="0.25">
      <c r="A327" s="5">
        <v>326</v>
      </c>
      <c r="B327" s="5" t="s">
        <v>52</v>
      </c>
      <c r="C327" s="5" t="s">
        <v>14</v>
      </c>
      <c r="D327" s="5" t="s">
        <v>31</v>
      </c>
      <c r="E327" s="6">
        <v>45212</v>
      </c>
      <c r="F327" s="5">
        <v>315.83999999999997</v>
      </c>
      <c r="G327" s="5" t="s">
        <v>81</v>
      </c>
      <c r="H327" s="6">
        <v>45230</v>
      </c>
    </row>
    <row r="328" spans="1:8" x14ac:dyDescent="0.25">
      <c r="A328" s="5">
        <v>327</v>
      </c>
      <c r="B328" s="5" t="s">
        <v>72</v>
      </c>
      <c r="C328" s="5" t="s">
        <v>5</v>
      </c>
      <c r="D328" s="5" t="s">
        <v>24</v>
      </c>
      <c r="E328" s="6">
        <v>45093</v>
      </c>
      <c r="F328" s="5">
        <v>492.66</v>
      </c>
      <c r="G328" s="5" t="s">
        <v>81</v>
      </c>
      <c r="H328" s="6">
        <v>45097</v>
      </c>
    </row>
    <row r="329" spans="1:8" x14ac:dyDescent="0.25">
      <c r="A329" s="5">
        <v>328</v>
      </c>
      <c r="B329" s="5" t="s">
        <v>54</v>
      </c>
      <c r="C329" s="5" t="s">
        <v>11</v>
      </c>
      <c r="D329" s="5" t="s">
        <v>31</v>
      </c>
      <c r="E329" s="6">
        <v>44806</v>
      </c>
      <c r="F329" s="5">
        <v>953.19</v>
      </c>
      <c r="G329" s="5" t="s">
        <v>81</v>
      </c>
      <c r="H329" s="6">
        <v>44818</v>
      </c>
    </row>
    <row r="330" spans="1:8" x14ac:dyDescent="0.25">
      <c r="A330" s="5">
        <v>329</v>
      </c>
      <c r="B330" s="5" t="s">
        <v>68</v>
      </c>
      <c r="C330" s="5" t="s">
        <v>13</v>
      </c>
      <c r="D330" s="5" t="s">
        <v>30</v>
      </c>
      <c r="E330" s="6">
        <v>45490</v>
      </c>
      <c r="F330" s="5">
        <v>204.88</v>
      </c>
      <c r="G330" s="5" t="s">
        <v>81</v>
      </c>
      <c r="H330" s="6">
        <v>45505</v>
      </c>
    </row>
    <row r="331" spans="1:8" x14ac:dyDescent="0.25">
      <c r="A331" s="5">
        <v>330</v>
      </c>
      <c r="B331" s="5" t="s">
        <v>66</v>
      </c>
      <c r="C331" s="5" t="s">
        <v>14</v>
      </c>
      <c r="D331" s="5" t="s">
        <v>30</v>
      </c>
      <c r="E331" s="6">
        <v>44940</v>
      </c>
      <c r="F331" s="5">
        <v>480.07</v>
      </c>
      <c r="G331" s="5" t="s">
        <v>81</v>
      </c>
      <c r="H331" s="6">
        <v>44958</v>
      </c>
    </row>
    <row r="332" spans="1:8" x14ac:dyDescent="0.25">
      <c r="A332" s="5">
        <v>331</v>
      </c>
      <c r="B332" s="5" t="s">
        <v>56</v>
      </c>
      <c r="C332" s="5" t="s">
        <v>15</v>
      </c>
      <c r="D332" s="5" t="s">
        <v>30</v>
      </c>
      <c r="E332" s="6">
        <v>45314</v>
      </c>
      <c r="F332" s="5">
        <v>883.84</v>
      </c>
      <c r="G332" s="5" t="s">
        <v>81</v>
      </c>
      <c r="H332" s="6">
        <v>45334</v>
      </c>
    </row>
    <row r="333" spans="1:8" x14ac:dyDescent="0.25">
      <c r="A333" s="5">
        <v>332</v>
      </c>
      <c r="B333" s="5" t="s">
        <v>56</v>
      </c>
      <c r="C333" s="5" t="s">
        <v>14</v>
      </c>
      <c r="D333" s="5" t="s">
        <v>30</v>
      </c>
      <c r="E333" s="6">
        <v>44906</v>
      </c>
      <c r="F333" s="5">
        <v>824.2</v>
      </c>
      <c r="G333" s="5" t="s">
        <v>81</v>
      </c>
      <c r="H333" s="6">
        <v>44924</v>
      </c>
    </row>
    <row r="334" spans="1:8" x14ac:dyDescent="0.25">
      <c r="A334" s="5">
        <v>333</v>
      </c>
      <c r="B334" s="5" t="s">
        <v>44</v>
      </c>
      <c r="C334" s="5" t="s">
        <v>10</v>
      </c>
      <c r="D334" s="5" t="s">
        <v>22</v>
      </c>
      <c r="E334" s="6">
        <v>45103</v>
      </c>
      <c r="F334" s="5">
        <v>787.15</v>
      </c>
      <c r="G334" s="5" t="s">
        <v>81</v>
      </c>
      <c r="H334" s="6">
        <v>45109</v>
      </c>
    </row>
    <row r="335" spans="1:8" x14ac:dyDescent="0.25">
      <c r="A335" s="5">
        <v>334</v>
      </c>
      <c r="B335" s="5" t="s">
        <v>38</v>
      </c>
      <c r="C335" s="5" t="s">
        <v>2</v>
      </c>
      <c r="D335" s="5" t="s">
        <v>30</v>
      </c>
      <c r="E335" s="6">
        <v>45035</v>
      </c>
      <c r="F335" s="5">
        <v>601.25</v>
      </c>
      <c r="G335" s="5" t="s">
        <v>81</v>
      </c>
      <c r="H335" s="6">
        <v>45036</v>
      </c>
    </row>
    <row r="336" spans="1:8" x14ac:dyDescent="0.25">
      <c r="A336" s="5">
        <v>335</v>
      </c>
      <c r="B336" s="5" t="s">
        <v>52</v>
      </c>
      <c r="C336" s="5" t="s">
        <v>10</v>
      </c>
      <c r="D336" s="5" t="s">
        <v>26</v>
      </c>
      <c r="E336" s="6">
        <v>45152</v>
      </c>
      <c r="F336" s="5">
        <v>452.59</v>
      </c>
      <c r="G336" s="5" t="s">
        <v>81</v>
      </c>
      <c r="H336" s="6">
        <v>45158</v>
      </c>
    </row>
    <row r="337" spans="1:8" x14ac:dyDescent="0.25">
      <c r="A337" s="5">
        <v>336</v>
      </c>
      <c r="B337" s="5" t="s">
        <v>66</v>
      </c>
      <c r="C337" s="5" t="s">
        <v>11</v>
      </c>
      <c r="D337" s="5" t="s">
        <v>32</v>
      </c>
      <c r="E337" s="6">
        <v>45094</v>
      </c>
      <c r="F337" s="5">
        <v>104.02</v>
      </c>
      <c r="G337" s="5" t="s">
        <v>82</v>
      </c>
      <c r="H337" s="5" t="s">
        <v>83</v>
      </c>
    </row>
    <row r="338" spans="1:8" x14ac:dyDescent="0.25">
      <c r="A338" s="5">
        <v>337</v>
      </c>
      <c r="B338" s="5" t="s">
        <v>62</v>
      </c>
      <c r="C338" s="5" t="s">
        <v>15</v>
      </c>
      <c r="D338" s="5" t="s">
        <v>33</v>
      </c>
      <c r="E338" s="6">
        <v>44892</v>
      </c>
      <c r="F338" s="5">
        <v>704.46</v>
      </c>
      <c r="G338" s="5" t="s">
        <v>81</v>
      </c>
      <c r="H338" s="6">
        <v>44912</v>
      </c>
    </row>
    <row r="339" spans="1:8" x14ac:dyDescent="0.25">
      <c r="A339" s="5">
        <v>338</v>
      </c>
      <c r="B339" s="5" t="s">
        <v>60</v>
      </c>
      <c r="C339" s="5" t="s">
        <v>13</v>
      </c>
      <c r="D339" s="5" t="s">
        <v>31</v>
      </c>
      <c r="E339" s="6">
        <v>45008</v>
      </c>
      <c r="F339" s="5">
        <v>290.61</v>
      </c>
      <c r="G339" s="5" t="s">
        <v>81</v>
      </c>
      <c r="H339" s="6">
        <v>45023</v>
      </c>
    </row>
    <row r="340" spans="1:8" x14ac:dyDescent="0.25">
      <c r="A340" s="5">
        <v>339</v>
      </c>
      <c r="B340" s="5" t="s">
        <v>46</v>
      </c>
      <c r="C340" s="5" t="s">
        <v>14</v>
      </c>
      <c r="D340" s="5" t="s">
        <v>33</v>
      </c>
      <c r="E340" s="6">
        <v>45183</v>
      </c>
      <c r="F340" s="5">
        <v>177.02</v>
      </c>
      <c r="G340" s="5" t="s">
        <v>81</v>
      </c>
      <c r="H340" s="6">
        <v>45201</v>
      </c>
    </row>
    <row r="341" spans="1:8" x14ac:dyDescent="0.25">
      <c r="A341" s="5">
        <v>340</v>
      </c>
      <c r="B341" s="5" t="s">
        <v>58</v>
      </c>
      <c r="C341" s="5" t="s">
        <v>9</v>
      </c>
      <c r="D341" s="5" t="s">
        <v>24</v>
      </c>
      <c r="E341" s="6">
        <v>44910</v>
      </c>
      <c r="F341" s="5">
        <v>399.37</v>
      </c>
      <c r="G341" s="5" t="s">
        <v>82</v>
      </c>
      <c r="H341" s="5" t="s">
        <v>83</v>
      </c>
    </row>
    <row r="342" spans="1:8" x14ac:dyDescent="0.25">
      <c r="A342" s="5">
        <v>341</v>
      </c>
      <c r="B342" s="5" t="s">
        <v>42</v>
      </c>
      <c r="C342" s="5" t="s">
        <v>5</v>
      </c>
      <c r="D342" s="5" t="s">
        <v>26</v>
      </c>
      <c r="E342" s="6">
        <v>44828</v>
      </c>
      <c r="F342" s="5">
        <v>617.65</v>
      </c>
      <c r="G342" s="5" t="s">
        <v>82</v>
      </c>
      <c r="H342" s="5" t="s">
        <v>83</v>
      </c>
    </row>
    <row r="343" spans="1:8" x14ac:dyDescent="0.25">
      <c r="A343" s="5">
        <v>342</v>
      </c>
      <c r="B343" s="5" t="s">
        <v>44</v>
      </c>
      <c r="C343" s="5" t="s">
        <v>14</v>
      </c>
      <c r="D343" s="5" t="s">
        <v>20</v>
      </c>
      <c r="E343" s="6">
        <v>45070</v>
      </c>
      <c r="F343" s="5">
        <v>919.62</v>
      </c>
      <c r="G343" s="5" t="s">
        <v>81</v>
      </c>
      <c r="H343" s="6">
        <v>45088</v>
      </c>
    </row>
    <row r="344" spans="1:8" x14ac:dyDescent="0.25">
      <c r="A344" s="5">
        <v>343</v>
      </c>
      <c r="B344" s="5" t="s">
        <v>46</v>
      </c>
      <c r="C344" s="5" t="s">
        <v>15</v>
      </c>
      <c r="D344" s="5" t="s">
        <v>32</v>
      </c>
      <c r="E344" s="6">
        <v>45217</v>
      </c>
      <c r="F344" s="5">
        <v>429.64</v>
      </c>
      <c r="G344" s="5" t="s">
        <v>81</v>
      </c>
      <c r="H344" s="6">
        <v>45237</v>
      </c>
    </row>
    <row r="345" spans="1:8" x14ac:dyDescent="0.25">
      <c r="A345" s="5">
        <v>344</v>
      </c>
      <c r="B345" s="5" t="s">
        <v>72</v>
      </c>
      <c r="C345" s="5" t="s">
        <v>11</v>
      </c>
      <c r="D345" s="5" t="s">
        <v>31</v>
      </c>
      <c r="E345" s="6">
        <v>45078</v>
      </c>
      <c r="F345" s="5">
        <v>916.48</v>
      </c>
      <c r="G345" s="5" t="s">
        <v>81</v>
      </c>
      <c r="H345" s="6">
        <v>45090</v>
      </c>
    </row>
    <row r="346" spans="1:8" x14ac:dyDescent="0.25">
      <c r="A346" s="5">
        <v>345</v>
      </c>
      <c r="B346" s="5" t="s">
        <v>74</v>
      </c>
      <c r="C346" s="5" t="s">
        <v>10</v>
      </c>
      <c r="D346" s="5" t="s">
        <v>22</v>
      </c>
      <c r="E346" s="6">
        <v>45446</v>
      </c>
      <c r="F346" s="5">
        <v>629.82000000000005</v>
      </c>
      <c r="G346" s="5" t="s">
        <v>82</v>
      </c>
      <c r="H346" s="5" t="s">
        <v>83</v>
      </c>
    </row>
    <row r="347" spans="1:8" x14ac:dyDescent="0.25">
      <c r="A347" s="5">
        <v>346</v>
      </c>
      <c r="B347" s="5" t="s">
        <v>64</v>
      </c>
      <c r="C347" s="5" t="s">
        <v>5</v>
      </c>
      <c r="D347" s="5" t="s">
        <v>32</v>
      </c>
      <c r="E347" s="6">
        <v>45299</v>
      </c>
      <c r="F347" s="5">
        <v>128.57</v>
      </c>
      <c r="G347" s="5" t="s">
        <v>82</v>
      </c>
      <c r="H347" s="5" t="s">
        <v>83</v>
      </c>
    </row>
    <row r="348" spans="1:8" x14ac:dyDescent="0.25">
      <c r="A348" s="5">
        <v>347</v>
      </c>
      <c r="B348" s="5" t="s">
        <v>50</v>
      </c>
      <c r="C348" s="5" t="s">
        <v>5</v>
      </c>
      <c r="D348" s="5" t="s">
        <v>31</v>
      </c>
      <c r="E348" s="6">
        <v>45394</v>
      </c>
      <c r="F348" s="5">
        <v>536.51</v>
      </c>
      <c r="G348" s="5" t="s">
        <v>81</v>
      </c>
      <c r="H348" s="6">
        <v>45398</v>
      </c>
    </row>
    <row r="349" spans="1:8" x14ac:dyDescent="0.25">
      <c r="A349" s="5">
        <v>348</v>
      </c>
      <c r="B349" s="5" t="s">
        <v>74</v>
      </c>
      <c r="C349" s="5" t="s">
        <v>14</v>
      </c>
      <c r="D349" s="5" t="s">
        <v>24</v>
      </c>
      <c r="E349" s="6">
        <v>45225</v>
      </c>
      <c r="F349" s="5">
        <v>107.43</v>
      </c>
      <c r="G349" s="5" t="s">
        <v>82</v>
      </c>
      <c r="H349" s="5" t="s">
        <v>83</v>
      </c>
    </row>
    <row r="350" spans="1:8" x14ac:dyDescent="0.25">
      <c r="A350" s="5">
        <v>349</v>
      </c>
      <c r="B350" s="5" t="s">
        <v>42</v>
      </c>
      <c r="C350" s="5" t="s">
        <v>11</v>
      </c>
      <c r="D350" s="5" t="s">
        <v>29</v>
      </c>
      <c r="E350" s="6">
        <v>45345</v>
      </c>
      <c r="F350" s="5">
        <v>180.15</v>
      </c>
      <c r="G350" s="5" t="s">
        <v>81</v>
      </c>
      <c r="H350" s="6">
        <v>45357</v>
      </c>
    </row>
    <row r="351" spans="1:8" x14ac:dyDescent="0.25">
      <c r="A351" s="5">
        <v>350</v>
      </c>
      <c r="B351" s="5" t="s">
        <v>56</v>
      </c>
      <c r="C351" s="5" t="s">
        <v>9</v>
      </c>
      <c r="D351" s="5" t="s">
        <v>32</v>
      </c>
      <c r="E351" s="6">
        <v>45056</v>
      </c>
      <c r="F351" s="5">
        <v>747.96</v>
      </c>
      <c r="G351" s="5" t="s">
        <v>82</v>
      </c>
      <c r="H351" s="5" t="s">
        <v>83</v>
      </c>
    </row>
    <row r="352" spans="1:8" x14ac:dyDescent="0.25">
      <c r="A352" s="5">
        <v>351</v>
      </c>
      <c r="B352" s="5" t="s">
        <v>74</v>
      </c>
      <c r="C352" s="5" t="s">
        <v>7</v>
      </c>
      <c r="D352" s="5" t="s">
        <v>33</v>
      </c>
      <c r="E352" s="6">
        <v>45320</v>
      </c>
      <c r="F352" s="5">
        <v>712.13</v>
      </c>
      <c r="G352" s="5" t="s">
        <v>81</v>
      </c>
      <c r="H352" s="6">
        <v>45328</v>
      </c>
    </row>
    <row r="353" spans="1:8" x14ac:dyDescent="0.25">
      <c r="A353" s="5">
        <v>352</v>
      </c>
      <c r="B353" s="5" t="s">
        <v>70</v>
      </c>
      <c r="C353" s="5" t="s">
        <v>5</v>
      </c>
      <c r="D353" s="5" t="s">
        <v>32</v>
      </c>
      <c r="E353" s="6">
        <v>45026</v>
      </c>
      <c r="F353" s="5">
        <v>198.53</v>
      </c>
      <c r="G353" s="5" t="s">
        <v>82</v>
      </c>
      <c r="H353" s="5" t="s">
        <v>83</v>
      </c>
    </row>
    <row r="354" spans="1:8" x14ac:dyDescent="0.25">
      <c r="A354" s="5">
        <v>353</v>
      </c>
      <c r="B354" s="5" t="s">
        <v>70</v>
      </c>
      <c r="C354" s="5" t="s">
        <v>15</v>
      </c>
      <c r="D354" s="5" t="s">
        <v>22</v>
      </c>
      <c r="E354" s="6">
        <v>45442</v>
      </c>
      <c r="F354" s="5">
        <v>896.84</v>
      </c>
      <c r="G354" s="5" t="s">
        <v>82</v>
      </c>
      <c r="H354" s="5" t="s">
        <v>83</v>
      </c>
    </row>
    <row r="355" spans="1:8" x14ac:dyDescent="0.25">
      <c r="A355" s="5">
        <v>354</v>
      </c>
      <c r="B355" s="5" t="s">
        <v>54</v>
      </c>
      <c r="C355" s="5" t="s">
        <v>9</v>
      </c>
      <c r="D355" s="5" t="s">
        <v>20</v>
      </c>
      <c r="E355" s="6">
        <v>45447</v>
      </c>
      <c r="F355" s="5">
        <v>618.13</v>
      </c>
      <c r="G355" s="5" t="s">
        <v>82</v>
      </c>
      <c r="H355" s="5" t="s">
        <v>83</v>
      </c>
    </row>
    <row r="356" spans="1:8" x14ac:dyDescent="0.25">
      <c r="A356" s="5">
        <v>355</v>
      </c>
      <c r="B356" s="5" t="s">
        <v>54</v>
      </c>
      <c r="C356" s="5" t="s">
        <v>14</v>
      </c>
      <c r="D356" s="5" t="s">
        <v>30</v>
      </c>
      <c r="E356" s="6">
        <v>45398</v>
      </c>
      <c r="F356" s="5">
        <v>202.66</v>
      </c>
      <c r="G356" s="5" t="s">
        <v>81</v>
      </c>
      <c r="H356" s="6">
        <v>45416</v>
      </c>
    </row>
    <row r="357" spans="1:8" x14ac:dyDescent="0.25">
      <c r="A357" s="5">
        <v>356</v>
      </c>
      <c r="B357" s="5" t="s">
        <v>50</v>
      </c>
      <c r="C357" s="5" t="s">
        <v>5</v>
      </c>
      <c r="D357" s="5" t="s">
        <v>33</v>
      </c>
      <c r="E357" s="6">
        <v>44920</v>
      </c>
      <c r="F357" s="5">
        <v>565.86</v>
      </c>
      <c r="G357" s="5" t="s">
        <v>82</v>
      </c>
      <c r="H357" s="5" t="s">
        <v>83</v>
      </c>
    </row>
    <row r="358" spans="1:8" x14ac:dyDescent="0.25">
      <c r="A358" s="5">
        <v>357</v>
      </c>
      <c r="B358" s="5" t="s">
        <v>48</v>
      </c>
      <c r="C358" s="5" t="s">
        <v>13</v>
      </c>
      <c r="D358" s="5" t="s">
        <v>22</v>
      </c>
      <c r="E358" s="6">
        <v>45258</v>
      </c>
      <c r="F358" s="5">
        <v>987.08</v>
      </c>
      <c r="G358" s="5" t="s">
        <v>81</v>
      </c>
      <c r="H358" s="6">
        <v>45273</v>
      </c>
    </row>
    <row r="359" spans="1:8" x14ac:dyDescent="0.25">
      <c r="A359" s="5">
        <v>358</v>
      </c>
      <c r="B359" s="5" t="s">
        <v>68</v>
      </c>
      <c r="C359" s="5" t="s">
        <v>11</v>
      </c>
      <c r="D359" s="5" t="s">
        <v>20</v>
      </c>
      <c r="E359" s="6">
        <v>45311</v>
      </c>
      <c r="F359" s="5">
        <v>102.71</v>
      </c>
      <c r="G359" s="5" t="s">
        <v>81</v>
      </c>
      <c r="H359" s="6">
        <v>45323</v>
      </c>
    </row>
    <row r="360" spans="1:8" x14ac:dyDescent="0.25">
      <c r="A360" s="5">
        <v>359</v>
      </c>
      <c r="B360" s="5" t="s">
        <v>68</v>
      </c>
      <c r="C360" s="5" t="s">
        <v>7</v>
      </c>
      <c r="D360" s="5" t="s">
        <v>26</v>
      </c>
      <c r="E360" s="6">
        <v>45184</v>
      </c>
      <c r="F360" s="5">
        <v>817.87</v>
      </c>
      <c r="G360" s="5" t="s">
        <v>81</v>
      </c>
      <c r="H360" s="6">
        <v>45192</v>
      </c>
    </row>
    <row r="361" spans="1:8" x14ac:dyDescent="0.25">
      <c r="A361" s="5">
        <v>360</v>
      </c>
      <c r="B361" s="5" t="s">
        <v>46</v>
      </c>
      <c r="C361" s="5" t="s">
        <v>15</v>
      </c>
      <c r="D361" s="5" t="s">
        <v>33</v>
      </c>
      <c r="E361" s="6">
        <v>44849</v>
      </c>
      <c r="F361" s="5">
        <v>163.36000000000001</v>
      </c>
      <c r="G361" s="5" t="s">
        <v>81</v>
      </c>
      <c r="H361" s="6">
        <v>44869</v>
      </c>
    </row>
    <row r="362" spans="1:8" x14ac:dyDescent="0.25">
      <c r="A362" s="5">
        <v>361</v>
      </c>
      <c r="B362" s="5" t="s">
        <v>62</v>
      </c>
      <c r="C362" s="5" t="s">
        <v>11</v>
      </c>
      <c r="D362" s="5" t="s">
        <v>20</v>
      </c>
      <c r="E362" s="6">
        <v>45191</v>
      </c>
      <c r="F362" s="5">
        <v>982.59</v>
      </c>
      <c r="G362" s="5" t="s">
        <v>81</v>
      </c>
      <c r="H362" s="6">
        <v>45203</v>
      </c>
    </row>
    <row r="363" spans="1:8" x14ac:dyDescent="0.25">
      <c r="A363" s="5">
        <v>362</v>
      </c>
      <c r="B363" s="5" t="s">
        <v>42</v>
      </c>
      <c r="C363" s="5" t="s">
        <v>11</v>
      </c>
      <c r="D363" s="5" t="s">
        <v>22</v>
      </c>
      <c r="E363" s="6">
        <v>45317</v>
      </c>
      <c r="F363" s="5">
        <v>411.54</v>
      </c>
      <c r="G363" s="5" t="s">
        <v>81</v>
      </c>
      <c r="H363" s="6">
        <v>45329</v>
      </c>
    </row>
    <row r="364" spans="1:8" x14ac:dyDescent="0.25">
      <c r="A364" s="5">
        <v>363</v>
      </c>
      <c r="B364" s="5" t="s">
        <v>50</v>
      </c>
      <c r="C364" s="5" t="s">
        <v>7</v>
      </c>
      <c r="D364" s="5" t="s">
        <v>26</v>
      </c>
      <c r="E364" s="6">
        <v>45327</v>
      </c>
      <c r="F364" s="5">
        <v>585.41999999999996</v>
      </c>
      <c r="G364" s="5" t="s">
        <v>82</v>
      </c>
      <c r="H364" s="5" t="s">
        <v>83</v>
      </c>
    </row>
    <row r="365" spans="1:8" x14ac:dyDescent="0.25">
      <c r="A365" s="5">
        <v>364</v>
      </c>
      <c r="B365" s="5" t="s">
        <v>54</v>
      </c>
      <c r="C365" s="5" t="s">
        <v>2</v>
      </c>
      <c r="D365" s="5" t="s">
        <v>32</v>
      </c>
      <c r="E365" s="6">
        <v>45281</v>
      </c>
      <c r="F365" s="5">
        <v>340</v>
      </c>
      <c r="G365" s="5" t="s">
        <v>81</v>
      </c>
      <c r="H365" s="6">
        <v>45282</v>
      </c>
    </row>
    <row r="366" spans="1:8" x14ac:dyDescent="0.25">
      <c r="A366" s="5">
        <v>365</v>
      </c>
      <c r="B366" s="5" t="s">
        <v>48</v>
      </c>
      <c r="C366" s="5" t="s">
        <v>2</v>
      </c>
      <c r="D366" s="5" t="s">
        <v>26</v>
      </c>
      <c r="E366" s="6">
        <v>44800</v>
      </c>
      <c r="F366" s="5">
        <v>366.36</v>
      </c>
      <c r="G366" s="5" t="s">
        <v>82</v>
      </c>
      <c r="H366" s="5" t="s">
        <v>83</v>
      </c>
    </row>
    <row r="367" spans="1:8" x14ac:dyDescent="0.25">
      <c r="A367" s="5">
        <v>366</v>
      </c>
      <c r="B367" s="5" t="s">
        <v>68</v>
      </c>
      <c r="C367" s="5" t="s">
        <v>2</v>
      </c>
      <c r="D367" s="5" t="s">
        <v>26</v>
      </c>
      <c r="E367" s="6">
        <v>45120</v>
      </c>
      <c r="F367" s="5">
        <v>336.21</v>
      </c>
      <c r="G367" s="5" t="s">
        <v>82</v>
      </c>
      <c r="H367" s="5" t="s">
        <v>83</v>
      </c>
    </row>
    <row r="368" spans="1:8" x14ac:dyDescent="0.25">
      <c r="A368" s="5">
        <v>367</v>
      </c>
      <c r="B368" s="5" t="s">
        <v>66</v>
      </c>
      <c r="C368" s="5" t="s">
        <v>5</v>
      </c>
      <c r="D368" s="5" t="s">
        <v>33</v>
      </c>
      <c r="E368" s="6">
        <v>45459</v>
      </c>
      <c r="F368" s="5">
        <v>204.14</v>
      </c>
      <c r="G368" s="5" t="s">
        <v>81</v>
      </c>
      <c r="H368" s="6">
        <v>45463</v>
      </c>
    </row>
    <row r="369" spans="1:8" x14ac:dyDescent="0.25">
      <c r="A369" s="5">
        <v>368</v>
      </c>
      <c r="B369" s="5" t="s">
        <v>60</v>
      </c>
      <c r="C369" s="5" t="s">
        <v>14</v>
      </c>
      <c r="D369" s="5" t="s">
        <v>22</v>
      </c>
      <c r="E369" s="6">
        <v>45346</v>
      </c>
      <c r="F369" s="5">
        <v>701.14</v>
      </c>
      <c r="G369" s="5" t="s">
        <v>81</v>
      </c>
      <c r="H369" s="6">
        <v>45364</v>
      </c>
    </row>
    <row r="370" spans="1:8" x14ac:dyDescent="0.25">
      <c r="A370" s="5">
        <v>369</v>
      </c>
      <c r="B370" s="5" t="s">
        <v>66</v>
      </c>
      <c r="C370" s="5" t="s">
        <v>14</v>
      </c>
      <c r="D370" s="5" t="s">
        <v>28</v>
      </c>
      <c r="E370" s="6">
        <v>45361</v>
      </c>
      <c r="F370" s="5">
        <v>109.82</v>
      </c>
      <c r="G370" s="5" t="s">
        <v>82</v>
      </c>
      <c r="H370" s="5" t="s">
        <v>83</v>
      </c>
    </row>
    <row r="371" spans="1:8" x14ac:dyDescent="0.25">
      <c r="A371" s="5">
        <v>370</v>
      </c>
      <c r="B371" s="5" t="s">
        <v>40</v>
      </c>
      <c r="C371" s="5" t="s">
        <v>9</v>
      </c>
      <c r="D371" s="5" t="s">
        <v>26</v>
      </c>
      <c r="E371" s="6">
        <v>45020</v>
      </c>
      <c r="F371" s="5">
        <v>983.53</v>
      </c>
      <c r="G371" s="5" t="s">
        <v>82</v>
      </c>
      <c r="H371" s="5" t="s">
        <v>83</v>
      </c>
    </row>
    <row r="372" spans="1:8" x14ac:dyDescent="0.25">
      <c r="A372" s="5">
        <v>371</v>
      </c>
      <c r="B372" s="5" t="s">
        <v>48</v>
      </c>
      <c r="C372" s="5" t="s">
        <v>7</v>
      </c>
      <c r="D372" s="5" t="s">
        <v>29</v>
      </c>
      <c r="E372" s="6">
        <v>45213</v>
      </c>
      <c r="F372" s="5">
        <v>867.17</v>
      </c>
      <c r="G372" s="5" t="s">
        <v>81</v>
      </c>
      <c r="H372" s="6">
        <v>45221</v>
      </c>
    </row>
    <row r="373" spans="1:8" x14ac:dyDescent="0.25">
      <c r="A373" s="5">
        <v>372</v>
      </c>
      <c r="B373" s="5" t="s">
        <v>40</v>
      </c>
      <c r="C373" s="5" t="s">
        <v>13</v>
      </c>
      <c r="D373" s="5" t="s">
        <v>24</v>
      </c>
      <c r="E373" s="6">
        <v>45434</v>
      </c>
      <c r="F373" s="5">
        <v>755.04</v>
      </c>
      <c r="G373" s="5" t="s">
        <v>82</v>
      </c>
      <c r="H373" s="5" t="s">
        <v>83</v>
      </c>
    </row>
    <row r="374" spans="1:8" x14ac:dyDescent="0.25">
      <c r="A374" s="5">
        <v>373</v>
      </c>
      <c r="B374" s="5" t="s">
        <v>46</v>
      </c>
      <c r="C374" s="5" t="s">
        <v>5</v>
      </c>
      <c r="D374" s="5" t="s">
        <v>29</v>
      </c>
      <c r="E374" s="6">
        <v>44991</v>
      </c>
      <c r="F374" s="5">
        <v>701.86</v>
      </c>
      <c r="G374" s="5" t="s">
        <v>82</v>
      </c>
      <c r="H374" s="5" t="s">
        <v>83</v>
      </c>
    </row>
    <row r="375" spans="1:8" x14ac:dyDescent="0.25">
      <c r="A375" s="5">
        <v>374</v>
      </c>
      <c r="B375" s="5" t="s">
        <v>50</v>
      </c>
      <c r="C375" s="5" t="s">
        <v>5</v>
      </c>
      <c r="D375" s="5" t="s">
        <v>28</v>
      </c>
      <c r="E375" s="6">
        <v>45388</v>
      </c>
      <c r="F375" s="5">
        <v>619.01</v>
      </c>
      <c r="G375" s="5" t="s">
        <v>81</v>
      </c>
      <c r="H375" s="6">
        <v>45392</v>
      </c>
    </row>
    <row r="376" spans="1:8" x14ac:dyDescent="0.25">
      <c r="A376" s="5">
        <v>375</v>
      </c>
      <c r="B376" s="5" t="s">
        <v>54</v>
      </c>
      <c r="C376" s="5" t="s">
        <v>13</v>
      </c>
      <c r="D376" s="5" t="s">
        <v>31</v>
      </c>
      <c r="E376" s="6">
        <v>45423</v>
      </c>
      <c r="F376" s="5">
        <v>545.27</v>
      </c>
      <c r="G376" s="5" t="s">
        <v>82</v>
      </c>
      <c r="H376" s="5" t="s">
        <v>83</v>
      </c>
    </row>
    <row r="377" spans="1:8" x14ac:dyDescent="0.25">
      <c r="A377" s="5">
        <v>376</v>
      </c>
      <c r="B377" s="5" t="s">
        <v>44</v>
      </c>
      <c r="C377" s="5" t="s">
        <v>9</v>
      </c>
      <c r="D377" s="5" t="s">
        <v>24</v>
      </c>
      <c r="E377" s="6">
        <v>45295</v>
      </c>
      <c r="F377" s="5">
        <v>690.28</v>
      </c>
      <c r="G377" s="5" t="s">
        <v>82</v>
      </c>
      <c r="H377" s="5" t="s">
        <v>83</v>
      </c>
    </row>
    <row r="378" spans="1:8" x14ac:dyDescent="0.25">
      <c r="A378" s="5">
        <v>377</v>
      </c>
      <c r="B378" s="5" t="s">
        <v>46</v>
      </c>
      <c r="C378" s="5" t="s">
        <v>11</v>
      </c>
      <c r="D378" s="5" t="s">
        <v>32</v>
      </c>
      <c r="E378" s="6">
        <v>44998</v>
      </c>
      <c r="F378" s="5">
        <v>569.23</v>
      </c>
      <c r="G378" s="5" t="s">
        <v>82</v>
      </c>
      <c r="H378" s="5" t="s">
        <v>83</v>
      </c>
    </row>
    <row r="379" spans="1:8" x14ac:dyDescent="0.25">
      <c r="A379" s="5">
        <v>378</v>
      </c>
      <c r="B379" s="5" t="s">
        <v>66</v>
      </c>
      <c r="C379" s="5" t="s">
        <v>9</v>
      </c>
      <c r="D379" s="5" t="s">
        <v>28</v>
      </c>
      <c r="E379" s="6">
        <v>44787</v>
      </c>
      <c r="F379" s="5">
        <v>888.19</v>
      </c>
      <c r="G379" s="5" t="s">
        <v>82</v>
      </c>
      <c r="H379" s="5" t="s">
        <v>83</v>
      </c>
    </row>
    <row r="380" spans="1:8" x14ac:dyDescent="0.25">
      <c r="A380" s="5">
        <v>379</v>
      </c>
      <c r="B380" s="5" t="s">
        <v>54</v>
      </c>
      <c r="C380" s="5" t="s">
        <v>7</v>
      </c>
      <c r="D380" s="5" t="s">
        <v>33</v>
      </c>
      <c r="E380" s="6">
        <v>45363</v>
      </c>
      <c r="F380" s="5">
        <v>924.47</v>
      </c>
      <c r="G380" s="5" t="s">
        <v>82</v>
      </c>
      <c r="H380" s="5" t="s">
        <v>83</v>
      </c>
    </row>
    <row r="381" spans="1:8" x14ac:dyDescent="0.25">
      <c r="A381" s="5">
        <v>380</v>
      </c>
      <c r="B381" s="5" t="s">
        <v>64</v>
      </c>
      <c r="C381" s="5" t="s">
        <v>10</v>
      </c>
      <c r="D381" s="5" t="s">
        <v>24</v>
      </c>
      <c r="E381" s="6">
        <v>44803</v>
      </c>
      <c r="F381" s="5">
        <v>220.11</v>
      </c>
      <c r="G381" s="5" t="s">
        <v>81</v>
      </c>
      <c r="H381" s="6">
        <v>44809</v>
      </c>
    </row>
    <row r="382" spans="1:8" x14ac:dyDescent="0.25">
      <c r="A382" s="5">
        <v>381</v>
      </c>
      <c r="B382" s="5" t="s">
        <v>42</v>
      </c>
      <c r="C382" s="5" t="s">
        <v>4</v>
      </c>
      <c r="D382" s="5" t="s">
        <v>30</v>
      </c>
      <c r="E382" s="6">
        <v>44937</v>
      </c>
      <c r="F382" s="5">
        <v>646.52</v>
      </c>
      <c r="G382" s="5" t="s">
        <v>81</v>
      </c>
      <c r="H382" s="6">
        <v>44939</v>
      </c>
    </row>
    <row r="383" spans="1:8" x14ac:dyDescent="0.25">
      <c r="A383" s="5">
        <v>382</v>
      </c>
      <c r="B383" s="5" t="s">
        <v>58</v>
      </c>
      <c r="C383" s="5" t="s">
        <v>13</v>
      </c>
      <c r="D383" s="5" t="s">
        <v>24</v>
      </c>
      <c r="E383" s="6">
        <v>45117</v>
      </c>
      <c r="F383" s="5">
        <v>385.68</v>
      </c>
      <c r="G383" s="5" t="s">
        <v>81</v>
      </c>
      <c r="H383" s="6">
        <v>45132</v>
      </c>
    </row>
    <row r="384" spans="1:8" x14ac:dyDescent="0.25">
      <c r="A384" s="5">
        <v>383</v>
      </c>
      <c r="B384" s="5" t="s">
        <v>48</v>
      </c>
      <c r="C384" s="5" t="s">
        <v>13</v>
      </c>
      <c r="D384" s="5" t="s">
        <v>28</v>
      </c>
      <c r="E384" s="6">
        <v>44946</v>
      </c>
      <c r="F384" s="5">
        <v>797.79</v>
      </c>
      <c r="G384" s="5" t="s">
        <v>81</v>
      </c>
      <c r="H384" s="6">
        <v>44961</v>
      </c>
    </row>
    <row r="385" spans="1:8" x14ac:dyDescent="0.25">
      <c r="A385" s="5">
        <v>384</v>
      </c>
      <c r="B385" s="5" t="s">
        <v>58</v>
      </c>
      <c r="C385" s="5" t="s">
        <v>4</v>
      </c>
      <c r="D385" s="5" t="s">
        <v>22</v>
      </c>
      <c r="E385" s="6">
        <v>44922</v>
      </c>
      <c r="F385" s="5">
        <v>179.17</v>
      </c>
      <c r="G385" s="5" t="s">
        <v>81</v>
      </c>
      <c r="H385" s="6">
        <v>44924</v>
      </c>
    </row>
    <row r="386" spans="1:8" x14ac:dyDescent="0.25">
      <c r="A386" s="5">
        <v>385</v>
      </c>
      <c r="B386" s="5" t="s">
        <v>46</v>
      </c>
      <c r="C386" s="5" t="s">
        <v>9</v>
      </c>
      <c r="D386" s="5" t="s">
        <v>31</v>
      </c>
      <c r="E386" s="6">
        <v>45048</v>
      </c>
      <c r="F386" s="5">
        <v>519.38</v>
      </c>
      <c r="G386" s="5" t="s">
        <v>82</v>
      </c>
      <c r="H386" s="5" t="s">
        <v>83</v>
      </c>
    </row>
    <row r="387" spans="1:8" x14ac:dyDescent="0.25">
      <c r="A387" s="5">
        <v>386</v>
      </c>
      <c r="B387" s="5" t="s">
        <v>56</v>
      </c>
      <c r="C387" s="5" t="s">
        <v>11</v>
      </c>
      <c r="D387" s="5" t="s">
        <v>24</v>
      </c>
      <c r="E387" s="6">
        <v>45430</v>
      </c>
      <c r="F387" s="5">
        <v>303.39999999999998</v>
      </c>
      <c r="G387" s="5" t="s">
        <v>81</v>
      </c>
      <c r="H387" s="6">
        <v>45442</v>
      </c>
    </row>
    <row r="388" spans="1:8" x14ac:dyDescent="0.25">
      <c r="A388" s="5">
        <v>387</v>
      </c>
      <c r="B388" s="5" t="s">
        <v>72</v>
      </c>
      <c r="C388" s="5" t="s">
        <v>10</v>
      </c>
      <c r="D388" s="5" t="s">
        <v>29</v>
      </c>
      <c r="E388" s="6">
        <v>45024</v>
      </c>
      <c r="F388" s="5">
        <v>533.16</v>
      </c>
      <c r="G388" s="5" t="s">
        <v>81</v>
      </c>
      <c r="H388" s="6">
        <v>45030</v>
      </c>
    </row>
    <row r="389" spans="1:8" x14ac:dyDescent="0.25">
      <c r="A389" s="5">
        <v>388</v>
      </c>
      <c r="B389" s="5" t="s">
        <v>38</v>
      </c>
      <c r="C389" s="5" t="s">
        <v>4</v>
      </c>
      <c r="D389" s="5" t="s">
        <v>24</v>
      </c>
      <c r="E389" s="6">
        <v>45182</v>
      </c>
      <c r="F389" s="5">
        <v>688.28</v>
      </c>
      <c r="G389" s="5" t="s">
        <v>81</v>
      </c>
      <c r="H389" s="6">
        <v>45184</v>
      </c>
    </row>
    <row r="390" spans="1:8" x14ac:dyDescent="0.25">
      <c r="A390" s="5">
        <v>389</v>
      </c>
      <c r="B390" s="5" t="s">
        <v>56</v>
      </c>
      <c r="C390" s="5" t="s">
        <v>15</v>
      </c>
      <c r="D390" s="5" t="s">
        <v>29</v>
      </c>
      <c r="E390" s="6">
        <v>45207</v>
      </c>
      <c r="F390" s="5">
        <v>104.78</v>
      </c>
      <c r="G390" s="5" t="s">
        <v>81</v>
      </c>
      <c r="H390" s="6">
        <v>45227</v>
      </c>
    </row>
    <row r="391" spans="1:8" x14ac:dyDescent="0.25">
      <c r="A391" s="5">
        <v>390</v>
      </c>
      <c r="B391" s="5" t="s">
        <v>74</v>
      </c>
      <c r="C391" s="5" t="s">
        <v>9</v>
      </c>
      <c r="D391" s="5" t="s">
        <v>24</v>
      </c>
      <c r="E391" s="6">
        <v>45425</v>
      </c>
      <c r="F391" s="5">
        <v>531.47</v>
      </c>
      <c r="G391" s="5" t="s">
        <v>81</v>
      </c>
      <c r="H391" s="6">
        <v>45435</v>
      </c>
    </row>
    <row r="392" spans="1:8" x14ac:dyDescent="0.25">
      <c r="A392" s="5">
        <v>391</v>
      </c>
      <c r="B392" s="5" t="s">
        <v>42</v>
      </c>
      <c r="C392" s="5" t="s">
        <v>4</v>
      </c>
      <c r="D392" s="5" t="s">
        <v>26</v>
      </c>
      <c r="E392" s="6">
        <v>45425</v>
      </c>
      <c r="F392" s="5">
        <v>927.48</v>
      </c>
      <c r="G392" s="5" t="s">
        <v>82</v>
      </c>
      <c r="H392" s="5" t="s">
        <v>83</v>
      </c>
    </row>
    <row r="393" spans="1:8" x14ac:dyDescent="0.25">
      <c r="A393" s="5">
        <v>392</v>
      </c>
      <c r="B393" s="5" t="s">
        <v>36</v>
      </c>
      <c r="C393" s="5" t="s">
        <v>11</v>
      </c>
      <c r="D393" s="5" t="s">
        <v>31</v>
      </c>
      <c r="E393" s="6">
        <v>45399</v>
      </c>
      <c r="F393" s="5">
        <v>412.55</v>
      </c>
      <c r="G393" s="5" t="s">
        <v>82</v>
      </c>
      <c r="H393" s="5" t="s">
        <v>83</v>
      </c>
    </row>
    <row r="394" spans="1:8" x14ac:dyDescent="0.25">
      <c r="A394" s="5">
        <v>393</v>
      </c>
      <c r="B394" s="5" t="s">
        <v>40</v>
      </c>
      <c r="C394" s="5" t="s">
        <v>7</v>
      </c>
      <c r="D394" s="5" t="s">
        <v>30</v>
      </c>
      <c r="E394" s="6">
        <v>44980</v>
      </c>
      <c r="F394" s="5">
        <v>844.64</v>
      </c>
      <c r="G394" s="5" t="s">
        <v>81</v>
      </c>
      <c r="H394" s="6">
        <v>44988</v>
      </c>
    </row>
    <row r="395" spans="1:8" x14ac:dyDescent="0.25">
      <c r="A395" s="5">
        <v>394</v>
      </c>
      <c r="B395" s="5" t="s">
        <v>44</v>
      </c>
      <c r="C395" s="5" t="s">
        <v>5</v>
      </c>
      <c r="D395" s="5" t="s">
        <v>31</v>
      </c>
      <c r="E395" s="6">
        <v>45198</v>
      </c>
      <c r="F395" s="5">
        <v>449.96</v>
      </c>
      <c r="G395" s="5" t="s">
        <v>82</v>
      </c>
      <c r="H395" s="5" t="s">
        <v>83</v>
      </c>
    </row>
    <row r="396" spans="1:8" x14ac:dyDescent="0.25">
      <c r="A396" s="5">
        <v>395</v>
      </c>
      <c r="B396" s="5" t="s">
        <v>60</v>
      </c>
      <c r="C396" s="5" t="s">
        <v>4</v>
      </c>
      <c r="D396" s="5" t="s">
        <v>28</v>
      </c>
      <c r="E396" s="6">
        <v>45113</v>
      </c>
      <c r="F396" s="5">
        <v>729.22</v>
      </c>
      <c r="G396" s="5" t="s">
        <v>81</v>
      </c>
      <c r="H396" s="6">
        <v>45115</v>
      </c>
    </row>
    <row r="397" spans="1:8" x14ac:dyDescent="0.25">
      <c r="A397" s="5">
        <v>396</v>
      </c>
      <c r="B397" s="5" t="s">
        <v>40</v>
      </c>
      <c r="C397" s="5" t="s">
        <v>4</v>
      </c>
      <c r="D397" s="5" t="s">
        <v>33</v>
      </c>
      <c r="E397" s="6">
        <v>45342</v>
      </c>
      <c r="F397" s="5">
        <v>192.93</v>
      </c>
      <c r="G397" s="5" t="s">
        <v>81</v>
      </c>
      <c r="H397" s="6">
        <v>45344</v>
      </c>
    </row>
    <row r="398" spans="1:8" x14ac:dyDescent="0.25">
      <c r="A398" s="5">
        <v>397</v>
      </c>
      <c r="B398" s="5" t="s">
        <v>36</v>
      </c>
      <c r="C398" s="5" t="s">
        <v>2</v>
      </c>
      <c r="D398" s="5" t="s">
        <v>24</v>
      </c>
      <c r="E398" s="6">
        <v>45137</v>
      </c>
      <c r="F398" s="5">
        <v>350.96</v>
      </c>
      <c r="G398" s="5" t="s">
        <v>82</v>
      </c>
      <c r="H398" s="5" t="s">
        <v>83</v>
      </c>
    </row>
    <row r="399" spans="1:8" x14ac:dyDescent="0.25">
      <c r="A399" s="5">
        <v>398</v>
      </c>
      <c r="B399" s="5" t="s">
        <v>36</v>
      </c>
      <c r="C399" s="5" t="s">
        <v>7</v>
      </c>
      <c r="D399" s="5" t="s">
        <v>26</v>
      </c>
      <c r="E399" s="6">
        <v>45065</v>
      </c>
      <c r="F399" s="5">
        <v>461.52</v>
      </c>
      <c r="G399" s="5" t="s">
        <v>82</v>
      </c>
      <c r="H399" s="5" t="s">
        <v>83</v>
      </c>
    </row>
    <row r="400" spans="1:8" x14ac:dyDescent="0.25">
      <c r="A400" s="5">
        <v>399</v>
      </c>
      <c r="B400" s="5" t="s">
        <v>60</v>
      </c>
      <c r="C400" s="5" t="s">
        <v>9</v>
      </c>
      <c r="D400" s="5" t="s">
        <v>28</v>
      </c>
      <c r="E400" s="6">
        <v>44920</v>
      </c>
      <c r="F400" s="5">
        <v>956.32</v>
      </c>
      <c r="G400" s="5" t="s">
        <v>82</v>
      </c>
      <c r="H400" s="5" t="s">
        <v>83</v>
      </c>
    </row>
    <row r="401" spans="1:8" x14ac:dyDescent="0.25">
      <c r="A401" s="5">
        <v>400</v>
      </c>
      <c r="B401" s="5" t="s">
        <v>46</v>
      </c>
      <c r="C401" s="5" t="s">
        <v>10</v>
      </c>
      <c r="D401" s="5" t="s">
        <v>30</v>
      </c>
      <c r="E401" s="6">
        <v>45138</v>
      </c>
      <c r="F401" s="5">
        <v>429.15</v>
      </c>
      <c r="G401" s="5" t="s">
        <v>81</v>
      </c>
      <c r="H401" s="6">
        <v>45144</v>
      </c>
    </row>
    <row r="402" spans="1:8" x14ac:dyDescent="0.25">
      <c r="A402" s="5">
        <v>401</v>
      </c>
      <c r="B402" s="5" t="s">
        <v>44</v>
      </c>
      <c r="C402" s="5" t="s">
        <v>15</v>
      </c>
      <c r="D402" s="5" t="s">
        <v>30</v>
      </c>
      <c r="E402" s="6">
        <v>45421</v>
      </c>
      <c r="F402" s="5">
        <v>463.34</v>
      </c>
      <c r="G402" s="5" t="s">
        <v>81</v>
      </c>
      <c r="H402" s="6">
        <v>45441</v>
      </c>
    </row>
    <row r="403" spans="1:8" x14ac:dyDescent="0.25">
      <c r="A403" s="5">
        <v>402</v>
      </c>
      <c r="B403" s="5" t="s">
        <v>36</v>
      </c>
      <c r="C403" s="5" t="s">
        <v>5</v>
      </c>
      <c r="D403" s="5" t="s">
        <v>31</v>
      </c>
      <c r="E403" s="6">
        <v>44983</v>
      </c>
      <c r="F403" s="5">
        <v>597.71</v>
      </c>
      <c r="G403" s="5" t="s">
        <v>81</v>
      </c>
      <c r="H403" s="6">
        <v>44987</v>
      </c>
    </row>
    <row r="404" spans="1:8" x14ac:dyDescent="0.25">
      <c r="A404" s="5">
        <v>403</v>
      </c>
      <c r="B404" s="5" t="s">
        <v>72</v>
      </c>
      <c r="C404" s="5" t="s">
        <v>9</v>
      </c>
      <c r="D404" s="5" t="s">
        <v>33</v>
      </c>
      <c r="E404" s="6">
        <v>45020</v>
      </c>
      <c r="F404" s="5">
        <v>377.73</v>
      </c>
      <c r="G404" s="5" t="s">
        <v>82</v>
      </c>
      <c r="H404" s="5" t="s">
        <v>83</v>
      </c>
    </row>
    <row r="405" spans="1:8" x14ac:dyDescent="0.25">
      <c r="A405" s="5">
        <v>404</v>
      </c>
      <c r="B405" s="5" t="s">
        <v>70</v>
      </c>
      <c r="C405" s="5" t="s">
        <v>11</v>
      </c>
      <c r="D405" s="5" t="s">
        <v>20</v>
      </c>
      <c r="E405" s="6">
        <v>44934</v>
      </c>
      <c r="F405" s="5">
        <v>951.26</v>
      </c>
      <c r="G405" s="5" t="s">
        <v>81</v>
      </c>
      <c r="H405" s="6">
        <v>44946</v>
      </c>
    </row>
    <row r="406" spans="1:8" x14ac:dyDescent="0.25">
      <c r="A406" s="5">
        <v>405</v>
      </c>
      <c r="B406" s="5" t="s">
        <v>56</v>
      </c>
      <c r="C406" s="5" t="s">
        <v>2</v>
      </c>
      <c r="D406" s="5" t="s">
        <v>24</v>
      </c>
      <c r="E406" s="6">
        <v>45213</v>
      </c>
      <c r="F406" s="5">
        <v>579.30999999999995</v>
      </c>
      <c r="G406" s="5" t="s">
        <v>82</v>
      </c>
      <c r="H406" s="5" t="s">
        <v>83</v>
      </c>
    </row>
    <row r="407" spans="1:8" x14ac:dyDescent="0.25">
      <c r="A407" s="5">
        <v>406</v>
      </c>
      <c r="B407" s="5" t="s">
        <v>36</v>
      </c>
      <c r="C407" s="5" t="s">
        <v>14</v>
      </c>
      <c r="D407" s="5" t="s">
        <v>33</v>
      </c>
      <c r="E407" s="6">
        <v>45046</v>
      </c>
      <c r="F407" s="5">
        <v>662.79</v>
      </c>
      <c r="G407" s="5" t="s">
        <v>81</v>
      </c>
      <c r="H407" s="6">
        <v>45064</v>
      </c>
    </row>
    <row r="408" spans="1:8" x14ac:dyDescent="0.25">
      <c r="A408" s="5">
        <v>407</v>
      </c>
      <c r="B408" s="5" t="s">
        <v>68</v>
      </c>
      <c r="C408" s="5" t="s">
        <v>11</v>
      </c>
      <c r="D408" s="5" t="s">
        <v>26</v>
      </c>
      <c r="E408" s="6">
        <v>44940</v>
      </c>
      <c r="F408" s="5">
        <v>758.85</v>
      </c>
      <c r="G408" s="5" t="s">
        <v>82</v>
      </c>
      <c r="H408" s="5" t="s">
        <v>83</v>
      </c>
    </row>
    <row r="409" spans="1:8" x14ac:dyDescent="0.25">
      <c r="A409" s="5">
        <v>408</v>
      </c>
      <c r="B409" s="5" t="s">
        <v>72</v>
      </c>
      <c r="C409" s="5" t="s">
        <v>15</v>
      </c>
      <c r="D409" s="5" t="s">
        <v>28</v>
      </c>
      <c r="E409" s="6">
        <v>45171</v>
      </c>
      <c r="F409" s="5">
        <v>658.94</v>
      </c>
      <c r="G409" s="5" t="s">
        <v>81</v>
      </c>
      <c r="H409" s="6">
        <v>45191</v>
      </c>
    </row>
    <row r="410" spans="1:8" x14ac:dyDescent="0.25">
      <c r="A410" s="5">
        <v>409</v>
      </c>
      <c r="B410" s="5" t="s">
        <v>40</v>
      </c>
      <c r="C410" s="5" t="s">
        <v>10</v>
      </c>
      <c r="D410" s="5" t="s">
        <v>22</v>
      </c>
      <c r="E410" s="6">
        <v>45257</v>
      </c>
      <c r="F410" s="5">
        <v>338.02</v>
      </c>
      <c r="G410" s="5" t="s">
        <v>81</v>
      </c>
      <c r="H410" s="6">
        <v>45263</v>
      </c>
    </row>
    <row r="411" spans="1:8" x14ac:dyDescent="0.25">
      <c r="A411" s="5">
        <v>410</v>
      </c>
      <c r="B411" s="5" t="s">
        <v>36</v>
      </c>
      <c r="C411" s="5" t="s">
        <v>10</v>
      </c>
      <c r="D411" s="5" t="s">
        <v>20</v>
      </c>
      <c r="E411" s="6">
        <v>45123</v>
      </c>
      <c r="F411" s="5">
        <v>191.73</v>
      </c>
      <c r="G411" s="5" t="s">
        <v>82</v>
      </c>
      <c r="H411" s="5" t="s">
        <v>83</v>
      </c>
    </row>
    <row r="412" spans="1:8" x14ac:dyDescent="0.25">
      <c r="A412" s="5">
        <v>411</v>
      </c>
      <c r="B412" s="5" t="s">
        <v>64</v>
      </c>
      <c r="C412" s="5" t="s">
        <v>4</v>
      </c>
      <c r="D412" s="5" t="s">
        <v>22</v>
      </c>
      <c r="E412" s="6">
        <v>44806</v>
      </c>
      <c r="F412" s="5">
        <v>353.1</v>
      </c>
      <c r="G412" s="5" t="s">
        <v>82</v>
      </c>
      <c r="H412" s="5" t="s">
        <v>83</v>
      </c>
    </row>
    <row r="413" spans="1:8" x14ac:dyDescent="0.25">
      <c r="A413" s="5">
        <v>412</v>
      </c>
      <c r="B413" s="5" t="s">
        <v>60</v>
      </c>
      <c r="C413" s="5" t="s">
        <v>11</v>
      </c>
      <c r="D413" s="5" t="s">
        <v>26</v>
      </c>
      <c r="E413" s="6">
        <v>45075</v>
      </c>
      <c r="F413" s="5">
        <v>506.21</v>
      </c>
      <c r="G413" s="5" t="s">
        <v>81</v>
      </c>
      <c r="H413" s="6">
        <v>45087</v>
      </c>
    </row>
    <row r="414" spans="1:8" x14ac:dyDescent="0.25">
      <c r="A414" s="5">
        <v>413</v>
      </c>
      <c r="B414" s="5" t="s">
        <v>38</v>
      </c>
      <c r="C414" s="5" t="s">
        <v>9</v>
      </c>
      <c r="D414" s="5" t="s">
        <v>33</v>
      </c>
      <c r="E414" s="6">
        <v>44983</v>
      </c>
      <c r="F414" s="5">
        <v>999.61</v>
      </c>
      <c r="G414" s="5" t="s">
        <v>82</v>
      </c>
      <c r="H414" s="5" t="s">
        <v>83</v>
      </c>
    </row>
    <row r="415" spans="1:8" x14ac:dyDescent="0.25">
      <c r="A415" s="5">
        <v>414</v>
      </c>
      <c r="B415" s="5" t="s">
        <v>60</v>
      </c>
      <c r="C415" s="5" t="s">
        <v>5</v>
      </c>
      <c r="D415" s="5" t="s">
        <v>28</v>
      </c>
      <c r="E415" s="6">
        <v>44876</v>
      </c>
      <c r="F415" s="5">
        <v>965.72</v>
      </c>
      <c r="G415" s="5" t="s">
        <v>81</v>
      </c>
      <c r="H415" s="6">
        <v>44880</v>
      </c>
    </row>
    <row r="416" spans="1:8" x14ac:dyDescent="0.25">
      <c r="A416" s="5">
        <v>415</v>
      </c>
      <c r="B416" s="5" t="s">
        <v>46</v>
      </c>
      <c r="C416" s="5" t="s">
        <v>2</v>
      </c>
      <c r="D416" s="5" t="s">
        <v>31</v>
      </c>
      <c r="E416" s="6">
        <v>45281</v>
      </c>
      <c r="F416" s="5">
        <v>320.52999999999997</v>
      </c>
      <c r="G416" s="5" t="s">
        <v>81</v>
      </c>
      <c r="H416" s="6">
        <v>45282</v>
      </c>
    </row>
    <row r="417" spans="1:8" x14ac:dyDescent="0.25">
      <c r="A417" s="5">
        <v>416</v>
      </c>
      <c r="B417" s="5" t="s">
        <v>66</v>
      </c>
      <c r="C417" s="5" t="s">
        <v>14</v>
      </c>
      <c r="D417" s="5" t="s">
        <v>24</v>
      </c>
      <c r="E417" s="6">
        <v>45163</v>
      </c>
      <c r="F417" s="5">
        <v>233.65</v>
      </c>
      <c r="G417" s="5" t="s">
        <v>81</v>
      </c>
      <c r="H417" s="6">
        <v>45181</v>
      </c>
    </row>
    <row r="418" spans="1:8" x14ac:dyDescent="0.25">
      <c r="A418" s="5">
        <v>417</v>
      </c>
      <c r="B418" s="5" t="s">
        <v>62</v>
      </c>
      <c r="C418" s="5" t="s">
        <v>5</v>
      </c>
      <c r="D418" s="5" t="s">
        <v>24</v>
      </c>
      <c r="E418" s="6">
        <v>45112</v>
      </c>
      <c r="F418" s="5">
        <v>743.11</v>
      </c>
      <c r="G418" s="5" t="s">
        <v>81</v>
      </c>
      <c r="H418" s="6">
        <v>45116</v>
      </c>
    </row>
    <row r="419" spans="1:8" x14ac:dyDescent="0.25">
      <c r="A419" s="5">
        <v>418</v>
      </c>
      <c r="B419" s="5" t="s">
        <v>50</v>
      </c>
      <c r="C419" s="5" t="s">
        <v>10</v>
      </c>
      <c r="D419" s="5" t="s">
        <v>32</v>
      </c>
      <c r="E419" s="6">
        <v>45042</v>
      </c>
      <c r="F419" s="5">
        <v>955.2</v>
      </c>
      <c r="G419" s="5" t="s">
        <v>81</v>
      </c>
      <c r="H419" s="6">
        <v>45048</v>
      </c>
    </row>
    <row r="420" spans="1:8" x14ac:dyDescent="0.25">
      <c r="A420" s="5">
        <v>419</v>
      </c>
      <c r="B420" s="5" t="s">
        <v>64</v>
      </c>
      <c r="C420" s="5" t="s">
        <v>13</v>
      </c>
      <c r="D420" s="5" t="s">
        <v>28</v>
      </c>
      <c r="E420" s="6">
        <v>45095</v>
      </c>
      <c r="F420" s="5">
        <v>512.72</v>
      </c>
      <c r="G420" s="5" t="s">
        <v>82</v>
      </c>
      <c r="H420" s="5" t="s">
        <v>83</v>
      </c>
    </row>
    <row r="421" spans="1:8" x14ac:dyDescent="0.25">
      <c r="A421" s="5">
        <v>420</v>
      </c>
      <c r="B421" s="5" t="s">
        <v>52</v>
      </c>
      <c r="C421" s="5" t="s">
        <v>5</v>
      </c>
      <c r="D421" s="5" t="s">
        <v>24</v>
      </c>
      <c r="E421" s="6">
        <v>45154</v>
      </c>
      <c r="F421" s="5">
        <v>254.23</v>
      </c>
      <c r="G421" s="5" t="s">
        <v>81</v>
      </c>
      <c r="H421" s="6">
        <v>45158</v>
      </c>
    </row>
    <row r="422" spans="1:8" x14ac:dyDescent="0.25">
      <c r="A422" s="5">
        <v>421</v>
      </c>
      <c r="B422" s="5" t="s">
        <v>68</v>
      </c>
      <c r="C422" s="5" t="s">
        <v>7</v>
      </c>
      <c r="D422" s="5" t="s">
        <v>33</v>
      </c>
      <c r="E422" s="6">
        <v>45093</v>
      </c>
      <c r="F422" s="5">
        <v>117.31</v>
      </c>
      <c r="G422" s="5" t="s">
        <v>81</v>
      </c>
      <c r="H422" s="6">
        <v>45101</v>
      </c>
    </row>
    <row r="423" spans="1:8" x14ac:dyDescent="0.25">
      <c r="A423" s="5">
        <v>422</v>
      </c>
      <c r="B423" s="5" t="s">
        <v>50</v>
      </c>
      <c r="C423" s="5" t="s">
        <v>2</v>
      </c>
      <c r="D423" s="5" t="s">
        <v>30</v>
      </c>
      <c r="E423" s="6">
        <v>44888</v>
      </c>
      <c r="F423" s="5">
        <v>443.91</v>
      </c>
      <c r="G423" s="5" t="s">
        <v>81</v>
      </c>
      <c r="H423" s="6">
        <v>44889</v>
      </c>
    </row>
    <row r="424" spans="1:8" x14ac:dyDescent="0.25">
      <c r="A424" s="5">
        <v>423</v>
      </c>
      <c r="B424" s="5" t="s">
        <v>58</v>
      </c>
      <c r="C424" s="5" t="s">
        <v>7</v>
      </c>
      <c r="D424" s="5" t="s">
        <v>28</v>
      </c>
      <c r="E424" s="6">
        <v>45025</v>
      </c>
      <c r="F424" s="5">
        <v>892.57</v>
      </c>
      <c r="G424" s="5" t="s">
        <v>81</v>
      </c>
      <c r="H424" s="6">
        <v>45033</v>
      </c>
    </row>
    <row r="425" spans="1:8" x14ac:dyDescent="0.25">
      <c r="A425" s="5">
        <v>424</v>
      </c>
      <c r="B425" s="5" t="s">
        <v>52</v>
      </c>
      <c r="C425" s="5" t="s">
        <v>15</v>
      </c>
      <c r="D425" s="5" t="s">
        <v>33</v>
      </c>
      <c r="E425" s="6">
        <v>44999</v>
      </c>
      <c r="F425" s="5">
        <v>551.54999999999995</v>
      </c>
      <c r="G425" s="5" t="s">
        <v>82</v>
      </c>
      <c r="H425" s="5" t="s">
        <v>83</v>
      </c>
    </row>
    <row r="426" spans="1:8" x14ac:dyDescent="0.25">
      <c r="A426" s="5">
        <v>425</v>
      </c>
      <c r="B426" s="5" t="s">
        <v>54</v>
      </c>
      <c r="C426" s="5" t="s">
        <v>15</v>
      </c>
      <c r="D426" s="5" t="s">
        <v>28</v>
      </c>
      <c r="E426" s="6">
        <v>44884</v>
      </c>
      <c r="F426" s="5">
        <v>154.28</v>
      </c>
      <c r="G426" s="5" t="s">
        <v>82</v>
      </c>
      <c r="H426" s="5" t="s">
        <v>83</v>
      </c>
    </row>
    <row r="427" spans="1:8" x14ac:dyDescent="0.25">
      <c r="A427" s="5">
        <v>426</v>
      </c>
      <c r="B427" s="5" t="s">
        <v>54</v>
      </c>
      <c r="C427" s="5" t="s">
        <v>11</v>
      </c>
      <c r="D427" s="5" t="s">
        <v>33</v>
      </c>
      <c r="E427" s="6">
        <v>45214</v>
      </c>
      <c r="F427" s="5">
        <v>552.28</v>
      </c>
      <c r="G427" s="5" t="s">
        <v>81</v>
      </c>
      <c r="H427" s="6">
        <v>45226</v>
      </c>
    </row>
    <row r="428" spans="1:8" x14ac:dyDescent="0.25">
      <c r="A428" s="5">
        <v>427</v>
      </c>
      <c r="B428" s="5" t="s">
        <v>60</v>
      </c>
      <c r="C428" s="5" t="s">
        <v>5</v>
      </c>
      <c r="D428" s="5" t="s">
        <v>22</v>
      </c>
      <c r="E428" s="6">
        <v>45361</v>
      </c>
      <c r="F428" s="5">
        <v>909.15</v>
      </c>
      <c r="G428" s="5" t="s">
        <v>81</v>
      </c>
      <c r="H428" s="6">
        <v>45365</v>
      </c>
    </row>
    <row r="429" spans="1:8" x14ac:dyDescent="0.25">
      <c r="A429" s="5">
        <v>428</v>
      </c>
      <c r="B429" s="5" t="s">
        <v>58</v>
      </c>
      <c r="C429" s="5" t="s">
        <v>5</v>
      </c>
      <c r="D429" s="5" t="s">
        <v>22</v>
      </c>
      <c r="E429" s="6">
        <v>45223</v>
      </c>
      <c r="F429" s="5">
        <v>301.29000000000002</v>
      </c>
      <c r="G429" s="5" t="s">
        <v>82</v>
      </c>
      <c r="H429" s="5" t="s">
        <v>83</v>
      </c>
    </row>
    <row r="430" spans="1:8" x14ac:dyDescent="0.25">
      <c r="A430" s="5">
        <v>429</v>
      </c>
      <c r="B430" s="5" t="s">
        <v>66</v>
      </c>
      <c r="C430" s="5" t="s">
        <v>9</v>
      </c>
      <c r="D430" s="5" t="s">
        <v>33</v>
      </c>
      <c r="E430" s="6">
        <v>44788</v>
      </c>
      <c r="F430" s="5">
        <v>150.99</v>
      </c>
      <c r="G430" s="5" t="s">
        <v>81</v>
      </c>
      <c r="H430" s="6">
        <v>44798</v>
      </c>
    </row>
    <row r="431" spans="1:8" x14ac:dyDescent="0.25">
      <c r="A431" s="5">
        <v>430</v>
      </c>
      <c r="B431" s="5" t="s">
        <v>54</v>
      </c>
      <c r="C431" s="5" t="s">
        <v>15</v>
      </c>
      <c r="D431" s="5" t="s">
        <v>28</v>
      </c>
      <c r="E431" s="6">
        <v>44797</v>
      </c>
      <c r="F431" s="5">
        <v>419.62</v>
      </c>
      <c r="G431" s="5" t="s">
        <v>81</v>
      </c>
      <c r="H431" s="6">
        <v>44817</v>
      </c>
    </row>
    <row r="432" spans="1:8" x14ac:dyDescent="0.25">
      <c r="A432" s="5">
        <v>431</v>
      </c>
      <c r="B432" s="5" t="s">
        <v>60</v>
      </c>
      <c r="C432" s="5" t="s">
        <v>2</v>
      </c>
      <c r="D432" s="5" t="s">
        <v>31</v>
      </c>
      <c r="E432" s="6">
        <v>44798</v>
      </c>
      <c r="F432" s="5">
        <v>503.89</v>
      </c>
      <c r="G432" s="5" t="s">
        <v>82</v>
      </c>
      <c r="H432" s="5" t="s">
        <v>83</v>
      </c>
    </row>
    <row r="433" spans="1:8" x14ac:dyDescent="0.25">
      <c r="A433" s="5">
        <v>432</v>
      </c>
      <c r="B433" s="5" t="s">
        <v>40</v>
      </c>
      <c r="C433" s="5" t="s">
        <v>9</v>
      </c>
      <c r="D433" s="5" t="s">
        <v>29</v>
      </c>
      <c r="E433" s="6">
        <v>44948</v>
      </c>
      <c r="F433" s="5">
        <v>126.89</v>
      </c>
      <c r="G433" s="5" t="s">
        <v>81</v>
      </c>
      <c r="H433" s="6">
        <v>44958</v>
      </c>
    </row>
    <row r="434" spans="1:8" x14ac:dyDescent="0.25">
      <c r="A434" s="5">
        <v>433</v>
      </c>
      <c r="B434" s="5" t="s">
        <v>40</v>
      </c>
      <c r="C434" s="5" t="s">
        <v>10</v>
      </c>
      <c r="D434" s="5" t="s">
        <v>22</v>
      </c>
      <c r="E434" s="6">
        <v>45293</v>
      </c>
      <c r="F434" s="5">
        <v>696.82</v>
      </c>
      <c r="G434" s="5" t="s">
        <v>82</v>
      </c>
      <c r="H434" s="5" t="s">
        <v>83</v>
      </c>
    </row>
    <row r="435" spans="1:8" x14ac:dyDescent="0.25">
      <c r="A435" s="5">
        <v>434</v>
      </c>
      <c r="B435" s="5" t="s">
        <v>62</v>
      </c>
      <c r="C435" s="5" t="s">
        <v>4</v>
      </c>
      <c r="D435" s="5" t="s">
        <v>31</v>
      </c>
      <c r="E435" s="6">
        <v>45254</v>
      </c>
      <c r="F435" s="5">
        <v>246.13</v>
      </c>
      <c r="G435" s="5" t="s">
        <v>81</v>
      </c>
      <c r="H435" s="6">
        <v>45256</v>
      </c>
    </row>
    <row r="436" spans="1:8" x14ac:dyDescent="0.25">
      <c r="A436" s="5">
        <v>435</v>
      </c>
      <c r="B436" s="5" t="s">
        <v>52</v>
      </c>
      <c r="C436" s="5" t="s">
        <v>7</v>
      </c>
      <c r="D436" s="5" t="s">
        <v>22</v>
      </c>
      <c r="E436" s="6">
        <v>45436</v>
      </c>
      <c r="F436" s="5">
        <v>464.53</v>
      </c>
      <c r="G436" s="5" t="s">
        <v>82</v>
      </c>
      <c r="H436" s="5" t="s">
        <v>83</v>
      </c>
    </row>
    <row r="437" spans="1:8" x14ac:dyDescent="0.25">
      <c r="A437" s="5">
        <v>436</v>
      </c>
      <c r="B437" s="5" t="s">
        <v>72</v>
      </c>
      <c r="C437" s="5" t="s">
        <v>4</v>
      </c>
      <c r="D437" s="5" t="s">
        <v>30</v>
      </c>
      <c r="E437" s="6">
        <v>44985</v>
      </c>
      <c r="F437" s="5">
        <v>740.76</v>
      </c>
      <c r="G437" s="5" t="s">
        <v>81</v>
      </c>
      <c r="H437" s="6">
        <v>44987</v>
      </c>
    </row>
    <row r="438" spans="1:8" x14ac:dyDescent="0.25">
      <c r="A438" s="5">
        <v>437</v>
      </c>
      <c r="B438" s="5" t="s">
        <v>42</v>
      </c>
      <c r="C438" s="5" t="s">
        <v>14</v>
      </c>
      <c r="D438" s="5" t="s">
        <v>32</v>
      </c>
      <c r="E438" s="6">
        <v>45235</v>
      </c>
      <c r="F438" s="5">
        <v>320.85000000000002</v>
      </c>
      <c r="G438" s="5" t="s">
        <v>81</v>
      </c>
      <c r="H438" s="6">
        <v>45253</v>
      </c>
    </row>
    <row r="439" spans="1:8" x14ac:dyDescent="0.25">
      <c r="A439" s="5">
        <v>438</v>
      </c>
      <c r="B439" s="5" t="s">
        <v>40</v>
      </c>
      <c r="C439" s="5" t="s">
        <v>9</v>
      </c>
      <c r="D439" s="5" t="s">
        <v>28</v>
      </c>
      <c r="E439" s="6">
        <v>45238</v>
      </c>
      <c r="F439" s="5">
        <v>401.61</v>
      </c>
      <c r="G439" s="5" t="s">
        <v>81</v>
      </c>
      <c r="H439" s="6">
        <v>45248</v>
      </c>
    </row>
    <row r="440" spans="1:8" x14ac:dyDescent="0.25">
      <c r="A440" s="5">
        <v>439</v>
      </c>
      <c r="B440" s="5" t="s">
        <v>66</v>
      </c>
      <c r="C440" s="5" t="s">
        <v>13</v>
      </c>
      <c r="D440" s="5" t="s">
        <v>32</v>
      </c>
      <c r="E440" s="6">
        <v>45451</v>
      </c>
      <c r="F440" s="5">
        <v>959.26</v>
      </c>
      <c r="G440" s="5" t="s">
        <v>81</v>
      </c>
      <c r="H440" s="6">
        <v>45466</v>
      </c>
    </row>
    <row r="441" spans="1:8" x14ac:dyDescent="0.25">
      <c r="A441" s="5">
        <v>440</v>
      </c>
      <c r="B441" s="5" t="s">
        <v>72</v>
      </c>
      <c r="C441" s="5" t="s">
        <v>10</v>
      </c>
      <c r="D441" s="5" t="s">
        <v>29</v>
      </c>
      <c r="E441" s="6">
        <v>45431</v>
      </c>
      <c r="F441" s="5">
        <v>509.8</v>
      </c>
      <c r="G441" s="5" t="s">
        <v>82</v>
      </c>
      <c r="H441" s="5" t="s">
        <v>83</v>
      </c>
    </row>
    <row r="442" spans="1:8" x14ac:dyDescent="0.25">
      <c r="A442" s="5">
        <v>441</v>
      </c>
      <c r="B442" s="5" t="s">
        <v>72</v>
      </c>
      <c r="C442" s="5" t="s">
        <v>15</v>
      </c>
      <c r="D442" s="5" t="s">
        <v>33</v>
      </c>
      <c r="E442" s="6">
        <v>45098</v>
      </c>
      <c r="F442" s="5">
        <v>392.34</v>
      </c>
      <c r="G442" s="5" t="s">
        <v>81</v>
      </c>
      <c r="H442" s="6">
        <v>45118</v>
      </c>
    </row>
    <row r="443" spans="1:8" x14ac:dyDescent="0.25">
      <c r="A443" s="5">
        <v>442</v>
      </c>
      <c r="B443" s="5" t="s">
        <v>50</v>
      </c>
      <c r="C443" s="5" t="s">
        <v>15</v>
      </c>
      <c r="D443" s="5" t="s">
        <v>22</v>
      </c>
      <c r="E443" s="6">
        <v>45475</v>
      </c>
      <c r="F443" s="5">
        <v>191.09</v>
      </c>
      <c r="G443" s="5" t="s">
        <v>81</v>
      </c>
      <c r="H443" s="6">
        <v>45495</v>
      </c>
    </row>
    <row r="444" spans="1:8" x14ac:dyDescent="0.25">
      <c r="A444" s="5">
        <v>443</v>
      </c>
      <c r="B444" s="5" t="s">
        <v>36</v>
      </c>
      <c r="C444" s="5" t="s">
        <v>2</v>
      </c>
      <c r="D444" s="5" t="s">
        <v>32</v>
      </c>
      <c r="E444" s="6">
        <v>45228</v>
      </c>
      <c r="F444" s="5">
        <v>303.3</v>
      </c>
      <c r="G444" s="5" t="s">
        <v>81</v>
      </c>
      <c r="H444" s="6">
        <v>45229</v>
      </c>
    </row>
    <row r="445" spans="1:8" x14ac:dyDescent="0.25">
      <c r="A445" s="5">
        <v>444</v>
      </c>
      <c r="B445" s="5" t="s">
        <v>56</v>
      </c>
      <c r="C445" s="5" t="s">
        <v>9</v>
      </c>
      <c r="D445" s="5" t="s">
        <v>30</v>
      </c>
      <c r="E445" s="6">
        <v>44948</v>
      </c>
      <c r="F445" s="5">
        <v>842.58</v>
      </c>
      <c r="G445" s="5" t="s">
        <v>81</v>
      </c>
      <c r="H445" s="6">
        <v>44958</v>
      </c>
    </row>
    <row r="446" spans="1:8" x14ac:dyDescent="0.25">
      <c r="A446" s="5">
        <v>445</v>
      </c>
      <c r="B446" s="5" t="s">
        <v>56</v>
      </c>
      <c r="C446" s="5" t="s">
        <v>11</v>
      </c>
      <c r="D446" s="5" t="s">
        <v>26</v>
      </c>
      <c r="E446" s="6">
        <v>44816</v>
      </c>
      <c r="F446" s="5">
        <v>546.89</v>
      </c>
      <c r="G446" s="5" t="s">
        <v>82</v>
      </c>
      <c r="H446" s="5" t="s">
        <v>83</v>
      </c>
    </row>
    <row r="447" spans="1:8" x14ac:dyDescent="0.25">
      <c r="A447" s="5">
        <v>446</v>
      </c>
      <c r="B447" s="5" t="s">
        <v>46</v>
      </c>
      <c r="C447" s="5" t="s">
        <v>14</v>
      </c>
      <c r="D447" s="5" t="s">
        <v>20</v>
      </c>
      <c r="E447" s="6">
        <v>45071</v>
      </c>
      <c r="F447" s="5">
        <v>786.16</v>
      </c>
      <c r="G447" s="5" t="s">
        <v>82</v>
      </c>
      <c r="H447" s="5" t="s">
        <v>83</v>
      </c>
    </row>
    <row r="448" spans="1:8" x14ac:dyDescent="0.25">
      <c r="A448" s="5">
        <v>447</v>
      </c>
      <c r="B448" s="5" t="s">
        <v>58</v>
      </c>
      <c r="C448" s="5" t="s">
        <v>11</v>
      </c>
      <c r="D448" s="5" t="s">
        <v>30</v>
      </c>
      <c r="E448" s="6">
        <v>45142</v>
      </c>
      <c r="F448" s="5">
        <v>369.48</v>
      </c>
      <c r="G448" s="5" t="s">
        <v>82</v>
      </c>
      <c r="H448" s="5" t="s">
        <v>83</v>
      </c>
    </row>
    <row r="449" spans="1:8" x14ac:dyDescent="0.25">
      <c r="A449" s="5">
        <v>448</v>
      </c>
      <c r="B449" s="5" t="s">
        <v>38</v>
      </c>
      <c r="C449" s="5" t="s">
        <v>7</v>
      </c>
      <c r="D449" s="5" t="s">
        <v>31</v>
      </c>
      <c r="E449" s="6">
        <v>45117</v>
      </c>
      <c r="F449" s="5">
        <v>899.84</v>
      </c>
      <c r="G449" s="5" t="s">
        <v>82</v>
      </c>
      <c r="H449" s="5" t="s">
        <v>83</v>
      </c>
    </row>
    <row r="450" spans="1:8" x14ac:dyDescent="0.25">
      <c r="A450" s="5">
        <v>449</v>
      </c>
      <c r="B450" s="5" t="s">
        <v>60</v>
      </c>
      <c r="C450" s="5" t="s">
        <v>11</v>
      </c>
      <c r="D450" s="5" t="s">
        <v>28</v>
      </c>
      <c r="E450" s="6">
        <v>45257</v>
      </c>
      <c r="F450" s="5">
        <v>898.73</v>
      </c>
      <c r="G450" s="5" t="s">
        <v>82</v>
      </c>
      <c r="H450" s="5" t="s">
        <v>83</v>
      </c>
    </row>
    <row r="451" spans="1:8" x14ac:dyDescent="0.25">
      <c r="A451" s="5">
        <v>450</v>
      </c>
      <c r="B451" s="5" t="s">
        <v>56</v>
      </c>
      <c r="C451" s="5" t="s">
        <v>4</v>
      </c>
      <c r="D451" s="5" t="s">
        <v>20</v>
      </c>
      <c r="E451" s="6">
        <v>45092</v>
      </c>
      <c r="F451" s="5">
        <v>611.70000000000005</v>
      </c>
      <c r="G451" s="5" t="s">
        <v>81</v>
      </c>
      <c r="H451" s="6">
        <v>45094</v>
      </c>
    </row>
    <row r="452" spans="1:8" x14ac:dyDescent="0.25">
      <c r="A452" s="5">
        <v>451</v>
      </c>
      <c r="B452" s="5" t="s">
        <v>40</v>
      </c>
      <c r="C452" s="5" t="s">
        <v>11</v>
      </c>
      <c r="D452" s="5" t="s">
        <v>31</v>
      </c>
      <c r="E452" s="6">
        <v>44822</v>
      </c>
      <c r="F452" s="5">
        <v>554.9</v>
      </c>
      <c r="G452" s="5" t="s">
        <v>82</v>
      </c>
      <c r="H452" s="5" t="s">
        <v>83</v>
      </c>
    </row>
    <row r="453" spans="1:8" x14ac:dyDescent="0.25">
      <c r="A453" s="5">
        <v>452</v>
      </c>
      <c r="B453" s="5" t="s">
        <v>40</v>
      </c>
      <c r="C453" s="5" t="s">
        <v>13</v>
      </c>
      <c r="D453" s="5" t="s">
        <v>20</v>
      </c>
      <c r="E453" s="6">
        <v>44807</v>
      </c>
      <c r="F453" s="5">
        <v>886.91</v>
      </c>
      <c r="G453" s="5" t="s">
        <v>82</v>
      </c>
      <c r="H453" s="5" t="s">
        <v>83</v>
      </c>
    </row>
    <row r="454" spans="1:8" x14ac:dyDescent="0.25">
      <c r="A454" s="5">
        <v>453</v>
      </c>
      <c r="B454" s="5" t="s">
        <v>54</v>
      </c>
      <c r="C454" s="5" t="s">
        <v>11</v>
      </c>
      <c r="D454" s="5" t="s">
        <v>28</v>
      </c>
      <c r="E454" s="6">
        <v>45437</v>
      </c>
      <c r="F454" s="5">
        <v>926.3</v>
      </c>
      <c r="G454" s="5" t="s">
        <v>81</v>
      </c>
      <c r="H454" s="6">
        <v>45449</v>
      </c>
    </row>
    <row r="455" spans="1:8" x14ac:dyDescent="0.25">
      <c r="A455" s="5">
        <v>454</v>
      </c>
      <c r="B455" s="5" t="s">
        <v>58</v>
      </c>
      <c r="C455" s="5" t="s">
        <v>11</v>
      </c>
      <c r="D455" s="5" t="s">
        <v>33</v>
      </c>
      <c r="E455" s="6">
        <v>44849</v>
      </c>
      <c r="F455" s="5">
        <v>654.26</v>
      </c>
      <c r="G455" s="5" t="s">
        <v>81</v>
      </c>
      <c r="H455" s="6">
        <v>44861</v>
      </c>
    </row>
    <row r="456" spans="1:8" x14ac:dyDescent="0.25">
      <c r="A456" s="5">
        <v>455</v>
      </c>
      <c r="B456" s="5" t="s">
        <v>68</v>
      </c>
      <c r="C456" s="5" t="s">
        <v>2</v>
      </c>
      <c r="D456" s="5" t="s">
        <v>26</v>
      </c>
      <c r="E456" s="6">
        <v>44933</v>
      </c>
      <c r="F456" s="5">
        <v>564.49</v>
      </c>
      <c r="G456" s="5" t="s">
        <v>81</v>
      </c>
      <c r="H456" s="6">
        <v>44934</v>
      </c>
    </row>
    <row r="457" spans="1:8" x14ac:dyDescent="0.25">
      <c r="A457" s="5">
        <v>456</v>
      </c>
      <c r="B457" s="5" t="s">
        <v>72</v>
      </c>
      <c r="C457" s="5" t="s">
        <v>14</v>
      </c>
      <c r="D457" s="5" t="s">
        <v>28</v>
      </c>
      <c r="E457" s="6">
        <v>44853</v>
      </c>
      <c r="F457" s="5">
        <v>492.59</v>
      </c>
      <c r="G457" s="5" t="s">
        <v>82</v>
      </c>
      <c r="H457" s="5" t="s">
        <v>83</v>
      </c>
    </row>
    <row r="458" spans="1:8" x14ac:dyDescent="0.25">
      <c r="A458" s="5">
        <v>457</v>
      </c>
      <c r="B458" s="5" t="s">
        <v>62</v>
      </c>
      <c r="C458" s="5" t="s">
        <v>2</v>
      </c>
      <c r="D458" s="5" t="s">
        <v>29</v>
      </c>
      <c r="E458" s="6">
        <v>45193</v>
      </c>
      <c r="F458" s="5">
        <v>860.92</v>
      </c>
      <c r="G458" s="5" t="s">
        <v>81</v>
      </c>
      <c r="H458" s="6">
        <v>45194</v>
      </c>
    </row>
    <row r="459" spans="1:8" x14ac:dyDescent="0.25">
      <c r="A459" s="5">
        <v>458</v>
      </c>
      <c r="B459" s="5" t="s">
        <v>36</v>
      </c>
      <c r="C459" s="5" t="s">
        <v>10</v>
      </c>
      <c r="D459" s="5" t="s">
        <v>33</v>
      </c>
      <c r="E459" s="6">
        <v>45280</v>
      </c>
      <c r="F459" s="5">
        <v>785.64</v>
      </c>
      <c r="G459" s="5" t="s">
        <v>82</v>
      </c>
      <c r="H459" s="5" t="s">
        <v>83</v>
      </c>
    </row>
    <row r="460" spans="1:8" x14ac:dyDescent="0.25">
      <c r="A460" s="5">
        <v>459</v>
      </c>
      <c r="B460" s="5" t="s">
        <v>42</v>
      </c>
      <c r="C460" s="5" t="s">
        <v>2</v>
      </c>
      <c r="D460" s="5" t="s">
        <v>26</v>
      </c>
      <c r="E460" s="6">
        <v>45334</v>
      </c>
      <c r="F460" s="5">
        <v>565.92999999999995</v>
      </c>
      <c r="G460" s="5" t="s">
        <v>82</v>
      </c>
      <c r="H460" s="5" t="s">
        <v>83</v>
      </c>
    </row>
    <row r="461" spans="1:8" x14ac:dyDescent="0.25">
      <c r="A461" s="5">
        <v>460</v>
      </c>
      <c r="B461" s="5" t="s">
        <v>36</v>
      </c>
      <c r="C461" s="5" t="s">
        <v>5</v>
      </c>
      <c r="D461" s="5" t="s">
        <v>26</v>
      </c>
      <c r="E461" s="6">
        <v>44996</v>
      </c>
      <c r="F461" s="5">
        <v>847.14</v>
      </c>
      <c r="G461" s="5" t="s">
        <v>81</v>
      </c>
      <c r="H461" s="6">
        <v>45000</v>
      </c>
    </row>
    <row r="462" spans="1:8" x14ac:dyDescent="0.25">
      <c r="A462" s="5">
        <v>461</v>
      </c>
      <c r="B462" s="5" t="s">
        <v>48</v>
      </c>
      <c r="C462" s="5" t="s">
        <v>11</v>
      </c>
      <c r="D462" s="5" t="s">
        <v>30</v>
      </c>
      <c r="E462" s="6">
        <v>45121</v>
      </c>
      <c r="F462" s="5">
        <v>940.71</v>
      </c>
      <c r="G462" s="5" t="s">
        <v>82</v>
      </c>
      <c r="H462" s="5" t="s">
        <v>83</v>
      </c>
    </row>
    <row r="463" spans="1:8" x14ac:dyDescent="0.25">
      <c r="A463" s="5">
        <v>462</v>
      </c>
      <c r="B463" s="5" t="s">
        <v>64</v>
      </c>
      <c r="C463" s="5" t="s">
        <v>9</v>
      </c>
      <c r="D463" s="5" t="s">
        <v>20</v>
      </c>
      <c r="E463" s="6">
        <v>45481</v>
      </c>
      <c r="F463" s="5">
        <v>622.35</v>
      </c>
      <c r="G463" s="5" t="s">
        <v>81</v>
      </c>
      <c r="H463" s="6">
        <v>45491</v>
      </c>
    </row>
    <row r="464" spans="1:8" x14ac:dyDescent="0.25">
      <c r="A464" s="5">
        <v>463</v>
      </c>
      <c r="B464" s="5" t="s">
        <v>62</v>
      </c>
      <c r="C464" s="5" t="s">
        <v>13</v>
      </c>
      <c r="D464" s="5" t="s">
        <v>32</v>
      </c>
      <c r="E464" s="6">
        <v>45109</v>
      </c>
      <c r="F464" s="5">
        <v>568.72</v>
      </c>
      <c r="G464" s="5" t="s">
        <v>82</v>
      </c>
      <c r="H464" s="5" t="s">
        <v>83</v>
      </c>
    </row>
    <row r="465" spans="1:8" x14ac:dyDescent="0.25">
      <c r="A465" s="5">
        <v>464</v>
      </c>
      <c r="B465" s="5" t="s">
        <v>62</v>
      </c>
      <c r="C465" s="5" t="s">
        <v>11</v>
      </c>
      <c r="D465" s="5" t="s">
        <v>29</v>
      </c>
      <c r="E465" s="6">
        <v>45046</v>
      </c>
      <c r="F465" s="5">
        <v>922.36</v>
      </c>
      <c r="G465" s="5" t="s">
        <v>82</v>
      </c>
      <c r="H465" s="5" t="s">
        <v>83</v>
      </c>
    </row>
    <row r="466" spans="1:8" x14ac:dyDescent="0.25">
      <c r="A466" s="5">
        <v>465</v>
      </c>
      <c r="B466" s="5" t="s">
        <v>68</v>
      </c>
      <c r="C466" s="5" t="s">
        <v>9</v>
      </c>
      <c r="D466" s="5" t="s">
        <v>29</v>
      </c>
      <c r="E466" s="6">
        <v>44899</v>
      </c>
      <c r="F466" s="5">
        <v>803.17</v>
      </c>
      <c r="G466" s="5" t="s">
        <v>81</v>
      </c>
      <c r="H466" s="6">
        <v>44909</v>
      </c>
    </row>
    <row r="467" spans="1:8" x14ac:dyDescent="0.25">
      <c r="A467" s="5">
        <v>466</v>
      </c>
      <c r="B467" s="5" t="s">
        <v>40</v>
      </c>
      <c r="C467" s="5" t="s">
        <v>4</v>
      </c>
      <c r="D467" s="5" t="s">
        <v>33</v>
      </c>
      <c r="E467" s="6">
        <v>45007</v>
      </c>
      <c r="F467" s="5">
        <v>895.13</v>
      </c>
      <c r="G467" s="5" t="s">
        <v>82</v>
      </c>
      <c r="H467" s="5" t="s">
        <v>83</v>
      </c>
    </row>
    <row r="468" spans="1:8" x14ac:dyDescent="0.25">
      <c r="A468" s="5">
        <v>467</v>
      </c>
      <c r="B468" s="5" t="s">
        <v>64</v>
      </c>
      <c r="C468" s="5" t="s">
        <v>5</v>
      </c>
      <c r="D468" s="5" t="s">
        <v>31</v>
      </c>
      <c r="E468" s="6">
        <v>45332</v>
      </c>
      <c r="F468" s="5">
        <v>117.16</v>
      </c>
      <c r="G468" s="5" t="s">
        <v>81</v>
      </c>
      <c r="H468" s="6">
        <v>45336</v>
      </c>
    </row>
    <row r="469" spans="1:8" x14ac:dyDescent="0.25">
      <c r="A469" s="5">
        <v>468</v>
      </c>
      <c r="B469" s="5" t="s">
        <v>38</v>
      </c>
      <c r="C469" s="5" t="s">
        <v>13</v>
      </c>
      <c r="D469" s="5" t="s">
        <v>22</v>
      </c>
      <c r="E469" s="6">
        <v>45410</v>
      </c>
      <c r="F469" s="5">
        <v>199.05</v>
      </c>
      <c r="G469" s="5" t="s">
        <v>81</v>
      </c>
      <c r="H469" s="6">
        <v>45425</v>
      </c>
    </row>
    <row r="470" spans="1:8" x14ac:dyDescent="0.25">
      <c r="A470" s="5">
        <v>469</v>
      </c>
      <c r="B470" s="5" t="s">
        <v>56</v>
      </c>
      <c r="C470" s="5" t="s">
        <v>4</v>
      </c>
      <c r="D470" s="5" t="s">
        <v>29</v>
      </c>
      <c r="E470" s="6">
        <v>45373</v>
      </c>
      <c r="F470" s="5">
        <v>866.51</v>
      </c>
      <c r="G470" s="5" t="s">
        <v>81</v>
      </c>
      <c r="H470" s="6">
        <v>45375</v>
      </c>
    </row>
    <row r="471" spans="1:8" x14ac:dyDescent="0.25">
      <c r="A471" s="5">
        <v>470</v>
      </c>
      <c r="B471" s="5" t="s">
        <v>70</v>
      </c>
      <c r="C471" s="5" t="s">
        <v>10</v>
      </c>
      <c r="D471" s="5" t="s">
        <v>26</v>
      </c>
      <c r="E471" s="6">
        <v>45219</v>
      </c>
      <c r="F471" s="5">
        <v>711.44</v>
      </c>
      <c r="G471" s="5" t="s">
        <v>82</v>
      </c>
      <c r="H471" s="5" t="s">
        <v>83</v>
      </c>
    </row>
    <row r="472" spans="1:8" x14ac:dyDescent="0.25">
      <c r="A472" s="5">
        <v>471</v>
      </c>
      <c r="B472" s="5" t="s">
        <v>62</v>
      </c>
      <c r="C472" s="5" t="s">
        <v>5</v>
      </c>
      <c r="D472" s="5" t="s">
        <v>24</v>
      </c>
      <c r="E472" s="6">
        <v>45370</v>
      </c>
      <c r="F472" s="5">
        <v>544.53</v>
      </c>
      <c r="G472" s="5" t="s">
        <v>82</v>
      </c>
      <c r="H472" s="5" t="s">
        <v>83</v>
      </c>
    </row>
    <row r="473" spans="1:8" x14ac:dyDescent="0.25">
      <c r="A473" s="5">
        <v>472</v>
      </c>
      <c r="B473" s="5" t="s">
        <v>44</v>
      </c>
      <c r="C473" s="5" t="s">
        <v>10</v>
      </c>
      <c r="D473" s="5" t="s">
        <v>24</v>
      </c>
      <c r="E473" s="6">
        <v>45326</v>
      </c>
      <c r="F473" s="5">
        <v>920.12</v>
      </c>
      <c r="G473" s="5" t="s">
        <v>81</v>
      </c>
      <c r="H473" s="6">
        <v>45332</v>
      </c>
    </row>
    <row r="474" spans="1:8" x14ac:dyDescent="0.25">
      <c r="A474" s="5">
        <v>473</v>
      </c>
      <c r="B474" s="5" t="s">
        <v>66</v>
      </c>
      <c r="C474" s="5" t="s">
        <v>9</v>
      </c>
      <c r="D474" s="5" t="s">
        <v>26</v>
      </c>
      <c r="E474" s="6">
        <v>45142</v>
      </c>
      <c r="F474" s="5">
        <v>628.39</v>
      </c>
      <c r="G474" s="5" t="s">
        <v>82</v>
      </c>
      <c r="H474" s="5" t="s">
        <v>83</v>
      </c>
    </row>
    <row r="475" spans="1:8" x14ac:dyDescent="0.25">
      <c r="A475" s="5">
        <v>474</v>
      </c>
      <c r="B475" s="5" t="s">
        <v>38</v>
      </c>
      <c r="C475" s="5" t="s">
        <v>14</v>
      </c>
      <c r="D475" s="5" t="s">
        <v>26</v>
      </c>
      <c r="E475" s="6">
        <v>45359</v>
      </c>
      <c r="F475" s="5">
        <v>561.17999999999995</v>
      </c>
      <c r="G475" s="5" t="s">
        <v>82</v>
      </c>
      <c r="H475" s="5" t="s">
        <v>83</v>
      </c>
    </row>
    <row r="476" spans="1:8" x14ac:dyDescent="0.25">
      <c r="A476" s="5">
        <v>475</v>
      </c>
      <c r="B476" s="5" t="s">
        <v>66</v>
      </c>
      <c r="C476" s="5" t="s">
        <v>15</v>
      </c>
      <c r="D476" s="5" t="s">
        <v>32</v>
      </c>
      <c r="E476" s="6">
        <v>44822</v>
      </c>
      <c r="F476" s="5">
        <v>653.14</v>
      </c>
      <c r="G476" s="5" t="s">
        <v>81</v>
      </c>
      <c r="H476" s="6">
        <v>44842</v>
      </c>
    </row>
    <row r="477" spans="1:8" x14ac:dyDescent="0.25">
      <c r="A477" s="5">
        <v>476</v>
      </c>
      <c r="B477" s="5" t="s">
        <v>68</v>
      </c>
      <c r="C477" s="5" t="s">
        <v>11</v>
      </c>
      <c r="D477" s="5" t="s">
        <v>33</v>
      </c>
      <c r="E477" s="6">
        <v>44828</v>
      </c>
      <c r="F477" s="5">
        <v>130.31</v>
      </c>
      <c r="G477" s="5" t="s">
        <v>82</v>
      </c>
      <c r="H477" s="5" t="s">
        <v>83</v>
      </c>
    </row>
    <row r="478" spans="1:8" x14ac:dyDescent="0.25">
      <c r="A478" s="5">
        <v>477</v>
      </c>
      <c r="B478" s="5" t="s">
        <v>46</v>
      </c>
      <c r="C478" s="5" t="s">
        <v>14</v>
      </c>
      <c r="D478" s="5" t="s">
        <v>26</v>
      </c>
      <c r="E478" s="6">
        <v>45138</v>
      </c>
      <c r="F478" s="5">
        <v>622.66999999999996</v>
      </c>
      <c r="G478" s="5" t="s">
        <v>81</v>
      </c>
      <c r="H478" s="6">
        <v>45156</v>
      </c>
    </row>
    <row r="479" spans="1:8" x14ac:dyDescent="0.25">
      <c r="A479" s="5">
        <v>478</v>
      </c>
      <c r="B479" s="5" t="s">
        <v>64</v>
      </c>
      <c r="C479" s="5" t="s">
        <v>4</v>
      </c>
      <c r="D479" s="5" t="s">
        <v>30</v>
      </c>
      <c r="E479" s="6">
        <v>44783</v>
      </c>
      <c r="F479" s="5">
        <v>130.76</v>
      </c>
      <c r="G479" s="5" t="s">
        <v>82</v>
      </c>
      <c r="H479" s="5" t="s">
        <v>83</v>
      </c>
    </row>
    <row r="480" spans="1:8" x14ac:dyDescent="0.25">
      <c r="A480" s="5">
        <v>479</v>
      </c>
      <c r="B480" s="5" t="s">
        <v>46</v>
      </c>
      <c r="C480" s="5" t="s">
        <v>10</v>
      </c>
      <c r="D480" s="5" t="s">
        <v>22</v>
      </c>
      <c r="E480" s="6">
        <v>45431</v>
      </c>
      <c r="F480" s="5">
        <v>538.84</v>
      </c>
      <c r="G480" s="5" t="s">
        <v>82</v>
      </c>
      <c r="H480" s="5" t="s">
        <v>83</v>
      </c>
    </row>
    <row r="481" spans="1:8" x14ac:dyDescent="0.25">
      <c r="A481" s="5">
        <v>480</v>
      </c>
      <c r="B481" s="5" t="s">
        <v>36</v>
      </c>
      <c r="C481" s="5" t="s">
        <v>4</v>
      </c>
      <c r="D481" s="5" t="s">
        <v>26</v>
      </c>
      <c r="E481" s="6">
        <v>44883</v>
      </c>
      <c r="F481" s="5">
        <v>321.39999999999998</v>
      </c>
      <c r="G481" s="5" t="s">
        <v>81</v>
      </c>
      <c r="H481" s="6">
        <v>44885</v>
      </c>
    </row>
    <row r="482" spans="1:8" x14ac:dyDescent="0.25">
      <c r="A482" s="5">
        <v>481</v>
      </c>
      <c r="B482" s="5" t="s">
        <v>60</v>
      </c>
      <c r="C482" s="5" t="s">
        <v>10</v>
      </c>
      <c r="D482" s="5" t="s">
        <v>26</v>
      </c>
      <c r="E482" s="6">
        <v>45186</v>
      </c>
      <c r="F482" s="5">
        <v>438.42</v>
      </c>
      <c r="G482" s="5" t="s">
        <v>81</v>
      </c>
      <c r="H482" s="6">
        <v>45192</v>
      </c>
    </row>
    <row r="483" spans="1:8" x14ac:dyDescent="0.25">
      <c r="A483" s="5">
        <v>482</v>
      </c>
      <c r="B483" s="5" t="s">
        <v>38</v>
      </c>
      <c r="C483" s="5" t="s">
        <v>9</v>
      </c>
      <c r="D483" s="5" t="s">
        <v>32</v>
      </c>
      <c r="E483" s="6">
        <v>45126</v>
      </c>
      <c r="F483" s="5">
        <v>950.47</v>
      </c>
      <c r="G483" s="5" t="s">
        <v>82</v>
      </c>
      <c r="H483" s="5" t="s">
        <v>83</v>
      </c>
    </row>
    <row r="484" spans="1:8" x14ac:dyDescent="0.25">
      <c r="A484" s="5">
        <v>483</v>
      </c>
      <c r="B484" s="5" t="s">
        <v>48</v>
      </c>
      <c r="C484" s="5" t="s">
        <v>9</v>
      </c>
      <c r="D484" s="5" t="s">
        <v>29</v>
      </c>
      <c r="E484" s="6">
        <v>45109</v>
      </c>
      <c r="F484" s="5">
        <v>208.26</v>
      </c>
      <c r="G484" s="5" t="s">
        <v>82</v>
      </c>
      <c r="H484" s="5" t="s">
        <v>83</v>
      </c>
    </row>
    <row r="485" spans="1:8" x14ac:dyDescent="0.25">
      <c r="A485" s="5">
        <v>484</v>
      </c>
      <c r="B485" s="5" t="s">
        <v>42</v>
      </c>
      <c r="C485" s="5" t="s">
        <v>13</v>
      </c>
      <c r="D485" s="5" t="s">
        <v>31</v>
      </c>
      <c r="E485" s="6">
        <v>45110</v>
      </c>
      <c r="F485" s="5">
        <v>367.93</v>
      </c>
      <c r="G485" s="5" t="s">
        <v>81</v>
      </c>
      <c r="H485" s="6">
        <v>45125</v>
      </c>
    </row>
    <row r="486" spans="1:8" x14ac:dyDescent="0.25">
      <c r="A486" s="5">
        <v>485</v>
      </c>
      <c r="B486" s="5" t="s">
        <v>58</v>
      </c>
      <c r="C486" s="5" t="s">
        <v>11</v>
      </c>
      <c r="D486" s="5" t="s">
        <v>28</v>
      </c>
      <c r="E486" s="6">
        <v>45156</v>
      </c>
      <c r="F486" s="5">
        <v>731.34</v>
      </c>
      <c r="G486" s="5" t="s">
        <v>82</v>
      </c>
      <c r="H486" s="5" t="s">
        <v>83</v>
      </c>
    </row>
    <row r="487" spans="1:8" x14ac:dyDescent="0.25">
      <c r="A487" s="5">
        <v>486</v>
      </c>
      <c r="B487" s="5" t="s">
        <v>70</v>
      </c>
      <c r="C487" s="5" t="s">
        <v>14</v>
      </c>
      <c r="D487" s="5" t="s">
        <v>32</v>
      </c>
      <c r="E487" s="6">
        <v>45185</v>
      </c>
      <c r="F487" s="5">
        <v>652.86</v>
      </c>
      <c r="G487" s="5" t="s">
        <v>81</v>
      </c>
      <c r="H487" s="6">
        <v>45203</v>
      </c>
    </row>
    <row r="488" spans="1:8" x14ac:dyDescent="0.25">
      <c r="A488" s="5">
        <v>487</v>
      </c>
      <c r="B488" s="5" t="s">
        <v>66</v>
      </c>
      <c r="C488" s="5" t="s">
        <v>14</v>
      </c>
      <c r="D488" s="5" t="s">
        <v>31</v>
      </c>
      <c r="E488" s="6">
        <v>44814</v>
      </c>
      <c r="F488" s="5">
        <v>242.63</v>
      </c>
      <c r="G488" s="5" t="s">
        <v>82</v>
      </c>
      <c r="H488" s="5" t="s">
        <v>83</v>
      </c>
    </row>
    <row r="489" spans="1:8" x14ac:dyDescent="0.25">
      <c r="A489" s="5">
        <v>488</v>
      </c>
      <c r="B489" s="5" t="s">
        <v>44</v>
      </c>
      <c r="C489" s="5" t="s">
        <v>2</v>
      </c>
      <c r="D489" s="5" t="s">
        <v>31</v>
      </c>
      <c r="E489" s="6">
        <v>45080</v>
      </c>
      <c r="F489" s="5">
        <v>110.18</v>
      </c>
      <c r="G489" s="5" t="s">
        <v>81</v>
      </c>
      <c r="H489" s="6">
        <v>45081</v>
      </c>
    </row>
    <row r="490" spans="1:8" x14ac:dyDescent="0.25">
      <c r="A490" s="5">
        <v>489</v>
      </c>
      <c r="B490" s="5" t="s">
        <v>68</v>
      </c>
      <c r="C490" s="5" t="s">
        <v>4</v>
      </c>
      <c r="D490" s="5" t="s">
        <v>31</v>
      </c>
      <c r="E490" s="6">
        <v>45342</v>
      </c>
      <c r="F490" s="5">
        <v>820.17</v>
      </c>
      <c r="G490" s="5" t="s">
        <v>82</v>
      </c>
      <c r="H490" s="5" t="s">
        <v>83</v>
      </c>
    </row>
    <row r="491" spans="1:8" x14ac:dyDescent="0.25">
      <c r="A491" s="5">
        <v>490</v>
      </c>
      <c r="B491" s="5" t="s">
        <v>40</v>
      </c>
      <c r="C491" s="5" t="s">
        <v>15</v>
      </c>
      <c r="D491" s="5" t="s">
        <v>31</v>
      </c>
      <c r="E491" s="6">
        <v>44861</v>
      </c>
      <c r="F491" s="5">
        <v>239.78</v>
      </c>
      <c r="G491" s="5" t="s">
        <v>81</v>
      </c>
      <c r="H491" s="6">
        <v>44881</v>
      </c>
    </row>
    <row r="492" spans="1:8" x14ac:dyDescent="0.25">
      <c r="A492" s="5">
        <v>491</v>
      </c>
      <c r="B492" s="5" t="s">
        <v>46</v>
      </c>
      <c r="C492" s="5" t="s">
        <v>11</v>
      </c>
      <c r="D492" s="5" t="s">
        <v>24</v>
      </c>
      <c r="E492" s="6">
        <v>45196</v>
      </c>
      <c r="F492" s="5">
        <v>672.81</v>
      </c>
      <c r="G492" s="5" t="s">
        <v>82</v>
      </c>
      <c r="H492" s="5" t="s">
        <v>83</v>
      </c>
    </row>
    <row r="493" spans="1:8" x14ac:dyDescent="0.25">
      <c r="A493" s="5">
        <v>492</v>
      </c>
      <c r="B493" s="5" t="s">
        <v>70</v>
      </c>
      <c r="C493" s="5" t="s">
        <v>2</v>
      </c>
      <c r="D493" s="5" t="s">
        <v>30</v>
      </c>
      <c r="E493" s="6">
        <v>45253</v>
      </c>
      <c r="F493" s="5">
        <v>295.39999999999998</v>
      </c>
      <c r="G493" s="5" t="s">
        <v>81</v>
      </c>
      <c r="H493" s="6">
        <v>45254</v>
      </c>
    </row>
    <row r="494" spans="1:8" x14ac:dyDescent="0.25">
      <c r="A494" s="5">
        <v>493</v>
      </c>
      <c r="B494" s="5" t="s">
        <v>66</v>
      </c>
      <c r="C494" s="5" t="s">
        <v>2</v>
      </c>
      <c r="D494" s="5" t="s">
        <v>28</v>
      </c>
      <c r="E494" s="6">
        <v>45278</v>
      </c>
      <c r="F494" s="5">
        <v>790.01</v>
      </c>
      <c r="G494" s="5" t="s">
        <v>81</v>
      </c>
      <c r="H494" s="6">
        <v>45279</v>
      </c>
    </row>
    <row r="495" spans="1:8" x14ac:dyDescent="0.25">
      <c r="A495" s="5">
        <v>494</v>
      </c>
      <c r="B495" s="5" t="s">
        <v>62</v>
      </c>
      <c r="C495" s="5" t="s">
        <v>15</v>
      </c>
      <c r="D495" s="5" t="s">
        <v>22</v>
      </c>
      <c r="E495" s="6">
        <v>45383</v>
      </c>
      <c r="F495" s="5">
        <v>148.85</v>
      </c>
      <c r="G495" s="5" t="s">
        <v>81</v>
      </c>
      <c r="H495" s="6">
        <v>45403</v>
      </c>
    </row>
    <row r="496" spans="1:8" x14ac:dyDescent="0.25">
      <c r="A496" s="5">
        <v>495</v>
      </c>
      <c r="B496" s="5" t="s">
        <v>42</v>
      </c>
      <c r="C496" s="5" t="s">
        <v>15</v>
      </c>
      <c r="D496" s="5" t="s">
        <v>20</v>
      </c>
      <c r="E496" s="6">
        <v>45406</v>
      </c>
      <c r="F496" s="5">
        <v>456.03</v>
      </c>
      <c r="G496" s="5" t="s">
        <v>82</v>
      </c>
      <c r="H496" s="5" t="s">
        <v>83</v>
      </c>
    </row>
    <row r="497" spans="1:8" x14ac:dyDescent="0.25">
      <c r="A497" s="5">
        <v>496</v>
      </c>
      <c r="B497" s="5" t="s">
        <v>70</v>
      </c>
      <c r="C497" s="5" t="s">
        <v>2</v>
      </c>
      <c r="D497" s="5" t="s">
        <v>31</v>
      </c>
      <c r="E497" s="6">
        <v>45287</v>
      </c>
      <c r="F497" s="5">
        <v>559.66</v>
      </c>
      <c r="G497" s="5" t="s">
        <v>81</v>
      </c>
      <c r="H497" s="6">
        <v>45288</v>
      </c>
    </row>
    <row r="498" spans="1:8" x14ac:dyDescent="0.25">
      <c r="A498" s="5">
        <v>497</v>
      </c>
      <c r="B498" s="5" t="s">
        <v>58</v>
      </c>
      <c r="C498" s="5" t="s">
        <v>2</v>
      </c>
      <c r="D498" s="5" t="s">
        <v>31</v>
      </c>
      <c r="E498" s="6">
        <v>45033</v>
      </c>
      <c r="F498" s="5">
        <v>165.11</v>
      </c>
      <c r="G498" s="5" t="s">
        <v>81</v>
      </c>
      <c r="H498" s="6">
        <v>45034</v>
      </c>
    </row>
    <row r="499" spans="1:8" x14ac:dyDescent="0.25">
      <c r="A499" s="5">
        <v>498</v>
      </c>
      <c r="B499" s="5" t="s">
        <v>68</v>
      </c>
      <c r="C499" s="5" t="s">
        <v>2</v>
      </c>
      <c r="D499" s="5" t="s">
        <v>24</v>
      </c>
      <c r="E499" s="6">
        <v>45288</v>
      </c>
      <c r="F499" s="5">
        <v>701.69</v>
      </c>
      <c r="G499" s="5" t="s">
        <v>81</v>
      </c>
      <c r="H499" s="6">
        <v>45289</v>
      </c>
    </row>
    <row r="500" spans="1:8" x14ac:dyDescent="0.25">
      <c r="A500" s="5">
        <v>499</v>
      </c>
      <c r="B500" s="5" t="s">
        <v>50</v>
      </c>
      <c r="C500" s="5" t="s">
        <v>13</v>
      </c>
      <c r="D500" s="5" t="s">
        <v>30</v>
      </c>
      <c r="E500" s="6">
        <v>44972</v>
      </c>
      <c r="F500" s="5">
        <v>988.97</v>
      </c>
      <c r="G500" s="5" t="s">
        <v>82</v>
      </c>
      <c r="H500" s="5" t="s">
        <v>83</v>
      </c>
    </row>
    <row r="501" spans="1:8" x14ac:dyDescent="0.25">
      <c r="A501" s="5">
        <v>500</v>
      </c>
      <c r="B501" s="5" t="s">
        <v>46</v>
      </c>
      <c r="C501" s="5" t="s">
        <v>13</v>
      </c>
      <c r="D501" s="5" t="s">
        <v>24</v>
      </c>
      <c r="E501" s="6">
        <v>44800</v>
      </c>
      <c r="F501" s="5">
        <v>617.96</v>
      </c>
      <c r="G501" s="5" t="s">
        <v>81</v>
      </c>
      <c r="H501" s="6">
        <v>44815</v>
      </c>
    </row>
    <row r="502" spans="1:8" x14ac:dyDescent="0.25">
      <c r="A502" s="5">
        <v>501</v>
      </c>
      <c r="B502" s="5" t="s">
        <v>50</v>
      </c>
      <c r="C502" s="5" t="s">
        <v>7</v>
      </c>
      <c r="D502" s="5" t="s">
        <v>26</v>
      </c>
      <c r="E502" s="6">
        <v>44861</v>
      </c>
      <c r="F502" s="5">
        <v>641.73</v>
      </c>
      <c r="G502" s="5" t="s">
        <v>82</v>
      </c>
      <c r="H502" s="5" t="s">
        <v>83</v>
      </c>
    </row>
    <row r="503" spans="1:8" x14ac:dyDescent="0.25">
      <c r="A503" s="5">
        <v>502</v>
      </c>
      <c r="B503" s="5" t="s">
        <v>58</v>
      </c>
      <c r="C503" s="5" t="s">
        <v>9</v>
      </c>
      <c r="D503" s="5" t="s">
        <v>31</v>
      </c>
      <c r="E503" s="6">
        <v>45453</v>
      </c>
      <c r="F503" s="5">
        <v>304.35000000000002</v>
      </c>
      <c r="G503" s="5" t="s">
        <v>82</v>
      </c>
      <c r="H503" s="5" t="s">
        <v>83</v>
      </c>
    </row>
    <row r="504" spans="1:8" x14ac:dyDescent="0.25">
      <c r="A504" s="5">
        <v>503</v>
      </c>
      <c r="B504" s="5" t="s">
        <v>36</v>
      </c>
      <c r="C504" s="5" t="s">
        <v>15</v>
      </c>
      <c r="D504" s="5" t="s">
        <v>33</v>
      </c>
      <c r="E504" s="6">
        <v>44823</v>
      </c>
      <c r="F504" s="5">
        <v>990.22</v>
      </c>
      <c r="G504" s="5" t="s">
        <v>82</v>
      </c>
      <c r="H504" s="5" t="s">
        <v>83</v>
      </c>
    </row>
    <row r="505" spans="1:8" x14ac:dyDescent="0.25">
      <c r="A505" s="5">
        <v>504</v>
      </c>
      <c r="B505" s="5" t="s">
        <v>44</v>
      </c>
      <c r="C505" s="5" t="s">
        <v>4</v>
      </c>
      <c r="D505" s="5" t="s">
        <v>28</v>
      </c>
      <c r="E505" s="6">
        <v>45349</v>
      </c>
      <c r="F505" s="5">
        <v>667.69</v>
      </c>
      <c r="G505" s="5" t="s">
        <v>81</v>
      </c>
      <c r="H505" s="6">
        <v>45351</v>
      </c>
    </row>
    <row r="506" spans="1:8" x14ac:dyDescent="0.25">
      <c r="A506" s="5">
        <v>505</v>
      </c>
      <c r="B506" s="5" t="s">
        <v>72</v>
      </c>
      <c r="C506" s="5" t="s">
        <v>13</v>
      </c>
      <c r="D506" s="5" t="s">
        <v>26</v>
      </c>
      <c r="E506" s="6">
        <v>44902</v>
      </c>
      <c r="F506" s="5">
        <v>959.92</v>
      </c>
      <c r="G506" s="5" t="s">
        <v>82</v>
      </c>
      <c r="H506" s="5" t="s">
        <v>83</v>
      </c>
    </row>
    <row r="507" spans="1:8" x14ac:dyDescent="0.25">
      <c r="A507" s="5">
        <v>506</v>
      </c>
      <c r="B507" s="5" t="s">
        <v>56</v>
      </c>
      <c r="C507" s="5" t="s">
        <v>4</v>
      </c>
      <c r="D507" s="5" t="s">
        <v>24</v>
      </c>
      <c r="E507" s="6">
        <v>45210</v>
      </c>
      <c r="F507" s="5">
        <v>824.05</v>
      </c>
      <c r="G507" s="5" t="s">
        <v>81</v>
      </c>
      <c r="H507" s="6">
        <v>45212</v>
      </c>
    </row>
    <row r="508" spans="1:8" x14ac:dyDescent="0.25">
      <c r="A508" s="5">
        <v>507</v>
      </c>
      <c r="B508" s="5" t="s">
        <v>68</v>
      </c>
      <c r="C508" s="5" t="s">
        <v>4</v>
      </c>
      <c r="D508" s="5" t="s">
        <v>29</v>
      </c>
      <c r="E508" s="6">
        <v>45012</v>
      </c>
      <c r="F508" s="5">
        <v>672.96</v>
      </c>
      <c r="G508" s="5" t="s">
        <v>81</v>
      </c>
      <c r="H508" s="6">
        <v>45014</v>
      </c>
    </row>
    <row r="509" spans="1:8" x14ac:dyDescent="0.25">
      <c r="A509" s="5">
        <v>508</v>
      </c>
      <c r="B509" s="5" t="s">
        <v>74</v>
      </c>
      <c r="C509" s="5" t="s">
        <v>14</v>
      </c>
      <c r="D509" s="5" t="s">
        <v>32</v>
      </c>
      <c r="E509" s="6">
        <v>45117</v>
      </c>
      <c r="F509" s="5">
        <v>671.9</v>
      </c>
      <c r="G509" s="5" t="s">
        <v>82</v>
      </c>
      <c r="H509" s="5" t="s">
        <v>83</v>
      </c>
    </row>
    <row r="510" spans="1:8" x14ac:dyDescent="0.25">
      <c r="A510" s="5">
        <v>509</v>
      </c>
      <c r="B510" s="5" t="s">
        <v>40</v>
      </c>
      <c r="C510" s="5" t="s">
        <v>4</v>
      </c>
      <c r="D510" s="5" t="s">
        <v>28</v>
      </c>
      <c r="E510" s="6">
        <v>44961</v>
      </c>
      <c r="F510" s="5">
        <v>293.02</v>
      </c>
      <c r="G510" s="5" t="s">
        <v>82</v>
      </c>
      <c r="H510" s="5" t="s">
        <v>83</v>
      </c>
    </row>
    <row r="511" spans="1:8" x14ac:dyDescent="0.25">
      <c r="A511" s="5">
        <v>510</v>
      </c>
      <c r="B511" s="5" t="s">
        <v>72</v>
      </c>
      <c r="C511" s="5" t="s">
        <v>4</v>
      </c>
      <c r="D511" s="5" t="s">
        <v>20</v>
      </c>
      <c r="E511" s="6">
        <v>45109</v>
      </c>
      <c r="F511" s="5">
        <v>623.92999999999995</v>
      </c>
      <c r="G511" s="5" t="s">
        <v>81</v>
      </c>
      <c r="H511" s="6">
        <v>45111</v>
      </c>
    </row>
    <row r="512" spans="1:8" x14ac:dyDescent="0.25">
      <c r="A512" s="5">
        <v>511</v>
      </c>
      <c r="B512" s="5" t="s">
        <v>40</v>
      </c>
      <c r="C512" s="5" t="s">
        <v>15</v>
      </c>
      <c r="D512" s="5" t="s">
        <v>31</v>
      </c>
      <c r="E512" s="6">
        <v>44820</v>
      </c>
      <c r="F512" s="5">
        <v>873.92</v>
      </c>
      <c r="G512" s="5" t="s">
        <v>82</v>
      </c>
      <c r="H512" s="5" t="s">
        <v>83</v>
      </c>
    </row>
    <row r="513" spans="1:8" x14ac:dyDescent="0.25">
      <c r="A513" s="5">
        <v>512</v>
      </c>
      <c r="B513" s="5" t="s">
        <v>62</v>
      </c>
      <c r="C513" s="5" t="s">
        <v>4</v>
      </c>
      <c r="D513" s="5" t="s">
        <v>31</v>
      </c>
      <c r="E513" s="6">
        <v>45178</v>
      </c>
      <c r="F513" s="5">
        <v>866.46</v>
      </c>
      <c r="G513" s="5" t="s">
        <v>81</v>
      </c>
      <c r="H513" s="6">
        <v>45180</v>
      </c>
    </row>
    <row r="514" spans="1:8" x14ac:dyDescent="0.25">
      <c r="A514" s="5">
        <v>513</v>
      </c>
      <c r="B514" s="5" t="s">
        <v>50</v>
      </c>
      <c r="C514" s="5" t="s">
        <v>5</v>
      </c>
      <c r="D514" s="5" t="s">
        <v>31</v>
      </c>
      <c r="E514" s="6">
        <v>44855</v>
      </c>
      <c r="F514" s="5">
        <v>608.63</v>
      </c>
      <c r="G514" s="5" t="s">
        <v>82</v>
      </c>
      <c r="H514" s="5" t="s">
        <v>83</v>
      </c>
    </row>
    <row r="515" spans="1:8" x14ac:dyDescent="0.25">
      <c r="A515" s="5">
        <v>514</v>
      </c>
      <c r="B515" s="5" t="s">
        <v>56</v>
      </c>
      <c r="C515" s="5" t="s">
        <v>7</v>
      </c>
      <c r="D515" s="5" t="s">
        <v>33</v>
      </c>
      <c r="E515" s="6">
        <v>45155</v>
      </c>
      <c r="F515" s="5">
        <v>609.28</v>
      </c>
      <c r="G515" s="5" t="s">
        <v>81</v>
      </c>
      <c r="H515" s="6">
        <v>45163</v>
      </c>
    </row>
    <row r="516" spans="1:8" x14ac:dyDescent="0.25">
      <c r="A516" s="5">
        <v>515</v>
      </c>
      <c r="B516" s="5" t="s">
        <v>68</v>
      </c>
      <c r="C516" s="5" t="s">
        <v>13</v>
      </c>
      <c r="D516" s="5" t="s">
        <v>28</v>
      </c>
      <c r="E516" s="6">
        <v>45508</v>
      </c>
      <c r="F516" s="5">
        <v>923.23</v>
      </c>
      <c r="G516" s="5" t="s">
        <v>81</v>
      </c>
      <c r="H516" s="6">
        <v>45523</v>
      </c>
    </row>
    <row r="517" spans="1:8" x14ac:dyDescent="0.25">
      <c r="A517" s="5">
        <v>516</v>
      </c>
      <c r="B517" s="5" t="s">
        <v>58</v>
      </c>
      <c r="C517" s="5" t="s">
        <v>7</v>
      </c>
      <c r="D517" s="5" t="s">
        <v>24</v>
      </c>
      <c r="E517" s="6">
        <v>45445</v>
      </c>
      <c r="F517" s="5">
        <v>301.14999999999998</v>
      </c>
      <c r="G517" s="5" t="s">
        <v>81</v>
      </c>
      <c r="H517" s="6">
        <v>45453</v>
      </c>
    </row>
    <row r="518" spans="1:8" x14ac:dyDescent="0.25">
      <c r="A518" s="5">
        <v>517</v>
      </c>
      <c r="B518" s="5" t="s">
        <v>44</v>
      </c>
      <c r="C518" s="5" t="s">
        <v>14</v>
      </c>
      <c r="D518" s="5" t="s">
        <v>22</v>
      </c>
      <c r="E518" s="6">
        <v>44833</v>
      </c>
      <c r="F518" s="5">
        <v>671.14</v>
      </c>
      <c r="G518" s="5" t="s">
        <v>81</v>
      </c>
      <c r="H518" s="6">
        <v>44851</v>
      </c>
    </row>
    <row r="519" spans="1:8" x14ac:dyDescent="0.25">
      <c r="A519" s="5">
        <v>518</v>
      </c>
      <c r="B519" s="5" t="s">
        <v>64</v>
      </c>
      <c r="C519" s="5" t="s">
        <v>9</v>
      </c>
      <c r="D519" s="5" t="s">
        <v>32</v>
      </c>
      <c r="E519" s="6">
        <v>45071</v>
      </c>
      <c r="F519" s="5">
        <v>979.72</v>
      </c>
      <c r="G519" s="5" t="s">
        <v>81</v>
      </c>
      <c r="H519" s="6">
        <v>45081</v>
      </c>
    </row>
    <row r="520" spans="1:8" x14ac:dyDescent="0.25">
      <c r="A520" s="5">
        <v>519</v>
      </c>
      <c r="B520" s="5" t="s">
        <v>58</v>
      </c>
      <c r="C520" s="5" t="s">
        <v>9</v>
      </c>
      <c r="D520" s="5" t="s">
        <v>30</v>
      </c>
      <c r="E520" s="6">
        <v>45301</v>
      </c>
      <c r="F520" s="5">
        <v>158.59</v>
      </c>
      <c r="G520" s="5" t="s">
        <v>81</v>
      </c>
      <c r="H520" s="6">
        <v>45311</v>
      </c>
    </row>
    <row r="521" spans="1:8" x14ac:dyDescent="0.25">
      <c r="A521" s="5">
        <v>520</v>
      </c>
      <c r="B521" s="5" t="s">
        <v>50</v>
      </c>
      <c r="C521" s="5" t="s">
        <v>9</v>
      </c>
      <c r="D521" s="5" t="s">
        <v>29</v>
      </c>
      <c r="E521" s="6">
        <v>45127</v>
      </c>
      <c r="F521" s="5">
        <v>207.18</v>
      </c>
      <c r="G521" s="5" t="s">
        <v>81</v>
      </c>
      <c r="H521" s="6">
        <v>45137</v>
      </c>
    </row>
    <row r="522" spans="1:8" x14ac:dyDescent="0.25">
      <c r="A522" s="5">
        <v>521</v>
      </c>
      <c r="B522" s="5" t="s">
        <v>64</v>
      </c>
      <c r="C522" s="5" t="s">
        <v>9</v>
      </c>
      <c r="D522" s="5" t="s">
        <v>24</v>
      </c>
      <c r="E522" s="6">
        <v>45199</v>
      </c>
      <c r="F522" s="5">
        <v>252.59</v>
      </c>
      <c r="G522" s="5" t="s">
        <v>82</v>
      </c>
      <c r="H522" s="5" t="s">
        <v>83</v>
      </c>
    </row>
    <row r="523" spans="1:8" x14ac:dyDescent="0.25">
      <c r="A523" s="5">
        <v>522</v>
      </c>
      <c r="B523" s="5" t="s">
        <v>62</v>
      </c>
      <c r="C523" s="5" t="s">
        <v>9</v>
      </c>
      <c r="D523" s="5" t="s">
        <v>33</v>
      </c>
      <c r="E523" s="6">
        <v>44881</v>
      </c>
      <c r="F523" s="5">
        <v>405.17</v>
      </c>
      <c r="G523" s="5" t="s">
        <v>81</v>
      </c>
      <c r="H523" s="6">
        <v>44891</v>
      </c>
    </row>
    <row r="524" spans="1:8" x14ac:dyDescent="0.25">
      <c r="A524" s="5">
        <v>523</v>
      </c>
      <c r="B524" s="5" t="s">
        <v>74</v>
      </c>
      <c r="C524" s="5" t="s">
        <v>2</v>
      </c>
      <c r="D524" s="5" t="s">
        <v>33</v>
      </c>
      <c r="E524" s="6">
        <v>44945</v>
      </c>
      <c r="F524" s="5">
        <v>238.95</v>
      </c>
      <c r="G524" s="5" t="s">
        <v>82</v>
      </c>
      <c r="H524" s="5" t="s">
        <v>83</v>
      </c>
    </row>
    <row r="525" spans="1:8" x14ac:dyDescent="0.25">
      <c r="A525" s="5">
        <v>524</v>
      </c>
      <c r="B525" s="5" t="s">
        <v>40</v>
      </c>
      <c r="C525" s="5" t="s">
        <v>9</v>
      </c>
      <c r="D525" s="5" t="s">
        <v>30</v>
      </c>
      <c r="E525" s="6">
        <v>44820</v>
      </c>
      <c r="F525" s="5">
        <v>756.67</v>
      </c>
      <c r="G525" s="5" t="s">
        <v>81</v>
      </c>
      <c r="H525" s="6">
        <v>44830</v>
      </c>
    </row>
    <row r="526" spans="1:8" x14ac:dyDescent="0.25">
      <c r="A526" s="5">
        <v>525</v>
      </c>
      <c r="B526" s="5" t="s">
        <v>48</v>
      </c>
      <c r="C526" s="5" t="s">
        <v>9</v>
      </c>
      <c r="D526" s="5" t="s">
        <v>33</v>
      </c>
      <c r="E526" s="6">
        <v>45106</v>
      </c>
      <c r="F526" s="5">
        <v>692.12</v>
      </c>
      <c r="G526" s="5" t="s">
        <v>81</v>
      </c>
      <c r="H526" s="6">
        <v>45116</v>
      </c>
    </row>
    <row r="527" spans="1:8" x14ac:dyDescent="0.25">
      <c r="A527" s="5">
        <v>526</v>
      </c>
      <c r="B527" s="5" t="s">
        <v>68</v>
      </c>
      <c r="C527" s="5" t="s">
        <v>4</v>
      </c>
      <c r="D527" s="5" t="s">
        <v>33</v>
      </c>
      <c r="E527" s="6">
        <v>45285</v>
      </c>
      <c r="F527" s="5">
        <v>385.26</v>
      </c>
      <c r="G527" s="5" t="s">
        <v>81</v>
      </c>
      <c r="H527" s="6">
        <v>45287</v>
      </c>
    </row>
    <row r="528" spans="1:8" x14ac:dyDescent="0.25">
      <c r="A528" s="5">
        <v>527</v>
      </c>
      <c r="B528" s="5" t="s">
        <v>72</v>
      </c>
      <c r="C528" s="5" t="s">
        <v>15</v>
      </c>
      <c r="D528" s="5" t="s">
        <v>28</v>
      </c>
      <c r="E528" s="6">
        <v>45202</v>
      </c>
      <c r="F528" s="5">
        <v>780.12</v>
      </c>
      <c r="G528" s="5" t="s">
        <v>81</v>
      </c>
      <c r="H528" s="6">
        <v>45222</v>
      </c>
    </row>
    <row r="529" spans="1:8" x14ac:dyDescent="0.25">
      <c r="A529" s="5">
        <v>528</v>
      </c>
      <c r="B529" s="5" t="s">
        <v>60</v>
      </c>
      <c r="C529" s="5" t="s">
        <v>9</v>
      </c>
      <c r="D529" s="5" t="s">
        <v>31</v>
      </c>
      <c r="E529" s="6">
        <v>45069</v>
      </c>
      <c r="F529" s="5">
        <v>238.88</v>
      </c>
      <c r="G529" s="5" t="s">
        <v>81</v>
      </c>
      <c r="H529" s="6">
        <v>45079</v>
      </c>
    </row>
    <row r="530" spans="1:8" x14ac:dyDescent="0.25">
      <c r="A530" s="5">
        <v>529</v>
      </c>
      <c r="B530" s="5" t="s">
        <v>36</v>
      </c>
      <c r="C530" s="5" t="s">
        <v>7</v>
      </c>
      <c r="D530" s="5" t="s">
        <v>31</v>
      </c>
      <c r="E530" s="6">
        <v>45312</v>
      </c>
      <c r="F530" s="5">
        <v>723.63</v>
      </c>
      <c r="G530" s="5" t="s">
        <v>81</v>
      </c>
      <c r="H530" s="6">
        <v>45320</v>
      </c>
    </row>
    <row r="531" spans="1:8" x14ac:dyDescent="0.25">
      <c r="A531" s="5">
        <v>530</v>
      </c>
      <c r="B531" s="5" t="s">
        <v>54</v>
      </c>
      <c r="C531" s="5" t="s">
        <v>9</v>
      </c>
      <c r="D531" s="5" t="s">
        <v>24</v>
      </c>
      <c r="E531" s="6">
        <v>45016</v>
      </c>
      <c r="F531" s="5">
        <v>765.26</v>
      </c>
      <c r="G531" s="5" t="s">
        <v>81</v>
      </c>
      <c r="H531" s="6">
        <v>45026</v>
      </c>
    </row>
    <row r="532" spans="1:8" x14ac:dyDescent="0.25">
      <c r="A532" s="5">
        <v>531</v>
      </c>
      <c r="B532" s="5" t="s">
        <v>40</v>
      </c>
      <c r="C532" s="5" t="s">
        <v>11</v>
      </c>
      <c r="D532" s="5" t="s">
        <v>26</v>
      </c>
      <c r="E532" s="6">
        <v>44963</v>
      </c>
      <c r="F532" s="5">
        <v>828.14</v>
      </c>
      <c r="G532" s="5" t="s">
        <v>81</v>
      </c>
      <c r="H532" s="6">
        <v>44975</v>
      </c>
    </row>
    <row r="533" spans="1:8" x14ac:dyDescent="0.25">
      <c r="A533" s="5">
        <v>532</v>
      </c>
      <c r="B533" s="5" t="s">
        <v>54</v>
      </c>
      <c r="C533" s="5" t="s">
        <v>15</v>
      </c>
      <c r="D533" s="5" t="s">
        <v>30</v>
      </c>
      <c r="E533" s="6">
        <v>44939</v>
      </c>
      <c r="F533" s="5">
        <v>102.1</v>
      </c>
      <c r="G533" s="5" t="s">
        <v>82</v>
      </c>
      <c r="H533" s="5" t="s">
        <v>83</v>
      </c>
    </row>
    <row r="534" spans="1:8" x14ac:dyDescent="0.25">
      <c r="A534" s="5">
        <v>533</v>
      </c>
      <c r="B534" s="5" t="s">
        <v>74</v>
      </c>
      <c r="C534" s="5" t="s">
        <v>10</v>
      </c>
      <c r="D534" s="5" t="s">
        <v>31</v>
      </c>
      <c r="E534" s="6">
        <v>45479</v>
      </c>
      <c r="F534" s="5">
        <v>122.78</v>
      </c>
      <c r="G534" s="5" t="s">
        <v>81</v>
      </c>
      <c r="H534" s="6">
        <v>45485</v>
      </c>
    </row>
    <row r="535" spans="1:8" x14ac:dyDescent="0.25">
      <c r="A535" s="5">
        <v>534</v>
      </c>
      <c r="B535" s="5" t="s">
        <v>38</v>
      </c>
      <c r="C535" s="5" t="s">
        <v>7</v>
      </c>
      <c r="D535" s="5" t="s">
        <v>31</v>
      </c>
      <c r="E535" s="6">
        <v>45391</v>
      </c>
      <c r="F535" s="5">
        <v>716.38</v>
      </c>
      <c r="G535" s="5" t="s">
        <v>81</v>
      </c>
      <c r="H535" s="6">
        <v>45399</v>
      </c>
    </row>
    <row r="536" spans="1:8" x14ac:dyDescent="0.25">
      <c r="A536" s="5">
        <v>535</v>
      </c>
      <c r="B536" s="5" t="s">
        <v>50</v>
      </c>
      <c r="C536" s="5" t="s">
        <v>15</v>
      </c>
      <c r="D536" s="5" t="s">
        <v>31</v>
      </c>
      <c r="E536" s="6">
        <v>44946</v>
      </c>
      <c r="F536" s="5">
        <v>912.8</v>
      </c>
      <c r="G536" s="5" t="s">
        <v>81</v>
      </c>
      <c r="H536" s="6">
        <v>44966</v>
      </c>
    </row>
    <row r="537" spans="1:8" x14ac:dyDescent="0.25">
      <c r="A537" s="5">
        <v>536</v>
      </c>
      <c r="B537" s="5" t="s">
        <v>50</v>
      </c>
      <c r="C537" s="5" t="s">
        <v>5</v>
      </c>
      <c r="D537" s="5" t="s">
        <v>20</v>
      </c>
      <c r="E537" s="6">
        <v>45176</v>
      </c>
      <c r="F537" s="5">
        <v>939.42</v>
      </c>
      <c r="G537" s="5" t="s">
        <v>81</v>
      </c>
      <c r="H537" s="6">
        <v>45180</v>
      </c>
    </row>
    <row r="538" spans="1:8" x14ac:dyDescent="0.25">
      <c r="A538" s="5">
        <v>537</v>
      </c>
      <c r="B538" s="5" t="s">
        <v>74</v>
      </c>
      <c r="C538" s="5" t="s">
        <v>11</v>
      </c>
      <c r="D538" s="5" t="s">
        <v>31</v>
      </c>
      <c r="E538" s="6">
        <v>44863</v>
      </c>
      <c r="F538" s="5">
        <v>165.39</v>
      </c>
      <c r="G538" s="5" t="s">
        <v>81</v>
      </c>
      <c r="H538" s="6">
        <v>44875</v>
      </c>
    </row>
    <row r="539" spans="1:8" x14ac:dyDescent="0.25">
      <c r="A539" s="5">
        <v>538</v>
      </c>
      <c r="B539" s="5" t="s">
        <v>38</v>
      </c>
      <c r="C539" s="5" t="s">
        <v>7</v>
      </c>
      <c r="D539" s="5" t="s">
        <v>24</v>
      </c>
      <c r="E539" s="6">
        <v>45039</v>
      </c>
      <c r="F539" s="5">
        <v>726.09</v>
      </c>
      <c r="G539" s="5" t="s">
        <v>81</v>
      </c>
      <c r="H539" s="6">
        <v>45047</v>
      </c>
    </row>
    <row r="540" spans="1:8" x14ac:dyDescent="0.25">
      <c r="A540" s="5">
        <v>539</v>
      </c>
      <c r="B540" s="5" t="s">
        <v>54</v>
      </c>
      <c r="C540" s="5" t="s">
        <v>15</v>
      </c>
      <c r="D540" s="5" t="s">
        <v>24</v>
      </c>
      <c r="E540" s="6">
        <v>45058</v>
      </c>
      <c r="F540" s="5">
        <v>629.27</v>
      </c>
      <c r="G540" s="5" t="s">
        <v>81</v>
      </c>
      <c r="H540" s="6">
        <v>45078</v>
      </c>
    </row>
    <row r="541" spans="1:8" x14ac:dyDescent="0.25">
      <c r="A541" s="5">
        <v>540</v>
      </c>
      <c r="B541" s="5" t="s">
        <v>66</v>
      </c>
      <c r="C541" s="5" t="s">
        <v>10</v>
      </c>
      <c r="D541" s="5" t="s">
        <v>24</v>
      </c>
      <c r="E541" s="6">
        <v>45157</v>
      </c>
      <c r="F541" s="5">
        <v>602.51</v>
      </c>
      <c r="G541" s="5" t="s">
        <v>81</v>
      </c>
      <c r="H541" s="6">
        <v>45163</v>
      </c>
    </row>
    <row r="542" spans="1:8" x14ac:dyDescent="0.25">
      <c r="A542" s="5">
        <v>541</v>
      </c>
      <c r="B542" s="5" t="s">
        <v>42</v>
      </c>
      <c r="C542" s="5" t="s">
        <v>14</v>
      </c>
      <c r="D542" s="5" t="s">
        <v>31</v>
      </c>
      <c r="E542" s="6">
        <v>44925</v>
      </c>
      <c r="F542" s="5">
        <v>671.24</v>
      </c>
      <c r="G542" s="5" t="s">
        <v>81</v>
      </c>
      <c r="H542" s="6">
        <v>44943</v>
      </c>
    </row>
    <row r="543" spans="1:8" x14ac:dyDescent="0.25">
      <c r="A543" s="5">
        <v>542</v>
      </c>
      <c r="B543" s="5" t="s">
        <v>42</v>
      </c>
      <c r="C543" s="5" t="s">
        <v>2</v>
      </c>
      <c r="D543" s="5" t="s">
        <v>32</v>
      </c>
      <c r="E543" s="6">
        <v>44993</v>
      </c>
      <c r="F543" s="5">
        <v>698.08</v>
      </c>
      <c r="G543" s="5" t="s">
        <v>81</v>
      </c>
      <c r="H543" s="6">
        <v>44994</v>
      </c>
    </row>
    <row r="544" spans="1:8" x14ac:dyDescent="0.25">
      <c r="A544" s="5">
        <v>543</v>
      </c>
      <c r="B544" s="5" t="s">
        <v>56</v>
      </c>
      <c r="C544" s="5" t="s">
        <v>7</v>
      </c>
      <c r="D544" s="5" t="s">
        <v>29</v>
      </c>
      <c r="E544" s="6">
        <v>45238</v>
      </c>
      <c r="F544" s="5">
        <v>660.12</v>
      </c>
      <c r="G544" s="5" t="s">
        <v>81</v>
      </c>
      <c r="H544" s="6">
        <v>45246</v>
      </c>
    </row>
    <row r="545" spans="1:8" x14ac:dyDescent="0.25">
      <c r="A545" s="5">
        <v>544</v>
      </c>
      <c r="B545" s="5" t="s">
        <v>48</v>
      </c>
      <c r="C545" s="5" t="s">
        <v>9</v>
      </c>
      <c r="D545" s="5" t="s">
        <v>29</v>
      </c>
      <c r="E545" s="6">
        <v>45490</v>
      </c>
      <c r="F545" s="5">
        <v>545.95000000000005</v>
      </c>
      <c r="G545" s="5" t="s">
        <v>82</v>
      </c>
      <c r="H545" s="5" t="s">
        <v>83</v>
      </c>
    </row>
    <row r="546" spans="1:8" x14ac:dyDescent="0.25">
      <c r="A546" s="5">
        <v>545</v>
      </c>
      <c r="B546" s="5" t="s">
        <v>60</v>
      </c>
      <c r="C546" s="5" t="s">
        <v>4</v>
      </c>
      <c r="D546" s="5" t="s">
        <v>20</v>
      </c>
      <c r="E546" s="6">
        <v>44885</v>
      </c>
      <c r="F546" s="5">
        <v>482.54</v>
      </c>
      <c r="G546" s="5" t="s">
        <v>81</v>
      </c>
      <c r="H546" s="6">
        <v>44887</v>
      </c>
    </row>
    <row r="547" spans="1:8" x14ac:dyDescent="0.25">
      <c r="A547" s="5">
        <v>546</v>
      </c>
      <c r="B547" s="5" t="s">
        <v>66</v>
      </c>
      <c r="C547" s="5" t="s">
        <v>15</v>
      </c>
      <c r="D547" s="5" t="s">
        <v>20</v>
      </c>
      <c r="E547" s="6">
        <v>45391</v>
      </c>
      <c r="F547" s="5">
        <v>846.18</v>
      </c>
      <c r="G547" s="5" t="s">
        <v>81</v>
      </c>
      <c r="H547" s="6">
        <v>45411</v>
      </c>
    </row>
    <row r="548" spans="1:8" x14ac:dyDescent="0.25">
      <c r="A548" s="5">
        <v>547</v>
      </c>
      <c r="B548" s="5" t="s">
        <v>58</v>
      </c>
      <c r="C548" s="5" t="s">
        <v>5</v>
      </c>
      <c r="D548" s="5" t="s">
        <v>31</v>
      </c>
      <c r="E548" s="6">
        <v>44820</v>
      </c>
      <c r="F548" s="5">
        <v>230.98</v>
      </c>
      <c r="G548" s="5" t="s">
        <v>81</v>
      </c>
      <c r="H548" s="6">
        <v>44824</v>
      </c>
    </row>
    <row r="549" spans="1:8" x14ac:dyDescent="0.25">
      <c r="A549" s="5">
        <v>548</v>
      </c>
      <c r="B549" s="5" t="s">
        <v>44</v>
      </c>
      <c r="C549" s="5" t="s">
        <v>14</v>
      </c>
      <c r="D549" s="5" t="s">
        <v>22</v>
      </c>
      <c r="E549" s="6">
        <v>45483</v>
      </c>
      <c r="F549" s="5">
        <v>537.05999999999995</v>
      </c>
      <c r="G549" s="5" t="s">
        <v>81</v>
      </c>
      <c r="H549" s="6">
        <v>45501</v>
      </c>
    </row>
    <row r="550" spans="1:8" x14ac:dyDescent="0.25">
      <c r="A550" s="5">
        <v>549</v>
      </c>
      <c r="B550" s="5" t="s">
        <v>66</v>
      </c>
      <c r="C550" s="5" t="s">
        <v>9</v>
      </c>
      <c r="D550" s="5" t="s">
        <v>31</v>
      </c>
      <c r="E550" s="6">
        <v>44856</v>
      </c>
      <c r="F550" s="5">
        <v>312.02</v>
      </c>
      <c r="G550" s="5" t="s">
        <v>82</v>
      </c>
      <c r="H550" s="5" t="s">
        <v>83</v>
      </c>
    </row>
    <row r="551" spans="1:8" x14ac:dyDescent="0.25">
      <c r="A551" s="5">
        <v>550</v>
      </c>
      <c r="B551" s="5" t="s">
        <v>38</v>
      </c>
      <c r="C551" s="5" t="s">
        <v>5</v>
      </c>
      <c r="D551" s="5" t="s">
        <v>24</v>
      </c>
      <c r="E551" s="6">
        <v>45005</v>
      </c>
      <c r="F551" s="5">
        <v>721.12</v>
      </c>
      <c r="G551" s="5" t="s">
        <v>81</v>
      </c>
      <c r="H551" s="6">
        <v>45009</v>
      </c>
    </row>
    <row r="552" spans="1:8" x14ac:dyDescent="0.25">
      <c r="A552" s="5">
        <v>551</v>
      </c>
      <c r="B552" s="5" t="s">
        <v>38</v>
      </c>
      <c r="C552" s="5" t="s">
        <v>11</v>
      </c>
      <c r="D552" s="5" t="s">
        <v>24</v>
      </c>
      <c r="E552" s="6">
        <v>44808</v>
      </c>
      <c r="F552" s="5">
        <v>290.43</v>
      </c>
      <c r="G552" s="5" t="s">
        <v>82</v>
      </c>
      <c r="H552" s="5" t="s">
        <v>83</v>
      </c>
    </row>
    <row r="553" spans="1:8" x14ac:dyDescent="0.25">
      <c r="A553" s="5">
        <v>552</v>
      </c>
      <c r="B553" s="5" t="s">
        <v>40</v>
      </c>
      <c r="C553" s="5" t="s">
        <v>9</v>
      </c>
      <c r="D553" s="5" t="s">
        <v>30</v>
      </c>
      <c r="E553" s="6">
        <v>45373</v>
      </c>
      <c r="F553" s="5">
        <v>111.96</v>
      </c>
      <c r="G553" s="5" t="s">
        <v>81</v>
      </c>
      <c r="H553" s="6">
        <v>45383</v>
      </c>
    </row>
    <row r="554" spans="1:8" x14ac:dyDescent="0.25">
      <c r="A554" s="5">
        <v>553</v>
      </c>
      <c r="B554" s="5" t="s">
        <v>68</v>
      </c>
      <c r="C554" s="5" t="s">
        <v>7</v>
      </c>
      <c r="D554" s="5" t="s">
        <v>30</v>
      </c>
      <c r="E554" s="6">
        <v>44826</v>
      </c>
      <c r="F554" s="5">
        <v>552.76</v>
      </c>
      <c r="G554" s="5" t="s">
        <v>82</v>
      </c>
      <c r="H554" s="5" t="s">
        <v>83</v>
      </c>
    </row>
    <row r="555" spans="1:8" x14ac:dyDescent="0.25">
      <c r="A555" s="5">
        <v>554</v>
      </c>
      <c r="B555" s="5" t="s">
        <v>54</v>
      </c>
      <c r="C555" s="5" t="s">
        <v>4</v>
      </c>
      <c r="D555" s="5" t="s">
        <v>22</v>
      </c>
      <c r="E555" s="6">
        <v>44788</v>
      </c>
      <c r="F555" s="5">
        <v>868.3</v>
      </c>
      <c r="G555" s="5" t="s">
        <v>81</v>
      </c>
      <c r="H555" s="6">
        <v>44790</v>
      </c>
    </row>
    <row r="556" spans="1:8" x14ac:dyDescent="0.25">
      <c r="A556" s="5">
        <v>555</v>
      </c>
      <c r="B556" s="5" t="s">
        <v>38</v>
      </c>
      <c r="C556" s="5" t="s">
        <v>7</v>
      </c>
      <c r="D556" s="5" t="s">
        <v>33</v>
      </c>
      <c r="E556" s="6">
        <v>45419</v>
      </c>
      <c r="F556" s="5">
        <v>741.43</v>
      </c>
      <c r="G556" s="5" t="s">
        <v>81</v>
      </c>
      <c r="H556" s="6">
        <v>45427</v>
      </c>
    </row>
    <row r="557" spans="1:8" x14ac:dyDescent="0.25">
      <c r="A557" s="5">
        <v>556</v>
      </c>
      <c r="B557" s="5" t="s">
        <v>54</v>
      </c>
      <c r="C557" s="5" t="s">
        <v>15</v>
      </c>
      <c r="D557" s="5" t="s">
        <v>24</v>
      </c>
      <c r="E557" s="6">
        <v>44876</v>
      </c>
      <c r="F557" s="5">
        <v>543.20000000000005</v>
      </c>
      <c r="G557" s="5" t="s">
        <v>81</v>
      </c>
      <c r="H557" s="6">
        <v>44896</v>
      </c>
    </row>
    <row r="558" spans="1:8" x14ac:dyDescent="0.25">
      <c r="A558" s="5">
        <v>557</v>
      </c>
      <c r="B558" s="5" t="s">
        <v>44</v>
      </c>
      <c r="C558" s="5" t="s">
        <v>7</v>
      </c>
      <c r="D558" s="5" t="s">
        <v>22</v>
      </c>
      <c r="E558" s="6">
        <v>45169</v>
      </c>
      <c r="F558" s="5">
        <v>389.08</v>
      </c>
      <c r="G558" s="5" t="s">
        <v>81</v>
      </c>
      <c r="H558" s="6">
        <v>45177</v>
      </c>
    </row>
    <row r="559" spans="1:8" x14ac:dyDescent="0.25">
      <c r="A559" s="5">
        <v>558</v>
      </c>
      <c r="B559" s="5" t="s">
        <v>50</v>
      </c>
      <c r="C559" s="5" t="s">
        <v>4</v>
      </c>
      <c r="D559" s="5" t="s">
        <v>30</v>
      </c>
      <c r="E559" s="6">
        <v>45300</v>
      </c>
      <c r="F559" s="5">
        <v>664.76</v>
      </c>
      <c r="G559" s="5" t="s">
        <v>82</v>
      </c>
      <c r="H559" s="5" t="s">
        <v>83</v>
      </c>
    </row>
    <row r="560" spans="1:8" x14ac:dyDescent="0.25">
      <c r="A560" s="5">
        <v>559</v>
      </c>
      <c r="B560" s="5" t="s">
        <v>36</v>
      </c>
      <c r="C560" s="5" t="s">
        <v>14</v>
      </c>
      <c r="D560" s="5" t="s">
        <v>31</v>
      </c>
      <c r="E560" s="6">
        <v>45401</v>
      </c>
      <c r="F560" s="5">
        <v>525.77</v>
      </c>
      <c r="G560" s="5" t="s">
        <v>82</v>
      </c>
      <c r="H560" s="5" t="s">
        <v>83</v>
      </c>
    </row>
    <row r="561" spans="1:8" x14ac:dyDescent="0.25">
      <c r="A561" s="5">
        <v>560</v>
      </c>
      <c r="B561" s="5" t="s">
        <v>56</v>
      </c>
      <c r="C561" s="5" t="s">
        <v>15</v>
      </c>
      <c r="D561" s="5" t="s">
        <v>20</v>
      </c>
      <c r="E561" s="6">
        <v>44975</v>
      </c>
      <c r="F561" s="5">
        <v>336.86</v>
      </c>
      <c r="G561" s="5" t="s">
        <v>82</v>
      </c>
      <c r="H561" s="5" t="s">
        <v>83</v>
      </c>
    </row>
    <row r="562" spans="1:8" x14ac:dyDescent="0.25">
      <c r="A562" s="5">
        <v>561</v>
      </c>
      <c r="B562" s="5" t="s">
        <v>58</v>
      </c>
      <c r="C562" s="5" t="s">
        <v>13</v>
      </c>
      <c r="D562" s="5" t="s">
        <v>26</v>
      </c>
      <c r="E562" s="6">
        <v>44866</v>
      </c>
      <c r="F562" s="5">
        <v>807.93</v>
      </c>
      <c r="G562" s="5" t="s">
        <v>81</v>
      </c>
      <c r="H562" s="6">
        <v>44881</v>
      </c>
    </row>
    <row r="563" spans="1:8" x14ac:dyDescent="0.25">
      <c r="A563" s="5">
        <v>562</v>
      </c>
      <c r="B563" s="5" t="s">
        <v>48</v>
      </c>
      <c r="C563" s="5" t="s">
        <v>14</v>
      </c>
      <c r="D563" s="5" t="s">
        <v>32</v>
      </c>
      <c r="E563" s="6">
        <v>44887</v>
      </c>
      <c r="F563" s="5">
        <v>732.7</v>
      </c>
      <c r="G563" s="5" t="s">
        <v>81</v>
      </c>
      <c r="H563" s="6">
        <v>44905</v>
      </c>
    </row>
    <row r="564" spans="1:8" x14ac:dyDescent="0.25">
      <c r="A564" s="5">
        <v>563</v>
      </c>
      <c r="B564" s="5" t="s">
        <v>74</v>
      </c>
      <c r="C564" s="5" t="s">
        <v>15</v>
      </c>
      <c r="D564" s="5" t="s">
        <v>30</v>
      </c>
      <c r="E564" s="6">
        <v>44952</v>
      </c>
      <c r="F564" s="5">
        <v>657.46</v>
      </c>
      <c r="G564" s="5" t="s">
        <v>81</v>
      </c>
      <c r="H564" s="6">
        <v>44972</v>
      </c>
    </row>
    <row r="565" spans="1:8" x14ac:dyDescent="0.25">
      <c r="A565" s="5">
        <v>564</v>
      </c>
      <c r="B565" s="5" t="s">
        <v>46</v>
      </c>
      <c r="C565" s="5" t="s">
        <v>10</v>
      </c>
      <c r="D565" s="5" t="s">
        <v>22</v>
      </c>
      <c r="E565" s="6">
        <v>45016</v>
      </c>
      <c r="F565" s="5">
        <v>173.92</v>
      </c>
      <c r="G565" s="5" t="s">
        <v>82</v>
      </c>
      <c r="H565" s="5" t="s">
        <v>83</v>
      </c>
    </row>
    <row r="566" spans="1:8" x14ac:dyDescent="0.25">
      <c r="A566" s="5">
        <v>565</v>
      </c>
      <c r="B566" s="5" t="s">
        <v>56</v>
      </c>
      <c r="C566" s="5" t="s">
        <v>2</v>
      </c>
      <c r="D566" s="5" t="s">
        <v>22</v>
      </c>
      <c r="E566" s="6">
        <v>45394</v>
      </c>
      <c r="F566" s="5">
        <v>686.18</v>
      </c>
      <c r="G566" s="5" t="s">
        <v>81</v>
      </c>
      <c r="H566" s="6">
        <v>45395</v>
      </c>
    </row>
    <row r="567" spans="1:8" x14ac:dyDescent="0.25">
      <c r="A567" s="5">
        <v>566</v>
      </c>
      <c r="B567" s="5" t="s">
        <v>58</v>
      </c>
      <c r="C567" s="5" t="s">
        <v>11</v>
      </c>
      <c r="D567" s="5" t="s">
        <v>24</v>
      </c>
      <c r="E567" s="6">
        <v>45426</v>
      </c>
      <c r="F567" s="5">
        <v>454.14</v>
      </c>
      <c r="G567" s="5" t="s">
        <v>82</v>
      </c>
      <c r="H567" s="5" t="s">
        <v>83</v>
      </c>
    </row>
    <row r="568" spans="1:8" x14ac:dyDescent="0.25">
      <c r="A568" s="5">
        <v>567</v>
      </c>
      <c r="B568" s="5" t="s">
        <v>60</v>
      </c>
      <c r="C568" s="5" t="s">
        <v>14</v>
      </c>
      <c r="D568" s="5" t="s">
        <v>26</v>
      </c>
      <c r="E568" s="6">
        <v>45343</v>
      </c>
      <c r="F568" s="5">
        <v>477.63</v>
      </c>
      <c r="G568" s="5" t="s">
        <v>82</v>
      </c>
      <c r="H568" s="5" t="s">
        <v>83</v>
      </c>
    </row>
    <row r="569" spans="1:8" x14ac:dyDescent="0.25">
      <c r="A569" s="5">
        <v>568</v>
      </c>
      <c r="B569" s="5" t="s">
        <v>72</v>
      </c>
      <c r="C569" s="5" t="s">
        <v>9</v>
      </c>
      <c r="D569" s="5" t="s">
        <v>32</v>
      </c>
      <c r="E569" s="6">
        <v>44807</v>
      </c>
      <c r="F569" s="5">
        <v>835.78</v>
      </c>
      <c r="G569" s="5" t="s">
        <v>82</v>
      </c>
      <c r="H569" s="5" t="s">
        <v>83</v>
      </c>
    </row>
    <row r="570" spans="1:8" x14ac:dyDescent="0.25">
      <c r="A570" s="5">
        <v>569</v>
      </c>
      <c r="B570" s="5" t="s">
        <v>58</v>
      </c>
      <c r="C570" s="5" t="s">
        <v>11</v>
      </c>
      <c r="D570" s="5" t="s">
        <v>29</v>
      </c>
      <c r="E570" s="6">
        <v>44846</v>
      </c>
      <c r="F570" s="5">
        <v>419.69</v>
      </c>
      <c r="G570" s="5" t="s">
        <v>81</v>
      </c>
      <c r="H570" s="6">
        <v>44858</v>
      </c>
    </row>
    <row r="571" spans="1:8" x14ac:dyDescent="0.25">
      <c r="A571" s="5">
        <v>570</v>
      </c>
      <c r="B571" s="5" t="s">
        <v>48</v>
      </c>
      <c r="C571" s="5" t="s">
        <v>9</v>
      </c>
      <c r="D571" s="5" t="s">
        <v>26</v>
      </c>
      <c r="E571" s="6">
        <v>45486</v>
      </c>
      <c r="F571" s="5">
        <v>731.44</v>
      </c>
      <c r="G571" s="5" t="s">
        <v>81</v>
      </c>
      <c r="H571" s="6">
        <v>45496</v>
      </c>
    </row>
    <row r="572" spans="1:8" x14ac:dyDescent="0.25">
      <c r="A572" s="5">
        <v>571</v>
      </c>
      <c r="B572" s="5" t="s">
        <v>74</v>
      </c>
      <c r="C572" s="5" t="s">
        <v>7</v>
      </c>
      <c r="D572" s="5" t="s">
        <v>29</v>
      </c>
      <c r="E572" s="6">
        <v>45388</v>
      </c>
      <c r="F572" s="5">
        <v>135.86000000000001</v>
      </c>
      <c r="G572" s="5" t="s">
        <v>81</v>
      </c>
      <c r="H572" s="6">
        <v>45396</v>
      </c>
    </row>
    <row r="573" spans="1:8" x14ac:dyDescent="0.25">
      <c r="A573" s="5">
        <v>572</v>
      </c>
      <c r="B573" s="5" t="s">
        <v>38</v>
      </c>
      <c r="C573" s="5" t="s">
        <v>13</v>
      </c>
      <c r="D573" s="5" t="s">
        <v>32</v>
      </c>
      <c r="E573" s="6">
        <v>44885</v>
      </c>
      <c r="F573" s="5">
        <v>614.36</v>
      </c>
      <c r="G573" s="5" t="s">
        <v>82</v>
      </c>
      <c r="H573" s="5" t="s">
        <v>83</v>
      </c>
    </row>
    <row r="574" spans="1:8" x14ac:dyDescent="0.25">
      <c r="A574" s="5">
        <v>573</v>
      </c>
      <c r="B574" s="5" t="s">
        <v>52</v>
      </c>
      <c r="C574" s="5" t="s">
        <v>5</v>
      </c>
      <c r="D574" s="5" t="s">
        <v>31</v>
      </c>
      <c r="E574" s="6">
        <v>45222</v>
      </c>
      <c r="F574" s="5">
        <v>969.49</v>
      </c>
      <c r="G574" s="5" t="s">
        <v>81</v>
      </c>
      <c r="H574" s="6">
        <v>45226</v>
      </c>
    </row>
    <row r="575" spans="1:8" x14ac:dyDescent="0.25">
      <c r="A575" s="5">
        <v>574</v>
      </c>
      <c r="B575" s="5" t="s">
        <v>50</v>
      </c>
      <c r="C575" s="5" t="s">
        <v>2</v>
      </c>
      <c r="D575" s="5" t="s">
        <v>20</v>
      </c>
      <c r="E575" s="6">
        <v>45021</v>
      </c>
      <c r="F575" s="5">
        <v>907.22</v>
      </c>
      <c r="G575" s="5" t="s">
        <v>81</v>
      </c>
      <c r="H575" s="6">
        <v>45022</v>
      </c>
    </row>
    <row r="576" spans="1:8" x14ac:dyDescent="0.25">
      <c r="A576" s="5">
        <v>575</v>
      </c>
      <c r="B576" s="5" t="s">
        <v>70</v>
      </c>
      <c r="C576" s="5" t="s">
        <v>14</v>
      </c>
      <c r="D576" s="5" t="s">
        <v>30</v>
      </c>
      <c r="E576" s="6">
        <v>45089</v>
      </c>
      <c r="F576" s="5">
        <v>763.53</v>
      </c>
      <c r="G576" s="5" t="s">
        <v>81</v>
      </c>
      <c r="H576" s="6">
        <v>45107</v>
      </c>
    </row>
    <row r="577" spans="1:8" x14ac:dyDescent="0.25">
      <c r="A577" s="5">
        <v>576</v>
      </c>
      <c r="B577" s="5" t="s">
        <v>52</v>
      </c>
      <c r="C577" s="5" t="s">
        <v>10</v>
      </c>
      <c r="D577" s="5" t="s">
        <v>24</v>
      </c>
      <c r="E577" s="6">
        <v>45133</v>
      </c>
      <c r="F577" s="5">
        <v>855.9</v>
      </c>
      <c r="G577" s="5" t="s">
        <v>82</v>
      </c>
      <c r="H577" s="5" t="s">
        <v>83</v>
      </c>
    </row>
    <row r="578" spans="1:8" x14ac:dyDescent="0.25">
      <c r="A578" s="5">
        <v>577</v>
      </c>
      <c r="B578" s="5" t="s">
        <v>44</v>
      </c>
      <c r="C578" s="5" t="s">
        <v>5</v>
      </c>
      <c r="D578" s="5" t="s">
        <v>29</v>
      </c>
      <c r="E578" s="6">
        <v>45159</v>
      </c>
      <c r="F578" s="5">
        <v>279.42</v>
      </c>
      <c r="G578" s="5" t="s">
        <v>82</v>
      </c>
      <c r="H578" s="5" t="s">
        <v>83</v>
      </c>
    </row>
    <row r="579" spans="1:8" x14ac:dyDescent="0.25">
      <c r="A579" s="5">
        <v>578</v>
      </c>
      <c r="B579" s="5" t="s">
        <v>64</v>
      </c>
      <c r="C579" s="5" t="s">
        <v>7</v>
      </c>
      <c r="D579" s="5" t="s">
        <v>28</v>
      </c>
      <c r="E579" s="6">
        <v>45135</v>
      </c>
      <c r="F579" s="5">
        <v>690.09</v>
      </c>
      <c r="G579" s="5" t="s">
        <v>82</v>
      </c>
      <c r="H579" s="5" t="s">
        <v>83</v>
      </c>
    </row>
    <row r="580" spans="1:8" x14ac:dyDescent="0.25">
      <c r="A580" s="5">
        <v>579</v>
      </c>
      <c r="B580" s="5" t="s">
        <v>50</v>
      </c>
      <c r="C580" s="5" t="s">
        <v>5</v>
      </c>
      <c r="D580" s="5" t="s">
        <v>32</v>
      </c>
      <c r="E580" s="6">
        <v>45156</v>
      </c>
      <c r="F580" s="5">
        <v>556.92999999999995</v>
      </c>
      <c r="G580" s="5" t="s">
        <v>82</v>
      </c>
      <c r="H580" s="5" t="s">
        <v>83</v>
      </c>
    </row>
    <row r="581" spans="1:8" x14ac:dyDescent="0.25">
      <c r="A581" s="5">
        <v>580</v>
      </c>
      <c r="B581" s="5" t="s">
        <v>58</v>
      </c>
      <c r="C581" s="5" t="s">
        <v>9</v>
      </c>
      <c r="D581" s="5" t="s">
        <v>20</v>
      </c>
      <c r="E581" s="6">
        <v>45166</v>
      </c>
      <c r="F581" s="5">
        <v>556.74</v>
      </c>
      <c r="G581" s="5" t="s">
        <v>82</v>
      </c>
      <c r="H581" s="5" t="s">
        <v>83</v>
      </c>
    </row>
    <row r="582" spans="1:8" x14ac:dyDescent="0.25">
      <c r="A582" s="5">
        <v>581</v>
      </c>
      <c r="B582" s="5" t="s">
        <v>54</v>
      </c>
      <c r="C582" s="5" t="s">
        <v>14</v>
      </c>
      <c r="D582" s="5" t="s">
        <v>31</v>
      </c>
      <c r="E582" s="6">
        <v>44951</v>
      </c>
      <c r="F582" s="5">
        <v>362.06</v>
      </c>
      <c r="G582" s="5" t="s">
        <v>81</v>
      </c>
      <c r="H582" s="6">
        <v>44969</v>
      </c>
    </row>
    <row r="583" spans="1:8" x14ac:dyDescent="0.25">
      <c r="A583" s="5">
        <v>582</v>
      </c>
      <c r="B583" s="5" t="s">
        <v>40</v>
      </c>
      <c r="C583" s="5" t="s">
        <v>10</v>
      </c>
      <c r="D583" s="5" t="s">
        <v>24</v>
      </c>
      <c r="E583" s="6">
        <v>45294</v>
      </c>
      <c r="F583" s="5">
        <v>809.2</v>
      </c>
      <c r="G583" s="5" t="s">
        <v>81</v>
      </c>
      <c r="H583" s="6">
        <v>45300</v>
      </c>
    </row>
    <row r="584" spans="1:8" x14ac:dyDescent="0.25">
      <c r="A584" s="5">
        <v>583</v>
      </c>
      <c r="B584" s="5" t="s">
        <v>70</v>
      </c>
      <c r="C584" s="5" t="s">
        <v>4</v>
      </c>
      <c r="D584" s="5" t="s">
        <v>26</v>
      </c>
      <c r="E584" s="6">
        <v>45294</v>
      </c>
      <c r="F584" s="5">
        <v>491.98</v>
      </c>
      <c r="G584" s="5" t="s">
        <v>82</v>
      </c>
      <c r="H584" s="5" t="s">
        <v>83</v>
      </c>
    </row>
    <row r="585" spans="1:8" x14ac:dyDescent="0.25">
      <c r="A585" s="5">
        <v>584</v>
      </c>
      <c r="B585" s="5" t="s">
        <v>70</v>
      </c>
      <c r="C585" s="5" t="s">
        <v>15</v>
      </c>
      <c r="D585" s="5" t="s">
        <v>26</v>
      </c>
      <c r="E585" s="6">
        <v>45081</v>
      </c>
      <c r="F585" s="5">
        <v>988</v>
      </c>
      <c r="G585" s="5" t="s">
        <v>82</v>
      </c>
      <c r="H585" s="5" t="s">
        <v>83</v>
      </c>
    </row>
    <row r="586" spans="1:8" x14ac:dyDescent="0.25">
      <c r="A586" s="5">
        <v>585</v>
      </c>
      <c r="B586" s="5" t="s">
        <v>74</v>
      </c>
      <c r="C586" s="5" t="s">
        <v>15</v>
      </c>
      <c r="D586" s="5" t="s">
        <v>26</v>
      </c>
      <c r="E586" s="6">
        <v>45039</v>
      </c>
      <c r="F586" s="5">
        <v>271.06</v>
      </c>
      <c r="G586" s="5" t="s">
        <v>82</v>
      </c>
      <c r="H586" s="5" t="s">
        <v>83</v>
      </c>
    </row>
    <row r="587" spans="1:8" x14ac:dyDescent="0.25">
      <c r="A587" s="5">
        <v>586</v>
      </c>
      <c r="B587" s="5" t="s">
        <v>36</v>
      </c>
      <c r="C587" s="5" t="s">
        <v>10</v>
      </c>
      <c r="D587" s="5" t="s">
        <v>28</v>
      </c>
      <c r="E587" s="6">
        <v>44835</v>
      </c>
      <c r="F587" s="5">
        <v>644.52</v>
      </c>
      <c r="G587" s="5" t="s">
        <v>81</v>
      </c>
      <c r="H587" s="6">
        <v>44841</v>
      </c>
    </row>
    <row r="588" spans="1:8" x14ac:dyDescent="0.25">
      <c r="A588" s="5">
        <v>587</v>
      </c>
      <c r="B588" s="5" t="s">
        <v>52</v>
      </c>
      <c r="C588" s="5" t="s">
        <v>11</v>
      </c>
      <c r="D588" s="5" t="s">
        <v>28</v>
      </c>
      <c r="E588" s="6">
        <v>45109</v>
      </c>
      <c r="F588" s="5">
        <v>328.57</v>
      </c>
      <c r="G588" s="5" t="s">
        <v>82</v>
      </c>
      <c r="H588" s="5" t="s">
        <v>83</v>
      </c>
    </row>
    <row r="589" spans="1:8" x14ac:dyDescent="0.25">
      <c r="A589" s="5">
        <v>588</v>
      </c>
      <c r="B589" s="5" t="s">
        <v>46</v>
      </c>
      <c r="C589" s="5" t="s">
        <v>9</v>
      </c>
      <c r="D589" s="5" t="s">
        <v>31</v>
      </c>
      <c r="E589" s="6">
        <v>44792</v>
      </c>
      <c r="F589" s="5">
        <v>991.53</v>
      </c>
      <c r="G589" s="5" t="s">
        <v>82</v>
      </c>
      <c r="H589" s="5" t="s">
        <v>83</v>
      </c>
    </row>
    <row r="590" spans="1:8" x14ac:dyDescent="0.25">
      <c r="A590" s="5">
        <v>589</v>
      </c>
      <c r="B590" s="5" t="s">
        <v>58</v>
      </c>
      <c r="C590" s="5" t="s">
        <v>14</v>
      </c>
      <c r="D590" s="5" t="s">
        <v>31</v>
      </c>
      <c r="E590" s="6">
        <v>45206</v>
      </c>
      <c r="F590" s="5">
        <v>121.77</v>
      </c>
      <c r="G590" s="5" t="s">
        <v>81</v>
      </c>
      <c r="H590" s="6">
        <v>45224</v>
      </c>
    </row>
    <row r="591" spans="1:8" x14ac:dyDescent="0.25">
      <c r="A591" s="5">
        <v>590</v>
      </c>
      <c r="B591" s="5" t="s">
        <v>38</v>
      </c>
      <c r="C591" s="5" t="s">
        <v>15</v>
      </c>
      <c r="D591" s="5" t="s">
        <v>24</v>
      </c>
      <c r="E591" s="6">
        <v>44959</v>
      </c>
      <c r="F591" s="5">
        <v>369.26</v>
      </c>
      <c r="G591" s="5" t="s">
        <v>81</v>
      </c>
      <c r="H591" s="6">
        <v>44979</v>
      </c>
    </row>
    <row r="592" spans="1:8" x14ac:dyDescent="0.25">
      <c r="A592" s="5">
        <v>591</v>
      </c>
      <c r="B592" s="5" t="s">
        <v>54</v>
      </c>
      <c r="C592" s="5" t="s">
        <v>15</v>
      </c>
      <c r="D592" s="5" t="s">
        <v>30</v>
      </c>
      <c r="E592" s="6">
        <v>45284</v>
      </c>
      <c r="F592" s="5">
        <v>667.63</v>
      </c>
      <c r="G592" s="5" t="s">
        <v>81</v>
      </c>
      <c r="H592" s="6">
        <v>45304</v>
      </c>
    </row>
    <row r="593" spans="1:8" x14ac:dyDescent="0.25">
      <c r="A593" s="5">
        <v>592</v>
      </c>
      <c r="B593" s="5" t="s">
        <v>56</v>
      </c>
      <c r="C593" s="5" t="s">
        <v>4</v>
      </c>
      <c r="D593" s="5" t="s">
        <v>32</v>
      </c>
      <c r="E593" s="6">
        <v>45403</v>
      </c>
      <c r="F593" s="5">
        <v>450.66</v>
      </c>
      <c r="G593" s="5" t="s">
        <v>82</v>
      </c>
      <c r="H593" s="5" t="s">
        <v>83</v>
      </c>
    </row>
    <row r="594" spans="1:8" x14ac:dyDescent="0.25">
      <c r="A594" s="5">
        <v>593</v>
      </c>
      <c r="B594" s="5" t="s">
        <v>50</v>
      </c>
      <c r="C594" s="5" t="s">
        <v>5</v>
      </c>
      <c r="D594" s="5" t="s">
        <v>22</v>
      </c>
      <c r="E594" s="6">
        <v>45185</v>
      </c>
      <c r="F594" s="5">
        <v>152.97</v>
      </c>
      <c r="G594" s="5" t="s">
        <v>81</v>
      </c>
      <c r="H594" s="6">
        <v>45189</v>
      </c>
    </row>
    <row r="595" spans="1:8" x14ac:dyDescent="0.25">
      <c r="A595" s="5">
        <v>594</v>
      </c>
      <c r="B595" s="5" t="s">
        <v>44</v>
      </c>
      <c r="C595" s="5" t="s">
        <v>4</v>
      </c>
      <c r="D595" s="5" t="s">
        <v>26</v>
      </c>
      <c r="E595" s="6">
        <v>45361</v>
      </c>
      <c r="F595" s="5">
        <v>537.42999999999995</v>
      </c>
      <c r="G595" s="5" t="s">
        <v>81</v>
      </c>
      <c r="H595" s="6">
        <v>45363</v>
      </c>
    </row>
    <row r="596" spans="1:8" x14ac:dyDescent="0.25">
      <c r="A596" s="5">
        <v>595</v>
      </c>
      <c r="B596" s="5" t="s">
        <v>70</v>
      </c>
      <c r="C596" s="5" t="s">
        <v>7</v>
      </c>
      <c r="D596" s="5" t="s">
        <v>33</v>
      </c>
      <c r="E596" s="6">
        <v>45264</v>
      </c>
      <c r="F596" s="5">
        <v>136.12</v>
      </c>
      <c r="G596" s="5" t="s">
        <v>81</v>
      </c>
      <c r="H596" s="6">
        <v>45272</v>
      </c>
    </row>
    <row r="597" spans="1:8" x14ac:dyDescent="0.25">
      <c r="A597" s="5">
        <v>596</v>
      </c>
      <c r="B597" s="5" t="s">
        <v>62</v>
      </c>
      <c r="C597" s="5" t="s">
        <v>9</v>
      </c>
      <c r="D597" s="5" t="s">
        <v>20</v>
      </c>
      <c r="E597" s="6">
        <v>45492</v>
      </c>
      <c r="F597" s="5">
        <v>946.26</v>
      </c>
      <c r="G597" s="5" t="s">
        <v>82</v>
      </c>
      <c r="H597" s="5" t="s">
        <v>83</v>
      </c>
    </row>
    <row r="598" spans="1:8" x14ac:dyDescent="0.25">
      <c r="A598" s="5">
        <v>597</v>
      </c>
      <c r="B598" s="5" t="s">
        <v>48</v>
      </c>
      <c r="C598" s="5" t="s">
        <v>11</v>
      </c>
      <c r="D598" s="5" t="s">
        <v>28</v>
      </c>
      <c r="E598" s="6">
        <v>45303</v>
      </c>
      <c r="F598" s="5">
        <v>384.91</v>
      </c>
      <c r="G598" s="5" t="s">
        <v>81</v>
      </c>
      <c r="H598" s="6">
        <v>45315</v>
      </c>
    </row>
    <row r="599" spans="1:8" x14ac:dyDescent="0.25">
      <c r="A599" s="5">
        <v>598</v>
      </c>
      <c r="B599" s="5" t="s">
        <v>44</v>
      </c>
      <c r="C599" s="5" t="s">
        <v>15</v>
      </c>
      <c r="D599" s="5" t="s">
        <v>20</v>
      </c>
      <c r="E599" s="6">
        <v>45002</v>
      </c>
      <c r="F599" s="5">
        <v>179.79</v>
      </c>
      <c r="G599" s="5" t="s">
        <v>82</v>
      </c>
      <c r="H599" s="5" t="s">
        <v>83</v>
      </c>
    </row>
    <row r="600" spans="1:8" x14ac:dyDescent="0.25">
      <c r="A600" s="5">
        <v>599</v>
      </c>
      <c r="B600" s="5" t="s">
        <v>54</v>
      </c>
      <c r="C600" s="5" t="s">
        <v>14</v>
      </c>
      <c r="D600" s="5" t="s">
        <v>31</v>
      </c>
      <c r="E600" s="6">
        <v>45341</v>
      </c>
      <c r="F600" s="5">
        <v>991.25</v>
      </c>
      <c r="G600" s="5" t="s">
        <v>82</v>
      </c>
      <c r="H600" s="5" t="s">
        <v>83</v>
      </c>
    </row>
    <row r="601" spans="1:8" x14ac:dyDescent="0.25">
      <c r="A601" s="5">
        <v>600</v>
      </c>
      <c r="B601" s="5" t="s">
        <v>42</v>
      </c>
      <c r="C601" s="5" t="s">
        <v>4</v>
      </c>
      <c r="D601" s="5" t="s">
        <v>24</v>
      </c>
      <c r="E601" s="6">
        <v>44877</v>
      </c>
      <c r="F601" s="5">
        <v>989.74</v>
      </c>
      <c r="G601" s="5" t="s">
        <v>82</v>
      </c>
      <c r="H601" s="5" t="s">
        <v>83</v>
      </c>
    </row>
    <row r="602" spans="1:8" x14ac:dyDescent="0.25">
      <c r="A602" s="5">
        <v>601</v>
      </c>
      <c r="B602" s="5" t="s">
        <v>72</v>
      </c>
      <c r="C602" s="5" t="s">
        <v>5</v>
      </c>
      <c r="D602" s="5" t="s">
        <v>28</v>
      </c>
      <c r="E602" s="6">
        <v>44850</v>
      </c>
      <c r="F602" s="5">
        <v>266.10000000000002</v>
      </c>
      <c r="G602" s="5" t="s">
        <v>82</v>
      </c>
      <c r="H602" s="5" t="s">
        <v>83</v>
      </c>
    </row>
    <row r="603" spans="1:8" x14ac:dyDescent="0.25">
      <c r="A603" s="5">
        <v>602</v>
      </c>
      <c r="B603" s="5" t="s">
        <v>68</v>
      </c>
      <c r="C603" s="5" t="s">
        <v>2</v>
      </c>
      <c r="D603" s="5" t="s">
        <v>29</v>
      </c>
      <c r="E603" s="6">
        <v>45181</v>
      </c>
      <c r="F603" s="5">
        <v>681.11</v>
      </c>
      <c r="G603" s="5" t="s">
        <v>81</v>
      </c>
      <c r="H603" s="6">
        <v>45182</v>
      </c>
    </row>
    <row r="604" spans="1:8" x14ac:dyDescent="0.25">
      <c r="A604" s="5">
        <v>603</v>
      </c>
      <c r="B604" s="5" t="s">
        <v>58</v>
      </c>
      <c r="C604" s="5" t="s">
        <v>15</v>
      </c>
      <c r="D604" s="5" t="s">
        <v>32</v>
      </c>
      <c r="E604" s="6">
        <v>45264</v>
      </c>
      <c r="F604" s="5">
        <v>204.85</v>
      </c>
      <c r="G604" s="5" t="s">
        <v>81</v>
      </c>
      <c r="H604" s="6">
        <v>45284</v>
      </c>
    </row>
    <row r="605" spans="1:8" x14ac:dyDescent="0.25">
      <c r="A605" s="5">
        <v>604</v>
      </c>
      <c r="B605" s="5" t="s">
        <v>38</v>
      </c>
      <c r="C605" s="5" t="s">
        <v>11</v>
      </c>
      <c r="D605" s="5" t="s">
        <v>28</v>
      </c>
      <c r="E605" s="6">
        <v>44969</v>
      </c>
      <c r="F605" s="5">
        <v>964.74</v>
      </c>
      <c r="G605" s="5" t="s">
        <v>81</v>
      </c>
      <c r="H605" s="6">
        <v>44981</v>
      </c>
    </row>
    <row r="606" spans="1:8" x14ac:dyDescent="0.25">
      <c r="A606" s="5">
        <v>605</v>
      </c>
      <c r="B606" s="5" t="s">
        <v>66</v>
      </c>
      <c r="C606" s="5" t="s">
        <v>5</v>
      </c>
      <c r="D606" s="5" t="s">
        <v>28</v>
      </c>
      <c r="E606" s="6">
        <v>45405</v>
      </c>
      <c r="F606" s="5">
        <v>877.61</v>
      </c>
      <c r="G606" s="5" t="s">
        <v>82</v>
      </c>
      <c r="H606" s="5" t="s">
        <v>83</v>
      </c>
    </row>
    <row r="607" spans="1:8" x14ac:dyDescent="0.25">
      <c r="A607" s="5">
        <v>606</v>
      </c>
      <c r="B607" s="5" t="s">
        <v>62</v>
      </c>
      <c r="C607" s="5" t="s">
        <v>5</v>
      </c>
      <c r="D607" s="5" t="s">
        <v>31</v>
      </c>
      <c r="E607" s="6">
        <v>45380</v>
      </c>
      <c r="F607" s="5">
        <v>737.61</v>
      </c>
      <c r="G607" s="5" t="s">
        <v>81</v>
      </c>
      <c r="H607" s="6">
        <v>45384</v>
      </c>
    </row>
    <row r="608" spans="1:8" x14ac:dyDescent="0.25">
      <c r="A608" s="5">
        <v>607</v>
      </c>
      <c r="B608" s="5" t="s">
        <v>74</v>
      </c>
      <c r="C608" s="5" t="s">
        <v>15</v>
      </c>
      <c r="D608" s="5" t="s">
        <v>22</v>
      </c>
      <c r="E608" s="6">
        <v>44988</v>
      </c>
      <c r="F608" s="5">
        <v>921.01</v>
      </c>
      <c r="G608" s="5" t="s">
        <v>81</v>
      </c>
      <c r="H608" s="6">
        <v>45008</v>
      </c>
    </row>
    <row r="609" spans="1:8" x14ac:dyDescent="0.25">
      <c r="A609" s="5">
        <v>608</v>
      </c>
      <c r="B609" s="5" t="s">
        <v>48</v>
      </c>
      <c r="C609" s="5" t="s">
        <v>5</v>
      </c>
      <c r="D609" s="5" t="s">
        <v>28</v>
      </c>
      <c r="E609" s="6">
        <v>45257</v>
      </c>
      <c r="F609" s="5">
        <v>757.54</v>
      </c>
      <c r="G609" s="5" t="s">
        <v>81</v>
      </c>
      <c r="H609" s="6">
        <v>45261</v>
      </c>
    </row>
    <row r="610" spans="1:8" x14ac:dyDescent="0.25">
      <c r="A610" s="5">
        <v>609</v>
      </c>
      <c r="B610" s="5" t="s">
        <v>56</v>
      </c>
      <c r="C610" s="5" t="s">
        <v>14</v>
      </c>
      <c r="D610" s="5" t="s">
        <v>26</v>
      </c>
      <c r="E610" s="6">
        <v>44843</v>
      </c>
      <c r="F610" s="5">
        <v>728.87</v>
      </c>
      <c r="G610" s="5" t="s">
        <v>81</v>
      </c>
      <c r="H610" s="6">
        <v>44861</v>
      </c>
    </row>
    <row r="611" spans="1:8" x14ac:dyDescent="0.25">
      <c r="A611" s="5">
        <v>610</v>
      </c>
      <c r="B611" s="5" t="s">
        <v>50</v>
      </c>
      <c r="C611" s="5" t="s">
        <v>7</v>
      </c>
      <c r="D611" s="5" t="s">
        <v>33</v>
      </c>
      <c r="E611" s="6">
        <v>45346</v>
      </c>
      <c r="F611" s="5">
        <v>527.67999999999995</v>
      </c>
      <c r="G611" s="5" t="s">
        <v>82</v>
      </c>
      <c r="H611" s="5" t="s">
        <v>83</v>
      </c>
    </row>
    <row r="612" spans="1:8" x14ac:dyDescent="0.25">
      <c r="A612" s="5">
        <v>611</v>
      </c>
      <c r="B612" s="5" t="s">
        <v>74</v>
      </c>
      <c r="C612" s="5" t="s">
        <v>10</v>
      </c>
      <c r="D612" s="5" t="s">
        <v>28</v>
      </c>
      <c r="E612" s="6">
        <v>45112</v>
      </c>
      <c r="F612" s="5">
        <v>534.27</v>
      </c>
      <c r="G612" s="5" t="s">
        <v>82</v>
      </c>
      <c r="H612" s="5" t="s">
        <v>83</v>
      </c>
    </row>
    <row r="613" spans="1:8" x14ac:dyDescent="0.25">
      <c r="A613" s="5">
        <v>612</v>
      </c>
      <c r="B613" s="5" t="s">
        <v>52</v>
      </c>
      <c r="C613" s="5" t="s">
        <v>5</v>
      </c>
      <c r="D613" s="5" t="s">
        <v>29</v>
      </c>
      <c r="E613" s="6">
        <v>45500</v>
      </c>
      <c r="F613" s="5">
        <v>140.41</v>
      </c>
      <c r="G613" s="5" t="s">
        <v>81</v>
      </c>
      <c r="H613" s="6">
        <v>45504</v>
      </c>
    </row>
    <row r="614" spans="1:8" x14ac:dyDescent="0.25">
      <c r="A614" s="5">
        <v>613</v>
      </c>
      <c r="B614" s="5" t="s">
        <v>52</v>
      </c>
      <c r="C614" s="5" t="s">
        <v>9</v>
      </c>
      <c r="D614" s="5" t="s">
        <v>26</v>
      </c>
      <c r="E614" s="6">
        <v>45221</v>
      </c>
      <c r="F614" s="5">
        <v>480.96</v>
      </c>
      <c r="G614" s="5" t="s">
        <v>81</v>
      </c>
      <c r="H614" s="6">
        <v>45231</v>
      </c>
    </row>
    <row r="615" spans="1:8" x14ac:dyDescent="0.25">
      <c r="A615" s="5">
        <v>614</v>
      </c>
      <c r="B615" s="5" t="s">
        <v>42</v>
      </c>
      <c r="C615" s="5" t="s">
        <v>10</v>
      </c>
      <c r="D615" s="5" t="s">
        <v>28</v>
      </c>
      <c r="E615" s="6">
        <v>45350</v>
      </c>
      <c r="F615" s="5">
        <v>487.99</v>
      </c>
      <c r="G615" s="5" t="s">
        <v>82</v>
      </c>
      <c r="H615" s="5" t="s">
        <v>83</v>
      </c>
    </row>
    <row r="616" spans="1:8" x14ac:dyDescent="0.25">
      <c r="A616" s="5">
        <v>615</v>
      </c>
      <c r="B616" s="5" t="s">
        <v>66</v>
      </c>
      <c r="C616" s="5" t="s">
        <v>10</v>
      </c>
      <c r="D616" s="5" t="s">
        <v>31</v>
      </c>
      <c r="E616" s="6">
        <v>45437</v>
      </c>
      <c r="F616" s="5">
        <v>138.38999999999999</v>
      </c>
      <c r="G616" s="5" t="s">
        <v>81</v>
      </c>
      <c r="H616" s="6">
        <v>45443</v>
      </c>
    </row>
    <row r="617" spans="1:8" x14ac:dyDescent="0.25">
      <c r="A617" s="5">
        <v>616</v>
      </c>
      <c r="B617" s="5" t="s">
        <v>40</v>
      </c>
      <c r="C617" s="5" t="s">
        <v>13</v>
      </c>
      <c r="D617" s="5" t="s">
        <v>29</v>
      </c>
      <c r="E617" s="6">
        <v>45043</v>
      </c>
      <c r="F617" s="5">
        <v>757.33</v>
      </c>
      <c r="G617" s="5" t="s">
        <v>81</v>
      </c>
      <c r="H617" s="6">
        <v>45058</v>
      </c>
    </row>
    <row r="618" spans="1:8" x14ac:dyDescent="0.25">
      <c r="A618" s="5">
        <v>617</v>
      </c>
      <c r="B618" s="5" t="s">
        <v>42</v>
      </c>
      <c r="C618" s="5" t="s">
        <v>14</v>
      </c>
      <c r="D618" s="5" t="s">
        <v>29</v>
      </c>
      <c r="E618" s="6">
        <v>45333</v>
      </c>
      <c r="F618" s="5">
        <v>758.23</v>
      </c>
      <c r="G618" s="5" t="s">
        <v>81</v>
      </c>
      <c r="H618" s="6">
        <v>45351</v>
      </c>
    </row>
    <row r="619" spans="1:8" x14ac:dyDescent="0.25">
      <c r="A619" s="5">
        <v>618</v>
      </c>
      <c r="B619" s="5" t="s">
        <v>54</v>
      </c>
      <c r="C619" s="5" t="s">
        <v>15</v>
      </c>
      <c r="D619" s="5" t="s">
        <v>32</v>
      </c>
      <c r="E619" s="6">
        <v>45507</v>
      </c>
      <c r="F619" s="5">
        <v>675.16</v>
      </c>
      <c r="G619" s="5" t="s">
        <v>81</v>
      </c>
      <c r="H619" s="6">
        <v>45527</v>
      </c>
    </row>
    <row r="620" spans="1:8" x14ac:dyDescent="0.25">
      <c r="A620" s="5">
        <v>619</v>
      </c>
      <c r="B620" s="5" t="s">
        <v>64</v>
      </c>
      <c r="C620" s="5" t="s">
        <v>9</v>
      </c>
      <c r="D620" s="5" t="s">
        <v>22</v>
      </c>
      <c r="E620" s="6">
        <v>45140</v>
      </c>
      <c r="F620" s="5">
        <v>453.36</v>
      </c>
      <c r="G620" s="5" t="s">
        <v>81</v>
      </c>
      <c r="H620" s="6">
        <v>45150</v>
      </c>
    </row>
    <row r="621" spans="1:8" x14ac:dyDescent="0.25">
      <c r="A621" s="5">
        <v>620</v>
      </c>
      <c r="B621" s="5" t="s">
        <v>36</v>
      </c>
      <c r="C621" s="5" t="s">
        <v>4</v>
      </c>
      <c r="D621" s="5" t="s">
        <v>29</v>
      </c>
      <c r="E621" s="6">
        <v>44881</v>
      </c>
      <c r="F621" s="5">
        <v>782.86</v>
      </c>
      <c r="G621" s="5" t="s">
        <v>82</v>
      </c>
      <c r="H621" s="5" t="s">
        <v>83</v>
      </c>
    </row>
    <row r="622" spans="1:8" x14ac:dyDescent="0.25">
      <c r="A622" s="5">
        <v>621</v>
      </c>
      <c r="B622" s="5" t="s">
        <v>56</v>
      </c>
      <c r="C622" s="5" t="s">
        <v>13</v>
      </c>
      <c r="D622" s="5" t="s">
        <v>29</v>
      </c>
      <c r="E622" s="6">
        <v>44929</v>
      </c>
      <c r="F622" s="5">
        <v>874.59</v>
      </c>
      <c r="G622" s="5" t="s">
        <v>81</v>
      </c>
      <c r="H622" s="6">
        <v>44944</v>
      </c>
    </row>
    <row r="623" spans="1:8" x14ac:dyDescent="0.25">
      <c r="A623" s="5">
        <v>622</v>
      </c>
      <c r="B623" s="5" t="s">
        <v>58</v>
      </c>
      <c r="C623" s="5" t="s">
        <v>14</v>
      </c>
      <c r="D623" s="5" t="s">
        <v>30</v>
      </c>
      <c r="E623" s="6">
        <v>45494</v>
      </c>
      <c r="F623" s="5">
        <v>516.47</v>
      </c>
      <c r="G623" s="5" t="s">
        <v>81</v>
      </c>
      <c r="H623" s="6">
        <v>45512</v>
      </c>
    </row>
    <row r="624" spans="1:8" x14ac:dyDescent="0.25">
      <c r="A624" s="5">
        <v>623</v>
      </c>
      <c r="B624" s="5" t="s">
        <v>48</v>
      </c>
      <c r="C624" s="5" t="s">
        <v>5</v>
      </c>
      <c r="D624" s="5" t="s">
        <v>30</v>
      </c>
      <c r="E624" s="6">
        <v>44846</v>
      </c>
      <c r="F624" s="5">
        <v>730.48</v>
      </c>
      <c r="G624" s="5" t="s">
        <v>82</v>
      </c>
      <c r="H624" s="5" t="s">
        <v>83</v>
      </c>
    </row>
    <row r="625" spans="1:8" x14ac:dyDescent="0.25">
      <c r="A625" s="5">
        <v>624</v>
      </c>
      <c r="B625" s="5" t="s">
        <v>48</v>
      </c>
      <c r="C625" s="5" t="s">
        <v>11</v>
      </c>
      <c r="D625" s="5" t="s">
        <v>30</v>
      </c>
      <c r="E625" s="6">
        <v>44796</v>
      </c>
      <c r="F625" s="5">
        <v>552.91999999999996</v>
      </c>
      <c r="G625" s="5" t="s">
        <v>81</v>
      </c>
      <c r="H625" s="6">
        <v>44808</v>
      </c>
    </row>
    <row r="626" spans="1:8" x14ac:dyDescent="0.25">
      <c r="A626" s="5">
        <v>625</v>
      </c>
      <c r="B626" s="5" t="s">
        <v>60</v>
      </c>
      <c r="C626" s="5" t="s">
        <v>13</v>
      </c>
      <c r="D626" s="5" t="s">
        <v>33</v>
      </c>
      <c r="E626" s="6">
        <v>45014</v>
      </c>
      <c r="F626" s="5">
        <v>346.96</v>
      </c>
      <c r="G626" s="5" t="s">
        <v>81</v>
      </c>
      <c r="H626" s="6">
        <v>45029</v>
      </c>
    </row>
    <row r="627" spans="1:8" x14ac:dyDescent="0.25">
      <c r="A627" s="5">
        <v>626</v>
      </c>
      <c r="B627" s="5" t="s">
        <v>40</v>
      </c>
      <c r="C627" s="5" t="s">
        <v>11</v>
      </c>
      <c r="D627" s="5" t="s">
        <v>32</v>
      </c>
      <c r="E627" s="6">
        <v>44957</v>
      </c>
      <c r="F627" s="5">
        <v>928.72</v>
      </c>
      <c r="G627" s="5" t="s">
        <v>82</v>
      </c>
      <c r="H627" s="5" t="s">
        <v>83</v>
      </c>
    </row>
    <row r="628" spans="1:8" x14ac:dyDescent="0.25">
      <c r="A628" s="5">
        <v>627</v>
      </c>
      <c r="B628" s="5" t="s">
        <v>40</v>
      </c>
      <c r="C628" s="5" t="s">
        <v>13</v>
      </c>
      <c r="D628" s="5" t="s">
        <v>30</v>
      </c>
      <c r="E628" s="6">
        <v>45500</v>
      </c>
      <c r="F628" s="5">
        <v>625.05999999999995</v>
      </c>
      <c r="G628" s="5" t="s">
        <v>81</v>
      </c>
      <c r="H628" s="6">
        <v>45515</v>
      </c>
    </row>
    <row r="629" spans="1:8" x14ac:dyDescent="0.25">
      <c r="A629" s="5">
        <v>628</v>
      </c>
      <c r="B629" s="5" t="s">
        <v>46</v>
      </c>
      <c r="C629" s="5" t="s">
        <v>7</v>
      </c>
      <c r="D629" s="5" t="s">
        <v>24</v>
      </c>
      <c r="E629" s="6">
        <v>44940</v>
      </c>
      <c r="F629" s="5">
        <v>768.34</v>
      </c>
      <c r="G629" s="5" t="s">
        <v>81</v>
      </c>
      <c r="H629" s="6">
        <v>44948</v>
      </c>
    </row>
    <row r="630" spans="1:8" x14ac:dyDescent="0.25">
      <c r="A630" s="5">
        <v>629</v>
      </c>
      <c r="B630" s="5" t="s">
        <v>62</v>
      </c>
      <c r="C630" s="5" t="s">
        <v>11</v>
      </c>
      <c r="D630" s="5" t="s">
        <v>32</v>
      </c>
      <c r="E630" s="6">
        <v>44990</v>
      </c>
      <c r="F630" s="5">
        <v>177.04</v>
      </c>
      <c r="G630" s="5" t="s">
        <v>81</v>
      </c>
      <c r="H630" s="6">
        <v>45002</v>
      </c>
    </row>
    <row r="631" spans="1:8" x14ac:dyDescent="0.25">
      <c r="A631" s="5">
        <v>630</v>
      </c>
      <c r="B631" s="5" t="s">
        <v>44</v>
      </c>
      <c r="C631" s="5" t="s">
        <v>14</v>
      </c>
      <c r="D631" s="5" t="s">
        <v>32</v>
      </c>
      <c r="E631" s="6">
        <v>45410</v>
      </c>
      <c r="F631" s="5">
        <v>323.93</v>
      </c>
      <c r="G631" s="5" t="s">
        <v>82</v>
      </c>
      <c r="H631" s="5" t="s">
        <v>83</v>
      </c>
    </row>
    <row r="632" spans="1:8" x14ac:dyDescent="0.25">
      <c r="A632" s="5">
        <v>631</v>
      </c>
      <c r="B632" s="5" t="s">
        <v>68</v>
      </c>
      <c r="C632" s="5" t="s">
        <v>10</v>
      </c>
      <c r="D632" s="5" t="s">
        <v>28</v>
      </c>
      <c r="E632" s="6">
        <v>44802</v>
      </c>
      <c r="F632" s="5">
        <v>460.84</v>
      </c>
      <c r="G632" s="5" t="s">
        <v>82</v>
      </c>
      <c r="H632" s="5" t="s">
        <v>83</v>
      </c>
    </row>
    <row r="633" spans="1:8" x14ac:dyDescent="0.25">
      <c r="A633" s="5">
        <v>632</v>
      </c>
      <c r="B633" s="5" t="s">
        <v>50</v>
      </c>
      <c r="C633" s="5" t="s">
        <v>5</v>
      </c>
      <c r="D633" s="5" t="s">
        <v>26</v>
      </c>
      <c r="E633" s="6">
        <v>45134</v>
      </c>
      <c r="F633" s="5">
        <v>827.71</v>
      </c>
      <c r="G633" s="5" t="s">
        <v>81</v>
      </c>
      <c r="H633" s="6">
        <v>45138</v>
      </c>
    </row>
    <row r="634" spans="1:8" x14ac:dyDescent="0.25">
      <c r="A634" s="5">
        <v>633</v>
      </c>
      <c r="B634" s="5" t="s">
        <v>70</v>
      </c>
      <c r="C634" s="5" t="s">
        <v>10</v>
      </c>
      <c r="D634" s="5" t="s">
        <v>33</v>
      </c>
      <c r="E634" s="6">
        <v>45288</v>
      </c>
      <c r="F634" s="5">
        <v>828.56</v>
      </c>
      <c r="G634" s="5" t="s">
        <v>82</v>
      </c>
      <c r="H634" s="5" t="s">
        <v>83</v>
      </c>
    </row>
    <row r="635" spans="1:8" x14ac:dyDescent="0.25">
      <c r="A635" s="5">
        <v>634</v>
      </c>
      <c r="B635" s="5" t="s">
        <v>52</v>
      </c>
      <c r="C635" s="5" t="s">
        <v>13</v>
      </c>
      <c r="D635" s="5" t="s">
        <v>24</v>
      </c>
      <c r="E635" s="6">
        <v>45471</v>
      </c>
      <c r="F635" s="5">
        <v>773.02</v>
      </c>
      <c r="G635" s="5" t="s">
        <v>81</v>
      </c>
      <c r="H635" s="6">
        <v>45486</v>
      </c>
    </row>
    <row r="636" spans="1:8" x14ac:dyDescent="0.25">
      <c r="A636" s="5">
        <v>635</v>
      </c>
      <c r="B636" s="5" t="s">
        <v>50</v>
      </c>
      <c r="C636" s="5" t="s">
        <v>11</v>
      </c>
      <c r="D636" s="5" t="s">
        <v>20</v>
      </c>
      <c r="E636" s="6">
        <v>45476</v>
      </c>
      <c r="F636" s="5">
        <v>442.96</v>
      </c>
      <c r="G636" s="5" t="s">
        <v>82</v>
      </c>
      <c r="H636" s="5" t="s">
        <v>83</v>
      </c>
    </row>
    <row r="637" spans="1:8" x14ac:dyDescent="0.25">
      <c r="A637" s="5">
        <v>636</v>
      </c>
      <c r="B637" s="5" t="s">
        <v>42</v>
      </c>
      <c r="C637" s="5" t="s">
        <v>5</v>
      </c>
      <c r="D637" s="5" t="s">
        <v>32</v>
      </c>
      <c r="E637" s="6">
        <v>44856</v>
      </c>
      <c r="F637" s="5">
        <v>790.75</v>
      </c>
      <c r="G637" s="5" t="s">
        <v>82</v>
      </c>
      <c r="H637" s="5" t="s">
        <v>83</v>
      </c>
    </row>
    <row r="638" spans="1:8" x14ac:dyDescent="0.25">
      <c r="A638" s="5">
        <v>637</v>
      </c>
      <c r="B638" s="5" t="s">
        <v>38</v>
      </c>
      <c r="C638" s="5" t="s">
        <v>9</v>
      </c>
      <c r="D638" s="5" t="s">
        <v>30</v>
      </c>
      <c r="E638" s="6">
        <v>45189</v>
      </c>
      <c r="F638" s="5">
        <v>330.76</v>
      </c>
      <c r="G638" s="5" t="s">
        <v>81</v>
      </c>
      <c r="H638" s="6">
        <v>45199</v>
      </c>
    </row>
    <row r="639" spans="1:8" x14ac:dyDescent="0.25">
      <c r="A639" s="5">
        <v>638</v>
      </c>
      <c r="B639" s="5" t="s">
        <v>62</v>
      </c>
      <c r="C639" s="5" t="s">
        <v>9</v>
      </c>
      <c r="D639" s="5" t="s">
        <v>26</v>
      </c>
      <c r="E639" s="6">
        <v>45139</v>
      </c>
      <c r="F639" s="5">
        <v>385.08</v>
      </c>
      <c r="G639" s="5" t="s">
        <v>82</v>
      </c>
      <c r="H639" s="5" t="s">
        <v>83</v>
      </c>
    </row>
    <row r="640" spans="1:8" x14ac:dyDescent="0.25">
      <c r="A640" s="5">
        <v>639</v>
      </c>
      <c r="B640" s="5" t="s">
        <v>58</v>
      </c>
      <c r="C640" s="5" t="s">
        <v>5</v>
      </c>
      <c r="D640" s="5" t="s">
        <v>33</v>
      </c>
      <c r="E640" s="6">
        <v>44902</v>
      </c>
      <c r="F640" s="5">
        <v>498.06</v>
      </c>
      <c r="G640" s="5" t="s">
        <v>81</v>
      </c>
      <c r="H640" s="6">
        <v>44906</v>
      </c>
    </row>
    <row r="641" spans="1:8" x14ac:dyDescent="0.25">
      <c r="A641" s="5">
        <v>640</v>
      </c>
      <c r="B641" s="5" t="s">
        <v>62</v>
      </c>
      <c r="C641" s="5" t="s">
        <v>13</v>
      </c>
      <c r="D641" s="5" t="s">
        <v>24</v>
      </c>
      <c r="E641" s="6">
        <v>45098</v>
      </c>
      <c r="F641" s="5">
        <v>879.23</v>
      </c>
      <c r="G641" s="5" t="s">
        <v>81</v>
      </c>
      <c r="H641" s="6">
        <v>45113</v>
      </c>
    </row>
    <row r="642" spans="1:8" x14ac:dyDescent="0.25">
      <c r="A642" s="5">
        <v>641</v>
      </c>
      <c r="B642" s="5" t="s">
        <v>38</v>
      </c>
      <c r="C642" s="5" t="s">
        <v>10</v>
      </c>
      <c r="D642" s="5" t="s">
        <v>30</v>
      </c>
      <c r="E642" s="6">
        <v>45070</v>
      </c>
      <c r="F642" s="5">
        <v>913.45</v>
      </c>
      <c r="G642" s="5" t="s">
        <v>81</v>
      </c>
      <c r="H642" s="6">
        <v>45076</v>
      </c>
    </row>
    <row r="643" spans="1:8" x14ac:dyDescent="0.25">
      <c r="A643" s="5">
        <v>642</v>
      </c>
      <c r="B643" s="5" t="s">
        <v>60</v>
      </c>
      <c r="C643" s="5" t="s">
        <v>7</v>
      </c>
      <c r="D643" s="5" t="s">
        <v>33</v>
      </c>
      <c r="E643" s="6">
        <v>45488</v>
      </c>
      <c r="F643" s="5">
        <v>212.63</v>
      </c>
      <c r="G643" s="5" t="s">
        <v>81</v>
      </c>
      <c r="H643" s="6">
        <v>45496</v>
      </c>
    </row>
    <row r="644" spans="1:8" x14ac:dyDescent="0.25">
      <c r="A644" s="5">
        <v>643</v>
      </c>
      <c r="B644" s="5" t="s">
        <v>44</v>
      </c>
      <c r="C644" s="5" t="s">
        <v>4</v>
      </c>
      <c r="D644" s="5" t="s">
        <v>30</v>
      </c>
      <c r="E644" s="6">
        <v>45192</v>
      </c>
      <c r="F644" s="5">
        <v>644.91999999999996</v>
      </c>
      <c r="G644" s="5" t="s">
        <v>81</v>
      </c>
      <c r="H644" s="6">
        <v>45194</v>
      </c>
    </row>
    <row r="645" spans="1:8" x14ac:dyDescent="0.25">
      <c r="A645" s="5">
        <v>644</v>
      </c>
      <c r="B645" s="5" t="s">
        <v>52</v>
      </c>
      <c r="C645" s="5" t="s">
        <v>7</v>
      </c>
      <c r="D645" s="5" t="s">
        <v>20</v>
      </c>
      <c r="E645" s="6">
        <v>44934</v>
      </c>
      <c r="F645" s="5">
        <v>646.36</v>
      </c>
      <c r="G645" s="5" t="s">
        <v>82</v>
      </c>
      <c r="H645" s="5" t="s">
        <v>83</v>
      </c>
    </row>
    <row r="646" spans="1:8" x14ac:dyDescent="0.25">
      <c r="A646" s="5">
        <v>645</v>
      </c>
      <c r="B646" s="5" t="s">
        <v>74</v>
      </c>
      <c r="C646" s="5" t="s">
        <v>15</v>
      </c>
      <c r="D646" s="5" t="s">
        <v>26</v>
      </c>
      <c r="E646" s="6">
        <v>45128</v>
      </c>
      <c r="F646" s="5">
        <v>194.85</v>
      </c>
      <c r="G646" s="5" t="s">
        <v>81</v>
      </c>
      <c r="H646" s="6">
        <v>45148</v>
      </c>
    </row>
    <row r="647" spans="1:8" x14ac:dyDescent="0.25">
      <c r="A647" s="5">
        <v>646</v>
      </c>
      <c r="B647" s="5" t="s">
        <v>48</v>
      </c>
      <c r="C647" s="5" t="s">
        <v>11</v>
      </c>
      <c r="D647" s="5" t="s">
        <v>26</v>
      </c>
      <c r="E647" s="6">
        <v>45439</v>
      </c>
      <c r="F647" s="5">
        <v>682.58</v>
      </c>
      <c r="G647" s="5" t="s">
        <v>81</v>
      </c>
      <c r="H647" s="6">
        <v>45451</v>
      </c>
    </row>
    <row r="648" spans="1:8" x14ac:dyDescent="0.25">
      <c r="A648" s="5">
        <v>647</v>
      </c>
      <c r="B648" s="5" t="s">
        <v>54</v>
      </c>
      <c r="C648" s="5" t="s">
        <v>10</v>
      </c>
      <c r="D648" s="5" t="s">
        <v>28</v>
      </c>
      <c r="E648" s="6">
        <v>45490</v>
      </c>
      <c r="F648" s="5">
        <v>296.95999999999998</v>
      </c>
      <c r="G648" s="5" t="s">
        <v>82</v>
      </c>
      <c r="H648" s="5" t="s">
        <v>83</v>
      </c>
    </row>
    <row r="649" spans="1:8" x14ac:dyDescent="0.25">
      <c r="A649" s="5">
        <v>648</v>
      </c>
      <c r="B649" s="5" t="s">
        <v>64</v>
      </c>
      <c r="C649" s="5" t="s">
        <v>4</v>
      </c>
      <c r="D649" s="5" t="s">
        <v>33</v>
      </c>
      <c r="E649" s="6">
        <v>45434</v>
      </c>
      <c r="F649" s="5">
        <v>932.04</v>
      </c>
      <c r="G649" s="5" t="s">
        <v>82</v>
      </c>
      <c r="H649" s="5" t="s">
        <v>83</v>
      </c>
    </row>
    <row r="650" spans="1:8" x14ac:dyDescent="0.25">
      <c r="A650" s="5">
        <v>649</v>
      </c>
      <c r="B650" s="5" t="s">
        <v>58</v>
      </c>
      <c r="C650" s="5" t="s">
        <v>2</v>
      </c>
      <c r="D650" s="5" t="s">
        <v>26</v>
      </c>
      <c r="E650" s="6">
        <v>44793</v>
      </c>
      <c r="F650" s="5">
        <v>210.77</v>
      </c>
      <c r="G650" s="5" t="s">
        <v>81</v>
      </c>
      <c r="H650" s="6">
        <v>44794</v>
      </c>
    </row>
    <row r="651" spans="1:8" x14ac:dyDescent="0.25">
      <c r="A651" s="5">
        <v>650</v>
      </c>
      <c r="B651" s="5" t="s">
        <v>54</v>
      </c>
      <c r="C651" s="5" t="s">
        <v>11</v>
      </c>
      <c r="D651" s="5" t="s">
        <v>31</v>
      </c>
      <c r="E651" s="6">
        <v>45457</v>
      </c>
      <c r="F651" s="5">
        <v>799.03</v>
      </c>
      <c r="G651" s="5" t="s">
        <v>82</v>
      </c>
      <c r="H651" s="5" t="s">
        <v>83</v>
      </c>
    </row>
    <row r="652" spans="1:8" x14ac:dyDescent="0.25">
      <c r="A652" s="5">
        <v>651</v>
      </c>
      <c r="B652" s="5" t="s">
        <v>50</v>
      </c>
      <c r="C652" s="5" t="s">
        <v>11</v>
      </c>
      <c r="D652" s="5" t="s">
        <v>30</v>
      </c>
      <c r="E652" s="6">
        <v>45482</v>
      </c>
      <c r="F652" s="5">
        <v>649.65</v>
      </c>
      <c r="G652" s="5" t="s">
        <v>81</v>
      </c>
      <c r="H652" s="6">
        <v>45494</v>
      </c>
    </row>
    <row r="653" spans="1:8" x14ac:dyDescent="0.25">
      <c r="A653" s="5">
        <v>652</v>
      </c>
      <c r="B653" s="5" t="s">
        <v>60</v>
      </c>
      <c r="C653" s="5" t="s">
        <v>9</v>
      </c>
      <c r="D653" s="5" t="s">
        <v>24</v>
      </c>
      <c r="E653" s="6">
        <v>45290</v>
      </c>
      <c r="F653" s="5">
        <v>510.02</v>
      </c>
      <c r="G653" s="5" t="s">
        <v>82</v>
      </c>
      <c r="H653" s="5" t="s">
        <v>83</v>
      </c>
    </row>
    <row r="654" spans="1:8" x14ac:dyDescent="0.25">
      <c r="A654" s="5">
        <v>653</v>
      </c>
      <c r="B654" s="5" t="s">
        <v>50</v>
      </c>
      <c r="C654" s="5" t="s">
        <v>11</v>
      </c>
      <c r="D654" s="5" t="s">
        <v>24</v>
      </c>
      <c r="E654" s="6">
        <v>44802</v>
      </c>
      <c r="F654" s="5">
        <v>274.93</v>
      </c>
      <c r="G654" s="5" t="s">
        <v>82</v>
      </c>
      <c r="H654" s="5" t="s">
        <v>83</v>
      </c>
    </row>
    <row r="655" spans="1:8" x14ac:dyDescent="0.25">
      <c r="A655" s="5">
        <v>654</v>
      </c>
      <c r="B655" s="5" t="s">
        <v>52</v>
      </c>
      <c r="C655" s="5" t="s">
        <v>2</v>
      </c>
      <c r="D655" s="5" t="s">
        <v>22</v>
      </c>
      <c r="E655" s="6">
        <v>44971</v>
      </c>
      <c r="F655" s="5">
        <v>561.22</v>
      </c>
      <c r="G655" s="5" t="s">
        <v>82</v>
      </c>
      <c r="H655" s="5" t="s">
        <v>83</v>
      </c>
    </row>
    <row r="656" spans="1:8" x14ac:dyDescent="0.25">
      <c r="A656" s="5">
        <v>655</v>
      </c>
      <c r="B656" s="5" t="s">
        <v>52</v>
      </c>
      <c r="C656" s="5" t="s">
        <v>5</v>
      </c>
      <c r="D656" s="5" t="s">
        <v>33</v>
      </c>
      <c r="E656" s="6">
        <v>45382</v>
      </c>
      <c r="F656" s="5">
        <v>573.22</v>
      </c>
      <c r="G656" s="5" t="s">
        <v>82</v>
      </c>
      <c r="H656" s="5" t="s">
        <v>83</v>
      </c>
    </row>
    <row r="657" spans="1:8" x14ac:dyDescent="0.25">
      <c r="A657" s="5">
        <v>656</v>
      </c>
      <c r="B657" s="5" t="s">
        <v>68</v>
      </c>
      <c r="C657" s="5" t="s">
        <v>5</v>
      </c>
      <c r="D657" s="5" t="s">
        <v>22</v>
      </c>
      <c r="E657" s="6">
        <v>44873</v>
      </c>
      <c r="F657" s="5">
        <v>262.35000000000002</v>
      </c>
      <c r="G657" s="5" t="s">
        <v>82</v>
      </c>
      <c r="H657" s="5" t="s">
        <v>83</v>
      </c>
    </row>
    <row r="658" spans="1:8" x14ac:dyDescent="0.25">
      <c r="A658" s="5">
        <v>657</v>
      </c>
      <c r="B658" s="5" t="s">
        <v>60</v>
      </c>
      <c r="C658" s="5" t="s">
        <v>5</v>
      </c>
      <c r="D658" s="5" t="s">
        <v>20</v>
      </c>
      <c r="E658" s="6">
        <v>45480</v>
      </c>
      <c r="F658" s="5">
        <v>961.87</v>
      </c>
      <c r="G658" s="5" t="s">
        <v>81</v>
      </c>
      <c r="H658" s="6">
        <v>45484</v>
      </c>
    </row>
    <row r="659" spans="1:8" x14ac:dyDescent="0.25">
      <c r="A659" s="5">
        <v>658</v>
      </c>
      <c r="B659" s="5" t="s">
        <v>52</v>
      </c>
      <c r="C659" s="5" t="s">
        <v>13</v>
      </c>
      <c r="D659" s="5" t="s">
        <v>22</v>
      </c>
      <c r="E659" s="6">
        <v>45464</v>
      </c>
      <c r="F659" s="5">
        <v>983.5</v>
      </c>
      <c r="G659" s="5" t="s">
        <v>81</v>
      </c>
      <c r="H659" s="6">
        <v>45479</v>
      </c>
    </row>
    <row r="660" spans="1:8" x14ac:dyDescent="0.25">
      <c r="A660" s="5">
        <v>659</v>
      </c>
      <c r="B660" s="5" t="s">
        <v>40</v>
      </c>
      <c r="C660" s="5" t="s">
        <v>7</v>
      </c>
      <c r="D660" s="5" t="s">
        <v>29</v>
      </c>
      <c r="E660" s="6">
        <v>44868</v>
      </c>
      <c r="F660" s="5">
        <v>894.43</v>
      </c>
      <c r="G660" s="5" t="s">
        <v>82</v>
      </c>
      <c r="H660" s="5" t="s">
        <v>83</v>
      </c>
    </row>
    <row r="661" spans="1:8" x14ac:dyDescent="0.25">
      <c r="A661" s="5">
        <v>660</v>
      </c>
      <c r="B661" s="5" t="s">
        <v>48</v>
      </c>
      <c r="C661" s="5" t="s">
        <v>11</v>
      </c>
      <c r="D661" s="5" t="s">
        <v>26</v>
      </c>
      <c r="E661" s="6">
        <v>45240</v>
      </c>
      <c r="F661" s="5">
        <v>946.67</v>
      </c>
      <c r="G661" s="5" t="s">
        <v>81</v>
      </c>
      <c r="H661" s="6">
        <v>45252</v>
      </c>
    </row>
    <row r="662" spans="1:8" x14ac:dyDescent="0.25">
      <c r="A662" s="5">
        <v>661</v>
      </c>
      <c r="B662" s="5" t="s">
        <v>60</v>
      </c>
      <c r="C662" s="5" t="s">
        <v>5</v>
      </c>
      <c r="D662" s="5" t="s">
        <v>24</v>
      </c>
      <c r="E662" s="6">
        <v>45051</v>
      </c>
      <c r="F662" s="5">
        <v>805.89</v>
      </c>
      <c r="G662" s="5" t="s">
        <v>82</v>
      </c>
      <c r="H662" s="5" t="s">
        <v>83</v>
      </c>
    </row>
    <row r="663" spans="1:8" x14ac:dyDescent="0.25">
      <c r="A663" s="5">
        <v>662</v>
      </c>
      <c r="B663" s="5" t="s">
        <v>40</v>
      </c>
      <c r="C663" s="5" t="s">
        <v>13</v>
      </c>
      <c r="D663" s="5" t="s">
        <v>24</v>
      </c>
      <c r="E663" s="6">
        <v>44891</v>
      </c>
      <c r="F663" s="5">
        <v>634.11</v>
      </c>
      <c r="G663" s="5" t="s">
        <v>81</v>
      </c>
      <c r="H663" s="6">
        <v>44906</v>
      </c>
    </row>
    <row r="664" spans="1:8" x14ac:dyDescent="0.25">
      <c r="A664" s="5">
        <v>663</v>
      </c>
      <c r="B664" s="5" t="s">
        <v>36</v>
      </c>
      <c r="C664" s="5" t="s">
        <v>7</v>
      </c>
      <c r="D664" s="5" t="s">
        <v>28</v>
      </c>
      <c r="E664" s="6">
        <v>44882</v>
      </c>
      <c r="F664" s="5">
        <v>653.25</v>
      </c>
      <c r="G664" s="5" t="s">
        <v>82</v>
      </c>
      <c r="H664" s="5" t="s">
        <v>83</v>
      </c>
    </row>
    <row r="665" spans="1:8" x14ac:dyDescent="0.25">
      <c r="A665" s="5">
        <v>664</v>
      </c>
      <c r="B665" s="5" t="s">
        <v>66</v>
      </c>
      <c r="C665" s="5" t="s">
        <v>15</v>
      </c>
      <c r="D665" s="5" t="s">
        <v>20</v>
      </c>
      <c r="E665" s="6">
        <v>45206</v>
      </c>
      <c r="F665" s="5">
        <v>641.14</v>
      </c>
      <c r="G665" s="5" t="s">
        <v>81</v>
      </c>
      <c r="H665" s="6">
        <v>45226</v>
      </c>
    </row>
    <row r="666" spans="1:8" x14ac:dyDescent="0.25">
      <c r="A666" s="5">
        <v>665</v>
      </c>
      <c r="B666" s="5" t="s">
        <v>72</v>
      </c>
      <c r="C666" s="5" t="s">
        <v>7</v>
      </c>
      <c r="D666" s="5" t="s">
        <v>31</v>
      </c>
      <c r="E666" s="6">
        <v>45375</v>
      </c>
      <c r="F666" s="5">
        <v>821.84</v>
      </c>
      <c r="G666" s="5" t="s">
        <v>82</v>
      </c>
      <c r="H666" s="5" t="s">
        <v>83</v>
      </c>
    </row>
    <row r="667" spans="1:8" x14ac:dyDescent="0.25">
      <c r="A667" s="5">
        <v>666</v>
      </c>
      <c r="B667" s="5" t="s">
        <v>54</v>
      </c>
      <c r="C667" s="5" t="s">
        <v>4</v>
      </c>
      <c r="D667" s="5" t="s">
        <v>30</v>
      </c>
      <c r="E667" s="6">
        <v>45149</v>
      </c>
      <c r="F667" s="5">
        <v>700.6</v>
      </c>
      <c r="G667" s="5" t="s">
        <v>81</v>
      </c>
      <c r="H667" s="6">
        <v>45151</v>
      </c>
    </row>
    <row r="668" spans="1:8" x14ac:dyDescent="0.25">
      <c r="A668" s="5">
        <v>667</v>
      </c>
      <c r="B668" s="5" t="s">
        <v>54</v>
      </c>
      <c r="C668" s="5" t="s">
        <v>15</v>
      </c>
      <c r="D668" s="5" t="s">
        <v>26</v>
      </c>
      <c r="E668" s="6">
        <v>45111</v>
      </c>
      <c r="F668" s="5">
        <v>353.74</v>
      </c>
      <c r="G668" s="5" t="s">
        <v>82</v>
      </c>
      <c r="H668" s="5" t="s">
        <v>83</v>
      </c>
    </row>
    <row r="669" spans="1:8" x14ac:dyDescent="0.25">
      <c r="A669" s="5">
        <v>668</v>
      </c>
      <c r="B669" s="5" t="s">
        <v>36</v>
      </c>
      <c r="C669" s="5" t="s">
        <v>15</v>
      </c>
      <c r="D669" s="5" t="s">
        <v>32</v>
      </c>
      <c r="E669" s="6">
        <v>45337</v>
      </c>
      <c r="F669" s="5">
        <v>209.73</v>
      </c>
      <c r="G669" s="5" t="s">
        <v>81</v>
      </c>
      <c r="H669" s="6">
        <v>45357</v>
      </c>
    </row>
    <row r="670" spans="1:8" x14ac:dyDescent="0.25">
      <c r="A670" s="5">
        <v>669</v>
      </c>
      <c r="B670" s="5" t="s">
        <v>68</v>
      </c>
      <c r="C670" s="5" t="s">
        <v>7</v>
      </c>
      <c r="D670" s="5" t="s">
        <v>24</v>
      </c>
      <c r="E670" s="6">
        <v>44888</v>
      </c>
      <c r="F670" s="5">
        <v>316.56</v>
      </c>
      <c r="G670" s="5" t="s">
        <v>82</v>
      </c>
      <c r="H670" s="5" t="s">
        <v>83</v>
      </c>
    </row>
    <row r="671" spans="1:8" x14ac:dyDescent="0.25">
      <c r="A671" s="5">
        <v>670</v>
      </c>
      <c r="B671" s="5" t="s">
        <v>46</v>
      </c>
      <c r="C671" s="5" t="s">
        <v>5</v>
      </c>
      <c r="D671" s="5" t="s">
        <v>31</v>
      </c>
      <c r="E671" s="6">
        <v>45382</v>
      </c>
      <c r="F671" s="5">
        <v>691.67</v>
      </c>
      <c r="G671" s="5" t="s">
        <v>82</v>
      </c>
      <c r="H671" s="5" t="s">
        <v>83</v>
      </c>
    </row>
    <row r="672" spans="1:8" x14ac:dyDescent="0.25">
      <c r="A672" s="5">
        <v>671</v>
      </c>
      <c r="B672" s="5" t="s">
        <v>48</v>
      </c>
      <c r="C672" s="5" t="s">
        <v>7</v>
      </c>
      <c r="D672" s="5" t="s">
        <v>28</v>
      </c>
      <c r="E672" s="6">
        <v>44911</v>
      </c>
      <c r="F672" s="5">
        <v>324.32</v>
      </c>
      <c r="G672" s="5" t="s">
        <v>81</v>
      </c>
      <c r="H672" s="6">
        <v>44919</v>
      </c>
    </row>
    <row r="673" spans="1:8" x14ac:dyDescent="0.25">
      <c r="A673" s="5">
        <v>672</v>
      </c>
      <c r="B673" s="5" t="s">
        <v>64</v>
      </c>
      <c r="C673" s="5" t="s">
        <v>14</v>
      </c>
      <c r="D673" s="5" t="s">
        <v>26</v>
      </c>
      <c r="E673" s="6">
        <v>45108</v>
      </c>
      <c r="F673" s="5">
        <v>896.53</v>
      </c>
      <c r="G673" s="5" t="s">
        <v>82</v>
      </c>
      <c r="H673" s="5" t="s">
        <v>83</v>
      </c>
    </row>
    <row r="674" spans="1:8" x14ac:dyDescent="0.25">
      <c r="A674" s="5">
        <v>673</v>
      </c>
      <c r="B674" s="5" t="s">
        <v>74</v>
      </c>
      <c r="C674" s="5" t="s">
        <v>9</v>
      </c>
      <c r="D674" s="5" t="s">
        <v>31</v>
      </c>
      <c r="E674" s="6">
        <v>45065</v>
      </c>
      <c r="F674" s="5">
        <v>207.1</v>
      </c>
      <c r="G674" s="5" t="s">
        <v>81</v>
      </c>
      <c r="H674" s="6">
        <v>45075</v>
      </c>
    </row>
    <row r="675" spans="1:8" x14ac:dyDescent="0.25">
      <c r="A675" s="5">
        <v>674</v>
      </c>
      <c r="B675" s="5" t="s">
        <v>46</v>
      </c>
      <c r="C675" s="5" t="s">
        <v>9</v>
      </c>
      <c r="D675" s="5" t="s">
        <v>22</v>
      </c>
      <c r="E675" s="6">
        <v>45084</v>
      </c>
      <c r="F675" s="5">
        <v>159.63</v>
      </c>
      <c r="G675" s="5" t="s">
        <v>81</v>
      </c>
      <c r="H675" s="6">
        <v>45094</v>
      </c>
    </row>
    <row r="676" spans="1:8" x14ac:dyDescent="0.25">
      <c r="A676" s="5">
        <v>675</v>
      </c>
      <c r="B676" s="5" t="s">
        <v>36</v>
      </c>
      <c r="C676" s="5" t="s">
        <v>11</v>
      </c>
      <c r="D676" s="5" t="s">
        <v>30</v>
      </c>
      <c r="E676" s="6">
        <v>45254</v>
      </c>
      <c r="F676" s="5">
        <v>312.5</v>
      </c>
      <c r="G676" s="5" t="s">
        <v>81</v>
      </c>
      <c r="H676" s="6">
        <v>45266</v>
      </c>
    </row>
    <row r="677" spans="1:8" x14ac:dyDescent="0.25">
      <c r="A677" s="5">
        <v>676</v>
      </c>
      <c r="B677" s="5" t="s">
        <v>66</v>
      </c>
      <c r="C677" s="5" t="s">
        <v>14</v>
      </c>
      <c r="D677" s="5" t="s">
        <v>24</v>
      </c>
      <c r="E677" s="6">
        <v>45252</v>
      </c>
      <c r="F677" s="5">
        <v>588.4</v>
      </c>
      <c r="G677" s="5" t="s">
        <v>81</v>
      </c>
      <c r="H677" s="6">
        <v>45270</v>
      </c>
    </row>
    <row r="678" spans="1:8" x14ac:dyDescent="0.25">
      <c r="A678" s="5">
        <v>677</v>
      </c>
      <c r="B678" s="5" t="s">
        <v>48</v>
      </c>
      <c r="C678" s="5" t="s">
        <v>4</v>
      </c>
      <c r="D678" s="5" t="s">
        <v>29</v>
      </c>
      <c r="E678" s="6">
        <v>45134</v>
      </c>
      <c r="F678" s="5">
        <v>106.61</v>
      </c>
      <c r="G678" s="5" t="s">
        <v>82</v>
      </c>
      <c r="H678" s="5" t="s">
        <v>83</v>
      </c>
    </row>
    <row r="679" spans="1:8" x14ac:dyDescent="0.25">
      <c r="A679" s="5">
        <v>678</v>
      </c>
      <c r="B679" s="5" t="s">
        <v>72</v>
      </c>
      <c r="C679" s="5" t="s">
        <v>13</v>
      </c>
      <c r="D679" s="5" t="s">
        <v>26</v>
      </c>
      <c r="E679" s="6">
        <v>44912</v>
      </c>
      <c r="F679" s="5">
        <v>869.05</v>
      </c>
      <c r="G679" s="5" t="s">
        <v>81</v>
      </c>
      <c r="H679" s="6">
        <v>44927</v>
      </c>
    </row>
    <row r="680" spans="1:8" x14ac:dyDescent="0.25">
      <c r="A680" s="5">
        <v>679</v>
      </c>
      <c r="B680" s="5" t="s">
        <v>50</v>
      </c>
      <c r="C680" s="5" t="s">
        <v>5</v>
      </c>
      <c r="D680" s="5" t="s">
        <v>24</v>
      </c>
      <c r="E680" s="6">
        <v>45253</v>
      </c>
      <c r="F680" s="5">
        <v>403.88</v>
      </c>
      <c r="G680" s="5" t="s">
        <v>82</v>
      </c>
      <c r="H680" s="5" t="s">
        <v>83</v>
      </c>
    </row>
    <row r="681" spans="1:8" x14ac:dyDescent="0.25">
      <c r="A681" s="5">
        <v>680</v>
      </c>
      <c r="B681" s="5" t="s">
        <v>56</v>
      </c>
      <c r="C681" s="5" t="s">
        <v>10</v>
      </c>
      <c r="D681" s="5" t="s">
        <v>24</v>
      </c>
      <c r="E681" s="6">
        <v>45365</v>
      </c>
      <c r="F681" s="5">
        <v>787.65</v>
      </c>
      <c r="G681" s="5" t="s">
        <v>81</v>
      </c>
      <c r="H681" s="6">
        <v>45371</v>
      </c>
    </row>
    <row r="682" spans="1:8" x14ac:dyDescent="0.25">
      <c r="A682" s="5">
        <v>681</v>
      </c>
      <c r="B682" s="5" t="s">
        <v>38</v>
      </c>
      <c r="C682" s="5" t="s">
        <v>2</v>
      </c>
      <c r="D682" s="5" t="s">
        <v>29</v>
      </c>
      <c r="E682" s="6">
        <v>44839</v>
      </c>
      <c r="F682" s="5">
        <v>287.81</v>
      </c>
      <c r="G682" s="5" t="s">
        <v>81</v>
      </c>
      <c r="H682" s="6">
        <v>44840</v>
      </c>
    </row>
    <row r="683" spans="1:8" x14ac:dyDescent="0.25">
      <c r="A683" s="5">
        <v>682</v>
      </c>
      <c r="B683" s="5" t="s">
        <v>50</v>
      </c>
      <c r="C683" s="5" t="s">
        <v>11</v>
      </c>
      <c r="D683" s="5" t="s">
        <v>29</v>
      </c>
      <c r="E683" s="6">
        <v>44825</v>
      </c>
      <c r="F683" s="5">
        <v>735.19</v>
      </c>
      <c r="G683" s="5" t="s">
        <v>81</v>
      </c>
      <c r="H683" s="6">
        <v>44837</v>
      </c>
    </row>
    <row r="684" spans="1:8" x14ac:dyDescent="0.25">
      <c r="A684" s="5">
        <v>683</v>
      </c>
      <c r="B684" s="5" t="s">
        <v>56</v>
      </c>
      <c r="C684" s="5" t="s">
        <v>5</v>
      </c>
      <c r="D684" s="5" t="s">
        <v>28</v>
      </c>
      <c r="E684" s="6">
        <v>45277</v>
      </c>
      <c r="F684" s="5">
        <v>386.93</v>
      </c>
      <c r="G684" s="5" t="s">
        <v>82</v>
      </c>
      <c r="H684" s="5" t="s">
        <v>83</v>
      </c>
    </row>
    <row r="685" spans="1:8" x14ac:dyDescent="0.25">
      <c r="A685" s="5">
        <v>684</v>
      </c>
      <c r="B685" s="5" t="s">
        <v>60</v>
      </c>
      <c r="C685" s="5" t="s">
        <v>7</v>
      </c>
      <c r="D685" s="5" t="s">
        <v>29</v>
      </c>
      <c r="E685" s="6">
        <v>45052</v>
      </c>
      <c r="F685" s="5">
        <v>571.65</v>
      </c>
      <c r="G685" s="5" t="s">
        <v>81</v>
      </c>
      <c r="H685" s="6">
        <v>45060</v>
      </c>
    </row>
    <row r="686" spans="1:8" x14ac:dyDescent="0.25">
      <c r="A686" s="5">
        <v>685</v>
      </c>
      <c r="B686" s="5" t="s">
        <v>54</v>
      </c>
      <c r="C686" s="5" t="s">
        <v>14</v>
      </c>
      <c r="D686" s="5" t="s">
        <v>32</v>
      </c>
      <c r="E686" s="6">
        <v>45307</v>
      </c>
      <c r="F686" s="5">
        <v>179.99</v>
      </c>
      <c r="G686" s="5" t="s">
        <v>81</v>
      </c>
      <c r="H686" s="6">
        <v>45325</v>
      </c>
    </row>
    <row r="687" spans="1:8" x14ac:dyDescent="0.25">
      <c r="A687" s="5">
        <v>686</v>
      </c>
      <c r="B687" s="5" t="s">
        <v>48</v>
      </c>
      <c r="C687" s="5" t="s">
        <v>9</v>
      </c>
      <c r="D687" s="5" t="s">
        <v>20</v>
      </c>
      <c r="E687" s="6">
        <v>45296</v>
      </c>
      <c r="F687" s="5">
        <v>305.51</v>
      </c>
      <c r="G687" s="5" t="s">
        <v>82</v>
      </c>
      <c r="H687" s="5" t="s">
        <v>83</v>
      </c>
    </row>
    <row r="688" spans="1:8" x14ac:dyDescent="0.25">
      <c r="A688" s="5">
        <v>687</v>
      </c>
      <c r="B688" s="5" t="s">
        <v>62</v>
      </c>
      <c r="C688" s="5" t="s">
        <v>4</v>
      </c>
      <c r="D688" s="5" t="s">
        <v>26</v>
      </c>
      <c r="E688" s="6">
        <v>45307</v>
      </c>
      <c r="F688" s="5">
        <v>599.24</v>
      </c>
      <c r="G688" s="5" t="s">
        <v>81</v>
      </c>
      <c r="H688" s="6">
        <v>45309</v>
      </c>
    </row>
    <row r="689" spans="1:8" x14ac:dyDescent="0.25">
      <c r="A689" s="5">
        <v>688</v>
      </c>
      <c r="B689" s="5" t="s">
        <v>68</v>
      </c>
      <c r="C689" s="5" t="s">
        <v>5</v>
      </c>
      <c r="D689" s="5" t="s">
        <v>30</v>
      </c>
      <c r="E689" s="6">
        <v>45147</v>
      </c>
      <c r="F689" s="5">
        <v>973.83</v>
      </c>
      <c r="G689" s="5" t="s">
        <v>81</v>
      </c>
      <c r="H689" s="6">
        <v>45151</v>
      </c>
    </row>
    <row r="690" spans="1:8" x14ac:dyDescent="0.25">
      <c r="A690" s="5">
        <v>689</v>
      </c>
      <c r="B690" s="5" t="s">
        <v>66</v>
      </c>
      <c r="C690" s="5" t="s">
        <v>13</v>
      </c>
      <c r="D690" s="5" t="s">
        <v>30</v>
      </c>
      <c r="E690" s="6">
        <v>45167</v>
      </c>
      <c r="F690" s="5">
        <v>333.16</v>
      </c>
      <c r="G690" s="5" t="s">
        <v>81</v>
      </c>
      <c r="H690" s="6">
        <v>45182</v>
      </c>
    </row>
    <row r="691" spans="1:8" x14ac:dyDescent="0.25">
      <c r="A691" s="5">
        <v>690</v>
      </c>
      <c r="B691" s="5" t="s">
        <v>40</v>
      </c>
      <c r="C691" s="5" t="s">
        <v>10</v>
      </c>
      <c r="D691" s="5" t="s">
        <v>20</v>
      </c>
      <c r="E691" s="6">
        <v>45238</v>
      </c>
      <c r="F691" s="5">
        <v>660.52</v>
      </c>
      <c r="G691" s="5" t="s">
        <v>82</v>
      </c>
      <c r="H691" s="5" t="s">
        <v>83</v>
      </c>
    </row>
    <row r="692" spans="1:8" x14ac:dyDescent="0.25">
      <c r="A692" s="5">
        <v>691</v>
      </c>
      <c r="B692" s="5" t="s">
        <v>44</v>
      </c>
      <c r="C692" s="5" t="s">
        <v>15</v>
      </c>
      <c r="D692" s="5" t="s">
        <v>33</v>
      </c>
      <c r="E692" s="6">
        <v>45139</v>
      </c>
      <c r="F692" s="5">
        <v>993.78</v>
      </c>
      <c r="G692" s="5" t="s">
        <v>81</v>
      </c>
      <c r="H692" s="6">
        <v>45159</v>
      </c>
    </row>
    <row r="693" spans="1:8" x14ac:dyDescent="0.25">
      <c r="A693" s="5">
        <v>692</v>
      </c>
      <c r="B693" s="5" t="s">
        <v>74</v>
      </c>
      <c r="C693" s="5" t="s">
        <v>10</v>
      </c>
      <c r="D693" s="5" t="s">
        <v>30</v>
      </c>
      <c r="E693" s="6">
        <v>44964</v>
      </c>
      <c r="F693" s="5">
        <v>333.59</v>
      </c>
      <c r="G693" s="5" t="s">
        <v>81</v>
      </c>
      <c r="H693" s="6">
        <v>44970</v>
      </c>
    </row>
    <row r="694" spans="1:8" x14ac:dyDescent="0.25">
      <c r="A694" s="5">
        <v>693</v>
      </c>
      <c r="B694" s="5" t="s">
        <v>56</v>
      </c>
      <c r="C694" s="5" t="s">
        <v>15</v>
      </c>
      <c r="D694" s="5" t="s">
        <v>32</v>
      </c>
      <c r="E694" s="6">
        <v>44819</v>
      </c>
      <c r="F694" s="5">
        <v>682.77</v>
      </c>
      <c r="G694" s="5" t="s">
        <v>81</v>
      </c>
      <c r="H694" s="6">
        <v>44839</v>
      </c>
    </row>
    <row r="695" spans="1:8" x14ac:dyDescent="0.25">
      <c r="A695" s="5">
        <v>694</v>
      </c>
      <c r="B695" s="5" t="s">
        <v>50</v>
      </c>
      <c r="C695" s="5" t="s">
        <v>2</v>
      </c>
      <c r="D695" s="5" t="s">
        <v>22</v>
      </c>
      <c r="E695" s="6">
        <v>45008</v>
      </c>
      <c r="F695" s="5">
        <v>959.28</v>
      </c>
      <c r="G695" s="5" t="s">
        <v>81</v>
      </c>
      <c r="H695" s="6">
        <v>45009</v>
      </c>
    </row>
    <row r="696" spans="1:8" x14ac:dyDescent="0.25">
      <c r="A696" s="5">
        <v>695</v>
      </c>
      <c r="B696" s="5" t="s">
        <v>52</v>
      </c>
      <c r="C696" s="5" t="s">
        <v>9</v>
      </c>
      <c r="D696" s="5" t="s">
        <v>22</v>
      </c>
      <c r="E696" s="6">
        <v>45222</v>
      </c>
      <c r="F696" s="5">
        <v>895.2</v>
      </c>
      <c r="G696" s="5" t="s">
        <v>81</v>
      </c>
      <c r="H696" s="6">
        <v>45232</v>
      </c>
    </row>
    <row r="697" spans="1:8" x14ac:dyDescent="0.25">
      <c r="A697" s="5">
        <v>696</v>
      </c>
      <c r="B697" s="5" t="s">
        <v>46</v>
      </c>
      <c r="C697" s="5" t="s">
        <v>5</v>
      </c>
      <c r="D697" s="5" t="s">
        <v>30</v>
      </c>
      <c r="E697" s="6">
        <v>44929</v>
      </c>
      <c r="F697" s="5">
        <v>650.9</v>
      </c>
      <c r="G697" s="5" t="s">
        <v>81</v>
      </c>
      <c r="H697" s="6">
        <v>44933</v>
      </c>
    </row>
    <row r="698" spans="1:8" x14ac:dyDescent="0.25">
      <c r="A698" s="5">
        <v>697</v>
      </c>
      <c r="B698" s="5" t="s">
        <v>54</v>
      </c>
      <c r="C698" s="5" t="s">
        <v>2</v>
      </c>
      <c r="D698" s="5" t="s">
        <v>33</v>
      </c>
      <c r="E698" s="6">
        <v>44963</v>
      </c>
      <c r="F698" s="5">
        <v>883.82</v>
      </c>
      <c r="G698" s="5" t="s">
        <v>81</v>
      </c>
      <c r="H698" s="6">
        <v>44964</v>
      </c>
    </row>
    <row r="699" spans="1:8" x14ac:dyDescent="0.25">
      <c r="A699" s="5">
        <v>698</v>
      </c>
      <c r="B699" s="5" t="s">
        <v>62</v>
      </c>
      <c r="C699" s="5" t="s">
        <v>11</v>
      </c>
      <c r="D699" s="5" t="s">
        <v>31</v>
      </c>
      <c r="E699" s="6">
        <v>44912</v>
      </c>
      <c r="F699" s="5">
        <v>383.52</v>
      </c>
      <c r="G699" s="5" t="s">
        <v>81</v>
      </c>
      <c r="H699" s="6">
        <v>44924</v>
      </c>
    </row>
    <row r="700" spans="1:8" x14ac:dyDescent="0.25">
      <c r="A700" s="5">
        <v>699</v>
      </c>
      <c r="B700" s="5" t="s">
        <v>70</v>
      </c>
      <c r="C700" s="5" t="s">
        <v>5</v>
      </c>
      <c r="D700" s="5" t="s">
        <v>33</v>
      </c>
      <c r="E700" s="6">
        <v>45286</v>
      </c>
      <c r="F700" s="5">
        <v>860.68</v>
      </c>
      <c r="G700" s="5" t="s">
        <v>81</v>
      </c>
      <c r="H700" s="6">
        <v>45290</v>
      </c>
    </row>
    <row r="701" spans="1:8" x14ac:dyDescent="0.25">
      <c r="A701" s="5">
        <v>700</v>
      </c>
      <c r="B701" s="5" t="s">
        <v>48</v>
      </c>
      <c r="C701" s="5" t="s">
        <v>5</v>
      </c>
      <c r="D701" s="5" t="s">
        <v>30</v>
      </c>
      <c r="E701" s="6">
        <v>44910</v>
      </c>
      <c r="F701" s="5">
        <v>591.6</v>
      </c>
      <c r="G701" s="5" t="s">
        <v>81</v>
      </c>
      <c r="H701" s="6">
        <v>44914</v>
      </c>
    </row>
    <row r="702" spans="1:8" x14ac:dyDescent="0.25">
      <c r="A702" s="5">
        <v>701</v>
      </c>
      <c r="B702" s="5" t="s">
        <v>48</v>
      </c>
      <c r="C702" s="5" t="s">
        <v>10</v>
      </c>
      <c r="D702" s="5" t="s">
        <v>24</v>
      </c>
      <c r="E702" s="6">
        <v>44923</v>
      </c>
      <c r="F702" s="5">
        <v>831.62</v>
      </c>
      <c r="G702" s="5" t="s">
        <v>81</v>
      </c>
      <c r="H702" s="6">
        <v>44929</v>
      </c>
    </row>
    <row r="703" spans="1:8" x14ac:dyDescent="0.25">
      <c r="A703" s="5">
        <v>702</v>
      </c>
      <c r="B703" s="5" t="s">
        <v>72</v>
      </c>
      <c r="C703" s="5" t="s">
        <v>11</v>
      </c>
      <c r="D703" s="5" t="s">
        <v>20</v>
      </c>
      <c r="E703" s="6">
        <v>45235</v>
      </c>
      <c r="F703" s="5">
        <v>337.11</v>
      </c>
      <c r="G703" s="5" t="s">
        <v>81</v>
      </c>
      <c r="H703" s="6">
        <v>45247</v>
      </c>
    </row>
    <row r="704" spans="1:8" x14ac:dyDescent="0.25">
      <c r="A704" s="5">
        <v>703</v>
      </c>
      <c r="B704" s="5" t="s">
        <v>38</v>
      </c>
      <c r="C704" s="5" t="s">
        <v>2</v>
      </c>
      <c r="D704" s="5" t="s">
        <v>33</v>
      </c>
      <c r="E704" s="6">
        <v>44824</v>
      </c>
      <c r="F704" s="5">
        <v>677.8</v>
      </c>
      <c r="G704" s="5" t="s">
        <v>81</v>
      </c>
      <c r="H704" s="6">
        <v>44825</v>
      </c>
    </row>
    <row r="705" spans="1:8" x14ac:dyDescent="0.25">
      <c r="A705" s="5">
        <v>704</v>
      </c>
      <c r="B705" s="5" t="s">
        <v>52</v>
      </c>
      <c r="C705" s="5" t="s">
        <v>13</v>
      </c>
      <c r="D705" s="5" t="s">
        <v>29</v>
      </c>
      <c r="E705" s="6">
        <v>45350</v>
      </c>
      <c r="F705" s="5">
        <v>698.8</v>
      </c>
      <c r="G705" s="5" t="s">
        <v>82</v>
      </c>
      <c r="H705" s="5" t="s">
        <v>83</v>
      </c>
    </row>
    <row r="706" spans="1:8" x14ac:dyDescent="0.25">
      <c r="A706" s="5">
        <v>705</v>
      </c>
      <c r="B706" s="5" t="s">
        <v>54</v>
      </c>
      <c r="C706" s="5" t="s">
        <v>11</v>
      </c>
      <c r="D706" s="5" t="s">
        <v>33</v>
      </c>
      <c r="E706" s="6">
        <v>45453</v>
      </c>
      <c r="F706" s="5">
        <v>684.34</v>
      </c>
      <c r="G706" s="5" t="s">
        <v>81</v>
      </c>
      <c r="H706" s="6">
        <v>45465</v>
      </c>
    </row>
    <row r="707" spans="1:8" x14ac:dyDescent="0.25">
      <c r="A707" s="5">
        <v>706</v>
      </c>
      <c r="B707" s="5" t="s">
        <v>52</v>
      </c>
      <c r="C707" s="5" t="s">
        <v>11</v>
      </c>
      <c r="D707" s="5" t="s">
        <v>26</v>
      </c>
      <c r="E707" s="6">
        <v>45488</v>
      </c>
      <c r="F707" s="5">
        <v>345.33</v>
      </c>
      <c r="G707" s="5" t="s">
        <v>81</v>
      </c>
      <c r="H707" s="6">
        <v>45500</v>
      </c>
    </row>
    <row r="708" spans="1:8" x14ac:dyDescent="0.25">
      <c r="A708" s="5">
        <v>707</v>
      </c>
      <c r="B708" s="5" t="s">
        <v>72</v>
      </c>
      <c r="C708" s="5" t="s">
        <v>9</v>
      </c>
      <c r="D708" s="5" t="s">
        <v>28</v>
      </c>
      <c r="E708" s="6">
        <v>45187</v>
      </c>
      <c r="F708" s="5">
        <v>342.82</v>
      </c>
      <c r="G708" s="5" t="s">
        <v>81</v>
      </c>
      <c r="H708" s="6">
        <v>45197</v>
      </c>
    </row>
    <row r="709" spans="1:8" x14ac:dyDescent="0.25">
      <c r="A709" s="5">
        <v>708</v>
      </c>
      <c r="B709" s="5" t="s">
        <v>48</v>
      </c>
      <c r="C709" s="5" t="s">
        <v>9</v>
      </c>
      <c r="D709" s="5" t="s">
        <v>26</v>
      </c>
      <c r="E709" s="6">
        <v>45264</v>
      </c>
      <c r="F709" s="5">
        <v>639.29</v>
      </c>
      <c r="G709" s="5" t="s">
        <v>81</v>
      </c>
      <c r="H709" s="6">
        <v>45274</v>
      </c>
    </row>
    <row r="710" spans="1:8" x14ac:dyDescent="0.25">
      <c r="A710" s="5">
        <v>709</v>
      </c>
      <c r="B710" s="5" t="s">
        <v>64</v>
      </c>
      <c r="C710" s="5" t="s">
        <v>11</v>
      </c>
      <c r="D710" s="5" t="s">
        <v>22</v>
      </c>
      <c r="E710" s="6">
        <v>45169</v>
      </c>
      <c r="F710" s="5">
        <v>438.56</v>
      </c>
      <c r="G710" s="5" t="s">
        <v>81</v>
      </c>
      <c r="H710" s="6">
        <v>45181</v>
      </c>
    </row>
    <row r="711" spans="1:8" x14ac:dyDescent="0.25">
      <c r="A711" s="5">
        <v>710</v>
      </c>
      <c r="B711" s="5" t="s">
        <v>62</v>
      </c>
      <c r="C711" s="5" t="s">
        <v>11</v>
      </c>
      <c r="D711" s="5" t="s">
        <v>20</v>
      </c>
      <c r="E711" s="6">
        <v>44913</v>
      </c>
      <c r="F711" s="5">
        <v>870.84</v>
      </c>
      <c r="G711" s="5" t="s">
        <v>81</v>
      </c>
      <c r="H711" s="6">
        <v>44925</v>
      </c>
    </row>
    <row r="712" spans="1:8" x14ac:dyDescent="0.25">
      <c r="A712" s="5">
        <v>711</v>
      </c>
      <c r="B712" s="5" t="s">
        <v>44</v>
      </c>
      <c r="C712" s="5" t="s">
        <v>13</v>
      </c>
      <c r="D712" s="5" t="s">
        <v>29</v>
      </c>
      <c r="E712" s="6">
        <v>45428</v>
      </c>
      <c r="F712" s="5">
        <v>601.85</v>
      </c>
      <c r="G712" s="5" t="s">
        <v>81</v>
      </c>
      <c r="H712" s="6">
        <v>45443</v>
      </c>
    </row>
    <row r="713" spans="1:8" x14ac:dyDescent="0.25">
      <c r="A713" s="5">
        <v>712</v>
      </c>
      <c r="B713" s="5" t="s">
        <v>44</v>
      </c>
      <c r="C713" s="5" t="s">
        <v>10</v>
      </c>
      <c r="D713" s="5" t="s">
        <v>29</v>
      </c>
      <c r="E713" s="6">
        <v>44819</v>
      </c>
      <c r="F713" s="5">
        <v>489.03</v>
      </c>
      <c r="G713" s="5" t="s">
        <v>82</v>
      </c>
      <c r="H713" s="5" t="s">
        <v>83</v>
      </c>
    </row>
    <row r="714" spans="1:8" x14ac:dyDescent="0.25">
      <c r="A714" s="5">
        <v>713</v>
      </c>
      <c r="B714" s="5" t="s">
        <v>62</v>
      </c>
      <c r="C714" s="5" t="s">
        <v>11</v>
      </c>
      <c r="D714" s="5" t="s">
        <v>22</v>
      </c>
      <c r="E714" s="6">
        <v>44918</v>
      </c>
      <c r="F714" s="5">
        <v>980.45</v>
      </c>
      <c r="G714" s="5" t="s">
        <v>81</v>
      </c>
      <c r="H714" s="6">
        <v>44930</v>
      </c>
    </row>
    <row r="715" spans="1:8" x14ac:dyDescent="0.25">
      <c r="A715" s="5">
        <v>714</v>
      </c>
      <c r="B715" s="5" t="s">
        <v>44</v>
      </c>
      <c r="C715" s="5" t="s">
        <v>4</v>
      </c>
      <c r="D715" s="5" t="s">
        <v>30</v>
      </c>
      <c r="E715" s="6">
        <v>44945</v>
      </c>
      <c r="F715" s="5">
        <v>307.66000000000003</v>
      </c>
      <c r="G715" s="5" t="s">
        <v>81</v>
      </c>
      <c r="H715" s="6">
        <v>44947</v>
      </c>
    </row>
    <row r="716" spans="1:8" x14ac:dyDescent="0.25">
      <c r="A716" s="5">
        <v>715</v>
      </c>
      <c r="B716" s="5" t="s">
        <v>52</v>
      </c>
      <c r="C716" s="5" t="s">
        <v>14</v>
      </c>
      <c r="D716" s="5" t="s">
        <v>31</v>
      </c>
      <c r="E716" s="6">
        <v>45335</v>
      </c>
      <c r="F716" s="5">
        <v>118.27</v>
      </c>
      <c r="G716" s="5" t="s">
        <v>81</v>
      </c>
      <c r="H716" s="6">
        <v>45353</v>
      </c>
    </row>
    <row r="717" spans="1:8" x14ac:dyDescent="0.25">
      <c r="A717" s="5">
        <v>716</v>
      </c>
      <c r="B717" s="5" t="s">
        <v>74</v>
      </c>
      <c r="C717" s="5" t="s">
        <v>5</v>
      </c>
      <c r="D717" s="5" t="s">
        <v>31</v>
      </c>
      <c r="E717" s="6">
        <v>44964</v>
      </c>
      <c r="F717" s="5">
        <v>619.05999999999995</v>
      </c>
      <c r="G717" s="5" t="s">
        <v>82</v>
      </c>
      <c r="H717" s="5" t="s">
        <v>83</v>
      </c>
    </row>
    <row r="718" spans="1:8" x14ac:dyDescent="0.25">
      <c r="A718" s="5">
        <v>717</v>
      </c>
      <c r="B718" s="5" t="s">
        <v>54</v>
      </c>
      <c r="C718" s="5" t="s">
        <v>14</v>
      </c>
      <c r="D718" s="5" t="s">
        <v>32</v>
      </c>
      <c r="E718" s="6">
        <v>44909</v>
      </c>
      <c r="F718" s="5">
        <v>449.51</v>
      </c>
      <c r="G718" s="5" t="s">
        <v>81</v>
      </c>
      <c r="H718" s="6">
        <v>44927</v>
      </c>
    </row>
    <row r="719" spans="1:8" x14ac:dyDescent="0.25">
      <c r="A719" s="5">
        <v>718</v>
      </c>
      <c r="B719" s="5" t="s">
        <v>42</v>
      </c>
      <c r="C719" s="5" t="s">
        <v>10</v>
      </c>
      <c r="D719" s="5" t="s">
        <v>22</v>
      </c>
      <c r="E719" s="6">
        <v>45396</v>
      </c>
      <c r="F719" s="5">
        <v>799.12</v>
      </c>
      <c r="G719" s="5" t="s">
        <v>81</v>
      </c>
      <c r="H719" s="6">
        <v>45402</v>
      </c>
    </row>
    <row r="720" spans="1:8" x14ac:dyDescent="0.25">
      <c r="A720" s="5">
        <v>719</v>
      </c>
      <c r="B720" s="5" t="s">
        <v>50</v>
      </c>
      <c r="C720" s="5" t="s">
        <v>14</v>
      </c>
      <c r="D720" s="5" t="s">
        <v>29</v>
      </c>
      <c r="E720" s="6">
        <v>45199</v>
      </c>
      <c r="F720" s="5">
        <v>559.36</v>
      </c>
      <c r="G720" s="5" t="s">
        <v>81</v>
      </c>
      <c r="H720" s="6">
        <v>45217</v>
      </c>
    </row>
    <row r="721" spans="1:8" x14ac:dyDescent="0.25">
      <c r="A721" s="5">
        <v>720</v>
      </c>
      <c r="B721" s="5" t="s">
        <v>72</v>
      </c>
      <c r="C721" s="5" t="s">
        <v>14</v>
      </c>
      <c r="D721" s="5" t="s">
        <v>30</v>
      </c>
      <c r="E721" s="6">
        <v>45082</v>
      </c>
      <c r="F721" s="5">
        <v>850.59</v>
      </c>
      <c r="G721" s="5" t="s">
        <v>81</v>
      </c>
      <c r="H721" s="6">
        <v>45100</v>
      </c>
    </row>
    <row r="722" spans="1:8" x14ac:dyDescent="0.25">
      <c r="A722" s="5">
        <v>721</v>
      </c>
      <c r="B722" s="5" t="s">
        <v>40</v>
      </c>
      <c r="C722" s="5" t="s">
        <v>10</v>
      </c>
      <c r="D722" s="5" t="s">
        <v>31</v>
      </c>
      <c r="E722" s="6">
        <v>45423</v>
      </c>
      <c r="F722" s="5">
        <v>137.66</v>
      </c>
      <c r="G722" s="5" t="s">
        <v>82</v>
      </c>
      <c r="H722" s="5" t="s">
        <v>83</v>
      </c>
    </row>
    <row r="723" spans="1:8" x14ac:dyDescent="0.25">
      <c r="A723" s="5">
        <v>722</v>
      </c>
      <c r="B723" s="5" t="s">
        <v>58</v>
      </c>
      <c r="C723" s="5" t="s">
        <v>2</v>
      </c>
      <c r="D723" s="5" t="s">
        <v>24</v>
      </c>
      <c r="E723" s="6">
        <v>45281</v>
      </c>
      <c r="F723" s="5">
        <v>647.95000000000005</v>
      </c>
      <c r="G723" s="5" t="s">
        <v>82</v>
      </c>
      <c r="H723" s="5" t="s">
        <v>83</v>
      </c>
    </row>
    <row r="724" spans="1:8" x14ac:dyDescent="0.25">
      <c r="A724" s="5">
        <v>723</v>
      </c>
      <c r="B724" s="5" t="s">
        <v>68</v>
      </c>
      <c r="C724" s="5" t="s">
        <v>4</v>
      </c>
      <c r="D724" s="5" t="s">
        <v>29</v>
      </c>
      <c r="E724" s="6">
        <v>45446</v>
      </c>
      <c r="F724" s="5">
        <v>418.12</v>
      </c>
      <c r="G724" s="5" t="s">
        <v>81</v>
      </c>
      <c r="H724" s="6">
        <v>45448</v>
      </c>
    </row>
    <row r="725" spans="1:8" x14ac:dyDescent="0.25">
      <c r="A725" s="5">
        <v>724</v>
      </c>
      <c r="B725" s="5" t="s">
        <v>66</v>
      </c>
      <c r="C725" s="5" t="s">
        <v>10</v>
      </c>
      <c r="D725" s="5" t="s">
        <v>20</v>
      </c>
      <c r="E725" s="6">
        <v>45018</v>
      </c>
      <c r="F725" s="5">
        <v>115.13</v>
      </c>
      <c r="G725" s="5" t="s">
        <v>81</v>
      </c>
      <c r="H725" s="6">
        <v>45024</v>
      </c>
    </row>
    <row r="726" spans="1:8" x14ac:dyDescent="0.25">
      <c r="A726" s="5">
        <v>725</v>
      </c>
      <c r="B726" s="5" t="s">
        <v>54</v>
      </c>
      <c r="C726" s="5" t="s">
        <v>14</v>
      </c>
      <c r="D726" s="5" t="s">
        <v>32</v>
      </c>
      <c r="E726" s="6">
        <v>45305</v>
      </c>
      <c r="F726" s="5">
        <v>200.65</v>
      </c>
      <c r="G726" s="5" t="s">
        <v>81</v>
      </c>
      <c r="H726" s="6">
        <v>45323</v>
      </c>
    </row>
    <row r="727" spans="1:8" x14ac:dyDescent="0.25">
      <c r="A727" s="5">
        <v>726</v>
      </c>
      <c r="B727" s="5" t="s">
        <v>38</v>
      </c>
      <c r="C727" s="5" t="s">
        <v>4</v>
      </c>
      <c r="D727" s="5" t="s">
        <v>20</v>
      </c>
      <c r="E727" s="6">
        <v>45407</v>
      </c>
      <c r="F727" s="5">
        <v>207.72</v>
      </c>
      <c r="G727" s="5" t="s">
        <v>81</v>
      </c>
      <c r="H727" s="6">
        <v>45409</v>
      </c>
    </row>
    <row r="728" spans="1:8" x14ac:dyDescent="0.25">
      <c r="A728" s="5">
        <v>727</v>
      </c>
      <c r="B728" s="5" t="s">
        <v>56</v>
      </c>
      <c r="C728" s="5" t="s">
        <v>10</v>
      </c>
      <c r="D728" s="5" t="s">
        <v>29</v>
      </c>
      <c r="E728" s="6">
        <v>45176</v>
      </c>
      <c r="F728" s="5">
        <v>711.5</v>
      </c>
      <c r="G728" s="5" t="s">
        <v>81</v>
      </c>
      <c r="H728" s="6">
        <v>45182</v>
      </c>
    </row>
    <row r="729" spans="1:8" x14ac:dyDescent="0.25">
      <c r="A729" s="5">
        <v>728</v>
      </c>
      <c r="B729" s="5" t="s">
        <v>68</v>
      </c>
      <c r="C729" s="5" t="s">
        <v>11</v>
      </c>
      <c r="D729" s="5" t="s">
        <v>20</v>
      </c>
      <c r="E729" s="6">
        <v>44831</v>
      </c>
      <c r="F729" s="5">
        <v>672.78</v>
      </c>
      <c r="G729" s="5" t="s">
        <v>82</v>
      </c>
      <c r="H729" s="5" t="s">
        <v>83</v>
      </c>
    </row>
    <row r="730" spans="1:8" x14ac:dyDescent="0.25">
      <c r="A730" s="5">
        <v>729</v>
      </c>
      <c r="B730" s="5" t="s">
        <v>36</v>
      </c>
      <c r="C730" s="5" t="s">
        <v>15</v>
      </c>
      <c r="D730" s="5" t="s">
        <v>24</v>
      </c>
      <c r="E730" s="6">
        <v>45356</v>
      </c>
      <c r="F730" s="5">
        <v>452.52</v>
      </c>
      <c r="G730" s="5" t="s">
        <v>82</v>
      </c>
      <c r="H730" s="5" t="s">
        <v>83</v>
      </c>
    </row>
    <row r="731" spans="1:8" x14ac:dyDescent="0.25">
      <c r="A731" s="5">
        <v>730</v>
      </c>
      <c r="B731" s="5" t="s">
        <v>70</v>
      </c>
      <c r="C731" s="5" t="s">
        <v>13</v>
      </c>
      <c r="D731" s="5" t="s">
        <v>20</v>
      </c>
      <c r="E731" s="6">
        <v>45174</v>
      </c>
      <c r="F731" s="5">
        <v>351.7</v>
      </c>
      <c r="G731" s="5" t="s">
        <v>81</v>
      </c>
      <c r="H731" s="6">
        <v>45189</v>
      </c>
    </row>
    <row r="732" spans="1:8" x14ac:dyDescent="0.25">
      <c r="A732" s="5">
        <v>731</v>
      </c>
      <c r="B732" s="5" t="s">
        <v>66</v>
      </c>
      <c r="C732" s="5" t="s">
        <v>14</v>
      </c>
      <c r="D732" s="5" t="s">
        <v>26</v>
      </c>
      <c r="E732" s="6">
        <v>45131</v>
      </c>
      <c r="F732" s="5">
        <v>604.27</v>
      </c>
      <c r="G732" s="5" t="s">
        <v>82</v>
      </c>
      <c r="H732" s="5" t="s">
        <v>83</v>
      </c>
    </row>
    <row r="733" spans="1:8" x14ac:dyDescent="0.25">
      <c r="A733" s="5">
        <v>732</v>
      </c>
      <c r="B733" s="5" t="s">
        <v>64</v>
      </c>
      <c r="C733" s="5" t="s">
        <v>2</v>
      </c>
      <c r="D733" s="5" t="s">
        <v>24</v>
      </c>
      <c r="E733" s="6">
        <v>44791</v>
      </c>
      <c r="F733" s="5">
        <v>388.37</v>
      </c>
      <c r="G733" s="5" t="s">
        <v>81</v>
      </c>
      <c r="H733" s="6">
        <v>44792</v>
      </c>
    </row>
    <row r="734" spans="1:8" x14ac:dyDescent="0.25">
      <c r="A734" s="5">
        <v>733</v>
      </c>
      <c r="B734" s="5" t="s">
        <v>64</v>
      </c>
      <c r="C734" s="5" t="s">
        <v>4</v>
      </c>
      <c r="D734" s="5" t="s">
        <v>20</v>
      </c>
      <c r="E734" s="6">
        <v>45306</v>
      </c>
      <c r="F734" s="5">
        <v>938.25</v>
      </c>
      <c r="G734" s="5" t="s">
        <v>82</v>
      </c>
      <c r="H734" s="5" t="s">
        <v>83</v>
      </c>
    </row>
    <row r="735" spans="1:8" x14ac:dyDescent="0.25">
      <c r="A735" s="5">
        <v>734</v>
      </c>
      <c r="B735" s="5" t="s">
        <v>70</v>
      </c>
      <c r="C735" s="5" t="s">
        <v>10</v>
      </c>
      <c r="D735" s="5" t="s">
        <v>28</v>
      </c>
      <c r="E735" s="6">
        <v>44966</v>
      </c>
      <c r="F735" s="5">
        <v>520.66</v>
      </c>
      <c r="G735" s="5" t="s">
        <v>82</v>
      </c>
      <c r="H735" s="5" t="s">
        <v>83</v>
      </c>
    </row>
    <row r="736" spans="1:8" x14ac:dyDescent="0.25">
      <c r="A736" s="5">
        <v>735</v>
      </c>
      <c r="B736" s="5" t="s">
        <v>52</v>
      </c>
      <c r="C736" s="5" t="s">
        <v>14</v>
      </c>
      <c r="D736" s="5" t="s">
        <v>32</v>
      </c>
      <c r="E736" s="6">
        <v>45132</v>
      </c>
      <c r="F736" s="5">
        <v>469.71</v>
      </c>
      <c r="G736" s="5" t="s">
        <v>82</v>
      </c>
      <c r="H736" s="5" t="s">
        <v>83</v>
      </c>
    </row>
    <row r="737" spans="1:8" x14ac:dyDescent="0.25">
      <c r="A737" s="5">
        <v>736</v>
      </c>
      <c r="B737" s="5" t="s">
        <v>46</v>
      </c>
      <c r="C737" s="5" t="s">
        <v>7</v>
      </c>
      <c r="D737" s="5" t="s">
        <v>20</v>
      </c>
      <c r="E737" s="6">
        <v>45471</v>
      </c>
      <c r="F737" s="5">
        <v>256.32</v>
      </c>
      <c r="G737" s="5" t="s">
        <v>81</v>
      </c>
      <c r="H737" s="6">
        <v>45479</v>
      </c>
    </row>
    <row r="738" spans="1:8" x14ac:dyDescent="0.25">
      <c r="A738" s="5">
        <v>737</v>
      </c>
      <c r="B738" s="5" t="s">
        <v>38</v>
      </c>
      <c r="C738" s="5" t="s">
        <v>11</v>
      </c>
      <c r="D738" s="5" t="s">
        <v>29</v>
      </c>
      <c r="E738" s="6">
        <v>45011</v>
      </c>
      <c r="F738" s="5">
        <v>865.14</v>
      </c>
      <c r="G738" s="5" t="s">
        <v>82</v>
      </c>
      <c r="H738" s="5" t="s">
        <v>83</v>
      </c>
    </row>
    <row r="739" spans="1:8" x14ac:dyDescent="0.25">
      <c r="A739" s="5">
        <v>738</v>
      </c>
      <c r="B739" s="5" t="s">
        <v>36</v>
      </c>
      <c r="C739" s="5" t="s">
        <v>2</v>
      </c>
      <c r="D739" s="5" t="s">
        <v>22</v>
      </c>
      <c r="E739" s="6">
        <v>45308</v>
      </c>
      <c r="F739" s="5">
        <v>662.03</v>
      </c>
      <c r="G739" s="5" t="s">
        <v>81</v>
      </c>
      <c r="H739" s="6">
        <v>45309</v>
      </c>
    </row>
    <row r="740" spans="1:8" x14ac:dyDescent="0.25">
      <c r="A740" s="5">
        <v>739</v>
      </c>
      <c r="B740" s="5" t="s">
        <v>58</v>
      </c>
      <c r="C740" s="5" t="s">
        <v>5</v>
      </c>
      <c r="D740" s="5" t="s">
        <v>33</v>
      </c>
      <c r="E740" s="6">
        <v>45262</v>
      </c>
      <c r="F740" s="5">
        <v>948.43</v>
      </c>
      <c r="G740" s="5" t="s">
        <v>81</v>
      </c>
      <c r="H740" s="6">
        <v>45266</v>
      </c>
    </row>
    <row r="741" spans="1:8" x14ac:dyDescent="0.25">
      <c r="A741" s="5">
        <v>740</v>
      </c>
      <c r="B741" s="5" t="s">
        <v>46</v>
      </c>
      <c r="C741" s="5" t="s">
        <v>15</v>
      </c>
      <c r="D741" s="5" t="s">
        <v>29</v>
      </c>
      <c r="E741" s="6">
        <v>45404</v>
      </c>
      <c r="F741" s="5">
        <v>163.65</v>
      </c>
      <c r="G741" s="5" t="s">
        <v>81</v>
      </c>
      <c r="H741" s="6">
        <v>45424</v>
      </c>
    </row>
    <row r="742" spans="1:8" x14ac:dyDescent="0.25">
      <c r="A742" s="5">
        <v>741</v>
      </c>
      <c r="B742" s="5" t="s">
        <v>60</v>
      </c>
      <c r="C742" s="5" t="s">
        <v>10</v>
      </c>
      <c r="D742" s="5" t="s">
        <v>32</v>
      </c>
      <c r="E742" s="6">
        <v>45033</v>
      </c>
      <c r="F742" s="5">
        <v>202.41</v>
      </c>
      <c r="G742" s="5" t="s">
        <v>81</v>
      </c>
      <c r="H742" s="6">
        <v>45039</v>
      </c>
    </row>
    <row r="743" spans="1:8" x14ac:dyDescent="0.25">
      <c r="A743" s="5">
        <v>742</v>
      </c>
      <c r="B743" s="5" t="s">
        <v>62</v>
      </c>
      <c r="C743" s="5" t="s">
        <v>9</v>
      </c>
      <c r="D743" s="5" t="s">
        <v>31</v>
      </c>
      <c r="E743" s="6">
        <v>45385</v>
      </c>
      <c r="F743" s="5">
        <v>282.08</v>
      </c>
      <c r="G743" s="5" t="s">
        <v>82</v>
      </c>
      <c r="H743" s="5" t="s">
        <v>83</v>
      </c>
    </row>
    <row r="744" spans="1:8" x14ac:dyDescent="0.25">
      <c r="A744" s="5">
        <v>743</v>
      </c>
      <c r="B744" s="5" t="s">
        <v>40</v>
      </c>
      <c r="C744" s="5" t="s">
        <v>9</v>
      </c>
      <c r="D744" s="5" t="s">
        <v>22</v>
      </c>
      <c r="E744" s="6">
        <v>44961</v>
      </c>
      <c r="F744" s="5">
        <v>402.87</v>
      </c>
      <c r="G744" s="5" t="s">
        <v>82</v>
      </c>
      <c r="H744" s="5" t="s">
        <v>83</v>
      </c>
    </row>
    <row r="745" spans="1:8" x14ac:dyDescent="0.25">
      <c r="A745" s="5">
        <v>744</v>
      </c>
      <c r="B745" s="5" t="s">
        <v>74</v>
      </c>
      <c r="C745" s="5" t="s">
        <v>10</v>
      </c>
      <c r="D745" s="5" t="s">
        <v>20</v>
      </c>
      <c r="E745" s="6">
        <v>45363</v>
      </c>
      <c r="F745" s="5">
        <v>367.35</v>
      </c>
      <c r="G745" s="5" t="s">
        <v>81</v>
      </c>
      <c r="H745" s="6">
        <v>45369</v>
      </c>
    </row>
    <row r="746" spans="1:8" x14ac:dyDescent="0.25">
      <c r="A746" s="5">
        <v>745</v>
      </c>
      <c r="B746" s="5" t="s">
        <v>52</v>
      </c>
      <c r="C746" s="5" t="s">
        <v>15</v>
      </c>
      <c r="D746" s="5" t="s">
        <v>20</v>
      </c>
      <c r="E746" s="6">
        <v>45021</v>
      </c>
      <c r="F746" s="5">
        <v>532.34</v>
      </c>
      <c r="G746" s="5" t="s">
        <v>81</v>
      </c>
      <c r="H746" s="6">
        <v>45041</v>
      </c>
    </row>
    <row r="747" spans="1:8" x14ac:dyDescent="0.25">
      <c r="A747" s="5">
        <v>746</v>
      </c>
      <c r="B747" s="5" t="s">
        <v>38</v>
      </c>
      <c r="C747" s="5" t="s">
        <v>4</v>
      </c>
      <c r="D747" s="5" t="s">
        <v>22</v>
      </c>
      <c r="E747" s="6">
        <v>44893</v>
      </c>
      <c r="F747" s="5">
        <v>130.47999999999999</v>
      </c>
      <c r="G747" s="5" t="s">
        <v>81</v>
      </c>
      <c r="H747" s="6">
        <v>44895</v>
      </c>
    </row>
    <row r="748" spans="1:8" x14ac:dyDescent="0.25">
      <c r="A748" s="5">
        <v>747</v>
      </c>
      <c r="B748" s="5" t="s">
        <v>36</v>
      </c>
      <c r="C748" s="5" t="s">
        <v>15</v>
      </c>
      <c r="D748" s="5" t="s">
        <v>32</v>
      </c>
      <c r="E748" s="6">
        <v>44808</v>
      </c>
      <c r="F748" s="5">
        <v>669.93</v>
      </c>
      <c r="G748" s="5" t="s">
        <v>82</v>
      </c>
      <c r="H748" s="5" t="s">
        <v>83</v>
      </c>
    </row>
    <row r="749" spans="1:8" x14ac:dyDescent="0.25">
      <c r="A749" s="5">
        <v>748</v>
      </c>
      <c r="B749" s="5" t="s">
        <v>44</v>
      </c>
      <c r="C749" s="5" t="s">
        <v>10</v>
      </c>
      <c r="D749" s="5" t="s">
        <v>29</v>
      </c>
      <c r="E749" s="6">
        <v>44788</v>
      </c>
      <c r="F749" s="5">
        <v>624.4</v>
      </c>
      <c r="G749" s="5" t="s">
        <v>81</v>
      </c>
      <c r="H749" s="6">
        <v>44794</v>
      </c>
    </row>
    <row r="750" spans="1:8" x14ac:dyDescent="0.25">
      <c r="A750" s="5">
        <v>749</v>
      </c>
      <c r="B750" s="5" t="s">
        <v>38</v>
      </c>
      <c r="C750" s="5" t="s">
        <v>14</v>
      </c>
      <c r="D750" s="5" t="s">
        <v>20</v>
      </c>
      <c r="E750" s="6">
        <v>45344</v>
      </c>
      <c r="F750" s="5">
        <v>473.53</v>
      </c>
      <c r="G750" s="5" t="s">
        <v>82</v>
      </c>
      <c r="H750" s="5" t="s">
        <v>83</v>
      </c>
    </row>
    <row r="751" spans="1:8" x14ac:dyDescent="0.25">
      <c r="A751" s="5">
        <v>750</v>
      </c>
      <c r="B751" s="5" t="s">
        <v>38</v>
      </c>
      <c r="C751" s="5" t="s">
        <v>11</v>
      </c>
      <c r="D751" s="5" t="s">
        <v>20</v>
      </c>
      <c r="E751" s="6">
        <v>45039</v>
      </c>
      <c r="F751" s="5">
        <v>223.57</v>
      </c>
      <c r="G751" s="5" t="s">
        <v>81</v>
      </c>
      <c r="H751" s="6">
        <v>45051</v>
      </c>
    </row>
    <row r="752" spans="1:8" x14ac:dyDescent="0.25">
      <c r="A752" s="5">
        <v>751</v>
      </c>
      <c r="B752" s="5" t="s">
        <v>36</v>
      </c>
      <c r="C752" s="5" t="s">
        <v>2</v>
      </c>
      <c r="D752" s="5" t="s">
        <v>31</v>
      </c>
      <c r="E752" s="6">
        <v>44972</v>
      </c>
      <c r="F752" s="5">
        <v>864.49</v>
      </c>
      <c r="G752" s="5" t="s">
        <v>81</v>
      </c>
      <c r="H752" s="6">
        <v>44973</v>
      </c>
    </row>
    <row r="753" spans="1:8" x14ac:dyDescent="0.25">
      <c r="A753" s="5">
        <v>752</v>
      </c>
      <c r="B753" s="5" t="s">
        <v>66</v>
      </c>
      <c r="C753" s="5" t="s">
        <v>14</v>
      </c>
      <c r="D753" s="5" t="s">
        <v>29</v>
      </c>
      <c r="E753" s="6">
        <v>44893</v>
      </c>
      <c r="F753" s="5">
        <v>722.71</v>
      </c>
      <c r="G753" s="5" t="s">
        <v>81</v>
      </c>
      <c r="H753" s="6">
        <v>44911</v>
      </c>
    </row>
    <row r="754" spans="1:8" x14ac:dyDescent="0.25">
      <c r="A754" s="5">
        <v>753</v>
      </c>
      <c r="B754" s="5" t="s">
        <v>64</v>
      </c>
      <c r="C754" s="5" t="s">
        <v>11</v>
      </c>
      <c r="D754" s="5" t="s">
        <v>33</v>
      </c>
      <c r="E754" s="6">
        <v>45085</v>
      </c>
      <c r="F754" s="5">
        <v>324.7</v>
      </c>
      <c r="G754" s="5" t="s">
        <v>81</v>
      </c>
      <c r="H754" s="6">
        <v>45097</v>
      </c>
    </row>
    <row r="755" spans="1:8" x14ac:dyDescent="0.25">
      <c r="A755" s="5">
        <v>754</v>
      </c>
      <c r="B755" s="5" t="s">
        <v>62</v>
      </c>
      <c r="C755" s="5" t="s">
        <v>10</v>
      </c>
      <c r="D755" s="5" t="s">
        <v>30</v>
      </c>
      <c r="E755" s="6">
        <v>44905</v>
      </c>
      <c r="F755" s="5">
        <v>733.65</v>
      </c>
      <c r="G755" s="5" t="s">
        <v>81</v>
      </c>
      <c r="H755" s="6">
        <v>44911</v>
      </c>
    </row>
    <row r="756" spans="1:8" x14ac:dyDescent="0.25">
      <c r="A756" s="5">
        <v>755</v>
      </c>
      <c r="B756" s="5" t="s">
        <v>70</v>
      </c>
      <c r="C756" s="5" t="s">
        <v>7</v>
      </c>
      <c r="D756" s="5" t="s">
        <v>30</v>
      </c>
      <c r="E756" s="6">
        <v>44845</v>
      </c>
      <c r="F756" s="5">
        <v>818.37</v>
      </c>
      <c r="G756" s="5" t="s">
        <v>82</v>
      </c>
      <c r="H756" s="5" t="s">
        <v>83</v>
      </c>
    </row>
    <row r="757" spans="1:8" x14ac:dyDescent="0.25">
      <c r="A757" s="5">
        <v>756</v>
      </c>
      <c r="B757" s="5" t="s">
        <v>74</v>
      </c>
      <c r="C757" s="5" t="s">
        <v>4</v>
      </c>
      <c r="D757" s="5" t="s">
        <v>20</v>
      </c>
      <c r="E757" s="6">
        <v>44863</v>
      </c>
      <c r="F757" s="5">
        <v>420.64</v>
      </c>
      <c r="G757" s="5" t="s">
        <v>81</v>
      </c>
      <c r="H757" s="6">
        <v>44865</v>
      </c>
    </row>
    <row r="758" spans="1:8" x14ac:dyDescent="0.25">
      <c r="A758" s="5">
        <v>757</v>
      </c>
      <c r="B758" s="5" t="s">
        <v>38</v>
      </c>
      <c r="C758" s="5" t="s">
        <v>4</v>
      </c>
      <c r="D758" s="5" t="s">
        <v>20</v>
      </c>
      <c r="E758" s="6">
        <v>44862</v>
      </c>
      <c r="F758" s="5">
        <v>743.14</v>
      </c>
      <c r="G758" s="5" t="s">
        <v>82</v>
      </c>
      <c r="H758" s="5" t="s">
        <v>83</v>
      </c>
    </row>
    <row r="759" spans="1:8" x14ac:dyDescent="0.25">
      <c r="A759" s="5">
        <v>758</v>
      </c>
      <c r="B759" s="5" t="s">
        <v>62</v>
      </c>
      <c r="C759" s="5" t="s">
        <v>14</v>
      </c>
      <c r="D759" s="5" t="s">
        <v>20</v>
      </c>
      <c r="E759" s="6">
        <v>45009</v>
      </c>
      <c r="F759" s="5">
        <v>605.67999999999995</v>
      </c>
      <c r="G759" s="5" t="s">
        <v>81</v>
      </c>
      <c r="H759" s="6">
        <v>45027</v>
      </c>
    </row>
    <row r="760" spans="1:8" x14ac:dyDescent="0.25">
      <c r="A760" s="5">
        <v>759</v>
      </c>
      <c r="B760" s="5" t="s">
        <v>46</v>
      </c>
      <c r="C760" s="5" t="s">
        <v>4</v>
      </c>
      <c r="D760" s="5" t="s">
        <v>30</v>
      </c>
      <c r="E760" s="6">
        <v>45278</v>
      </c>
      <c r="F760" s="5">
        <v>495.87</v>
      </c>
      <c r="G760" s="5" t="s">
        <v>81</v>
      </c>
      <c r="H760" s="6">
        <v>45280</v>
      </c>
    </row>
    <row r="761" spans="1:8" x14ac:dyDescent="0.25">
      <c r="A761" s="5">
        <v>760</v>
      </c>
      <c r="B761" s="5" t="s">
        <v>62</v>
      </c>
      <c r="C761" s="5" t="s">
        <v>7</v>
      </c>
      <c r="D761" s="5" t="s">
        <v>32</v>
      </c>
      <c r="E761" s="6">
        <v>45350</v>
      </c>
      <c r="F761" s="5">
        <v>798.39</v>
      </c>
      <c r="G761" s="5" t="s">
        <v>81</v>
      </c>
      <c r="H761" s="6">
        <v>45358</v>
      </c>
    </row>
    <row r="762" spans="1:8" x14ac:dyDescent="0.25">
      <c r="A762" s="5">
        <v>761</v>
      </c>
      <c r="B762" s="5" t="s">
        <v>52</v>
      </c>
      <c r="C762" s="5" t="s">
        <v>15</v>
      </c>
      <c r="D762" s="5" t="s">
        <v>28</v>
      </c>
      <c r="E762" s="6">
        <v>45014</v>
      </c>
      <c r="F762" s="5">
        <v>850.06</v>
      </c>
      <c r="G762" s="5" t="s">
        <v>82</v>
      </c>
      <c r="H762" s="5" t="s">
        <v>83</v>
      </c>
    </row>
    <row r="763" spans="1:8" x14ac:dyDescent="0.25">
      <c r="A763" s="5">
        <v>762</v>
      </c>
      <c r="B763" s="5" t="s">
        <v>50</v>
      </c>
      <c r="C763" s="5" t="s">
        <v>10</v>
      </c>
      <c r="D763" s="5" t="s">
        <v>29</v>
      </c>
      <c r="E763" s="6">
        <v>45220</v>
      </c>
      <c r="F763" s="5">
        <v>101.52</v>
      </c>
      <c r="G763" s="5" t="s">
        <v>81</v>
      </c>
      <c r="H763" s="6">
        <v>45226</v>
      </c>
    </row>
    <row r="764" spans="1:8" x14ac:dyDescent="0.25">
      <c r="A764" s="5">
        <v>763</v>
      </c>
      <c r="B764" s="5" t="s">
        <v>38</v>
      </c>
      <c r="C764" s="5" t="s">
        <v>4</v>
      </c>
      <c r="D764" s="5" t="s">
        <v>30</v>
      </c>
      <c r="E764" s="6">
        <v>44827</v>
      </c>
      <c r="F764" s="5">
        <v>598.34</v>
      </c>
      <c r="G764" s="5" t="s">
        <v>81</v>
      </c>
      <c r="H764" s="6">
        <v>44829</v>
      </c>
    </row>
    <row r="765" spans="1:8" x14ac:dyDescent="0.25">
      <c r="A765" s="5">
        <v>764</v>
      </c>
      <c r="B765" s="5" t="s">
        <v>66</v>
      </c>
      <c r="C765" s="5" t="s">
        <v>7</v>
      </c>
      <c r="D765" s="5" t="s">
        <v>31</v>
      </c>
      <c r="E765" s="6">
        <v>45038</v>
      </c>
      <c r="F765" s="5">
        <v>286.79000000000002</v>
      </c>
      <c r="G765" s="5" t="s">
        <v>82</v>
      </c>
      <c r="H765" s="5" t="s">
        <v>83</v>
      </c>
    </row>
    <row r="766" spans="1:8" x14ac:dyDescent="0.25">
      <c r="A766" s="5">
        <v>765</v>
      </c>
      <c r="B766" s="5" t="s">
        <v>72</v>
      </c>
      <c r="C766" s="5" t="s">
        <v>5</v>
      </c>
      <c r="D766" s="5" t="s">
        <v>24</v>
      </c>
      <c r="E766" s="6">
        <v>44908</v>
      </c>
      <c r="F766" s="5">
        <v>346.77</v>
      </c>
      <c r="G766" s="5" t="s">
        <v>82</v>
      </c>
      <c r="H766" s="5" t="s">
        <v>83</v>
      </c>
    </row>
    <row r="767" spans="1:8" x14ac:dyDescent="0.25">
      <c r="A767" s="5">
        <v>766</v>
      </c>
      <c r="B767" s="5" t="s">
        <v>58</v>
      </c>
      <c r="C767" s="5" t="s">
        <v>13</v>
      </c>
      <c r="D767" s="5" t="s">
        <v>26</v>
      </c>
      <c r="E767" s="6">
        <v>44903</v>
      </c>
      <c r="F767" s="5">
        <v>357.87</v>
      </c>
      <c r="G767" s="5" t="s">
        <v>82</v>
      </c>
      <c r="H767" s="5" t="s">
        <v>83</v>
      </c>
    </row>
    <row r="768" spans="1:8" x14ac:dyDescent="0.25">
      <c r="A768" s="5">
        <v>767</v>
      </c>
      <c r="B768" s="5" t="s">
        <v>54</v>
      </c>
      <c r="C768" s="5" t="s">
        <v>15</v>
      </c>
      <c r="D768" s="5" t="s">
        <v>20</v>
      </c>
      <c r="E768" s="6">
        <v>45162</v>
      </c>
      <c r="F768" s="5">
        <v>675.04</v>
      </c>
      <c r="G768" s="5" t="s">
        <v>82</v>
      </c>
      <c r="H768" s="5" t="s">
        <v>83</v>
      </c>
    </row>
    <row r="769" spans="1:8" x14ac:dyDescent="0.25">
      <c r="A769" s="5">
        <v>768</v>
      </c>
      <c r="B769" s="5" t="s">
        <v>46</v>
      </c>
      <c r="C769" s="5" t="s">
        <v>11</v>
      </c>
      <c r="D769" s="5" t="s">
        <v>28</v>
      </c>
      <c r="E769" s="6">
        <v>45170</v>
      </c>
      <c r="F769" s="5">
        <v>736.71</v>
      </c>
      <c r="G769" s="5" t="s">
        <v>81</v>
      </c>
      <c r="H769" s="6">
        <v>45182</v>
      </c>
    </row>
    <row r="770" spans="1:8" x14ac:dyDescent="0.25">
      <c r="A770" s="5">
        <v>769</v>
      </c>
      <c r="B770" s="5" t="s">
        <v>74</v>
      </c>
      <c r="C770" s="5" t="s">
        <v>9</v>
      </c>
      <c r="D770" s="5" t="s">
        <v>24</v>
      </c>
      <c r="E770" s="6">
        <v>45041</v>
      </c>
      <c r="F770" s="5">
        <v>419.43</v>
      </c>
      <c r="G770" s="5" t="s">
        <v>82</v>
      </c>
      <c r="H770" s="5" t="s">
        <v>83</v>
      </c>
    </row>
    <row r="771" spans="1:8" x14ac:dyDescent="0.25">
      <c r="A771" s="5">
        <v>770</v>
      </c>
      <c r="B771" s="5" t="s">
        <v>56</v>
      </c>
      <c r="C771" s="5" t="s">
        <v>5</v>
      </c>
      <c r="D771" s="5" t="s">
        <v>20</v>
      </c>
      <c r="E771" s="6">
        <v>44967</v>
      </c>
      <c r="F771" s="5">
        <v>237.4</v>
      </c>
      <c r="G771" s="5" t="s">
        <v>81</v>
      </c>
      <c r="H771" s="6">
        <v>44971</v>
      </c>
    </row>
    <row r="772" spans="1:8" x14ac:dyDescent="0.25">
      <c r="A772" s="5">
        <v>771</v>
      </c>
      <c r="B772" s="5" t="s">
        <v>44</v>
      </c>
      <c r="C772" s="5" t="s">
        <v>9</v>
      </c>
      <c r="D772" s="5" t="s">
        <v>28</v>
      </c>
      <c r="E772" s="6">
        <v>45310</v>
      </c>
      <c r="F772" s="5">
        <v>755.25</v>
      </c>
      <c r="G772" s="5" t="s">
        <v>81</v>
      </c>
      <c r="H772" s="6">
        <v>45320</v>
      </c>
    </row>
    <row r="773" spans="1:8" x14ac:dyDescent="0.25">
      <c r="A773" s="5">
        <v>772</v>
      </c>
      <c r="B773" s="5" t="s">
        <v>46</v>
      </c>
      <c r="C773" s="5" t="s">
        <v>10</v>
      </c>
      <c r="D773" s="5" t="s">
        <v>20</v>
      </c>
      <c r="E773" s="6">
        <v>45007</v>
      </c>
      <c r="F773" s="5">
        <v>765.42</v>
      </c>
      <c r="G773" s="5" t="s">
        <v>82</v>
      </c>
      <c r="H773" s="5" t="s">
        <v>83</v>
      </c>
    </row>
    <row r="774" spans="1:8" x14ac:dyDescent="0.25">
      <c r="A774" s="5">
        <v>773</v>
      </c>
      <c r="B774" s="5" t="s">
        <v>56</v>
      </c>
      <c r="C774" s="5" t="s">
        <v>11</v>
      </c>
      <c r="D774" s="5" t="s">
        <v>31</v>
      </c>
      <c r="E774" s="6">
        <v>44873</v>
      </c>
      <c r="F774" s="5">
        <v>805.5</v>
      </c>
      <c r="G774" s="5" t="s">
        <v>81</v>
      </c>
      <c r="H774" s="6">
        <v>44885</v>
      </c>
    </row>
    <row r="775" spans="1:8" x14ac:dyDescent="0.25">
      <c r="A775" s="5">
        <v>774</v>
      </c>
      <c r="B775" s="5" t="s">
        <v>64</v>
      </c>
      <c r="C775" s="5" t="s">
        <v>9</v>
      </c>
      <c r="D775" s="5" t="s">
        <v>29</v>
      </c>
      <c r="E775" s="6">
        <v>45187</v>
      </c>
      <c r="F775" s="5">
        <v>599.20000000000005</v>
      </c>
      <c r="G775" s="5" t="s">
        <v>81</v>
      </c>
      <c r="H775" s="6">
        <v>45197</v>
      </c>
    </row>
    <row r="776" spans="1:8" x14ac:dyDescent="0.25">
      <c r="A776" s="5">
        <v>775</v>
      </c>
      <c r="B776" s="5" t="s">
        <v>40</v>
      </c>
      <c r="C776" s="5" t="s">
        <v>2</v>
      </c>
      <c r="D776" s="5" t="s">
        <v>20</v>
      </c>
      <c r="E776" s="6">
        <v>45020</v>
      </c>
      <c r="F776" s="5">
        <v>501.77</v>
      </c>
      <c r="G776" s="5" t="s">
        <v>81</v>
      </c>
      <c r="H776" s="6">
        <v>45021</v>
      </c>
    </row>
    <row r="777" spans="1:8" x14ac:dyDescent="0.25">
      <c r="A777" s="5">
        <v>776</v>
      </c>
      <c r="B777" s="5" t="s">
        <v>64</v>
      </c>
      <c r="C777" s="5" t="s">
        <v>13</v>
      </c>
      <c r="D777" s="5" t="s">
        <v>31</v>
      </c>
      <c r="E777" s="6">
        <v>45126</v>
      </c>
      <c r="F777" s="5">
        <v>466.69</v>
      </c>
      <c r="G777" s="5" t="s">
        <v>82</v>
      </c>
      <c r="H777" s="5" t="s">
        <v>83</v>
      </c>
    </row>
    <row r="778" spans="1:8" x14ac:dyDescent="0.25">
      <c r="A778" s="5">
        <v>777</v>
      </c>
      <c r="B778" s="5" t="s">
        <v>52</v>
      </c>
      <c r="C778" s="5" t="s">
        <v>2</v>
      </c>
      <c r="D778" s="5" t="s">
        <v>30</v>
      </c>
      <c r="E778" s="6">
        <v>45220</v>
      </c>
      <c r="F778" s="5">
        <v>623.95000000000005</v>
      </c>
      <c r="G778" s="5" t="s">
        <v>81</v>
      </c>
      <c r="H778" s="6">
        <v>45221</v>
      </c>
    </row>
    <row r="779" spans="1:8" x14ac:dyDescent="0.25">
      <c r="A779" s="5">
        <v>778</v>
      </c>
      <c r="B779" s="5" t="s">
        <v>36</v>
      </c>
      <c r="C779" s="5" t="s">
        <v>2</v>
      </c>
      <c r="D779" s="5" t="s">
        <v>32</v>
      </c>
      <c r="E779" s="6">
        <v>44888</v>
      </c>
      <c r="F779" s="5">
        <v>392.82</v>
      </c>
      <c r="G779" s="5" t="s">
        <v>81</v>
      </c>
      <c r="H779" s="6">
        <v>44889</v>
      </c>
    </row>
    <row r="780" spans="1:8" x14ac:dyDescent="0.25">
      <c r="A780" s="5">
        <v>779</v>
      </c>
      <c r="B780" s="5" t="s">
        <v>52</v>
      </c>
      <c r="C780" s="5" t="s">
        <v>14</v>
      </c>
      <c r="D780" s="5" t="s">
        <v>24</v>
      </c>
      <c r="E780" s="6">
        <v>45047</v>
      </c>
      <c r="F780" s="5">
        <v>490.24</v>
      </c>
      <c r="G780" s="5" t="s">
        <v>81</v>
      </c>
      <c r="H780" s="6">
        <v>45065</v>
      </c>
    </row>
    <row r="781" spans="1:8" x14ac:dyDescent="0.25">
      <c r="A781" s="5">
        <v>780</v>
      </c>
      <c r="B781" s="5" t="s">
        <v>38</v>
      </c>
      <c r="C781" s="5" t="s">
        <v>13</v>
      </c>
      <c r="D781" s="5" t="s">
        <v>20</v>
      </c>
      <c r="E781" s="6">
        <v>45356</v>
      </c>
      <c r="F781" s="5">
        <v>117.82</v>
      </c>
      <c r="G781" s="5" t="s">
        <v>82</v>
      </c>
      <c r="H781" s="5" t="s">
        <v>83</v>
      </c>
    </row>
    <row r="782" spans="1:8" x14ac:dyDescent="0.25">
      <c r="A782" s="5">
        <v>781</v>
      </c>
      <c r="B782" s="5" t="s">
        <v>36</v>
      </c>
      <c r="C782" s="5" t="s">
        <v>7</v>
      </c>
      <c r="D782" s="5" t="s">
        <v>31</v>
      </c>
      <c r="E782" s="6">
        <v>45485</v>
      </c>
      <c r="F782" s="5">
        <v>359.74</v>
      </c>
      <c r="G782" s="5" t="s">
        <v>81</v>
      </c>
      <c r="H782" s="6">
        <v>45493</v>
      </c>
    </row>
    <row r="783" spans="1:8" x14ac:dyDescent="0.25">
      <c r="A783" s="5">
        <v>782</v>
      </c>
      <c r="B783" s="5" t="s">
        <v>62</v>
      </c>
      <c r="C783" s="5" t="s">
        <v>11</v>
      </c>
      <c r="D783" s="5" t="s">
        <v>31</v>
      </c>
      <c r="E783" s="6">
        <v>44787</v>
      </c>
      <c r="F783" s="5">
        <v>334.38</v>
      </c>
      <c r="G783" s="5" t="s">
        <v>81</v>
      </c>
      <c r="H783" s="6">
        <v>44799</v>
      </c>
    </row>
    <row r="784" spans="1:8" x14ac:dyDescent="0.25">
      <c r="A784" s="5">
        <v>783</v>
      </c>
      <c r="B784" s="5" t="s">
        <v>36</v>
      </c>
      <c r="C784" s="5" t="s">
        <v>7</v>
      </c>
      <c r="D784" s="5" t="s">
        <v>31</v>
      </c>
      <c r="E784" s="6">
        <v>44863</v>
      </c>
      <c r="F784" s="5">
        <v>149.88999999999999</v>
      </c>
      <c r="G784" s="5" t="s">
        <v>81</v>
      </c>
      <c r="H784" s="6">
        <v>44871</v>
      </c>
    </row>
    <row r="785" spans="1:8" x14ac:dyDescent="0.25">
      <c r="A785" s="5">
        <v>784</v>
      </c>
      <c r="B785" s="5" t="s">
        <v>46</v>
      </c>
      <c r="C785" s="5" t="s">
        <v>11</v>
      </c>
      <c r="D785" s="5" t="s">
        <v>28</v>
      </c>
      <c r="E785" s="6">
        <v>45203</v>
      </c>
      <c r="F785" s="5">
        <v>727.07</v>
      </c>
      <c r="G785" s="5" t="s">
        <v>81</v>
      </c>
      <c r="H785" s="6">
        <v>45215</v>
      </c>
    </row>
    <row r="786" spans="1:8" x14ac:dyDescent="0.25">
      <c r="A786" s="5">
        <v>785</v>
      </c>
      <c r="B786" s="5" t="s">
        <v>74</v>
      </c>
      <c r="C786" s="5" t="s">
        <v>5</v>
      </c>
      <c r="D786" s="5" t="s">
        <v>26</v>
      </c>
      <c r="E786" s="6">
        <v>44833</v>
      </c>
      <c r="F786" s="5">
        <v>513.62</v>
      </c>
      <c r="G786" s="5" t="s">
        <v>82</v>
      </c>
      <c r="H786" s="5" t="s">
        <v>83</v>
      </c>
    </row>
    <row r="787" spans="1:8" x14ac:dyDescent="0.25">
      <c r="A787" s="5">
        <v>786</v>
      </c>
      <c r="B787" s="5" t="s">
        <v>52</v>
      </c>
      <c r="C787" s="5" t="s">
        <v>10</v>
      </c>
      <c r="D787" s="5" t="s">
        <v>29</v>
      </c>
      <c r="E787" s="6">
        <v>45497</v>
      </c>
      <c r="F787" s="5">
        <v>373.83</v>
      </c>
      <c r="G787" s="5" t="s">
        <v>81</v>
      </c>
      <c r="H787" s="6">
        <v>45503</v>
      </c>
    </row>
    <row r="788" spans="1:8" x14ac:dyDescent="0.25">
      <c r="A788" s="5">
        <v>787</v>
      </c>
      <c r="B788" s="5" t="s">
        <v>72</v>
      </c>
      <c r="C788" s="5" t="s">
        <v>15</v>
      </c>
      <c r="D788" s="5" t="s">
        <v>32</v>
      </c>
      <c r="E788" s="6">
        <v>45364</v>
      </c>
      <c r="F788" s="5">
        <v>394.35</v>
      </c>
      <c r="G788" s="5" t="s">
        <v>81</v>
      </c>
      <c r="H788" s="6">
        <v>45384</v>
      </c>
    </row>
    <row r="789" spans="1:8" x14ac:dyDescent="0.25">
      <c r="A789" s="5">
        <v>788</v>
      </c>
      <c r="B789" s="5" t="s">
        <v>50</v>
      </c>
      <c r="C789" s="5" t="s">
        <v>2</v>
      </c>
      <c r="D789" s="5" t="s">
        <v>28</v>
      </c>
      <c r="E789" s="6">
        <v>45405</v>
      </c>
      <c r="F789" s="5">
        <v>192.3</v>
      </c>
      <c r="G789" s="5" t="s">
        <v>81</v>
      </c>
      <c r="H789" s="6">
        <v>45406</v>
      </c>
    </row>
    <row r="790" spans="1:8" x14ac:dyDescent="0.25">
      <c r="A790" s="5">
        <v>789</v>
      </c>
      <c r="B790" s="5" t="s">
        <v>54</v>
      </c>
      <c r="C790" s="5" t="s">
        <v>15</v>
      </c>
      <c r="D790" s="5" t="s">
        <v>20</v>
      </c>
      <c r="E790" s="6">
        <v>45295</v>
      </c>
      <c r="F790" s="5">
        <v>566</v>
      </c>
      <c r="G790" s="5" t="s">
        <v>81</v>
      </c>
      <c r="H790" s="6">
        <v>45315</v>
      </c>
    </row>
    <row r="791" spans="1:8" x14ac:dyDescent="0.25">
      <c r="A791" s="5">
        <v>790</v>
      </c>
      <c r="B791" s="5" t="s">
        <v>62</v>
      </c>
      <c r="C791" s="5" t="s">
        <v>14</v>
      </c>
      <c r="D791" s="5" t="s">
        <v>31</v>
      </c>
      <c r="E791" s="6">
        <v>45054</v>
      </c>
      <c r="F791" s="5">
        <v>483.88</v>
      </c>
      <c r="G791" s="5" t="s">
        <v>81</v>
      </c>
      <c r="H791" s="6">
        <v>45072</v>
      </c>
    </row>
    <row r="792" spans="1:8" x14ac:dyDescent="0.25">
      <c r="A792" s="5">
        <v>791</v>
      </c>
      <c r="B792" s="5" t="s">
        <v>64</v>
      </c>
      <c r="C792" s="5" t="s">
        <v>5</v>
      </c>
      <c r="D792" s="5" t="s">
        <v>32</v>
      </c>
      <c r="E792" s="6">
        <v>45176</v>
      </c>
      <c r="F792" s="5">
        <v>112.43</v>
      </c>
      <c r="G792" s="5" t="s">
        <v>81</v>
      </c>
      <c r="H792" s="6">
        <v>45180</v>
      </c>
    </row>
    <row r="793" spans="1:8" x14ac:dyDescent="0.25">
      <c r="A793" s="5">
        <v>792</v>
      </c>
      <c r="B793" s="5" t="s">
        <v>52</v>
      </c>
      <c r="C793" s="5" t="s">
        <v>10</v>
      </c>
      <c r="D793" s="5" t="s">
        <v>20</v>
      </c>
      <c r="E793" s="6">
        <v>44821</v>
      </c>
      <c r="F793" s="5">
        <v>987.93</v>
      </c>
      <c r="G793" s="5" t="s">
        <v>82</v>
      </c>
      <c r="H793" s="5" t="s">
        <v>83</v>
      </c>
    </row>
    <row r="794" spans="1:8" x14ac:dyDescent="0.25">
      <c r="A794" s="5">
        <v>793</v>
      </c>
      <c r="B794" s="5" t="s">
        <v>52</v>
      </c>
      <c r="C794" s="5" t="s">
        <v>7</v>
      </c>
      <c r="D794" s="5" t="s">
        <v>28</v>
      </c>
      <c r="E794" s="6">
        <v>45391</v>
      </c>
      <c r="F794" s="5">
        <v>551.27</v>
      </c>
      <c r="G794" s="5" t="s">
        <v>82</v>
      </c>
      <c r="H794" s="5" t="s">
        <v>83</v>
      </c>
    </row>
    <row r="795" spans="1:8" x14ac:dyDescent="0.25">
      <c r="A795" s="5">
        <v>794</v>
      </c>
      <c r="B795" s="5" t="s">
        <v>68</v>
      </c>
      <c r="C795" s="5" t="s">
        <v>13</v>
      </c>
      <c r="D795" s="5" t="s">
        <v>29</v>
      </c>
      <c r="E795" s="6">
        <v>45048</v>
      </c>
      <c r="F795" s="5">
        <v>757.68</v>
      </c>
      <c r="G795" s="5" t="s">
        <v>81</v>
      </c>
      <c r="H795" s="6">
        <v>45063</v>
      </c>
    </row>
    <row r="796" spans="1:8" x14ac:dyDescent="0.25">
      <c r="A796" s="5">
        <v>795</v>
      </c>
      <c r="B796" s="5" t="s">
        <v>68</v>
      </c>
      <c r="C796" s="5" t="s">
        <v>11</v>
      </c>
      <c r="D796" s="5" t="s">
        <v>22</v>
      </c>
      <c r="E796" s="6">
        <v>44913</v>
      </c>
      <c r="F796" s="5">
        <v>611.07000000000005</v>
      </c>
      <c r="G796" s="5" t="s">
        <v>82</v>
      </c>
      <c r="H796" s="5" t="s">
        <v>83</v>
      </c>
    </row>
    <row r="797" spans="1:8" x14ac:dyDescent="0.25">
      <c r="A797" s="5">
        <v>796</v>
      </c>
      <c r="B797" s="5" t="s">
        <v>40</v>
      </c>
      <c r="C797" s="5" t="s">
        <v>7</v>
      </c>
      <c r="D797" s="5" t="s">
        <v>26</v>
      </c>
      <c r="E797" s="6">
        <v>45185</v>
      </c>
      <c r="F797" s="5">
        <v>561.21</v>
      </c>
      <c r="G797" s="5" t="s">
        <v>82</v>
      </c>
      <c r="H797" s="5" t="s">
        <v>83</v>
      </c>
    </row>
    <row r="798" spans="1:8" x14ac:dyDescent="0.25">
      <c r="A798" s="5">
        <v>797</v>
      </c>
      <c r="B798" s="5" t="s">
        <v>46</v>
      </c>
      <c r="C798" s="5" t="s">
        <v>11</v>
      </c>
      <c r="D798" s="5" t="s">
        <v>31</v>
      </c>
      <c r="E798" s="6">
        <v>45102</v>
      </c>
      <c r="F798" s="5">
        <v>364.8</v>
      </c>
      <c r="G798" s="5" t="s">
        <v>82</v>
      </c>
      <c r="H798" s="5" t="s">
        <v>83</v>
      </c>
    </row>
    <row r="799" spans="1:8" x14ac:dyDescent="0.25">
      <c r="A799" s="5">
        <v>798</v>
      </c>
      <c r="B799" s="5" t="s">
        <v>60</v>
      </c>
      <c r="C799" s="5" t="s">
        <v>5</v>
      </c>
      <c r="D799" s="5" t="s">
        <v>20</v>
      </c>
      <c r="E799" s="6">
        <v>45191</v>
      </c>
      <c r="F799" s="5">
        <v>448.66</v>
      </c>
      <c r="G799" s="5" t="s">
        <v>82</v>
      </c>
      <c r="H799" s="5" t="s">
        <v>83</v>
      </c>
    </row>
    <row r="800" spans="1:8" x14ac:dyDescent="0.25">
      <c r="A800" s="5">
        <v>799</v>
      </c>
      <c r="B800" s="5" t="s">
        <v>60</v>
      </c>
      <c r="C800" s="5" t="s">
        <v>11</v>
      </c>
      <c r="D800" s="5" t="s">
        <v>29</v>
      </c>
      <c r="E800" s="6">
        <v>45316</v>
      </c>
      <c r="F800" s="5">
        <v>196.39</v>
      </c>
      <c r="G800" s="5" t="s">
        <v>82</v>
      </c>
      <c r="H800" s="5" t="s">
        <v>83</v>
      </c>
    </row>
    <row r="801" spans="1:8" x14ac:dyDescent="0.25">
      <c r="A801" s="5">
        <v>800</v>
      </c>
      <c r="B801" s="5" t="s">
        <v>60</v>
      </c>
      <c r="C801" s="5" t="s">
        <v>11</v>
      </c>
      <c r="D801" s="5" t="s">
        <v>29</v>
      </c>
      <c r="E801" s="6">
        <v>44881</v>
      </c>
      <c r="F801" s="5">
        <v>502.26</v>
      </c>
      <c r="G801" s="5" t="s">
        <v>81</v>
      </c>
      <c r="H801" s="6">
        <v>44893</v>
      </c>
    </row>
    <row r="802" spans="1:8" x14ac:dyDescent="0.25">
      <c r="A802" s="5">
        <v>801</v>
      </c>
      <c r="B802" s="5" t="s">
        <v>48</v>
      </c>
      <c r="C802" s="5" t="s">
        <v>14</v>
      </c>
      <c r="D802" s="5" t="s">
        <v>30</v>
      </c>
      <c r="E802" s="6">
        <v>45222</v>
      </c>
      <c r="F802" s="5">
        <v>193.19</v>
      </c>
      <c r="G802" s="5" t="s">
        <v>81</v>
      </c>
      <c r="H802" s="6">
        <v>45240</v>
      </c>
    </row>
    <row r="803" spans="1:8" x14ac:dyDescent="0.25">
      <c r="A803" s="5">
        <v>802</v>
      </c>
      <c r="B803" s="5" t="s">
        <v>68</v>
      </c>
      <c r="C803" s="5" t="s">
        <v>14</v>
      </c>
      <c r="D803" s="5" t="s">
        <v>31</v>
      </c>
      <c r="E803" s="6">
        <v>45141</v>
      </c>
      <c r="F803" s="5">
        <v>263.18</v>
      </c>
      <c r="G803" s="5" t="s">
        <v>82</v>
      </c>
      <c r="H803" s="5" t="s">
        <v>83</v>
      </c>
    </row>
    <row r="804" spans="1:8" x14ac:dyDescent="0.25">
      <c r="A804" s="5">
        <v>803</v>
      </c>
      <c r="B804" s="5" t="s">
        <v>66</v>
      </c>
      <c r="C804" s="5" t="s">
        <v>15</v>
      </c>
      <c r="D804" s="5" t="s">
        <v>30</v>
      </c>
      <c r="E804" s="6">
        <v>45381</v>
      </c>
      <c r="F804" s="5">
        <v>189.15</v>
      </c>
      <c r="G804" s="5" t="s">
        <v>82</v>
      </c>
      <c r="H804" s="5" t="s">
        <v>83</v>
      </c>
    </row>
    <row r="805" spans="1:8" x14ac:dyDescent="0.25">
      <c r="A805" s="5">
        <v>804</v>
      </c>
      <c r="B805" s="5" t="s">
        <v>74</v>
      </c>
      <c r="C805" s="5" t="s">
        <v>14</v>
      </c>
      <c r="D805" s="5" t="s">
        <v>26</v>
      </c>
      <c r="E805" s="6">
        <v>45059</v>
      </c>
      <c r="F805" s="5">
        <v>207.31</v>
      </c>
      <c r="G805" s="5" t="s">
        <v>81</v>
      </c>
      <c r="H805" s="6">
        <v>45077</v>
      </c>
    </row>
    <row r="806" spans="1:8" x14ac:dyDescent="0.25">
      <c r="A806" s="5">
        <v>805</v>
      </c>
      <c r="B806" s="5" t="s">
        <v>72</v>
      </c>
      <c r="C806" s="5" t="s">
        <v>15</v>
      </c>
      <c r="D806" s="5" t="s">
        <v>22</v>
      </c>
      <c r="E806" s="6">
        <v>45235</v>
      </c>
      <c r="F806" s="5">
        <v>297.02</v>
      </c>
      <c r="G806" s="5" t="s">
        <v>81</v>
      </c>
      <c r="H806" s="6">
        <v>45255</v>
      </c>
    </row>
    <row r="807" spans="1:8" x14ac:dyDescent="0.25">
      <c r="A807" s="5">
        <v>806</v>
      </c>
      <c r="B807" s="5" t="s">
        <v>58</v>
      </c>
      <c r="C807" s="5" t="s">
        <v>11</v>
      </c>
      <c r="D807" s="5" t="s">
        <v>20</v>
      </c>
      <c r="E807" s="6">
        <v>44804</v>
      </c>
      <c r="F807" s="5">
        <v>771.87</v>
      </c>
      <c r="G807" s="5" t="s">
        <v>82</v>
      </c>
      <c r="H807" s="5" t="s">
        <v>83</v>
      </c>
    </row>
    <row r="808" spans="1:8" x14ac:dyDescent="0.25">
      <c r="A808" s="5">
        <v>807</v>
      </c>
      <c r="B808" s="5" t="s">
        <v>60</v>
      </c>
      <c r="C808" s="5" t="s">
        <v>14</v>
      </c>
      <c r="D808" s="5" t="s">
        <v>22</v>
      </c>
      <c r="E808" s="6">
        <v>45192</v>
      </c>
      <c r="F808" s="5">
        <v>758.47</v>
      </c>
      <c r="G808" s="5" t="s">
        <v>81</v>
      </c>
      <c r="H808" s="6">
        <v>45210</v>
      </c>
    </row>
    <row r="809" spans="1:8" x14ac:dyDescent="0.25">
      <c r="A809" s="5">
        <v>808</v>
      </c>
      <c r="B809" s="5" t="s">
        <v>36</v>
      </c>
      <c r="C809" s="5" t="s">
        <v>7</v>
      </c>
      <c r="D809" s="5" t="s">
        <v>29</v>
      </c>
      <c r="E809" s="6">
        <v>44794</v>
      </c>
      <c r="F809" s="5">
        <v>614.03</v>
      </c>
      <c r="G809" s="5" t="s">
        <v>81</v>
      </c>
      <c r="H809" s="6">
        <v>44802</v>
      </c>
    </row>
    <row r="810" spans="1:8" x14ac:dyDescent="0.25">
      <c r="A810" s="5">
        <v>809</v>
      </c>
      <c r="B810" s="5" t="s">
        <v>52</v>
      </c>
      <c r="C810" s="5" t="s">
        <v>15</v>
      </c>
      <c r="D810" s="5" t="s">
        <v>29</v>
      </c>
      <c r="E810" s="6">
        <v>45132</v>
      </c>
      <c r="F810" s="5">
        <v>511.09</v>
      </c>
      <c r="G810" s="5" t="s">
        <v>81</v>
      </c>
      <c r="H810" s="6">
        <v>45152</v>
      </c>
    </row>
    <row r="811" spans="1:8" x14ac:dyDescent="0.25">
      <c r="A811" s="5">
        <v>810</v>
      </c>
      <c r="B811" s="5" t="s">
        <v>60</v>
      </c>
      <c r="C811" s="5" t="s">
        <v>14</v>
      </c>
      <c r="D811" s="5" t="s">
        <v>32</v>
      </c>
      <c r="E811" s="6">
        <v>45070</v>
      </c>
      <c r="F811" s="5">
        <v>382.97</v>
      </c>
      <c r="G811" s="5" t="s">
        <v>82</v>
      </c>
      <c r="H811" s="5" t="s">
        <v>83</v>
      </c>
    </row>
    <row r="812" spans="1:8" x14ac:dyDescent="0.25">
      <c r="A812" s="5">
        <v>811</v>
      </c>
      <c r="B812" s="5" t="s">
        <v>58</v>
      </c>
      <c r="C812" s="5" t="s">
        <v>9</v>
      </c>
      <c r="D812" s="5" t="s">
        <v>28</v>
      </c>
      <c r="E812" s="6">
        <v>45177</v>
      </c>
      <c r="F812" s="5">
        <v>819.13</v>
      </c>
      <c r="G812" s="5" t="s">
        <v>81</v>
      </c>
      <c r="H812" s="6">
        <v>45187</v>
      </c>
    </row>
    <row r="813" spans="1:8" x14ac:dyDescent="0.25">
      <c r="A813" s="5">
        <v>812</v>
      </c>
      <c r="B813" s="5" t="s">
        <v>46</v>
      </c>
      <c r="C813" s="5" t="s">
        <v>4</v>
      </c>
      <c r="D813" s="5" t="s">
        <v>29</v>
      </c>
      <c r="E813" s="6">
        <v>44916</v>
      </c>
      <c r="F813" s="5">
        <v>947.92</v>
      </c>
      <c r="G813" s="5" t="s">
        <v>82</v>
      </c>
      <c r="H813" s="5" t="s">
        <v>83</v>
      </c>
    </row>
    <row r="814" spans="1:8" x14ac:dyDescent="0.25">
      <c r="A814" s="5">
        <v>813</v>
      </c>
      <c r="B814" s="5" t="s">
        <v>42</v>
      </c>
      <c r="C814" s="5" t="s">
        <v>9</v>
      </c>
      <c r="D814" s="5" t="s">
        <v>33</v>
      </c>
      <c r="E814" s="6">
        <v>44799</v>
      </c>
      <c r="F814" s="5">
        <v>591.38</v>
      </c>
      <c r="G814" s="5" t="s">
        <v>81</v>
      </c>
      <c r="H814" s="6">
        <v>44809</v>
      </c>
    </row>
    <row r="815" spans="1:8" x14ac:dyDescent="0.25">
      <c r="A815" s="5">
        <v>814</v>
      </c>
      <c r="B815" s="5" t="s">
        <v>48</v>
      </c>
      <c r="C815" s="5" t="s">
        <v>5</v>
      </c>
      <c r="D815" s="5" t="s">
        <v>33</v>
      </c>
      <c r="E815" s="6">
        <v>44899</v>
      </c>
      <c r="F815" s="5">
        <v>255.61</v>
      </c>
      <c r="G815" s="5" t="s">
        <v>82</v>
      </c>
      <c r="H815" s="5" t="s">
        <v>83</v>
      </c>
    </row>
    <row r="816" spans="1:8" x14ac:dyDescent="0.25">
      <c r="A816" s="5">
        <v>815</v>
      </c>
      <c r="B816" s="5" t="s">
        <v>62</v>
      </c>
      <c r="C816" s="5" t="s">
        <v>15</v>
      </c>
      <c r="D816" s="5" t="s">
        <v>26</v>
      </c>
      <c r="E816" s="6">
        <v>45413</v>
      </c>
      <c r="F816" s="5">
        <v>587.73</v>
      </c>
      <c r="G816" s="5" t="s">
        <v>82</v>
      </c>
      <c r="H816" s="5" t="s">
        <v>83</v>
      </c>
    </row>
    <row r="817" spans="1:8" x14ac:dyDescent="0.25">
      <c r="A817" s="5">
        <v>816</v>
      </c>
      <c r="B817" s="5" t="s">
        <v>48</v>
      </c>
      <c r="C817" s="5" t="s">
        <v>10</v>
      </c>
      <c r="D817" s="5" t="s">
        <v>22</v>
      </c>
      <c r="E817" s="6">
        <v>45156</v>
      </c>
      <c r="F817" s="5">
        <v>373.35</v>
      </c>
      <c r="G817" s="5" t="s">
        <v>82</v>
      </c>
      <c r="H817" s="5" t="s">
        <v>83</v>
      </c>
    </row>
    <row r="818" spans="1:8" x14ac:dyDescent="0.25">
      <c r="A818" s="5">
        <v>817</v>
      </c>
      <c r="B818" s="5" t="s">
        <v>58</v>
      </c>
      <c r="C818" s="5" t="s">
        <v>15</v>
      </c>
      <c r="D818" s="5" t="s">
        <v>31</v>
      </c>
      <c r="E818" s="6">
        <v>45403</v>
      </c>
      <c r="F818" s="5">
        <v>802.3</v>
      </c>
      <c r="G818" s="5" t="s">
        <v>82</v>
      </c>
      <c r="H818" s="5" t="s">
        <v>83</v>
      </c>
    </row>
    <row r="819" spans="1:8" x14ac:dyDescent="0.25">
      <c r="A819" s="5">
        <v>818</v>
      </c>
      <c r="B819" s="5" t="s">
        <v>40</v>
      </c>
      <c r="C819" s="5" t="s">
        <v>10</v>
      </c>
      <c r="D819" s="5" t="s">
        <v>28</v>
      </c>
      <c r="E819" s="6">
        <v>45010</v>
      </c>
      <c r="F819" s="5">
        <v>758.1</v>
      </c>
      <c r="G819" s="5" t="s">
        <v>81</v>
      </c>
      <c r="H819" s="6">
        <v>45016</v>
      </c>
    </row>
    <row r="820" spans="1:8" x14ac:dyDescent="0.25">
      <c r="A820" s="5">
        <v>819</v>
      </c>
      <c r="B820" s="5" t="s">
        <v>74</v>
      </c>
      <c r="C820" s="5" t="s">
        <v>14</v>
      </c>
      <c r="D820" s="5" t="s">
        <v>30</v>
      </c>
      <c r="E820" s="6">
        <v>44836</v>
      </c>
      <c r="F820" s="5">
        <v>196.77</v>
      </c>
      <c r="G820" s="5" t="s">
        <v>82</v>
      </c>
      <c r="H820" s="5" t="s">
        <v>83</v>
      </c>
    </row>
    <row r="821" spans="1:8" x14ac:dyDescent="0.25">
      <c r="A821" s="5">
        <v>820</v>
      </c>
      <c r="B821" s="5" t="s">
        <v>44</v>
      </c>
      <c r="C821" s="5" t="s">
        <v>4</v>
      </c>
      <c r="D821" s="5" t="s">
        <v>32</v>
      </c>
      <c r="E821" s="6">
        <v>45087</v>
      </c>
      <c r="F821" s="5">
        <v>208.05</v>
      </c>
      <c r="G821" s="5" t="s">
        <v>82</v>
      </c>
      <c r="H821" s="5" t="s">
        <v>83</v>
      </c>
    </row>
    <row r="822" spans="1:8" x14ac:dyDescent="0.25">
      <c r="A822" s="5">
        <v>821</v>
      </c>
      <c r="B822" s="5" t="s">
        <v>52</v>
      </c>
      <c r="C822" s="5" t="s">
        <v>14</v>
      </c>
      <c r="D822" s="5" t="s">
        <v>24</v>
      </c>
      <c r="E822" s="6">
        <v>44933</v>
      </c>
      <c r="F822" s="5">
        <v>910.8</v>
      </c>
      <c r="G822" s="5" t="s">
        <v>81</v>
      </c>
      <c r="H822" s="6">
        <v>44951</v>
      </c>
    </row>
    <row r="823" spans="1:8" x14ac:dyDescent="0.25">
      <c r="A823" s="5">
        <v>822</v>
      </c>
      <c r="B823" s="5" t="s">
        <v>46</v>
      </c>
      <c r="C823" s="5" t="s">
        <v>10</v>
      </c>
      <c r="D823" s="5" t="s">
        <v>28</v>
      </c>
      <c r="E823" s="6">
        <v>45311</v>
      </c>
      <c r="F823" s="5">
        <v>631.62</v>
      </c>
      <c r="G823" s="5" t="s">
        <v>81</v>
      </c>
      <c r="H823" s="6">
        <v>45317</v>
      </c>
    </row>
    <row r="824" spans="1:8" x14ac:dyDescent="0.25">
      <c r="A824" s="5">
        <v>823</v>
      </c>
      <c r="B824" s="5" t="s">
        <v>70</v>
      </c>
      <c r="C824" s="5" t="s">
        <v>4</v>
      </c>
      <c r="D824" s="5" t="s">
        <v>20</v>
      </c>
      <c r="E824" s="6">
        <v>45060</v>
      </c>
      <c r="F824" s="5">
        <v>681.95</v>
      </c>
      <c r="G824" s="5" t="s">
        <v>81</v>
      </c>
      <c r="H824" s="6">
        <v>45062</v>
      </c>
    </row>
    <row r="825" spans="1:8" x14ac:dyDescent="0.25">
      <c r="A825" s="5">
        <v>824</v>
      </c>
      <c r="B825" s="5" t="s">
        <v>52</v>
      </c>
      <c r="C825" s="5" t="s">
        <v>4</v>
      </c>
      <c r="D825" s="5" t="s">
        <v>31</v>
      </c>
      <c r="E825" s="6">
        <v>44999</v>
      </c>
      <c r="F825" s="5">
        <v>341.36</v>
      </c>
      <c r="G825" s="5" t="s">
        <v>81</v>
      </c>
      <c r="H825" s="6">
        <v>45001</v>
      </c>
    </row>
    <row r="826" spans="1:8" x14ac:dyDescent="0.25">
      <c r="A826" s="5">
        <v>825</v>
      </c>
      <c r="B826" s="5" t="s">
        <v>66</v>
      </c>
      <c r="C826" s="5" t="s">
        <v>9</v>
      </c>
      <c r="D826" s="5" t="s">
        <v>29</v>
      </c>
      <c r="E826" s="6">
        <v>45140</v>
      </c>
      <c r="F826" s="5">
        <v>368.67</v>
      </c>
      <c r="G826" s="5" t="s">
        <v>81</v>
      </c>
      <c r="H826" s="6">
        <v>45150</v>
      </c>
    </row>
    <row r="827" spans="1:8" x14ac:dyDescent="0.25">
      <c r="A827" s="5">
        <v>826</v>
      </c>
      <c r="B827" s="5" t="s">
        <v>42</v>
      </c>
      <c r="C827" s="5" t="s">
        <v>15</v>
      </c>
      <c r="D827" s="5" t="s">
        <v>24</v>
      </c>
      <c r="E827" s="6">
        <v>44856</v>
      </c>
      <c r="F827" s="5">
        <v>122.15</v>
      </c>
      <c r="G827" s="5" t="s">
        <v>81</v>
      </c>
      <c r="H827" s="6">
        <v>44876</v>
      </c>
    </row>
    <row r="828" spans="1:8" x14ac:dyDescent="0.25">
      <c r="A828" s="5">
        <v>827</v>
      </c>
      <c r="B828" s="5" t="s">
        <v>64</v>
      </c>
      <c r="C828" s="5" t="s">
        <v>9</v>
      </c>
      <c r="D828" s="5" t="s">
        <v>33</v>
      </c>
      <c r="E828" s="6">
        <v>45245</v>
      </c>
      <c r="F828" s="5">
        <v>142.28</v>
      </c>
      <c r="G828" s="5" t="s">
        <v>81</v>
      </c>
      <c r="H828" s="6">
        <v>45255</v>
      </c>
    </row>
    <row r="829" spans="1:8" x14ac:dyDescent="0.25">
      <c r="A829" s="5">
        <v>828</v>
      </c>
      <c r="B829" s="5" t="s">
        <v>68</v>
      </c>
      <c r="C829" s="5" t="s">
        <v>7</v>
      </c>
      <c r="D829" s="5" t="s">
        <v>31</v>
      </c>
      <c r="E829" s="6">
        <v>45313</v>
      </c>
      <c r="F829" s="5">
        <v>643.77</v>
      </c>
      <c r="G829" s="5" t="s">
        <v>81</v>
      </c>
      <c r="H829" s="6">
        <v>45321</v>
      </c>
    </row>
    <row r="830" spans="1:8" x14ac:dyDescent="0.25">
      <c r="A830" s="5">
        <v>829</v>
      </c>
      <c r="B830" s="5" t="s">
        <v>46</v>
      </c>
      <c r="C830" s="5" t="s">
        <v>4</v>
      </c>
      <c r="D830" s="5" t="s">
        <v>20</v>
      </c>
      <c r="E830" s="6">
        <v>44907</v>
      </c>
      <c r="F830" s="5">
        <v>250.49</v>
      </c>
      <c r="G830" s="5" t="s">
        <v>81</v>
      </c>
      <c r="H830" s="6">
        <v>44909</v>
      </c>
    </row>
    <row r="831" spans="1:8" x14ac:dyDescent="0.25">
      <c r="A831" s="5">
        <v>830</v>
      </c>
      <c r="B831" s="5" t="s">
        <v>44</v>
      </c>
      <c r="C831" s="5" t="s">
        <v>4</v>
      </c>
      <c r="D831" s="5" t="s">
        <v>31</v>
      </c>
      <c r="E831" s="6">
        <v>45320</v>
      </c>
      <c r="F831" s="5">
        <v>519.59</v>
      </c>
      <c r="G831" s="5" t="s">
        <v>81</v>
      </c>
      <c r="H831" s="6">
        <v>45322</v>
      </c>
    </row>
    <row r="832" spans="1:8" x14ac:dyDescent="0.25">
      <c r="A832" s="5">
        <v>831</v>
      </c>
      <c r="B832" s="5" t="s">
        <v>64</v>
      </c>
      <c r="C832" s="5" t="s">
        <v>4</v>
      </c>
      <c r="D832" s="5" t="s">
        <v>28</v>
      </c>
      <c r="E832" s="6">
        <v>45472</v>
      </c>
      <c r="F832" s="5">
        <v>411.55</v>
      </c>
      <c r="G832" s="5" t="s">
        <v>81</v>
      </c>
      <c r="H832" s="6">
        <v>45474</v>
      </c>
    </row>
    <row r="833" spans="1:8" x14ac:dyDescent="0.25">
      <c r="A833" s="5">
        <v>832</v>
      </c>
      <c r="B833" s="5" t="s">
        <v>62</v>
      </c>
      <c r="C833" s="5" t="s">
        <v>11</v>
      </c>
      <c r="D833" s="5" t="s">
        <v>20</v>
      </c>
      <c r="E833" s="6">
        <v>45010</v>
      </c>
      <c r="F833" s="5">
        <v>312.33999999999997</v>
      </c>
      <c r="G833" s="5" t="s">
        <v>81</v>
      </c>
      <c r="H833" s="6">
        <v>45022</v>
      </c>
    </row>
    <row r="834" spans="1:8" x14ac:dyDescent="0.25">
      <c r="A834" s="5">
        <v>833</v>
      </c>
      <c r="B834" s="5" t="s">
        <v>70</v>
      </c>
      <c r="C834" s="5" t="s">
        <v>11</v>
      </c>
      <c r="D834" s="5" t="s">
        <v>31</v>
      </c>
      <c r="E834" s="6">
        <v>45360</v>
      </c>
      <c r="F834" s="5">
        <v>144.53</v>
      </c>
      <c r="G834" s="5" t="s">
        <v>81</v>
      </c>
      <c r="H834" s="6">
        <v>45372</v>
      </c>
    </row>
    <row r="835" spans="1:8" x14ac:dyDescent="0.25">
      <c r="A835" s="5">
        <v>834</v>
      </c>
      <c r="B835" s="5" t="s">
        <v>48</v>
      </c>
      <c r="C835" s="5" t="s">
        <v>13</v>
      </c>
      <c r="D835" s="5" t="s">
        <v>26</v>
      </c>
      <c r="E835" s="6">
        <v>44936</v>
      </c>
      <c r="F835" s="5">
        <v>474.19</v>
      </c>
      <c r="G835" s="5" t="s">
        <v>82</v>
      </c>
      <c r="H835" s="5" t="s">
        <v>83</v>
      </c>
    </row>
    <row r="836" spans="1:8" x14ac:dyDescent="0.25">
      <c r="A836" s="5">
        <v>835</v>
      </c>
      <c r="B836" s="5" t="s">
        <v>50</v>
      </c>
      <c r="C836" s="5" t="s">
        <v>15</v>
      </c>
      <c r="D836" s="5" t="s">
        <v>20</v>
      </c>
      <c r="E836" s="6">
        <v>45018</v>
      </c>
      <c r="F836" s="5">
        <v>336.51</v>
      </c>
      <c r="G836" s="5" t="s">
        <v>82</v>
      </c>
      <c r="H836" s="5" t="s">
        <v>83</v>
      </c>
    </row>
    <row r="837" spans="1:8" x14ac:dyDescent="0.25">
      <c r="A837" s="5">
        <v>836</v>
      </c>
      <c r="B837" s="5" t="s">
        <v>40</v>
      </c>
      <c r="C837" s="5" t="s">
        <v>2</v>
      </c>
      <c r="D837" s="5" t="s">
        <v>30</v>
      </c>
      <c r="E837" s="6">
        <v>45404</v>
      </c>
      <c r="F837" s="5">
        <v>641.92999999999995</v>
      </c>
      <c r="G837" s="5" t="s">
        <v>81</v>
      </c>
      <c r="H837" s="6">
        <v>45405</v>
      </c>
    </row>
    <row r="838" spans="1:8" x14ac:dyDescent="0.25">
      <c r="A838" s="5">
        <v>837</v>
      </c>
      <c r="B838" s="5" t="s">
        <v>46</v>
      </c>
      <c r="C838" s="5" t="s">
        <v>9</v>
      </c>
      <c r="D838" s="5" t="s">
        <v>20</v>
      </c>
      <c r="E838" s="6">
        <v>45364</v>
      </c>
      <c r="F838" s="5">
        <v>784.73</v>
      </c>
      <c r="G838" s="5" t="s">
        <v>81</v>
      </c>
      <c r="H838" s="6">
        <v>45374</v>
      </c>
    </row>
    <row r="839" spans="1:8" x14ac:dyDescent="0.25">
      <c r="A839" s="5">
        <v>838</v>
      </c>
      <c r="B839" s="5" t="s">
        <v>54</v>
      </c>
      <c r="C839" s="5" t="s">
        <v>14</v>
      </c>
      <c r="D839" s="5" t="s">
        <v>30</v>
      </c>
      <c r="E839" s="6">
        <v>45124</v>
      </c>
      <c r="F839" s="5">
        <v>452.24</v>
      </c>
      <c r="G839" s="5" t="s">
        <v>81</v>
      </c>
      <c r="H839" s="6">
        <v>45142</v>
      </c>
    </row>
    <row r="840" spans="1:8" x14ac:dyDescent="0.25">
      <c r="A840" s="5">
        <v>839</v>
      </c>
      <c r="B840" s="5" t="s">
        <v>38</v>
      </c>
      <c r="C840" s="5" t="s">
        <v>9</v>
      </c>
      <c r="D840" s="5" t="s">
        <v>24</v>
      </c>
      <c r="E840" s="6">
        <v>45480</v>
      </c>
      <c r="F840" s="5">
        <v>803.72</v>
      </c>
      <c r="G840" s="5" t="s">
        <v>82</v>
      </c>
      <c r="H840" s="5" t="s">
        <v>83</v>
      </c>
    </row>
    <row r="841" spans="1:8" x14ac:dyDescent="0.25">
      <c r="A841" s="5">
        <v>840</v>
      </c>
      <c r="B841" s="5" t="s">
        <v>54</v>
      </c>
      <c r="C841" s="5" t="s">
        <v>2</v>
      </c>
      <c r="D841" s="5" t="s">
        <v>28</v>
      </c>
      <c r="E841" s="6">
        <v>45211</v>
      </c>
      <c r="F841" s="5">
        <v>174.43</v>
      </c>
      <c r="G841" s="5" t="s">
        <v>81</v>
      </c>
      <c r="H841" s="6">
        <v>45212</v>
      </c>
    </row>
    <row r="842" spans="1:8" x14ac:dyDescent="0.25">
      <c r="A842" s="5">
        <v>841</v>
      </c>
      <c r="B842" s="5" t="s">
        <v>72</v>
      </c>
      <c r="C842" s="5" t="s">
        <v>2</v>
      </c>
      <c r="D842" s="5" t="s">
        <v>31</v>
      </c>
      <c r="E842" s="6">
        <v>44959</v>
      </c>
      <c r="F842" s="5">
        <v>442.35</v>
      </c>
      <c r="G842" s="5" t="s">
        <v>81</v>
      </c>
      <c r="H842" s="6">
        <v>44960</v>
      </c>
    </row>
    <row r="843" spans="1:8" x14ac:dyDescent="0.25">
      <c r="A843" s="5">
        <v>842</v>
      </c>
      <c r="B843" s="5" t="s">
        <v>68</v>
      </c>
      <c r="C843" s="5" t="s">
        <v>15</v>
      </c>
      <c r="D843" s="5" t="s">
        <v>22</v>
      </c>
      <c r="E843" s="6">
        <v>45250</v>
      </c>
      <c r="F843" s="5">
        <v>166.06</v>
      </c>
      <c r="G843" s="5" t="s">
        <v>82</v>
      </c>
      <c r="H843" s="5" t="s">
        <v>83</v>
      </c>
    </row>
    <row r="844" spans="1:8" x14ac:dyDescent="0.25">
      <c r="A844" s="5">
        <v>843</v>
      </c>
      <c r="B844" s="5" t="s">
        <v>56</v>
      </c>
      <c r="C844" s="5" t="s">
        <v>4</v>
      </c>
      <c r="D844" s="5" t="s">
        <v>26</v>
      </c>
      <c r="E844" s="6">
        <v>45203</v>
      </c>
      <c r="F844" s="5">
        <v>316.77999999999997</v>
      </c>
      <c r="G844" s="5" t="s">
        <v>81</v>
      </c>
      <c r="H844" s="6">
        <v>45205</v>
      </c>
    </row>
    <row r="845" spans="1:8" x14ac:dyDescent="0.25">
      <c r="A845" s="5">
        <v>844</v>
      </c>
      <c r="B845" s="5" t="s">
        <v>72</v>
      </c>
      <c r="C845" s="5" t="s">
        <v>5</v>
      </c>
      <c r="D845" s="5" t="s">
        <v>20</v>
      </c>
      <c r="E845" s="6">
        <v>44923</v>
      </c>
      <c r="F845" s="5">
        <v>958.05</v>
      </c>
      <c r="G845" s="5" t="s">
        <v>81</v>
      </c>
      <c r="H845" s="6">
        <v>44927</v>
      </c>
    </row>
    <row r="846" spans="1:8" x14ac:dyDescent="0.25">
      <c r="A846" s="5">
        <v>845</v>
      </c>
      <c r="B846" s="5" t="s">
        <v>44</v>
      </c>
      <c r="C846" s="5" t="s">
        <v>15</v>
      </c>
      <c r="D846" s="5" t="s">
        <v>33</v>
      </c>
      <c r="E846" s="6">
        <v>45470</v>
      </c>
      <c r="F846" s="5">
        <v>169.76</v>
      </c>
      <c r="G846" s="5" t="s">
        <v>81</v>
      </c>
      <c r="H846" s="6">
        <v>45490</v>
      </c>
    </row>
    <row r="847" spans="1:8" x14ac:dyDescent="0.25">
      <c r="A847" s="5">
        <v>846</v>
      </c>
      <c r="B847" s="5" t="s">
        <v>54</v>
      </c>
      <c r="C847" s="5" t="s">
        <v>13</v>
      </c>
      <c r="D847" s="5" t="s">
        <v>31</v>
      </c>
      <c r="E847" s="6">
        <v>44828</v>
      </c>
      <c r="F847" s="5">
        <v>529.1</v>
      </c>
      <c r="G847" s="5" t="s">
        <v>81</v>
      </c>
      <c r="H847" s="6">
        <v>44843</v>
      </c>
    </row>
    <row r="848" spans="1:8" x14ac:dyDescent="0.25">
      <c r="A848" s="5">
        <v>847</v>
      </c>
      <c r="B848" s="5" t="s">
        <v>68</v>
      </c>
      <c r="C848" s="5" t="s">
        <v>11</v>
      </c>
      <c r="D848" s="5" t="s">
        <v>31</v>
      </c>
      <c r="E848" s="6">
        <v>45064</v>
      </c>
      <c r="F848" s="5">
        <v>159.38</v>
      </c>
      <c r="G848" s="5" t="s">
        <v>81</v>
      </c>
      <c r="H848" s="6">
        <v>45076</v>
      </c>
    </row>
    <row r="849" spans="1:8" x14ac:dyDescent="0.25">
      <c r="A849" s="5">
        <v>848</v>
      </c>
      <c r="B849" s="5" t="s">
        <v>46</v>
      </c>
      <c r="C849" s="5" t="s">
        <v>10</v>
      </c>
      <c r="D849" s="5" t="s">
        <v>28</v>
      </c>
      <c r="E849" s="6">
        <v>45185</v>
      </c>
      <c r="F849" s="5">
        <v>342.02</v>
      </c>
      <c r="G849" s="5" t="s">
        <v>81</v>
      </c>
      <c r="H849" s="6">
        <v>45191</v>
      </c>
    </row>
    <row r="850" spans="1:8" x14ac:dyDescent="0.25">
      <c r="A850" s="5">
        <v>849</v>
      </c>
      <c r="B850" s="5" t="s">
        <v>48</v>
      </c>
      <c r="C850" s="5" t="s">
        <v>9</v>
      </c>
      <c r="D850" s="5" t="s">
        <v>20</v>
      </c>
      <c r="E850" s="6">
        <v>45305</v>
      </c>
      <c r="F850" s="5">
        <v>889.23</v>
      </c>
      <c r="G850" s="5" t="s">
        <v>81</v>
      </c>
      <c r="H850" s="6">
        <v>45315</v>
      </c>
    </row>
    <row r="851" spans="1:8" x14ac:dyDescent="0.25">
      <c r="A851" s="5">
        <v>850</v>
      </c>
      <c r="B851" s="5" t="s">
        <v>52</v>
      </c>
      <c r="C851" s="5" t="s">
        <v>4</v>
      </c>
      <c r="D851" s="5" t="s">
        <v>29</v>
      </c>
      <c r="E851" s="6">
        <v>44868</v>
      </c>
      <c r="F851" s="5">
        <v>140.52000000000001</v>
      </c>
      <c r="G851" s="5" t="s">
        <v>81</v>
      </c>
      <c r="H851" s="6">
        <v>44870</v>
      </c>
    </row>
    <row r="852" spans="1:8" x14ac:dyDescent="0.25">
      <c r="A852" s="5">
        <v>851</v>
      </c>
      <c r="B852" s="5" t="s">
        <v>38</v>
      </c>
      <c r="C852" s="5" t="s">
        <v>10</v>
      </c>
      <c r="D852" s="5" t="s">
        <v>29</v>
      </c>
      <c r="E852" s="6">
        <v>45024</v>
      </c>
      <c r="F852" s="5">
        <v>578.15</v>
      </c>
      <c r="G852" s="5" t="s">
        <v>81</v>
      </c>
      <c r="H852" s="6">
        <v>45030</v>
      </c>
    </row>
    <row r="853" spans="1:8" x14ac:dyDescent="0.25">
      <c r="A853" s="5">
        <v>852</v>
      </c>
      <c r="B853" s="5" t="s">
        <v>52</v>
      </c>
      <c r="C853" s="5" t="s">
        <v>2</v>
      </c>
      <c r="D853" s="5" t="s">
        <v>33</v>
      </c>
      <c r="E853" s="6">
        <v>44946</v>
      </c>
      <c r="F853" s="5">
        <v>871.47</v>
      </c>
      <c r="G853" s="5" t="s">
        <v>82</v>
      </c>
      <c r="H853" s="5" t="s">
        <v>83</v>
      </c>
    </row>
    <row r="854" spans="1:8" x14ac:dyDescent="0.25">
      <c r="A854" s="5">
        <v>853</v>
      </c>
      <c r="B854" s="5" t="s">
        <v>56</v>
      </c>
      <c r="C854" s="5" t="s">
        <v>9</v>
      </c>
      <c r="D854" s="5" t="s">
        <v>29</v>
      </c>
      <c r="E854" s="6">
        <v>45451</v>
      </c>
      <c r="F854" s="5">
        <v>927.62</v>
      </c>
      <c r="G854" s="5" t="s">
        <v>81</v>
      </c>
      <c r="H854" s="6">
        <v>45461</v>
      </c>
    </row>
    <row r="855" spans="1:8" x14ac:dyDescent="0.25">
      <c r="A855" s="5">
        <v>854</v>
      </c>
      <c r="B855" s="5" t="s">
        <v>56</v>
      </c>
      <c r="C855" s="5" t="s">
        <v>10</v>
      </c>
      <c r="D855" s="5" t="s">
        <v>20</v>
      </c>
      <c r="E855" s="6">
        <v>45200</v>
      </c>
      <c r="F855" s="5">
        <v>442.85</v>
      </c>
      <c r="G855" s="5" t="s">
        <v>82</v>
      </c>
      <c r="H855" s="5" t="s">
        <v>83</v>
      </c>
    </row>
    <row r="856" spans="1:8" x14ac:dyDescent="0.25">
      <c r="A856" s="5">
        <v>855</v>
      </c>
      <c r="B856" s="5" t="s">
        <v>40</v>
      </c>
      <c r="C856" s="5" t="s">
        <v>10</v>
      </c>
      <c r="D856" s="5" t="s">
        <v>26</v>
      </c>
      <c r="E856" s="6">
        <v>45498</v>
      </c>
      <c r="F856" s="5">
        <v>480.14</v>
      </c>
      <c r="G856" s="5" t="s">
        <v>81</v>
      </c>
      <c r="H856" s="6">
        <v>45504</v>
      </c>
    </row>
    <row r="857" spans="1:8" x14ac:dyDescent="0.25">
      <c r="A857" s="5">
        <v>856</v>
      </c>
      <c r="B857" s="5" t="s">
        <v>66</v>
      </c>
      <c r="C857" s="5" t="s">
        <v>15</v>
      </c>
      <c r="D857" s="5" t="s">
        <v>22</v>
      </c>
      <c r="E857" s="6">
        <v>45072</v>
      </c>
      <c r="F857" s="5">
        <v>267.14999999999998</v>
      </c>
      <c r="G857" s="5" t="s">
        <v>81</v>
      </c>
      <c r="H857" s="6">
        <v>45092</v>
      </c>
    </row>
    <row r="858" spans="1:8" x14ac:dyDescent="0.25">
      <c r="A858" s="5">
        <v>857</v>
      </c>
      <c r="B858" s="5" t="s">
        <v>60</v>
      </c>
      <c r="C858" s="5" t="s">
        <v>13</v>
      </c>
      <c r="D858" s="5" t="s">
        <v>24</v>
      </c>
      <c r="E858" s="6">
        <v>44820</v>
      </c>
      <c r="F858" s="5">
        <v>902.32</v>
      </c>
      <c r="G858" s="5" t="s">
        <v>81</v>
      </c>
      <c r="H858" s="6">
        <v>44835</v>
      </c>
    </row>
    <row r="859" spans="1:8" x14ac:dyDescent="0.25">
      <c r="A859" s="5">
        <v>858</v>
      </c>
      <c r="B859" s="5" t="s">
        <v>38</v>
      </c>
      <c r="C859" s="5" t="s">
        <v>13</v>
      </c>
      <c r="D859" s="5" t="s">
        <v>24</v>
      </c>
      <c r="E859" s="6">
        <v>45049</v>
      </c>
      <c r="F859" s="5">
        <v>217.01</v>
      </c>
      <c r="G859" s="5" t="s">
        <v>82</v>
      </c>
      <c r="H859" s="5" t="s">
        <v>83</v>
      </c>
    </row>
    <row r="860" spans="1:8" x14ac:dyDescent="0.25">
      <c r="A860" s="5">
        <v>859</v>
      </c>
      <c r="B860" s="5" t="s">
        <v>50</v>
      </c>
      <c r="C860" s="5" t="s">
        <v>2</v>
      </c>
      <c r="D860" s="5" t="s">
        <v>33</v>
      </c>
      <c r="E860" s="6">
        <v>44834</v>
      </c>
      <c r="F860" s="5">
        <v>521.23</v>
      </c>
      <c r="G860" s="5" t="s">
        <v>82</v>
      </c>
      <c r="H860" s="5" t="s">
        <v>83</v>
      </c>
    </row>
    <row r="861" spans="1:8" x14ac:dyDescent="0.25">
      <c r="A861" s="5">
        <v>860</v>
      </c>
      <c r="B861" s="5" t="s">
        <v>68</v>
      </c>
      <c r="C861" s="5" t="s">
        <v>11</v>
      </c>
      <c r="D861" s="5" t="s">
        <v>29</v>
      </c>
      <c r="E861" s="6">
        <v>45027</v>
      </c>
      <c r="F861" s="5">
        <v>178.85</v>
      </c>
      <c r="G861" s="5" t="s">
        <v>81</v>
      </c>
      <c r="H861" s="6">
        <v>45039</v>
      </c>
    </row>
    <row r="862" spans="1:8" x14ac:dyDescent="0.25">
      <c r="A862" s="5">
        <v>861</v>
      </c>
      <c r="B862" s="5" t="s">
        <v>74</v>
      </c>
      <c r="C862" s="5" t="s">
        <v>5</v>
      </c>
      <c r="D862" s="5" t="s">
        <v>20</v>
      </c>
      <c r="E862" s="6">
        <v>45231</v>
      </c>
      <c r="F862" s="5">
        <v>904.52</v>
      </c>
      <c r="G862" s="5" t="s">
        <v>81</v>
      </c>
      <c r="H862" s="6">
        <v>45235</v>
      </c>
    </row>
    <row r="863" spans="1:8" x14ac:dyDescent="0.25">
      <c r="A863" s="5">
        <v>862</v>
      </c>
      <c r="B863" s="5" t="s">
        <v>66</v>
      </c>
      <c r="C863" s="5" t="s">
        <v>14</v>
      </c>
      <c r="D863" s="5" t="s">
        <v>32</v>
      </c>
      <c r="E863" s="6">
        <v>44991</v>
      </c>
      <c r="F863" s="5">
        <v>546.83000000000004</v>
      </c>
      <c r="G863" s="5" t="s">
        <v>81</v>
      </c>
      <c r="H863" s="6">
        <v>45009</v>
      </c>
    </row>
    <row r="864" spans="1:8" x14ac:dyDescent="0.25">
      <c r="A864" s="5">
        <v>863</v>
      </c>
      <c r="B864" s="5" t="s">
        <v>74</v>
      </c>
      <c r="C864" s="5" t="s">
        <v>13</v>
      </c>
      <c r="D864" s="5" t="s">
        <v>22</v>
      </c>
      <c r="E864" s="6">
        <v>45384</v>
      </c>
      <c r="F864" s="5">
        <v>784.36</v>
      </c>
      <c r="G864" s="5" t="s">
        <v>81</v>
      </c>
      <c r="H864" s="6">
        <v>45399</v>
      </c>
    </row>
    <row r="865" spans="1:8" x14ac:dyDescent="0.25">
      <c r="A865" s="5">
        <v>864</v>
      </c>
      <c r="B865" s="5" t="s">
        <v>38</v>
      </c>
      <c r="C865" s="5" t="s">
        <v>14</v>
      </c>
      <c r="D865" s="5" t="s">
        <v>24</v>
      </c>
      <c r="E865" s="6">
        <v>45402</v>
      </c>
      <c r="F865" s="5">
        <v>902.94</v>
      </c>
      <c r="G865" s="5" t="s">
        <v>82</v>
      </c>
      <c r="H865" s="5" t="s">
        <v>83</v>
      </c>
    </row>
    <row r="866" spans="1:8" x14ac:dyDescent="0.25">
      <c r="A866" s="5">
        <v>865</v>
      </c>
      <c r="B866" s="5" t="s">
        <v>68</v>
      </c>
      <c r="C866" s="5" t="s">
        <v>15</v>
      </c>
      <c r="D866" s="5" t="s">
        <v>30</v>
      </c>
      <c r="E866" s="6">
        <v>45276</v>
      </c>
      <c r="F866" s="5">
        <v>725.79</v>
      </c>
      <c r="G866" s="5" t="s">
        <v>82</v>
      </c>
      <c r="H866" s="5" t="s">
        <v>83</v>
      </c>
    </row>
    <row r="867" spans="1:8" x14ac:dyDescent="0.25">
      <c r="A867" s="5">
        <v>866</v>
      </c>
      <c r="B867" s="5" t="s">
        <v>74</v>
      </c>
      <c r="C867" s="5" t="s">
        <v>15</v>
      </c>
      <c r="D867" s="5" t="s">
        <v>26</v>
      </c>
      <c r="E867" s="6">
        <v>45163</v>
      </c>
      <c r="F867" s="5">
        <v>175.33</v>
      </c>
      <c r="G867" s="5" t="s">
        <v>81</v>
      </c>
      <c r="H867" s="6">
        <v>45183</v>
      </c>
    </row>
    <row r="868" spans="1:8" x14ac:dyDescent="0.25">
      <c r="A868" s="5">
        <v>867</v>
      </c>
      <c r="B868" s="5" t="s">
        <v>50</v>
      </c>
      <c r="C868" s="5" t="s">
        <v>5</v>
      </c>
      <c r="D868" s="5" t="s">
        <v>24</v>
      </c>
      <c r="E868" s="6">
        <v>45028</v>
      </c>
      <c r="F868" s="5">
        <v>418</v>
      </c>
      <c r="G868" s="5" t="s">
        <v>81</v>
      </c>
      <c r="H868" s="6">
        <v>45032</v>
      </c>
    </row>
    <row r="869" spans="1:8" x14ac:dyDescent="0.25">
      <c r="A869" s="5">
        <v>868</v>
      </c>
      <c r="B869" s="5" t="s">
        <v>72</v>
      </c>
      <c r="C869" s="5" t="s">
        <v>9</v>
      </c>
      <c r="D869" s="5" t="s">
        <v>26</v>
      </c>
      <c r="E869" s="6">
        <v>45282</v>
      </c>
      <c r="F869" s="5">
        <v>140.13999999999999</v>
      </c>
      <c r="G869" s="5" t="s">
        <v>82</v>
      </c>
      <c r="H869" s="5" t="s">
        <v>83</v>
      </c>
    </row>
    <row r="870" spans="1:8" x14ac:dyDescent="0.25">
      <c r="A870" s="5">
        <v>869</v>
      </c>
      <c r="B870" s="5" t="s">
        <v>74</v>
      </c>
      <c r="C870" s="5" t="s">
        <v>13</v>
      </c>
      <c r="D870" s="5" t="s">
        <v>24</v>
      </c>
      <c r="E870" s="6">
        <v>45008</v>
      </c>
      <c r="F870" s="5">
        <v>228.62</v>
      </c>
      <c r="G870" s="5" t="s">
        <v>82</v>
      </c>
      <c r="H870" s="5" t="s">
        <v>83</v>
      </c>
    </row>
    <row r="871" spans="1:8" x14ac:dyDescent="0.25">
      <c r="A871" s="5">
        <v>870</v>
      </c>
      <c r="B871" s="5" t="s">
        <v>52</v>
      </c>
      <c r="C871" s="5" t="s">
        <v>5</v>
      </c>
      <c r="D871" s="5" t="s">
        <v>24</v>
      </c>
      <c r="E871" s="6">
        <v>45470</v>
      </c>
      <c r="F871" s="5">
        <v>162.16999999999999</v>
      </c>
      <c r="G871" s="5" t="s">
        <v>81</v>
      </c>
      <c r="H871" s="6">
        <v>45474</v>
      </c>
    </row>
    <row r="872" spans="1:8" x14ac:dyDescent="0.25">
      <c r="A872" s="5">
        <v>871</v>
      </c>
      <c r="B872" s="5" t="s">
        <v>54</v>
      </c>
      <c r="C872" s="5" t="s">
        <v>4</v>
      </c>
      <c r="D872" s="5" t="s">
        <v>30</v>
      </c>
      <c r="E872" s="6">
        <v>45399</v>
      </c>
      <c r="F872" s="5">
        <v>886.69</v>
      </c>
      <c r="G872" s="5" t="s">
        <v>82</v>
      </c>
      <c r="H872" s="5" t="s">
        <v>83</v>
      </c>
    </row>
    <row r="873" spans="1:8" x14ac:dyDescent="0.25">
      <c r="A873" s="5">
        <v>872</v>
      </c>
      <c r="B873" s="5" t="s">
        <v>52</v>
      </c>
      <c r="C873" s="5" t="s">
        <v>2</v>
      </c>
      <c r="D873" s="5" t="s">
        <v>33</v>
      </c>
      <c r="E873" s="6">
        <v>45455</v>
      </c>
      <c r="F873" s="5">
        <v>553.54999999999995</v>
      </c>
      <c r="G873" s="5" t="s">
        <v>81</v>
      </c>
      <c r="H873" s="6">
        <v>45456</v>
      </c>
    </row>
    <row r="874" spans="1:8" x14ac:dyDescent="0.25">
      <c r="A874" s="5">
        <v>873</v>
      </c>
      <c r="B874" s="5" t="s">
        <v>48</v>
      </c>
      <c r="C874" s="5" t="s">
        <v>4</v>
      </c>
      <c r="D874" s="5" t="s">
        <v>24</v>
      </c>
      <c r="E874" s="6">
        <v>45053</v>
      </c>
      <c r="F874" s="5">
        <v>834.27</v>
      </c>
      <c r="G874" s="5" t="s">
        <v>81</v>
      </c>
      <c r="H874" s="6">
        <v>45055</v>
      </c>
    </row>
    <row r="875" spans="1:8" x14ac:dyDescent="0.25">
      <c r="A875" s="5">
        <v>874</v>
      </c>
      <c r="B875" s="5" t="s">
        <v>68</v>
      </c>
      <c r="C875" s="5" t="s">
        <v>7</v>
      </c>
      <c r="D875" s="5" t="s">
        <v>33</v>
      </c>
      <c r="E875" s="6">
        <v>45220</v>
      </c>
      <c r="F875" s="5">
        <v>185.91</v>
      </c>
      <c r="G875" s="5" t="s">
        <v>82</v>
      </c>
      <c r="H875" s="5" t="s">
        <v>83</v>
      </c>
    </row>
    <row r="876" spans="1:8" x14ac:dyDescent="0.25">
      <c r="A876" s="5">
        <v>875</v>
      </c>
      <c r="B876" s="5" t="s">
        <v>36</v>
      </c>
      <c r="C876" s="5" t="s">
        <v>15</v>
      </c>
      <c r="D876" s="5" t="s">
        <v>28</v>
      </c>
      <c r="E876" s="6">
        <v>44814</v>
      </c>
      <c r="F876" s="5">
        <v>434.56</v>
      </c>
      <c r="G876" s="5" t="s">
        <v>81</v>
      </c>
      <c r="H876" s="6">
        <v>44834</v>
      </c>
    </row>
    <row r="877" spans="1:8" x14ac:dyDescent="0.25">
      <c r="A877" s="5">
        <v>876</v>
      </c>
      <c r="B877" s="5" t="s">
        <v>64</v>
      </c>
      <c r="C877" s="5" t="s">
        <v>11</v>
      </c>
      <c r="D877" s="5" t="s">
        <v>31</v>
      </c>
      <c r="E877" s="6">
        <v>45219</v>
      </c>
      <c r="F877" s="5">
        <v>373.95</v>
      </c>
      <c r="G877" s="5" t="s">
        <v>81</v>
      </c>
      <c r="H877" s="6">
        <v>45231</v>
      </c>
    </row>
    <row r="878" spans="1:8" x14ac:dyDescent="0.25">
      <c r="A878" s="5">
        <v>877</v>
      </c>
      <c r="B878" s="5" t="s">
        <v>48</v>
      </c>
      <c r="C878" s="5" t="s">
        <v>5</v>
      </c>
      <c r="D878" s="5" t="s">
        <v>29</v>
      </c>
      <c r="E878" s="6">
        <v>44822</v>
      </c>
      <c r="F878" s="5">
        <v>880.01</v>
      </c>
      <c r="G878" s="5" t="s">
        <v>81</v>
      </c>
      <c r="H878" s="6">
        <v>44826</v>
      </c>
    </row>
    <row r="879" spans="1:8" x14ac:dyDescent="0.25">
      <c r="A879" s="5">
        <v>878</v>
      </c>
      <c r="B879" s="5" t="s">
        <v>54</v>
      </c>
      <c r="C879" s="5" t="s">
        <v>4</v>
      </c>
      <c r="D879" s="5" t="s">
        <v>31</v>
      </c>
      <c r="E879" s="6">
        <v>45314</v>
      </c>
      <c r="F879" s="5">
        <v>928.82</v>
      </c>
      <c r="G879" s="5" t="s">
        <v>82</v>
      </c>
      <c r="H879" s="5" t="s">
        <v>83</v>
      </c>
    </row>
    <row r="880" spans="1:8" x14ac:dyDescent="0.25">
      <c r="A880" s="5">
        <v>879</v>
      </c>
      <c r="B880" s="5" t="s">
        <v>56</v>
      </c>
      <c r="C880" s="5" t="s">
        <v>7</v>
      </c>
      <c r="D880" s="5" t="s">
        <v>29</v>
      </c>
      <c r="E880" s="6">
        <v>45216</v>
      </c>
      <c r="F880" s="5">
        <v>370.72</v>
      </c>
      <c r="G880" s="5" t="s">
        <v>81</v>
      </c>
      <c r="H880" s="6">
        <v>45224</v>
      </c>
    </row>
    <row r="881" spans="1:8" x14ac:dyDescent="0.25">
      <c r="A881" s="5">
        <v>880</v>
      </c>
      <c r="B881" s="5" t="s">
        <v>38</v>
      </c>
      <c r="C881" s="5" t="s">
        <v>4</v>
      </c>
      <c r="D881" s="5" t="s">
        <v>20</v>
      </c>
      <c r="E881" s="6">
        <v>44992</v>
      </c>
      <c r="F881" s="5">
        <v>760.29</v>
      </c>
      <c r="G881" s="5" t="s">
        <v>81</v>
      </c>
      <c r="H881" s="6">
        <v>44994</v>
      </c>
    </row>
    <row r="882" spans="1:8" x14ac:dyDescent="0.25">
      <c r="A882" s="5">
        <v>881</v>
      </c>
      <c r="B882" s="5" t="s">
        <v>70</v>
      </c>
      <c r="C882" s="5" t="s">
        <v>10</v>
      </c>
      <c r="D882" s="5" t="s">
        <v>26</v>
      </c>
      <c r="E882" s="6">
        <v>44907</v>
      </c>
      <c r="F882" s="5">
        <v>846.88</v>
      </c>
      <c r="G882" s="5" t="s">
        <v>81</v>
      </c>
      <c r="H882" s="6">
        <v>44913</v>
      </c>
    </row>
    <row r="883" spans="1:8" x14ac:dyDescent="0.25">
      <c r="A883" s="5">
        <v>882</v>
      </c>
      <c r="B883" s="5" t="s">
        <v>42</v>
      </c>
      <c r="C883" s="5" t="s">
        <v>10</v>
      </c>
      <c r="D883" s="5" t="s">
        <v>31</v>
      </c>
      <c r="E883" s="6">
        <v>45016</v>
      </c>
      <c r="F883" s="5">
        <v>861.55</v>
      </c>
      <c r="G883" s="5" t="s">
        <v>81</v>
      </c>
      <c r="H883" s="6">
        <v>45022</v>
      </c>
    </row>
    <row r="884" spans="1:8" x14ac:dyDescent="0.25">
      <c r="A884" s="5">
        <v>883</v>
      </c>
      <c r="B884" s="5" t="s">
        <v>68</v>
      </c>
      <c r="C884" s="5" t="s">
        <v>5</v>
      </c>
      <c r="D884" s="5" t="s">
        <v>33</v>
      </c>
      <c r="E884" s="6">
        <v>44867</v>
      </c>
      <c r="F884" s="5">
        <v>158.80000000000001</v>
      </c>
      <c r="G884" s="5" t="s">
        <v>81</v>
      </c>
      <c r="H884" s="6">
        <v>44871</v>
      </c>
    </row>
    <row r="885" spans="1:8" x14ac:dyDescent="0.25">
      <c r="A885" s="5">
        <v>884</v>
      </c>
      <c r="B885" s="5" t="s">
        <v>68</v>
      </c>
      <c r="C885" s="5" t="s">
        <v>11</v>
      </c>
      <c r="D885" s="5" t="s">
        <v>24</v>
      </c>
      <c r="E885" s="6">
        <v>45184</v>
      </c>
      <c r="F885" s="5">
        <v>763.89</v>
      </c>
      <c r="G885" s="5" t="s">
        <v>81</v>
      </c>
      <c r="H885" s="6">
        <v>45196</v>
      </c>
    </row>
    <row r="886" spans="1:8" x14ac:dyDescent="0.25">
      <c r="A886" s="5">
        <v>885</v>
      </c>
      <c r="B886" s="5" t="s">
        <v>68</v>
      </c>
      <c r="C886" s="5" t="s">
        <v>10</v>
      </c>
      <c r="D886" s="5" t="s">
        <v>29</v>
      </c>
      <c r="E886" s="6">
        <v>45164</v>
      </c>
      <c r="F886" s="5">
        <v>275.29000000000002</v>
      </c>
      <c r="G886" s="5" t="s">
        <v>82</v>
      </c>
      <c r="H886" s="5" t="s">
        <v>83</v>
      </c>
    </row>
    <row r="887" spans="1:8" x14ac:dyDescent="0.25">
      <c r="A887" s="5">
        <v>886</v>
      </c>
      <c r="B887" s="5" t="s">
        <v>40</v>
      </c>
      <c r="C887" s="5" t="s">
        <v>13</v>
      </c>
      <c r="D887" s="5" t="s">
        <v>30</v>
      </c>
      <c r="E887" s="6">
        <v>45347</v>
      </c>
      <c r="F887" s="5">
        <v>740.36</v>
      </c>
      <c r="G887" s="5" t="s">
        <v>81</v>
      </c>
      <c r="H887" s="6">
        <v>45362</v>
      </c>
    </row>
    <row r="888" spans="1:8" x14ac:dyDescent="0.25">
      <c r="A888" s="5">
        <v>887</v>
      </c>
      <c r="B888" s="5" t="s">
        <v>74</v>
      </c>
      <c r="C888" s="5" t="s">
        <v>5</v>
      </c>
      <c r="D888" s="5" t="s">
        <v>24</v>
      </c>
      <c r="E888" s="6">
        <v>45029</v>
      </c>
      <c r="F888" s="5">
        <v>603.95000000000005</v>
      </c>
      <c r="G888" s="5" t="s">
        <v>82</v>
      </c>
      <c r="H888" s="5" t="s">
        <v>83</v>
      </c>
    </row>
    <row r="889" spans="1:8" x14ac:dyDescent="0.25">
      <c r="A889" s="5">
        <v>888</v>
      </c>
      <c r="B889" s="5" t="s">
        <v>40</v>
      </c>
      <c r="C889" s="5" t="s">
        <v>10</v>
      </c>
      <c r="D889" s="5" t="s">
        <v>24</v>
      </c>
      <c r="E889" s="6">
        <v>45300</v>
      </c>
      <c r="F889" s="5">
        <v>970.43</v>
      </c>
      <c r="G889" s="5" t="s">
        <v>81</v>
      </c>
      <c r="H889" s="6">
        <v>45306</v>
      </c>
    </row>
    <row r="890" spans="1:8" x14ac:dyDescent="0.25">
      <c r="A890" s="5">
        <v>889</v>
      </c>
      <c r="B890" s="5" t="s">
        <v>72</v>
      </c>
      <c r="C890" s="5" t="s">
        <v>7</v>
      </c>
      <c r="D890" s="5" t="s">
        <v>26</v>
      </c>
      <c r="E890" s="6">
        <v>45143</v>
      </c>
      <c r="F890" s="5">
        <v>241.47</v>
      </c>
      <c r="G890" s="5" t="s">
        <v>81</v>
      </c>
      <c r="H890" s="6">
        <v>45151</v>
      </c>
    </row>
    <row r="891" spans="1:8" x14ac:dyDescent="0.25">
      <c r="A891" s="5">
        <v>890</v>
      </c>
      <c r="B891" s="5" t="s">
        <v>36</v>
      </c>
      <c r="C891" s="5" t="s">
        <v>15</v>
      </c>
      <c r="D891" s="5" t="s">
        <v>20</v>
      </c>
      <c r="E891" s="6">
        <v>45399</v>
      </c>
      <c r="F891" s="5">
        <v>937.61</v>
      </c>
      <c r="G891" s="5" t="s">
        <v>81</v>
      </c>
      <c r="H891" s="6">
        <v>45419</v>
      </c>
    </row>
    <row r="892" spans="1:8" x14ac:dyDescent="0.25">
      <c r="A892" s="5">
        <v>891</v>
      </c>
      <c r="B892" s="5" t="s">
        <v>50</v>
      </c>
      <c r="C892" s="5" t="s">
        <v>10</v>
      </c>
      <c r="D892" s="5" t="s">
        <v>28</v>
      </c>
      <c r="E892" s="6">
        <v>44871</v>
      </c>
      <c r="F892" s="5">
        <v>245.51</v>
      </c>
      <c r="G892" s="5" t="s">
        <v>81</v>
      </c>
      <c r="H892" s="6">
        <v>44877</v>
      </c>
    </row>
    <row r="893" spans="1:8" x14ac:dyDescent="0.25">
      <c r="A893" s="5">
        <v>892</v>
      </c>
      <c r="B893" s="5" t="s">
        <v>60</v>
      </c>
      <c r="C893" s="5" t="s">
        <v>5</v>
      </c>
      <c r="D893" s="5" t="s">
        <v>32</v>
      </c>
      <c r="E893" s="6">
        <v>44826</v>
      </c>
      <c r="F893" s="5">
        <v>401.19</v>
      </c>
      <c r="G893" s="5" t="s">
        <v>81</v>
      </c>
      <c r="H893" s="6">
        <v>44830</v>
      </c>
    </row>
    <row r="894" spans="1:8" x14ac:dyDescent="0.25">
      <c r="A894" s="5">
        <v>893</v>
      </c>
      <c r="B894" s="5" t="s">
        <v>36</v>
      </c>
      <c r="C894" s="5" t="s">
        <v>11</v>
      </c>
      <c r="D894" s="5" t="s">
        <v>29</v>
      </c>
      <c r="E894" s="6">
        <v>45223</v>
      </c>
      <c r="F894" s="5">
        <v>308.32</v>
      </c>
      <c r="G894" s="5" t="s">
        <v>81</v>
      </c>
      <c r="H894" s="6">
        <v>45235</v>
      </c>
    </row>
    <row r="895" spans="1:8" x14ac:dyDescent="0.25">
      <c r="A895" s="5">
        <v>894</v>
      </c>
      <c r="B895" s="5" t="s">
        <v>62</v>
      </c>
      <c r="C895" s="5" t="s">
        <v>14</v>
      </c>
      <c r="D895" s="5" t="s">
        <v>30</v>
      </c>
      <c r="E895" s="6">
        <v>45477</v>
      </c>
      <c r="F895" s="5">
        <v>462.29</v>
      </c>
      <c r="G895" s="5" t="s">
        <v>81</v>
      </c>
      <c r="H895" s="6">
        <v>45495</v>
      </c>
    </row>
    <row r="896" spans="1:8" x14ac:dyDescent="0.25">
      <c r="A896" s="5">
        <v>895</v>
      </c>
      <c r="B896" s="5" t="s">
        <v>52</v>
      </c>
      <c r="C896" s="5" t="s">
        <v>13</v>
      </c>
      <c r="D896" s="5" t="s">
        <v>32</v>
      </c>
      <c r="E896" s="6">
        <v>44921</v>
      </c>
      <c r="F896" s="5">
        <v>982.99</v>
      </c>
      <c r="G896" s="5" t="s">
        <v>81</v>
      </c>
      <c r="H896" s="6">
        <v>44936</v>
      </c>
    </row>
    <row r="897" spans="1:8" x14ac:dyDescent="0.25">
      <c r="A897" s="5">
        <v>896</v>
      </c>
      <c r="B897" s="5" t="s">
        <v>46</v>
      </c>
      <c r="C897" s="5" t="s">
        <v>14</v>
      </c>
      <c r="D897" s="5" t="s">
        <v>29</v>
      </c>
      <c r="E897" s="6">
        <v>45002</v>
      </c>
      <c r="F897" s="5">
        <v>537.95000000000005</v>
      </c>
      <c r="G897" s="5" t="s">
        <v>81</v>
      </c>
      <c r="H897" s="6">
        <v>45020</v>
      </c>
    </row>
    <row r="898" spans="1:8" x14ac:dyDescent="0.25">
      <c r="A898" s="5">
        <v>897</v>
      </c>
      <c r="B898" s="5" t="s">
        <v>36</v>
      </c>
      <c r="C898" s="5" t="s">
        <v>5</v>
      </c>
      <c r="D898" s="5" t="s">
        <v>22</v>
      </c>
      <c r="E898" s="6">
        <v>44896</v>
      </c>
      <c r="F898" s="5">
        <v>300.3</v>
      </c>
      <c r="G898" s="5" t="s">
        <v>81</v>
      </c>
      <c r="H898" s="6">
        <v>44900</v>
      </c>
    </row>
    <row r="899" spans="1:8" x14ac:dyDescent="0.25">
      <c r="A899" s="5">
        <v>898</v>
      </c>
      <c r="B899" s="5" t="s">
        <v>48</v>
      </c>
      <c r="C899" s="5" t="s">
        <v>13</v>
      </c>
      <c r="D899" s="5" t="s">
        <v>29</v>
      </c>
      <c r="E899" s="6">
        <v>44908</v>
      </c>
      <c r="F899" s="5">
        <v>495.71</v>
      </c>
      <c r="G899" s="5" t="s">
        <v>82</v>
      </c>
      <c r="H899" s="5" t="s">
        <v>83</v>
      </c>
    </row>
    <row r="900" spans="1:8" x14ac:dyDescent="0.25">
      <c r="A900" s="5">
        <v>899</v>
      </c>
      <c r="B900" s="5" t="s">
        <v>42</v>
      </c>
      <c r="C900" s="5" t="s">
        <v>5</v>
      </c>
      <c r="D900" s="5" t="s">
        <v>30</v>
      </c>
      <c r="E900" s="6">
        <v>45310</v>
      </c>
      <c r="F900" s="5">
        <v>572</v>
      </c>
      <c r="G900" s="5" t="s">
        <v>81</v>
      </c>
      <c r="H900" s="6">
        <v>45314</v>
      </c>
    </row>
    <row r="901" spans="1:8" x14ac:dyDescent="0.25">
      <c r="A901" s="5">
        <v>900</v>
      </c>
      <c r="B901" s="5" t="s">
        <v>56</v>
      </c>
      <c r="C901" s="5" t="s">
        <v>7</v>
      </c>
      <c r="D901" s="5" t="s">
        <v>20</v>
      </c>
      <c r="E901" s="6">
        <v>45423</v>
      </c>
      <c r="F901" s="5">
        <v>542.30999999999995</v>
      </c>
      <c r="G901" s="5" t="s">
        <v>81</v>
      </c>
      <c r="H901" s="6">
        <v>45431</v>
      </c>
    </row>
    <row r="902" spans="1:8" x14ac:dyDescent="0.25">
      <c r="A902" s="5">
        <v>901</v>
      </c>
      <c r="B902" s="5" t="s">
        <v>54</v>
      </c>
      <c r="C902" s="5" t="s">
        <v>10</v>
      </c>
      <c r="D902" s="5" t="s">
        <v>32</v>
      </c>
      <c r="E902" s="6">
        <v>45159</v>
      </c>
      <c r="F902" s="5">
        <v>800.78</v>
      </c>
      <c r="G902" s="5" t="s">
        <v>82</v>
      </c>
      <c r="H902" s="5" t="s">
        <v>83</v>
      </c>
    </row>
    <row r="903" spans="1:8" x14ac:dyDescent="0.25">
      <c r="A903" s="5">
        <v>902</v>
      </c>
      <c r="B903" s="5" t="s">
        <v>74</v>
      </c>
      <c r="C903" s="5" t="s">
        <v>11</v>
      </c>
      <c r="D903" s="5" t="s">
        <v>30</v>
      </c>
      <c r="E903" s="6">
        <v>44783</v>
      </c>
      <c r="F903" s="5">
        <v>115.33</v>
      </c>
      <c r="G903" s="5" t="s">
        <v>82</v>
      </c>
      <c r="H903" s="5" t="s">
        <v>83</v>
      </c>
    </row>
    <row r="904" spans="1:8" x14ac:dyDescent="0.25">
      <c r="A904" s="5">
        <v>903</v>
      </c>
      <c r="B904" s="5" t="s">
        <v>62</v>
      </c>
      <c r="C904" s="5" t="s">
        <v>4</v>
      </c>
      <c r="D904" s="5" t="s">
        <v>32</v>
      </c>
      <c r="E904" s="6">
        <v>45280</v>
      </c>
      <c r="F904" s="5">
        <v>175.76</v>
      </c>
      <c r="G904" s="5" t="s">
        <v>82</v>
      </c>
      <c r="H904" s="5" t="s">
        <v>83</v>
      </c>
    </row>
    <row r="905" spans="1:8" x14ac:dyDescent="0.25">
      <c r="A905" s="5">
        <v>904</v>
      </c>
      <c r="B905" s="5" t="s">
        <v>60</v>
      </c>
      <c r="C905" s="5" t="s">
        <v>11</v>
      </c>
      <c r="D905" s="5" t="s">
        <v>29</v>
      </c>
      <c r="E905" s="6">
        <v>45247</v>
      </c>
      <c r="F905" s="5">
        <v>344.63</v>
      </c>
      <c r="G905" s="5" t="s">
        <v>82</v>
      </c>
      <c r="H905" s="5" t="s">
        <v>83</v>
      </c>
    </row>
    <row r="906" spans="1:8" x14ac:dyDescent="0.25">
      <c r="A906" s="5">
        <v>905</v>
      </c>
      <c r="B906" s="5" t="s">
        <v>68</v>
      </c>
      <c r="C906" s="5" t="s">
        <v>11</v>
      </c>
      <c r="D906" s="5" t="s">
        <v>30</v>
      </c>
      <c r="E906" s="6">
        <v>44906</v>
      </c>
      <c r="F906" s="5">
        <v>816.97</v>
      </c>
      <c r="G906" s="5" t="s">
        <v>81</v>
      </c>
      <c r="H906" s="6">
        <v>44918</v>
      </c>
    </row>
    <row r="907" spans="1:8" x14ac:dyDescent="0.25">
      <c r="A907" s="5">
        <v>906</v>
      </c>
      <c r="B907" s="5" t="s">
        <v>52</v>
      </c>
      <c r="C907" s="5" t="s">
        <v>9</v>
      </c>
      <c r="D907" s="5" t="s">
        <v>24</v>
      </c>
      <c r="E907" s="6">
        <v>44997</v>
      </c>
      <c r="F907" s="5">
        <v>798.36</v>
      </c>
      <c r="G907" s="5" t="s">
        <v>81</v>
      </c>
      <c r="H907" s="6">
        <v>45007</v>
      </c>
    </row>
    <row r="908" spans="1:8" x14ac:dyDescent="0.25">
      <c r="A908" s="5">
        <v>907</v>
      </c>
      <c r="B908" s="5" t="s">
        <v>50</v>
      </c>
      <c r="C908" s="5" t="s">
        <v>7</v>
      </c>
      <c r="D908" s="5" t="s">
        <v>20</v>
      </c>
      <c r="E908" s="6">
        <v>44951</v>
      </c>
      <c r="F908" s="5">
        <v>307.73</v>
      </c>
      <c r="G908" s="5" t="s">
        <v>82</v>
      </c>
      <c r="H908" s="5" t="s">
        <v>83</v>
      </c>
    </row>
    <row r="909" spans="1:8" x14ac:dyDescent="0.25">
      <c r="A909" s="5">
        <v>908</v>
      </c>
      <c r="B909" s="5" t="s">
        <v>62</v>
      </c>
      <c r="C909" s="5" t="s">
        <v>13</v>
      </c>
      <c r="D909" s="5" t="s">
        <v>29</v>
      </c>
      <c r="E909" s="6">
        <v>45091</v>
      </c>
      <c r="F909" s="5">
        <v>920.64</v>
      </c>
      <c r="G909" s="5" t="s">
        <v>81</v>
      </c>
      <c r="H909" s="6">
        <v>45106</v>
      </c>
    </row>
    <row r="910" spans="1:8" x14ac:dyDescent="0.25">
      <c r="A910" s="5">
        <v>909</v>
      </c>
      <c r="B910" s="5" t="s">
        <v>58</v>
      </c>
      <c r="C910" s="5" t="s">
        <v>9</v>
      </c>
      <c r="D910" s="5" t="s">
        <v>31</v>
      </c>
      <c r="E910" s="6">
        <v>44993</v>
      </c>
      <c r="F910" s="5">
        <v>634.98</v>
      </c>
      <c r="G910" s="5" t="s">
        <v>81</v>
      </c>
      <c r="H910" s="6">
        <v>45003</v>
      </c>
    </row>
    <row r="911" spans="1:8" x14ac:dyDescent="0.25">
      <c r="A911" s="5">
        <v>910</v>
      </c>
      <c r="B911" s="5" t="s">
        <v>60</v>
      </c>
      <c r="C911" s="5" t="s">
        <v>2</v>
      </c>
      <c r="D911" s="5" t="s">
        <v>28</v>
      </c>
      <c r="E911" s="6">
        <v>45353</v>
      </c>
      <c r="F911" s="5">
        <v>113.68</v>
      </c>
      <c r="G911" s="5" t="s">
        <v>82</v>
      </c>
      <c r="H911" s="5" t="s">
        <v>83</v>
      </c>
    </row>
    <row r="912" spans="1:8" x14ac:dyDescent="0.25">
      <c r="A912" s="5">
        <v>911</v>
      </c>
      <c r="B912" s="5" t="s">
        <v>70</v>
      </c>
      <c r="C912" s="5" t="s">
        <v>14</v>
      </c>
      <c r="D912" s="5" t="s">
        <v>31</v>
      </c>
      <c r="E912" s="6">
        <v>45384</v>
      </c>
      <c r="F912" s="5">
        <v>170.82</v>
      </c>
      <c r="G912" s="5" t="s">
        <v>81</v>
      </c>
      <c r="H912" s="6">
        <v>45402</v>
      </c>
    </row>
    <row r="913" spans="1:8" x14ac:dyDescent="0.25">
      <c r="A913" s="5">
        <v>912</v>
      </c>
      <c r="B913" s="5" t="s">
        <v>44</v>
      </c>
      <c r="C913" s="5" t="s">
        <v>11</v>
      </c>
      <c r="D913" s="5" t="s">
        <v>20</v>
      </c>
      <c r="E913" s="6">
        <v>44785</v>
      </c>
      <c r="F913" s="5">
        <v>765.01</v>
      </c>
      <c r="G913" s="5" t="s">
        <v>82</v>
      </c>
      <c r="H913" s="5" t="s">
        <v>83</v>
      </c>
    </row>
    <row r="914" spans="1:8" x14ac:dyDescent="0.25">
      <c r="A914" s="5">
        <v>913</v>
      </c>
      <c r="B914" s="5" t="s">
        <v>62</v>
      </c>
      <c r="C914" s="5" t="s">
        <v>9</v>
      </c>
      <c r="D914" s="5" t="s">
        <v>28</v>
      </c>
      <c r="E914" s="6">
        <v>45490</v>
      </c>
      <c r="F914" s="5">
        <v>112.81</v>
      </c>
      <c r="G914" s="5" t="s">
        <v>81</v>
      </c>
      <c r="H914" s="6">
        <v>45500</v>
      </c>
    </row>
    <row r="915" spans="1:8" x14ac:dyDescent="0.25">
      <c r="A915" s="5">
        <v>914</v>
      </c>
      <c r="B915" s="5" t="s">
        <v>40</v>
      </c>
      <c r="C915" s="5" t="s">
        <v>10</v>
      </c>
      <c r="D915" s="5" t="s">
        <v>26</v>
      </c>
      <c r="E915" s="6">
        <v>45219</v>
      </c>
      <c r="F915" s="5">
        <v>993.18</v>
      </c>
      <c r="G915" s="5" t="s">
        <v>81</v>
      </c>
      <c r="H915" s="6">
        <v>45225</v>
      </c>
    </row>
    <row r="916" spans="1:8" x14ac:dyDescent="0.25">
      <c r="A916" s="5">
        <v>915</v>
      </c>
      <c r="B916" s="5" t="s">
        <v>38</v>
      </c>
      <c r="C916" s="5" t="s">
        <v>5</v>
      </c>
      <c r="D916" s="5" t="s">
        <v>28</v>
      </c>
      <c r="E916" s="6">
        <v>45489</v>
      </c>
      <c r="F916" s="5">
        <v>922.25</v>
      </c>
      <c r="G916" s="5" t="s">
        <v>82</v>
      </c>
      <c r="H916" s="5" t="s">
        <v>83</v>
      </c>
    </row>
    <row r="917" spans="1:8" x14ac:dyDescent="0.25">
      <c r="A917" s="5">
        <v>916</v>
      </c>
      <c r="B917" s="5" t="s">
        <v>38</v>
      </c>
      <c r="C917" s="5" t="s">
        <v>10</v>
      </c>
      <c r="D917" s="5" t="s">
        <v>29</v>
      </c>
      <c r="E917" s="6">
        <v>45028</v>
      </c>
      <c r="F917" s="5">
        <v>398.38</v>
      </c>
      <c r="G917" s="5" t="s">
        <v>81</v>
      </c>
      <c r="H917" s="6">
        <v>45034</v>
      </c>
    </row>
    <row r="918" spans="1:8" x14ac:dyDescent="0.25">
      <c r="A918" s="5">
        <v>917</v>
      </c>
      <c r="B918" s="5" t="s">
        <v>46</v>
      </c>
      <c r="C918" s="5" t="s">
        <v>13</v>
      </c>
      <c r="D918" s="5" t="s">
        <v>22</v>
      </c>
      <c r="E918" s="6">
        <v>44893</v>
      </c>
      <c r="F918" s="5">
        <v>198.4</v>
      </c>
      <c r="G918" s="5" t="s">
        <v>81</v>
      </c>
      <c r="H918" s="6">
        <v>44908</v>
      </c>
    </row>
    <row r="919" spans="1:8" x14ac:dyDescent="0.25">
      <c r="A919" s="5">
        <v>918</v>
      </c>
      <c r="B919" s="5" t="s">
        <v>46</v>
      </c>
      <c r="C919" s="5" t="s">
        <v>10</v>
      </c>
      <c r="D919" s="5" t="s">
        <v>20</v>
      </c>
      <c r="E919" s="6">
        <v>45412</v>
      </c>
      <c r="F919" s="5">
        <v>865.71</v>
      </c>
      <c r="G919" s="5" t="s">
        <v>81</v>
      </c>
      <c r="H919" s="6">
        <v>45418</v>
      </c>
    </row>
    <row r="920" spans="1:8" x14ac:dyDescent="0.25">
      <c r="A920" s="5">
        <v>919</v>
      </c>
      <c r="B920" s="5" t="s">
        <v>72</v>
      </c>
      <c r="C920" s="5" t="s">
        <v>13</v>
      </c>
      <c r="D920" s="5" t="s">
        <v>33</v>
      </c>
      <c r="E920" s="6">
        <v>45189</v>
      </c>
      <c r="F920" s="5">
        <v>737.57</v>
      </c>
      <c r="G920" s="5" t="s">
        <v>81</v>
      </c>
      <c r="H920" s="6">
        <v>45204</v>
      </c>
    </row>
    <row r="921" spans="1:8" x14ac:dyDescent="0.25">
      <c r="A921" s="5">
        <v>920</v>
      </c>
      <c r="B921" s="5" t="s">
        <v>36</v>
      </c>
      <c r="C921" s="5" t="s">
        <v>10</v>
      </c>
      <c r="D921" s="5" t="s">
        <v>30</v>
      </c>
      <c r="E921" s="6">
        <v>44958</v>
      </c>
      <c r="F921" s="5">
        <v>261.11</v>
      </c>
      <c r="G921" s="5" t="s">
        <v>81</v>
      </c>
      <c r="H921" s="6">
        <v>44964</v>
      </c>
    </row>
    <row r="922" spans="1:8" x14ac:dyDescent="0.25">
      <c r="A922" s="5">
        <v>921</v>
      </c>
      <c r="B922" s="5" t="s">
        <v>46</v>
      </c>
      <c r="C922" s="5" t="s">
        <v>14</v>
      </c>
      <c r="D922" s="5" t="s">
        <v>33</v>
      </c>
      <c r="E922" s="6">
        <v>45172</v>
      </c>
      <c r="F922" s="5">
        <v>369.59</v>
      </c>
      <c r="G922" s="5" t="s">
        <v>81</v>
      </c>
      <c r="H922" s="6">
        <v>45190</v>
      </c>
    </row>
    <row r="923" spans="1:8" x14ac:dyDescent="0.25">
      <c r="A923" s="5">
        <v>922</v>
      </c>
      <c r="B923" s="5" t="s">
        <v>72</v>
      </c>
      <c r="C923" s="5" t="s">
        <v>5</v>
      </c>
      <c r="D923" s="5" t="s">
        <v>26</v>
      </c>
      <c r="E923" s="6">
        <v>45393</v>
      </c>
      <c r="F923" s="5">
        <v>600.07000000000005</v>
      </c>
      <c r="G923" s="5" t="s">
        <v>81</v>
      </c>
      <c r="H923" s="6">
        <v>45397</v>
      </c>
    </row>
    <row r="924" spans="1:8" x14ac:dyDescent="0.25">
      <c r="A924" s="5">
        <v>923</v>
      </c>
      <c r="B924" s="5" t="s">
        <v>36</v>
      </c>
      <c r="C924" s="5" t="s">
        <v>5</v>
      </c>
      <c r="D924" s="5" t="s">
        <v>28</v>
      </c>
      <c r="E924" s="6">
        <v>44817</v>
      </c>
      <c r="F924" s="5">
        <v>964.32</v>
      </c>
      <c r="G924" s="5" t="s">
        <v>81</v>
      </c>
      <c r="H924" s="6">
        <v>44821</v>
      </c>
    </row>
    <row r="925" spans="1:8" x14ac:dyDescent="0.25">
      <c r="A925" s="5">
        <v>924</v>
      </c>
      <c r="B925" s="5" t="s">
        <v>66</v>
      </c>
      <c r="C925" s="5" t="s">
        <v>15</v>
      </c>
      <c r="D925" s="5" t="s">
        <v>22</v>
      </c>
      <c r="E925" s="6">
        <v>44950</v>
      </c>
      <c r="F925" s="5">
        <v>783.5</v>
      </c>
      <c r="G925" s="5" t="s">
        <v>82</v>
      </c>
      <c r="H925" s="5" t="s">
        <v>83</v>
      </c>
    </row>
    <row r="926" spans="1:8" x14ac:dyDescent="0.25">
      <c r="A926" s="5">
        <v>925</v>
      </c>
      <c r="B926" s="5" t="s">
        <v>64</v>
      </c>
      <c r="C926" s="5" t="s">
        <v>9</v>
      </c>
      <c r="D926" s="5" t="s">
        <v>33</v>
      </c>
      <c r="E926" s="6">
        <v>45052</v>
      </c>
      <c r="F926" s="5">
        <v>993.64</v>
      </c>
      <c r="G926" s="5" t="s">
        <v>82</v>
      </c>
      <c r="H926" s="5" t="s">
        <v>83</v>
      </c>
    </row>
    <row r="927" spans="1:8" x14ac:dyDescent="0.25">
      <c r="A927" s="5">
        <v>926</v>
      </c>
      <c r="B927" s="5" t="s">
        <v>68</v>
      </c>
      <c r="C927" s="5" t="s">
        <v>10</v>
      </c>
      <c r="D927" s="5" t="s">
        <v>22</v>
      </c>
      <c r="E927" s="6">
        <v>45192</v>
      </c>
      <c r="F927" s="5">
        <v>617.79999999999995</v>
      </c>
      <c r="G927" s="5" t="s">
        <v>82</v>
      </c>
      <c r="H927" s="5" t="s">
        <v>83</v>
      </c>
    </row>
    <row r="928" spans="1:8" x14ac:dyDescent="0.25">
      <c r="A928" s="5">
        <v>927</v>
      </c>
      <c r="B928" s="5" t="s">
        <v>58</v>
      </c>
      <c r="C928" s="5" t="s">
        <v>7</v>
      </c>
      <c r="D928" s="5" t="s">
        <v>20</v>
      </c>
      <c r="E928" s="6">
        <v>45323</v>
      </c>
      <c r="F928" s="5">
        <v>285.79000000000002</v>
      </c>
      <c r="G928" s="5" t="s">
        <v>81</v>
      </c>
      <c r="H928" s="6">
        <v>45331</v>
      </c>
    </row>
    <row r="929" spans="1:8" x14ac:dyDescent="0.25">
      <c r="A929" s="5">
        <v>928</v>
      </c>
      <c r="B929" s="5" t="s">
        <v>54</v>
      </c>
      <c r="C929" s="5" t="s">
        <v>9</v>
      </c>
      <c r="D929" s="5" t="s">
        <v>32</v>
      </c>
      <c r="E929" s="6">
        <v>45054</v>
      </c>
      <c r="F929" s="5">
        <v>618.71</v>
      </c>
      <c r="G929" s="5" t="s">
        <v>81</v>
      </c>
      <c r="H929" s="6">
        <v>45064</v>
      </c>
    </row>
    <row r="930" spans="1:8" x14ac:dyDescent="0.25">
      <c r="A930" s="5">
        <v>929</v>
      </c>
      <c r="B930" s="5" t="s">
        <v>40</v>
      </c>
      <c r="C930" s="5" t="s">
        <v>13</v>
      </c>
      <c r="D930" s="5" t="s">
        <v>29</v>
      </c>
      <c r="E930" s="6">
        <v>44998</v>
      </c>
      <c r="F930" s="5">
        <v>592.23</v>
      </c>
      <c r="G930" s="5" t="s">
        <v>82</v>
      </c>
      <c r="H930" s="5" t="s">
        <v>83</v>
      </c>
    </row>
    <row r="931" spans="1:8" x14ac:dyDescent="0.25">
      <c r="A931" s="5">
        <v>930</v>
      </c>
      <c r="B931" s="5" t="s">
        <v>58</v>
      </c>
      <c r="C931" s="5" t="s">
        <v>5</v>
      </c>
      <c r="D931" s="5" t="s">
        <v>28</v>
      </c>
      <c r="E931" s="6">
        <v>44940</v>
      </c>
      <c r="F931" s="5">
        <v>186.44</v>
      </c>
      <c r="G931" s="5" t="s">
        <v>82</v>
      </c>
      <c r="H931" s="5" t="s">
        <v>83</v>
      </c>
    </row>
    <row r="932" spans="1:8" x14ac:dyDescent="0.25">
      <c r="A932" s="5">
        <v>931</v>
      </c>
      <c r="B932" s="5" t="s">
        <v>72</v>
      </c>
      <c r="C932" s="5" t="s">
        <v>4</v>
      </c>
      <c r="D932" s="5" t="s">
        <v>31</v>
      </c>
      <c r="E932" s="6">
        <v>44935</v>
      </c>
      <c r="F932" s="5">
        <v>948.94</v>
      </c>
      <c r="G932" s="5" t="s">
        <v>81</v>
      </c>
      <c r="H932" s="6">
        <v>44937</v>
      </c>
    </row>
    <row r="933" spans="1:8" x14ac:dyDescent="0.25">
      <c r="A933" s="5">
        <v>932</v>
      </c>
      <c r="B933" s="5" t="s">
        <v>60</v>
      </c>
      <c r="C933" s="5" t="s">
        <v>7</v>
      </c>
      <c r="D933" s="5" t="s">
        <v>32</v>
      </c>
      <c r="E933" s="6">
        <v>45148</v>
      </c>
      <c r="F933" s="5">
        <v>601.30999999999995</v>
      </c>
      <c r="G933" s="5" t="s">
        <v>81</v>
      </c>
      <c r="H933" s="6">
        <v>45156</v>
      </c>
    </row>
    <row r="934" spans="1:8" x14ac:dyDescent="0.25">
      <c r="A934" s="5">
        <v>933</v>
      </c>
      <c r="B934" s="5" t="s">
        <v>56</v>
      </c>
      <c r="C934" s="5" t="s">
        <v>2</v>
      </c>
      <c r="D934" s="5" t="s">
        <v>20</v>
      </c>
      <c r="E934" s="6">
        <v>44945</v>
      </c>
      <c r="F934" s="5">
        <v>768.91</v>
      </c>
      <c r="G934" s="5" t="s">
        <v>82</v>
      </c>
      <c r="H934" s="5" t="s">
        <v>83</v>
      </c>
    </row>
    <row r="935" spans="1:8" x14ac:dyDescent="0.25">
      <c r="A935" s="5">
        <v>934</v>
      </c>
      <c r="B935" s="5" t="s">
        <v>68</v>
      </c>
      <c r="C935" s="5" t="s">
        <v>7</v>
      </c>
      <c r="D935" s="5" t="s">
        <v>20</v>
      </c>
      <c r="E935" s="6">
        <v>45463</v>
      </c>
      <c r="F935" s="5">
        <v>205.69</v>
      </c>
      <c r="G935" s="5" t="s">
        <v>81</v>
      </c>
      <c r="H935" s="6">
        <v>45471</v>
      </c>
    </row>
    <row r="936" spans="1:8" x14ac:dyDescent="0.25">
      <c r="A936" s="5">
        <v>935</v>
      </c>
      <c r="B936" s="5" t="s">
        <v>52</v>
      </c>
      <c r="C936" s="5" t="s">
        <v>7</v>
      </c>
      <c r="D936" s="5" t="s">
        <v>30</v>
      </c>
      <c r="E936" s="6">
        <v>45230</v>
      </c>
      <c r="F936" s="5">
        <v>632.03</v>
      </c>
      <c r="G936" s="5" t="s">
        <v>82</v>
      </c>
      <c r="H936" s="5" t="s">
        <v>83</v>
      </c>
    </row>
    <row r="937" spans="1:8" x14ac:dyDescent="0.25">
      <c r="A937" s="5">
        <v>936</v>
      </c>
      <c r="B937" s="5" t="s">
        <v>58</v>
      </c>
      <c r="C937" s="5" t="s">
        <v>13</v>
      </c>
      <c r="D937" s="5" t="s">
        <v>22</v>
      </c>
      <c r="E937" s="6">
        <v>45333</v>
      </c>
      <c r="F937" s="5">
        <v>265.12</v>
      </c>
      <c r="G937" s="5" t="s">
        <v>81</v>
      </c>
      <c r="H937" s="6">
        <v>45348</v>
      </c>
    </row>
    <row r="938" spans="1:8" x14ac:dyDescent="0.25">
      <c r="A938" s="5">
        <v>937</v>
      </c>
      <c r="B938" s="5" t="s">
        <v>64</v>
      </c>
      <c r="C938" s="5" t="s">
        <v>13</v>
      </c>
      <c r="D938" s="5" t="s">
        <v>30</v>
      </c>
      <c r="E938" s="6">
        <v>45410</v>
      </c>
      <c r="F938" s="5">
        <v>956.77</v>
      </c>
      <c r="G938" s="5" t="s">
        <v>81</v>
      </c>
      <c r="H938" s="6">
        <v>45425</v>
      </c>
    </row>
    <row r="939" spans="1:8" x14ac:dyDescent="0.25">
      <c r="A939" s="5">
        <v>938</v>
      </c>
      <c r="B939" s="5" t="s">
        <v>56</v>
      </c>
      <c r="C939" s="5" t="s">
        <v>5</v>
      </c>
      <c r="D939" s="5" t="s">
        <v>33</v>
      </c>
      <c r="E939" s="6">
        <v>44954</v>
      </c>
      <c r="F939" s="5">
        <v>387.68</v>
      </c>
      <c r="G939" s="5" t="s">
        <v>81</v>
      </c>
      <c r="H939" s="6">
        <v>44958</v>
      </c>
    </row>
    <row r="940" spans="1:8" x14ac:dyDescent="0.25">
      <c r="A940" s="5">
        <v>939</v>
      </c>
      <c r="B940" s="5" t="s">
        <v>54</v>
      </c>
      <c r="C940" s="5" t="s">
        <v>14</v>
      </c>
      <c r="D940" s="5" t="s">
        <v>32</v>
      </c>
      <c r="E940" s="6">
        <v>44906</v>
      </c>
      <c r="F940" s="5">
        <v>348.74</v>
      </c>
      <c r="G940" s="5" t="s">
        <v>81</v>
      </c>
      <c r="H940" s="6">
        <v>44924</v>
      </c>
    </row>
    <row r="941" spans="1:8" x14ac:dyDescent="0.25">
      <c r="A941" s="5">
        <v>940</v>
      </c>
      <c r="B941" s="5" t="s">
        <v>54</v>
      </c>
      <c r="C941" s="5" t="s">
        <v>11</v>
      </c>
      <c r="D941" s="5" t="s">
        <v>30</v>
      </c>
      <c r="E941" s="6">
        <v>45498</v>
      </c>
      <c r="F941" s="5">
        <v>298.64</v>
      </c>
      <c r="G941" s="5" t="s">
        <v>81</v>
      </c>
      <c r="H941" s="6">
        <v>45510</v>
      </c>
    </row>
    <row r="942" spans="1:8" x14ac:dyDescent="0.25">
      <c r="A942" s="5">
        <v>941</v>
      </c>
      <c r="B942" s="5" t="s">
        <v>68</v>
      </c>
      <c r="C942" s="5" t="s">
        <v>14</v>
      </c>
      <c r="D942" s="5" t="s">
        <v>31</v>
      </c>
      <c r="E942" s="6">
        <v>45215</v>
      </c>
      <c r="F942" s="5">
        <v>301.33999999999997</v>
      </c>
      <c r="G942" s="5" t="s">
        <v>81</v>
      </c>
      <c r="H942" s="6">
        <v>45233</v>
      </c>
    </row>
    <row r="943" spans="1:8" x14ac:dyDescent="0.25">
      <c r="A943" s="5">
        <v>942</v>
      </c>
      <c r="B943" s="5" t="s">
        <v>52</v>
      </c>
      <c r="C943" s="5" t="s">
        <v>7</v>
      </c>
      <c r="D943" s="5" t="s">
        <v>28</v>
      </c>
      <c r="E943" s="6">
        <v>44782</v>
      </c>
      <c r="F943" s="5">
        <v>639.78</v>
      </c>
      <c r="G943" s="5" t="s">
        <v>82</v>
      </c>
      <c r="H943" s="5" t="s">
        <v>83</v>
      </c>
    </row>
    <row r="944" spans="1:8" x14ac:dyDescent="0.25">
      <c r="A944" s="5">
        <v>943</v>
      </c>
      <c r="B944" s="5" t="s">
        <v>68</v>
      </c>
      <c r="C944" s="5" t="s">
        <v>4</v>
      </c>
      <c r="D944" s="5" t="s">
        <v>24</v>
      </c>
      <c r="E944" s="6">
        <v>45037</v>
      </c>
      <c r="F944" s="5">
        <v>638.98</v>
      </c>
      <c r="G944" s="5" t="s">
        <v>81</v>
      </c>
      <c r="H944" s="6">
        <v>45039</v>
      </c>
    </row>
    <row r="945" spans="1:8" x14ac:dyDescent="0.25">
      <c r="A945" s="5">
        <v>944</v>
      </c>
      <c r="B945" s="5" t="s">
        <v>60</v>
      </c>
      <c r="C945" s="5" t="s">
        <v>10</v>
      </c>
      <c r="D945" s="5" t="s">
        <v>26</v>
      </c>
      <c r="E945" s="6">
        <v>44970</v>
      </c>
      <c r="F945" s="5">
        <v>588.54</v>
      </c>
      <c r="G945" s="5" t="s">
        <v>81</v>
      </c>
      <c r="H945" s="6">
        <v>44976</v>
      </c>
    </row>
    <row r="946" spans="1:8" x14ac:dyDescent="0.25">
      <c r="A946" s="5">
        <v>945</v>
      </c>
      <c r="B946" s="5" t="s">
        <v>68</v>
      </c>
      <c r="C946" s="5" t="s">
        <v>14</v>
      </c>
      <c r="D946" s="5" t="s">
        <v>32</v>
      </c>
      <c r="E946" s="6">
        <v>45198</v>
      </c>
      <c r="F946" s="5">
        <v>102.95</v>
      </c>
      <c r="G946" s="5" t="s">
        <v>81</v>
      </c>
      <c r="H946" s="6">
        <v>45216</v>
      </c>
    </row>
    <row r="947" spans="1:8" x14ac:dyDescent="0.25">
      <c r="A947" s="5">
        <v>946</v>
      </c>
      <c r="B947" s="5" t="s">
        <v>54</v>
      </c>
      <c r="C947" s="5" t="s">
        <v>11</v>
      </c>
      <c r="D947" s="5" t="s">
        <v>20</v>
      </c>
      <c r="E947" s="6">
        <v>44879</v>
      </c>
      <c r="F947" s="5">
        <v>468.66</v>
      </c>
      <c r="G947" s="5" t="s">
        <v>81</v>
      </c>
      <c r="H947" s="6">
        <v>44891</v>
      </c>
    </row>
    <row r="948" spans="1:8" x14ac:dyDescent="0.25">
      <c r="A948" s="5">
        <v>947</v>
      </c>
      <c r="B948" s="5" t="s">
        <v>56</v>
      </c>
      <c r="C948" s="5" t="s">
        <v>11</v>
      </c>
      <c r="D948" s="5" t="s">
        <v>29</v>
      </c>
      <c r="E948" s="6">
        <v>45386</v>
      </c>
      <c r="F948" s="5">
        <v>964.75</v>
      </c>
      <c r="G948" s="5" t="s">
        <v>81</v>
      </c>
      <c r="H948" s="6">
        <v>45398</v>
      </c>
    </row>
    <row r="949" spans="1:8" x14ac:dyDescent="0.25">
      <c r="A949" s="5">
        <v>948</v>
      </c>
      <c r="B949" s="5" t="s">
        <v>44</v>
      </c>
      <c r="C949" s="5" t="s">
        <v>7</v>
      </c>
      <c r="D949" s="5" t="s">
        <v>24</v>
      </c>
      <c r="E949" s="6">
        <v>45185</v>
      </c>
      <c r="F949" s="5">
        <v>528.32000000000005</v>
      </c>
      <c r="G949" s="5" t="s">
        <v>81</v>
      </c>
      <c r="H949" s="6">
        <v>45193</v>
      </c>
    </row>
    <row r="950" spans="1:8" x14ac:dyDescent="0.25">
      <c r="A950" s="5">
        <v>949</v>
      </c>
      <c r="B950" s="5" t="s">
        <v>50</v>
      </c>
      <c r="C950" s="5" t="s">
        <v>13</v>
      </c>
      <c r="D950" s="5" t="s">
        <v>24</v>
      </c>
      <c r="E950" s="6">
        <v>45125</v>
      </c>
      <c r="F950" s="5">
        <v>138.86000000000001</v>
      </c>
      <c r="G950" s="5" t="s">
        <v>82</v>
      </c>
      <c r="H950" s="5" t="s">
        <v>83</v>
      </c>
    </row>
    <row r="951" spans="1:8" x14ac:dyDescent="0.25">
      <c r="A951" s="5">
        <v>950</v>
      </c>
      <c r="B951" s="5" t="s">
        <v>68</v>
      </c>
      <c r="C951" s="5" t="s">
        <v>2</v>
      </c>
      <c r="D951" s="5" t="s">
        <v>31</v>
      </c>
      <c r="E951" s="6">
        <v>45218</v>
      </c>
      <c r="F951" s="5">
        <v>619.39</v>
      </c>
      <c r="G951" s="5" t="s">
        <v>81</v>
      </c>
      <c r="H951" s="6">
        <v>45219</v>
      </c>
    </row>
    <row r="952" spans="1:8" x14ac:dyDescent="0.25">
      <c r="A952" s="5">
        <v>951</v>
      </c>
      <c r="B952" s="5" t="s">
        <v>66</v>
      </c>
      <c r="C952" s="5" t="s">
        <v>11</v>
      </c>
      <c r="D952" s="5" t="s">
        <v>20</v>
      </c>
      <c r="E952" s="6">
        <v>45436</v>
      </c>
      <c r="F952" s="5">
        <v>321.17</v>
      </c>
      <c r="G952" s="5" t="s">
        <v>81</v>
      </c>
      <c r="H952" s="6">
        <v>45448</v>
      </c>
    </row>
    <row r="953" spans="1:8" x14ac:dyDescent="0.25">
      <c r="A953" s="5">
        <v>952</v>
      </c>
      <c r="B953" s="5" t="s">
        <v>56</v>
      </c>
      <c r="C953" s="5" t="s">
        <v>10</v>
      </c>
      <c r="D953" s="5" t="s">
        <v>31</v>
      </c>
      <c r="E953" s="6">
        <v>45281</v>
      </c>
      <c r="F953" s="5">
        <v>753.06</v>
      </c>
      <c r="G953" s="5" t="s">
        <v>81</v>
      </c>
      <c r="H953" s="6">
        <v>45287</v>
      </c>
    </row>
    <row r="954" spans="1:8" x14ac:dyDescent="0.25">
      <c r="A954" s="5">
        <v>953</v>
      </c>
      <c r="B954" s="5" t="s">
        <v>60</v>
      </c>
      <c r="C954" s="5" t="s">
        <v>4</v>
      </c>
      <c r="D954" s="5" t="s">
        <v>30</v>
      </c>
      <c r="E954" s="6">
        <v>44824</v>
      </c>
      <c r="F954" s="5">
        <v>972.1</v>
      </c>
      <c r="G954" s="5" t="s">
        <v>81</v>
      </c>
      <c r="H954" s="6">
        <v>44826</v>
      </c>
    </row>
    <row r="955" spans="1:8" x14ac:dyDescent="0.25">
      <c r="A955" s="5">
        <v>954</v>
      </c>
      <c r="B955" s="5" t="s">
        <v>64</v>
      </c>
      <c r="C955" s="5" t="s">
        <v>14</v>
      </c>
      <c r="D955" s="5" t="s">
        <v>26</v>
      </c>
      <c r="E955" s="6">
        <v>45356</v>
      </c>
      <c r="F955" s="5">
        <v>177.53</v>
      </c>
      <c r="G955" s="5" t="s">
        <v>81</v>
      </c>
      <c r="H955" s="6">
        <v>45374</v>
      </c>
    </row>
    <row r="956" spans="1:8" x14ac:dyDescent="0.25">
      <c r="A956" s="5">
        <v>955</v>
      </c>
      <c r="B956" s="5" t="s">
        <v>62</v>
      </c>
      <c r="C956" s="5" t="s">
        <v>14</v>
      </c>
      <c r="D956" s="5" t="s">
        <v>29</v>
      </c>
      <c r="E956" s="6">
        <v>45272</v>
      </c>
      <c r="F956" s="5">
        <v>345.83</v>
      </c>
      <c r="G956" s="5" t="s">
        <v>82</v>
      </c>
      <c r="H956" s="5" t="s">
        <v>83</v>
      </c>
    </row>
    <row r="957" spans="1:8" x14ac:dyDescent="0.25">
      <c r="A957" s="5">
        <v>956</v>
      </c>
      <c r="B957" s="5" t="s">
        <v>66</v>
      </c>
      <c r="C957" s="5" t="s">
        <v>7</v>
      </c>
      <c r="D957" s="5" t="s">
        <v>33</v>
      </c>
      <c r="E957" s="6">
        <v>45276</v>
      </c>
      <c r="F957" s="5">
        <v>539.35</v>
      </c>
      <c r="G957" s="5" t="s">
        <v>81</v>
      </c>
      <c r="H957" s="6">
        <v>45284</v>
      </c>
    </row>
    <row r="958" spans="1:8" x14ac:dyDescent="0.25">
      <c r="A958" s="5">
        <v>957</v>
      </c>
      <c r="B958" s="5" t="s">
        <v>46</v>
      </c>
      <c r="C958" s="5" t="s">
        <v>10</v>
      </c>
      <c r="D958" s="5" t="s">
        <v>20</v>
      </c>
      <c r="E958" s="6">
        <v>45438</v>
      </c>
      <c r="F958" s="5">
        <v>753.55</v>
      </c>
      <c r="G958" s="5" t="s">
        <v>81</v>
      </c>
      <c r="H958" s="6">
        <v>45444</v>
      </c>
    </row>
    <row r="959" spans="1:8" x14ac:dyDescent="0.25">
      <c r="A959" s="5">
        <v>958</v>
      </c>
      <c r="B959" s="5" t="s">
        <v>72</v>
      </c>
      <c r="C959" s="5" t="s">
        <v>11</v>
      </c>
      <c r="D959" s="5" t="s">
        <v>30</v>
      </c>
      <c r="E959" s="6">
        <v>45048</v>
      </c>
      <c r="F959" s="5">
        <v>436.2</v>
      </c>
      <c r="G959" s="5" t="s">
        <v>82</v>
      </c>
      <c r="H959" s="5" t="s">
        <v>83</v>
      </c>
    </row>
    <row r="960" spans="1:8" x14ac:dyDescent="0.25">
      <c r="A960" s="5">
        <v>959</v>
      </c>
      <c r="B960" s="5" t="s">
        <v>72</v>
      </c>
      <c r="C960" s="5" t="s">
        <v>14</v>
      </c>
      <c r="D960" s="5" t="s">
        <v>32</v>
      </c>
      <c r="E960" s="6">
        <v>45359</v>
      </c>
      <c r="F960" s="5">
        <v>608.05999999999995</v>
      </c>
      <c r="G960" s="5" t="s">
        <v>82</v>
      </c>
      <c r="H960" s="5" t="s">
        <v>83</v>
      </c>
    </row>
    <row r="961" spans="1:8" x14ac:dyDescent="0.25">
      <c r="A961" s="5">
        <v>960</v>
      </c>
      <c r="B961" s="5" t="s">
        <v>64</v>
      </c>
      <c r="C961" s="5" t="s">
        <v>7</v>
      </c>
      <c r="D961" s="5" t="s">
        <v>30</v>
      </c>
      <c r="E961" s="6">
        <v>45138</v>
      </c>
      <c r="F961" s="5">
        <v>625.22</v>
      </c>
      <c r="G961" s="5" t="s">
        <v>82</v>
      </c>
      <c r="H961" s="5" t="s">
        <v>83</v>
      </c>
    </row>
    <row r="962" spans="1:8" x14ac:dyDescent="0.25">
      <c r="A962" s="5">
        <v>961</v>
      </c>
      <c r="B962" s="5" t="s">
        <v>74</v>
      </c>
      <c r="C962" s="5" t="s">
        <v>11</v>
      </c>
      <c r="D962" s="5" t="s">
        <v>33</v>
      </c>
      <c r="E962" s="6">
        <v>45164</v>
      </c>
      <c r="F962" s="5">
        <v>316.24</v>
      </c>
      <c r="G962" s="5" t="s">
        <v>81</v>
      </c>
      <c r="H962" s="6">
        <v>45176</v>
      </c>
    </row>
    <row r="963" spans="1:8" x14ac:dyDescent="0.25">
      <c r="A963" s="5">
        <v>962</v>
      </c>
      <c r="B963" s="5" t="s">
        <v>56</v>
      </c>
      <c r="C963" s="5" t="s">
        <v>9</v>
      </c>
      <c r="D963" s="5" t="s">
        <v>26</v>
      </c>
      <c r="E963" s="6">
        <v>45494</v>
      </c>
      <c r="F963" s="5">
        <v>927.96</v>
      </c>
      <c r="G963" s="5" t="s">
        <v>82</v>
      </c>
      <c r="H963" s="5" t="s">
        <v>83</v>
      </c>
    </row>
    <row r="964" spans="1:8" x14ac:dyDescent="0.25">
      <c r="A964" s="5">
        <v>963</v>
      </c>
      <c r="B964" s="5" t="s">
        <v>42</v>
      </c>
      <c r="C964" s="5" t="s">
        <v>4</v>
      </c>
      <c r="D964" s="5" t="s">
        <v>22</v>
      </c>
      <c r="E964" s="6">
        <v>45031</v>
      </c>
      <c r="F964" s="5">
        <v>647.35</v>
      </c>
      <c r="G964" s="5" t="s">
        <v>82</v>
      </c>
      <c r="H964" s="5" t="s">
        <v>83</v>
      </c>
    </row>
    <row r="965" spans="1:8" x14ac:dyDescent="0.25">
      <c r="A965" s="5">
        <v>964</v>
      </c>
      <c r="B965" s="5" t="s">
        <v>52</v>
      </c>
      <c r="C965" s="5" t="s">
        <v>14</v>
      </c>
      <c r="D965" s="5" t="s">
        <v>20</v>
      </c>
      <c r="E965" s="6">
        <v>44880</v>
      </c>
      <c r="F965" s="5">
        <v>750.88</v>
      </c>
      <c r="G965" s="5" t="s">
        <v>81</v>
      </c>
      <c r="H965" s="6">
        <v>44898</v>
      </c>
    </row>
    <row r="966" spans="1:8" x14ac:dyDescent="0.25">
      <c r="A966" s="5">
        <v>965</v>
      </c>
      <c r="B966" s="5" t="s">
        <v>62</v>
      </c>
      <c r="C966" s="5" t="s">
        <v>14</v>
      </c>
      <c r="D966" s="5" t="s">
        <v>30</v>
      </c>
      <c r="E966" s="6">
        <v>44922</v>
      </c>
      <c r="F966" s="5">
        <v>292.45</v>
      </c>
      <c r="G966" s="5" t="s">
        <v>81</v>
      </c>
      <c r="H966" s="6">
        <v>44940</v>
      </c>
    </row>
    <row r="967" spans="1:8" x14ac:dyDescent="0.25">
      <c r="A967" s="5">
        <v>966</v>
      </c>
      <c r="B967" s="5" t="s">
        <v>36</v>
      </c>
      <c r="C967" s="5" t="s">
        <v>2</v>
      </c>
      <c r="D967" s="5" t="s">
        <v>33</v>
      </c>
      <c r="E967" s="6">
        <v>44997</v>
      </c>
      <c r="F967" s="5">
        <v>926.68</v>
      </c>
      <c r="G967" s="5" t="s">
        <v>81</v>
      </c>
      <c r="H967" s="6">
        <v>44998</v>
      </c>
    </row>
    <row r="968" spans="1:8" x14ac:dyDescent="0.25">
      <c r="A968" s="5">
        <v>967</v>
      </c>
      <c r="B968" s="5" t="s">
        <v>38</v>
      </c>
      <c r="C968" s="5" t="s">
        <v>14</v>
      </c>
      <c r="D968" s="5" t="s">
        <v>32</v>
      </c>
      <c r="E968" s="6">
        <v>45198</v>
      </c>
      <c r="F968" s="5">
        <v>976.14</v>
      </c>
      <c r="G968" s="5" t="s">
        <v>81</v>
      </c>
      <c r="H968" s="6">
        <v>45216</v>
      </c>
    </row>
    <row r="969" spans="1:8" x14ac:dyDescent="0.25">
      <c r="A969" s="5">
        <v>968</v>
      </c>
      <c r="B969" s="5" t="s">
        <v>40</v>
      </c>
      <c r="C969" s="5" t="s">
        <v>4</v>
      </c>
      <c r="D969" s="5" t="s">
        <v>26</v>
      </c>
      <c r="E969" s="6">
        <v>45489</v>
      </c>
      <c r="F969" s="5">
        <v>970.06</v>
      </c>
      <c r="G969" s="5" t="s">
        <v>82</v>
      </c>
      <c r="H969" s="5" t="s">
        <v>83</v>
      </c>
    </row>
    <row r="970" spans="1:8" x14ac:dyDescent="0.25">
      <c r="A970" s="5">
        <v>969</v>
      </c>
      <c r="B970" s="5" t="s">
        <v>48</v>
      </c>
      <c r="C970" s="5" t="s">
        <v>10</v>
      </c>
      <c r="D970" s="5" t="s">
        <v>26</v>
      </c>
      <c r="E970" s="6">
        <v>44909</v>
      </c>
      <c r="F970" s="5">
        <v>366.26</v>
      </c>
      <c r="G970" s="5" t="s">
        <v>81</v>
      </c>
      <c r="H970" s="6">
        <v>44915</v>
      </c>
    </row>
    <row r="971" spans="1:8" x14ac:dyDescent="0.25">
      <c r="A971" s="5">
        <v>970</v>
      </c>
      <c r="B971" s="5" t="s">
        <v>66</v>
      </c>
      <c r="C971" s="5" t="s">
        <v>11</v>
      </c>
      <c r="D971" s="5" t="s">
        <v>22</v>
      </c>
      <c r="E971" s="6">
        <v>44804</v>
      </c>
      <c r="F971" s="5">
        <v>757</v>
      </c>
      <c r="G971" s="5" t="s">
        <v>82</v>
      </c>
      <c r="H971" s="5" t="s">
        <v>83</v>
      </c>
    </row>
    <row r="972" spans="1:8" x14ac:dyDescent="0.25">
      <c r="A972" s="5">
        <v>971</v>
      </c>
      <c r="B972" s="5" t="s">
        <v>72</v>
      </c>
      <c r="C972" s="5" t="s">
        <v>9</v>
      </c>
      <c r="D972" s="5" t="s">
        <v>20</v>
      </c>
      <c r="E972" s="6">
        <v>45265</v>
      </c>
      <c r="F972" s="5">
        <v>949.78</v>
      </c>
      <c r="G972" s="5" t="s">
        <v>81</v>
      </c>
      <c r="H972" s="6">
        <v>45275</v>
      </c>
    </row>
    <row r="973" spans="1:8" x14ac:dyDescent="0.25">
      <c r="A973" s="5">
        <v>972</v>
      </c>
      <c r="B973" s="5" t="s">
        <v>50</v>
      </c>
      <c r="C973" s="5" t="s">
        <v>7</v>
      </c>
      <c r="D973" s="5" t="s">
        <v>28</v>
      </c>
      <c r="E973" s="6">
        <v>45369</v>
      </c>
      <c r="F973" s="5">
        <v>193.05</v>
      </c>
      <c r="G973" s="5" t="s">
        <v>81</v>
      </c>
      <c r="H973" s="6">
        <v>45377</v>
      </c>
    </row>
    <row r="974" spans="1:8" x14ac:dyDescent="0.25">
      <c r="A974" s="5">
        <v>973</v>
      </c>
      <c r="B974" s="5" t="s">
        <v>58</v>
      </c>
      <c r="C974" s="5" t="s">
        <v>15</v>
      </c>
      <c r="D974" s="5" t="s">
        <v>22</v>
      </c>
      <c r="E974" s="6">
        <v>45242</v>
      </c>
      <c r="F974" s="5">
        <v>936.09</v>
      </c>
      <c r="G974" s="5" t="s">
        <v>81</v>
      </c>
      <c r="H974" s="6">
        <v>45262</v>
      </c>
    </row>
    <row r="975" spans="1:8" x14ac:dyDescent="0.25">
      <c r="A975" s="5">
        <v>974</v>
      </c>
      <c r="B975" s="5" t="s">
        <v>74</v>
      </c>
      <c r="C975" s="5" t="s">
        <v>7</v>
      </c>
      <c r="D975" s="5" t="s">
        <v>26</v>
      </c>
      <c r="E975" s="6">
        <v>45169</v>
      </c>
      <c r="F975" s="5">
        <v>920.32</v>
      </c>
      <c r="G975" s="5" t="s">
        <v>81</v>
      </c>
      <c r="H975" s="6">
        <v>45177</v>
      </c>
    </row>
    <row r="976" spans="1:8" x14ac:dyDescent="0.25">
      <c r="A976" s="5">
        <v>975</v>
      </c>
      <c r="B976" s="5" t="s">
        <v>64</v>
      </c>
      <c r="C976" s="5" t="s">
        <v>4</v>
      </c>
      <c r="D976" s="5" t="s">
        <v>26</v>
      </c>
      <c r="E976" s="6">
        <v>45385</v>
      </c>
      <c r="F976" s="5">
        <v>294.31</v>
      </c>
      <c r="G976" s="5" t="s">
        <v>81</v>
      </c>
      <c r="H976" s="6">
        <v>45387</v>
      </c>
    </row>
    <row r="977" spans="1:8" x14ac:dyDescent="0.25">
      <c r="A977" s="5">
        <v>976</v>
      </c>
      <c r="B977" s="5" t="s">
        <v>70</v>
      </c>
      <c r="C977" s="5" t="s">
        <v>13</v>
      </c>
      <c r="D977" s="5" t="s">
        <v>24</v>
      </c>
      <c r="E977" s="6">
        <v>45003</v>
      </c>
      <c r="F977" s="5">
        <v>739.79</v>
      </c>
      <c r="G977" s="5" t="s">
        <v>82</v>
      </c>
      <c r="H977" s="5" t="s">
        <v>83</v>
      </c>
    </row>
    <row r="978" spans="1:8" x14ac:dyDescent="0.25">
      <c r="A978" s="5">
        <v>977</v>
      </c>
      <c r="B978" s="5" t="s">
        <v>40</v>
      </c>
      <c r="C978" s="5" t="s">
        <v>13</v>
      </c>
      <c r="D978" s="5" t="s">
        <v>32</v>
      </c>
      <c r="E978" s="6">
        <v>45137</v>
      </c>
      <c r="F978" s="5">
        <v>364.47</v>
      </c>
      <c r="G978" s="5" t="s">
        <v>81</v>
      </c>
      <c r="H978" s="6">
        <v>45152</v>
      </c>
    </row>
    <row r="979" spans="1:8" x14ac:dyDescent="0.25">
      <c r="A979" s="5">
        <v>978</v>
      </c>
      <c r="B979" s="5" t="s">
        <v>56</v>
      </c>
      <c r="C979" s="5" t="s">
        <v>13</v>
      </c>
      <c r="D979" s="5" t="s">
        <v>31</v>
      </c>
      <c r="E979" s="6">
        <v>44918</v>
      </c>
      <c r="F979" s="5">
        <v>416.21</v>
      </c>
      <c r="G979" s="5" t="s">
        <v>81</v>
      </c>
      <c r="H979" s="6">
        <v>44933</v>
      </c>
    </row>
    <row r="980" spans="1:8" x14ac:dyDescent="0.25">
      <c r="A980" s="5">
        <v>979</v>
      </c>
      <c r="B980" s="5" t="s">
        <v>58</v>
      </c>
      <c r="C980" s="5" t="s">
        <v>13</v>
      </c>
      <c r="D980" s="5" t="s">
        <v>31</v>
      </c>
      <c r="E980" s="6">
        <v>45292</v>
      </c>
      <c r="F980" s="5">
        <v>848.01</v>
      </c>
      <c r="G980" s="5" t="s">
        <v>81</v>
      </c>
      <c r="H980" s="6">
        <v>45307</v>
      </c>
    </row>
    <row r="981" spans="1:8" x14ac:dyDescent="0.25">
      <c r="A981" s="5">
        <v>980</v>
      </c>
      <c r="B981" s="5" t="s">
        <v>70</v>
      </c>
      <c r="C981" s="5" t="s">
        <v>15</v>
      </c>
      <c r="D981" s="5" t="s">
        <v>32</v>
      </c>
      <c r="E981" s="6">
        <v>44918</v>
      </c>
      <c r="F981" s="5">
        <v>838.4</v>
      </c>
      <c r="G981" s="5" t="s">
        <v>81</v>
      </c>
      <c r="H981" s="6">
        <v>44938</v>
      </c>
    </row>
    <row r="982" spans="1:8" x14ac:dyDescent="0.25">
      <c r="A982" s="5">
        <v>981</v>
      </c>
      <c r="B982" s="5" t="s">
        <v>46</v>
      </c>
      <c r="C982" s="5" t="s">
        <v>7</v>
      </c>
      <c r="D982" s="5" t="s">
        <v>22</v>
      </c>
      <c r="E982" s="6">
        <v>45364</v>
      </c>
      <c r="F982" s="5">
        <v>791.07</v>
      </c>
      <c r="G982" s="5" t="s">
        <v>81</v>
      </c>
      <c r="H982" s="6">
        <v>45372</v>
      </c>
    </row>
    <row r="983" spans="1:8" x14ac:dyDescent="0.25">
      <c r="A983" s="5">
        <v>982</v>
      </c>
      <c r="B983" s="5" t="s">
        <v>54</v>
      </c>
      <c r="C983" s="5" t="s">
        <v>9</v>
      </c>
      <c r="D983" s="5" t="s">
        <v>26</v>
      </c>
      <c r="E983" s="6">
        <v>45395</v>
      </c>
      <c r="F983" s="5">
        <v>227.5</v>
      </c>
      <c r="G983" s="5" t="s">
        <v>81</v>
      </c>
      <c r="H983" s="6">
        <v>45405</v>
      </c>
    </row>
    <row r="984" spans="1:8" x14ac:dyDescent="0.25">
      <c r="A984" s="5">
        <v>983</v>
      </c>
      <c r="B984" s="5" t="s">
        <v>62</v>
      </c>
      <c r="C984" s="5" t="s">
        <v>2</v>
      </c>
      <c r="D984" s="5" t="s">
        <v>31</v>
      </c>
      <c r="E984" s="6">
        <v>45157</v>
      </c>
      <c r="F984" s="5">
        <v>365.33</v>
      </c>
      <c r="G984" s="5" t="s">
        <v>81</v>
      </c>
      <c r="H984" s="6">
        <v>45158</v>
      </c>
    </row>
    <row r="985" spans="1:8" x14ac:dyDescent="0.25">
      <c r="A985" s="5">
        <v>984</v>
      </c>
      <c r="B985" s="5" t="s">
        <v>46</v>
      </c>
      <c r="C985" s="5" t="s">
        <v>13</v>
      </c>
      <c r="D985" s="5" t="s">
        <v>29</v>
      </c>
      <c r="E985" s="6">
        <v>44831</v>
      </c>
      <c r="F985" s="5">
        <v>356.71</v>
      </c>
      <c r="G985" s="5" t="s">
        <v>82</v>
      </c>
      <c r="H985" s="5" t="s">
        <v>83</v>
      </c>
    </row>
    <row r="986" spans="1:8" x14ac:dyDescent="0.25">
      <c r="A986" s="5">
        <v>985</v>
      </c>
      <c r="B986" s="5" t="s">
        <v>48</v>
      </c>
      <c r="C986" s="5" t="s">
        <v>2</v>
      </c>
      <c r="D986" s="5" t="s">
        <v>29</v>
      </c>
      <c r="E986" s="6">
        <v>44852</v>
      </c>
      <c r="F986" s="5">
        <v>761.64</v>
      </c>
      <c r="G986" s="5" t="s">
        <v>81</v>
      </c>
      <c r="H986" s="6">
        <v>44853</v>
      </c>
    </row>
    <row r="987" spans="1:8" x14ac:dyDescent="0.25">
      <c r="A987" s="5">
        <v>986</v>
      </c>
      <c r="B987" s="5" t="s">
        <v>72</v>
      </c>
      <c r="C987" s="5" t="s">
        <v>9</v>
      </c>
      <c r="D987" s="5" t="s">
        <v>29</v>
      </c>
      <c r="E987" s="6">
        <v>45364</v>
      </c>
      <c r="F987" s="5">
        <v>736.31</v>
      </c>
      <c r="G987" s="5" t="s">
        <v>82</v>
      </c>
      <c r="H987" s="5" t="s">
        <v>83</v>
      </c>
    </row>
    <row r="988" spans="1:8" x14ac:dyDescent="0.25">
      <c r="A988" s="5">
        <v>987</v>
      </c>
      <c r="B988" s="5" t="s">
        <v>58</v>
      </c>
      <c r="C988" s="5" t="s">
        <v>15</v>
      </c>
      <c r="D988" s="5" t="s">
        <v>20</v>
      </c>
      <c r="E988" s="6">
        <v>44821</v>
      </c>
      <c r="F988" s="5">
        <v>688.51</v>
      </c>
      <c r="G988" s="5" t="s">
        <v>82</v>
      </c>
      <c r="H988" s="5" t="s">
        <v>83</v>
      </c>
    </row>
    <row r="989" spans="1:8" x14ac:dyDescent="0.25">
      <c r="A989" s="5">
        <v>988</v>
      </c>
      <c r="B989" s="5" t="s">
        <v>56</v>
      </c>
      <c r="C989" s="5" t="s">
        <v>10</v>
      </c>
      <c r="D989" s="5" t="s">
        <v>28</v>
      </c>
      <c r="E989" s="6">
        <v>45175</v>
      </c>
      <c r="F989" s="5">
        <v>441.72</v>
      </c>
      <c r="G989" s="5" t="s">
        <v>81</v>
      </c>
      <c r="H989" s="6">
        <v>45181</v>
      </c>
    </row>
    <row r="990" spans="1:8" x14ac:dyDescent="0.25">
      <c r="A990" s="5">
        <v>989</v>
      </c>
      <c r="B990" s="5" t="s">
        <v>66</v>
      </c>
      <c r="C990" s="5" t="s">
        <v>5</v>
      </c>
      <c r="D990" s="5" t="s">
        <v>20</v>
      </c>
      <c r="E990" s="6">
        <v>44828</v>
      </c>
      <c r="F990" s="5">
        <v>462.74</v>
      </c>
      <c r="G990" s="5" t="s">
        <v>81</v>
      </c>
      <c r="H990" s="6">
        <v>44832</v>
      </c>
    </row>
    <row r="991" spans="1:8" x14ac:dyDescent="0.25">
      <c r="A991" s="5">
        <v>990</v>
      </c>
      <c r="B991" s="5" t="s">
        <v>74</v>
      </c>
      <c r="C991" s="5" t="s">
        <v>14</v>
      </c>
      <c r="D991" s="5" t="s">
        <v>22</v>
      </c>
      <c r="E991" s="6">
        <v>45417</v>
      </c>
      <c r="F991" s="5">
        <v>116.51</v>
      </c>
      <c r="G991" s="5" t="s">
        <v>82</v>
      </c>
      <c r="H991" s="5" t="s">
        <v>83</v>
      </c>
    </row>
    <row r="992" spans="1:8" x14ac:dyDescent="0.25">
      <c r="A992" s="5">
        <v>991</v>
      </c>
      <c r="B992" s="5" t="s">
        <v>58</v>
      </c>
      <c r="C992" s="5" t="s">
        <v>13</v>
      </c>
      <c r="D992" s="5" t="s">
        <v>30</v>
      </c>
      <c r="E992" s="6">
        <v>45146</v>
      </c>
      <c r="F992" s="5">
        <v>949.68</v>
      </c>
      <c r="G992" s="5" t="s">
        <v>81</v>
      </c>
      <c r="H992" s="6">
        <v>45161</v>
      </c>
    </row>
    <row r="993" spans="1:8" x14ac:dyDescent="0.25">
      <c r="A993" s="5">
        <v>992</v>
      </c>
      <c r="B993" s="5" t="s">
        <v>56</v>
      </c>
      <c r="C993" s="5" t="s">
        <v>2</v>
      </c>
      <c r="D993" s="5" t="s">
        <v>31</v>
      </c>
      <c r="E993" s="6">
        <v>45302</v>
      </c>
      <c r="F993" s="5">
        <v>245.97</v>
      </c>
      <c r="G993" s="5" t="s">
        <v>82</v>
      </c>
      <c r="H993" s="5" t="s">
        <v>83</v>
      </c>
    </row>
    <row r="994" spans="1:8" x14ac:dyDescent="0.25">
      <c r="A994" s="5">
        <v>993</v>
      </c>
      <c r="B994" s="5" t="s">
        <v>74</v>
      </c>
      <c r="C994" s="5" t="s">
        <v>9</v>
      </c>
      <c r="D994" s="5" t="s">
        <v>33</v>
      </c>
      <c r="E994" s="6">
        <v>44779</v>
      </c>
      <c r="F994" s="5">
        <v>716.59</v>
      </c>
      <c r="G994" s="5" t="s">
        <v>81</v>
      </c>
      <c r="H994" s="6">
        <v>44789</v>
      </c>
    </row>
    <row r="995" spans="1:8" x14ac:dyDescent="0.25">
      <c r="A995" s="5">
        <v>994</v>
      </c>
      <c r="B995" s="5" t="s">
        <v>54</v>
      </c>
      <c r="C995" s="5" t="s">
        <v>9</v>
      </c>
      <c r="D995" s="5" t="s">
        <v>32</v>
      </c>
      <c r="E995" s="6">
        <v>44802</v>
      </c>
      <c r="F995" s="5">
        <v>540.09</v>
      </c>
      <c r="G995" s="5" t="s">
        <v>81</v>
      </c>
      <c r="H995" s="6">
        <v>44812</v>
      </c>
    </row>
    <row r="996" spans="1:8" x14ac:dyDescent="0.25">
      <c r="A996" s="5">
        <v>995</v>
      </c>
      <c r="B996" s="5" t="s">
        <v>60</v>
      </c>
      <c r="C996" s="5" t="s">
        <v>14</v>
      </c>
      <c r="D996" s="5" t="s">
        <v>32</v>
      </c>
      <c r="E996" s="6">
        <v>44864</v>
      </c>
      <c r="F996" s="5">
        <v>794.44</v>
      </c>
      <c r="G996" s="5" t="s">
        <v>81</v>
      </c>
      <c r="H996" s="6">
        <v>44882</v>
      </c>
    </row>
    <row r="997" spans="1:8" x14ac:dyDescent="0.25">
      <c r="A997" s="5">
        <v>996</v>
      </c>
      <c r="B997" s="5" t="s">
        <v>74</v>
      </c>
      <c r="C997" s="5" t="s">
        <v>15</v>
      </c>
      <c r="D997" s="5" t="s">
        <v>32</v>
      </c>
      <c r="E997" s="6">
        <v>44916</v>
      </c>
      <c r="F997" s="5">
        <v>316.25</v>
      </c>
      <c r="G997" s="5" t="s">
        <v>81</v>
      </c>
      <c r="H997" s="6">
        <v>44936</v>
      </c>
    </row>
    <row r="998" spans="1:8" x14ac:dyDescent="0.25">
      <c r="A998" s="5">
        <v>997</v>
      </c>
      <c r="B998" s="5" t="s">
        <v>66</v>
      </c>
      <c r="C998" s="5" t="s">
        <v>11</v>
      </c>
      <c r="D998" s="5" t="s">
        <v>26</v>
      </c>
      <c r="E998" s="6">
        <v>45019</v>
      </c>
      <c r="F998" s="5">
        <v>892.77</v>
      </c>
      <c r="G998" s="5" t="s">
        <v>81</v>
      </c>
      <c r="H998" s="6">
        <v>45031</v>
      </c>
    </row>
    <row r="999" spans="1:8" x14ac:dyDescent="0.25">
      <c r="A999" s="5">
        <v>998</v>
      </c>
      <c r="B999" s="5" t="s">
        <v>54</v>
      </c>
      <c r="C999" s="5" t="s">
        <v>11</v>
      </c>
      <c r="D999" s="5" t="s">
        <v>30</v>
      </c>
      <c r="E999" s="6">
        <v>44791</v>
      </c>
      <c r="F999" s="5">
        <v>561.42999999999995</v>
      </c>
      <c r="G999" s="5" t="s">
        <v>81</v>
      </c>
      <c r="H999" s="6">
        <v>44803</v>
      </c>
    </row>
    <row r="1000" spans="1:8" x14ac:dyDescent="0.25">
      <c r="A1000" s="5">
        <v>999</v>
      </c>
      <c r="B1000" s="5" t="s">
        <v>58</v>
      </c>
      <c r="C1000" s="5" t="s">
        <v>15</v>
      </c>
      <c r="D1000" s="5" t="s">
        <v>31</v>
      </c>
      <c r="E1000" s="6">
        <v>45469</v>
      </c>
      <c r="F1000" s="5">
        <v>539.41</v>
      </c>
      <c r="G1000" s="5" t="s">
        <v>81</v>
      </c>
      <c r="H1000" s="6">
        <v>45489</v>
      </c>
    </row>
    <row r="1001" spans="1:8" x14ac:dyDescent="0.25">
      <c r="A1001" s="5">
        <v>1000</v>
      </c>
      <c r="B1001" s="5" t="s">
        <v>56</v>
      </c>
      <c r="C1001" s="5" t="s">
        <v>7</v>
      </c>
      <c r="D1001" s="5" t="s">
        <v>20</v>
      </c>
      <c r="E1001" s="6">
        <v>45490</v>
      </c>
      <c r="F1001" s="5">
        <v>159.18</v>
      </c>
      <c r="G1001" s="5" t="s">
        <v>81</v>
      </c>
      <c r="H1001" s="6">
        <v>45498</v>
      </c>
    </row>
    <row r="1002" spans="1:8" x14ac:dyDescent="0.25">
      <c r="A1002" s="5">
        <v>1001</v>
      </c>
      <c r="B1002" s="5" t="s">
        <v>72</v>
      </c>
      <c r="C1002" s="5" t="s">
        <v>10</v>
      </c>
      <c r="D1002" s="5" t="s">
        <v>29</v>
      </c>
      <c r="E1002" s="6">
        <v>45264</v>
      </c>
      <c r="F1002" s="5">
        <v>217.25</v>
      </c>
      <c r="G1002" s="5" t="s">
        <v>81</v>
      </c>
      <c r="H1002" s="6">
        <v>45270</v>
      </c>
    </row>
    <row r="1003" spans="1:8" x14ac:dyDescent="0.25">
      <c r="A1003" s="5">
        <v>1002</v>
      </c>
      <c r="B1003" s="5" t="s">
        <v>42</v>
      </c>
      <c r="C1003" s="5" t="s">
        <v>14</v>
      </c>
      <c r="D1003" s="5" t="s">
        <v>28</v>
      </c>
      <c r="E1003" s="6">
        <v>45275</v>
      </c>
      <c r="F1003" s="5">
        <v>565.32000000000005</v>
      </c>
      <c r="G1003" s="5" t="s">
        <v>81</v>
      </c>
      <c r="H1003" s="6">
        <v>45293</v>
      </c>
    </row>
    <row r="1004" spans="1:8" x14ac:dyDescent="0.25">
      <c r="A1004" s="5">
        <v>1003</v>
      </c>
      <c r="B1004" s="5" t="s">
        <v>44</v>
      </c>
      <c r="C1004" s="5" t="s">
        <v>4</v>
      </c>
      <c r="D1004" s="5" t="s">
        <v>30</v>
      </c>
      <c r="E1004" s="6">
        <v>45287</v>
      </c>
      <c r="F1004" s="5">
        <v>228.03</v>
      </c>
      <c r="G1004" s="5" t="s">
        <v>81</v>
      </c>
      <c r="H1004" s="6">
        <v>45289</v>
      </c>
    </row>
    <row r="1005" spans="1:8" x14ac:dyDescent="0.25">
      <c r="A1005" s="5">
        <v>1004</v>
      </c>
      <c r="B1005" s="5" t="s">
        <v>54</v>
      </c>
      <c r="C1005" s="5" t="s">
        <v>2</v>
      </c>
      <c r="D1005" s="5" t="s">
        <v>30</v>
      </c>
      <c r="E1005" s="6">
        <v>45252</v>
      </c>
      <c r="F1005" s="5">
        <v>242.77</v>
      </c>
      <c r="G1005" s="5" t="s">
        <v>81</v>
      </c>
      <c r="H1005" s="6">
        <v>45253</v>
      </c>
    </row>
    <row r="1006" spans="1:8" x14ac:dyDescent="0.25">
      <c r="A1006" s="5">
        <v>1005</v>
      </c>
      <c r="B1006" s="5" t="s">
        <v>42</v>
      </c>
      <c r="C1006" s="5" t="s">
        <v>14</v>
      </c>
      <c r="D1006" s="5" t="s">
        <v>32</v>
      </c>
      <c r="E1006" s="6">
        <v>45096</v>
      </c>
      <c r="F1006" s="5">
        <v>849.3</v>
      </c>
      <c r="G1006" s="5" t="s">
        <v>81</v>
      </c>
      <c r="H1006" s="6">
        <v>45114</v>
      </c>
    </row>
    <row r="1007" spans="1:8" x14ac:dyDescent="0.25">
      <c r="A1007" s="5">
        <v>1006</v>
      </c>
      <c r="B1007" s="5" t="s">
        <v>62</v>
      </c>
      <c r="C1007" s="5" t="s">
        <v>10</v>
      </c>
      <c r="D1007" s="5" t="s">
        <v>30</v>
      </c>
      <c r="E1007" s="6">
        <v>45425</v>
      </c>
      <c r="F1007" s="5">
        <v>280.91000000000003</v>
      </c>
      <c r="G1007" s="5" t="s">
        <v>81</v>
      </c>
      <c r="H1007" s="6">
        <v>45431</v>
      </c>
    </row>
    <row r="1008" spans="1:8" x14ac:dyDescent="0.25">
      <c r="A1008" s="5">
        <v>1007</v>
      </c>
      <c r="B1008" s="5" t="s">
        <v>58</v>
      </c>
      <c r="C1008" s="5" t="s">
        <v>10</v>
      </c>
      <c r="D1008" s="5" t="s">
        <v>22</v>
      </c>
      <c r="E1008" s="6">
        <v>45444</v>
      </c>
      <c r="F1008" s="5">
        <v>306.25</v>
      </c>
      <c r="G1008" s="5" t="s">
        <v>81</v>
      </c>
      <c r="H1008" s="6">
        <v>45450</v>
      </c>
    </row>
    <row r="1009" spans="1:8" x14ac:dyDescent="0.25">
      <c r="A1009" s="5">
        <v>1008</v>
      </c>
      <c r="B1009" s="5" t="s">
        <v>68</v>
      </c>
      <c r="C1009" s="5" t="s">
        <v>11</v>
      </c>
      <c r="D1009" s="5" t="s">
        <v>32</v>
      </c>
      <c r="E1009" s="6">
        <v>45267</v>
      </c>
      <c r="F1009" s="5">
        <v>950.92</v>
      </c>
      <c r="G1009" s="5" t="s">
        <v>81</v>
      </c>
      <c r="H1009" s="6">
        <v>45279</v>
      </c>
    </row>
    <row r="1010" spans="1:8" x14ac:dyDescent="0.25">
      <c r="A1010" s="5">
        <v>1009</v>
      </c>
      <c r="B1010" s="5" t="s">
        <v>40</v>
      </c>
      <c r="C1010" s="5" t="s">
        <v>5</v>
      </c>
      <c r="D1010" s="5" t="s">
        <v>26</v>
      </c>
      <c r="E1010" s="6">
        <v>44962</v>
      </c>
      <c r="F1010" s="5">
        <v>969.03</v>
      </c>
      <c r="G1010" s="5" t="s">
        <v>81</v>
      </c>
      <c r="H1010" s="6">
        <v>44966</v>
      </c>
    </row>
    <row r="1011" spans="1:8" x14ac:dyDescent="0.25">
      <c r="A1011" s="5">
        <v>1010</v>
      </c>
      <c r="B1011" s="5" t="s">
        <v>42</v>
      </c>
      <c r="C1011" s="5" t="s">
        <v>4</v>
      </c>
      <c r="D1011" s="5" t="s">
        <v>31</v>
      </c>
      <c r="E1011" s="6">
        <v>45434</v>
      </c>
      <c r="F1011" s="5">
        <v>695.07</v>
      </c>
      <c r="G1011" s="5" t="s">
        <v>81</v>
      </c>
      <c r="H1011" s="6">
        <v>45436</v>
      </c>
    </row>
    <row r="1012" spans="1:8" x14ac:dyDescent="0.25">
      <c r="A1012" s="5">
        <v>1011</v>
      </c>
      <c r="B1012" s="5" t="s">
        <v>54</v>
      </c>
      <c r="C1012" s="5" t="s">
        <v>7</v>
      </c>
      <c r="D1012" s="5" t="s">
        <v>24</v>
      </c>
      <c r="E1012" s="6">
        <v>44786</v>
      </c>
      <c r="F1012" s="5">
        <v>534.55999999999995</v>
      </c>
      <c r="G1012" s="5" t="s">
        <v>82</v>
      </c>
      <c r="H1012" s="5" t="s">
        <v>83</v>
      </c>
    </row>
    <row r="1013" spans="1:8" x14ac:dyDescent="0.25">
      <c r="A1013" s="5">
        <v>1012</v>
      </c>
      <c r="B1013" s="5" t="s">
        <v>62</v>
      </c>
      <c r="C1013" s="5" t="s">
        <v>10</v>
      </c>
      <c r="D1013" s="5" t="s">
        <v>26</v>
      </c>
      <c r="E1013" s="6">
        <v>45420</v>
      </c>
      <c r="F1013" s="5">
        <v>381.78</v>
      </c>
      <c r="G1013" s="5" t="s">
        <v>82</v>
      </c>
      <c r="H1013" s="5" t="s">
        <v>83</v>
      </c>
    </row>
    <row r="1014" spans="1:8" x14ac:dyDescent="0.25">
      <c r="A1014" s="5">
        <v>1013</v>
      </c>
      <c r="B1014" s="5" t="s">
        <v>58</v>
      </c>
      <c r="C1014" s="5" t="s">
        <v>15</v>
      </c>
      <c r="D1014" s="5" t="s">
        <v>30</v>
      </c>
      <c r="E1014" s="6">
        <v>44835</v>
      </c>
      <c r="F1014" s="5">
        <v>435.14</v>
      </c>
      <c r="G1014" s="5" t="s">
        <v>82</v>
      </c>
      <c r="H1014" s="5" t="s">
        <v>83</v>
      </c>
    </row>
    <row r="1015" spans="1:8" x14ac:dyDescent="0.25">
      <c r="A1015" s="5">
        <v>1014</v>
      </c>
      <c r="B1015" s="5" t="s">
        <v>56</v>
      </c>
      <c r="C1015" s="5" t="s">
        <v>9</v>
      </c>
      <c r="D1015" s="5" t="s">
        <v>31</v>
      </c>
      <c r="E1015" s="6">
        <v>45142</v>
      </c>
      <c r="F1015" s="5">
        <v>576.92999999999995</v>
      </c>
      <c r="G1015" s="5" t="s">
        <v>81</v>
      </c>
      <c r="H1015" s="6">
        <v>45152</v>
      </c>
    </row>
    <row r="1016" spans="1:8" x14ac:dyDescent="0.25">
      <c r="A1016" s="5">
        <v>1015</v>
      </c>
      <c r="B1016" s="5" t="s">
        <v>52</v>
      </c>
      <c r="C1016" s="5" t="s">
        <v>15</v>
      </c>
      <c r="D1016" s="5" t="s">
        <v>20</v>
      </c>
      <c r="E1016" s="6">
        <v>45147</v>
      </c>
      <c r="F1016" s="5">
        <v>395.75</v>
      </c>
      <c r="G1016" s="5" t="s">
        <v>81</v>
      </c>
      <c r="H1016" s="6">
        <v>45167</v>
      </c>
    </row>
    <row r="1017" spans="1:8" x14ac:dyDescent="0.25">
      <c r="A1017" s="5">
        <v>1016</v>
      </c>
      <c r="B1017" s="5" t="s">
        <v>36</v>
      </c>
      <c r="C1017" s="5" t="s">
        <v>5</v>
      </c>
      <c r="D1017" s="5" t="s">
        <v>30</v>
      </c>
      <c r="E1017" s="6">
        <v>45406</v>
      </c>
      <c r="F1017" s="5">
        <v>630.03</v>
      </c>
      <c r="G1017" s="5" t="s">
        <v>81</v>
      </c>
      <c r="H1017" s="6">
        <v>45410</v>
      </c>
    </row>
    <row r="1018" spans="1:8" x14ac:dyDescent="0.25">
      <c r="A1018" s="5">
        <v>1017</v>
      </c>
      <c r="B1018" s="5" t="s">
        <v>58</v>
      </c>
      <c r="C1018" s="5" t="s">
        <v>14</v>
      </c>
      <c r="D1018" s="5" t="s">
        <v>29</v>
      </c>
      <c r="E1018" s="6">
        <v>45112</v>
      </c>
      <c r="F1018" s="5">
        <v>505.03</v>
      </c>
      <c r="G1018" s="5" t="s">
        <v>81</v>
      </c>
      <c r="H1018" s="6">
        <v>45130</v>
      </c>
    </row>
    <row r="1019" spans="1:8" x14ac:dyDescent="0.25">
      <c r="A1019" s="5">
        <v>1018</v>
      </c>
      <c r="B1019" s="5" t="s">
        <v>62</v>
      </c>
      <c r="C1019" s="5" t="s">
        <v>15</v>
      </c>
      <c r="D1019" s="5" t="s">
        <v>30</v>
      </c>
      <c r="E1019" s="6">
        <v>45063</v>
      </c>
      <c r="F1019" s="5">
        <v>856.58</v>
      </c>
      <c r="G1019" s="5" t="s">
        <v>81</v>
      </c>
      <c r="H1019" s="6">
        <v>45083</v>
      </c>
    </row>
    <row r="1020" spans="1:8" x14ac:dyDescent="0.25">
      <c r="A1020" s="5">
        <v>1019</v>
      </c>
      <c r="B1020" s="5" t="s">
        <v>42</v>
      </c>
      <c r="C1020" s="5" t="s">
        <v>15</v>
      </c>
      <c r="D1020" s="5" t="s">
        <v>22</v>
      </c>
      <c r="E1020" s="6">
        <v>45071</v>
      </c>
      <c r="F1020" s="5">
        <v>213.42</v>
      </c>
      <c r="G1020" s="5" t="s">
        <v>82</v>
      </c>
      <c r="H1020" s="5" t="s">
        <v>83</v>
      </c>
    </row>
    <row r="1021" spans="1:8" x14ac:dyDescent="0.25">
      <c r="A1021" s="5">
        <v>1020</v>
      </c>
      <c r="B1021" s="5" t="s">
        <v>42</v>
      </c>
      <c r="C1021" s="5" t="s">
        <v>11</v>
      </c>
      <c r="D1021" s="5" t="s">
        <v>24</v>
      </c>
      <c r="E1021" s="6">
        <v>45502</v>
      </c>
      <c r="F1021" s="5">
        <v>182.41</v>
      </c>
      <c r="G1021" s="5" t="s">
        <v>81</v>
      </c>
      <c r="H1021" s="6">
        <v>45514</v>
      </c>
    </row>
    <row r="1022" spans="1:8" x14ac:dyDescent="0.25">
      <c r="A1022" s="5">
        <v>1021</v>
      </c>
      <c r="B1022" s="5" t="s">
        <v>52</v>
      </c>
      <c r="C1022" s="5" t="s">
        <v>7</v>
      </c>
      <c r="D1022" s="5" t="s">
        <v>22</v>
      </c>
      <c r="E1022" s="6">
        <v>45415</v>
      </c>
      <c r="F1022" s="5">
        <v>637.21</v>
      </c>
      <c r="G1022" s="5" t="s">
        <v>82</v>
      </c>
      <c r="H1022" s="5" t="s">
        <v>83</v>
      </c>
    </row>
    <row r="1023" spans="1:8" x14ac:dyDescent="0.25">
      <c r="A1023" s="5">
        <v>1022</v>
      </c>
      <c r="B1023" s="5" t="s">
        <v>64</v>
      </c>
      <c r="C1023" s="5" t="s">
        <v>5</v>
      </c>
      <c r="D1023" s="5" t="s">
        <v>28</v>
      </c>
      <c r="E1023" s="6">
        <v>44874</v>
      </c>
      <c r="F1023" s="5">
        <v>715.57</v>
      </c>
      <c r="G1023" s="5" t="s">
        <v>81</v>
      </c>
      <c r="H1023" s="6">
        <v>44878</v>
      </c>
    </row>
    <row r="1024" spans="1:8" x14ac:dyDescent="0.25">
      <c r="A1024" s="5">
        <v>1023</v>
      </c>
      <c r="B1024" s="5" t="s">
        <v>72</v>
      </c>
      <c r="C1024" s="5" t="s">
        <v>10</v>
      </c>
      <c r="D1024" s="5" t="s">
        <v>30</v>
      </c>
      <c r="E1024" s="6">
        <v>44893</v>
      </c>
      <c r="F1024" s="5">
        <v>854.81</v>
      </c>
      <c r="G1024" s="5" t="s">
        <v>81</v>
      </c>
      <c r="H1024" s="6">
        <v>44899</v>
      </c>
    </row>
    <row r="1025" spans="1:8" x14ac:dyDescent="0.25">
      <c r="A1025" s="5">
        <v>1024</v>
      </c>
      <c r="B1025" s="5" t="s">
        <v>52</v>
      </c>
      <c r="C1025" s="5" t="s">
        <v>9</v>
      </c>
      <c r="D1025" s="5" t="s">
        <v>33</v>
      </c>
      <c r="E1025" s="6">
        <v>45215</v>
      </c>
      <c r="F1025" s="5">
        <v>238.85</v>
      </c>
      <c r="G1025" s="5" t="s">
        <v>82</v>
      </c>
      <c r="H1025" s="5" t="s">
        <v>83</v>
      </c>
    </row>
    <row r="1026" spans="1:8" x14ac:dyDescent="0.25">
      <c r="A1026" s="5">
        <v>1025</v>
      </c>
      <c r="B1026" s="5" t="s">
        <v>62</v>
      </c>
      <c r="C1026" s="5" t="s">
        <v>11</v>
      </c>
      <c r="D1026" s="5" t="s">
        <v>30</v>
      </c>
      <c r="E1026" s="6">
        <v>45249</v>
      </c>
      <c r="F1026" s="5">
        <v>516.67999999999995</v>
      </c>
      <c r="G1026" s="5" t="s">
        <v>81</v>
      </c>
      <c r="H1026" s="6">
        <v>45261</v>
      </c>
    </row>
    <row r="1027" spans="1:8" x14ac:dyDescent="0.25">
      <c r="A1027" s="5">
        <v>1026</v>
      </c>
      <c r="B1027" s="5" t="s">
        <v>46</v>
      </c>
      <c r="C1027" s="5" t="s">
        <v>9</v>
      </c>
      <c r="D1027" s="5" t="s">
        <v>26</v>
      </c>
      <c r="E1027" s="6">
        <v>45435</v>
      </c>
      <c r="F1027" s="5">
        <v>462.04</v>
      </c>
      <c r="G1027" s="5" t="s">
        <v>81</v>
      </c>
      <c r="H1027" s="6">
        <v>45445</v>
      </c>
    </row>
    <row r="1028" spans="1:8" x14ac:dyDescent="0.25">
      <c r="A1028" s="5">
        <v>1027</v>
      </c>
      <c r="B1028" s="5" t="s">
        <v>54</v>
      </c>
      <c r="C1028" s="5" t="s">
        <v>10</v>
      </c>
      <c r="D1028" s="5" t="s">
        <v>29</v>
      </c>
      <c r="E1028" s="6">
        <v>45237</v>
      </c>
      <c r="F1028" s="5">
        <v>142.35</v>
      </c>
      <c r="G1028" s="5" t="s">
        <v>82</v>
      </c>
      <c r="H1028" s="5" t="s">
        <v>83</v>
      </c>
    </row>
    <row r="1029" spans="1:8" x14ac:dyDescent="0.25">
      <c r="A1029" s="5">
        <v>1028</v>
      </c>
      <c r="B1029" s="5" t="s">
        <v>40</v>
      </c>
      <c r="C1029" s="5" t="s">
        <v>13</v>
      </c>
      <c r="D1029" s="5" t="s">
        <v>20</v>
      </c>
      <c r="E1029" s="6">
        <v>45387</v>
      </c>
      <c r="F1029" s="5">
        <v>910.18</v>
      </c>
      <c r="G1029" s="5" t="s">
        <v>82</v>
      </c>
      <c r="H1029" s="5" t="s">
        <v>83</v>
      </c>
    </row>
    <row r="1030" spans="1:8" x14ac:dyDescent="0.25">
      <c r="A1030" s="5">
        <v>1029</v>
      </c>
      <c r="B1030" s="5" t="s">
        <v>42</v>
      </c>
      <c r="C1030" s="5" t="s">
        <v>13</v>
      </c>
      <c r="D1030" s="5" t="s">
        <v>22</v>
      </c>
      <c r="E1030" s="6">
        <v>45426</v>
      </c>
      <c r="F1030" s="5">
        <v>543.67999999999995</v>
      </c>
      <c r="G1030" s="5" t="s">
        <v>81</v>
      </c>
      <c r="H1030" s="6">
        <v>45441</v>
      </c>
    </row>
    <row r="1031" spans="1:8" x14ac:dyDescent="0.25">
      <c r="A1031" s="5">
        <v>1030</v>
      </c>
      <c r="B1031" s="5" t="s">
        <v>58</v>
      </c>
      <c r="C1031" s="5" t="s">
        <v>14</v>
      </c>
      <c r="D1031" s="5" t="s">
        <v>24</v>
      </c>
      <c r="E1031" s="6">
        <v>44977</v>
      </c>
      <c r="F1031" s="5">
        <v>184.5</v>
      </c>
      <c r="G1031" s="5" t="s">
        <v>81</v>
      </c>
      <c r="H1031" s="6">
        <v>44995</v>
      </c>
    </row>
    <row r="1032" spans="1:8" x14ac:dyDescent="0.25">
      <c r="A1032" s="5">
        <v>1031</v>
      </c>
      <c r="B1032" s="5" t="s">
        <v>66</v>
      </c>
      <c r="C1032" s="5" t="s">
        <v>14</v>
      </c>
      <c r="D1032" s="5" t="s">
        <v>32</v>
      </c>
      <c r="E1032" s="6">
        <v>44782</v>
      </c>
      <c r="F1032" s="5">
        <v>114.29</v>
      </c>
      <c r="G1032" s="5" t="s">
        <v>81</v>
      </c>
      <c r="H1032" s="6">
        <v>44800</v>
      </c>
    </row>
    <row r="1033" spans="1:8" x14ac:dyDescent="0.25">
      <c r="A1033" s="5">
        <v>1032</v>
      </c>
      <c r="B1033" s="5" t="s">
        <v>62</v>
      </c>
      <c r="C1033" s="5" t="s">
        <v>9</v>
      </c>
      <c r="D1033" s="5" t="s">
        <v>24</v>
      </c>
      <c r="E1033" s="6">
        <v>45282</v>
      </c>
      <c r="F1033" s="5">
        <v>609.24</v>
      </c>
      <c r="G1033" s="5" t="s">
        <v>81</v>
      </c>
      <c r="H1033" s="6">
        <v>45292</v>
      </c>
    </row>
    <row r="1034" spans="1:8" x14ac:dyDescent="0.25">
      <c r="A1034" s="5">
        <v>1033</v>
      </c>
      <c r="B1034" s="5" t="s">
        <v>58</v>
      </c>
      <c r="C1034" s="5" t="s">
        <v>9</v>
      </c>
      <c r="D1034" s="5" t="s">
        <v>33</v>
      </c>
      <c r="E1034" s="6">
        <v>44809</v>
      </c>
      <c r="F1034" s="5">
        <v>948.65</v>
      </c>
      <c r="G1034" s="5" t="s">
        <v>81</v>
      </c>
      <c r="H1034" s="6">
        <v>44819</v>
      </c>
    </row>
    <row r="1035" spans="1:8" x14ac:dyDescent="0.25">
      <c r="A1035" s="5">
        <v>1034</v>
      </c>
      <c r="B1035" s="5" t="s">
        <v>68</v>
      </c>
      <c r="C1035" s="5" t="s">
        <v>5</v>
      </c>
      <c r="D1035" s="5" t="s">
        <v>30</v>
      </c>
      <c r="E1035" s="6">
        <v>44828</v>
      </c>
      <c r="F1035" s="5">
        <v>299.69</v>
      </c>
      <c r="G1035" s="5" t="s">
        <v>81</v>
      </c>
      <c r="H1035" s="6">
        <v>44832</v>
      </c>
    </row>
    <row r="1036" spans="1:8" x14ac:dyDescent="0.25">
      <c r="A1036" s="5">
        <v>1035</v>
      </c>
      <c r="B1036" s="5" t="s">
        <v>72</v>
      </c>
      <c r="C1036" s="5" t="s">
        <v>7</v>
      </c>
      <c r="D1036" s="5" t="s">
        <v>28</v>
      </c>
      <c r="E1036" s="6">
        <v>44830</v>
      </c>
      <c r="F1036" s="5">
        <v>617.42999999999995</v>
      </c>
      <c r="G1036" s="5" t="s">
        <v>81</v>
      </c>
      <c r="H1036" s="6">
        <v>44838</v>
      </c>
    </row>
    <row r="1037" spans="1:8" x14ac:dyDescent="0.25">
      <c r="A1037" s="5">
        <v>1036</v>
      </c>
      <c r="B1037" s="5" t="s">
        <v>48</v>
      </c>
      <c r="C1037" s="5" t="s">
        <v>13</v>
      </c>
      <c r="D1037" s="5" t="s">
        <v>29</v>
      </c>
      <c r="E1037" s="6">
        <v>45185</v>
      </c>
      <c r="F1037" s="5">
        <v>398.64</v>
      </c>
      <c r="G1037" s="5" t="s">
        <v>81</v>
      </c>
      <c r="H1037" s="6">
        <v>45200</v>
      </c>
    </row>
    <row r="1038" spans="1:8" x14ac:dyDescent="0.25">
      <c r="A1038" s="5">
        <v>1037</v>
      </c>
      <c r="B1038" s="5" t="s">
        <v>56</v>
      </c>
      <c r="C1038" s="5" t="s">
        <v>10</v>
      </c>
      <c r="D1038" s="5" t="s">
        <v>31</v>
      </c>
      <c r="E1038" s="6">
        <v>45201</v>
      </c>
      <c r="F1038" s="5">
        <v>866.37</v>
      </c>
      <c r="G1038" s="5" t="s">
        <v>81</v>
      </c>
      <c r="H1038" s="6">
        <v>45207</v>
      </c>
    </row>
    <row r="1039" spans="1:8" x14ac:dyDescent="0.25">
      <c r="A1039" s="5">
        <v>1038</v>
      </c>
      <c r="B1039" s="5" t="s">
        <v>66</v>
      </c>
      <c r="C1039" s="5" t="s">
        <v>13</v>
      </c>
      <c r="D1039" s="5" t="s">
        <v>26</v>
      </c>
      <c r="E1039" s="6">
        <v>45367</v>
      </c>
      <c r="F1039" s="5">
        <v>674.89</v>
      </c>
      <c r="G1039" s="5" t="s">
        <v>82</v>
      </c>
      <c r="H1039" s="5" t="s">
        <v>83</v>
      </c>
    </row>
    <row r="1040" spans="1:8" x14ac:dyDescent="0.25">
      <c r="A1040" s="5">
        <v>1039</v>
      </c>
      <c r="B1040" s="5" t="s">
        <v>50</v>
      </c>
      <c r="C1040" s="5" t="s">
        <v>11</v>
      </c>
      <c r="D1040" s="5" t="s">
        <v>31</v>
      </c>
      <c r="E1040" s="6">
        <v>45502</v>
      </c>
      <c r="F1040" s="5">
        <v>332.76</v>
      </c>
      <c r="G1040" s="5" t="s">
        <v>81</v>
      </c>
      <c r="H1040" s="6">
        <v>45514</v>
      </c>
    </row>
    <row r="1041" spans="1:8" x14ac:dyDescent="0.25">
      <c r="A1041" s="5">
        <v>1040</v>
      </c>
      <c r="B1041" s="5" t="s">
        <v>58</v>
      </c>
      <c r="C1041" s="5" t="s">
        <v>11</v>
      </c>
      <c r="D1041" s="5" t="s">
        <v>33</v>
      </c>
      <c r="E1041" s="6">
        <v>44886</v>
      </c>
      <c r="F1041" s="5">
        <v>341.35</v>
      </c>
      <c r="G1041" s="5" t="s">
        <v>82</v>
      </c>
      <c r="H1041" s="5" t="s">
        <v>83</v>
      </c>
    </row>
    <row r="1042" spans="1:8" x14ac:dyDescent="0.25">
      <c r="A1042" s="5">
        <v>1041</v>
      </c>
      <c r="B1042" s="5" t="s">
        <v>70</v>
      </c>
      <c r="C1042" s="5" t="s">
        <v>9</v>
      </c>
      <c r="D1042" s="5" t="s">
        <v>30</v>
      </c>
      <c r="E1042" s="6">
        <v>45333</v>
      </c>
      <c r="F1042" s="5">
        <v>992.35</v>
      </c>
      <c r="G1042" s="5" t="s">
        <v>82</v>
      </c>
      <c r="H1042" s="5" t="s">
        <v>83</v>
      </c>
    </row>
    <row r="1043" spans="1:8" x14ac:dyDescent="0.25">
      <c r="A1043" s="5">
        <v>1042</v>
      </c>
      <c r="B1043" s="5" t="s">
        <v>74</v>
      </c>
      <c r="C1043" s="5" t="s">
        <v>13</v>
      </c>
      <c r="D1043" s="5" t="s">
        <v>20</v>
      </c>
      <c r="E1043" s="6">
        <v>44830</v>
      </c>
      <c r="F1043" s="5">
        <v>269</v>
      </c>
      <c r="G1043" s="5" t="s">
        <v>82</v>
      </c>
      <c r="H1043" s="5" t="s">
        <v>83</v>
      </c>
    </row>
    <row r="1044" spans="1:8" x14ac:dyDescent="0.25">
      <c r="A1044" s="5">
        <v>1043</v>
      </c>
      <c r="B1044" s="5" t="s">
        <v>72</v>
      </c>
      <c r="C1044" s="5" t="s">
        <v>7</v>
      </c>
      <c r="D1044" s="5" t="s">
        <v>22</v>
      </c>
      <c r="E1044" s="6">
        <v>45482</v>
      </c>
      <c r="F1044" s="5">
        <v>551.41999999999996</v>
      </c>
      <c r="G1044" s="5" t="s">
        <v>81</v>
      </c>
      <c r="H1044" s="6">
        <v>45490</v>
      </c>
    </row>
    <row r="1045" spans="1:8" x14ac:dyDescent="0.25">
      <c r="A1045" s="5">
        <v>1044</v>
      </c>
      <c r="B1045" s="5" t="s">
        <v>68</v>
      </c>
      <c r="C1045" s="5" t="s">
        <v>2</v>
      </c>
      <c r="D1045" s="5" t="s">
        <v>22</v>
      </c>
      <c r="E1045" s="6">
        <v>45099</v>
      </c>
      <c r="F1045" s="5">
        <v>252.72</v>
      </c>
      <c r="G1045" s="5" t="s">
        <v>81</v>
      </c>
      <c r="H1045" s="6">
        <v>45100</v>
      </c>
    </row>
    <row r="1046" spans="1:8" x14ac:dyDescent="0.25">
      <c r="A1046" s="5">
        <v>1045</v>
      </c>
      <c r="B1046" s="5" t="s">
        <v>36</v>
      </c>
      <c r="C1046" s="5" t="s">
        <v>10</v>
      </c>
      <c r="D1046" s="5" t="s">
        <v>26</v>
      </c>
      <c r="E1046" s="6">
        <v>45046</v>
      </c>
      <c r="F1046" s="5">
        <v>225.55</v>
      </c>
      <c r="G1046" s="5" t="s">
        <v>81</v>
      </c>
      <c r="H1046" s="6">
        <v>45052</v>
      </c>
    </row>
    <row r="1047" spans="1:8" x14ac:dyDescent="0.25">
      <c r="A1047" s="5">
        <v>1046</v>
      </c>
      <c r="B1047" s="5" t="s">
        <v>74</v>
      </c>
      <c r="C1047" s="5" t="s">
        <v>10</v>
      </c>
      <c r="D1047" s="5" t="s">
        <v>26</v>
      </c>
      <c r="E1047" s="6">
        <v>45111</v>
      </c>
      <c r="F1047" s="5">
        <v>416.23</v>
      </c>
      <c r="G1047" s="5" t="s">
        <v>82</v>
      </c>
      <c r="H1047" s="5" t="s">
        <v>83</v>
      </c>
    </row>
    <row r="1048" spans="1:8" x14ac:dyDescent="0.25">
      <c r="A1048" s="5">
        <v>1047</v>
      </c>
      <c r="B1048" s="5" t="s">
        <v>60</v>
      </c>
      <c r="C1048" s="5" t="s">
        <v>9</v>
      </c>
      <c r="D1048" s="5" t="s">
        <v>30</v>
      </c>
      <c r="E1048" s="6">
        <v>44975</v>
      </c>
      <c r="F1048" s="5">
        <v>147.44</v>
      </c>
      <c r="G1048" s="5" t="s">
        <v>82</v>
      </c>
      <c r="H1048" s="5" t="s">
        <v>83</v>
      </c>
    </row>
    <row r="1049" spans="1:8" x14ac:dyDescent="0.25">
      <c r="A1049" s="5">
        <v>1048</v>
      </c>
      <c r="B1049" s="5" t="s">
        <v>68</v>
      </c>
      <c r="C1049" s="5" t="s">
        <v>2</v>
      </c>
      <c r="D1049" s="5" t="s">
        <v>33</v>
      </c>
      <c r="E1049" s="6">
        <v>45297</v>
      </c>
      <c r="F1049" s="5">
        <v>499.98</v>
      </c>
      <c r="G1049" s="5" t="s">
        <v>81</v>
      </c>
      <c r="H1049" s="6">
        <v>45298</v>
      </c>
    </row>
    <row r="1050" spans="1:8" x14ac:dyDescent="0.25">
      <c r="A1050" s="5">
        <v>1049</v>
      </c>
      <c r="B1050" s="5" t="s">
        <v>62</v>
      </c>
      <c r="C1050" s="5" t="s">
        <v>2</v>
      </c>
      <c r="D1050" s="5" t="s">
        <v>32</v>
      </c>
      <c r="E1050" s="6">
        <v>45188</v>
      </c>
      <c r="F1050" s="5">
        <v>657.34</v>
      </c>
      <c r="G1050" s="5" t="s">
        <v>82</v>
      </c>
      <c r="H1050" s="5" t="s">
        <v>83</v>
      </c>
    </row>
    <row r="1051" spans="1:8" x14ac:dyDescent="0.25">
      <c r="A1051" s="5">
        <v>1050</v>
      </c>
      <c r="B1051" s="5" t="s">
        <v>66</v>
      </c>
      <c r="C1051" s="5" t="s">
        <v>13</v>
      </c>
      <c r="D1051" s="5" t="s">
        <v>20</v>
      </c>
      <c r="E1051" s="6">
        <v>45230</v>
      </c>
      <c r="F1051" s="5">
        <v>608.73</v>
      </c>
      <c r="G1051" s="5" t="s">
        <v>81</v>
      </c>
      <c r="H1051" s="6">
        <v>45245</v>
      </c>
    </row>
    <row r="1052" spans="1:8" x14ac:dyDescent="0.25">
      <c r="A1052" s="5">
        <v>1051</v>
      </c>
      <c r="B1052" s="5" t="s">
        <v>48</v>
      </c>
      <c r="C1052" s="5" t="s">
        <v>10</v>
      </c>
      <c r="D1052" s="5" t="s">
        <v>31</v>
      </c>
      <c r="E1052" s="6">
        <v>45262</v>
      </c>
      <c r="F1052" s="5">
        <v>395.62</v>
      </c>
      <c r="G1052" s="5" t="s">
        <v>81</v>
      </c>
      <c r="H1052" s="6">
        <v>45268</v>
      </c>
    </row>
    <row r="1053" spans="1:8" x14ac:dyDescent="0.25">
      <c r="A1053" s="5">
        <v>1052</v>
      </c>
      <c r="B1053" s="5" t="s">
        <v>72</v>
      </c>
      <c r="C1053" s="5" t="s">
        <v>2</v>
      </c>
      <c r="D1053" s="5" t="s">
        <v>26</v>
      </c>
      <c r="E1053" s="6">
        <v>44984</v>
      </c>
      <c r="F1053" s="5">
        <v>510.72</v>
      </c>
      <c r="G1053" s="5" t="s">
        <v>82</v>
      </c>
      <c r="H1053" s="5" t="s">
        <v>83</v>
      </c>
    </row>
    <row r="1054" spans="1:8" x14ac:dyDescent="0.25">
      <c r="A1054" s="5">
        <v>1053</v>
      </c>
      <c r="B1054" s="5" t="s">
        <v>72</v>
      </c>
      <c r="C1054" s="5" t="s">
        <v>2</v>
      </c>
      <c r="D1054" s="5" t="s">
        <v>31</v>
      </c>
      <c r="E1054" s="6">
        <v>45356</v>
      </c>
      <c r="F1054" s="5">
        <v>915.29</v>
      </c>
      <c r="G1054" s="5" t="s">
        <v>82</v>
      </c>
      <c r="H1054" s="5" t="s">
        <v>83</v>
      </c>
    </row>
    <row r="1055" spans="1:8" x14ac:dyDescent="0.25">
      <c r="A1055" s="5">
        <v>1054</v>
      </c>
      <c r="B1055" s="5" t="s">
        <v>52</v>
      </c>
      <c r="C1055" s="5" t="s">
        <v>10</v>
      </c>
      <c r="D1055" s="5" t="s">
        <v>30</v>
      </c>
      <c r="E1055" s="6">
        <v>44946</v>
      </c>
      <c r="F1055" s="5">
        <v>437.96</v>
      </c>
      <c r="G1055" s="5" t="s">
        <v>81</v>
      </c>
      <c r="H1055" s="6">
        <v>44952</v>
      </c>
    </row>
    <row r="1056" spans="1:8" x14ac:dyDescent="0.25">
      <c r="A1056" s="5">
        <v>1055</v>
      </c>
      <c r="B1056" s="5" t="s">
        <v>56</v>
      </c>
      <c r="C1056" s="5" t="s">
        <v>11</v>
      </c>
      <c r="D1056" s="5" t="s">
        <v>22</v>
      </c>
      <c r="E1056" s="6">
        <v>44979</v>
      </c>
      <c r="F1056" s="5">
        <v>927.23</v>
      </c>
      <c r="G1056" s="5" t="s">
        <v>81</v>
      </c>
      <c r="H1056" s="6">
        <v>44991</v>
      </c>
    </row>
    <row r="1057" spans="1:8" x14ac:dyDescent="0.25">
      <c r="A1057" s="5">
        <v>1056</v>
      </c>
      <c r="B1057" s="5" t="s">
        <v>66</v>
      </c>
      <c r="C1057" s="5" t="s">
        <v>11</v>
      </c>
      <c r="D1057" s="5" t="s">
        <v>31</v>
      </c>
      <c r="E1057" s="6">
        <v>45367</v>
      </c>
      <c r="F1057" s="5">
        <v>142.59</v>
      </c>
      <c r="G1057" s="5" t="s">
        <v>81</v>
      </c>
      <c r="H1057" s="6">
        <v>45379</v>
      </c>
    </row>
    <row r="1058" spans="1:8" x14ac:dyDescent="0.25">
      <c r="A1058" s="5">
        <v>1057</v>
      </c>
      <c r="B1058" s="5" t="s">
        <v>56</v>
      </c>
      <c r="C1058" s="5" t="s">
        <v>11</v>
      </c>
      <c r="D1058" s="5" t="s">
        <v>32</v>
      </c>
      <c r="E1058" s="6">
        <v>45011</v>
      </c>
      <c r="F1058" s="5">
        <v>300.81</v>
      </c>
      <c r="G1058" s="5" t="s">
        <v>81</v>
      </c>
      <c r="H1058" s="6">
        <v>45023</v>
      </c>
    </row>
    <row r="1059" spans="1:8" x14ac:dyDescent="0.25">
      <c r="A1059" s="5">
        <v>1058</v>
      </c>
      <c r="B1059" s="5" t="s">
        <v>64</v>
      </c>
      <c r="C1059" s="5" t="s">
        <v>2</v>
      </c>
      <c r="D1059" s="5" t="s">
        <v>26</v>
      </c>
      <c r="E1059" s="6">
        <v>45291</v>
      </c>
      <c r="F1059" s="5">
        <v>190.6</v>
      </c>
      <c r="G1059" s="5" t="s">
        <v>81</v>
      </c>
      <c r="H1059" s="6">
        <v>45292</v>
      </c>
    </row>
    <row r="1060" spans="1:8" x14ac:dyDescent="0.25">
      <c r="A1060" s="5">
        <v>1059</v>
      </c>
      <c r="B1060" s="5" t="s">
        <v>62</v>
      </c>
      <c r="C1060" s="5" t="s">
        <v>7</v>
      </c>
      <c r="D1060" s="5" t="s">
        <v>20</v>
      </c>
      <c r="E1060" s="6">
        <v>45449</v>
      </c>
      <c r="F1060" s="5">
        <v>490.08</v>
      </c>
      <c r="G1060" s="5" t="s">
        <v>81</v>
      </c>
      <c r="H1060" s="6">
        <v>45457</v>
      </c>
    </row>
    <row r="1061" spans="1:8" x14ac:dyDescent="0.25">
      <c r="A1061" s="5">
        <v>1060</v>
      </c>
      <c r="B1061" s="5" t="s">
        <v>74</v>
      </c>
      <c r="C1061" s="5" t="s">
        <v>4</v>
      </c>
      <c r="D1061" s="5" t="s">
        <v>32</v>
      </c>
      <c r="E1061" s="6">
        <v>45369</v>
      </c>
      <c r="F1061" s="5">
        <v>229.27</v>
      </c>
      <c r="G1061" s="5" t="s">
        <v>81</v>
      </c>
      <c r="H1061" s="6">
        <v>45371</v>
      </c>
    </row>
    <row r="1062" spans="1:8" x14ac:dyDescent="0.25">
      <c r="A1062" s="5">
        <v>1061</v>
      </c>
      <c r="B1062" s="5" t="s">
        <v>58</v>
      </c>
      <c r="C1062" s="5" t="s">
        <v>14</v>
      </c>
      <c r="D1062" s="5" t="s">
        <v>28</v>
      </c>
      <c r="E1062" s="6">
        <v>45079</v>
      </c>
      <c r="F1062" s="5">
        <v>605</v>
      </c>
      <c r="G1062" s="5" t="s">
        <v>81</v>
      </c>
      <c r="H1062" s="6">
        <v>45097</v>
      </c>
    </row>
    <row r="1063" spans="1:8" x14ac:dyDescent="0.25">
      <c r="A1063" s="5">
        <v>1062</v>
      </c>
      <c r="B1063" s="5" t="s">
        <v>52</v>
      </c>
      <c r="C1063" s="5" t="s">
        <v>5</v>
      </c>
      <c r="D1063" s="5" t="s">
        <v>33</v>
      </c>
      <c r="E1063" s="6">
        <v>45147</v>
      </c>
      <c r="F1063" s="5">
        <v>267.87</v>
      </c>
      <c r="G1063" s="5" t="s">
        <v>81</v>
      </c>
      <c r="H1063" s="6">
        <v>45151</v>
      </c>
    </row>
    <row r="1064" spans="1:8" x14ac:dyDescent="0.25">
      <c r="A1064" s="5">
        <v>1063</v>
      </c>
      <c r="B1064" s="5" t="s">
        <v>50</v>
      </c>
      <c r="C1064" s="5" t="s">
        <v>11</v>
      </c>
      <c r="D1064" s="5" t="s">
        <v>33</v>
      </c>
      <c r="E1064" s="6">
        <v>45066</v>
      </c>
      <c r="F1064" s="5">
        <v>771.81</v>
      </c>
      <c r="G1064" s="5" t="s">
        <v>81</v>
      </c>
      <c r="H1064" s="6">
        <v>45078</v>
      </c>
    </row>
    <row r="1065" spans="1:8" x14ac:dyDescent="0.25">
      <c r="A1065" s="5">
        <v>1064</v>
      </c>
      <c r="B1065" s="5" t="s">
        <v>38</v>
      </c>
      <c r="C1065" s="5" t="s">
        <v>15</v>
      </c>
      <c r="D1065" s="5" t="s">
        <v>22</v>
      </c>
      <c r="E1065" s="6">
        <v>45270</v>
      </c>
      <c r="F1065" s="5">
        <v>834.1</v>
      </c>
      <c r="G1065" s="5" t="s">
        <v>81</v>
      </c>
      <c r="H1065" s="6">
        <v>45290</v>
      </c>
    </row>
    <row r="1066" spans="1:8" x14ac:dyDescent="0.25">
      <c r="A1066" s="5">
        <v>1065</v>
      </c>
      <c r="B1066" s="5" t="s">
        <v>36</v>
      </c>
      <c r="C1066" s="5" t="s">
        <v>11</v>
      </c>
      <c r="D1066" s="5" t="s">
        <v>24</v>
      </c>
      <c r="E1066" s="6">
        <v>44988</v>
      </c>
      <c r="F1066" s="5">
        <v>347.37</v>
      </c>
      <c r="G1066" s="5" t="s">
        <v>81</v>
      </c>
      <c r="H1066" s="6">
        <v>45000</v>
      </c>
    </row>
    <row r="1067" spans="1:8" x14ac:dyDescent="0.25">
      <c r="A1067" s="5">
        <v>1066</v>
      </c>
      <c r="B1067" s="5" t="s">
        <v>44</v>
      </c>
      <c r="C1067" s="5" t="s">
        <v>11</v>
      </c>
      <c r="D1067" s="5" t="s">
        <v>20</v>
      </c>
      <c r="E1067" s="6">
        <v>45376</v>
      </c>
      <c r="F1067" s="5">
        <v>663.13</v>
      </c>
      <c r="G1067" s="5" t="s">
        <v>81</v>
      </c>
      <c r="H1067" s="6">
        <v>45388</v>
      </c>
    </row>
    <row r="1068" spans="1:8" x14ac:dyDescent="0.25">
      <c r="A1068" s="5">
        <v>1067</v>
      </c>
      <c r="B1068" s="5" t="s">
        <v>60</v>
      </c>
      <c r="C1068" s="5" t="s">
        <v>2</v>
      </c>
      <c r="D1068" s="5" t="s">
        <v>26</v>
      </c>
      <c r="E1068" s="6">
        <v>44947</v>
      </c>
      <c r="F1068" s="5">
        <v>434.72</v>
      </c>
      <c r="G1068" s="5" t="s">
        <v>82</v>
      </c>
      <c r="H1068" s="5" t="s">
        <v>83</v>
      </c>
    </row>
    <row r="1069" spans="1:8" x14ac:dyDescent="0.25">
      <c r="A1069" s="5">
        <v>1068</v>
      </c>
      <c r="B1069" s="5" t="s">
        <v>52</v>
      </c>
      <c r="C1069" s="5" t="s">
        <v>11</v>
      </c>
      <c r="D1069" s="5" t="s">
        <v>29</v>
      </c>
      <c r="E1069" s="6">
        <v>44862</v>
      </c>
      <c r="F1069" s="5">
        <v>889.17</v>
      </c>
      <c r="G1069" s="5" t="s">
        <v>81</v>
      </c>
      <c r="H1069" s="6">
        <v>44874</v>
      </c>
    </row>
    <row r="1070" spans="1:8" x14ac:dyDescent="0.25">
      <c r="A1070" s="5">
        <v>1069</v>
      </c>
      <c r="B1070" s="5" t="s">
        <v>68</v>
      </c>
      <c r="C1070" s="5" t="s">
        <v>7</v>
      </c>
      <c r="D1070" s="5" t="s">
        <v>22</v>
      </c>
      <c r="E1070" s="6">
        <v>44901</v>
      </c>
      <c r="F1070" s="5">
        <v>338.63</v>
      </c>
      <c r="G1070" s="5" t="s">
        <v>82</v>
      </c>
      <c r="H1070" s="5" t="s">
        <v>83</v>
      </c>
    </row>
    <row r="1071" spans="1:8" x14ac:dyDescent="0.25">
      <c r="A1071" s="5">
        <v>1070</v>
      </c>
      <c r="B1071" s="5" t="s">
        <v>52</v>
      </c>
      <c r="C1071" s="5" t="s">
        <v>2</v>
      </c>
      <c r="D1071" s="5" t="s">
        <v>22</v>
      </c>
      <c r="E1071" s="6">
        <v>45449</v>
      </c>
      <c r="F1071" s="5">
        <v>968.23</v>
      </c>
      <c r="G1071" s="5" t="s">
        <v>82</v>
      </c>
      <c r="H1071" s="5" t="s">
        <v>83</v>
      </c>
    </row>
    <row r="1072" spans="1:8" x14ac:dyDescent="0.25">
      <c r="A1072" s="5">
        <v>1071</v>
      </c>
      <c r="B1072" s="5" t="s">
        <v>54</v>
      </c>
      <c r="C1072" s="5" t="s">
        <v>10</v>
      </c>
      <c r="D1072" s="5" t="s">
        <v>29</v>
      </c>
      <c r="E1072" s="6">
        <v>44808</v>
      </c>
      <c r="F1072" s="5">
        <v>102.78</v>
      </c>
      <c r="G1072" s="5" t="s">
        <v>81</v>
      </c>
      <c r="H1072" s="6">
        <v>44814</v>
      </c>
    </row>
    <row r="1073" spans="1:8" x14ac:dyDescent="0.25">
      <c r="A1073" s="5">
        <v>1072</v>
      </c>
      <c r="B1073" s="5" t="s">
        <v>50</v>
      </c>
      <c r="C1073" s="5" t="s">
        <v>4</v>
      </c>
      <c r="D1073" s="5" t="s">
        <v>33</v>
      </c>
      <c r="E1073" s="6">
        <v>45258</v>
      </c>
      <c r="F1073" s="5">
        <v>408.6</v>
      </c>
      <c r="G1073" s="5" t="s">
        <v>81</v>
      </c>
      <c r="H1073" s="6">
        <v>45260</v>
      </c>
    </row>
    <row r="1074" spans="1:8" x14ac:dyDescent="0.25">
      <c r="A1074" s="5">
        <v>1073</v>
      </c>
      <c r="B1074" s="5" t="s">
        <v>58</v>
      </c>
      <c r="C1074" s="5" t="s">
        <v>4</v>
      </c>
      <c r="D1074" s="5" t="s">
        <v>22</v>
      </c>
      <c r="E1074" s="6">
        <v>45399</v>
      </c>
      <c r="F1074" s="5">
        <v>270.45999999999998</v>
      </c>
      <c r="G1074" s="5" t="s">
        <v>82</v>
      </c>
      <c r="H1074" s="5" t="s">
        <v>83</v>
      </c>
    </row>
    <row r="1075" spans="1:8" x14ac:dyDescent="0.25">
      <c r="A1075" s="5">
        <v>1074</v>
      </c>
      <c r="B1075" s="5" t="s">
        <v>44</v>
      </c>
      <c r="C1075" s="5" t="s">
        <v>11</v>
      </c>
      <c r="D1075" s="5" t="s">
        <v>33</v>
      </c>
      <c r="E1075" s="6">
        <v>45397</v>
      </c>
      <c r="F1075" s="5">
        <v>115.47</v>
      </c>
      <c r="G1075" s="5" t="s">
        <v>81</v>
      </c>
      <c r="H1075" s="6">
        <v>45409</v>
      </c>
    </row>
    <row r="1076" spans="1:8" x14ac:dyDescent="0.25">
      <c r="A1076" s="5">
        <v>1075</v>
      </c>
      <c r="B1076" s="5" t="s">
        <v>72</v>
      </c>
      <c r="C1076" s="5" t="s">
        <v>2</v>
      </c>
      <c r="D1076" s="5" t="s">
        <v>31</v>
      </c>
      <c r="E1076" s="6">
        <v>44910</v>
      </c>
      <c r="F1076" s="5">
        <v>686.12</v>
      </c>
      <c r="G1076" s="5" t="s">
        <v>81</v>
      </c>
      <c r="H1076" s="6">
        <v>44911</v>
      </c>
    </row>
    <row r="1077" spans="1:8" x14ac:dyDescent="0.25">
      <c r="A1077" s="5">
        <v>1076</v>
      </c>
      <c r="B1077" s="5" t="s">
        <v>66</v>
      </c>
      <c r="C1077" s="5" t="s">
        <v>10</v>
      </c>
      <c r="D1077" s="5" t="s">
        <v>26</v>
      </c>
      <c r="E1077" s="6">
        <v>44925</v>
      </c>
      <c r="F1077" s="5">
        <v>566.76</v>
      </c>
      <c r="G1077" s="5" t="s">
        <v>81</v>
      </c>
      <c r="H1077" s="6">
        <v>44931</v>
      </c>
    </row>
    <row r="1078" spans="1:8" x14ac:dyDescent="0.25">
      <c r="A1078" s="5">
        <v>1077</v>
      </c>
      <c r="B1078" s="5" t="s">
        <v>62</v>
      </c>
      <c r="C1078" s="5" t="s">
        <v>14</v>
      </c>
      <c r="D1078" s="5" t="s">
        <v>33</v>
      </c>
      <c r="E1078" s="6">
        <v>45285</v>
      </c>
      <c r="F1078" s="5">
        <v>983.94</v>
      </c>
      <c r="G1078" s="5" t="s">
        <v>81</v>
      </c>
      <c r="H1078" s="6">
        <v>45303</v>
      </c>
    </row>
    <row r="1079" spans="1:8" x14ac:dyDescent="0.25">
      <c r="A1079" s="5">
        <v>1078</v>
      </c>
      <c r="B1079" s="5" t="s">
        <v>68</v>
      </c>
      <c r="C1079" s="5" t="s">
        <v>11</v>
      </c>
      <c r="D1079" s="5" t="s">
        <v>26</v>
      </c>
      <c r="E1079" s="6">
        <v>44784</v>
      </c>
      <c r="F1079" s="5">
        <v>489.43</v>
      </c>
      <c r="G1079" s="5" t="s">
        <v>81</v>
      </c>
      <c r="H1079" s="6">
        <v>44796</v>
      </c>
    </row>
    <row r="1080" spans="1:8" x14ac:dyDescent="0.25">
      <c r="A1080" s="5">
        <v>1079</v>
      </c>
      <c r="B1080" s="5" t="s">
        <v>72</v>
      </c>
      <c r="C1080" s="5" t="s">
        <v>10</v>
      </c>
      <c r="D1080" s="5" t="s">
        <v>28</v>
      </c>
      <c r="E1080" s="6">
        <v>45033</v>
      </c>
      <c r="F1080" s="5">
        <v>924.85</v>
      </c>
      <c r="G1080" s="5" t="s">
        <v>81</v>
      </c>
      <c r="H1080" s="6">
        <v>45039</v>
      </c>
    </row>
    <row r="1081" spans="1:8" x14ac:dyDescent="0.25">
      <c r="A1081" s="5">
        <v>1080</v>
      </c>
      <c r="B1081" s="5" t="s">
        <v>54</v>
      </c>
      <c r="C1081" s="5" t="s">
        <v>5</v>
      </c>
      <c r="D1081" s="5" t="s">
        <v>20</v>
      </c>
      <c r="E1081" s="6">
        <v>44993</v>
      </c>
      <c r="F1081" s="5">
        <v>137.4</v>
      </c>
      <c r="G1081" s="5" t="s">
        <v>81</v>
      </c>
      <c r="H1081" s="6">
        <v>44997</v>
      </c>
    </row>
    <row r="1082" spans="1:8" x14ac:dyDescent="0.25">
      <c r="A1082" s="5">
        <v>1081</v>
      </c>
      <c r="B1082" s="5" t="s">
        <v>42</v>
      </c>
      <c r="C1082" s="5" t="s">
        <v>7</v>
      </c>
      <c r="D1082" s="5" t="s">
        <v>33</v>
      </c>
      <c r="E1082" s="6">
        <v>45231</v>
      </c>
      <c r="F1082" s="5">
        <v>926.5</v>
      </c>
      <c r="G1082" s="5" t="s">
        <v>81</v>
      </c>
      <c r="H1082" s="6">
        <v>45239</v>
      </c>
    </row>
    <row r="1083" spans="1:8" x14ac:dyDescent="0.25">
      <c r="A1083" s="5">
        <v>1082</v>
      </c>
      <c r="B1083" s="5" t="s">
        <v>50</v>
      </c>
      <c r="C1083" s="5" t="s">
        <v>2</v>
      </c>
      <c r="D1083" s="5" t="s">
        <v>33</v>
      </c>
      <c r="E1083" s="6">
        <v>45231</v>
      </c>
      <c r="F1083" s="5">
        <v>547.84</v>
      </c>
      <c r="G1083" s="5" t="s">
        <v>82</v>
      </c>
      <c r="H1083" s="5" t="s">
        <v>83</v>
      </c>
    </row>
    <row r="1084" spans="1:8" x14ac:dyDescent="0.25">
      <c r="A1084" s="5">
        <v>1083</v>
      </c>
      <c r="B1084" s="5" t="s">
        <v>62</v>
      </c>
      <c r="C1084" s="5" t="s">
        <v>4</v>
      </c>
      <c r="D1084" s="5" t="s">
        <v>33</v>
      </c>
      <c r="E1084" s="6">
        <v>45061</v>
      </c>
      <c r="F1084" s="5">
        <v>608.70000000000005</v>
      </c>
      <c r="G1084" s="5" t="s">
        <v>81</v>
      </c>
      <c r="H1084" s="6">
        <v>45063</v>
      </c>
    </row>
    <row r="1085" spans="1:8" x14ac:dyDescent="0.25">
      <c r="A1085" s="5">
        <v>1084</v>
      </c>
      <c r="B1085" s="5" t="s">
        <v>40</v>
      </c>
      <c r="C1085" s="5" t="s">
        <v>4</v>
      </c>
      <c r="D1085" s="5" t="s">
        <v>33</v>
      </c>
      <c r="E1085" s="6">
        <v>44833</v>
      </c>
      <c r="F1085" s="5">
        <v>768.75</v>
      </c>
      <c r="G1085" s="5" t="s">
        <v>81</v>
      </c>
      <c r="H1085" s="6">
        <v>44835</v>
      </c>
    </row>
    <row r="1086" spans="1:8" x14ac:dyDescent="0.25">
      <c r="A1086" s="5">
        <v>1085</v>
      </c>
      <c r="B1086" s="5" t="s">
        <v>56</v>
      </c>
      <c r="C1086" s="5" t="s">
        <v>7</v>
      </c>
      <c r="D1086" s="5" t="s">
        <v>20</v>
      </c>
      <c r="E1086" s="6">
        <v>44996</v>
      </c>
      <c r="F1086" s="5">
        <v>443.87</v>
      </c>
      <c r="G1086" s="5" t="s">
        <v>81</v>
      </c>
      <c r="H1086" s="6">
        <v>45004</v>
      </c>
    </row>
    <row r="1087" spans="1:8" x14ac:dyDescent="0.25">
      <c r="A1087" s="5">
        <v>1086</v>
      </c>
      <c r="B1087" s="5" t="s">
        <v>74</v>
      </c>
      <c r="C1087" s="5" t="s">
        <v>9</v>
      </c>
      <c r="D1087" s="5" t="s">
        <v>33</v>
      </c>
      <c r="E1087" s="6">
        <v>44931</v>
      </c>
      <c r="F1087" s="5">
        <v>111.82</v>
      </c>
      <c r="G1087" s="5" t="s">
        <v>81</v>
      </c>
      <c r="H1087" s="6">
        <v>44941</v>
      </c>
    </row>
    <row r="1088" spans="1:8" x14ac:dyDescent="0.25">
      <c r="A1088" s="5">
        <v>1087</v>
      </c>
      <c r="B1088" s="5" t="s">
        <v>72</v>
      </c>
      <c r="C1088" s="5" t="s">
        <v>9</v>
      </c>
      <c r="D1088" s="5" t="s">
        <v>24</v>
      </c>
      <c r="E1088" s="6">
        <v>45081</v>
      </c>
      <c r="F1088" s="5">
        <v>995.77</v>
      </c>
      <c r="G1088" s="5" t="s">
        <v>81</v>
      </c>
      <c r="H1088" s="6">
        <v>45091</v>
      </c>
    </row>
    <row r="1089" spans="1:8" x14ac:dyDescent="0.25">
      <c r="A1089" s="5">
        <v>1088</v>
      </c>
      <c r="B1089" s="5" t="s">
        <v>50</v>
      </c>
      <c r="C1089" s="5" t="s">
        <v>13</v>
      </c>
      <c r="D1089" s="5" t="s">
        <v>30</v>
      </c>
      <c r="E1089" s="6">
        <v>45486</v>
      </c>
      <c r="F1089" s="5">
        <v>451.44</v>
      </c>
      <c r="G1089" s="5" t="s">
        <v>82</v>
      </c>
      <c r="H1089" s="5" t="s">
        <v>83</v>
      </c>
    </row>
    <row r="1090" spans="1:8" x14ac:dyDescent="0.25">
      <c r="A1090" s="5">
        <v>1089</v>
      </c>
      <c r="B1090" s="5" t="s">
        <v>60</v>
      </c>
      <c r="C1090" s="5" t="s">
        <v>13</v>
      </c>
      <c r="D1090" s="5" t="s">
        <v>32</v>
      </c>
      <c r="E1090" s="6">
        <v>44887</v>
      </c>
      <c r="F1090" s="5">
        <v>428.28</v>
      </c>
      <c r="G1090" s="5" t="s">
        <v>81</v>
      </c>
      <c r="H1090" s="6">
        <v>44902</v>
      </c>
    </row>
    <row r="1091" spans="1:8" x14ac:dyDescent="0.25">
      <c r="A1091" s="5">
        <v>1090</v>
      </c>
      <c r="B1091" s="5" t="s">
        <v>50</v>
      </c>
      <c r="C1091" s="5" t="s">
        <v>11</v>
      </c>
      <c r="D1091" s="5" t="s">
        <v>22</v>
      </c>
      <c r="E1091" s="6">
        <v>45238</v>
      </c>
      <c r="F1091" s="5">
        <v>700.97</v>
      </c>
      <c r="G1091" s="5" t="s">
        <v>81</v>
      </c>
      <c r="H1091" s="6">
        <v>45250</v>
      </c>
    </row>
    <row r="1092" spans="1:8" x14ac:dyDescent="0.25">
      <c r="A1092" s="5">
        <v>1091</v>
      </c>
      <c r="B1092" s="5" t="s">
        <v>38</v>
      </c>
      <c r="C1092" s="5" t="s">
        <v>2</v>
      </c>
      <c r="D1092" s="5" t="s">
        <v>20</v>
      </c>
      <c r="E1092" s="6">
        <v>45191</v>
      </c>
      <c r="F1092" s="5">
        <v>576.97</v>
      </c>
      <c r="G1092" s="5" t="s">
        <v>81</v>
      </c>
      <c r="H1092" s="6">
        <v>45192</v>
      </c>
    </row>
    <row r="1093" spans="1:8" x14ac:dyDescent="0.25">
      <c r="A1093" s="5">
        <v>1092</v>
      </c>
      <c r="B1093" s="5" t="s">
        <v>38</v>
      </c>
      <c r="C1093" s="5" t="s">
        <v>15</v>
      </c>
      <c r="D1093" s="5" t="s">
        <v>22</v>
      </c>
      <c r="E1093" s="6">
        <v>44838</v>
      </c>
      <c r="F1093" s="5">
        <v>201.85</v>
      </c>
      <c r="G1093" s="5" t="s">
        <v>81</v>
      </c>
      <c r="H1093" s="6">
        <v>44858</v>
      </c>
    </row>
    <row r="1094" spans="1:8" x14ac:dyDescent="0.25">
      <c r="A1094" s="5">
        <v>1093</v>
      </c>
      <c r="B1094" s="5" t="s">
        <v>52</v>
      </c>
      <c r="C1094" s="5" t="s">
        <v>5</v>
      </c>
      <c r="D1094" s="5" t="s">
        <v>29</v>
      </c>
      <c r="E1094" s="6">
        <v>44881</v>
      </c>
      <c r="F1094" s="5">
        <v>789.77</v>
      </c>
      <c r="G1094" s="5" t="s">
        <v>82</v>
      </c>
      <c r="H1094" s="5" t="s">
        <v>83</v>
      </c>
    </row>
    <row r="1095" spans="1:8" x14ac:dyDescent="0.25">
      <c r="A1095" s="5">
        <v>1094</v>
      </c>
      <c r="B1095" s="5" t="s">
        <v>52</v>
      </c>
      <c r="C1095" s="5" t="s">
        <v>11</v>
      </c>
      <c r="D1095" s="5" t="s">
        <v>30</v>
      </c>
      <c r="E1095" s="6">
        <v>45345</v>
      </c>
      <c r="F1095" s="5">
        <v>944.87</v>
      </c>
      <c r="G1095" s="5" t="s">
        <v>82</v>
      </c>
      <c r="H1095" s="5" t="s">
        <v>83</v>
      </c>
    </row>
    <row r="1096" spans="1:8" x14ac:dyDescent="0.25">
      <c r="A1096" s="5">
        <v>1095</v>
      </c>
      <c r="B1096" s="5" t="s">
        <v>60</v>
      </c>
      <c r="C1096" s="5" t="s">
        <v>4</v>
      </c>
      <c r="D1096" s="5" t="s">
        <v>29</v>
      </c>
      <c r="E1096" s="6">
        <v>44871</v>
      </c>
      <c r="F1096" s="5">
        <v>848.1</v>
      </c>
      <c r="G1096" s="5" t="s">
        <v>81</v>
      </c>
      <c r="H1096" s="6">
        <v>44873</v>
      </c>
    </row>
    <row r="1097" spans="1:8" x14ac:dyDescent="0.25">
      <c r="A1097" s="5">
        <v>1096</v>
      </c>
      <c r="B1097" s="5" t="s">
        <v>68</v>
      </c>
      <c r="C1097" s="5" t="s">
        <v>14</v>
      </c>
      <c r="D1097" s="5" t="s">
        <v>33</v>
      </c>
      <c r="E1097" s="6">
        <v>45238</v>
      </c>
      <c r="F1097" s="5">
        <v>559.91</v>
      </c>
      <c r="G1097" s="5" t="s">
        <v>81</v>
      </c>
      <c r="H1097" s="6">
        <v>45256</v>
      </c>
    </row>
    <row r="1098" spans="1:8" x14ac:dyDescent="0.25">
      <c r="A1098" s="5">
        <v>1097</v>
      </c>
      <c r="B1098" s="5" t="s">
        <v>74</v>
      </c>
      <c r="C1098" s="5" t="s">
        <v>11</v>
      </c>
      <c r="D1098" s="5" t="s">
        <v>33</v>
      </c>
      <c r="E1098" s="6">
        <v>44798</v>
      </c>
      <c r="F1098" s="5">
        <v>839.63</v>
      </c>
      <c r="G1098" s="5" t="s">
        <v>81</v>
      </c>
      <c r="H1098" s="6">
        <v>44810</v>
      </c>
    </row>
    <row r="1099" spans="1:8" x14ac:dyDescent="0.25">
      <c r="A1099" s="5">
        <v>1098</v>
      </c>
      <c r="B1099" s="5" t="s">
        <v>72</v>
      </c>
      <c r="C1099" s="5" t="s">
        <v>9</v>
      </c>
      <c r="D1099" s="5" t="s">
        <v>31</v>
      </c>
      <c r="E1099" s="6">
        <v>45080</v>
      </c>
      <c r="F1099" s="5">
        <v>593.20000000000005</v>
      </c>
      <c r="G1099" s="5" t="s">
        <v>82</v>
      </c>
      <c r="H1099" s="5" t="s">
        <v>83</v>
      </c>
    </row>
    <row r="1100" spans="1:8" x14ac:dyDescent="0.25">
      <c r="A1100" s="5">
        <v>1099</v>
      </c>
      <c r="B1100" s="5" t="s">
        <v>64</v>
      </c>
      <c r="C1100" s="5" t="s">
        <v>2</v>
      </c>
      <c r="D1100" s="5" t="s">
        <v>28</v>
      </c>
      <c r="E1100" s="6">
        <v>44845</v>
      </c>
      <c r="F1100" s="5">
        <v>778.13</v>
      </c>
      <c r="G1100" s="5" t="s">
        <v>81</v>
      </c>
      <c r="H1100" s="6">
        <v>44846</v>
      </c>
    </row>
    <row r="1101" spans="1:8" x14ac:dyDescent="0.25">
      <c r="A1101" s="5">
        <v>1100</v>
      </c>
      <c r="B1101" s="5" t="s">
        <v>58</v>
      </c>
      <c r="C1101" s="5" t="s">
        <v>14</v>
      </c>
      <c r="D1101" s="5" t="s">
        <v>24</v>
      </c>
      <c r="E1101" s="6">
        <v>45264</v>
      </c>
      <c r="F1101" s="5">
        <v>636.20000000000005</v>
      </c>
      <c r="G1101" s="5" t="s">
        <v>81</v>
      </c>
      <c r="H1101" s="6">
        <v>45282</v>
      </c>
    </row>
    <row r="1102" spans="1:8" x14ac:dyDescent="0.25">
      <c r="A1102" s="5">
        <v>1101</v>
      </c>
      <c r="B1102" s="5" t="s">
        <v>56</v>
      </c>
      <c r="C1102" s="5" t="s">
        <v>4</v>
      </c>
      <c r="D1102" s="5" t="s">
        <v>31</v>
      </c>
      <c r="E1102" s="6">
        <v>45430</v>
      </c>
      <c r="F1102" s="5">
        <v>315.10000000000002</v>
      </c>
      <c r="G1102" s="5" t="s">
        <v>81</v>
      </c>
      <c r="H1102" s="6">
        <v>45432</v>
      </c>
    </row>
    <row r="1103" spans="1:8" x14ac:dyDescent="0.25">
      <c r="A1103" s="5">
        <v>1102</v>
      </c>
      <c r="B1103" s="5" t="s">
        <v>52</v>
      </c>
      <c r="C1103" s="5" t="s">
        <v>9</v>
      </c>
      <c r="D1103" s="5" t="s">
        <v>24</v>
      </c>
      <c r="E1103" s="6">
        <v>45450</v>
      </c>
      <c r="F1103" s="5">
        <v>521.02</v>
      </c>
      <c r="G1103" s="5" t="s">
        <v>82</v>
      </c>
      <c r="H1103" s="5" t="s">
        <v>83</v>
      </c>
    </row>
    <row r="1104" spans="1:8" x14ac:dyDescent="0.25">
      <c r="A1104" s="5">
        <v>1103</v>
      </c>
      <c r="B1104" s="5" t="s">
        <v>70</v>
      </c>
      <c r="C1104" s="5" t="s">
        <v>2</v>
      </c>
      <c r="D1104" s="5" t="s">
        <v>20</v>
      </c>
      <c r="E1104" s="6">
        <v>45064</v>
      </c>
      <c r="F1104" s="5">
        <v>236.76</v>
      </c>
      <c r="G1104" s="5" t="s">
        <v>82</v>
      </c>
      <c r="H1104" s="5" t="s">
        <v>83</v>
      </c>
    </row>
    <row r="1105" spans="1:8" x14ac:dyDescent="0.25">
      <c r="A1105" s="5">
        <v>1104</v>
      </c>
      <c r="B1105" s="5" t="s">
        <v>52</v>
      </c>
      <c r="C1105" s="5" t="s">
        <v>9</v>
      </c>
      <c r="D1105" s="5" t="s">
        <v>29</v>
      </c>
      <c r="E1105" s="6">
        <v>45029</v>
      </c>
      <c r="F1105" s="5">
        <v>275.19</v>
      </c>
      <c r="G1105" s="5" t="s">
        <v>81</v>
      </c>
      <c r="H1105" s="6">
        <v>45039</v>
      </c>
    </row>
    <row r="1106" spans="1:8" x14ac:dyDescent="0.25">
      <c r="A1106" s="5">
        <v>1105</v>
      </c>
      <c r="B1106" s="5" t="s">
        <v>42</v>
      </c>
      <c r="C1106" s="5" t="s">
        <v>10</v>
      </c>
      <c r="D1106" s="5" t="s">
        <v>24</v>
      </c>
      <c r="E1106" s="6">
        <v>45463</v>
      </c>
      <c r="F1106" s="5">
        <v>746.17</v>
      </c>
      <c r="G1106" s="5" t="s">
        <v>82</v>
      </c>
      <c r="H1106" s="5" t="s">
        <v>83</v>
      </c>
    </row>
    <row r="1107" spans="1:8" x14ac:dyDescent="0.25">
      <c r="A1107" s="5">
        <v>1106</v>
      </c>
      <c r="B1107" s="5" t="s">
        <v>64</v>
      </c>
      <c r="C1107" s="5" t="s">
        <v>13</v>
      </c>
      <c r="D1107" s="5" t="s">
        <v>28</v>
      </c>
      <c r="E1107" s="6">
        <v>45373</v>
      </c>
      <c r="F1107" s="5">
        <v>279.67</v>
      </c>
      <c r="G1107" s="5" t="s">
        <v>81</v>
      </c>
      <c r="H1107" s="6">
        <v>45388</v>
      </c>
    </row>
    <row r="1108" spans="1:8" x14ac:dyDescent="0.25">
      <c r="A1108" s="5">
        <v>1107</v>
      </c>
      <c r="B1108" s="5" t="s">
        <v>50</v>
      </c>
      <c r="C1108" s="5" t="s">
        <v>10</v>
      </c>
      <c r="D1108" s="5" t="s">
        <v>32</v>
      </c>
      <c r="E1108" s="6">
        <v>44838</v>
      </c>
      <c r="F1108" s="5">
        <v>585.91999999999996</v>
      </c>
      <c r="G1108" s="5" t="s">
        <v>82</v>
      </c>
      <c r="H1108" s="5" t="s">
        <v>83</v>
      </c>
    </row>
    <row r="1109" spans="1:8" x14ac:dyDescent="0.25">
      <c r="A1109" s="5">
        <v>1108</v>
      </c>
      <c r="B1109" s="5" t="s">
        <v>60</v>
      </c>
      <c r="C1109" s="5" t="s">
        <v>10</v>
      </c>
      <c r="D1109" s="5" t="s">
        <v>22</v>
      </c>
      <c r="E1109" s="6">
        <v>45007</v>
      </c>
      <c r="F1109" s="5">
        <v>231.94</v>
      </c>
      <c r="G1109" s="5" t="s">
        <v>82</v>
      </c>
      <c r="H1109" s="5" t="s">
        <v>83</v>
      </c>
    </row>
    <row r="1110" spans="1:8" x14ac:dyDescent="0.25">
      <c r="A1110" s="5">
        <v>1109</v>
      </c>
      <c r="B1110" s="5" t="s">
        <v>74</v>
      </c>
      <c r="C1110" s="5" t="s">
        <v>5</v>
      </c>
      <c r="D1110" s="5" t="s">
        <v>26</v>
      </c>
      <c r="E1110" s="6">
        <v>45435</v>
      </c>
      <c r="F1110" s="5">
        <v>811.37</v>
      </c>
      <c r="G1110" s="5" t="s">
        <v>82</v>
      </c>
      <c r="H1110" s="5" t="s">
        <v>83</v>
      </c>
    </row>
    <row r="1111" spans="1:8" x14ac:dyDescent="0.25">
      <c r="A1111" s="5">
        <v>1110</v>
      </c>
      <c r="B1111" s="5" t="s">
        <v>50</v>
      </c>
      <c r="C1111" s="5" t="s">
        <v>7</v>
      </c>
      <c r="D1111" s="5" t="s">
        <v>22</v>
      </c>
      <c r="E1111" s="6">
        <v>45005</v>
      </c>
      <c r="F1111" s="5">
        <v>895.89</v>
      </c>
      <c r="G1111" s="5" t="s">
        <v>81</v>
      </c>
      <c r="H1111" s="6">
        <v>45013</v>
      </c>
    </row>
    <row r="1112" spans="1:8" x14ac:dyDescent="0.25">
      <c r="A1112" s="5">
        <v>1111</v>
      </c>
      <c r="B1112" s="5" t="s">
        <v>64</v>
      </c>
      <c r="C1112" s="5" t="s">
        <v>7</v>
      </c>
      <c r="D1112" s="5" t="s">
        <v>22</v>
      </c>
      <c r="E1112" s="6">
        <v>45493</v>
      </c>
      <c r="F1112" s="5">
        <v>304.3</v>
      </c>
      <c r="G1112" s="5" t="s">
        <v>81</v>
      </c>
      <c r="H1112" s="6">
        <v>45501</v>
      </c>
    </row>
    <row r="1113" spans="1:8" x14ac:dyDescent="0.25">
      <c r="A1113" s="5">
        <v>1112</v>
      </c>
      <c r="B1113" s="5" t="s">
        <v>40</v>
      </c>
      <c r="C1113" s="5" t="s">
        <v>9</v>
      </c>
      <c r="D1113" s="5" t="s">
        <v>32</v>
      </c>
      <c r="E1113" s="6">
        <v>45191</v>
      </c>
      <c r="F1113" s="5">
        <v>683.07</v>
      </c>
      <c r="G1113" s="5" t="s">
        <v>81</v>
      </c>
      <c r="H1113" s="6">
        <v>45201</v>
      </c>
    </row>
    <row r="1114" spans="1:8" x14ac:dyDescent="0.25">
      <c r="A1114" s="5">
        <v>1113</v>
      </c>
      <c r="B1114" s="5" t="s">
        <v>50</v>
      </c>
      <c r="C1114" s="5" t="s">
        <v>7</v>
      </c>
      <c r="D1114" s="5" t="s">
        <v>30</v>
      </c>
      <c r="E1114" s="6">
        <v>44951</v>
      </c>
      <c r="F1114" s="5">
        <v>373.39</v>
      </c>
      <c r="G1114" s="5" t="s">
        <v>82</v>
      </c>
      <c r="H1114" s="5" t="s">
        <v>83</v>
      </c>
    </row>
    <row r="1115" spans="1:8" x14ac:dyDescent="0.25">
      <c r="A1115" s="5">
        <v>1114</v>
      </c>
      <c r="B1115" s="5" t="s">
        <v>52</v>
      </c>
      <c r="C1115" s="5" t="s">
        <v>11</v>
      </c>
      <c r="D1115" s="5" t="s">
        <v>33</v>
      </c>
      <c r="E1115" s="6">
        <v>45425</v>
      </c>
      <c r="F1115" s="5">
        <v>117.1</v>
      </c>
      <c r="G1115" s="5" t="s">
        <v>82</v>
      </c>
      <c r="H1115" s="5" t="s">
        <v>83</v>
      </c>
    </row>
    <row r="1116" spans="1:8" x14ac:dyDescent="0.25">
      <c r="A1116" s="5">
        <v>1115</v>
      </c>
      <c r="B1116" s="5" t="s">
        <v>48</v>
      </c>
      <c r="C1116" s="5" t="s">
        <v>7</v>
      </c>
      <c r="D1116" s="5" t="s">
        <v>22</v>
      </c>
      <c r="E1116" s="6">
        <v>45298</v>
      </c>
      <c r="F1116" s="5">
        <v>628.29999999999995</v>
      </c>
      <c r="G1116" s="5" t="s">
        <v>81</v>
      </c>
      <c r="H1116" s="6">
        <v>45306</v>
      </c>
    </row>
    <row r="1117" spans="1:8" x14ac:dyDescent="0.25">
      <c r="A1117" s="5">
        <v>1116</v>
      </c>
      <c r="B1117" s="5" t="s">
        <v>68</v>
      </c>
      <c r="C1117" s="5" t="s">
        <v>2</v>
      </c>
      <c r="D1117" s="5" t="s">
        <v>32</v>
      </c>
      <c r="E1117" s="6">
        <v>45117</v>
      </c>
      <c r="F1117" s="5">
        <v>522.57000000000005</v>
      </c>
      <c r="G1117" s="5" t="s">
        <v>81</v>
      </c>
      <c r="H1117" s="6">
        <v>45118</v>
      </c>
    </row>
    <row r="1118" spans="1:8" x14ac:dyDescent="0.25">
      <c r="A1118" s="5">
        <v>1117</v>
      </c>
      <c r="B1118" s="5" t="s">
        <v>48</v>
      </c>
      <c r="C1118" s="5" t="s">
        <v>10</v>
      </c>
      <c r="D1118" s="5" t="s">
        <v>22</v>
      </c>
      <c r="E1118" s="6">
        <v>45067</v>
      </c>
      <c r="F1118" s="5">
        <v>138.24</v>
      </c>
      <c r="G1118" s="5" t="s">
        <v>81</v>
      </c>
      <c r="H1118" s="6">
        <v>45073</v>
      </c>
    </row>
    <row r="1119" spans="1:8" x14ac:dyDescent="0.25">
      <c r="A1119" s="5">
        <v>1118</v>
      </c>
      <c r="B1119" s="5" t="s">
        <v>48</v>
      </c>
      <c r="C1119" s="5" t="s">
        <v>14</v>
      </c>
      <c r="D1119" s="5" t="s">
        <v>28</v>
      </c>
      <c r="E1119" s="6">
        <v>45055</v>
      </c>
      <c r="F1119" s="5">
        <v>492.66</v>
      </c>
      <c r="G1119" s="5" t="s">
        <v>81</v>
      </c>
      <c r="H1119" s="6">
        <v>45073</v>
      </c>
    </row>
    <row r="1120" spans="1:8" x14ac:dyDescent="0.25">
      <c r="A1120" s="5">
        <v>1119</v>
      </c>
      <c r="B1120" s="5" t="s">
        <v>66</v>
      </c>
      <c r="C1120" s="5" t="s">
        <v>4</v>
      </c>
      <c r="D1120" s="5" t="s">
        <v>26</v>
      </c>
      <c r="E1120" s="6">
        <v>45456</v>
      </c>
      <c r="F1120" s="5">
        <v>474.33</v>
      </c>
      <c r="G1120" s="5" t="s">
        <v>81</v>
      </c>
      <c r="H1120" s="6">
        <v>45458</v>
      </c>
    </row>
    <row r="1121" spans="1:8" x14ac:dyDescent="0.25">
      <c r="A1121" s="5">
        <v>1120</v>
      </c>
      <c r="B1121" s="5" t="s">
        <v>46</v>
      </c>
      <c r="C1121" s="5" t="s">
        <v>5</v>
      </c>
      <c r="D1121" s="5" t="s">
        <v>20</v>
      </c>
      <c r="E1121" s="6">
        <v>45255</v>
      </c>
      <c r="F1121" s="5">
        <v>290.27</v>
      </c>
      <c r="G1121" s="5" t="s">
        <v>81</v>
      </c>
      <c r="H1121" s="6">
        <v>45259</v>
      </c>
    </row>
    <row r="1122" spans="1:8" x14ac:dyDescent="0.25">
      <c r="A1122" s="5">
        <v>1121</v>
      </c>
      <c r="B1122" s="5" t="s">
        <v>48</v>
      </c>
      <c r="C1122" s="5" t="s">
        <v>9</v>
      </c>
      <c r="D1122" s="5" t="s">
        <v>29</v>
      </c>
      <c r="E1122" s="6">
        <v>45281</v>
      </c>
      <c r="F1122" s="5">
        <v>881.56</v>
      </c>
      <c r="G1122" s="5" t="s">
        <v>81</v>
      </c>
      <c r="H1122" s="6">
        <v>45291</v>
      </c>
    </row>
    <row r="1123" spans="1:8" x14ac:dyDescent="0.25">
      <c r="A1123" s="5">
        <v>1122</v>
      </c>
      <c r="B1123" s="5" t="s">
        <v>52</v>
      </c>
      <c r="C1123" s="5" t="s">
        <v>7</v>
      </c>
      <c r="D1123" s="5" t="s">
        <v>32</v>
      </c>
      <c r="E1123" s="6">
        <v>45442</v>
      </c>
      <c r="F1123" s="5">
        <v>897.25</v>
      </c>
      <c r="G1123" s="5" t="s">
        <v>81</v>
      </c>
      <c r="H1123" s="6">
        <v>45450</v>
      </c>
    </row>
    <row r="1124" spans="1:8" x14ac:dyDescent="0.25">
      <c r="A1124" s="5">
        <v>1123</v>
      </c>
      <c r="B1124" s="5" t="s">
        <v>62</v>
      </c>
      <c r="C1124" s="5" t="s">
        <v>13</v>
      </c>
      <c r="D1124" s="5" t="s">
        <v>28</v>
      </c>
      <c r="E1124" s="6">
        <v>44949</v>
      </c>
      <c r="F1124" s="5">
        <v>510.03</v>
      </c>
      <c r="G1124" s="5" t="s">
        <v>81</v>
      </c>
      <c r="H1124" s="6">
        <v>44964</v>
      </c>
    </row>
    <row r="1125" spans="1:8" x14ac:dyDescent="0.25">
      <c r="A1125" s="5">
        <v>1124</v>
      </c>
      <c r="B1125" s="5" t="s">
        <v>44</v>
      </c>
      <c r="C1125" s="5" t="s">
        <v>5</v>
      </c>
      <c r="D1125" s="5" t="s">
        <v>29</v>
      </c>
      <c r="E1125" s="6">
        <v>45372</v>
      </c>
      <c r="F1125" s="5">
        <v>383.89</v>
      </c>
      <c r="G1125" s="5" t="s">
        <v>81</v>
      </c>
      <c r="H1125" s="6">
        <v>45376</v>
      </c>
    </row>
    <row r="1126" spans="1:8" x14ac:dyDescent="0.25">
      <c r="A1126" s="5">
        <v>1125</v>
      </c>
      <c r="B1126" s="5" t="s">
        <v>68</v>
      </c>
      <c r="C1126" s="5" t="s">
        <v>2</v>
      </c>
      <c r="D1126" s="5" t="s">
        <v>32</v>
      </c>
      <c r="E1126" s="6">
        <v>44886</v>
      </c>
      <c r="F1126" s="5">
        <v>348.1</v>
      </c>
      <c r="G1126" s="5" t="s">
        <v>81</v>
      </c>
      <c r="H1126" s="6">
        <v>44887</v>
      </c>
    </row>
    <row r="1127" spans="1:8" x14ac:dyDescent="0.25">
      <c r="A1127" s="5">
        <v>1126</v>
      </c>
      <c r="B1127" s="5" t="s">
        <v>36</v>
      </c>
      <c r="C1127" s="5" t="s">
        <v>11</v>
      </c>
      <c r="D1127" s="5" t="s">
        <v>30</v>
      </c>
      <c r="E1127" s="6">
        <v>44946</v>
      </c>
      <c r="F1127" s="5">
        <v>415.53</v>
      </c>
      <c r="G1127" s="5" t="s">
        <v>81</v>
      </c>
      <c r="H1127" s="6">
        <v>44958</v>
      </c>
    </row>
    <row r="1128" spans="1:8" x14ac:dyDescent="0.25">
      <c r="A1128" s="5">
        <v>1127</v>
      </c>
      <c r="B1128" s="5" t="s">
        <v>56</v>
      </c>
      <c r="C1128" s="5" t="s">
        <v>13</v>
      </c>
      <c r="D1128" s="5" t="s">
        <v>22</v>
      </c>
      <c r="E1128" s="6">
        <v>45032</v>
      </c>
      <c r="F1128" s="5">
        <v>858.48</v>
      </c>
      <c r="G1128" s="5" t="s">
        <v>81</v>
      </c>
      <c r="H1128" s="6">
        <v>45047</v>
      </c>
    </row>
    <row r="1129" spans="1:8" x14ac:dyDescent="0.25">
      <c r="A1129" s="5">
        <v>1128</v>
      </c>
      <c r="B1129" s="5" t="s">
        <v>74</v>
      </c>
      <c r="C1129" s="5" t="s">
        <v>15</v>
      </c>
      <c r="D1129" s="5" t="s">
        <v>28</v>
      </c>
      <c r="E1129" s="6">
        <v>45342</v>
      </c>
      <c r="F1129" s="5">
        <v>156.12</v>
      </c>
      <c r="G1129" s="5" t="s">
        <v>81</v>
      </c>
      <c r="H1129" s="6">
        <v>45362</v>
      </c>
    </row>
    <row r="1130" spans="1:8" x14ac:dyDescent="0.25">
      <c r="A1130" s="5">
        <v>1129</v>
      </c>
      <c r="B1130" s="5" t="s">
        <v>52</v>
      </c>
      <c r="C1130" s="5" t="s">
        <v>11</v>
      </c>
      <c r="D1130" s="5" t="s">
        <v>20</v>
      </c>
      <c r="E1130" s="6">
        <v>44855</v>
      </c>
      <c r="F1130" s="5">
        <v>703.87</v>
      </c>
      <c r="G1130" s="5" t="s">
        <v>81</v>
      </c>
      <c r="H1130" s="6">
        <v>44867</v>
      </c>
    </row>
    <row r="1131" spans="1:8" x14ac:dyDescent="0.25">
      <c r="A1131" s="5">
        <v>1130</v>
      </c>
      <c r="B1131" s="5" t="s">
        <v>54</v>
      </c>
      <c r="C1131" s="5" t="s">
        <v>9</v>
      </c>
      <c r="D1131" s="5" t="s">
        <v>32</v>
      </c>
      <c r="E1131" s="6">
        <v>44813</v>
      </c>
      <c r="F1131" s="5">
        <v>476.8</v>
      </c>
      <c r="G1131" s="5" t="s">
        <v>81</v>
      </c>
      <c r="H1131" s="6">
        <v>44823</v>
      </c>
    </row>
    <row r="1132" spans="1:8" x14ac:dyDescent="0.25">
      <c r="A1132" s="5">
        <v>1131</v>
      </c>
      <c r="B1132" s="5" t="s">
        <v>40</v>
      </c>
      <c r="C1132" s="5" t="s">
        <v>2</v>
      </c>
      <c r="D1132" s="5" t="s">
        <v>26</v>
      </c>
      <c r="E1132" s="6">
        <v>45013</v>
      </c>
      <c r="F1132" s="5">
        <v>320.85000000000002</v>
      </c>
      <c r="G1132" s="5" t="s">
        <v>81</v>
      </c>
      <c r="H1132" s="6">
        <v>45014</v>
      </c>
    </row>
    <row r="1133" spans="1:8" x14ac:dyDescent="0.25">
      <c r="A1133" s="5">
        <v>1132</v>
      </c>
      <c r="B1133" s="5" t="s">
        <v>42</v>
      </c>
      <c r="C1133" s="5" t="s">
        <v>2</v>
      </c>
      <c r="D1133" s="5" t="s">
        <v>20</v>
      </c>
      <c r="E1133" s="6">
        <v>44918</v>
      </c>
      <c r="F1133" s="5">
        <v>125</v>
      </c>
      <c r="G1133" s="5" t="s">
        <v>81</v>
      </c>
      <c r="H1133" s="6">
        <v>44919</v>
      </c>
    </row>
    <row r="1134" spans="1:8" x14ac:dyDescent="0.25">
      <c r="A1134" s="5">
        <v>1133</v>
      </c>
      <c r="B1134" s="5" t="s">
        <v>62</v>
      </c>
      <c r="C1134" s="5" t="s">
        <v>10</v>
      </c>
      <c r="D1134" s="5" t="s">
        <v>24</v>
      </c>
      <c r="E1134" s="6">
        <v>45227</v>
      </c>
      <c r="F1134" s="5">
        <v>952.74</v>
      </c>
      <c r="G1134" s="5" t="s">
        <v>81</v>
      </c>
      <c r="H1134" s="6">
        <v>45233</v>
      </c>
    </row>
    <row r="1135" spans="1:8" x14ac:dyDescent="0.25">
      <c r="A1135" s="5">
        <v>1134</v>
      </c>
      <c r="B1135" s="5" t="s">
        <v>66</v>
      </c>
      <c r="C1135" s="5" t="s">
        <v>15</v>
      </c>
      <c r="D1135" s="5" t="s">
        <v>30</v>
      </c>
      <c r="E1135" s="6">
        <v>44829</v>
      </c>
      <c r="F1135" s="5">
        <v>750.25</v>
      </c>
      <c r="G1135" s="5" t="s">
        <v>82</v>
      </c>
      <c r="H1135" s="5" t="s">
        <v>83</v>
      </c>
    </row>
    <row r="1136" spans="1:8" x14ac:dyDescent="0.25">
      <c r="A1136" s="5">
        <v>1135</v>
      </c>
      <c r="B1136" s="5" t="s">
        <v>46</v>
      </c>
      <c r="C1136" s="5" t="s">
        <v>15</v>
      </c>
      <c r="D1136" s="5" t="s">
        <v>28</v>
      </c>
      <c r="E1136" s="6">
        <v>45399</v>
      </c>
      <c r="F1136" s="5">
        <v>473.12</v>
      </c>
      <c r="G1136" s="5" t="s">
        <v>82</v>
      </c>
      <c r="H1136" s="5" t="s">
        <v>83</v>
      </c>
    </row>
    <row r="1137" spans="1:8" x14ac:dyDescent="0.25">
      <c r="A1137" s="5">
        <v>1136</v>
      </c>
      <c r="B1137" s="5" t="s">
        <v>40</v>
      </c>
      <c r="C1137" s="5" t="s">
        <v>5</v>
      </c>
      <c r="D1137" s="5" t="s">
        <v>24</v>
      </c>
      <c r="E1137" s="6">
        <v>45429</v>
      </c>
      <c r="F1137" s="5">
        <v>659.55</v>
      </c>
      <c r="G1137" s="5" t="s">
        <v>81</v>
      </c>
      <c r="H1137" s="6">
        <v>45433</v>
      </c>
    </row>
    <row r="1138" spans="1:8" x14ac:dyDescent="0.25">
      <c r="A1138" s="5">
        <v>1137</v>
      </c>
      <c r="B1138" s="5" t="s">
        <v>56</v>
      </c>
      <c r="C1138" s="5" t="s">
        <v>2</v>
      </c>
      <c r="D1138" s="5" t="s">
        <v>28</v>
      </c>
      <c r="E1138" s="6">
        <v>44996</v>
      </c>
      <c r="F1138" s="5">
        <v>301.26</v>
      </c>
      <c r="G1138" s="5" t="s">
        <v>81</v>
      </c>
      <c r="H1138" s="6">
        <v>44997</v>
      </c>
    </row>
    <row r="1139" spans="1:8" x14ac:dyDescent="0.25">
      <c r="A1139" s="5">
        <v>1138</v>
      </c>
      <c r="B1139" s="5" t="s">
        <v>66</v>
      </c>
      <c r="C1139" s="5" t="s">
        <v>10</v>
      </c>
      <c r="D1139" s="5" t="s">
        <v>31</v>
      </c>
      <c r="E1139" s="6">
        <v>45337</v>
      </c>
      <c r="F1139" s="5">
        <v>465.55</v>
      </c>
      <c r="G1139" s="5" t="s">
        <v>82</v>
      </c>
      <c r="H1139" s="5" t="s">
        <v>83</v>
      </c>
    </row>
    <row r="1140" spans="1:8" x14ac:dyDescent="0.25">
      <c r="A1140" s="5">
        <v>1139</v>
      </c>
      <c r="B1140" s="5" t="s">
        <v>74</v>
      </c>
      <c r="C1140" s="5" t="s">
        <v>10</v>
      </c>
      <c r="D1140" s="5" t="s">
        <v>30</v>
      </c>
      <c r="E1140" s="6">
        <v>44866</v>
      </c>
      <c r="F1140" s="5">
        <v>145.12</v>
      </c>
      <c r="G1140" s="5" t="s">
        <v>82</v>
      </c>
      <c r="H1140" s="5" t="s">
        <v>83</v>
      </c>
    </row>
    <row r="1141" spans="1:8" x14ac:dyDescent="0.25">
      <c r="A1141" s="5">
        <v>1140</v>
      </c>
      <c r="B1141" s="5" t="s">
        <v>52</v>
      </c>
      <c r="C1141" s="5" t="s">
        <v>7</v>
      </c>
      <c r="D1141" s="5" t="s">
        <v>22</v>
      </c>
      <c r="E1141" s="6">
        <v>45163</v>
      </c>
      <c r="F1141" s="5">
        <v>894.52</v>
      </c>
      <c r="G1141" s="5" t="s">
        <v>82</v>
      </c>
      <c r="H1141" s="5" t="s">
        <v>83</v>
      </c>
    </row>
    <row r="1142" spans="1:8" x14ac:dyDescent="0.25">
      <c r="A1142" s="5">
        <v>1141</v>
      </c>
      <c r="B1142" s="5" t="s">
        <v>46</v>
      </c>
      <c r="C1142" s="5" t="s">
        <v>4</v>
      </c>
      <c r="D1142" s="5" t="s">
        <v>32</v>
      </c>
      <c r="E1142" s="6">
        <v>45252</v>
      </c>
      <c r="F1142" s="5">
        <v>953.62</v>
      </c>
      <c r="G1142" s="5" t="s">
        <v>81</v>
      </c>
      <c r="H1142" s="6">
        <v>45254</v>
      </c>
    </row>
    <row r="1143" spans="1:8" x14ac:dyDescent="0.25">
      <c r="A1143" s="5">
        <v>1142</v>
      </c>
      <c r="B1143" s="5" t="s">
        <v>46</v>
      </c>
      <c r="C1143" s="5" t="s">
        <v>11</v>
      </c>
      <c r="D1143" s="5" t="s">
        <v>24</v>
      </c>
      <c r="E1143" s="6">
        <v>44935</v>
      </c>
      <c r="F1143" s="5">
        <v>108.77</v>
      </c>
      <c r="G1143" s="5" t="s">
        <v>81</v>
      </c>
      <c r="H1143" s="6">
        <v>44947</v>
      </c>
    </row>
    <row r="1144" spans="1:8" x14ac:dyDescent="0.25">
      <c r="A1144" s="5">
        <v>1143</v>
      </c>
      <c r="B1144" s="5" t="s">
        <v>58</v>
      </c>
      <c r="C1144" s="5" t="s">
        <v>9</v>
      </c>
      <c r="D1144" s="5" t="s">
        <v>20</v>
      </c>
      <c r="E1144" s="6">
        <v>44943</v>
      </c>
      <c r="F1144" s="5">
        <v>482.85</v>
      </c>
      <c r="G1144" s="5" t="s">
        <v>81</v>
      </c>
      <c r="H1144" s="6">
        <v>44953</v>
      </c>
    </row>
    <row r="1145" spans="1:8" x14ac:dyDescent="0.25">
      <c r="A1145" s="5">
        <v>1144</v>
      </c>
      <c r="B1145" s="5" t="s">
        <v>48</v>
      </c>
      <c r="C1145" s="5" t="s">
        <v>5</v>
      </c>
      <c r="D1145" s="5" t="s">
        <v>29</v>
      </c>
      <c r="E1145" s="6">
        <v>44862</v>
      </c>
      <c r="F1145" s="5">
        <v>890.8</v>
      </c>
      <c r="G1145" s="5" t="s">
        <v>81</v>
      </c>
      <c r="H1145" s="6">
        <v>44866</v>
      </c>
    </row>
    <row r="1146" spans="1:8" x14ac:dyDescent="0.25">
      <c r="A1146" s="5">
        <v>1145</v>
      </c>
      <c r="B1146" s="5" t="s">
        <v>70</v>
      </c>
      <c r="C1146" s="5" t="s">
        <v>10</v>
      </c>
      <c r="D1146" s="5" t="s">
        <v>26</v>
      </c>
      <c r="E1146" s="6">
        <v>45472</v>
      </c>
      <c r="F1146" s="5">
        <v>858.44</v>
      </c>
      <c r="G1146" s="5" t="s">
        <v>81</v>
      </c>
      <c r="H1146" s="6">
        <v>45478</v>
      </c>
    </row>
    <row r="1147" spans="1:8" x14ac:dyDescent="0.25">
      <c r="A1147" s="5">
        <v>1146</v>
      </c>
      <c r="B1147" s="5" t="s">
        <v>50</v>
      </c>
      <c r="C1147" s="5" t="s">
        <v>14</v>
      </c>
      <c r="D1147" s="5" t="s">
        <v>30</v>
      </c>
      <c r="E1147" s="6">
        <v>44963</v>
      </c>
      <c r="F1147" s="5">
        <v>102.64</v>
      </c>
      <c r="G1147" s="5" t="s">
        <v>81</v>
      </c>
      <c r="H1147" s="6">
        <v>44981</v>
      </c>
    </row>
    <row r="1148" spans="1:8" x14ac:dyDescent="0.25">
      <c r="A1148" s="5">
        <v>1147</v>
      </c>
      <c r="B1148" s="5" t="s">
        <v>70</v>
      </c>
      <c r="C1148" s="5" t="s">
        <v>10</v>
      </c>
      <c r="D1148" s="5" t="s">
        <v>32</v>
      </c>
      <c r="E1148" s="6">
        <v>44942</v>
      </c>
      <c r="F1148" s="5">
        <v>605.47</v>
      </c>
      <c r="G1148" s="5" t="s">
        <v>82</v>
      </c>
      <c r="H1148" s="5" t="s">
        <v>83</v>
      </c>
    </row>
    <row r="1149" spans="1:8" x14ac:dyDescent="0.25">
      <c r="A1149" s="5">
        <v>1148</v>
      </c>
      <c r="B1149" s="5" t="s">
        <v>48</v>
      </c>
      <c r="C1149" s="5" t="s">
        <v>2</v>
      </c>
      <c r="D1149" s="5" t="s">
        <v>26</v>
      </c>
      <c r="E1149" s="6">
        <v>45089</v>
      </c>
      <c r="F1149" s="5">
        <v>368.31</v>
      </c>
      <c r="G1149" s="5" t="s">
        <v>81</v>
      </c>
      <c r="H1149" s="6">
        <v>45090</v>
      </c>
    </row>
    <row r="1150" spans="1:8" x14ac:dyDescent="0.25">
      <c r="A1150" s="5">
        <v>1149</v>
      </c>
      <c r="B1150" s="5" t="s">
        <v>60</v>
      </c>
      <c r="C1150" s="5" t="s">
        <v>10</v>
      </c>
      <c r="D1150" s="5" t="s">
        <v>20</v>
      </c>
      <c r="E1150" s="6">
        <v>45180</v>
      </c>
      <c r="F1150" s="5">
        <v>155.69</v>
      </c>
      <c r="G1150" s="5" t="s">
        <v>82</v>
      </c>
      <c r="H1150" s="5" t="s">
        <v>83</v>
      </c>
    </row>
    <row r="1151" spans="1:8" x14ac:dyDescent="0.25">
      <c r="A1151" s="5">
        <v>1150</v>
      </c>
      <c r="B1151" s="5" t="s">
        <v>74</v>
      </c>
      <c r="C1151" s="5" t="s">
        <v>13</v>
      </c>
      <c r="D1151" s="5" t="s">
        <v>33</v>
      </c>
      <c r="E1151" s="6">
        <v>45224</v>
      </c>
      <c r="F1151" s="5">
        <v>214.18</v>
      </c>
      <c r="G1151" s="5" t="s">
        <v>81</v>
      </c>
      <c r="H1151" s="6">
        <v>45239</v>
      </c>
    </row>
    <row r="1152" spans="1:8" x14ac:dyDescent="0.25">
      <c r="A1152" s="5">
        <v>1151</v>
      </c>
      <c r="B1152" s="5" t="s">
        <v>68</v>
      </c>
      <c r="C1152" s="5" t="s">
        <v>10</v>
      </c>
      <c r="D1152" s="5" t="s">
        <v>30</v>
      </c>
      <c r="E1152" s="6">
        <v>45278</v>
      </c>
      <c r="F1152" s="5">
        <v>144.53</v>
      </c>
      <c r="G1152" s="5" t="s">
        <v>81</v>
      </c>
      <c r="H1152" s="6">
        <v>45284</v>
      </c>
    </row>
    <row r="1153" spans="1:8" x14ac:dyDescent="0.25">
      <c r="A1153" s="5">
        <v>1152</v>
      </c>
      <c r="B1153" s="5" t="s">
        <v>46</v>
      </c>
      <c r="C1153" s="5" t="s">
        <v>13</v>
      </c>
      <c r="D1153" s="5" t="s">
        <v>33</v>
      </c>
      <c r="E1153" s="6">
        <v>44844</v>
      </c>
      <c r="F1153" s="5">
        <v>883.76</v>
      </c>
      <c r="G1153" s="5" t="s">
        <v>82</v>
      </c>
      <c r="H1153" s="5" t="s">
        <v>83</v>
      </c>
    </row>
    <row r="1154" spans="1:8" x14ac:dyDescent="0.25">
      <c r="A1154" s="5">
        <v>1153</v>
      </c>
      <c r="B1154" s="5" t="s">
        <v>44</v>
      </c>
      <c r="C1154" s="5" t="s">
        <v>11</v>
      </c>
      <c r="D1154" s="5" t="s">
        <v>32</v>
      </c>
      <c r="E1154" s="6">
        <v>45306</v>
      </c>
      <c r="F1154" s="5">
        <v>346.02</v>
      </c>
      <c r="G1154" s="5" t="s">
        <v>81</v>
      </c>
      <c r="H1154" s="6">
        <v>45318</v>
      </c>
    </row>
    <row r="1155" spans="1:8" x14ac:dyDescent="0.25">
      <c r="A1155" s="5">
        <v>1154</v>
      </c>
      <c r="B1155" s="5" t="s">
        <v>52</v>
      </c>
      <c r="C1155" s="5" t="s">
        <v>7</v>
      </c>
      <c r="D1155" s="5" t="s">
        <v>33</v>
      </c>
      <c r="E1155" s="6">
        <v>45018</v>
      </c>
      <c r="F1155" s="5">
        <v>714.97</v>
      </c>
      <c r="G1155" s="5" t="s">
        <v>81</v>
      </c>
      <c r="H1155" s="6">
        <v>45026</v>
      </c>
    </row>
    <row r="1156" spans="1:8" x14ac:dyDescent="0.25">
      <c r="A1156" s="5">
        <v>1155</v>
      </c>
      <c r="B1156" s="5" t="s">
        <v>44</v>
      </c>
      <c r="C1156" s="5" t="s">
        <v>15</v>
      </c>
      <c r="D1156" s="5" t="s">
        <v>29</v>
      </c>
      <c r="E1156" s="6">
        <v>45259</v>
      </c>
      <c r="F1156" s="5">
        <v>289.89</v>
      </c>
      <c r="G1156" s="5" t="s">
        <v>82</v>
      </c>
      <c r="H1156" s="5" t="s">
        <v>83</v>
      </c>
    </row>
    <row r="1157" spans="1:8" x14ac:dyDescent="0.25">
      <c r="A1157" s="5">
        <v>1156</v>
      </c>
      <c r="B1157" s="5" t="s">
        <v>62</v>
      </c>
      <c r="C1157" s="5" t="s">
        <v>4</v>
      </c>
      <c r="D1157" s="5" t="s">
        <v>29</v>
      </c>
      <c r="E1157" s="6">
        <v>45219</v>
      </c>
      <c r="F1157" s="5">
        <v>870.95</v>
      </c>
      <c r="G1157" s="5" t="s">
        <v>82</v>
      </c>
      <c r="H1157" s="5" t="s">
        <v>83</v>
      </c>
    </row>
    <row r="1158" spans="1:8" x14ac:dyDescent="0.25">
      <c r="A1158" s="5">
        <v>1157</v>
      </c>
      <c r="B1158" s="5" t="s">
        <v>66</v>
      </c>
      <c r="C1158" s="5" t="s">
        <v>5</v>
      </c>
      <c r="D1158" s="5" t="s">
        <v>30</v>
      </c>
      <c r="E1158" s="6">
        <v>44937</v>
      </c>
      <c r="F1158" s="5">
        <v>509.8</v>
      </c>
      <c r="G1158" s="5" t="s">
        <v>81</v>
      </c>
      <c r="H1158" s="6">
        <v>44941</v>
      </c>
    </row>
    <row r="1159" spans="1:8" x14ac:dyDescent="0.25">
      <c r="A1159" s="5">
        <v>1158</v>
      </c>
      <c r="B1159" s="5" t="s">
        <v>36</v>
      </c>
      <c r="C1159" s="5" t="s">
        <v>4</v>
      </c>
      <c r="D1159" s="5" t="s">
        <v>30</v>
      </c>
      <c r="E1159" s="6">
        <v>44884</v>
      </c>
      <c r="F1159" s="5">
        <v>589.11</v>
      </c>
      <c r="G1159" s="5" t="s">
        <v>81</v>
      </c>
      <c r="H1159" s="6">
        <v>44886</v>
      </c>
    </row>
    <row r="1160" spans="1:8" x14ac:dyDescent="0.25">
      <c r="A1160" s="5">
        <v>1159</v>
      </c>
      <c r="B1160" s="5" t="s">
        <v>46</v>
      </c>
      <c r="C1160" s="5" t="s">
        <v>4</v>
      </c>
      <c r="D1160" s="5" t="s">
        <v>30</v>
      </c>
      <c r="E1160" s="6">
        <v>44976</v>
      </c>
      <c r="F1160" s="5">
        <v>875.7</v>
      </c>
      <c r="G1160" s="5" t="s">
        <v>82</v>
      </c>
      <c r="H1160" s="5" t="s">
        <v>83</v>
      </c>
    </row>
    <row r="1161" spans="1:8" x14ac:dyDescent="0.25">
      <c r="A1161" s="5">
        <v>1160</v>
      </c>
      <c r="B1161" s="5" t="s">
        <v>64</v>
      </c>
      <c r="C1161" s="5" t="s">
        <v>15</v>
      </c>
      <c r="D1161" s="5" t="s">
        <v>33</v>
      </c>
      <c r="E1161" s="6">
        <v>45329</v>
      </c>
      <c r="F1161" s="5">
        <v>676.04</v>
      </c>
      <c r="G1161" s="5" t="s">
        <v>81</v>
      </c>
      <c r="H1161" s="6">
        <v>45349</v>
      </c>
    </row>
    <row r="1162" spans="1:8" x14ac:dyDescent="0.25">
      <c r="A1162" s="5">
        <v>1161</v>
      </c>
      <c r="B1162" s="5" t="s">
        <v>74</v>
      </c>
      <c r="C1162" s="5" t="s">
        <v>15</v>
      </c>
      <c r="D1162" s="5" t="s">
        <v>32</v>
      </c>
      <c r="E1162" s="6">
        <v>45060</v>
      </c>
      <c r="F1162" s="5">
        <v>785.03</v>
      </c>
      <c r="G1162" s="5" t="s">
        <v>81</v>
      </c>
      <c r="H1162" s="6">
        <v>45080</v>
      </c>
    </row>
    <row r="1163" spans="1:8" x14ac:dyDescent="0.25">
      <c r="A1163" s="5">
        <v>1162</v>
      </c>
      <c r="B1163" s="5" t="s">
        <v>60</v>
      </c>
      <c r="C1163" s="5" t="s">
        <v>7</v>
      </c>
      <c r="D1163" s="5" t="s">
        <v>32</v>
      </c>
      <c r="E1163" s="6">
        <v>44943</v>
      </c>
      <c r="F1163" s="5">
        <v>880.04</v>
      </c>
      <c r="G1163" s="5" t="s">
        <v>81</v>
      </c>
      <c r="H1163" s="6">
        <v>44951</v>
      </c>
    </row>
    <row r="1164" spans="1:8" x14ac:dyDescent="0.25">
      <c r="A1164" s="5">
        <v>1163</v>
      </c>
      <c r="B1164" s="5" t="s">
        <v>74</v>
      </c>
      <c r="C1164" s="5" t="s">
        <v>4</v>
      </c>
      <c r="D1164" s="5" t="s">
        <v>26</v>
      </c>
      <c r="E1164" s="6">
        <v>45234</v>
      </c>
      <c r="F1164" s="5">
        <v>771.86</v>
      </c>
      <c r="G1164" s="5" t="s">
        <v>82</v>
      </c>
      <c r="H1164" s="5" t="s">
        <v>83</v>
      </c>
    </row>
    <row r="1165" spans="1:8" x14ac:dyDescent="0.25">
      <c r="A1165" s="5">
        <v>1164</v>
      </c>
      <c r="B1165" s="5" t="s">
        <v>48</v>
      </c>
      <c r="C1165" s="5" t="s">
        <v>9</v>
      </c>
      <c r="D1165" s="5" t="s">
        <v>26</v>
      </c>
      <c r="E1165" s="6">
        <v>45173</v>
      </c>
      <c r="F1165" s="5">
        <v>641.38</v>
      </c>
      <c r="G1165" s="5" t="s">
        <v>82</v>
      </c>
      <c r="H1165" s="5" t="s">
        <v>83</v>
      </c>
    </row>
    <row r="1166" spans="1:8" x14ac:dyDescent="0.25">
      <c r="A1166" s="5">
        <v>1165</v>
      </c>
      <c r="B1166" s="5" t="s">
        <v>44</v>
      </c>
      <c r="C1166" s="5" t="s">
        <v>10</v>
      </c>
      <c r="D1166" s="5" t="s">
        <v>20</v>
      </c>
      <c r="E1166" s="6">
        <v>44871</v>
      </c>
      <c r="F1166" s="5">
        <v>296.51</v>
      </c>
      <c r="G1166" s="5" t="s">
        <v>81</v>
      </c>
      <c r="H1166" s="6">
        <v>44877</v>
      </c>
    </row>
    <row r="1167" spans="1:8" x14ac:dyDescent="0.25">
      <c r="A1167" s="5">
        <v>1166</v>
      </c>
      <c r="B1167" s="5" t="s">
        <v>42</v>
      </c>
      <c r="C1167" s="5" t="s">
        <v>7</v>
      </c>
      <c r="D1167" s="5" t="s">
        <v>28</v>
      </c>
      <c r="E1167" s="6">
        <v>45439</v>
      </c>
      <c r="F1167" s="5">
        <v>119.08</v>
      </c>
      <c r="G1167" s="5" t="s">
        <v>81</v>
      </c>
      <c r="H1167" s="6">
        <v>45447</v>
      </c>
    </row>
    <row r="1168" spans="1:8" x14ac:dyDescent="0.25">
      <c r="A1168" s="5">
        <v>1167</v>
      </c>
      <c r="B1168" s="5" t="s">
        <v>36</v>
      </c>
      <c r="C1168" s="5" t="s">
        <v>10</v>
      </c>
      <c r="D1168" s="5" t="s">
        <v>33</v>
      </c>
      <c r="E1168" s="6">
        <v>45071</v>
      </c>
      <c r="F1168" s="5">
        <v>766.47</v>
      </c>
      <c r="G1168" s="5" t="s">
        <v>81</v>
      </c>
      <c r="H1168" s="6">
        <v>45077</v>
      </c>
    </row>
    <row r="1169" spans="1:8" x14ac:dyDescent="0.25">
      <c r="A1169" s="5">
        <v>1168</v>
      </c>
      <c r="B1169" s="5" t="s">
        <v>48</v>
      </c>
      <c r="C1169" s="5" t="s">
        <v>11</v>
      </c>
      <c r="D1169" s="5" t="s">
        <v>20</v>
      </c>
      <c r="E1169" s="6">
        <v>45402</v>
      </c>
      <c r="F1169" s="5">
        <v>178.29</v>
      </c>
      <c r="G1169" s="5" t="s">
        <v>82</v>
      </c>
      <c r="H1169" s="5" t="s">
        <v>83</v>
      </c>
    </row>
    <row r="1170" spans="1:8" x14ac:dyDescent="0.25">
      <c r="A1170" s="5">
        <v>1169</v>
      </c>
      <c r="B1170" s="5" t="s">
        <v>54</v>
      </c>
      <c r="C1170" s="5" t="s">
        <v>9</v>
      </c>
      <c r="D1170" s="5" t="s">
        <v>28</v>
      </c>
      <c r="E1170" s="6">
        <v>44807</v>
      </c>
      <c r="F1170" s="5">
        <v>526.4</v>
      </c>
      <c r="G1170" s="5" t="s">
        <v>81</v>
      </c>
      <c r="H1170" s="6">
        <v>44817</v>
      </c>
    </row>
    <row r="1171" spans="1:8" x14ac:dyDescent="0.25">
      <c r="A1171" s="5">
        <v>1170</v>
      </c>
      <c r="B1171" s="5" t="s">
        <v>40</v>
      </c>
      <c r="C1171" s="5" t="s">
        <v>14</v>
      </c>
      <c r="D1171" s="5" t="s">
        <v>32</v>
      </c>
      <c r="E1171" s="6">
        <v>45154</v>
      </c>
      <c r="F1171" s="5">
        <v>967.5</v>
      </c>
      <c r="G1171" s="5" t="s">
        <v>82</v>
      </c>
      <c r="H1171" s="5" t="s">
        <v>83</v>
      </c>
    </row>
    <row r="1172" spans="1:8" x14ac:dyDescent="0.25">
      <c r="A1172" s="5">
        <v>1171</v>
      </c>
      <c r="B1172" s="5" t="s">
        <v>44</v>
      </c>
      <c r="C1172" s="5" t="s">
        <v>7</v>
      </c>
      <c r="D1172" s="5" t="s">
        <v>24</v>
      </c>
      <c r="E1172" s="6">
        <v>45218</v>
      </c>
      <c r="F1172" s="5">
        <v>624.5</v>
      </c>
      <c r="G1172" s="5" t="s">
        <v>82</v>
      </c>
      <c r="H1172" s="5" t="s">
        <v>83</v>
      </c>
    </row>
    <row r="1173" spans="1:8" x14ac:dyDescent="0.25">
      <c r="A1173" s="5">
        <v>1172</v>
      </c>
      <c r="B1173" s="5" t="s">
        <v>38</v>
      </c>
      <c r="C1173" s="5" t="s">
        <v>15</v>
      </c>
      <c r="D1173" s="5" t="s">
        <v>24</v>
      </c>
      <c r="E1173" s="6">
        <v>45105</v>
      </c>
      <c r="F1173" s="5">
        <v>705.44</v>
      </c>
      <c r="G1173" s="5" t="s">
        <v>81</v>
      </c>
      <c r="H1173" s="6">
        <v>45125</v>
      </c>
    </row>
    <row r="1174" spans="1:8" x14ac:dyDescent="0.25">
      <c r="A1174" s="5">
        <v>1173</v>
      </c>
      <c r="B1174" s="5" t="s">
        <v>48</v>
      </c>
      <c r="C1174" s="5" t="s">
        <v>4</v>
      </c>
      <c r="D1174" s="5" t="s">
        <v>30</v>
      </c>
      <c r="E1174" s="6">
        <v>45017</v>
      </c>
      <c r="F1174" s="5">
        <v>758.35</v>
      </c>
      <c r="G1174" s="5" t="s">
        <v>81</v>
      </c>
      <c r="H1174" s="6">
        <v>45019</v>
      </c>
    </row>
    <row r="1175" spans="1:8" x14ac:dyDescent="0.25">
      <c r="A1175" s="5">
        <v>1174</v>
      </c>
      <c r="B1175" s="5" t="s">
        <v>46</v>
      </c>
      <c r="C1175" s="5" t="s">
        <v>4</v>
      </c>
      <c r="D1175" s="5" t="s">
        <v>33</v>
      </c>
      <c r="E1175" s="6">
        <v>45507</v>
      </c>
      <c r="F1175" s="5">
        <v>861.54</v>
      </c>
      <c r="G1175" s="5" t="s">
        <v>82</v>
      </c>
      <c r="H1175" s="5" t="s">
        <v>83</v>
      </c>
    </row>
    <row r="1176" spans="1:8" x14ac:dyDescent="0.25">
      <c r="A1176" s="5">
        <v>1175</v>
      </c>
      <c r="B1176" s="5" t="s">
        <v>46</v>
      </c>
      <c r="C1176" s="5" t="s">
        <v>5</v>
      </c>
      <c r="D1176" s="5" t="s">
        <v>24</v>
      </c>
      <c r="E1176" s="6">
        <v>45212</v>
      </c>
      <c r="F1176" s="5">
        <v>952.21</v>
      </c>
      <c r="G1176" s="5" t="s">
        <v>81</v>
      </c>
      <c r="H1176" s="6">
        <v>45216</v>
      </c>
    </row>
    <row r="1177" spans="1:8" x14ac:dyDescent="0.25">
      <c r="A1177" s="5">
        <v>1176</v>
      </c>
      <c r="B1177" s="5" t="s">
        <v>48</v>
      </c>
      <c r="C1177" s="5" t="s">
        <v>13</v>
      </c>
      <c r="D1177" s="5" t="s">
        <v>28</v>
      </c>
      <c r="E1177" s="6">
        <v>44787</v>
      </c>
      <c r="F1177" s="5">
        <v>256.14</v>
      </c>
      <c r="G1177" s="5" t="s">
        <v>82</v>
      </c>
      <c r="H1177" s="5" t="s">
        <v>83</v>
      </c>
    </row>
    <row r="1178" spans="1:8" x14ac:dyDescent="0.25">
      <c r="A1178" s="5">
        <v>1177</v>
      </c>
      <c r="B1178" s="5" t="s">
        <v>46</v>
      </c>
      <c r="C1178" s="5" t="s">
        <v>5</v>
      </c>
      <c r="D1178" s="5" t="s">
        <v>24</v>
      </c>
      <c r="E1178" s="6">
        <v>45443</v>
      </c>
      <c r="F1178" s="5">
        <v>354.18</v>
      </c>
      <c r="G1178" s="5" t="s">
        <v>81</v>
      </c>
      <c r="H1178" s="6">
        <v>45447</v>
      </c>
    </row>
    <row r="1179" spans="1:8" x14ac:dyDescent="0.25">
      <c r="A1179" s="5">
        <v>1178</v>
      </c>
      <c r="B1179" s="5" t="s">
        <v>48</v>
      </c>
      <c r="C1179" s="5" t="s">
        <v>15</v>
      </c>
      <c r="D1179" s="5" t="s">
        <v>33</v>
      </c>
      <c r="E1179" s="6">
        <v>45472</v>
      </c>
      <c r="F1179" s="5">
        <v>319.70999999999998</v>
      </c>
      <c r="G1179" s="5" t="s">
        <v>82</v>
      </c>
      <c r="H1179" s="5" t="s">
        <v>83</v>
      </c>
    </row>
    <row r="1180" spans="1:8" x14ac:dyDescent="0.25">
      <c r="A1180" s="5">
        <v>1179</v>
      </c>
      <c r="B1180" s="5" t="s">
        <v>48</v>
      </c>
      <c r="C1180" s="5" t="s">
        <v>15</v>
      </c>
      <c r="D1180" s="5" t="s">
        <v>20</v>
      </c>
      <c r="E1180" s="6">
        <v>45371</v>
      </c>
      <c r="F1180" s="5">
        <v>730.74</v>
      </c>
      <c r="G1180" s="5" t="s">
        <v>81</v>
      </c>
      <c r="H1180" s="6">
        <v>45391</v>
      </c>
    </row>
    <row r="1181" spans="1:8" x14ac:dyDescent="0.25">
      <c r="A1181" s="5">
        <v>1180</v>
      </c>
      <c r="B1181" s="5" t="s">
        <v>54</v>
      </c>
      <c r="C1181" s="5" t="s">
        <v>11</v>
      </c>
      <c r="D1181" s="5" t="s">
        <v>24</v>
      </c>
      <c r="E1181" s="6">
        <v>45401</v>
      </c>
      <c r="F1181" s="5">
        <v>278.02</v>
      </c>
      <c r="G1181" s="5" t="s">
        <v>82</v>
      </c>
      <c r="H1181" s="5" t="s">
        <v>83</v>
      </c>
    </row>
    <row r="1182" spans="1:8" x14ac:dyDescent="0.25">
      <c r="A1182" s="5">
        <v>1181</v>
      </c>
      <c r="B1182" s="5" t="s">
        <v>58</v>
      </c>
      <c r="C1182" s="5" t="s">
        <v>9</v>
      </c>
      <c r="D1182" s="5" t="s">
        <v>28</v>
      </c>
      <c r="E1182" s="6">
        <v>45296</v>
      </c>
      <c r="F1182" s="5">
        <v>372.48</v>
      </c>
      <c r="G1182" s="5" t="s">
        <v>81</v>
      </c>
      <c r="H1182" s="6">
        <v>45306</v>
      </c>
    </row>
    <row r="1183" spans="1:8" x14ac:dyDescent="0.25">
      <c r="A1183" s="5">
        <v>1182</v>
      </c>
      <c r="B1183" s="5" t="s">
        <v>52</v>
      </c>
      <c r="C1183" s="5" t="s">
        <v>10</v>
      </c>
      <c r="D1183" s="5" t="s">
        <v>33</v>
      </c>
      <c r="E1183" s="6">
        <v>45158</v>
      </c>
      <c r="F1183" s="5">
        <v>224.15</v>
      </c>
      <c r="G1183" s="5" t="s">
        <v>82</v>
      </c>
      <c r="H1183" s="5" t="s">
        <v>83</v>
      </c>
    </row>
    <row r="1184" spans="1:8" x14ac:dyDescent="0.25">
      <c r="A1184" s="5">
        <v>1183</v>
      </c>
      <c r="B1184" s="5" t="s">
        <v>62</v>
      </c>
      <c r="C1184" s="5" t="s">
        <v>7</v>
      </c>
      <c r="D1184" s="5" t="s">
        <v>29</v>
      </c>
      <c r="E1184" s="6">
        <v>44984</v>
      </c>
      <c r="F1184" s="5">
        <v>982.25</v>
      </c>
      <c r="G1184" s="5" t="s">
        <v>82</v>
      </c>
      <c r="H1184" s="5" t="s">
        <v>83</v>
      </c>
    </row>
    <row r="1185" spans="1:8" x14ac:dyDescent="0.25">
      <c r="A1185" s="5">
        <v>1184</v>
      </c>
      <c r="B1185" s="5" t="s">
        <v>38</v>
      </c>
      <c r="C1185" s="5" t="s">
        <v>2</v>
      </c>
      <c r="D1185" s="5" t="s">
        <v>31</v>
      </c>
      <c r="E1185" s="6">
        <v>45061</v>
      </c>
      <c r="F1185" s="5">
        <v>986.07</v>
      </c>
      <c r="G1185" s="5" t="s">
        <v>82</v>
      </c>
      <c r="H1185" s="5" t="s">
        <v>83</v>
      </c>
    </row>
    <row r="1186" spans="1:8" x14ac:dyDescent="0.25">
      <c r="A1186" s="5">
        <v>1185</v>
      </c>
      <c r="B1186" s="5" t="s">
        <v>36</v>
      </c>
      <c r="C1186" s="5" t="s">
        <v>5</v>
      </c>
      <c r="D1186" s="5" t="s">
        <v>22</v>
      </c>
      <c r="E1186" s="6">
        <v>45166</v>
      </c>
      <c r="F1186" s="5">
        <v>779.57</v>
      </c>
      <c r="G1186" s="5" t="s">
        <v>81</v>
      </c>
      <c r="H1186" s="6">
        <v>45170</v>
      </c>
    </row>
    <row r="1187" spans="1:8" x14ac:dyDescent="0.25">
      <c r="A1187" s="5">
        <v>1186</v>
      </c>
      <c r="B1187" s="5" t="s">
        <v>74</v>
      </c>
      <c r="C1187" s="5" t="s">
        <v>11</v>
      </c>
      <c r="D1187" s="5" t="s">
        <v>30</v>
      </c>
      <c r="E1187" s="6">
        <v>45482</v>
      </c>
      <c r="F1187" s="5">
        <v>307.26</v>
      </c>
      <c r="G1187" s="5" t="s">
        <v>81</v>
      </c>
      <c r="H1187" s="6">
        <v>45494</v>
      </c>
    </row>
    <row r="1188" spans="1:8" x14ac:dyDescent="0.25">
      <c r="A1188" s="5">
        <v>1187</v>
      </c>
      <c r="B1188" s="5" t="s">
        <v>58</v>
      </c>
      <c r="C1188" s="5" t="s">
        <v>7</v>
      </c>
      <c r="D1188" s="5" t="s">
        <v>28</v>
      </c>
      <c r="E1188" s="6">
        <v>45439</v>
      </c>
      <c r="F1188" s="5">
        <v>156.35</v>
      </c>
      <c r="G1188" s="5" t="s">
        <v>82</v>
      </c>
      <c r="H1188" s="5" t="s">
        <v>83</v>
      </c>
    </row>
    <row r="1189" spans="1:8" x14ac:dyDescent="0.25">
      <c r="A1189" s="5">
        <v>1188</v>
      </c>
      <c r="B1189" s="5" t="s">
        <v>68</v>
      </c>
      <c r="C1189" s="5" t="s">
        <v>2</v>
      </c>
      <c r="D1189" s="5" t="s">
        <v>30</v>
      </c>
      <c r="E1189" s="6">
        <v>44823</v>
      </c>
      <c r="F1189" s="5">
        <v>210.55</v>
      </c>
      <c r="G1189" s="5" t="s">
        <v>81</v>
      </c>
      <c r="H1189" s="6">
        <v>44824</v>
      </c>
    </row>
    <row r="1190" spans="1:8" x14ac:dyDescent="0.25">
      <c r="A1190" s="5">
        <v>1189</v>
      </c>
      <c r="B1190" s="5" t="s">
        <v>62</v>
      </c>
      <c r="C1190" s="5" t="s">
        <v>2</v>
      </c>
      <c r="D1190" s="5" t="s">
        <v>29</v>
      </c>
      <c r="E1190" s="6">
        <v>45078</v>
      </c>
      <c r="F1190" s="5">
        <v>369.76</v>
      </c>
      <c r="G1190" s="5" t="s">
        <v>82</v>
      </c>
      <c r="H1190" s="5" t="s">
        <v>83</v>
      </c>
    </row>
    <row r="1191" spans="1:8" x14ac:dyDescent="0.25">
      <c r="A1191" s="5">
        <v>1190</v>
      </c>
      <c r="B1191" s="5" t="s">
        <v>36</v>
      </c>
      <c r="C1191" s="5" t="s">
        <v>14</v>
      </c>
      <c r="D1191" s="5" t="s">
        <v>33</v>
      </c>
      <c r="E1191" s="6">
        <v>45101</v>
      </c>
      <c r="F1191" s="5">
        <v>990.4</v>
      </c>
      <c r="G1191" s="5" t="s">
        <v>81</v>
      </c>
      <c r="H1191" s="6">
        <v>45119</v>
      </c>
    </row>
    <row r="1192" spans="1:8" x14ac:dyDescent="0.25">
      <c r="A1192" s="5">
        <v>1191</v>
      </c>
      <c r="B1192" s="5" t="s">
        <v>48</v>
      </c>
      <c r="C1192" s="5" t="s">
        <v>15</v>
      </c>
      <c r="D1192" s="5" t="s">
        <v>31</v>
      </c>
      <c r="E1192" s="6">
        <v>45394</v>
      </c>
      <c r="F1192" s="5">
        <v>370.44</v>
      </c>
      <c r="G1192" s="5" t="s">
        <v>81</v>
      </c>
      <c r="H1192" s="6">
        <v>45414</v>
      </c>
    </row>
    <row r="1193" spans="1:8" x14ac:dyDescent="0.25">
      <c r="A1193" s="5">
        <v>1192</v>
      </c>
      <c r="B1193" s="5" t="s">
        <v>64</v>
      </c>
      <c r="C1193" s="5" t="s">
        <v>9</v>
      </c>
      <c r="D1193" s="5" t="s">
        <v>30</v>
      </c>
      <c r="E1193" s="6">
        <v>45310</v>
      </c>
      <c r="F1193" s="5">
        <v>923.7</v>
      </c>
      <c r="G1193" s="5" t="s">
        <v>81</v>
      </c>
      <c r="H1193" s="6">
        <v>45320</v>
      </c>
    </row>
    <row r="1194" spans="1:8" x14ac:dyDescent="0.25">
      <c r="A1194" s="5">
        <v>1193</v>
      </c>
      <c r="B1194" s="5" t="s">
        <v>46</v>
      </c>
      <c r="C1194" s="5" t="s">
        <v>13</v>
      </c>
      <c r="D1194" s="5" t="s">
        <v>30</v>
      </c>
      <c r="E1194" s="6">
        <v>44904</v>
      </c>
      <c r="F1194" s="5">
        <v>929.19</v>
      </c>
      <c r="G1194" s="5" t="s">
        <v>81</v>
      </c>
      <c r="H1194" s="6">
        <v>44919</v>
      </c>
    </row>
    <row r="1195" spans="1:8" x14ac:dyDescent="0.25">
      <c r="A1195" s="5">
        <v>1194</v>
      </c>
      <c r="B1195" s="5" t="s">
        <v>36</v>
      </c>
      <c r="C1195" s="5" t="s">
        <v>7</v>
      </c>
      <c r="D1195" s="5" t="s">
        <v>32</v>
      </c>
      <c r="E1195" s="6">
        <v>45495</v>
      </c>
      <c r="F1195" s="5">
        <v>252.33</v>
      </c>
      <c r="G1195" s="5" t="s">
        <v>81</v>
      </c>
      <c r="H1195" s="6">
        <v>45503</v>
      </c>
    </row>
    <row r="1196" spans="1:8" x14ac:dyDescent="0.25">
      <c r="A1196" s="5">
        <v>1195</v>
      </c>
      <c r="B1196" s="5" t="s">
        <v>42</v>
      </c>
      <c r="C1196" s="5" t="s">
        <v>10</v>
      </c>
      <c r="D1196" s="5" t="s">
        <v>30</v>
      </c>
      <c r="E1196" s="6">
        <v>45033</v>
      </c>
      <c r="F1196" s="5">
        <v>419.6</v>
      </c>
      <c r="G1196" s="5" t="s">
        <v>82</v>
      </c>
      <c r="H1196" s="5" t="s">
        <v>83</v>
      </c>
    </row>
    <row r="1197" spans="1:8" x14ac:dyDescent="0.25">
      <c r="A1197" s="5">
        <v>1196</v>
      </c>
      <c r="B1197" s="5" t="s">
        <v>66</v>
      </c>
      <c r="C1197" s="5" t="s">
        <v>14</v>
      </c>
      <c r="D1197" s="5" t="s">
        <v>28</v>
      </c>
      <c r="E1197" s="6">
        <v>45404</v>
      </c>
      <c r="F1197" s="5">
        <v>407.44</v>
      </c>
      <c r="G1197" s="5" t="s">
        <v>81</v>
      </c>
      <c r="H1197" s="6">
        <v>45422</v>
      </c>
    </row>
    <row r="1198" spans="1:8" x14ac:dyDescent="0.25">
      <c r="A1198" s="5">
        <v>1197</v>
      </c>
      <c r="B1198" s="5" t="s">
        <v>54</v>
      </c>
      <c r="C1198" s="5" t="s">
        <v>5</v>
      </c>
      <c r="D1198" s="5" t="s">
        <v>31</v>
      </c>
      <c r="E1198" s="6">
        <v>45182</v>
      </c>
      <c r="F1198" s="5">
        <v>476.15</v>
      </c>
      <c r="G1198" s="5" t="s">
        <v>81</v>
      </c>
      <c r="H1198" s="6">
        <v>45186</v>
      </c>
    </row>
    <row r="1199" spans="1:8" x14ac:dyDescent="0.25">
      <c r="A1199" s="5">
        <v>1198</v>
      </c>
      <c r="B1199" s="5" t="s">
        <v>74</v>
      </c>
      <c r="C1199" s="5" t="s">
        <v>9</v>
      </c>
      <c r="D1199" s="5" t="s">
        <v>29</v>
      </c>
      <c r="E1199" s="6">
        <v>45127</v>
      </c>
      <c r="F1199" s="5">
        <v>425.58</v>
      </c>
      <c r="G1199" s="5" t="s">
        <v>82</v>
      </c>
      <c r="H1199" s="5" t="s">
        <v>83</v>
      </c>
    </row>
    <row r="1200" spans="1:8" x14ac:dyDescent="0.25">
      <c r="A1200" s="5">
        <v>1199</v>
      </c>
      <c r="B1200" s="5" t="s">
        <v>54</v>
      </c>
      <c r="C1200" s="5" t="s">
        <v>10</v>
      </c>
      <c r="D1200" s="5" t="s">
        <v>33</v>
      </c>
      <c r="E1200" s="6">
        <v>45095</v>
      </c>
      <c r="F1200" s="5">
        <v>726.87</v>
      </c>
      <c r="G1200" s="5" t="s">
        <v>82</v>
      </c>
      <c r="H1200" s="5" t="s">
        <v>83</v>
      </c>
    </row>
    <row r="1201" spans="1:8" x14ac:dyDescent="0.25">
      <c r="A1201" s="5">
        <v>1200</v>
      </c>
      <c r="B1201" s="5" t="s">
        <v>72</v>
      </c>
      <c r="C1201" s="5" t="s">
        <v>15</v>
      </c>
      <c r="D1201" s="5" t="s">
        <v>31</v>
      </c>
      <c r="E1201" s="6">
        <v>44942</v>
      </c>
      <c r="F1201" s="5">
        <v>281.05</v>
      </c>
      <c r="G1201" s="5" t="s">
        <v>81</v>
      </c>
      <c r="H1201" s="6">
        <v>44962</v>
      </c>
    </row>
    <row r="1202" spans="1:8" x14ac:dyDescent="0.25">
      <c r="A1202" s="5">
        <v>1201</v>
      </c>
      <c r="B1202" s="5" t="s">
        <v>72</v>
      </c>
      <c r="C1202" s="5" t="s">
        <v>9</v>
      </c>
      <c r="D1202" s="5" t="s">
        <v>26</v>
      </c>
      <c r="E1202" s="6">
        <v>45277</v>
      </c>
      <c r="F1202" s="5">
        <v>615.9</v>
      </c>
      <c r="G1202" s="5" t="s">
        <v>81</v>
      </c>
      <c r="H1202" s="6">
        <v>45287</v>
      </c>
    </row>
    <row r="1203" spans="1:8" x14ac:dyDescent="0.25">
      <c r="A1203" s="5">
        <v>1202</v>
      </c>
      <c r="B1203" s="5" t="s">
        <v>46</v>
      </c>
      <c r="C1203" s="5" t="s">
        <v>14</v>
      </c>
      <c r="D1203" s="5" t="s">
        <v>31</v>
      </c>
      <c r="E1203" s="6">
        <v>45498</v>
      </c>
      <c r="F1203" s="5">
        <v>227.93</v>
      </c>
      <c r="G1203" s="5" t="s">
        <v>81</v>
      </c>
      <c r="H1203" s="6">
        <v>45516</v>
      </c>
    </row>
    <row r="1204" spans="1:8" x14ac:dyDescent="0.25">
      <c r="A1204" s="5">
        <v>1203</v>
      </c>
      <c r="B1204" s="5" t="s">
        <v>60</v>
      </c>
      <c r="C1204" s="5" t="s">
        <v>2</v>
      </c>
      <c r="D1204" s="5" t="s">
        <v>31</v>
      </c>
      <c r="E1204" s="6">
        <v>45290</v>
      </c>
      <c r="F1204" s="5">
        <v>693.41</v>
      </c>
      <c r="G1204" s="5" t="s">
        <v>81</v>
      </c>
      <c r="H1204" s="6">
        <v>45291</v>
      </c>
    </row>
    <row r="1205" spans="1:8" x14ac:dyDescent="0.25">
      <c r="A1205" s="5">
        <v>1204</v>
      </c>
      <c r="B1205" s="5" t="s">
        <v>62</v>
      </c>
      <c r="C1205" s="5" t="s">
        <v>9</v>
      </c>
      <c r="D1205" s="5" t="s">
        <v>32</v>
      </c>
      <c r="E1205" s="6">
        <v>44786</v>
      </c>
      <c r="F1205" s="5">
        <v>286.39999999999998</v>
      </c>
      <c r="G1205" s="5" t="s">
        <v>81</v>
      </c>
      <c r="H1205" s="6">
        <v>44796</v>
      </c>
    </row>
    <row r="1206" spans="1:8" x14ac:dyDescent="0.25">
      <c r="A1206" s="5">
        <v>1205</v>
      </c>
      <c r="B1206" s="5" t="s">
        <v>68</v>
      </c>
      <c r="C1206" s="5" t="s">
        <v>7</v>
      </c>
      <c r="D1206" s="5" t="s">
        <v>26</v>
      </c>
      <c r="E1206" s="6">
        <v>44930</v>
      </c>
      <c r="F1206" s="5">
        <v>843.63</v>
      </c>
      <c r="G1206" s="5" t="s">
        <v>81</v>
      </c>
      <c r="H1206" s="6">
        <v>44938</v>
      </c>
    </row>
    <row r="1207" spans="1:8" x14ac:dyDescent="0.25">
      <c r="A1207" s="5">
        <v>1206</v>
      </c>
      <c r="B1207" s="5" t="s">
        <v>54</v>
      </c>
      <c r="C1207" s="5" t="s">
        <v>7</v>
      </c>
      <c r="D1207" s="5" t="s">
        <v>33</v>
      </c>
      <c r="E1207" s="6">
        <v>45309</v>
      </c>
      <c r="F1207" s="5">
        <v>562.71</v>
      </c>
      <c r="G1207" s="5" t="s">
        <v>81</v>
      </c>
      <c r="H1207" s="6">
        <v>45317</v>
      </c>
    </row>
    <row r="1208" spans="1:8" x14ac:dyDescent="0.25">
      <c r="A1208" s="5">
        <v>1207</v>
      </c>
      <c r="B1208" s="5" t="s">
        <v>68</v>
      </c>
      <c r="C1208" s="5" t="s">
        <v>13</v>
      </c>
      <c r="D1208" s="5" t="s">
        <v>31</v>
      </c>
      <c r="E1208" s="6">
        <v>45315</v>
      </c>
      <c r="F1208" s="5">
        <v>270.89999999999998</v>
      </c>
      <c r="G1208" s="5" t="s">
        <v>81</v>
      </c>
      <c r="H1208" s="6">
        <v>45330</v>
      </c>
    </row>
    <row r="1209" spans="1:8" x14ac:dyDescent="0.25">
      <c r="A1209" s="5">
        <v>1208</v>
      </c>
      <c r="B1209" s="5" t="s">
        <v>54</v>
      </c>
      <c r="C1209" s="5" t="s">
        <v>11</v>
      </c>
      <c r="D1209" s="5" t="s">
        <v>33</v>
      </c>
      <c r="E1209" s="6">
        <v>45402</v>
      </c>
      <c r="F1209" s="5">
        <v>156.33000000000001</v>
      </c>
      <c r="G1209" s="5" t="s">
        <v>81</v>
      </c>
      <c r="H1209" s="6">
        <v>45414</v>
      </c>
    </row>
    <row r="1210" spans="1:8" x14ac:dyDescent="0.25">
      <c r="A1210" s="5">
        <v>1209</v>
      </c>
      <c r="B1210" s="5" t="s">
        <v>64</v>
      </c>
      <c r="C1210" s="5" t="s">
        <v>7</v>
      </c>
      <c r="D1210" s="5" t="s">
        <v>24</v>
      </c>
      <c r="E1210" s="6">
        <v>44967</v>
      </c>
      <c r="F1210" s="5">
        <v>186.94</v>
      </c>
      <c r="G1210" s="5" t="s">
        <v>81</v>
      </c>
      <c r="H1210" s="6">
        <v>44975</v>
      </c>
    </row>
    <row r="1211" spans="1:8" x14ac:dyDescent="0.25">
      <c r="A1211" s="5">
        <v>1210</v>
      </c>
      <c r="B1211" s="5" t="s">
        <v>48</v>
      </c>
      <c r="C1211" s="5" t="s">
        <v>10</v>
      </c>
      <c r="D1211" s="5" t="s">
        <v>30</v>
      </c>
      <c r="E1211" s="6">
        <v>44909</v>
      </c>
      <c r="F1211" s="5">
        <v>918.1</v>
      </c>
      <c r="G1211" s="5" t="s">
        <v>82</v>
      </c>
      <c r="H1211" s="5" t="s">
        <v>83</v>
      </c>
    </row>
    <row r="1212" spans="1:8" x14ac:dyDescent="0.25">
      <c r="A1212" s="5">
        <v>1211</v>
      </c>
      <c r="B1212" s="5" t="s">
        <v>40</v>
      </c>
      <c r="C1212" s="5" t="s">
        <v>7</v>
      </c>
      <c r="D1212" s="5" t="s">
        <v>28</v>
      </c>
      <c r="E1212" s="6">
        <v>45148</v>
      </c>
      <c r="F1212" s="5">
        <v>581.88</v>
      </c>
      <c r="G1212" s="5" t="s">
        <v>81</v>
      </c>
      <c r="H1212" s="6">
        <v>45156</v>
      </c>
    </row>
    <row r="1213" spans="1:8" x14ac:dyDescent="0.25">
      <c r="A1213" s="5">
        <v>1212</v>
      </c>
      <c r="B1213" s="5" t="s">
        <v>58</v>
      </c>
      <c r="C1213" s="5" t="s">
        <v>15</v>
      </c>
      <c r="D1213" s="5" t="s">
        <v>22</v>
      </c>
      <c r="E1213" s="6">
        <v>45111</v>
      </c>
      <c r="F1213" s="5">
        <v>182.81</v>
      </c>
      <c r="G1213" s="5" t="s">
        <v>82</v>
      </c>
      <c r="H1213" s="5" t="s">
        <v>83</v>
      </c>
    </row>
    <row r="1214" spans="1:8" x14ac:dyDescent="0.25">
      <c r="A1214" s="5">
        <v>1213</v>
      </c>
      <c r="B1214" s="5" t="s">
        <v>74</v>
      </c>
      <c r="C1214" s="5" t="s">
        <v>11</v>
      </c>
      <c r="D1214" s="5" t="s">
        <v>31</v>
      </c>
      <c r="E1214" s="6">
        <v>45332</v>
      </c>
      <c r="F1214" s="5">
        <v>704.31</v>
      </c>
      <c r="G1214" s="5" t="s">
        <v>81</v>
      </c>
      <c r="H1214" s="6">
        <v>45344</v>
      </c>
    </row>
    <row r="1215" spans="1:8" x14ac:dyDescent="0.25">
      <c r="A1215" s="5">
        <v>1214</v>
      </c>
      <c r="B1215" s="5" t="s">
        <v>66</v>
      </c>
      <c r="C1215" s="5" t="s">
        <v>2</v>
      </c>
      <c r="D1215" s="5" t="s">
        <v>32</v>
      </c>
      <c r="E1215" s="6">
        <v>45269</v>
      </c>
      <c r="F1215" s="5">
        <v>932.48</v>
      </c>
      <c r="G1215" s="5" t="s">
        <v>81</v>
      </c>
      <c r="H1215" s="6">
        <v>45270</v>
      </c>
    </row>
    <row r="1216" spans="1:8" x14ac:dyDescent="0.25">
      <c r="A1216" s="5">
        <v>1215</v>
      </c>
      <c r="B1216" s="5" t="s">
        <v>70</v>
      </c>
      <c r="C1216" s="5" t="s">
        <v>13</v>
      </c>
      <c r="D1216" s="5" t="s">
        <v>29</v>
      </c>
      <c r="E1216" s="6">
        <v>44906</v>
      </c>
      <c r="F1216" s="5">
        <v>717.43</v>
      </c>
      <c r="G1216" s="5" t="s">
        <v>81</v>
      </c>
      <c r="H1216" s="6">
        <v>44921</v>
      </c>
    </row>
    <row r="1217" spans="1:8" x14ac:dyDescent="0.25">
      <c r="A1217" s="5">
        <v>1216</v>
      </c>
      <c r="B1217" s="5" t="s">
        <v>72</v>
      </c>
      <c r="C1217" s="5" t="s">
        <v>14</v>
      </c>
      <c r="D1217" s="5" t="s">
        <v>30</v>
      </c>
      <c r="E1217" s="6">
        <v>45346</v>
      </c>
      <c r="F1217" s="5">
        <v>241.34</v>
      </c>
      <c r="G1217" s="5" t="s">
        <v>81</v>
      </c>
      <c r="H1217" s="6">
        <v>45364</v>
      </c>
    </row>
    <row r="1218" spans="1:8" x14ac:dyDescent="0.25">
      <c r="A1218" s="5">
        <v>1217</v>
      </c>
      <c r="B1218" s="5" t="s">
        <v>44</v>
      </c>
      <c r="C1218" s="5" t="s">
        <v>7</v>
      </c>
      <c r="D1218" s="5" t="s">
        <v>28</v>
      </c>
      <c r="E1218" s="6">
        <v>45048</v>
      </c>
      <c r="F1218" s="5">
        <v>133.38999999999999</v>
      </c>
      <c r="G1218" s="5" t="s">
        <v>82</v>
      </c>
      <c r="H1218" s="5" t="s">
        <v>83</v>
      </c>
    </row>
    <row r="1219" spans="1:8" x14ac:dyDescent="0.25">
      <c r="A1219" s="5">
        <v>1218</v>
      </c>
      <c r="B1219" s="5" t="s">
        <v>62</v>
      </c>
      <c r="C1219" s="5" t="s">
        <v>5</v>
      </c>
      <c r="D1219" s="5" t="s">
        <v>31</v>
      </c>
      <c r="E1219" s="6">
        <v>45333</v>
      </c>
      <c r="F1219" s="5">
        <v>345.94</v>
      </c>
      <c r="G1219" s="5" t="s">
        <v>81</v>
      </c>
      <c r="H1219" s="6">
        <v>45337</v>
      </c>
    </row>
    <row r="1220" spans="1:8" x14ac:dyDescent="0.25">
      <c r="A1220" s="5">
        <v>1219</v>
      </c>
      <c r="B1220" s="5" t="s">
        <v>64</v>
      </c>
      <c r="C1220" s="5" t="s">
        <v>10</v>
      </c>
      <c r="D1220" s="5" t="s">
        <v>31</v>
      </c>
      <c r="E1220" s="6">
        <v>45227</v>
      </c>
      <c r="F1220" s="5">
        <v>855.61</v>
      </c>
      <c r="G1220" s="5" t="s">
        <v>82</v>
      </c>
      <c r="H1220" s="5" t="s">
        <v>83</v>
      </c>
    </row>
    <row r="1221" spans="1:8" x14ac:dyDescent="0.25">
      <c r="A1221" s="5">
        <v>1220</v>
      </c>
      <c r="B1221" s="5" t="s">
        <v>60</v>
      </c>
      <c r="C1221" s="5" t="s">
        <v>11</v>
      </c>
      <c r="D1221" s="5" t="s">
        <v>28</v>
      </c>
      <c r="E1221" s="6">
        <v>44947</v>
      </c>
      <c r="F1221" s="5">
        <v>286.2</v>
      </c>
      <c r="G1221" s="5" t="s">
        <v>82</v>
      </c>
      <c r="H1221" s="5" t="s">
        <v>83</v>
      </c>
    </row>
    <row r="1222" spans="1:8" x14ac:dyDescent="0.25">
      <c r="A1222" s="5">
        <v>1221</v>
      </c>
      <c r="B1222" s="5" t="s">
        <v>62</v>
      </c>
      <c r="C1222" s="5" t="s">
        <v>13</v>
      </c>
      <c r="D1222" s="5" t="s">
        <v>31</v>
      </c>
      <c r="E1222" s="6">
        <v>44927</v>
      </c>
      <c r="F1222" s="5">
        <v>249.02</v>
      </c>
      <c r="G1222" s="5" t="s">
        <v>81</v>
      </c>
      <c r="H1222" s="6">
        <v>44942</v>
      </c>
    </row>
    <row r="1223" spans="1:8" x14ac:dyDescent="0.25">
      <c r="A1223" s="5">
        <v>1222</v>
      </c>
      <c r="B1223" s="5" t="s">
        <v>40</v>
      </c>
      <c r="C1223" s="5" t="s">
        <v>9</v>
      </c>
      <c r="D1223" s="5" t="s">
        <v>31</v>
      </c>
      <c r="E1223" s="6">
        <v>45068</v>
      </c>
      <c r="F1223" s="5">
        <v>890.02</v>
      </c>
      <c r="G1223" s="5" t="s">
        <v>81</v>
      </c>
      <c r="H1223" s="6">
        <v>45078</v>
      </c>
    </row>
    <row r="1224" spans="1:8" x14ac:dyDescent="0.25">
      <c r="A1224" s="5">
        <v>1223</v>
      </c>
      <c r="B1224" s="5" t="s">
        <v>36</v>
      </c>
      <c r="C1224" s="5" t="s">
        <v>11</v>
      </c>
      <c r="D1224" s="5" t="s">
        <v>22</v>
      </c>
      <c r="E1224" s="6">
        <v>44857</v>
      </c>
      <c r="F1224" s="5">
        <v>360.11</v>
      </c>
      <c r="G1224" s="5" t="s">
        <v>81</v>
      </c>
      <c r="H1224" s="6">
        <v>44869</v>
      </c>
    </row>
    <row r="1225" spans="1:8" x14ac:dyDescent="0.25">
      <c r="A1225" s="5">
        <v>1224</v>
      </c>
      <c r="B1225" s="5" t="s">
        <v>72</v>
      </c>
      <c r="C1225" s="5" t="s">
        <v>2</v>
      </c>
      <c r="D1225" s="5" t="s">
        <v>24</v>
      </c>
      <c r="E1225" s="6">
        <v>44945</v>
      </c>
      <c r="F1225" s="5">
        <v>541.91</v>
      </c>
      <c r="G1225" s="5" t="s">
        <v>82</v>
      </c>
      <c r="H1225" s="5" t="s">
        <v>83</v>
      </c>
    </row>
    <row r="1226" spans="1:8" x14ac:dyDescent="0.25">
      <c r="A1226" s="5">
        <v>1225</v>
      </c>
      <c r="B1226" s="5" t="s">
        <v>72</v>
      </c>
      <c r="C1226" s="5" t="s">
        <v>11</v>
      </c>
      <c r="D1226" s="5" t="s">
        <v>26</v>
      </c>
      <c r="E1226" s="6">
        <v>45305</v>
      </c>
      <c r="F1226" s="5">
        <v>955.92</v>
      </c>
      <c r="G1226" s="5" t="s">
        <v>82</v>
      </c>
      <c r="H1226" s="5" t="s">
        <v>83</v>
      </c>
    </row>
    <row r="1227" spans="1:8" x14ac:dyDescent="0.25">
      <c r="A1227" s="5">
        <v>1226</v>
      </c>
      <c r="B1227" s="5" t="s">
        <v>40</v>
      </c>
      <c r="C1227" s="5" t="s">
        <v>15</v>
      </c>
      <c r="D1227" s="5" t="s">
        <v>24</v>
      </c>
      <c r="E1227" s="6">
        <v>44895</v>
      </c>
      <c r="F1227" s="5">
        <v>316.97000000000003</v>
      </c>
      <c r="G1227" s="5" t="s">
        <v>82</v>
      </c>
      <c r="H1227" s="5" t="s">
        <v>83</v>
      </c>
    </row>
    <row r="1228" spans="1:8" x14ac:dyDescent="0.25">
      <c r="A1228" s="5">
        <v>1227</v>
      </c>
      <c r="B1228" s="5" t="s">
        <v>48</v>
      </c>
      <c r="C1228" s="5" t="s">
        <v>14</v>
      </c>
      <c r="D1228" s="5" t="s">
        <v>22</v>
      </c>
      <c r="E1228" s="6">
        <v>45494</v>
      </c>
      <c r="F1228" s="5">
        <v>690.94</v>
      </c>
      <c r="G1228" s="5" t="s">
        <v>81</v>
      </c>
      <c r="H1228" s="6">
        <v>45512</v>
      </c>
    </row>
    <row r="1229" spans="1:8" x14ac:dyDescent="0.25">
      <c r="A1229" s="5">
        <v>1228</v>
      </c>
      <c r="B1229" s="5" t="s">
        <v>70</v>
      </c>
      <c r="C1229" s="5" t="s">
        <v>13</v>
      </c>
      <c r="D1229" s="5" t="s">
        <v>33</v>
      </c>
      <c r="E1229" s="6">
        <v>45055</v>
      </c>
      <c r="F1229" s="5">
        <v>151.51</v>
      </c>
      <c r="G1229" s="5" t="s">
        <v>82</v>
      </c>
      <c r="H1229" s="5" t="s">
        <v>83</v>
      </c>
    </row>
    <row r="1230" spans="1:8" x14ac:dyDescent="0.25">
      <c r="A1230" s="5">
        <v>1229</v>
      </c>
      <c r="B1230" s="5" t="s">
        <v>54</v>
      </c>
      <c r="C1230" s="5" t="s">
        <v>11</v>
      </c>
      <c r="D1230" s="5" t="s">
        <v>24</v>
      </c>
      <c r="E1230" s="6">
        <v>45086</v>
      </c>
      <c r="F1230" s="5">
        <v>475.15</v>
      </c>
      <c r="G1230" s="5" t="s">
        <v>82</v>
      </c>
      <c r="H1230" s="5" t="s">
        <v>83</v>
      </c>
    </row>
    <row r="1231" spans="1:8" x14ac:dyDescent="0.25">
      <c r="A1231" s="5">
        <v>1230</v>
      </c>
      <c r="B1231" s="5" t="s">
        <v>40</v>
      </c>
      <c r="C1231" s="5" t="s">
        <v>10</v>
      </c>
      <c r="D1231" s="5" t="s">
        <v>26</v>
      </c>
      <c r="E1231" s="6">
        <v>45130</v>
      </c>
      <c r="F1231" s="5">
        <v>487.24</v>
      </c>
      <c r="G1231" s="5" t="s">
        <v>81</v>
      </c>
      <c r="H1231" s="6">
        <v>45136</v>
      </c>
    </row>
    <row r="1232" spans="1:8" x14ac:dyDescent="0.25">
      <c r="A1232" s="5">
        <v>1231</v>
      </c>
      <c r="B1232" s="5" t="s">
        <v>66</v>
      </c>
      <c r="C1232" s="5" t="s">
        <v>2</v>
      </c>
      <c r="D1232" s="5" t="s">
        <v>31</v>
      </c>
      <c r="E1232" s="6">
        <v>45441</v>
      </c>
      <c r="F1232" s="5">
        <v>598.1</v>
      </c>
      <c r="G1232" s="5" t="s">
        <v>82</v>
      </c>
      <c r="H1232" s="5" t="s">
        <v>83</v>
      </c>
    </row>
    <row r="1233" spans="1:8" x14ac:dyDescent="0.25">
      <c r="A1233" s="5">
        <v>1232</v>
      </c>
      <c r="B1233" s="5" t="s">
        <v>40</v>
      </c>
      <c r="C1233" s="5" t="s">
        <v>14</v>
      </c>
      <c r="D1233" s="5" t="s">
        <v>32</v>
      </c>
      <c r="E1233" s="6">
        <v>45287</v>
      </c>
      <c r="F1233" s="5">
        <v>377.47</v>
      </c>
      <c r="G1233" s="5" t="s">
        <v>82</v>
      </c>
      <c r="H1233" s="5" t="s">
        <v>83</v>
      </c>
    </row>
    <row r="1234" spans="1:8" x14ac:dyDescent="0.25">
      <c r="A1234" s="5">
        <v>1233</v>
      </c>
      <c r="B1234" s="5" t="s">
        <v>54</v>
      </c>
      <c r="C1234" s="5" t="s">
        <v>5</v>
      </c>
      <c r="D1234" s="5" t="s">
        <v>33</v>
      </c>
      <c r="E1234" s="6">
        <v>44992</v>
      </c>
      <c r="F1234" s="5">
        <v>483.13</v>
      </c>
      <c r="G1234" s="5" t="s">
        <v>81</v>
      </c>
      <c r="H1234" s="6">
        <v>44996</v>
      </c>
    </row>
    <row r="1235" spans="1:8" x14ac:dyDescent="0.25">
      <c r="A1235" s="5">
        <v>1234</v>
      </c>
      <c r="B1235" s="5" t="s">
        <v>72</v>
      </c>
      <c r="C1235" s="5" t="s">
        <v>10</v>
      </c>
      <c r="D1235" s="5" t="s">
        <v>20</v>
      </c>
      <c r="E1235" s="6">
        <v>45442</v>
      </c>
      <c r="F1235" s="5">
        <v>789.66</v>
      </c>
      <c r="G1235" s="5" t="s">
        <v>81</v>
      </c>
      <c r="H1235" s="6">
        <v>45448</v>
      </c>
    </row>
    <row r="1236" spans="1:8" x14ac:dyDescent="0.25">
      <c r="A1236" s="5">
        <v>1235</v>
      </c>
      <c r="B1236" s="5" t="s">
        <v>48</v>
      </c>
      <c r="C1236" s="5" t="s">
        <v>7</v>
      </c>
      <c r="D1236" s="5" t="s">
        <v>31</v>
      </c>
      <c r="E1236" s="6">
        <v>44942</v>
      </c>
      <c r="F1236" s="5">
        <v>749.49</v>
      </c>
      <c r="G1236" s="5" t="s">
        <v>81</v>
      </c>
      <c r="H1236" s="6">
        <v>44950</v>
      </c>
    </row>
    <row r="1237" spans="1:8" x14ac:dyDescent="0.25">
      <c r="A1237" s="5">
        <v>1236</v>
      </c>
      <c r="B1237" s="5" t="s">
        <v>40</v>
      </c>
      <c r="C1237" s="5" t="s">
        <v>9</v>
      </c>
      <c r="D1237" s="5" t="s">
        <v>24</v>
      </c>
      <c r="E1237" s="6">
        <v>44854</v>
      </c>
      <c r="F1237" s="5">
        <v>346.63</v>
      </c>
      <c r="G1237" s="5" t="s">
        <v>81</v>
      </c>
      <c r="H1237" s="6">
        <v>44864</v>
      </c>
    </row>
    <row r="1238" spans="1:8" x14ac:dyDescent="0.25">
      <c r="A1238" s="5">
        <v>1237</v>
      </c>
      <c r="B1238" s="5" t="s">
        <v>36</v>
      </c>
      <c r="C1238" s="5" t="s">
        <v>11</v>
      </c>
      <c r="D1238" s="5" t="s">
        <v>33</v>
      </c>
      <c r="E1238" s="6">
        <v>45497</v>
      </c>
      <c r="F1238" s="5">
        <v>367.44</v>
      </c>
      <c r="G1238" s="5" t="s">
        <v>81</v>
      </c>
      <c r="H1238" s="6">
        <v>45509</v>
      </c>
    </row>
    <row r="1239" spans="1:8" x14ac:dyDescent="0.25">
      <c r="A1239" s="5">
        <v>1238</v>
      </c>
      <c r="B1239" s="5" t="s">
        <v>60</v>
      </c>
      <c r="C1239" s="5" t="s">
        <v>9</v>
      </c>
      <c r="D1239" s="5" t="s">
        <v>28</v>
      </c>
      <c r="E1239" s="6">
        <v>44996</v>
      </c>
      <c r="F1239" s="5">
        <v>959.29</v>
      </c>
      <c r="G1239" s="5" t="s">
        <v>81</v>
      </c>
      <c r="H1239" s="6">
        <v>45006</v>
      </c>
    </row>
    <row r="1240" spans="1:8" x14ac:dyDescent="0.25">
      <c r="A1240" s="5">
        <v>1239</v>
      </c>
      <c r="B1240" s="5" t="s">
        <v>74</v>
      </c>
      <c r="C1240" s="5" t="s">
        <v>5</v>
      </c>
      <c r="D1240" s="5" t="s">
        <v>33</v>
      </c>
      <c r="E1240" s="6">
        <v>45259</v>
      </c>
      <c r="F1240" s="5">
        <v>536.05999999999995</v>
      </c>
      <c r="G1240" s="5" t="s">
        <v>82</v>
      </c>
      <c r="H1240" s="5" t="s">
        <v>83</v>
      </c>
    </row>
    <row r="1241" spans="1:8" x14ac:dyDescent="0.25">
      <c r="A1241" s="5">
        <v>1240</v>
      </c>
      <c r="B1241" s="5" t="s">
        <v>36</v>
      </c>
      <c r="C1241" s="5" t="s">
        <v>4</v>
      </c>
      <c r="D1241" s="5" t="s">
        <v>29</v>
      </c>
      <c r="E1241" s="6">
        <v>45241</v>
      </c>
      <c r="F1241" s="5">
        <v>547.13</v>
      </c>
      <c r="G1241" s="5" t="s">
        <v>81</v>
      </c>
      <c r="H1241" s="6">
        <v>45243</v>
      </c>
    </row>
    <row r="1242" spans="1:8" x14ac:dyDescent="0.25">
      <c r="A1242" s="5">
        <v>1241</v>
      </c>
      <c r="B1242" s="5" t="s">
        <v>50</v>
      </c>
      <c r="C1242" s="5" t="s">
        <v>9</v>
      </c>
      <c r="D1242" s="5" t="s">
        <v>30</v>
      </c>
      <c r="E1242" s="6">
        <v>45233</v>
      </c>
      <c r="F1242" s="5">
        <v>765.47</v>
      </c>
      <c r="G1242" s="5" t="s">
        <v>81</v>
      </c>
      <c r="H1242" s="6">
        <v>45243</v>
      </c>
    </row>
    <row r="1243" spans="1:8" x14ac:dyDescent="0.25">
      <c r="A1243" s="5">
        <v>1242</v>
      </c>
      <c r="B1243" s="5" t="s">
        <v>40</v>
      </c>
      <c r="C1243" s="5" t="s">
        <v>14</v>
      </c>
      <c r="D1243" s="5" t="s">
        <v>33</v>
      </c>
      <c r="E1243" s="6">
        <v>45377</v>
      </c>
      <c r="F1243" s="5">
        <v>317.95999999999998</v>
      </c>
      <c r="G1243" s="5" t="s">
        <v>81</v>
      </c>
      <c r="H1243" s="6">
        <v>45395</v>
      </c>
    </row>
    <row r="1244" spans="1:8" x14ac:dyDescent="0.25">
      <c r="A1244" s="5">
        <v>1243</v>
      </c>
      <c r="B1244" s="5" t="s">
        <v>54</v>
      </c>
      <c r="C1244" s="5" t="s">
        <v>14</v>
      </c>
      <c r="D1244" s="5" t="s">
        <v>28</v>
      </c>
      <c r="E1244" s="6">
        <v>45463</v>
      </c>
      <c r="F1244" s="5">
        <v>987.49</v>
      </c>
      <c r="G1244" s="5" t="s">
        <v>82</v>
      </c>
      <c r="H1244" s="5" t="s">
        <v>83</v>
      </c>
    </row>
    <row r="1245" spans="1:8" x14ac:dyDescent="0.25">
      <c r="A1245" s="5">
        <v>1244</v>
      </c>
      <c r="B1245" s="5" t="s">
        <v>46</v>
      </c>
      <c r="C1245" s="5" t="s">
        <v>13</v>
      </c>
      <c r="D1245" s="5" t="s">
        <v>33</v>
      </c>
      <c r="E1245" s="6">
        <v>45129</v>
      </c>
      <c r="F1245" s="5">
        <v>861.74</v>
      </c>
      <c r="G1245" s="5" t="s">
        <v>81</v>
      </c>
      <c r="H1245" s="6">
        <v>45144</v>
      </c>
    </row>
    <row r="1246" spans="1:8" x14ac:dyDescent="0.25">
      <c r="A1246" s="5">
        <v>1245</v>
      </c>
      <c r="B1246" s="5" t="s">
        <v>54</v>
      </c>
      <c r="C1246" s="5" t="s">
        <v>4</v>
      </c>
      <c r="D1246" s="5" t="s">
        <v>28</v>
      </c>
      <c r="E1246" s="6">
        <v>44815</v>
      </c>
      <c r="F1246" s="5">
        <v>316.5</v>
      </c>
      <c r="G1246" s="5" t="s">
        <v>82</v>
      </c>
      <c r="H1246" s="5" t="s">
        <v>83</v>
      </c>
    </row>
    <row r="1247" spans="1:8" x14ac:dyDescent="0.25">
      <c r="A1247" s="5">
        <v>1246</v>
      </c>
      <c r="B1247" s="5" t="s">
        <v>38</v>
      </c>
      <c r="C1247" s="5" t="s">
        <v>13</v>
      </c>
      <c r="D1247" s="5" t="s">
        <v>32</v>
      </c>
      <c r="E1247" s="6">
        <v>45414</v>
      </c>
      <c r="F1247" s="5">
        <v>763.32</v>
      </c>
      <c r="G1247" s="5" t="s">
        <v>81</v>
      </c>
      <c r="H1247" s="6">
        <v>45429</v>
      </c>
    </row>
    <row r="1248" spans="1:8" x14ac:dyDescent="0.25">
      <c r="A1248" s="5">
        <v>1247</v>
      </c>
      <c r="B1248" s="5" t="s">
        <v>74</v>
      </c>
      <c r="C1248" s="5" t="s">
        <v>10</v>
      </c>
      <c r="D1248" s="5" t="s">
        <v>33</v>
      </c>
      <c r="E1248" s="6">
        <v>44833</v>
      </c>
      <c r="F1248" s="5">
        <v>500.75</v>
      </c>
      <c r="G1248" s="5" t="s">
        <v>81</v>
      </c>
      <c r="H1248" s="6">
        <v>44839</v>
      </c>
    </row>
    <row r="1249" spans="1:8" x14ac:dyDescent="0.25">
      <c r="A1249" s="5">
        <v>1248</v>
      </c>
      <c r="B1249" s="5" t="s">
        <v>64</v>
      </c>
      <c r="C1249" s="5" t="s">
        <v>4</v>
      </c>
      <c r="D1249" s="5" t="s">
        <v>29</v>
      </c>
      <c r="E1249" s="6">
        <v>44977</v>
      </c>
      <c r="F1249" s="5">
        <v>900.04</v>
      </c>
      <c r="G1249" s="5" t="s">
        <v>81</v>
      </c>
      <c r="H1249" s="6">
        <v>44979</v>
      </c>
    </row>
    <row r="1250" spans="1:8" x14ac:dyDescent="0.25">
      <c r="A1250" s="5">
        <v>1249</v>
      </c>
      <c r="B1250" s="5" t="s">
        <v>40</v>
      </c>
      <c r="C1250" s="5" t="s">
        <v>2</v>
      </c>
      <c r="D1250" s="5" t="s">
        <v>20</v>
      </c>
      <c r="E1250" s="6">
        <v>45247</v>
      </c>
      <c r="F1250" s="5">
        <v>617.16</v>
      </c>
      <c r="G1250" s="5" t="s">
        <v>81</v>
      </c>
      <c r="H1250" s="6">
        <v>45248</v>
      </c>
    </row>
    <row r="1251" spans="1:8" x14ac:dyDescent="0.25">
      <c r="A1251" s="5">
        <v>1250</v>
      </c>
      <c r="B1251" s="5" t="s">
        <v>68</v>
      </c>
      <c r="C1251" s="5" t="s">
        <v>5</v>
      </c>
      <c r="D1251" s="5" t="s">
        <v>31</v>
      </c>
      <c r="E1251" s="6">
        <v>44832</v>
      </c>
      <c r="F1251" s="5">
        <v>689.72</v>
      </c>
      <c r="G1251" s="5" t="s">
        <v>81</v>
      </c>
      <c r="H1251" s="6">
        <v>44836</v>
      </c>
    </row>
    <row r="1252" spans="1:8" x14ac:dyDescent="0.25">
      <c r="A1252" s="5">
        <v>1251</v>
      </c>
      <c r="B1252" s="5" t="s">
        <v>58</v>
      </c>
      <c r="C1252" s="5" t="s">
        <v>9</v>
      </c>
      <c r="D1252" s="5" t="s">
        <v>20</v>
      </c>
      <c r="E1252" s="6">
        <v>45355</v>
      </c>
      <c r="F1252" s="5">
        <v>816.53</v>
      </c>
      <c r="G1252" s="5" t="s">
        <v>81</v>
      </c>
      <c r="H1252" s="6">
        <v>45365</v>
      </c>
    </row>
    <row r="1253" spans="1:8" x14ac:dyDescent="0.25">
      <c r="A1253" s="5">
        <v>1252</v>
      </c>
      <c r="B1253" s="5" t="s">
        <v>50</v>
      </c>
      <c r="C1253" s="5" t="s">
        <v>13</v>
      </c>
      <c r="D1253" s="5" t="s">
        <v>28</v>
      </c>
      <c r="E1253" s="6">
        <v>44808</v>
      </c>
      <c r="F1253" s="5">
        <v>583.65</v>
      </c>
      <c r="G1253" s="5" t="s">
        <v>82</v>
      </c>
      <c r="H1253" s="5" t="s">
        <v>83</v>
      </c>
    </row>
    <row r="1254" spans="1:8" x14ac:dyDescent="0.25">
      <c r="A1254" s="5">
        <v>1253</v>
      </c>
      <c r="B1254" s="5" t="s">
        <v>62</v>
      </c>
      <c r="C1254" s="5" t="s">
        <v>10</v>
      </c>
      <c r="D1254" s="5" t="s">
        <v>28</v>
      </c>
      <c r="E1254" s="6">
        <v>44856</v>
      </c>
      <c r="F1254" s="5">
        <v>653.23</v>
      </c>
      <c r="G1254" s="5" t="s">
        <v>81</v>
      </c>
      <c r="H1254" s="6">
        <v>44862</v>
      </c>
    </row>
    <row r="1255" spans="1:8" x14ac:dyDescent="0.25">
      <c r="A1255" s="5">
        <v>1254</v>
      </c>
      <c r="B1255" s="5" t="s">
        <v>58</v>
      </c>
      <c r="C1255" s="5" t="s">
        <v>15</v>
      </c>
      <c r="D1255" s="5" t="s">
        <v>24</v>
      </c>
      <c r="E1255" s="6">
        <v>45123</v>
      </c>
      <c r="F1255" s="5">
        <v>810.04</v>
      </c>
      <c r="G1255" s="5" t="s">
        <v>81</v>
      </c>
      <c r="H1255" s="6">
        <v>45143</v>
      </c>
    </row>
    <row r="1256" spans="1:8" x14ac:dyDescent="0.25">
      <c r="A1256" s="5">
        <v>1255</v>
      </c>
      <c r="B1256" s="5" t="s">
        <v>68</v>
      </c>
      <c r="C1256" s="5" t="s">
        <v>13</v>
      </c>
      <c r="D1256" s="5" t="s">
        <v>26</v>
      </c>
      <c r="E1256" s="6">
        <v>44925</v>
      </c>
      <c r="F1256" s="5">
        <v>589.29</v>
      </c>
      <c r="G1256" s="5" t="s">
        <v>82</v>
      </c>
      <c r="H1256" s="5" t="s">
        <v>83</v>
      </c>
    </row>
    <row r="1257" spans="1:8" x14ac:dyDescent="0.25">
      <c r="A1257" s="5">
        <v>1256</v>
      </c>
      <c r="B1257" s="5" t="s">
        <v>68</v>
      </c>
      <c r="C1257" s="5" t="s">
        <v>7</v>
      </c>
      <c r="D1257" s="5" t="s">
        <v>29</v>
      </c>
      <c r="E1257" s="6">
        <v>45373</v>
      </c>
      <c r="F1257" s="5">
        <v>664.32</v>
      </c>
      <c r="G1257" s="5" t="s">
        <v>82</v>
      </c>
      <c r="H1257" s="5" t="s">
        <v>83</v>
      </c>
    </row>
    <row r="1258" spans="1:8" x14ac:dyDescent="0.25">
      <c r="A1258" s="5">
        <v>1257</v>
      </c>
      <c r="B1258" s="5" t="s">
        <v>48</v>
      </c>
      <c r="C1258" s="5" t="s">
        <v>15</v>
      </c>
      <c r="D1258" s="5" t="s">
        <v>24</v>
      </c>
      <c r="E1258" s="6">
        <v>45126</v>
      </c>
      <c r="F1258" s="5">
        <v>658.83</v>
      </c>
      <c r="G1258" s="5" t="s">
        <v>81</v>
      </c>
      <c r="H1258" s="6">
        <v>45146</v>
      </c>
    </row>
    <row r="1259" spans="1:8" x14ac:dyDescent="0.25">
      <c r="A1259" s="5">
        <v>1258</v>
      </c>
      <c r="B1259" s="5" t="s">
        <v>40</v>
      </c>
      <c r="C1259" s="5" t="s">
        <v>14</v>
      </c>
      <c r="D1259" s="5" t="s">
        <v>28</v>
      </c>
      <c r="E1259" s="6">
        <v>45298</v>
      </c>
      <c r="F1259" s="5">
        <v>997.65</v>
      </c>
      <c r="G1259" s="5" t="s">
        <v>81</v>
      </c>
      <c r="H1259" s="6">
        <v>45316</v>
      </c>
    </row>
    <row r="1260" spans="1:8" x14ac:dyDescent="0.25">
      <c r="A1260" s="5">
        <v>1259</v>
      </c>
      <c r="B1260" s="5" t="s">
        <v>40</v>
      </c>
      <c r="C1260" s="5" t="s">
        <v>9</v>
      </c>
      <c r="D1260" s="5" t="s">
        <v>20</v>
      </c>
      <c r="E1260" s="6">
        <v>44789</v>
      </c>
      <c r="F1260" s="5">
        <v>457.98</v>
      </c>
      <c r="G1260" s="5" t="s">
        <v>82</v>
      </c>
      <c r="H1260" s="5" t="s">
        <v>83</v>
      </c>
    </row>
    <row r="1261" spans="1:8" x14ac:dyDescent="0.25">
      <c r="A1261" s="5">
        <v>1260</v>
      </c>
      <c r="B1261" s="5" t="s">
        <v>52</v>
      </c>
      <c r="C1261" s="5" t="s">
        <v>2</v>
      </c>
      <c r="D1261" s="5" t="s">
        <v>31</v>
      </c>
      <c r="E1261" s="6">
        <v>45111</v>
      </c>
      <c r="F1261" s="5">
        <v>766.17</v>
      </c>
      <c r="G1261" s="5" t="s">
        <v>81</v>
      </c>
      <c r="H1261" s="6">
        <v>45112</v>
      </c>
    </row>
    <row r="1262" spans="1:8" x14ac:dyDescent="0.25">
      <c r="A1262" s="5">
        <v>1261</v>
      </c>
      <c r="B1262" s="5" t="s">
        <v>54</v>
      </c>
      <c r="C1262" s="5" t="s">
        <v>2</v>
      </c>
      <c r="D1262" s="5" t="s">
        <v>24</v>
      </c>
      <c r="E1262" s="6">
        <v>45453</v>
      </c>
      <c r="F1262" s="5">
        <v>966.53</v>
      </c>
      <c r="G1262" s="5" t="s">
        <v>81</v>
      </c>
      <c r="H1262" s="6">
        <v>45454</v>
      </c>
    </row>
    <row r="1263" spans="1:8" x14ac:dyDescent="0.25">
      <c r="A1263" s="5">
        <v>1262</v>
      </c>
      <c r="B1263" s="5" t="s">
        <v>44</v>
      </c>
      <c r="C1263" s="5" t="s">
        <v>7</v>
      </c>
      <c r="D1263" s="5" t="s">
        <v>33</v>
      </c>
      <c r="E1263" s="6">
        <v>45249</v>
      </c>
      <c r="F1263" s="5">
        <v>716.25</v>
      </c>
      <c r="G1263" s="5" t="s">
        <v>82</v>
      </c>
      <c r="H1263" s="5" t="s">
        <v>83</v>
      </c>
    </row>
    <row r="1264" spans="1:8" x14ac:dyDescent="0.25">
      <c r="A1264" s="5">
        <v>1263</v>
      </c>
      <c r="B1264" s="5" t="s">
        <v>42</v>
      </c>
      <c r="C1264" s="5" t="s">
        <v>4</v>
      </c>
      <c r="D1264" s="5" t="s">
        <v>30</v>
      </c>
      <c r="E1264" s="6">
        <v>44823</v>
      </c>
      <c r="F1264" s="5">
        <v>487.7</v>
      </c>
      <c r="G1264" s="5" t="s">
        <v>81</v>
      </c>
      <c r="H1264" s="6">
        <v>44825</v>
      </c>
    </row>
    <row r="1265" spans="1:8" x14ac:dyDescent="0.25">
      <c r="A1265" s="5">
        <v>1264</v>
      </c>
      <c r="B1265" s="5" t="s">
        <v>64</v>
      </c>
      <c r="C1265" s="5" t="s">
        <v>10</v>
      </c>
      <c r="D1265" s="5" t="s">
        <v>33</v>
      </c>
      <c r="E1265" s="6">
        <v>44933</v>
      </c>
      <c r="F1265" s="5">
        <v>612.32000000000005</v>
      </c>
      <c r="G1265" s="5" t="s">
        <v>82</v>
      </c>
      <c r="H1265" s="5" t="s">
        <v>83</v>
      </c>
    </row>
    <row r="1266" spans="1:8" x14ac:dyDescent="0.25">
      <c r="A1266" s="5">
        <v>1265</v>
      </c>
      <c r="B1266" s="5" t="s">
        <v>58</v>
      </c>
      <c r="C1266" s="5" t="s">
        <v>10</v>
      </c>
      <c r="D1266" s="5" t="s">
        <v>28</v>
      </c>
      <c r="E1266" s="6">
        <v>44784</v>
      </c>
      <c r="F1266" s="5">
        <v>306.76</v>
      </c>
      <c r="G1266" s="5" t="s">
        <v>81</v>
      </c>
      <c r="H1266" s="6">
        <v>44790</v>
      </c>
    </row>
    <row r="1267" spans="1:8" x14ac:dyDescent="0.25">
      <c r="A1267" s="5">
        <v>1266</v>
      </c>
      <c r="B1267" s="5" t="s">
        <v>40</v>
      </c>
      <c r="C1267" s="5" t="s">
        <v>15</v>
      </c>
      <c r="D1267" s="5" t="s">
        <v>20</v>
      </c>
      <c r="E1267" s="6">
        <v>44867</v>
      </c>
      <c r="F1267" s="5">
        <v>994.32</v>
      </c>
      <c r="G1267" s="5" t="s">
        <v>81</v>
      </c>
      <c r="H1267" s="6">
        <v>44887</v>
      </c>
    </row>
    <row r="1268" spans="1:8" x14ac:dyDescent="0.25">
      <c r="A1268" s="5">
        <v>1267</v>
      </c>
      <c r="B1268" s="5" t="s">
        <v>58</v>
      </c>
      <c r="C1268" s="5" t="s">
        <v>10</v>
      </c>
      <c r="D1268" s="5" t="s">
        <v>24</v>
      </c>
      <c r="E1268" s="6">
        <v>45010</v>
      </c>
      <c r="F1268" s="5">
        <v>627.91999999999996</v>
      </c>
      <c r="G1268" s="5" t="s">
        <v>81</v>
      </c>
      <c r="H1268" s="6">
        <v>45016</v>
      </c>
    </row>
    <row r="1269" spans="1:8" x14ac:dyDescent="0.25">
      <c r="A1269" s="5">
        <v>1268</v>
      </c>
      <c r="B1269" s="5" t="s">
        <v>72</v>
      </c>
      <c r="C1269" s="5" t="s">
        <v>10</v>
      </c>
      <c r="D1269" s="5" t="s">
        <v>32</v>
      </c>
      <c r="E1269" s="6">
        <v>45179</v>
      </c>
      <c r="F1269" s="5">
        <v>250.18</v>
      </c>
      <c r="G1269" s="5" t="s">
        <v>81</v>
      </c>
      <c r="H1269" s="6">
        <v>45185</v>
      </c>
    </row>
    <row r="1270" spans="1:8" x14ac:dyDescent="0.25">
      <c r="A1270" s="5">
        <v>1269</v>
      </c>
      <c r="B1270" s="5" t="s">
        <v>54</v>
      </c>
      <c r="C1270" s="5" t="s">
        <v>5</v>
      </c>
      <c r="D1270" s="5" t="s">
        <v>24</v>
      </c>
      <c r="E1270" s="6">
        <v>44971</v>
      </c>
      <c r="F1270" s="5">
        <v>369.18</v>
      </c>
      <c r="G1270" s="5" t="s">
        <v>82</v>
      </c>
      <c r="H1270" s="5" t="s">
        <v>83</v>
      </c>
    </row>
    <row r="1271" spans="1:8" x14ac:dyDescent="0.25">
      <c r="A1271" s="5">
        <v>1270</v>
      </c>
      <c r="B1271" s="5" t="s">
        <v>50</v>
      </c>
      <c r="C1271" s="5" t="s">
        <v>9</v>
      </c>
      <c r="D1271" s="5" t="s">
        <v>29</v>
      </c>
      <c r="E1271" s="6">
        <v>45460</v>
      </c>
      <c r="F1271" s="5">
        <v>548.28</v>
      </c>
      <c r="G1271" s="5" t="s">
        <v>82</v>
      </c>
      <c r="H1271" s="5" t="s">
        <v>83</v>
      </c>
    </row>
    <row r="1272" spans="1:8" x14ac:dyDescent="0.25">
      <c r="A1272" s="5">
        <v>1271</v>
      </c>
      <c r="B1272" s="5" t="s">
        <v>48</v>
      </c>
      <c r="C1272" s="5" t="s">
        <v>7</v>
      </c>
      <c r="D1272" s="5" t="s">
        <v>33</v>
      </c>
      <c r="E1272" s="6">
        <v>44859</v>
      </c>
      <c r="F1272" s="5">
        <v>305.82</v>
      </c>
      <c r="G1272" s="5" t="s">
        <v>81</v>
      </c>
      <c r="H1272" s="6">
        <v>44867</v>
      </c>
    </row>
    <row r="1273" spans="1:8" x14ac:dyDescent="0.25">
      <c r="A1273" s="5">
        <v>1272</v>
      </c>
      <c r="B1273" s="5" t="s">
        <v>56</v>
      </c>
      <c r="C1273" s="5" t="s">
        <v>7</v>
      </c>
      <c r="D1273" s="5" t="s">
        <v>24</v>
      </c>
      <c r="E1273" s="6">
        <v>44940</v>
      </c>
      <c r="F1273" s="5">
        <v>471.89</v>
      </c>
      <c r="G1273" s="5" t="s">
        <v>81</v>
      </c>
      <c r="H1273" s="6">
        <v>44948</v>
      </c>
    </row>
    <row r="1274" spans="1:8" x14ac:dyDescent="0.25">
      <c r="A1274" s="5">
        <v>1273</v>
      </c>
      <c r="B1274" s="5" t="s">
        <v>58</v>
      </c>
      <c r="C1274" s="5" t="s">
        <v>13</v>
      </c>
      <c r="D1274" s="5" t="s">
        <v>32</v>
      </c>
      <c r="E1274" s="6">
        <v>45447</v>
      </c>
      <c r="F1274" s="5">
        <v>358.64</v>
      </c>
      <c r="G1274" s="5" t="s">
        <v>81</v>
      </c>
      <c r="H1274" s="6">
        <v>45462</v>
      </c>
    </row>
    <row r="1275" spans="1:8" x14ac:dyDescent="0.25">
      <c r="A1275" s="5">
        <v>1274</v>
      </c>
      <c r="B1275" s="5" t="s">
        <v>50</v>
      </c>
      <c r="C1275" s="5" t="s">
        <v>5</v>
      </c>
      <c r="D1275" s="5" t="s">
        <v>24</v>
      </c>
      <c r="E1275" s="6">
        <v>45286</v>
      </c>
      <c r="F1275" s="5">
        <v>126.51</v>
      </c>
      <c r="G1275" s="5" t="s">
        <v>82</v>
      </c>
      <c r="H1275" s="5" t="s">
        <v>83</v>
      </c>
    </row>
    <row r="1276" spans="1:8" x14ac:dyDescent="0.25">
      <c r="A1276" s="5">
        <v>1275</v>
      </c>
      <c r="B1276" s="5" t="s">
        <v>64</v>
      </c>
      <c r="C1276" s="5" t="s">
        <v>14</v>
      </c>
      <c r="D1276" s="5" t="s">
        <v>33</v>
      </c>
      <c r="E1276" s="6">
        <v>44800</v>
      </c>
      <c r="F1276" s="5">
        <v>665.43</v>
      </c>
      <c r="G1276" s="5" t="s">
        <v>81</v>
      </c>
      <c r="H1276" s="6">
        <v>44818</v>
      </c>
    </row>
    <row r="1277" spans="1:8" x14ac:dyDescent="0.25">
      <c r="A1277" s="5">
        <v>1276</v>
      </c>
      <c r="B1277" s="5" t="s">
        <v>74</v>
      </c>
      <c r="C1277" s="5" t="s">
        <v>2</v>
      </c>
      <c r="D1277" s="5" t="s">
        <v>33</v>
      </c>
      <c r="E1277" s="6">
        <v>45185</v>
      </c>
      <c r="F1277" s="5">
        <v>479.54</v>
      </c>
      <c r="G1277" s="5" t="s">
        <v>82</v>
      </c>
      <c r="H1277" s="5" t="s">
        <v>83</v>
      </c>
    </row>
    <row r="1278" spans="1:8" x14ac:dyDescent="0.25">
      <c r="A1278" s="5">
        <v>1277</v>
      </c>
      <c r="B1278" s="5" t="s">
        <v>46</v>
      </c>
      <c r="C1278" s="5" t="s">
        <v>11</v>
      </c>
      <c r="D1278" s="5" t="s">
        <v>24</v>
      </c>
      <c r="E1278" s="6">
        <v>45404</v>
      </c>
      <c r="F1278" s="5">
        <v>560.47</v>
      </c>
      <c r="G1278" s="5" t="s">
        <v>82</v>
      </c>
      <c r="H1278" s="5" t="s">
        <v>83</v>
      </c>
    </row>
    <row r="1279" spans="1:8" x14ac:dyDescent="0.25">
      <c r="A1279" s="5">
        <v>1278</v>
      </c>
      <c r="B1279" s="5" t="s">
        <v>62</v>
      </c>
      <c r="C1279" s="5" t="s">
        <v>14</v>
      </c>
      <c r="D1279" s="5" t="s">
        <v>24</v>
      </c>
      <c r="E1279" s="6">
        <v>45288</v>
      </c>
      <c r="F1279" s="5">
        <v>671.69</v>
      </c>
      <c r="G1279" s="5" t="s">
        <v>81</v>
      </c>
      <c r="H1279" s="6">
        <v>45306</v>
      </c>
    </row>
    <row r="1280" spans="1:8" x14ac:dyDescent="0.25">
      <c r="A1280" s="5">
        <v>1279</v>
      </c>
      <c r="B1280" s="5" t="s">
        <v>62</v>
      </c>
      <c r="C1280" s="5" t="s">
        <v>10</v>
      </c>
      <c r="D1280" s="5" t="s">
        <v>32</v>
      </c>
      <c r="E1280" s="6">
        <v>44926</v>
      </c>
      <c r="F1280" s="5">
        <v>921.68</v>
      </c>
      <c r="G1280" s="5" t="s">
        <v>81</v>
      </c>
      <c r="H1280" s="6">
        <v>44932</v>
      </c>
    </row>
    <row r="1281" spans="1:8" x14ac:dyDescent="0.25">
      <c r="A1281" s="5">
        <v>1280</v>
      </c>
      <c r="B1281" s="5" t="s">
        <v>54</v>
      </c>
      <c r="C1281" s="5" t="s">
        <v>5</v>
      </c>
      <c r="D1281" s="5" t="s">
        <v>31</v>
      </c>
      <c r="E1281" s="6">
        <v>45463</v>
      </c>
      <c r="F1281" s="5">
        <v>513.38</v>
      </c>
      <c r="G1281" s="5" t="s">
        <v>81</v>
      </c>
      <c r="H1281" s="6">
        <v>45467</v>
      </c>
    </row>
    <row r="1282" spans="1:8" x14ac:dyDescent="0.25">
      <c r="A1282" s="5">
        <v>1281</v>
      </c>
      <c r="B1282" s="5" t="s">
        <v>56</v>
      </c>
      <c r="C1282" s="5" t="s">
        <v>9</v>
      </c>
      <c r="D1282" s="5" t="s">
        <v>22</v>
      </c>
      <c r="E1282" s="6">
        <v>44852</v>
      </c>
      <c r="F1282" s="5">
        <v>592.32000000000005</v>
      </c>
      <c r="G1282" s="5" t="s">
        <v>81</v>
      </c>
      <c r="H1282" s="6">
        <v>44862</v>
      </c>
    </row>
    <row r="1283" spans="1:8" x14ac:dyDescent="0.25">
      <c r="A1283" s="5">
        <v>1282</v>
      </c>
      <c r="B1283" s="5" t="s">
        <v>50</v>
      </c>
      <c r="C1283" s="5" t="s">
        <v>14</v>
      </c>
      <c r="D1283" s="5" t="s">
        <v>28</v>
      </c>
      <c r="E1283" s="6">
        <v>45348</v>
      </c>
      <c r="F1283" s="5">
        <v>525.69000000000005</v>
      </c>
      <c r="G1283" s="5" t="s">
        <v>81</v>
      </c>
      <c r="H1283" s="6">
        <v>45366</v>
      </c>
    </row>
    <row r="1284" spans="1:8" x14ac:dyDescent="0.25">
      <c r="A1284" s="5">
        <v>1283</v>
      </c>
      <c r="B1284" s="5" t="s">
        <v>62</v>
      </c>
      <c r="C1284" s="5" t="s">
        <v>2</v>
      </c>
      <c r="D1284" s="5" t="s">
        <v>20</v>
      </c>
      <c r="E1284" s="6">
        <v>45010</v>
      </c>
      <c r="F1284" s="5">
        <v>952</v>
      </c>
      <c r="G1284" s="5" t="s">
        <v>81</v>
      </c>
      <c r="H1284" s="6">
        <v>45011</v>
      </c>
    </row>
    <row r="1285" spans="1:8" x14ac:dyDescent="0.25">
      <c r="A1285" s="5">
        <v>1284</v>
      </c>
      <c r="B1285" s="5" t="s">
        <v>52</v>
      </c>
      <c r="C1285" s="5" t="s">
        <v>11</v>
      </c>
      <c r="D1285" s="5" t="s">
        <v>31</v>
      </c>
      <c r="E1285" s="6">
        <v>45248</v>
      </c>
      <c r="F1285" s="5">
        <v>388.74</v>
      </c>
      <c r="G1285" s="5" t="s">
        <v>81</v>
      </c>
      <c r="H1285" s="6">
        <v>45260</v>
      </c>
    </row>
    <row r="1286" spans="1:8" x14ac:dyDescent="0.25">
      <c r="A1286" s="5">
        <v>1285</v>
      </c>
      <c r="B1286" s="5" t="s">
        <v>48</v>
      </c>
      <c r="C1286" s="5" t="s">
        <v>2</v>
      </c>
      <c r="D1286" s="5" t="s">
        <v>31</v>
      </c>
      <c r="E1286" s="6">
        <v>45364</v>
      </c>
      <c r="F1286" s="5">
        <v>971.24</v>
      </c>
      <c r="G1286" s="5" t="s">
        <v>81</v>
      </c>
      <c r="H1286" s="6">
        <v>45365</v>
      </c>
    </row>
    <row r="1287" spans="1:8" x14ac:dyDescent="0.25">
      <c r="A1287" s="5">
        <v>1286</v>
      </c>
      <c r="B1287" s="5" t="s">
        <v>58</v>
      </c>
      <c r="C1287" s="5" t="s">
        <v>4</v>
      </c>
      <c r="D1287" s="5" t="s">
        <v>31</v>
      </c>
      <c r="E1287" s="6">
        <v>44852</v>
      </c>
      <c r="F1287" s="5">
        <v>520.57000000000005</v>
      </c>
      <c r="G1287" s="5" t="s">
        <v>82</v>
      </c>
      <c r="H1287" s="5" t="s">
        <v>83</v>
      </c>
    </row>
    <row r="1288" spans="1:8" x14ac:dyDescent="0.25">
      <c r="A1288" s="5">
        <v>1287</v>
      </c>
      <c r="B1288" s="5" t="s">
        <v>38</v>
      </c>
      <c r="C1288" s="5" t="s">
        <v>15</v>
      </c>
      <c r="D1288" s="5" t="s">
        <v>31</v>
      </c>
      <c r="E1288" s="6">
        <v>45206</v>
      </c>
      <c r="F1288" s="5">
        <v>647.87</v>
      </c>
      <c r="G1288" s="5" t="s">
        <v>81</v>
      </c>
      <c r="H1288" s="6">
        <v>45226</v>
      </c>
    </row>
    <row r="1289" spans="1:8" x14ac:dyDescent="0.25">
      <c r="A1289" s="5">
        <v>1288</v>
      </c>
      <c r="B1289" s="5" t="s">
        <v>38</v>
      </c>
      <c r="C1289" s="5" t="s">
        <v>10</v>
      </c>
      <c r="D1289" s="5" t="s">
        <v>26</v>
      </c>
      <c r="E1289" s="6">
        <v>45020</v>
      </c>
      <c r="F1289" s="5">
        <v>982.14</v>
      </c>
      <c r="G1289" s="5" t="s">
        <v>81</v>
      </c>
      <c r="H1289" s="6">
        <v>45026</v>
      </c>
    </row>
    <row r="1290" spans="1:8" x14ac:dyDescent="0.25">
      <c r="A1290" s="5">
        <v>1289</v>
      </c>
      <c r="B1290" s="5" t="s">
        <v>42</v>
      </c>
      <c r="C1290" s="5" t="s">
        <v>13</v>
      </c>
      <c r="D1290" s="5" t="s">
        <v>22</v>
      </c>
      <c r="E1290" s="6">
        <v>45236</v>
      </c>
      <c r="F1290" s="5">
        <v>778.66</v>
      </c>
      <c r="G1290" s="5" t="s">
        <v>81</v>
      </c>
      <c r="H1290" s="6">
        <v>45251</v>
      </c>
    </row>
    <row r="1291" spans="1:8" x14ac:dyDescent="0.25">
      <c r="A1291" s="5">
        <v>1290</v>
      </c>
      <c r="B1291" s="5" t="s">
        <v>36</v>
      </c>
      <c r="C1291" s="5" t="s">
        <v>11</v>
      </c>
      <c r="D1291" s="5" t="s">
        <v>29</v>
      </c>
      <c r="E1291" s="6">
        <v>45320</v>
      </c>
      <c r="F1291" s="5">
        <v>895.55</v>
      </c>
      <c r="G1291" s="5" t="s">
        <v>81</v>
      </c>
      <c r="H1291" s="6">
        <v>45332</v>
      </c>
    </row>
    <row r="1292" spans="1:8" x14ac:dyDescent="0.25">
      <c r="A1292" s="5">
        <v>1291</v>
      </c>
      <c r="B1292" s="5" t="s">
        <v>48</v>
      </c>
      <c r="C1292" s="5" t="s">
        <v>11</v>
      </c>
      <c r="D1292" s="5" t="s">
        <v>30</v>
      </c>
      <c r="E1292" s="6">
        <v>45206</v>
      </c>
      <c r="F1292" s="5">
        <v>744.81</v>
      </c>
      <c r="G1292" s="5" t="s">
        <v>82</v>
      </c>
      <c r="H1292" s="5" t="s">
        <v>83</v>
      </c>
    </row>
    <row r="1293" spans="1:8" x14ac:dyDescent="0.25">
      <c r="A1293" s="5">
        <v>1292</v>
      </c>
      <c r="B1293" s="5" t="s">
        <v>68</v>
      </c>
      <c r="C1293" s="5" t="s">
        <v>7</v>
      </c>
      <c r="D1293" s="5" t="s">
        <v>33</v>
      </c>
      <c r="E1293" s="6">
        <v>44919</v>
      </c>
      <c r="F1293" s="5">
        <v>964.98</v>
      </c>
      <c r="G1293" s="5" t="s">
        <v>82</v>
      </c>
      <c r="H1293" s="5" t="s">
        <v>83</v>
      </c>
    </row>
    <row r="1294" spans="1:8" x14ac:dyDescent="0.25">
      <c r="A1294" s="5">
        <v>1293</v>
      </c>
      <c r="B1294" s="5" t="s">
        <v>60</v>
      </c>
      <c r="C1294" s="5" t="s">
        <v>13</v>
      </c>
      <c r="D1294" s="5" t="s">
        <v>22</v>
      </c>
      <c r="E1294" s="6">
        <v>44907</v>
      </c>
      <c r="F1294" s="5">
        <v>933.39</v>
      </c>
      <c r="G1294" s="5" t="s">
        <v>82</v>
      </c>
      <c r="H1294" s="5" t="s">
        <v>83</v>
      </c>
    </row>
    <row r="1295" spans="1:8" x14ac:dyDescent="0.25">
      <c r="A1295" s="5">
        <v>1294</v>
      </c>
      <c r="B1295" s="5" t="s">
        <v>52</v>
      </c>
      <c r="C1295" s="5" t="s">
        <v>10</v>
      </c>
      <c r="D1295" s="5" t="s">
        <v>26</v>
      </c>
      <c r="E1295" s="6">
        <v>45426</v>
      </c>
      <c r="F1295" s="5">
        <v>429.69</v>
      </c>
      <c r="G1295" s="5" t="s">
        <v>81</v>
      </c>
      <c r="H1295" s="6">
        <v>45432</v>
      </c>
    </row>
    <row r="1296" spans="1:8" x14ac:dyDescent="0.25">
      <c r="A1296" s="5">
        <v>1295</v>
      </c>
      <c r="B1296" s="5" t="s">
        <v>36</v>
      </c>
      <c r="C1296" s="5" t="s">
        <v>14</v>
      </c>
      <c r="D1296" s="5" t="s">
        <v>26</v>
      </c>
      <c r="E1296" s="6">
        <v>45288</v>
      </c>
      <c r="F1296" s="5">
        <v>111.91</v>
      </c>
      <c r="G1296" s="5" t="s">
        <v>81</v>
      </c>
      <c r="H1296" s="6">
        <v>45306</v>
      </c>
    </row>
    <row r="1297" spans="1:8" x14ac:dyDescent="0.25">
      <c r="A1297" s="5">
        <v>1296</v>
      </c>
      <c r="B1297" s="5" t="s">
        <v>60</v>
      </c>
      <c r="C1297" s="5" t="s">
        <v>5</v>
      </c>
      <c r="D1297" s="5" t="s">
        <v>28</v>
      </c>
      <c r="E1297" s="6">
        <v>45382</v>
      </c>
      <c r="F1297" s="5">
        <v>345.69</v>
      </c>
      <c r="G1297" s="5" t="s">
        <v>82</v>
      </c>
      <c r="H1297" s="5" t="s">
        <v>83</v>
      </c>
    </row>
    <row r="1298" spans="1:8" x14ac:dyDescent="0.25">
      <c r="A1298" s="5">
        <v>1297</v>
      </c>
      <c r="B1298" s="5" t="s">
        <v>60</v>
      </c>
      <c r="C1298" s="5" t="s">
        <v>5</v>
      </c>
      <c r="D1298" s="5" t="s">
        <v>31</v>
      </c>
      <c r="E1298" s="6">
        <v>45491</v>
      </c>
      <c r="F1298" s="5">
        <v>702.64</v>
      </c>
      <c r="G1298" s="5" t="s">
        <v>82</v>
      </c>
      <c r="H1298" s="5" t="s">
        <v>83</v>
      </c>
    </row>
    <row r="1299" spans="1:8" x14ac:dyDescent="0.25">
      <c r="A1299" s="5">
        <v>1298</v>
      </c>
      <c r="B1299" s="5" t="s">
        <v>60</v>
      </c>
      <c r="C1299" s="5" t="s">
        <v>9</v>
      </c>
      <c r="D1299" s="5" t="s">
        <v>26</v>
      </c>
      <c r="E1299" s="6">
        <v>44896</v>
      </c>
      <c r="F1299" s="5">
        <v>911.56</v>
      </c>
      <c r="G1299" s="5" t="s">
        <v>81</v>
      </c>
      <c r="H1299" s="6">
        <v>44906</v>
      </c>
    </row>
    <row r="1300" spans="1:8" x14ac:dyDescent="0.25">
      <c r="A1300" s="5">
        <v>1299</v>
      </c>
      <c r="B1300" s="5" t="s">
        <v>46</v>
      </c>
      <c r="C1300" s="5" t="s">
        <v>11</v>
      </c>
      <c r="D1300" s="5" t="s">
        <v>24</v>
      </c>
      <c r="E1300" s="6">
        <v>45411</v>
      </c>
      <c r="F1300" s="5">
        <v>102.41</v>
      </c>
      <c r="G1300" s="5" t="s">
        <v>81</v>
      </c>
      <c r="H1300" s="6">
        <v>45423</v>
      </c>
    </row>
    <row r="1301" spans="1:8" x14ac:dyDescent="0.25">
      <c r="A1301" s="5">
        <v>1300</v>
      </c>
      <c r="B1301" s="5" t="s">
        <v>54</v>
      </c>
      <c r="C1301" s="5" t="s">
        <v>13</v>
      </c>
      <c r="D1301" s="5" t="s">
        <v>26</v>
      </c>
      <c r="E1301" s="6">
        <v>45432</v>
      </c>
      <c r="F1301" s="5">
        <v>630.25</v>
      </c>
      <c r="G1301" s="5" t="s">
        <v>82</v>
      </c>
      <c r="H1301" s="5" t="s">
        <v>83</v>
      </c>
    </row>
    <row r="1302" spans="1:8" x14ac:dyDescent="0.25">
      <c r="A1302" s="5">
        <v>1301</v>
      </c>
      <c r="B1302" s="5" t="s">
        <v>60</v>
      </c>
      <c r="C1302" s="5" t="s">
        <v>9</v>
      </c>
      <c r="D1302" s="5" t="s">
        <v>26</v>
      </c>
      <c r="E1302" s="6">
        <v>45238</v>
      </c>
      <c r="F1302" s="5">
        <v>512.73</v>
      </c>
      <c r="G1302" s="5" t="s">
        <v>82</v>
      </c>
      <c r="H1302" s="5" t="s">
        <v>83</v>
      </c>
    </row>
    <row r="1303" spans="1:8" x14ac:dyDescent="0.25">
      <c r="A1303" s="5">
        <v>1302</v>
      </c>
      <c r="B1303" s="5" t="s">
        <v>46</v>
      </c>
      <c r="C1303" s="5" t="s">
        <v>2</v>
      </c>
      <c r="D1303" s="5" t="s">
        <v>32</v>
      </c>
      <c r="E1303" s="6">
        <v>45040</v>
      </c>
      <c r="F1303" s="5">
        <v>678.61</v>
      </c>
      <c r="G1303" s="5" t="s">
        <v>82</v>
      </c>
      <c r="H1303" s="5" t="s">
        <v>83</v>
      </c>
    </row>
    <row r="1304" spans="1:8" x14ac:dyDescent="0.25">
      <c r="A1304" s="5">
        <v>1303</v>
      </c>
      <c r="B1304" s="5" t="s">
        <v>58</v>
      </c>
      <c r="C1304" s="5" t="s">
        <v>10</v>
      </c>
      <c r="D1304" s="5" t="s">
        <v>26</v>
      </c>
      <c r="E1304" s="6">
        <v>45325</v>
      </c>
      <c r="F1304" s="5">
        <v>715.94</v>
      </c>
      <c r="G1304" s="5" t="s">
        <v>81</v>
      </c>
      <c r="H1304" s="6">
        <v>45331</v>
      </c>
    </row>
    <row r="1305" spans="1:8" x14ac:dyDescent="0.25">
      <c r="A1305" s="5">
        <v>1304</v>
      </c>
      <c r="B1305" s="5" t="s">
        <v>68</v>
      </c>
      <c r="C1305" s="5" t="s">
        <v>14</v>
      </c>
      <c r="D1305" s="5" t="s">
        <v>26</v>
      </c>
      <c r="E1305" s="6">
        <v>45482</v>
      </c>
      <c r="F1305" s="5">
        <v>151.79</v>
      </c>
      <c r="G1305" s="5" t="s">
        <v>81</v>
      </c>
      <c r="H1305" s="6">
        <v>45500</v>
      </c>
    </row>
    <row r="1306" spans="1:8" x14ac:dyDescent="0.25">
      <c r="A1306" s="5">
        <v>1305</v>
      </c>
      <c r="B1306" s="5" t="s">
        <v>74</v>
      </c>
      <c r="C1306" s="5" t="s">
        <v>9</v>
      </c>
      <c r="D1306" s="5" t="s">
        <v>28</v>
      </c>
      <c r="E1306" s="6">
        <v>44936</v>
      </c>
      <c r="F1306" s="5">
        <v>335.64</v>
      </c>
      <c r="G1306" s="5" t="s">
        <v>81</v>
      </c>
      <c r="H1306" s="6">
        <v>44946</v>
      </c>
    </row>
    <row r="1307" spans="1:8" x14ac:dyDescent="0.25">
      <c r="A1307" s="5">
        <v>1306</v>
      </c>
      <c r="B1307" s="5" t="s">
        <v>72</v>
      </c>
      <c r="C1307" s="5" t="s">
        <v>15</v>
      </c>
      <c r="D1307" s="5" t="s">
        <v>24</v>
      </c>
      <c r="E1307" s="6">
        <v>44780</v>
      </c>
      <c r="F1307" s="5">
        <v>442.12</v>
      </c>
      <c r="G1307" s="5" t="s">
        <v>82</v>
      </c>
      <c r="H1307" s="5" t="s">
        <v>83</v>
      </c>
    </row>
    <row r="1308" spans="1:8" x14ac:dyDescent="0.25">
      <c r="A1308" s="5">
        <v>1307</v>
      </c>
      <c r="B1308" s="5" t="s">
        <v>62</v>
      </c>
      <c r="C1308" s="5" t="s">
        <v>15</v>
      </c>
      <c r="D1308" s="5" t="s">
        <v>26</v>
      </c>
      <c r="E1308" s="6">
        <v>45072</v>
      </c>
      <c r="F1308" s="5">
        <v>651.64</v>
      </c>
      <c r="G1308" s="5" t="s">
        <v>81</v>
      </c>
      <c r="H1308" s="6">
        <v>45092</v>
      </c>
    </row>
    <row r="1309" spans="1:8" x14ac:dyDescent="0.25">
      <c r="A1309" s="5">
        <v>1308</v>
      </c>
      <c r="B1309" s="5" t="s">
        <v>70</v>
      </c>
      <c r="C1309" s="5" t="s">
        <v>11</v>
      </c>
      <c r="D1309" s="5" t="s">
        <v>22</v>
      </c>
      <c r="E1309" s="6">
        <v>44850</v>
      </c>
      <c r="F1309" s="5">
        <v>778.71</v>
      </c>
      <c r="G1309" s="5" t="s">
        <v>81</v>
      </c>
      <c r="H1309" s="6">
        <v>44862</v>
      </c>
    </row>
    <row r="1310" spans="1:8" x14ac:dyDescent="0.25">
      <c r="A1310" s="5">
        <v>1309</v>
      </c>
      <c r="B1310" s="5" t="s">
        <v>70</v>
      </c>
      <c r="C1310" s="5" t="s">
        <v>9</v>
      </c>
      <c r="D1310" s="5" t="s">
        <v>30</v>
      </c>
      <c r="E1310" s="6">
        <v>45315</v>
      </c>
      <c r="F1310" s="5">
        <v>149.99</v>
      </c>
      <c r="G1310" s="5" t="s">
        <v>81</v>
      </c>
      <c r="H1310" s="6">
        <v>45325</v>
      </c>
    </row>
    <row r="1311" spans="1:8" x14ac:dyDescent="0.25">
      <c r="A1311" s="5">
        <v>1310</v>
      </c>
      <c r="B1311" s="5" t="s">
        <v>64</v>
      </c>
      <c r="C1311" s="5" t="s">
        <v>7</v>
      </c>
      <c r="D1311" s="5" t="s">
        <v>29</v>
      </c>
      <c r="E1311" s="6">
        <v>45157</v>
      </c>
      <c r="F1311" s="5">
        <v>805.43</v>
      </c>
      <c r="G1311" s="5" t="s">
        <v>82</v>
      </c>
      <c r="H1311" s="5" t="s">
        <v>83</v>
      </c>
    </row>
    <row r="1312" spans="1:8" x14ac:dyDescent="0.25">
      <c r="A1312" s="5">
        <v>1311</v>
      </c>
      <c r="B1312" s="5" t="s">
        <v>64</v>
      </c>
      <c r="C1312" s="5" t="s">
        <v>11</v>
      </c>
      <c r="D1312" s="5" t="s">
        <v>26</v>
      </c>
      <c r="E1312" s="6">
        <v>44907</v>
      </c>
      <c r="F1312" s="5">
        <v>649.79</v>
      </c>
      <c r="G1312" s="5" t="s">
        <v>81</v>
      </c>
      <c r="H1312" s="6">
        <v>44919</v>
      </c>
    </row>
    <row r="1313" spans="1:8" x14ac:dyDescent="0.25">
      <c r="A1313" s="5">
        <v>1312</v>
      </c>
      <c r="B1313" s="5" t="s">
        <v>58</v>
      </c>
      <c r="C1313" s="5" t="s">
        <v>9</v>
      </c>
      <c r="D1313" s="5" t="s">
        <v>32</v>
      </c>
      <c r="E1313" s="6">
        <v>44875</v>
      </c>
      <c r="F1313" s="5">
        <v>461.44</v>
      </c>
      <c r="G1313" s="5" t="s">
        <v>82</v>
      </c>
      <c r="H1313" s="5" t="s">
        <v>83</v>
      </c>
    </row>
    <row r="1314" spans="1:8" x14ac:dyDescent="0.25">
      <c r="A1314" s="5">
        <v>1313</v>
      </c>
      <c r="B1314" s="5" t="s">
        <v>48</v>
      </c>
      <c r="C1314" s="5" t="s">
        <v>5</v>
      </c>
      <c r="D1314" s="5" t="s">
        <v>33</v>
      </c>
      <c r="E1314" s="6">
        <v>45181</v>
      </c>
      <c r="F1314" s="5">
        <v>395.56</v>
      </c>
      <c r="G1314" s="5" t="s">
        <v>81</v>
      </c>
      <c r="H1314" s="6">
        <v>45185</v>
      </c>
    </row>
    <row r="1315" spans="1:8" x14ac:dyDescent="0.25">
      <c r="A1315" s="5">
        <v>1314</v>
      </c>
      <c r="B1315" s="5" t="s">
        <v>62</v>
      </c>
      <c r="C1315" s="5" t="s">
        <v>7</v>
      </c>
      <c r="D1315" s="5" t="s">
        <v>33</v>
      </c>
      <c r="E1315" s="6">
        <v>44969</v>
      </c>
      <c r="F1315" s="5">
        <v>375.84</v>
      </c>
      <c r="G1315" s="5" t="s">
        <v>82</v>
      </c>
      <c r="H1315" s="5" t="s">
        <v>83</v>
      </c>
    </row>
    <row r="1316" spans="1:8" x14ac:dyDescent="0.25">
      <c r="A1316" s="5">
        <v>1315</v>
      </c>
      <c r="B1316" s="5" t="s">
        <v>40</v>
      </c>
      <c r="C1316" s="5" t="s">
        <v>15</v>
      </c>
      <c r="D1316" s="5" t="s">
        <v>33</v>
      </c>
      <c r="E1316" s="6">
        <v>45019</v>
      </c>
      <c r="F1316" s="5">
        <v>223.33</v>
      </c>
      <c r="G1316" s="5" t="s">
        <v>81</v>
      </c>
      <c r="H1316" s="6">
        <v>45039</v>
      </c>
    </row>
    <row r="1317" spans="1:8" x14ac:dyDescent="0.25">
      <c r="A1317" s="5">
        <v>1316</v>
      </c>
      <c r="B1317" s="5" t="s">
        <v>56</v>
      </c>
      <c r="C1317" s="5" t="s">
        <v>11</v>
      </c>
      <c r="D1317" s="5" t="s">
        <v>30</v>
      </c>
      <c r="E1317" s="6">
        <v>44964</v>
      </c>
      <c r="F1317" s="5">
        <v>588.59</v>
      </c>
      <c r="G1317" s="5" t="s">
        <v>82</v>
      </c>
      <c r="H1317" s="5" t="s">
        <v>83</v>
      </c>
    </row>
    <row r="1318" spans="1:8" x14ac:dyDescent="0.25">
      <c r="A1318" s="5">
        <v>1317</v>
      </c>
      <c r="B1318" s="5" t="s">
        <v>64</v>
      </c>
      <c r="C1318" s="5" t="s">
        <v>15</v>
      </c>
      <c r="D1318" s="5" t="s">
        <v>26</v>
      </c>
      <c r="E1318" s="6">
        <v>44993</v>
      </c>
      <c r="F1318" s="5">
        <v>358.49</v>
      </c>
      <c r="G1318" s="5" t="s">
        <v>82</v>
      </c>
      <c r="H1318" s="5" t="s">
        <v>83</v>
      </c>
    </row>
    <row r="1319" spans="1:8" x14ac:dyDescent="0.25">
      <c r="A1319" s="5">
        <v>1318</v>
      </c>
      <c r="B1319" s="5" t="s">
        <v>62</v>
      </c>
      <c r="C1319" s="5" t="s">
        <v>15</v>
      </c>
      <c r="D1319" s="5" t="s">
        <v>26</v>
      </c>
      <c r="E1319" s="6">
        <v>45222</v>
      </c>
      <c r="F1319" s="5">
        <v>161.49</v>
      </c>
      <c r="G1319" s="5" t="s">
        <v>82</v>
      </c>
      <c r="H1319" s="5" t="s">
        <v>83</v>
      </c>
    </row>
    <row r="1320" spans="1:8" x14ac:dyDescent="0.25">
      <c r="A1320" s="5">
        <v>1319</v>
      </c>
      <c r="B1320" s="5" t="s">
        <v>66</v>
      </c>
      <c r="C1320" s="5" t="s">
        <v>4</v>
      </c>
      <c r="D1320" s="5" t="s">
        <v>29</v>
      </c>
      <c r="E1320" s="6">
        <v>44812</v>
      </c>
      <c r="F1320" s="5">
        <v>625.77</v>
      </c>
      <c r="G1320" s="5" t="s">
        <v>81</v>
      </c>
      <c r="H1320" s="6">
        <v>44814</v>
      </c>
    </row>
    <row r="1321" spans="1:8" x14ac:dyDescent="0.25">
      <c r="A1321" s="5">
        <v>1320</v>
      </c>
      <c r="B1321" s="5" t="s">
        <v>60</v>
      </c>
      <c r="C1321" s="5" t="s">
        <v>5</v>
      </c>
      <c r="D1321" s="5" t="s">
        <v>31</v>
      </c>
      <c r="E1321" s="6">
        <v>45127</v>
      </c>
      <c r="F1321" s="5">
        <v>761.4</v>
      </c>
      <c r="G1321" s="5" t="s">
        <v>82</v>
      </c>
      <c r="H1321" s="5" t="s">
        <v>83</v>
      </c>
    </row>
    <row r="1322" spans="1:8" x14ac:dyDescent="0.25">
      <c r="A1322" s="5">
        <v>1321</v>
      </c>
      <c r="B1322" s="5" t="s">
        <v>48</v>
      </c>
      <c r="C1322" s="5" t="s">
        <v>15</v>
      </c>
      <c r="D1322" s="5" t="s">
        <v>29</v>
      </c>
      <c r="E1322" s="6">
        <v>44898</v>
      </c>
      <c r="F1322" s="5">
        <v>500.23</v>
      </c>
      <c r="G1322" s="5" t="s">
        <v>81</v>
      </c>
      <c r="H1322" s="6">
        <v>44918</v>
      </c>
    </row>
    <row r="1323" spans="1:8" x14ac:dyDescent="0.25">
      <c r="A1323" s="5">
        <v>1322</v>
      </c>
      <c r="B1323" s="5" t="s">
        <v>68</v>
      </c>
      <c r="C1323" s="5" t="s">
        <v>13</v>
      </c>
      <c r="D1323" s="5" t="s">
        <v>33</v>
      </c>
      <c r="E1323" s="6">
        <v>45455</v>
      </c>
      <c r="F1323" s="5">
        <v>846.84</v>
      </c>
      <c r="G1323" s="5" t="s">
        <v>82</v>
      </c>
      <c r="H1323" s="5" t="s">
        <v>83</v>
      </c>
    </row>
    <row r="1324" spans="1:8" x14ac:dyDescent="0.25">
      <c r="A1324" s="5">
        <v>1323</v>
      </c>
      <c r="B1324" s="5" t="s">
        <v>58</v>
      </c>
      <c r="C1324" s="5" t="s">
        <v>7</v>
      </c>
      <c r="D1324" s="5" t="s">
        <v>31</v>
      </c>
      <c r="E1324" s="6">
        <v>45162</v>
      </c>
      <c r="F1324" s="5">
        <v>984.38</v>
      </c>
      <c r="G1324" s="5" t="s">
        <v>81</v>
      </c>
      <c r="H1324" s="6">
        <v>45170</v>
      </c>
    </row>
    <row r="1325" spans="1:8" x14ac:dyDescent="0.25">
      <c r="A1325" s="5">
        <v>1324</v>
      </c>
      <c r="B1325" s="5" t="s">
        <v>68</v>
      </c>
      <c r="C1325" s="5" t="s">
        <v>5</v>
      </c>
      <c r="D1325" s="5" t="s">
        <v>33</v>
      </c>
      <c r="E1325" s="6">
        <v>45057</v>
      </c>
      <c r="F1325" s="5">
        <v>417.71</v>
      </c>
      <c r="G1325" s="5" t="s">
        <v>81</v>
      </c>
      <c r="H1325" s="6">
        <v>45061</v>
      </c>
    </row>
    <row r="1326" spans="1:8" x14ac:dyDescent="0.25">
      <c r="A1326" s="5">
        <v>1325</v>
      </c>
      <c r="B1326" s="5" t="s">
        <v>58</v>
      </c>
      <c r="C1326" s="5" t="s">
        <v>11</v>
      </c>
      <c r="D1326" s="5" t="s">
        <v>22</v>
      </c>
      <c r="E1326" s="6">
        <v>44788</v>
      </c>
      <c r="F1326" s="5">
        <v>502.91</v>
      </c>
      <c r="G1326" s="5" t="s">
        <v>81</v>
      </c>
      <c r="H1326" s="6">
        <v>44800</v>
      </c>
    </row>
    <row r="1327" spans="1:8" x14ac:dyDescent="0.25">
      <c r="A1327" s="5">
        <v>1326</v>
      </c>
      <c r="B1327" s="5" t="s">
        <v>46</v>
      </c>
      <c r="C1327" s="5" t="s">
        <v>7</v>
      </c>
      <c r="D1327" s="5" t="s">
        <v>31</v>
      </c>
      <c r="E1327" s="6">
        <v>44820</v>
      </c>
      <c r="F1327" s="5">
        <v>719.86</v>
      </c>
      <c r="G1327" s="5" t="s">
        <v>81</v>
      </c>
      <c r="H1327" s="6">
        <v>44828</v>
      </c>
    </row>
    <row r="1328" spans="1:8" x14ac:dyDescent="0.25">
      <c r="A1328" s="5">
        <v>1327</v>
      </c>
      <c r="B1328" s="5" t="s">
        <v>42</v>
      </c>
      <c r="C1328" s="5" t="s">
        <v>11</v>
      </c>
      <c r="D1328" s="5" t="s">
        <v>20</v>
      </c>
      <c r="E1328" s="6">
        <v>45155</v>
      </c>
      <c r="F1328" s="5">
        <v>388.3</v>
      </c>
      <c r="G1328" s="5" t="s">
        <v>81</v>
      </c>
      <c r="H1328" s="6">
        <v>45167</v>
      </c>
    </row>
    <row r="1329" spans="1:8" x14ac:dyDescent="0.25">
      <c r="A1329" s="5">
        <v>1328</v>
      </c>
      <c r="B1329" s="5" t="s">
        <v>44</v>
      </c>
      <c r="C1329" s="5" t="s">
        <v>2</v>
      </c>
      <c r="D1329" s="5" t="s">
        <v>29</v>
      </c>
      <c r="E1329" s="6">
        <v>45185</v>
      </c>
      <c r="F1329" s="5">
        <v>257.56</v>
      </c>
      <c r="G1329" s="5" t="s">
        <v>82</v>
      </c>
      <c r="H1329" s="5" t="s">
        <v>83</v>
      </c>
    </row>
    <row r="1330" spans="1:8" x14ac:dyDescent="0.25">
      <c r="A1330" s="5">
        <v>1329</v>
      </c>
      <c r="B1330" s="5" t="s">
        <v>66</v>
      </c>
      <c r="C1330" s="5" t="s">
        <v>2</v>
      </c>
      <c r="D1330" s="5" t="s">
        <v>29</v>
      </c>
      <c r="E1330" s="6">
        <v>44975</v>
      </c>
      <c r="F1330" s="5">
        <v>131.61000000000001</v>
      </c>
      <c r="G1330" s="5" t="s">
        <v>81</v>
      </c>
      <c r="H1330" s="6">
        <v>44976</v>
      </c>
    </row>
    <row r="1331" spans="1:8" x14ac:dyDescent="0.25">
      <c r="A1331" s="5">
        <v>1330</v>
      </c>
      <c r="B1331" s="5" t="s">
        <v>72</v>
      </c>
      <c r="C1331" s="5" t="s">
        <v>5</v>
      </c>
      <c r="D1331" s="5" t="s">
        <v>29</v>
      </c>
      <c r="E1331" s="6">
        <v>45113</v>
      </c>
      <c r="F1331" s="5">
        <v>508</v>
      </c>
      <c r="G1331" s="5" t="s">
        <v>81</v>
      </c>
      <c r="H1331" s="6">
        <v>45117</v>
      </c>
    </row>
    <row r="1332" spans="1:8" x14ac:dyDescent="0.25">
      <c r="A1332" s="5">
        <v>1331</v>
      </c>
      <c r="B1332" s="5" t="s">
        <v>38</v>
      </c>
      <c r="C1332" s="5" t="s">
        <v>10</v>
      </c>
      <c r="D1332" s="5" t="s">
        <v>26</v>
      </c>
      <c r="E1332" s="6">
        <v>44846</v>
      </c>
      <c r="F1332" s="5">
        <v>850.37</v>
      </c>
      <c r="G1332" s="5" t="s">
        <v>82</v>
      </c>
      <c r="H1332" s="5" t="s">
        <v>83</v>
      </c>
    </row>
    <row r="1333" spans="1:8" x14ac:dyDescent="0.25">
      <c r="A1333" s="5">
        <v>1332</v>
      </c>
      <c r="B1333" s="5" t="s">
        <v>70</v>
      </c>
      <c r="C1333" s="5" t="s">
        <v>4</v>
      </c>
      <c r="D1333" s="5" t="s">
        <v>32</v>
      </c>
      <c r="E1333" s="6">
        <v>45188</v>
      </c>
      <c r="F1333" s="5">
        <v>743.65</v>
      </c>
      <c r="G1333" s="5" t="s">
        <v>81</v>
      </c>
      <c r="H1333" s="6">
        <v>45190</v>
      </c>
    </row>
    <row r="1334" spans="1:8" x14ac:dyDescent="0.25">
      <c r="A1334" s="5">
        <v>1333</v>
      </c>
      <c r="B1334" s="5" t="s">
        <v>46</v>
      </c>
      <c r="C1334" s="5" t="s">
        <v>4</v>
      </c>
      <c r="D1334" s="5" t="s">
        <v>26</v>
      </c>
      <c r="E1334" s="6">
        <v>44993</v>
      </c>
      <c r="F1334" s="5">
        <v>489.56</v>
      </c>
      <c r="G1334" s="5" t="s">
        <v>81</v>
      </c>
      <c r="H1334" s="6">
        <v>44995</v>
      </c>
    </row>
    <row r="1335" spans="1:8" x14ac:dyDescent="0.25">
      <c r="A1335" s="5">
        <v>1334</v>
      </c>
      <c r="B1335" s="5" t="s">
        <v>36</v>
      </c>
      <c r="C1335" s="5" t="s">
        <v>11</v>
      </c>
      <c r="D1335" s="5" t="s">
        <v>24</v>
      </c>
      <c r="E1335" s="6">
        <v>45501</v>
      </c>
      <c r="F1335" s="5">
        <v>309.52999999999997</v>
      </c>
      <c r="G1335" s="5" t="s">
        <v>81</v>
      </c>
      <c r="H1335" s="6">
        <v>45513</v>
      </c>
    </row>
    <row r="1336" spans="1:8" x14ac:dyDescent="0.25">
      <c r="A1336" s="5">
        <v>1335</v>
      </c>
      <c r="B1336" s="5" t="s">
        <v>46</v>
      </c>
      <c r="C1336" s="5" t="s">
        <v>13</v>
      </c>
      <c r="D1336" s="5" t="s">
        <v>22</v>
      </c>
      <c r="E1336" s="6">
        <v>45351</v>
      </c>
      <c r="F1336" s="5">
        <v>336.78</v>
      </c>
      <c r="G1336" s="5" t="s">
        <v>82</v>
      </c>
      <c r="H1336" s="5" t="s">
        <v>83</v>
      </c>
    </row>
    <row r="1337" spans="1:8" x14ac:dyDescent="0.25">
      <c r="A1337" s="5">
        <v>1336</v>
      </c>
      <c r="B1337" s="5" t="s">
        <v>66</v>
      </c>
      <c r="C1337" s="5" t="s">
        <v>10</v>
      </c>
      <c r="D1337" s="5" t="s">
        <v>31</v>
      </c>
      <c r="E1337" s="6">
        <v>45299</v>
      </c>
      <c r="F1337" s="5">
        <v>908.07</v>
      </c>
      <c r="G1337" s="5" t="s">
        <v>82</v>
      </c>
      <c r="H1337" s="5" t="s">
        <v>83</v>
      </c>
    </row>
    <row r="1338" spans="1:8" x14ac:dyDescent="0.25">
      <c r="A1338" s="5">
        <v>1337</v>
      </c>
      <c r="B1338" s="5" t="s">
        <v>40</v>
      </c>
      <c r="C1338" s="5" t="s">
        <v>13</v>
      </c>
      <c r="D1338" s="5" t="s">
        <v>29</v>
      </c>
      <c r="E1338" s="6">
        <v>45267</v>
      </c>
      <c r="F1338" s="5">
        <v>638.39</v>
      </c>
      <c r="G1338" s="5" t="s">
        <v>81</v>
      </c>
      <c r="H1338" s="6">
        <v>45282</v>
      </c>
    </row>
    <row r="1339" spans="1:8" x14ac:dyDescent="0.25">
      <c r="A1339" s="5">
        <v>1338</v>
      </c>
      <c r="B1339" s="5" t="s">
        <v>60</v>
      </c>
      <c r="C1339" s="5" t="s">
        <v>7</v>
      </c>
      <c r="D1339" s="5" t="s">
        <v>20</v>
      </c>
      <c r="E1339" s="6">
        <v>45008</v>
      </c>
      <c r="F1339" s="5">
        <v>635.55999999999995</v>
      </c>
      <c r="G1339" s="5" t="s">
        <v>81</v>
      </c>
      <c r="H1339" s="6">
        <v>45016</v>
      </c>
    </row>
    <row r="1340" spans="1:8" x14ac:dyDescent="0.25">
      <c r="A1340" s="5">
        <v>1339</v>
      </c>
      <c r="B1340" s="5" t="s">
        <v>54</v>
      </c>
      <c r="C1340" s="5" t="s">
        <v>2</v>
      </c>
      <c r="D1340" s="5" t="s">
        <v>30</v>
      </c>
      <c r="E1340" s="6">
        <v>45201</v>
      </c>
      <c r="F1340" s="5">
        <v>136.52000000000001</v>
      </c>
      <c r="G1340" s="5" t="s">
        <v>81</v>
      </c>
      <c r="H1340" s="6">
        <v>45202</v>
      </c>
    </row>
    <row r="1341" spans="1:8" x14ac:dyDescent="0.25">
      <c r="A1341" s="5">
        <v>1340</v>
      </c>
      <c r="B1341" s="5" t="s">
        <v>44</v>
      </c>
      <c r="C1341" s="5" t="s">
        <v>4</v>
      </c>
      <c r="D1341" s="5" t="s">
        <v>26</v>
      </c>
      <c r="E1341" s="6">
        <v>45146</v>
      </c>
      <c r="F1341" s="5">
        <v>699.21</v>
      </c>
      <c r="G1341" s="5" t="s">
        <v>81</v>
      </c>
      <c r="H1341" s="6">
        <v>45148</v>
      </c>
    </row>
    <row r="1342" spans="1:8" x14ac:dyDescent="0.25">
      <c r="A1342" s="5">
        <v>1341</v>
      </c>
      <c r="B1342" s="5" t="s">
        <v>48</v>
      </c>
      <c r="C1342" s="5" t="s">
        <v>5</v>
      </c>
      <c r="D1342" s="5" t="s">
        <v>24</v>
      </c>
      <c r="E1342" s="6">
        <v>45243</v>
      </c>
      <c r="F1342" s="5">
        <v>731.74</v>
      </c>
      <c r="G1342" s="5" t="s">
        <v>81</v>
      </c>
      <c r="H1342" s="6">
        <v>45247</v>
      </c>
    </row>
    <row r="1343" spans="1:8" x14ac:dyDescent="0.25">
      <c r="A1343" s="5">
        <v>1342</v>
      </c>
      <c r="B1343" s="5" t="s">
        <v>48</v>
      </c>
      <c r="C1343" s="5" t="s">
        <v>7</v>
      </c>
      <c r="D1343" s="5" t="s">
        <v>30</v>
      </c>
      <c r="E1343" s="6">
        <v>45482</v>
      </c>
      <c r="F1343" s="5">
        <v>856.75</v>
      </c>
      <c r="G1343" s="5" t="s">
        <v>81</v>
      </c>
      <c r="H1343" s="6">
        <v>45490</v>
      </c>
    </row>
    <row r="1344" spans="1:8" x14ac:dyDescent="0.25">
      <c r="A1344" s="5">
        <v>1343</v>
      </c>
      <c r="B1344" s="5" t="s">
        <v>72</v>
      </c>
      <c r="C1344" s="5" t="s">
        <v>9</v>
      </c>
      <c r="D1344" s="5" t="s">
        <v>20</v>
      </c>
      <c r="E1344" s="6">
        <v>44835</v>
      </c>
      <c r="F1344" s="5">
        <v>907.4</v>
      </c>
      <c r="G1344" s="5" t="s">
        <v>82</v>
      </c>
      <c r="H1344" s="5" t="s">
        <v>83</v>
      </c>
    </row>
    <row r="1345" spans="1:8" x14ac:dyDescent="0.25">
      <c r="A1345" s="5">
        <v>1344</v>
      </c>
      <c r="B1345" s="5" t="s">
        <v>50</v>
      </c>
      <c r="C1345" s="5" t="s">
        <v>10</v>
      </c>
      <c r="D1345" s="5" t="s">
        <v>33</v>
      </c>
      <c r="E1345" s="6">
        <v>45372</v>
      </c>
      <c r="F1345" s="5">
        <v>965.69</v>
      </c>
      <c r="G1345" s="5" t="s">
        <v>81</v>
      </c>
      <c r="H1345" s="6">
        <v>45378</v>
      </c>
    </row>
    <row r="1346" spans="1:8" x14ac:dyDescent="0.25">
      <c r="A1346" s="5">
        <v>1345</v>
      </c>
      <c r="B1346" s="5" t="s">
        <v>60</v>
      </c>
      <c r="C1346" s="5" t="s">
        <v>15</v>
      </c>
      <c r="D1346" s="5" t="s">
        <v>33</v>
      </c>
      <c r="E1346" s="6">
        <v>45349</v>
      </c>
      <c r="F1346" s="5">
        <v>175.17</v>
      </c>
      <c r="G1346" s="5" t="s">
        <v>81</v>
      </c>
      <c r="H1346" s="6">
        <v>45369</v>
      </c>
    </row>
    <row r="1347" spans="1:8" x14ac:dyDescent="0.25">
      <c r="A1347" s="5">
        <v>1346</v>
      </c>
      <c r="B1347" s="5" t="s">
        <v>56</v>
      </c>
      <c r="C1347" s="5" t="s">
        <v>11</v>
      </c>
      <c r="D1347" s="5" t="s">
        <v>22</v>
      </c>
      <c r="E1347" s="6">
        <v>45421</v>
      </c>
      <c r="F1347" s="5">
        <v>260.33</v>
      </c>
      <c r="G1347" s="5" t="s">
        <v>81</v>
      </c>
      <c r="H1347" s="6">
        <v>45433</v>
      </c>
    </row>
    <row r="1348" spans="1:8" x14ac:dyDescent="0.25">
      <c r="A1348" s="5">
        <v>1347</v>
      </c>
      <c r="B1348" s="5" t="s">
        <v>66</v>
      </c>
      <c r="C1348" s="5" t="s">
        <v>2</v>
      </c>
      <c r="D1348" s="5" t="s">
        <v>32</v>
      </c>
      <c r="E1348" s="6">
        <v>45183</v>
      </c>
      <c r="F1348" s="5">
        <v>628.48</v>
      </c>
      <c r="G1348" s="5" t="s">
        <v>82</v>
      </c>
      <c r="H1348" s="5" t="s">
        <v>83</v>
      </c>
    </row>
    <row r="1349" spans="1:8" x14ac:dyDescent="0.25">
      <c r="A1349" s="5">
        <v>1348</v>
      </c>
      <c r="B1349" s="5" t="s">
        <v>56</v>
      </c>
      <c r="C1349" s="5" t="s">
        <v>2</v>
      </c>
      <c r="D1349" s="5" t="s">
        <v>31</v>
      </c>
      <c r="E1349" s="6">
        <v>45169</v>
      </c>
      <c r="F1349" s="5">
        <v>617.16</v>
      </c>
      <c r="G1349" s="5" t="s">
        <v>82</v>
      </c>
      <c r="H1349" s="5" t="s">
        <v>83</v>
      </c>
    </row>
    <row r="1350" spans="1:8" x14ac:dyDescent="0.25">
      <c r="A1350" s="5">
        <v>1349</v>
      </c>
      <c r="B1350" s="5" t="s">
        <v>38</v>
      </c>
      <c r="C1350" s="5" t="s">
        <v>13</v>
      </c>
      <c r="D1350" s="5" t="s">
        <v>20</v>
      </c>
      <c r="E1350" s="6">
        <v>44828</v>
      </c>
      <c r="F1350" s="5">
        <v>445.46</v>
      </c>
      <c r="G1350" s="5" t="s">
        <v>82</v>
      </c>
      <c r="H1350" s="5" t="s">
        <v>83</v>
      </c>
    </row>
    <row r="1351" spans="1:8" x14ac:dyDescent="0.25">
      <c r="A1351" s="5">
        <v>1350</v>
      </c>
      <c r="B1351" s="5" t="s">
        <v>66</v>
      </c>
      <c r="C1351" s="5" t="s">
        <v>5</v>
      </c>
      <c r="D1351" s="5" t="s">
        <v>30</v>
      </c>
      <c r="E1351" s="6">
        <v>45335</v>
      </c>
      <c r="F1351" s="5">
        <v>104.35</v>
      </c>
      <c r="G1351" s="5" t="s">
        <v>81</v>
      </c>
      <c r="H1351" s="6">
        <v>45339</v>
      </c>
    </row>
    <row r="1352" spans="1:8" x14ac:dyDescent="0.25">
      <c r="A1352" s="5">
        <v>1351</v>
      </c>
      <c r="B1352" s="5" t="s">
        <v>74</v>
      </c>
      <c r="C1352" s="5" t="s">
        <v>4</v>
      </c>
      <c r="D1352" s="5" t="s">
        <v>31</v>
      </c>
      <c r="E1352" s="6">
        <v>45457</v>
      </c>
      <c r="F1352" s="5">
        <v>636.72</v>
      </c>
      <c r="G1352" s="5" t="s">
        <v>82</v>
      </c>
      <c r="H1352" s="5" t="s">
        <v>83</v>
      </c>
    </row>
    <row r="1353" spans="1:8" x14ac:dyDescent="0.25">
      <c r="A1353" s="5">
        <v>1352</v>
      </c>
      <c r="B1353" s="5" t="s">
        <v>58</v>
      </c>
      <c r="C1353" s="5" t="s">
        <v>13</v>
      </c>
      <c r="D1353" s="5" t="s">
        <v>29</v>
      </c>
      <c r="E1353" s="6">
        <v>45385</v>
      </c>
      <c r="F1353" s="5">
        <v>563.21</v>
      </c>
      <c r="G1353" s="5" t="s">
        <v>82</v>
      </c>
      <c r="H1353" s="5" t="s">
        <v>83</v>
      </c>
    </row>
    <row r="1354" spans="1:8" x14ac:dyDescent="0.25">
      <c r="A1354" s="5">
        <v>1353</v>
      </c>
      <c r="B1354" s="5" t="s">
        <v>38</v>
      </c>
      <c r="C1354" s="5" t="s">
        <v>11</v>
      </c>
      <c r="D1354" s="5" t="s">
        <v>24</v>
      </c>
      <c r="E1354" s="6">
        <v>44819</v>
      </c>
      <c r="F1354" s="5">
        <v>125.44</v>
      </c>
      <c r="G1354" s="5" t="s">
        <v>81</v>
      </c>
      <c r="H1354" s="6">
        <v>44831</v>
      </c>
    </row>
    <row r="1355" spans="1:8" x14ac:dyDescent="0.25">
      <c r="A1355" s="5">
        <v>1354</v>
      </c>
      <c r="B1355" s="5" t="s">
        <v>50</v>
      </c>
      <c r="C1355" s="5" t="s">
        <v>10</v>
      </c>
      <c r="D1355" s="5" t="s">
        <v>24</v>
      </c>
      <c r="E1355" s="6">
        <v>45428</v>
      </c>
      <c r="F1355" s="5">
        <v>214.67</v>
      </c>
      <c r="G1355" s="5" t="s">
        <v>82</v>
      </c>
      <c r="H1355" s="5" t="s">
        <v>83</v>
      </c>
    </row>
    <row r="1356" spans="1:8" x14ac:dyDescent="0.25">
      <c r="A1356" s="5">
        <v>1355</v>
      </c>
      <c r="B1356" s="5" t="s">
        <v>50</v>
      </c>
      <c r="C1356" s="5" t="s">
        <v>2</v>
      </c>
      <c r="D1356" s="5" t="s">
        <v>24</v>
      </c>
      <c r="E1356" s="6">
        <v>45329</v>
      </c>
      <c r="F1356" s="5">
        <v>202.21</v>
      </c>
      <c r="G1356" s="5" t="s">
        <v>81</v>
      </c>
      <c r="H1356" s="6">
        <v>45330</v>
      </c>
    </row>
    <row r="1357" spans="1:8" x14ac:dyDescent="0.25">
      <c r="A1357" s="5">
        <v>1356</v>
      </c>
      <c r="B1357" s="5" t="s">
        <v>52</v>
      </c>
      <c r="C1357" s="5" t="s">
        <v>14</v>
      </c>
      <c r="D1357" s="5" t="s">
        <v>24</v>
      </c>
      <c r="E1357" s="6">
        <v>45361</v>
      </c>
      <c r="F1357" s="5">
        <v>500.39</v>
      </c>
      <c r="G1357" s="5" t="s">
        <v>81</v>
      </c>
      <c r="H1357" s="6">
        <v>45379</v>
      </c>
    </row>
    <row r="1358" spans="1:8" x14ac:dyDescent="0.25">
      <c r="A1358" s="5">
        <v>1357</v>
      </c>
      <c r="B1358" s="5" t="s">
        <v>64</v>
      </c>
      <c r="C1358" s="5" t="s">
        <v>7</v>
      </c>
      <c r="D1358" s="5" t="s">
        <v>30</v>
      </c>
      <c r="E1358" s="6">
        <v>45375</v>
      </c>
      <c r="F1358" s="5">
        <v>648.87</v>
      </c>
      <c r="G1358" s="5" t="s">
        <v>81</v>
      </c>
      <c r="H1358" s="6">
        <v>45383</v>
      </c>
    </row>
    <row r="1359" spans="1:8" x14ac:dyDescent="0.25">
      <c r="A1359" s="5">
        <v>1358</v>
      </c>
      <c r="B1359" s="5" t="s">
        <v>70</v>
      </c>
      <c r="C1359" s="5" t="s">
        <v>15</v>
      </c>
      <c r="D1359" s="5" t="s">
        <v>29</v>
      </c>
      <c r="E1359" s="6">
        <v>45047</v>
      </c>
      <c r="F1359" s="5">
        <v>525.08000000000004</v>
      </c>
      <c r="G1359" s="5" t="s">
        <v>81</v>
      </c>
      <c r="H1359" s="6">
        <v>45067</v>
      </c>
    </row>
    <row r="1360" spans="1:8" x14ac:dyDescent="0.25">
      <c r="A1360" s="5">
        <v>1359</v>
      </c>
      <c r="B1360" s="5" t="s">
        <v>38</v>
      </c>
      <c r="C1360" s="5" t="s">
        <v>11</v>
      </c>
      <c r="D1360" s="5" t="s">
        <v>30</v>
      </c>
      <c r="E1360" s="6">
        <v>45479</v>
      </c>
      <c r="F1360" s="5">
        <v>455.57</v>
      </c>
      <c r="G1360" s="5" t="s">
        <v>82</v>
      </c>
      <c r="H1360" s="5" t="s">
        <v>83</v>
      </c>
    </row>
    <row r="1361" spans="1:8" x14ac:dyDescent="0.25">
      <c r="A1361" s="5">
        <v>1360</v>
      </c>
      <c r="B1361" s="5" t="s">
        <v>50</v>
      </c>
      <c r="C1361" s="5" t="s">
        <v>15</v>
      </c>
      <c r="D1361" s="5" t="s">
        <v>29</v>
      </c>
      <c r="E1361" s="6">
        <v>45496</v>
      </c>
      <c r="F1361" s="5">
        <v>332.05</v>
      </c>
      <c r="G1361" s="5" t="s">
        <v>81</v>
      </c>
      <c r="H1361" s="6">
        <v>45516</v>
      </c>
    </row>
    <row r="1362" spans="1:8" x14ac:dyDescent="0.25">
      <c r="A1362" s="5">
        <v>1361</v>
      </c>
      <c r="B1362" s="5" t="s">
        <v>42</v>
      </c>
      <c r="C1362" s="5" t="s">
        <v>4</v>
      </c>
      <c r="D1362" s="5" t="s">
        <v>26</v>
      </c>
      <c r="E1362" s="6">
        <v>44793</v>
      </c>
      <c r="F1362" s="5">
        <v>815.41</v>
      </c>
      <c r="G1362" s="5" t="s">
        <v>82</v>
      </c>
      <c r="H1362" s="5" t="s">
        <v>83</v>
      </c>
    </row>
    <row r="1363" spans="1:8" x14ac:dyDescent="0.25">
      <c r="A1363" s="5">
        <v>1362</v>
      </c>
      <c r="B1363" s="5" t="s">
        <v>72</v>
      </c>
      <c r="C1363" s="5" t="s">
        <v>5</v>
      </c>
      <c r="D1363" s="5" t="s">
        <v>22</v>
      </c>
      <c r="E1363" s="6">
        <v>45016</v>
      </c>
      <c r="F1363" s="5">
        <v>187.79</v>
      </c>
      <c r="G1363" s="5" t="s">
        <v>82</v>
      </c>
      <c r="H1363" s="5" t="s">
        <v>83</v>
      </c>
    </row>
    <row r="1364" spans="1:8" x14ac:dyDescent="0.25">
      <c r="A1364" s="5">
        <v>1363</v>
      </c>
      <c r="B1364" s="5" t="s">
        <v>74</v>
      </c>
      <c r="C1364" s="5" t="s">
        <v>14</v>
      </c>
      <c r="D1364" s="5" t="s">
        <v>24</v>
      </c>
      <c r="E1364" s="6">
        <v>45432</v>
      </c>
      <c r="F1364" s="5">
        <v>289.22000000000003</v>
      </c>
      <c r="G1364" s="5" t="s">
        <v>81</v>
      </c>
      <c r="H1364" s="6">
        <v>45450</v>
      </c>
    </row>
    <row r="1365" spans="1:8" x14ac:dyDescent="0.25">
      <c r="A1365" s="5">
        <v>1364</v>
      </c>
      <c r="B1365" s="5" t="s">
        <v>64</v>
      </c>
      <c r="C1365" s="5" t="s">
        <v>2</v>
      </c>
      <c r="D1365" s="5" t="s">
        <v>32</v>
      </c>
      <c r="E1365" s="6">
        <v>44966</v>
      </c>
      <c r="F1365" s="5">
        <v>189.16</v>
      </c>
      <c r="G1365" s="5" t="s">
        <v>81</v>
      </c>
      <c r="H1365" s="6">
        <v>44967</v>
      </c>
    </row>
    <row r="1366" spans="1:8" x14ac:dyDescent="0.25">
      <c r="A1366" s="5">
        <v>1365</v>
      </c>
      <c r="B1366" s="5" t="s">
        <v>46</v>
      </c>
      <c r="C1366" s="5" t="s">
        <v>10</v>
      </c>
      <c r="D1366" s="5" t="s">
        <v>29</v>
      </c>
      <c r="E1366" s="6">
        <v>44871</v>
      </c>
      <c r="F1366" s="5">
        <v>689.41</v>
      </c>
      <c r="G1366" s="5" t="s">
        <v>81</v>
      </c>
      <c r="H1366" s="6">
        <v>44877</v>
      </c>
    </row>
    <row r="1367" spans="1:8" x14ac:dyDescent="0.25">
      <c r="A1367" s="5">
        <v>1366</v>
      </c>
      <c r="B1367" s="5" t="s">
        <v>50</v>
      </c>
      <c r="C1367" s="5" t="s">
        <v>10</v>
      </c>
      <c r="D1367" s="5" t="s">
        <v>26</v>
      </c>
      <c r="E1367" s="6">
        <v>44802</v>
      </c>
      <c r="F1367" s="5">
        <v>999.55</v>
      </c>
      <c r="G1367" s="5" t="s">
        <v>81</v>
      </c>
      <c r="H1367" s="6">
        <v>44808</v>
      </c>
    </row>
    <row r="1368" spans="1:8" x14ac:dyDescent="0.25">
      <c r="A1368" s="5">
        <v>1367</v>
      </c>
      <c r="B1368" s="5" t="s">
        <v>48</v>
      </c>
      <c r="C1368" s="5" t="s">
        <v>11</v>
      </c>
      <c r="D1368" s="5" t="s">
        <v>22</v>
      </c>
      <c r="E1368" s="6">
        <v>44817</v>
      </c>
      <c r="F1368" s="5">
        <v>744.52</v>
      </c>
      <c r="G1368" s="5" t="s">
        <v>81</v>
      </c>
      <c r="H1368" s="6">
        <v>44829</v>
      </c>
    </row>
    <row r="1369" spans="1:8" x14ac:dyDescent="0.25">
      <c r="A1369" s="5">
        <v>1368</v>
      </c>
      <c r="B1369" s="5" t="s">
        <v>64</v>
      </c>
      <c r="C1369" s="5" t="s">
        <v>2</v>
      </c>
      <c r="D1369" s="5" t="s">
        <v>30</v>
      </c>
      <c r="E1369" s="6">
        <v>45087</v>
      </c>
      <c r="F1369" s="5">
        <v>870.05</v>
      </c>
      <c r="G1369" s="5" t="s">
        <v>81</v>
      </c>
      <c r="H1369" s="6">
        <v>45088</v>
      </c>
    </row>
    <row r="1370" spans="1:8" x14ac:dyDescent="0.25">
      <c r="A1370" s="5">
        <v>1369</v>
      </c>
      <c r="B1370" s="5" t="s">
        <v>54</v>
      </c>
      <c r="C1370" s="5" t="s">
        <v>5</v>
      </c>
      <c r="D1370" s="5" t="s">
        <v>31</v>
      </c>
      <c r="E1370" s="6">
        <v>45253</v>
      </c>
      <c r="F1370" s="5">
        <v>107.7</v>
      </c>
      <c r="G1370" s="5" t="s">
        <v>81</v>
      </c>
      <c r="H1370" s="6">
        <v>45257</v>
      </c>
    </row>
    <row r="1371" spans="1:8" x14ac:dyDescent="0.25">
      <c r="A1371" s="5">
        <v>1370</v>
      </c>
      <c r="B1371" s="5" t="s">
        <v>56</v>
      </c>
      <c r="C1371" s="5" t="s">
        <v>11</v>
      </c>
      <c r="D1371" s="5" t="s">
        <v>30</v>
      </c>
      <c r="E1371" s="6">
        <v>44874</v>
      </c>
      <c r="F1371" s="5">
        <v>838.87</v>
      </c>
      <c r="G1371" s="5" t="s">
        <v>81</v>
      </c>
      <c r="H1371" s="6">
        <v>44886</v>
      </c>
    </row>
    <row r="1372" spans="1:8" x14ac:dyDescent="0.25">
      <c r="A1372" s="5">
        <v>1371</v>
      </c>
      <c r="B1372" s="5" t="s">
        <v>44</v>
      </c>
      <c r="C1372" s="5" t="s">
        <v>9</v>
      </c>
      <c r="D1372" s="5" t="s">
        <v>31</v>
      </c>
      <c r="E1372" s="6">
        <v>44987</v>
      </c>
      <c r="F1372" s="5">
        <v>913.41</v>
      </c>
      <c r="G1372" s="5" t="s">
        <v>82</v>
      </c>
      <c r="H1372" s="5" t="s">
        <v>83</v>
      </c>
    </row>
    <row r="1373" spans="1:8" x14ac:dyDescent="0.25">
      <c r="A1373" s="5">
        <v>1372</v>
      </c>
      <c r="B1373" s="5" t="s">
        <v>44</v>
      </c>
      <c r="C1373" s="5" t="s">
        <v>14</v>
      </c>
      <c r="D1373" s="5" t="s">
        <v>24</v>
      </c>
      <c r="E1373" s="6">
        <v>44891</v>
      </c>
      <c r="F1373" s="5">
        <v>540.61</v>
      </c>
      <c r="G1373" s="5" t="s">
        <v>81</v>
      </c>
      <c r="H1373" s="6">
        <v>44909</v>
      </c>
    </row>
    <row r="1374" spans="1:8" x14ac:dyDescent="0.25">
      <c r="A1374" s="5">
        <v>1373</v>
      </c>
      <c r="B1374" s="5" t="s">
        <v>42</v>
      </c>
      <c r="C1374" s="5" t="s">
        <v>2</v>
      </c>
      <c r="D1374" s="5" t="s">
        <v>20</v>
      </c>
      <c r="E1374" s="6">
        <v>45098</v>
      </c>
      <c r="F1374" s="5">
        <v>886.32</v>
      </c>
      <c r="G1374" s="5" t="s">
        <v>81</v>
      </c>
      <c r="H1374" s="6">
        <v>45099</v>
      </c>
    </row>
    <row r="1375" spans="1:8" x14ac:dyDescent="0.25">
      <c r="A1375" s="5">
        <v>1374</v>
      </c>
      <c r="B1375" s="5" t="s">
        <v>72</v>
      </c>
      <c r="C1375" s="5" t="s">
        <v>5</v>
      </c>
      <c r="D1375" s="5" t="s">
        <v>26</v>
      </c>
      <c r="E1375" s="6">
        <v>44935</v>
      </c>
      <c r="F1375" s="5">
        <v>814.7</v>
      </c>
      <c r="G1375" s="5" t="s">
        <v>81</v>
      </c>
      <c r="H1375" s="6">
        <v>44939</v>
      </c>
    </row>
    <row r="1376" spans="1:8" x14ac:dyDescent="0.25">
      <c r="A1376" s="5">
        <v>1375</v>
      </c>
      <c r="B1376" s="5" t="s">
        <v>52</v>
      </c>
      <c r="C1376" s="5" t="s">
        <v>9</v>
      </c>
      <c r="D1376" s="5" t="s">
        <v>32</v>
      </c>
      <c r="E1376" s="6">
        <v>44950</v>
      </c>
      <c r="F1376" s="5">
        <v>643.30999999999995</v>
      </c>
      <c r="G1376" s="5" t="s">
        <v>81</v>
      </c>
      <c r="H1376" s="6">
        <v>44960</v>
      </c>
    </row>
    <row r="1377" spans="1:8" x14ac:dyDescent="0.25">
      <c r="A1377" s="5">
        <v>1376</v>
      </c>
      <c r="B1377" s="5" t="s">
        <v>72</v>
      </c>
      <c r="C1377" s="5" t="s">
        <v>13</v>
      </c>
      <c r="D1377" s="5" t="s">
        <v>28</v>
      </c>
      <c r="E1377" s="6">
        <v>45434</v>
      </c>
      <c r="F1377" s="5">
        <v>609.16999999999996</v>
      </c>
      <c r="G1377" s="5" t="s">
        <v>81</v>
      </c>
      <c r="H1377" s="6">
        <v>45449</v>
      </c>
    </row>
    <row r="1378" spans="1:8" x14ac:dyDescent="0.25">
      <c r="A1378" s="5">
        <v>1377</v>
      </c>
      <c r="B1378" s="5" t="s">
        <v>74</v>
      </c>
      <c r="C1378" s="5" t="s">
        <v>9</v>
      </c>
      <c r="D1378" s="5" t="s">
        <v>32</v>
      </c>
      <c r="E1378" s="6">
        <v>44840</v>
      </c>
      <c r="F1378" s="5">
        <v>759.99</v>
      </c>
      <c r="G1378" s="5" t="s">
        <v>82</v>
      </c>
      <c r="H1378" s="5" t="s">
        <v>83</v>
      </c>
    </row>
    <row r="1379" spans="1:8" x14ac:dyDescent="0.25">
      <c r="A1379" s="5">
        <v>1378</v>
      </c>
      <c r="B1379" s="5" t="s">
        <v>62</v>
      </c>
      <c r="C1379" s="5" t="s">
        <v>7</v>
      </c>
      <c r="D1379" s="5" t="s">
        <v>33</v>
      </c>
      <c r="E1379" s="6">
        <v>45226</v>
      </c>
      <c r="F1379" s="5">
        <v>870.54</v>
      </c>
      <c r="G1379" s="5" t="s">
        <v>81</v>
      </c>
      <c r="H1379" s="6">
        <v>45234</v>
      </c>
    </row>
    <row r="1380" spans="1:8" x14ac:dyDescent="0.25">
      <c r="A1380" s="5">
        <v>1379</v>
      </c>
      <c r="B1380" s="5" t="s">
        <v>62</v>
      </c>
      <c r="C1380" s="5" t="s">
        <v>9</v>
      </c>
      <c r="D1380" s="5" t="s">
        <v>30</v>
      </c>
      <c r="E1380" s="6">
        <v>45501</v>
      </c>
      <c r="F1380" s="5">
        <v>253.9</v>
      </c>
      <c r="G1380" s="5" t="s">
        <v>81</v>
      </c>
      <c r="H1380" s="6">
        <v>45511</v>
      </c>
    </row>
    <row r="1381" spans="1:8" x14ac:dyDescent="0.25">
      <c r="A1381" s="5">
        <v>1380</v>
      </c>
      <c r="B1381" s="5" t="s">
        <v>66</v>
      </c>
      <c r="C1381" s="5" t="s">
        <v>4</v>
      </c>
      <c r="D1381" s="5" t="s">
        <v>29</v>
      </c>
      <c r="E1381" s="6">
        <v>45212</v>
      </c>
      <c r="F1381" s="5">
        <v>344.54</v>
      </c>
      <c r="G1381" s="5" t="s">
        <v>82</v>
      </c>
      <c r="H1381" s="5" t="s">
        <v>83</v>
      </c>
    </row>
    <row r="1382" spans="1:8" x14ac:dyDescent="0.25">
      <c r="A1382" s="5">
        <v>1381</v>
      </c>
      <c r="B1382" s="5" t="s">
        <v>70</v>
      </c>
      <c r="C1382" s="5" t="s">
        <v>2</v>
      </c>
      <c r="D1382" s="5" t="s">
        <v>33</v>
      </c>
      <c r="E1382" s="6">
        <v>44868</v>
      </c>
      <c r="F1382" s="5">
        <v>330.69</v>
      </c>
      <c r="G1382" s="5" t="s">
        <v>82</v>
      </c>
      <c r="H1382" s="5" t="s">
        <v>83</v>
      </c>
    </row>
    <row r="1383" spans="1:8" x14ac:dyDescent="0.25">
      <c r="A1383" s="5">
        <v>1382</v>
      </c>
      <c r="B1383" s="5" t="s">
        <v>60</v>
      </c>
      <c r="C1383" s="5" t="s">
        <v>11</v>
      </c>
      <c r="D1383" s="5" t="s">
        <v>29</v>
      </c>
      <c r="E1383" s="6">
        <v>45381</v>
      </c>
      <c r="F1383" s="5">
        <v>523.22</v>
      </c>
      <c r="G1383" s="5" t="s">
        <v>81</v>
      </c>
      <c r="H1383" s="6">
        <v>45393</v>
      </c>
    </row>
    <row r="1384" spans="1:8" x14ac:dyDescent="0.25">
      <c r="A1384" s="5">
        <v>1383</v>
      </c>
      <c r="B1384" s="5" t="s">
        <v>56</v>
      </c>
      <c r="C1384" s="5" t="s">
        <v>4</v>
      </c>
      <c r="D1384" s="5" t="s">
        <v>26</v>
      </c>
      <c r="E1384" s="6">
        <v>45086</v>
      </c>
      <c r="F1384" s="5">
        <v>762.34</v>
      </c>
      <c r="G1384" s="5" t="s">
        <v>81</v>
      </c>
      <c r="H1384" s="6">
        <v>45088</v>
      </c>
    </row>
    <row r="1385" spans="1:8" x14ac:dyDescent="0.25">
      <c r="A1385" s="5">
        <v>1384</v>
      </c>
      <c r="B1385" s="5" t="s">
        <v>52</v>
      </c>
      <c r="C1385" s="5" t="s">
        <v>11</v>
      </c>
      <c r="D1385" s="5" t="s">
        <v>20</v>
      </c>
      <c r="E1385" s="6">
        <v>45102</v>
      </c>
      <c r="F1385" s="5">
        <v>315.41000000000003</v>
      </c>
      <c r="G1385" s="5" t="s">
        <v>81</v>
      </c>
      <c r="H1385" s="6">
        <v>45114</v>
      </c>
    </row>
    <row r="1386" spans="1:8" x14ac:dyDescent="0.25">
      <c r="A1386" s="5">
        <v>1385</v>
      </c>
      <c r="B1386" s="5" t="s">
        <v>36</v>
      </c>
      <c r="C1386" s="5" t="s">
        <v>2</v>
      </c>
      <c r="D1386" s="5" t="s">
        <v>24</v>
      </c>
      <c r="E1386" s="6">
        <v>45366</v>
      </c>
      <c r="F1386" s="5">
        <v>585</v>
      </c>
      <c r="G1386" s="5" t="s">
        <v>81</v>
      </c>
      <c r="H1386" s="6">
        <v>45367</v>
      </c>
    </row>
    <row r="1387" spans="1:8" x14ac:dyDescent="0.25">
      <c r="A1387" s="5">
        <v>1386</v>
      </c>
      <c r="B1387" s="5" t="s">
        <v>62</v>
      </c>
      <c r="C1387" s="5" t="s">
        <v>4</v>
      </c>
      <c r="D1387" s="5" t="s">
        <v>24</v>
      </c>
      <c r="E1387" s="6">
        <v>45260</v>
      </c>
      <c r="F1387" s="5">
        <v>263.20999999999998</v>
      </c>
      <c r="G1387" s="5" t="s">
        <v>81</v>
      </c>
      <c r="H1387" s="6">
        <v>45262</v>
      </c>
    </row>
    <row r="1388" spans="1:8" x14ac:dyDescent="0.25">
      <c r="A1388" s="5">
        <v>1387</v>
      </c>
      <c r="B1388" s="5" t="s">
        <v>64</v>
      </c>
      <c r="C1388" s="5" t="s">
        <v>2</v>
      </c>
      <c r="D1388" s="5" t="s">
        <v>29</v>
      </c>
      <c r="E1388" s="6">
        <v>44875</v>
      </c>
      <c r="F1388" s="5">
        <v>320.99</v>
      </c>
      <c r="G1388" s="5" t="s">
        <v>82</v>
      </c>
      <c r="H1388" s="5" t="s">
        <v>83</v>
      </c>
    </row>
    <row r="1389" spans="1:8" x14ac:dyDescent="0.25">
      <c r="A1389" s="5">
        <v>1388</v>
      </c>
      <c r="B1389" s="5" t="s">
        <v>58</v>
      </c>
      <c r="C1389" s="5" t="s">
        <v>10</v>
      </c>
      <c r="D1389" s="5" t="s">
        <v>22</v>
      </c>
      <c r="E1389" s="6">
        <v>45282</v>
      </c>
      <c r="F1389" s="5">
        <v>233.55</v>
      </c>
      <c r="G1389" s="5" t="s">
        <v>81</v>
      </c>
      <c r="H1389" s="6">
        <v>45288</v>
      </c>
    </row>
    <row r="1390" spans="1:8" x14ac:dyDescent="0.25">
      <c r="A1390" s="5">
        <v>1389</v>
      </c>
      <c r="B1390" s="5" t="s">
        <v>56</v>
      </c>
      <c r="C1390" s="5" t="s">
        <v>13</v>
      </c>
      <c r="D1390" s="5" t="s">
        <v>31</v>
      </c>
      <c r="E1390" s="6">
        <v>44924</v>
      </c>
      <c r="F1390" s="5">
        <v>445.7</v>
      </c>
      <c r="G1390" s="5" t="s">
        <v>81</v>
      </c>
      <c r="H1390" s="6">
        <v>44939</v>
      </c>
    </row>
    <row r="1391" spans="1:8" x14ac:dyDescent="0.25">
      <c r="A1391" s="5">
        <v>1390</v>
      </c>
      <c r="B1391" s="5" t="s">
        <v>40</v>
      </c>
      <c r="C1391" s="5" t="s">
        <v>15</v>
      </c>
      <c r="D1391" s="5" t="s">
        <v>30</v>
      </c>
      <c r="E1391" s="6">
        <v>45325</v>
      </c>
      <c r="F1391" s="5">
        <v>481.59</v>
      </c>
      <c r="G1391" s="5" t="s">
        <v>82</v>
      </c>
      <c r="H1391" s="5" t="s">
        <v>83</v>
      </c>
    </row>
    <row r="1392" spans="1:8" x14ac:dyDescent="0.25">
      <c r="A1392" s="5">
        <v>1391</v>
      </c>
      <c r="B1392" s="5" t="s">
        <v>74</v>
      </c>
      <c r="C1392" s="5" t="s">
        <v>10</v>
      </c>
      <c r="D1392" s="5" t="s">
        <v>31</v>
      </c>
      <c r="E1392" s="6">
        <v>44911</v>
      </c>
      <c r="F1392" s="5">
        <v>608.32000000000005</v>
      </c>
      <c r="G1392" s="5" t="s">
        <v>82</v>
      </c>
      <c r="H1392" s="5" t="s">
        <v>83</v>
      </c>
    </row>
    <row r="1393" spans="1:8" x14ac:dyDescent="0.25">
      <c r="A1393" s="5">
        <v>1392</v>
      </c>
      <c r="B1393" s="5" t="s">
        <v>38</v>
      </c>
      <c r="C1393" s="5" t="s">
        <v>14</v>
      </c>
      <c r="D1393" s="5" t="s">
        <v>29</v>
      </c>
      <c r="E1393" s="6">
        <v>45310</v>
      </c>
      <c r="F1393" s="5">
        <v>484.8</v>
      </c>
      <c r="G1393" s="5" t="s">
        <v>81</v>
      </c>
      <c r="H1393" s="6">
        <v>45328</v>
      </c>
    </row>
    <row r="1394" spans="1:8" x14ac:dyDescent="0.25">
      <c r="A1394" s="5">
        <v>1393</v>
      </c>
      <c r="B1394" s="5" t="s">
        <v>48</v>
      </c>
      <c r="C1394" s="5" t="s">
        <v>7</v>
      </c>
      <c r="D1394" s="5" t="s">
        <v>20</v>
      </c>
      <c r="E1394" s="6">
        <v>45268</v>
      </c>
      <c r="F1394" s="5">
        <v>364.67</v>
      </c>
      <c r="G1394" s="5" t="s">
        <v>81</v>
      </c>
      <c r="H1394" s="6">
        <v>45276</v>
      </c>
    </row>
    <row r="1395" spans="1:8" x14ac:dyDescent="0.25">
      <c r="A1395" s="5">
        <v>1394</v>
      </c>
      <c r="B1395" s="5" t="s">
        <v>66</v>
      </c>
      <c r="C1395" s="5" t="s">
        <v>2</v>
      </c>
      <c r="D1395" s="5" t="s">
        <v>32</v>
      </c>
      <c r="E1395" s="6">
        <v>44959</v>
      </c>
      <c r="F1395" s="5">
        <v>852.17</v>
      </c>
      <c r="G1395" s="5" t="s">
        <v>82</v>
      </c>
      <c r="H1395" s="5" t="s">
        <v>83</v>
      </c>
    </row>
    <row r="1396" spans="1:8" x14ac:dyDescent="0.25">
      <c r="A1396" s="5">
        <v>1395</v>
      </c>
      <c r="B1396" s="5" t="s">
        <v>74</v>
      </c>
      <c r="C1396" s="5" t="s">
        <v>11</v>
      </c>
      <c r="D1396" s="5" t="s">
        <v>24</v>
      </c>
      <c r="E1396" s="6">
        <v>44823</v>
      </c>
      <c r="F1396" s="5">
        <v>354.54</v>
      </c>
      <c r="G1396" s="5" t="s">
        <v>81</v>
      </c>
      <c r="H1396" s="6">
        <v>44835</v>
      </c>
    </row>
    <row r="1397" spans="1:8" x14ac:dyDescent="0.25">
      <c r="A1397" s="5">
        <v>1396</v>
      </c>
      <c r="B1397" s="5" t="s">
        <v>52</v>
      </c>
      <c r="C1397" s="5" t="s">
        <v>2</v>
      </c>
      <c r="D1397" s="5" t="s">
        <v>31</v>
      </c>
      <c r="E1397" s="6">
        <v>44919</v>
      </c>
      <c r="F1397" s="5">
        <v>893.45</v>
      </c>
      <c r="G1397" s="5" t="s">
        <v>81</v>
      </c>
      <c r="H1397" s="6">
        <v>44920</v>
      </c>
    </row>
    <row r="1398" spans="1:8" x14ac:dyDescent="0.25">
      <c r="A1398" s="5">
        <v>1397</v>
      </c>
      <c r="B1398" s="5" t="s">
        <v>40</v>
      </c>
      <c r="C1398" s="5" t="s">
        <v>10</v>
      </c>
      <c r="D1398" s="5" t="s">
        <v>32</v>
      </c>
      <c r="E1398" s="6">
        <v>45500</v>
      </c>
      <c r="F1398" s="5">
        <v>821.43</v>
      </c>
      <c r="G1398" s="5" t="s">
        <v>81</v>
      </c>
      <c r="H1398" s="6">
        <v>45506</v>
      </c>
    </row>
    <row r="1399" spans="1:8" x14ac:dyDescent="0.25">
      <c r="A1399" s="5">
        <v>1398</v>
      </c>
      <c r="B1399" s="5" t="s">
        <v>64</v>
      </c>
      <c r="C1399" s="5" t="s">
        <v>13</v>
      </c>
      <c r="D1399" s="5" t="s">
        <v>29</v>
      </c>
      <c r="E1399" s="6">
        <v>45181</v>
      </c>
      <c r="F1399" s="5">
        <v>984.91</v>
      </c>
      <c r="G1399" s="5" t="s">
        <v>81</v>
      </c>
      <c r="H1399" s="6">
        <v>45196</v>
      </c>
    </row>
    <row r="1400" spans="1:8" x14ac:dyDescent="0.25">
      <c r="A1400" s="5">
        <v>1399</v>
      </c>
      <c r="B1400" s="5" t="s">
        <v>52</v>
      </c>
      <c r="C1400" s="5" t="s">
        <v>14</v>
      </c>
      <c r="D1400" s="5" t="s">
        <v>26</v>
      </c>
      <c r="E1400" s="6">
        <v>45092</v>
      </c>
      <c r="F1400" s="5">
        <v>823.49</v>
      </c>
      <c r="G1400" s="5" t="s">
        <v>81</v>
      </c>
      <c r="H1400" s="6">
        <v>45110</v>
      </c>
    </row>
    <row r="1401" spans="1:8" x14ac:dyDescent="0.25">
      <c r="A1401" s="5">
        <v>1400</v>
      </c>
      <c r="B1401" s="5" t="s">
        <v>38</v>
      </c>
      <c r="C1401" s="5" t="s">
        <v>10</v>
      </c>
      <c r="D1401" s="5" t="s">
        <v>31</v>
      </c>
      <c r="E1401" s="6">
        <v>45083</v>
      </c>
      <c r="F1401" s="5">
        <v>601.52</v>
      </c>
      <c r="G1401" s="5" t="s">
        <v>81</v>
      </c>
      <c r="H1401" s="6">
        <v>45089</v>
      </c>
    </row>
    <row r="1402" spans="1:8" x14ac:dyDescent="0.25">
      <c r="A1402" s="5">
        <v>1401</v>
      </c>
      <c r="B1402" s="5" t="s">
        <v>66</v>
      </c>
      <c r="C1402" s="5" t="s">
        <v>15</v>
      </c>
      <c r="D1402" s="5" t="s">
        <v>30</v>
      </c>
      <c r="E1402" s="6">
        <v>45255</v>
      </c>
      <c r="F1402" s="5">
        <v>300.18</v>
      </c>
      <c r="G1402" s="5" t="s">
        <v>81</v>
      </c>
      <c r="H1402" s="6">
        <v>45275</v>
      </c>
    </row>
    <row r="1403" spans="1:8" x14ac:dyDescent="0.25">
      <c r="A1403" s="5">
        <v>1402</v>
      </c>
      <c r="B1403" s="5" t="s">
        <v>68</v>
      </c>
      <c r="C1403" s="5" t="s">
        <v>15</v>
      </c>
      <c r="D1403" s="5" t="s">
        <v>30</v>
      </c>
      <c r="E1403" s="6">
        <v>45130</v>
      </c>
      <c r="F1403" s="5">
        <v>628.14</v>
      </c>
      <c r="G1403" s="5" t="s">
        <v>82</v>
      </c>
      <c r="H1403" s="5" t="s">
        <v>83</v>
      </c>
    </row>
    <row r="1404" spans="1:8" x14ac:dyDescent="0.25">
      <c r="A1404" s="5">
        <v>1403</v>
      </c>
      <c r="B1404" s="5" t="s">
        <v>38</v>
      </c>
      <c r="C1404" s="5" t="s">
        <v>10</v>
      </c>
      <c r="D1404" s="5" t="s">
        <v>31</v>
      </c>
      <c r="E1404" s="6">
        <v>45276</v>
      </c>
      <c r="F1404" s="5">
        <v>792.02</v>
      </c>
      <c r="G1404" s="5" t="s">
        <v>81</v>
      </c>
      <c r="H1404" s="6">
        <v>45282</v>
      </c>
    </row>
    <row r="1405" spans="1:8" x14ac:dyDescent="0.25">
      <c r="A1405" s="5">
        <v>1404</v>
      </c>
      <c r="B1405" s="5" t="s">
        <v>52</v>
      </c>
      <c r="C1405" s="5" t="s">
        <v>2</v>
      </c>
      <c r="D1405" s="5" t="s">
        <v>31</v>
      </c>
      <c r="E1405" s="6">
        <v>44871</v>
      </c>
      <c r="F1405" s="5">
        <v>734.89</v>
      </c>
      <c r="G1405" s="5" t="s">
        <v>81</v>
      </c>
      <c r="H1405" s="6">
        <v>44872</v>
      </c>
    </row>
    <row r="1406" spans="1:8" x14ac:dyDescent="0.25">
      <c r="A1406" s="5">
        <v>1405</v>
      </c>
      <c r="B1406" s="5" t="s">
        <v>66</v>
      </c>
      <c r="C1406" s="5" t="s">
        <v>15</v>
      </c>
      <c r="D1406" s="5" t="s">
        <v>28</v>
      </c>
      <c r="E1406" s="6">
        <v>45317</v>
      </c>
      <c r="F1406" s="5">
        <v>598.73</v>
      </c>
      <c r="G1406" s="5" t="s">
        <v>81</v>
      </c>
      <c r="H1406" s="6">
        <v>45337</v>
      </c>
    </row>
    <row r="1407" spans="1:8" x14ac:dyDescent="0.25">
      <c r="A1407" s="5">
        <v>1406</v>
      </c>
      <c r="B1407" s="5" t="s">
        <v>52</v>
      </c>
      <c r="C1407" s="5" t="s">
        <v>10</v>
      </c>
      <c r="D1407" s="5" t="s">
        <v>22</v>
      </c>
      <c r="E1407" s="6">
        <v>44999</v>
      </c>
      <c r="F1407" s="5">
        <v>776.42</v>
      </c>
      <c r="G1407" s="5" t="s">
        <v>81</v>
      </c>
      <c r="H1407" s="6">
        <v>45005</v>
      </c>
    </row>
    <row r="1408" spans="1:8" x14ac:dyDescent="0.25">
      <c r="A1408" s="5">
        <v>1407</v>
      </c>
      <c r="B1408" s="5" t="s">
        <v>48</v>
      </c>
      <c r="C1408" s="5" t="s">
        <v>4</v>
      </c>
      <c r="D1408" s="5" t="s">
        <v>22</v>
      </c>
      <c r="E1408" s="6">
        <v>45334</v>
      </c>
      <c r="F1408" s="5">
        <v>445.29</v>
      </c>
      <c r="G1408" s="5" t="s">
        <v>81</v>
      </c>
      <c r="H1408" s="6">
        <v>45336</v>
      </c>
    </row>
    <row r="1409" spans="1:8" x14ac:dyDescent="0.25">
      <c r="A1409" s="5">
        <v>1408</v>
      </c>
      <c r="B1409" s="5" t="s">
        <v>44</v>
      </c>
      <c r="C1409" s="5" t="s">
        <v>9</v>
      </c>
      <c r="D1409" s="5" t="s">
        <v>30</v>
      </c>
      <c r="E1409" s="6">
        <v>45167</v>
      </c>
      <c r="F1409" s="5">
        <v>511.08</v>
      </c>
      <c r="G1409" s="5" t="s">
        <v>81</v>
      </c>
      <c r="H1409" s="6">
        <v>45177</v>
      </c>
    </row>
    <row r="1410" spans="1:8" x14ac:dyDescent="0.25">
      <c r="A1410" s="5">
        <v>1409</v>
      </c>
      <c r="B1410" s="5" t="s">
        <v>44</v>
      </c>
      <c r="C1410" s="5" t="s">
        <v>5</v>
      </c>
      <c r="D1410" s="5" t="s">
        <v>29</v>
      </c>
      <c r="E1410" s="6">
        <v>44831</v>
      </c>
      <c r="F1410" s="5">
        <v>457.14</v>
      </c>
      <c r="G1410" s="5" t="s">
        <v>81</v>
      </c>
      <c r="H1410" s="6">
        <v>44835</v>
      </c>
    </row>
    <row r="1411" spans="1:8" x14ac:dyDescent="0.25">
      <c r="A1411" s="5">
        <v>1410</v>
      </c>
      <c r="B1411" s="5" t="s">
        <v>68</v>
      </c>
      <c r="C1411" s="5" t="s">
        <v>9</v>
      </c>
      <c r="D1411" s="5" t="s">
        <v>28</v>
      </c>
      <c r="E1411" s="6">
        <v>45074</v>
      </c>
      <c r="F1411" s="5">
        <v>606.29999999999995</v>
      </c>
      <c r="G1411" s="5" t="s">
        <v>81</v>
      </c>
      <c r="H1411" s="6">
        <v>45084</v>
      </c>
    </row>
    <row r="1412" spans="1:8" x14ac:dyDescent="0.25">
      <c r="A1412" s="5">
        <v>1411</v>
      </c>
      <c r="B1412" s="5" t="s">
        <v>44</v>
      </c>
      <c r="C1412" s="5" t="s">
        <v>14</v>
      </c>
      <c r="D1412" s="5" t="s">
        <v>29</v>
      </c>
      <c r="E1412" s="6">
        <v>44811</v>
      </c>
      <c r="F1412" s="5">
        <v>458.99</v>
      </c>
      <c r="G1412" s="5" t="s">
        <v>82</v>
      </c>
      <c r="H1412" s="5" t="s">
        <v>83</v>
      </c>
    </row>
    <row r="1413" spans="1:8" x14ac:dyDescent="0.25">
      <c r="A1413" s="5">
        <v>1412</v>
      </c>
      <c r="B1413" s="5" t="s">
        <v>74</v>
      </c>
      <c r="C1413" s="5" t="s">
        <v>4</v>
      </c>
      <c r="D1413" s="5" t="s">
        <v>26</v>
      </c>
      <c r="E1413" s="6">
        <v>45077</v>
      </c>
      <c r="F1413" s="5">
        <v>943.12</v>
      </c>
      <c r="G1413" s="5" t="s">
        <v>81</v>
      </c>
      <c r="H1413" s="6">
        <v>45079</v>
      </c>
    </row>
    <row r="1414" spans="1:8" x14ac:dyDescent="0.25">
      <c r="A1414" s="5">
        <v>1413</v>
      </c>
      <c r="B1414" s="5" t="s">
        <v>60</v>
      </c>
      <c r="C1414" s="5" t="s">
        <v>15</v>
      </c>
      <c r="D1414" s="5" t="s">
        <v>24</v>
      </c>
      <c r="E1414" s="6">
        <v>45188</v>
      </c>
      <c r="F1414" s="5">
        <v>805.5</v>
      </c>
      <c r="G1414" s="5" t="s">
        <v>81</v>
      </c>
      <c r="H1414" s="6">
        <v>45208</v>
      </c>
    </row>
    <row r="1415" spans="1:8" x14ac:dyDescent="0.25">
      <c r="A1415" s="5">
        <v>1414</v>
      </c>
      <c r="B1415" s="5" t="s">
        <v>66</v>
      </c>
      <c r="C1415" s="5" t="s">
        <v>7</v>
      </c>
      <c r="D1415" s="5" t="s">
        <v>32</v>
      </c>
      <c r="E1415" s="6">
        <v>45239</v>
      </c>
      <c r="F1415" s="5">
        <v>776.03</v>
      </c>
      <c r="G1415" s="5" t="s">
        <v>81</v>
      </c>
      <c r="H1415" s="6">
        <v>45247</v>
      </c>
    </row>
    <row r="1416" spans="1:8" x14ac:dyDescent="0.25">
      <c r="A1416" s="5">
        <v>1415</v>
      </c>
      <c r="B1416" s="5" t="s">
        <v>54</v>
      </c>
      <c r="C1416" s="5" t="s">
        <v>10</v>
      </c>
      <c r="D1416" s="5" t="s">
        <v>22</v>
      </c>
      <c r="E1416" s="6">
        <v>45127</v>
      </c>
      <c r="F1416" s="5">
        <v>970.79</v>
      </c>
      <c r="G1416" s="5" t="s">
        <v>82</v>
      </c>
      <c r="H1416" s="5" t="s">
        <v>83</v>
      </c>
    </row>
    <row r="1417" spans="1:8" x14ac:dyDescent="0.25">
      <c r="A1417" s="5">
        <v>1416</v>
      </c>
      <c r="B1417" s="5" t="s">
        <v>38</v>
      </c>
      <c r="C1417" s="5" t="s">
        <v>7</v>
      </c>
      <c r="D1417" s="5" t="s">
        <v>22</v>
      </c>
      <c r="E1417" s="6">
        <v>45410</v>
      </c>
      <c r="F1417" s="5">
        <v>796.98</v>
      </c>
      <c r="G1417" s="5" t="s">
        <v>81</v>
      </c>
      <c r="H1417" s="6">
        <v>45418</v>
      </c>
    </row>
    <row r="1418" spans="1:8" x14ac:dyDescent="0.25">
      <c r="A1418" s="5">
        <v>1417</v>
      </c>
      <c r="B1418" s="5" t="s">
        <v>54</v>
      </c>
      <c r="C1418" s="5" t="s">
        <v>11</v>
      </c>
      <c r="D1418" s="5" t="s">
        <v>22</v>
      </c>
      <c r="E1418" s="6">
        <v>45236</v>
      </c>
      <c r="F1418" s="5">
        <v>979.27</v>
      </c>
      <c r="G1418" s="5" t="s">
        <v>82</v>
      </c>
      <c r="H1418" s="5" t="s">
        <v>83</v>
      </c>
    </row>
    <row r="1419" spans="1:8" x14ac:dyDescent="0.25">
      <c r="A1419" s="5">
        <v>1418</v>
      </c>
      <c r="B1419" s="5" t="s">
        <v>54</v>
      </c>
      <c r="C1419" s="5" t="s">
        <v>9</v>
      </c>
      <c r="D1419" s="5" t="s">
        <v>26</v>
      </c>
      <c r="E1419" s="6">
        <v>45092</v>
      </c>
      <c r="F1419" s="5">
        <v>265.77</v>
      </c>
      <c r="G1419" s="5" t="s">
        <v>81</v>
      </c>
      <c r="H1419" s="6">
        <v>45102</v>
      </c>
    </row>
    <row r="1420" spans="1:8" x14ac:dyDescent="0.25">
      <c r="A1420" s="5">
        <v>1419</v>
      </c>
      <c r="B1420" s="5" t="s">
        <v>54</v>
      </c>
      <c r="C1420" s="5" t="s">
        <v>14</v>
      </c>
      <c r="D1420" s="5" t="s">
        <v>28</v>
      </c>
      <c r="E1420" s="6">
        <v>45096</v>
      </c>
      <c r="F1420" s="5">
        <v>342.13</v>
      </c>
      <c r="G1420" s="5" t="s">
        <v>82</v>
      </c>
      <c r="H1420" s="5" t="s">
        <v>83</v>
      </c>
    </row>
    <row r="1421" spans="1:8" x14ac:dyDescent="0.25">
      <c r="A1421" s="5">
        <v>1420</v>
      </c>
      <c r="B1421" s="5" t="s">
        <v>56</v>
      </c>
      <c r="C1421" s="5" t="s">
        <v>7</v>
      </c>
      <c r="D1421" s="5" t="s">
        <v>33</v>
      </c>
      <c r="E1421" s="6">
        <v>44920</v>
      </c>
      <c r="F1421" s="5">
        <v>350.55</v>
      </c>
      <c r="G1421" s="5" t="s">
        <v>82</v>
      </c>
      <c r="H1421" s="5" t="s">
        <v>83</v>
      </c>
    </row>
    <row r="1422" spans="1:8" x14ac:dyDescent="0.25">
      <c r="A1422" s="5">
        <v>1421</v>
      </c>
      <c r="B1422" s="5" t="s">
        <v>66</v>
      </c>
      <c r="C1422" s="5" t="s">
        <v>4</v>
      </c>
      <c r="D1422" s="5" t="s">
        <v>32</v>
      </c>
      <c r="E1422" s="6">
        <v>45066</v>
      </c>
      <c r="F1422" s="5">
        <v>806.81</v>
      </c>
      <c r="G1422" s="5" t="s">
        <v>81</v>
      </c>
      <c r="H1422" s="6">
        <v>45068</v>
      </c>
    </row>
    <row r="1423" spans="1:8" x14ac:dyDescent="0.25">
      <c r="A1423" s="5">
        <v>1422</v>
      </c>
      <c r="B1423" s="5" t="s">
        <v>68</v>
      </c>
      <c r="C1423" s="5" t="s">
        <v>14</v>
      </c>
      <c r="D1423" s="5" t="s">
        <v>31</v>
      </c>
      <c r="E1423" s="6">
        <v>45052</v>
      </c>
      <c r="F1423" s="5">
        <v>984.31</v>
      </c>
      <c r="G1423" s="5" t="s">
        <v>81</v>
      </c>
      <c r="H1423" s="6">
        <v>45070</v>
      </c>
    </row>
    <row r="1424" spans="1:8" x14ac:dyDescent="0.25">
      <c r="A1424" s="5">
        <v>1423</v>
      </c>
      <c r="B1424" s="5" t="s">
        <v>36</v>
      </c>
      <c r="C1424" s="5" t="s">
        <v>4</v>
      </c>
      <c r="D1424" s="5" t="s">
        <v>31</v>
      </c>
      <c r="E1424" s="6">
        <v>44951</v>
      </c>
      <c r="F1424" s="5">
        <v>463.54</v>
      </c>
      <c r="G1424" s="5" t="s">
        <v>82</v>
      </c>
      <c r="H1424" s="5" t="s">
        <v>83</v>
      </c>
    </row>
    <row r="1425" spans="1:8" x14ac:dyDescent="0.25">
      <c r="A1425" s="5">
        <v>1424</v>
      </c>
      <c r="B1425" s="5" t="s">
        <v>50</v>
      </c>
      <c r="C1425" s="5" t="s">
        <v>11</v>
      </c>
      <c r="D1425" s="5" t="s">
        <v>31</v>
      </c>
      <c r="E1425" s="6">
        <v>45459</v>
      </c>
      <c r="F1425" s="5">
        <v>717.26</v>
      </c>
      <c r="G1425" s="5" t="s">
        <v>82</v>
      </c>
      <c r="H1425" s="5" t="s">
        <v>83</v>
      </c>
    </row>
    <row r="1426" spans="1:8" x14ac:dyDescent="0.25">
      <c r="A1426" s="5">
        <v>1425</v>
      </c>
      <c r="B1426" s="5" t="s">
        <v>70</v>
      </c>
      <c r="C1426" s="5" t="s">
        <v>10</v>
      </c>
      <c r="D1426" s="5" t="s">
        <v>26</v>
      </c>
      <c r="E1426" s="6">
        <v>44923</v>
      </c>
      <c r="F1426" s="5">
        <v>951.03</v>
      </c>
      <c r="G1426" s="5" t="s">
        <v>82</v>
      </c>
      <c r="H1426" s="5" t="s">
        <v>83</v>
      </c>
    </row>
    <row r="1427" spans="1:8" x14ac:dyDescent="0.25">
      <c r="A1427" s="5">
        <v>1426</v>
      </c>
      <c r="B1427" s="5" t="s">
        <v>46</v>
      </c>
      <c r="C1427" s="5" t="s">
        <v>14</v>
      </c>
      <c r="D1427" s="5" t="s">
        <v>28</v>
      </c>
      <c r="E1427" s="6">
        <v>45382</v>
      </c>
      <c r="F1427" s="5">
        <v>699.76</v>
      </c>
      <c r="G1427" s="5" t="s">
        <v>82</v>
      </c>
      <c r="H1427" s="5" t="s">
        <v>83</v>
      </c>
    </row>
    <row r="1428" spans="1:8" x14ac:dyDescent="0.25">
      <c r="A1428" s="5">
        <v>1427</v>
      </c>
      <c r="B1428" s="5" t="s">
        <v>44</v>
      </c>
      <c r="C1428" s="5" t="s">
        <v>15</v>
      </c>
      <c r="D1428" s="5" t="s">
        <v>24</v>
      </c>
      <c r="E1428" s="6">
        <v>44909</v>
      </c>
      <c r="F1428" s="5">
        <v>196.3</v>
      </c>
      <c r="G1428" s="5" t="s">
        <v>81</v>
      </c>
      <c r="H1428" s="6">
        <v>44929</v>
      </c>
    </row>
    <row r="1429" spans="1:8" x14ac:dyDescent="0.25">
      <c r="A1429" s="5">
        <v>1428</v>
      </c>
      <c r="B1429" s="5" t="s">
        <v>64</v>
      </c>
      <c r="C1429" s="5" t="s">
        <v>7</v>
      </c>
      <c r="D1429" s="5" t="s">
        <v>32</v>
      </c>
      <c r="E1429" s="6">
        <v>44864</v>
      </c>
      <c r="F1429" s="5">
        <v>321.02999999999997</v>
      </c>
      <c r="G1429" s="5" t="s">
        <v>81</v>
      </c>
      <c r="H1429" s="6">
        <v>44872</v>
      </c>
    </row>
    <row r="1430" spans="1:8" x14ac:dyDescent="0.25">
      <c r="A1430" s="5">
        <v>1429</v>
      </c>
      <c r="B1430" s="5" t="s">
        <v>68</v>
      </c>
      <c r="C1430" s="5" t="s">
        <v>10</v>
      </c>
      <c r="D1430" s="5" t="s">
        <v>28</v>
      </c>
      <c r="E1430" s="6">
        <v>44992</v>
      </c>
      <c r="F1430" s="5">
        <v>874.78</v>
      </c>
      <c r="G1430" s="5" t="s">
        <v>82</v>
      </c>
      <c r="H1430" s="5" t="s">
        <v>83</v>
      </c>
    </row>
    <row r="1431" spans="1:8" x14ac:dyDescent="0.25">
      <c r="A1431" s="5">
        <v>1430</v>
      </c>
      <c r="B1431" s="5" t="s">
        <v>60</v>
      </c>
      <c r="C1431" s="5" t="s">
        <v>4</v>
      </c>
      <c r="D1431" s="5" t="s">
        <v>29</v>
      </c>
      <c r="E1431" s="6">
        <v>45017</v>
      </c>
      <c r="F1431" s="5">
        <v>503.09</v>
      </c>
      <c r="G1431" s="5" t="s">
        <v>81</v>
      </c>
      <c r="H1431" s="6">
        <v>45019</v>
      </c>
    </row>
    <row r="1432" spans="1:8" x14ac:dyDescent="0.25">
      <c r="A1432" s="5">
        <v>1431</v>
      </c>
      <c r="B1432" s="5" t="s">
        <v>68</v>
      </c>
      <c r="C1432" s="5" t="s">
        <v>14</v>
      </c>
      <c r="D1432" s="5" t="s">
        <v>29</v>
      </c>
      <c r="E1432" s="6">
        <v>45480</v>
      </c>
      <c r="F1432" s="5">
        <v>726.39</v>
      </c>
      <c r="G1432" s="5" t="s">
        <v>81</v>
      </c>
      <c r="H1432" s="6">
        <v>45498</v>
      </c>
    </row>
    <row r="1433" spans="1:8" x14ac:dyDescent="0.25">
      <c r="A1433" s="5">
        <v>1432</v>
      </c>
      <c r="B1433" s="5" t="s">
        <v>56</v>
      </c>
      <c r="C1433" s="5" t="s">
        <v>15</v>
      </c>
      <c r="D1433" s="5" t="s">
        <v>30</v>
      </c>
      <c r="E1433" s="6">
        <v>45265</v>
      </c>
      <c r="F1433" s="5">
        <v>747.82</v>
      </c>
      <c r="G1433" s="5" t="s">
        <v>82</v>
      </c>
      <c r="H1433" s="5" t="s">
        <v>83</v>
      </c>
    </row>
    <row r="1434" spans="1:8" x14ac:dyDescent="0.25">
      <c r="A1434" s="5">
        <v>1433</v>
      </c>
      <c r="B1434" s="5" t="s">
        <v>52</v>
      </c>
      <c r="C1434" s="5" t="s">
        <v>13</v>
      </c>
      <c r="D1434" s="5" t="s">
        <v>22</v>
      </c>
      <c r="E1434" s="6">
        <v>45389</v>
      </c>
      <c r="F1434" s="5">
        <v>827.49</v>
      </c>
      <c r="G1434" s="5" t="s">
        <v>81</v>
      </c>
      <c r="H1434" s="6">
        <v>45404</v>
      </c>
    </row>
    <row r="1435" spans="1:8" x14ac:dyDescent="0.25">
      <c r="A1435" s="5">
        <v>1434</v>
      </c>
      <c r="B1435" s="5" t="s">
        <v>36</v>
      </c>
      <c r="C1435" s="5" t="s">
        <v>5</v>
      </c>
      <c r="D1435" s="5" t="s">
        <v>24</v>
      </c>
      <c r="E1435" s="6">
        <v>44785</v>
      </c>
      <c r="F1435" s="5">
        <v>494.57</v>
      </c>
      <c r="G1435" s="5" t="s">
        <v>82</v>
      </c>
      <c r="H1435" s="5" t="s">
        <v>83</v>
      </c>
    </row>
    <row r="1436" spans="1:8" x14ac:dyDescent="0.25">
      <c r="A1436" s="5">
        <v>1435</v>
      </c>
      <c r="B1436" s="5" t="s">
        <v>62</v>
      </c>
      <c r="C1436" s="5" t="s">
        <v>5</v>
      </c>
      <c r="D1436" s="5" t="s">
        <v>26</v>
      </c>
      <c r="E1436" s="6">
        <v>45460</v>
      </c>
      <c r="F1436" s="5">
        <v>480.61</v>
      </c>
      <c r="G1436" s="5" t="s">
        <v>81</v>
      </c>
      <c r="H1436" s="6">
        <v>45464</v>
      </c>
    </row>
    <row r="1437" spans="1:8" x14ac:dyDescent="0.25">
      <c r="A1437" s="5">
        <v>1436</v>
      </c>
      <c r="B1437" s="5" t="s">
        <v>48</v>
      </c>
      <c r="C1437" s="5" t="s">
        <v>10</v>
      </c>
      <c r="D1437" s="5" t="s">
        <v>24</v>
      </c>
      <c r="E1437" s="6">
        <v>44952</v>
      </c>
      <c r="F1437" s="5">
        <v>883.4</v>
      </c>
      <c r="G1437" s="5" t="s">
        <v>81</v>
      </c>
      <c r="H1437" s="6">
        <v>44958</v>
      </c>
    </row>
    <row r="1438" spans="1:8" x14ac:dyDescent="0.25">
      <c r="A1438" s="5">
        <v>1437</v>
      </c>
      <c r="B1438" s="5" t="s">
        <v>46</v>
      </c>
      <c r="C1438" s="5" t="s">
        <v>14</v>
      </c>
      <c r="D1438" s="5" t="s">
        <v>22</v>
      </c>
      <c r="E1438" s="6">
        <v>45416</v>
      </c>
      <c r="F1438" s="5">
        <v>472.66</v>
      </c>
      <c r="G1438" s="5" t="s">
        <v>81</v>
      </c>
      <c r="H1438" s="6">
        <v>45434</v>
      </c>
    </row>
    <row r="1439" spans="1:8" x14ac:dyDescent="0.25">
      <c r="A1439" s="5">
        <v>1438</v>
      </c>
      <c r="B1439" s="5" t="s">
        <v>42</v>
      </c>
      <c r="C1439" s="5" t="s">
        <v>7</v>
      </c>
      <c r="D1439" s="5" t="s">
        <v>24</v>
      </c>
      <c r="E1439" s="6">
        <v>45400</v>
      </c>
      <c r="F1439" s="5">
        <v>839.19</v>
      </c>
      <c r="G1439" s="5" t="s">
        <v>81</v>
      </c>
      <c r="H1439" s="6">
        <v>45408</v>
      </c>
    </row>
    <row r="1440" spans="1:8" x14ac:dyDescent="0.25">
      <c r="A1440" s="5">
        <v>1439</v>
      </c>
      <c r="B1440" s="5" t="s">
        <v>74</v>
      </c>
      <c r="C1440" s="5" t="s">
        <v>10</v>
      </c>
      <c r="D1440" s="5" t="s">
        <v>29</v>
      </c>
      <c r="E1440" s="6">
        <v>44878</v>
      </c>
      <c r="F1440" s="5">
        <v>353.51</v>
      </c>
      <c r="G1440" s="5" t="s">
        <v>81</v>
      </c>
      <c r="H1440" s="6">
        <v>44884</v>
      </c>
    </row>
    <row r="1441" spans="1:8" x14ac:dyDescent="0.25">
      <c r="A1441" s="5">
        <v>1440</v>
      </c>
      <c r="B1441" s="5" t="s">
        <v>74</v>
      </c>
      <c r="C1441" s="5" t="s">
        <v>7</v>
      </c>
      <c r="D1441" s="5" t="s">
        <v>20</v>
      </c>
      <c r="E1441" s="6">
        <v>44789</v>
      </c>
      <c r="F1441" s="5">
        <v>231.26</v>
      </c>
      <c r="G1441" s="5" t="s">
        <v>82</v>
      </c>
      <c r="H1441" s="5" t="s">
        <v>83</v>
      </c>
    </row>
    <row r="1442" spans="1:8" x14ac:dyDescent="0.25">
      <c r="A1442" s="5">
        <v>1441</v>
      </c>
      <c r="B1442" s="5" t="s">
        <v>66</v>
      </c>
      <c r="C1442" s="5" t="s">
        <v>15</v>
      </c>
      <c r="D1442" s="5" t="s">
        <v>20</v>
      </c>
      <c r="E1442" s="6">
        <v>45076</v>
      </c>
      <c r="F1442" s="5">
        <v>452.56</v>
      </c>
      <c r="G1442" s="5" t="s">
        <v>81</v>
      </c>
      <c r="H1442" s="6">
        <v>45096</v>
      </c>
    </row>
    <row r="1443" spans="1:8" x14ac:dyDescent="0.25">
      <c r="A1443" s="5">
        <v>1442</v>
      </c>
      <c r="B1443" s="5" t="s">
        <v>46</v>
      </c>
      <c r="C1443" s="5" t="s">
        <v>4</v>
      </c>
      <c r="D1443" s="5" t="s">
        <v>26</v>
      </c>
      <c r="E1443" s="6">
        <v>45364</v>
      </c>
      <c r="F1443" s="5">
        <v>321.33</v>
      </c>
      <c r="G1443" s="5" t="s">
        <v>81</v>
      </c>
      <c r="H1443" s="6">
        <v>45366</v>
      </c>
    </row>
    <row r="1444" spans="1:8" x14ac:dyDescent="0.25">
      <c r="A1444" s="5">
        <v>1443</v>
      </c>
      <c r="B1444" s="5" t="s">
        <v>48</v>
      </c>
      <c r="C1444" s="5" t="s">
        <v>5</v>
      </c>
      <c r="D1444" s="5" t="s">
        <v>33</v>
      </c>
      <c r="E1444" s="6">
        <v>45342</v>
      </c>
      <c r="F1444" s="5">
        <v>492.82</v>
      </c>
      <c r="G1444" s="5" t="s">
        <v>82</v>
      </c>
      <c r="H1444" s="5" t="s">
        <v>83</v>
      </c>
    </row>
    <row r="1445" spans="1:8" x14ac:dyDescent="0.25">
      <c r="A1445" s="5">
        <v>1444</v>
      </c>
      <c r="B1445" s="5" t="s">
        <v>60</v>
      </c>
      <c r="C1445" s="5" t="s">
        <v>15</v>
      </c>
      <c r="D1445" s="5" t="s">
        <v>28</v>
      </c>
      <c r="E1445" s="6">
        <v>45332</v>
      </c>
      <c r="F1445" s="5">
        <v>366.38</v>
      </c>
      <c r="G1445" s="5" t="s">
        <v>81</v>
      </c>
      <c r="H1445" s="6">
        <v>45352</v>
      </c>
    </row>
    <row r="1446" spans="1:8" x14ac:dyDescent="0.25">
      <c r="A1446" s="5">
        <v>1445</v>
      </c>
      <c r="B1446" s="5" t="s">
        <v>44</v>
      </c>
      <c r="C1446" s="5" t="s">
        <v>2</v>
      </c>
      <c r="D1446" s="5" t="s">
        <v>28</v>
      </c>
      <c r="E1446" s="6">
        <v>44841</v>
      </c>
      <c r="F1446" s="5">
        <v>694.36</v>
      </c>
      <c r="G1446" s="5" t="s">
        <v>81</v>
      </c>
      <c r="H1446" s="6">
        <v>44842</v>
      </c>
    </row>
    <row r="1447" spans="1:8" x14ac:dyDescent="0.25">
      <c r="A1447" s="5">
        <v>1446</v>
      </c>
      <c r="B1447" s="5" t="s">
        <v>58</v>
      </c>
      <c r="C1447" s="5" t="s">
        <v>5</v>
      </c>
      <c r="D1447" s="5" t="s">
        <v>20</v>
      </c>
      <c r="E1447" s="6">
        <v>45190</v>
      </c>
      <c r="F1447" s="5">
        <v>798.72</v>
      </c>
      <c r="G1447" s="5" t="s">
        <v>82</v>
      </c>
      <c r="H1447" s="5" t="s">
        <v>83</v>
      </c>
    </row>
    <row r="1448" spans="1:8" x14ac:dyDescent="0.25">
      <c r="A1448" s="5">
        <v>1447</v>
      </c>
      <c r="B1448" s="5" t="s">
        <v>62</v>
      </c>
      <c r="C1448" s="5" t="s">
        <v>10</v>
      </c>
      <c r="D1448" s="5" t="s">
        <v>20</v>
      </c>
      <c r="E1448" s="6">
        <v>44862</v>
      </c>
      <c r="F1448" s="5">
        <v>800.89</v>
      </c>
      <c r="G1448" s="5" t="s">
        <v>81</v>
      </c>
      <c r="H1448" s="6">
        <v>44868</v>
      </c>
    </row>
    <row r="1449" spans="1:8" x14ac:dyDescent="0.25">
      <c r="A1449" s="5">
        <v>1448</v>
      </c>
      <c r="B1449" s="5" t="s">
        <v>58</v>
      </c>
      <c r="C1449" s="5" t="s">
        <v>15</v>
      </c>
      <c r="D1449" s="5" t="s">
        <v>31</v>
      </c>
      <c r="E1449" s="6">
        <v>44998</v>
      </c>
      <c r="F1449" s="5">
        <v>917.95</v>
      </c>
      <c r="G1449" s="5" t="s">
        <v>82</v>
      </c>
      <c r="H1449" s="5" t="s">
        <v>83</v>
      </c>
    </row>
    <row r="1450" spans="1:8" x14ac:dyDescent="0.25">
      <c r="A1450" s="5">
        <v>1449</v>
      </c>
      <c r="B1450" s="5" t="s">
        <v>64</v>
      </c>
      <c r="C1450" s="5" t="s">
        <v>14</v>
      </c>
      <c r="D1450" s="5" t="s">
        <v>24</v>
      </c>
      <c r="E1450" s="6">
        <v>44910</v>
      </c>
      <c r="F1450" s="5">
        <v>621.87</v>
      </c>
      <c r="G1450" s="5" t="s">
        <v>81</v>
      </c>
      <c r="H1450" s="6">
        <v>44928</v>
      </c>
    </row>
    <row r="1451" spans="1:8" x14ac:dyDescent="0.25">
      <c r="A1451" s="5">
        <v>1450</v>
      </c>
      <c r="B1451" s="5" t="s">
        <v>42</v>
      </c>
      <c r="C1451" s="5" t="s">
        <v>7</v>
      </c>
      <c r="D1451" s="5" t="s">
        <v>32</v>
      </c>
      <c r="E1451" s="6">
        <v>44869</v>
      </c>
      <c r="F1451" s="5">
        <v>316.19</v>
      </c>
      <c r="G1451" s="5" t="s">
        <v>81</v>
      </c>
      <c r="H1451" s="6">
        <v>44877</v>
      </c>
    </row>
    <row r="1452" spans="1:8" x14ac:dyDescent="0.25">
      <c r="A1452" s="5">
        <v>1451</v>
      </c>
      <c r="B1452" s="5" t="s">
        <v>38</v>
      </c>
      <c r="C1452" s="5" t="s">
        <v>5</v>
      </c>
      <c r="D1452" s="5" t="s">
        <v>32</v>
      </c>
      <c r="E1452" s="6">
        <v>45047</v>
      </c>
      <c r="F1452" s="5">
        <v>587.23</v>
      </c>
      <c r="G1452" s="5" t="s">
        <v>81</v>
      </c>
      <c r="H1452" s="6">
        <v>45051</v>
      </c>
    </row>
    <row r="1453" spans="1:8" x14ac:dyDescent="0.25">
      <c r="A1453" s="5">
        <v>1452</v>
      </c>
      <c r="B1453" s="5" t="s">
        <v>70</v>
      </c>
      <c r="C1453" s="5" t="s">
        <v>11</v>
      </c>
      <c r="D1453" s="5" t="s">
        <v>33</v>
      </c>
      <c r="E1453" s="6">
        <v>45315</v>
      </c>
      <c r="F1453" s="5">
        <v>253.75</v>
      </c>
      <c r="G1453" s="5" t="s">
        <v>82</v>
      </c>
      <c r="H1453" s="5" t="s">
        <v>83</v>
      </c>
    </row>
    <row r="1454" spans="1:8" x14ac:dyDescent="0.25">
      <c r="A1454" s="5">
        <v>1453</v>
      </c>
      <c r="B1454" s="5" t="s">
        <v>44</v>
      </c>
      <c r="C1454" s="5" t="s">
        <v>11</v>
      </c>
      <c r="D1454" s="5" t="s">
        <v>28</v>
      </c>
      <c r="E1454" s="6">
        <v>45423</v>
      </c>
      <c r="F1454" s="5">
        <v>997.47</v>
      </c>
      <c r="G1454" s="5" t="s">
        <v>82</v>
      </c>
      <c r="H1454" s="5" t="s">
        <v>83</v>
      </c>
    </row>
    <row r="1455" spans="1:8" x14ac:dyDescent="0.25">
      <c r="A1455" s="5">
        <v>1454</v>
      </c>
      <c r="B1455" s="5" t="s">
        <v>66</v>
      </c>
      <c r="C1455" s="5" t="s">
        <v>14</v>
      </c>
      <c r="D1455" s="5" t="s">
        <v>22</v>
      </c>
      <c r="E1455" s="6">
        <v>44930</v>
      </c>
      <c r="F1455" s="5">
        <v>905.73</v>
      </c>
      <c r="G1455" s="5" t="s">
        <v>82</v>
      </c>
      <c r="H1455" s="5" t="s">
        <v>83</v>
      </c>
    </row>
    <row r="1456" spans="1:8" x14ac:dyDescent="0.25">
      <c r="A1456" s="5">
        <v>1455</v>
      </c>
      <c r="B1456" s="5" t="s">
        <v>58</v>
      </c>
      <c r="C1456" s="5" t="s">
        <v>2</v>
      </c>
      <c r="D1456" s="5" t="s">
        <v>22</v>
      </c>
      <c r="E1456" s="6">
        <v>44810</v>
      </c>
      <c r="F1456" s="5">
        <v>784.68</v>
      </c>
      <c r="G1456" s="5" t="s">
        <v>81</v>
      </c>
      <c r="H1456" s="6">
        <v>44811</v>
      </c>
    </row>
    <row r="1457" spans="1:8" x14ac:dyDescent="0.25">
      <c r="A1457" s="5">
        <v>1456</v>
      </c>
      <c r="B1457" s="5" t="s">
        <v>38</v>
      </c>
      <c r="C1457" s="5" t="s">
        <v>11</v>
      </c>
      <c r="D1457" s="5" t="s">
        <v>32</v>
      </c>
      <c r="E1457" s="6">
        <v>45216</v>
      </c>
      <c r="F1457" s="5">
        <v>753.42</v>
      </c>
      <c r="G1457" s="5" t="s">
        <v>81</v>
      </c>
      <c r="H1457" s="6">
        <v>45228</v>
      </c>
    </row>
    <row r="1458" spans="1:8" x14ac:dyDescent="0.25">
      <c r="A1458" s="5">
        <v>1457</v>
      </c>
      <c r="B1458" s="5" t="s">
        <v>36</v>
      </c>
      <c r="C1458" s="5" t="s">
        <v>7</v>
      </c>
      <c r="D1458" s="5" t="s">
        <v>29</v>
      </c>
      <c r="E1458" s="6">
        <v>45100</v>
      </c>
      <c r="F1458" s="5">
        <v>882.91</v>
      </c>
      <c r="G1458" s="5" t="s">
        <v>82</v>
      </c>
      <c r="H1458" s="5" t="s">
        <v>83</v>
      </c>
    </row>
    <row r="1459" spans="1:8" x14ac:dyDescent="0.25">
      <c r="A1459" s="5">
        <v>1458</v>
      </c>
      <c r="B1459" s="5" t="s">
        <v>58</v>
      </c>
      <c r="C1459" s="5" t="s">
        <v>2</v>
      </c>
      <c r="D1459" s="5" t="s">
        <v>29</v>
      </c>
      <c r="E1459" s="6">
        <v>45167</v>
      </c>
      <c r="F1459" s="5">
        <v>168.34</v>
      </c>
      <c r="G1459" s="5" t="s">
        <v>81</v>
      </c>
      <c r="H1459" s="6">
        <v>45168</v>
      </c>
    </row>
    <row r="1460" spans="1:8" x14ac:dyDescent="0.25">
      <c r="A1460" s="5">
        <v>1459</v>
      </c>
      <c r="B1460" s="5" t="s">
        <v>44</v>
      </c>
      <c r="C1460" s="5" t="s">
        <v>14</v>
      </c>
      <c r="D1460" s="5" t="s">
        <v>33</v>
      </c>
      <c r="E1460" s="6">
        <v>44883</v>
      </c>
      <c r="F1460" s="5">
        <v>700.81</v>
      </c>
      <c r="G1460" s="5" t="s">
        <v>82</v>
      </c>
      <c r="H1460" s="5" t="s">
        <v>83</v>
      </c>
    </row>
    <row r="1461" spans="1:8" x14ac:dyDescent="0.25">
      <c r="A1461" s="5">
        <v>1460</v>
      </c>
      <c r="B1461" s="5" t="s">
        <v>44</v>
      </c>
      <c r="C1461" s="5" t="s">
        <v>5</v>
      </c>
      <c r="D1461" s="5" t="s">
        <v>28</v>
      </c>
      <c r="E1461" s="6">
        <v>45216</v>
      </c>
      <c r="F1461" s="5">
        <v>491.41</v>
      </c>
      <c r="G1461" s="5" t="s">
        <v>82</v>
      </c>
      <c r="H1461" s="5" t="s">
        <v>83</v>
      </c>
    </row>
    <row r="1462" spans="1:8" x14ac:dyDescent="0.25">
      <c r="A1462" s="5">
        <v>1461</v>
      </c>
      <c r="B1462" s="5" t="s">
        <v>50</v>
      </c>
      <c r="C1462" s="5" t="s">
        <v>10</v>
      </c>
      <c r="D1462" s="5" t="s">
        <v>33</v>
      </c>
      <c r="E1462" s="6">
        <v>44878</v>
      </c>
      <c r="F1462" s="5">
        <v>322.91000000000003</v>
      </c>
      <c r="G1462" s="5" t="s">
        <v>82</v>
      </c>
      <c r="H1462" s="5" t="s">
        <v>83</v>
      </c>
    </row>
    <row r="1463" spans="1:8" x14ac:dyDescent="0.25">
      <c r="A1463" s="5">
        <v>1462</v>
      </c>
      <c r="B1463" s="5" t="s">
        <v>44</v>
      </c>
      <c r="C1463" s="5" t="s">
        <v>2</v>
      </c>
      <c r="D1463" s="5" t="s">
        <v>30</v>
      </c>
      <c r="E1463" s="6">
        <v>45446</v>
      </c>
      <c r="F1463" s="5">
        <v>141.68</v>
      </c>
      <c r="G1463" s="5" t="s">
        <v>81</v>
      </c>
      <c r="H1463" s="6">
        <v>45447</v>
      </c>
    </row>
    <row r="1464" spans="1:8" x14ac:dyDescent="0.25">
      <c r="A1464" s="5">
        <v>1463</v>
      </c>
      <c r="B1464" s="5" t="s">
        <v>72</v>
      </c>
      <c r="C1464" s="5" t="s">
        <v>14</v>
      </c>
      <c r="D1464" s="5" t="s">
        <v>22</v>
      </c>
      <c r="E1464" s="6">
        <v>45224</v>
      </c>
      <c r="F1464" s="5">
        <v>558.92999999999995</v>
      </c>
      <c r="G1464" s="5" t="s">
        <v>81</v>
      </c>
      <c r="H1464" s="6">
        <v>45242</v>
      </c>
    </row>
    <row r="1465" spans="1:8" x14ac:dyDescent="0.25">
      <c r="A1465" s="5">
        <v>1464</v>
      </c>
      <c r="B1465" s="5" t="s">
        <v>62</v>
      </c>
      <c r="C1465" s="5" t="s">
        <v>11</v>
      </c>
      <c r="D1465" s="5" t="s">
        <v>28</v>
      </c>
      <c r="E1465" s="6">
        <v>44794</v>
      </c>
      <c r="F1465" s="5">
        <v>531.63</v>
      </c>
      <c r="G1465" s="5" t="s">
        <v>81</v>
      </c>
      <c r="H1465" s="6">
        <v>44806</v>
      </c>
    </row>
    <row r="1466" spans="1:8" x14ac:dyDescent="0.25">
      <c r="A1466" s="5">
        <v>1465</v>
      </c>
      <c r="B1466" s="5" t="s">
        <v>46</v>
      </c>
      <c r="C1466" s="5" t="s">
        <v>9</v>
      </c>
      <c r="D1466" s="5" t="s">
        <v>33</v>
      </c>
      <c r="E1466" s="6">
        <v>45337</v>
      </c>
      <c r="F1466" s="5">
        <v>630.59</v>
      </c>
      <c r="G1466" s="5" t="s">
        <v>81</v>
      </c>
      <c r="H1466" s="6">
        <v>45347</v>
      </c>
    </row>
    <row r="1467" spans="1:8" x14ac:dyDescent="0.25">
      <c r="A1467" s="5">
        <v>1466</v>
      </c>
      <c r="B1467" s="5" t="s">
        <v>40</v>
      </c>
      <c r="C1467" s="5" t="s">
        <v>5</v>
      </c>
      <c r="D1467" s="5" t="s">
        <v>31</v>
      </c>
      <c r="E1467" s="6">
        <v>45028</v>
      </c>
      <c r="F1467" s="5">
        <v>204.9</v>
      </c>
      <c r="G1467" s="5" t="s">
        <v>82</v>
      </c>
      <c r="H1467" s="5" t="s">
        <v>83</v>
      </c>
    </row>
    <row r="1468" spans="1:8" x14ac:dyDescent="0.25">
      <c r="A1468" s="5">
        <v>1467</v>
      </c>
      <c r="B1468" s="5" t="s">
        <v>66</v>
      </c>
      <c r="C1468" s="5" t="s">
        <v>14</v>
      </c>
      <c r="D1468" s="5" t="s">
        <v>31</v>
      </c>
      <c r="E1468" s="6">
        <v>45147</v>
      </c>
      <c r="F1468" s="5">
        <v>494.36</v>
      </c>
      <c r="G1468" s="5" t="s">
        <v>82</v>
      </c>
      <c r="H1468" s="5" t="s">
        <v>83</v>
      </c>
    </row>
    <row r="1469" spans="1:8" x14ac:dyDescent="0.25">
      <c r="A1469" s="5">
        <v>1468</v>
      </c>
      <c r="B1469" s="5" t="s">
        <v>54</v>
      </c>
      <c r="C1469" s="5" t="s">
        <v>5</v>
      </c>
      <c r="D1469" s="5" t="s">
        <v>28</v>
      </c>
      <c r="E1469" s="6">
        <v>45351</v>
      </c>
      <c r="F1469" s="5">
        <v>944.91</v>
      </c>
      <c r="G1469" s="5" t="s">
        <v>81</v>
      </c>
      <c r="H1469" s="6">
        <v>45355</v>
      </c>
    </row>
    <row r="1470" spans="1:8" x14ac:dyDescent="0.25">
      <c r="A1470" s="5">
        <v>1469</v>
      </c>
      <c r="B1470" s="5" t="s">
        <v>62</v>
      </c>
      <c r="C1470" s="5" t="s">
        <v>9</v>
      </c>
      <c r="D1470" s="5" t="s">
        <v>24</v>
      </c>
      <c r="E1470" s="6">
        <v>44933</v>
      </c>
      <c r="F1470" s="5">
        <v>445.73</v>
      </c>
      <c r="G1470" s="5" t="s">
        <v>81</v>
      </c>
      <c r="H1470" s="6">
        <v>44943</v>
      </c>
    </row>
    <row r="1471" spans="1:8" x14ac:dyDescent="0.25">
      <c r="A1471" s="5">
        <v>1470</v>
      </c>
      <c r="B1471" s="5" t="s">
        <v>42</v>
      </c>
      <c r="C1471" s="5" t="s">
        <v>15</v>
      </c>
      <c r="D1471" s="5" t="s">
        <v>32</v>
      </c>
      <c r="E1471" s="6">
        <v>45261</v>
      </c>
      <c r="F1471" s="5">
        <v>819.25</v>
      </c>
      <c r="G1471" s="5" t="s">
        <v>81</v>
      </c>
      <c r="H1471" s="6">
        <v>45281</v>
      </c>
    </row>
    <row r="1472" spans="1:8" x14ac:dyDescent="0.25">
      <c r="A1472" s="5">
        <v>1471</v>
      </c>
      <c r="B1472" s="5" t="s">
        <v>40</v>
      </c>
      <c r="C1472" s="5" t="s">
        <v>10</v>
      </c>
      <c r="D1472" s="5" t="s">
        <v>29</v>
      </c>
      <c r="E1472" s="6">
        <v>44894</v>
      </c>
      <c r="F1472" s="5">
        <v>327.01</v>
      </c>
      <c r="G1472" s="5" t="s">
        <v>81</v>
      </c>
      <c r="H1472" s="6">
        <v>44900</v>
      </c>
    </row>
    <row r="1473" spans="1:8" x14ac:dyDescent="0.25">
      <c r="A1473" s="5">
        <v>1472</v>
      </c>
      <c r="B1473" s="5" t="s">
        <v>58</v>
      </c>
      <c r="C1473" s="5" t="s">
        <v>2</v>
      </c>
      <c r="D1473" s="5" t="s">
        <v>30</v>
      </c>
      <c r="E1473" s="6">
        <v>45201</v>
      </c>
      <c r="F1473" s="5">
        <v>801.36</v>
      </c>
      <c r="G1473" s="5" t="s">
        <v>81</v>
      </c>
      <c r="H1473" s="6">
        <v>45202</v>
      </c>
    </row>
    <row r="1474" spans="1:8" x14ac:dyDescent="0.25">
      <c r="A1474" s="5">
        <v>1473</v>
      </c>
      <c r="B1474" s="5" t="s">
        <v>36</v>
      </c>
      <c r="C1474" s="5" t="s">
        <v>2</v>
      </c>
      <c r="D1474" s="5" t="s">
        <v>20</v>
      </c>
      <c r="E1474" s="6">
        <v>44799</v>
      </c>
      <c r="F1474" s="5">
        <v>418.31</v>
      </c>
      <c r="G1474" s="5" t="s">
        <v>82</v>
      </c>
      <c r="H1474" s="5" t="s">
        <v>83</v>
      </c>
    </row>
    <row r="1475" spans="1:8" x14ac:dyDescent="0.25">
      <c r="A1475" s="5">
        <v>1474</v>
      </c>
      <c r="B1475" s="5" t="s">
        <v>44</v>
      </c>
      <c r="C1475" s="5" t="s">
        <v>14</v>
      </c>
      <c r="D1475" s="5" t="s">
        <v>29</v>
      </c>
      <c r="E1475" s="6">
        <v>45236</v>
      </c>
      <c r="F1475" s="5">
        <v>211.35</v>
      </c>
      <c r="G1475" s="5" t="s">
        <v>81</v>
      </c>
      <c r="H1475" s="6">
        <v>45254</v>
      </c>
    </row>
    <row r="1476" spans="1:8" x14ac:dyDescent="0.25">
      <c r="A1476" s="5">
        <v>1475</v>
      </c>
      <c r="B1476" s="5" t="s">
        <v>44</v>
      </c>
      <c r="C1476" s="5" t="s">
        <v>5</v>
      </c>
      <c r="D1476" s="5" t="s">
        <v>26</v>
      </c>
      <c r="E1476" s="6">
        <v>44982</v>
      </c>
      <c r="F1476" s="5">
        <v>117.86</v>
      </c>
      <c r="G1476" s="5" t="s">
        <v>81</v>
      </c>
      <c r="H1476" s="6">
        <v>44986</v>
      </c>
    </row>
    <row r="1477" spans="1:8" x14ac:dyDescent="0.25">
      <c r="A1477" s="5">
        <v>1476</v>
      </c>
      <c r="B1477" s="5" t="s">
        <v>54</v>
      </c>
      <c r="C1477" s="5" t="s">
        <v>11</v>
      </c>
      <c r="D1477" s="5" t="s">
        <v>20</v>
      </c>
      <c r="E1477" s="6">
        <v>44806</v>
      </c>
      <c r="F1477" s="5">
        <v>288.20999999999998</v>
      </c>
      <c r="G1477" s="5" t="s">
        <v>81</v>
      </c>
      <c r="H1477" s="6">
        <v>44818</v>
      </c>
    </row>
    <row r="1478" spans="1:8" x14ac:dyDescent="0.25">
      <c r="A1478" s="5">
        <v>1477</v>
      </c>
      <c r="B1478" s="5" t="s">
        <v>42</v>
      </c>
      <c r="C1478" s="5" t="s">
        <v>7</v>
      </c>
      <c r="D1478" s="5" t="s">
        <v>28</v>
      </c>
      <c r="E1478" s="6">
        <v>44858</v>
      </c>
      <c r="F1478" s="5">
        <v>423.66</v>
      </c>
      <c r="G1478" s="5" t="s">
        <v>82</v>
      </c>
      <c r="H1478" s="5" t="s">
        <v>83</v>
      </c>
    </row>
    <row r="1479" spans="1:8" x14ac:dyDescent="0.25">
      <c r="A1479" s="5">
        <v>1478</v>
      </c>
      <c r="B1479" s="5" t="s">
        <v>70</v>
      </c>
      <c r="C1479" s="5" t="s">
        <v>13</v>
      </c>
      <c r="D1479" s="5" t="s">
        <v>20</v>
      </c>
      <c r="E1479" s="6">
        <v>45364</v>
      </c>
      <c r="F1479" s="5">
        <v>737.2</v>
      </c>
      <c r="G1479" s="5" t="s">
        <v>81</v>
      </c>
      <c r="H1479" s="6">
        <v>45379</v>
      </c>
    </row>
    <row r="1480" spans="1:8" x14ac:dyDescent="0.25">
      <c r="A1480" s="5">
        <v>1479</v>
      </c>
      <c r="B1480" s="5" t="s">
        <v>38</v>
      </c>
      <c r="C1480" s="5" t="s">
        <v>15</v>
      </c>
      <c r="D1480" s="5" t="s">
        <v>29</v>
      </c>
      <c r="E1480" s="6">
        <v>45440</v>
      </c>
      <c r="F1480" s="5">
        <v>888.35</v>
      </c>
      <c r="G1480" s="5" t="s">
        <v>81</v>
      </c>
      <c r="H1480" s="6">
        <v>45460</v>
      </c>
    </row>
    <row r="1481" spans="1:8" x14ac:dyDescent="0.25">
      <c r="A1481" s="5">
        <v>1480</v>
      </c>
      <c r="B1481" s="5" t="s">
        <v>64</v>
      </c>
      <c r="C1481" s="5" t="s">
        <v>10</v>
      </c>
      <c r="D1481" s="5" t="s">
        <v>29</v>
      </c>
      <c r="E1481" s="6">
        <v>45117</v>
      </c>
      <c r="F1481" s="5">
        <v>521.79999999999995</v>
      </c>
      <c r="G1481" s="5" t="s">
        <v>82</v>
      </c>
      <c r="H1481" s="5" t="s">
        <v>83</v>
      </c>
    </row>
    <row r="1482" spans="1:8" x14ac:dyDescent="0.25">
      <c r="A1482" s="5">
        <v>1481</v>
      </c>
      <c r="B1482" s="5" t="s">
        <v>36</v>
      </c>
      <c r="C1482" s="5" t="s">
        <v>11</v>
      </c>
      <c r="D1482" s="5" t="s">
        <v>26</v>
      </c>
      <c r="E1482" s="6">
        <v>45387</v>
      </c>
      <c r="F1482" s="5">
        <v>813.26</v>
      </c>
      <c r="G1482" s="5" t="s">
        <v>81</v>
      </c>
      <c r="H1482" s="6">
        <v>45399</v>
      </c>
    </row>
    <row r="1483" spans="1:8" x14ac:dyDescent="0.25">
      <c r="A1483" s="5">
        <v>1482</v>
      </c>
      <c r="B1483" s="5" t="s">
        <v>50</v>
      </c>
      <c r="C1483" s="5" t="s">
        <v>7</v>
      </c>
      <c r="D1483" s="5" t="s">
        <v>30</v>
      </c>
      <c r="E1483" s="6">
        <v>45290</v>
      </c>
      <c r="F1483" s="5">
        <v>528.01</v>
      </c>
      <c r="G1483" s="5" t="s">
        <v>81</v>
      </c>
      <c r="H1483" s="6">
        <v>45298</v>
      </c>
    </row>
    <row r="1484" spans="1:8" x14ac:dyDescent="0.25">
      <c r="A1484" s="5">
        <v>1483</v>
      </c>
      <c r="B1484" s="5" t="s">
        <v>48</v>
      </c>
      <c r="C1484" s="5" t="s">
        <v>2</v>
      </c>
      <c r="D1484" s="5" t="s">
        <v>22</v>
      </c>
      <c r="E1484" s="6">
        <v>45187</v>
      </c>
      <c r="F1484" s="5">
        <v>308.08</v>
      </c>
      <c r="G1484" s="5" t="s">
        <v>81</v>
      </c>
      <c r="H1484" s="6">
        <v>45188</v>
      </c>
    </row>
    <row r="1485" spans="1:8" x14ac:dyDescent="0.25">
      <c r="A1485" s="5">
        <v>1484</v>
      </c>
      <c r="B1485" s="5" t="s">
        <v>68</v>
      </c>
      <c r="C1485" s="5" t="s">
        <v>2</v>
      </c>
      <c r="D1485" s="5" t="s">
        <v>20</v>
      </c>
      <c r="E1485" s="6">
        <v>45166</v>
      </c>
      <c r="F1485" s="5">
        <v>917.11</v>
      </c>
      <c r="G1485" s="5" t="s">
        <v>81</v>
      </c>
      <c r="H1485" s="6">
        <v>45167</v>
      </c>
    </row>
    <row r="1486" spans="1:8" x14ac:dyDescent="0.25">
      <c r="A1486" s="5">
        <v>1485</v>
      </c>
      <c r="B1486" s="5" t="s">
        <v>68</v>
      </c>
      <c r="C1486" s="5" t="s">
        <v>10</v>
      </c>
      <c r="D1486" s="5" t="s">
        <v>29</v>
      </c>
      <c r="E1486" s="6">
        <v>44873</v>
      </c>
      <c r="F1486" s="5">
        <v>101.73</v>
      </c>
      <c r="G1486" s="5" t="s">
        <v>82</v>
      </c>
      <c r="H1486" s="5" t="s">
        <v>83</v>
      </c>
    </row>
    <row r="1487" spans="1:8" x14ac:dyDescent="0.25">
      <c r="A1487" s="5">
        <v>1486</v>
      </c>
      <c r="B1487" s="5" t="s">
        <v>58</v>
      </c>
      <c r="C1487" s="5" t="s">
        <v>13</v>
      </c>
      <c r="D1487" s="5" t="s">
        <v>33</v>
      </c>
      <c r="E1487" s="6">
        <v>44950</v>
      </c>
      <c r="F1487" s="5">
        <v>884.58</v>
      </c>
      <c r="G1487" s="5" t="s">
        <v>81</v>
      </c>
      <c r="H1487" s="6">
        <v>44965</v>
      </c>
    </row>
    <row r="1488" spans="1:8" x14ac:dyDescent="0.25">
      <c r="A1488" s="5">
        <v>1487</v>
      </c>
      <c r="B1488" s="5" t="s">
        <v>38</v>
      </c>
      <c r="C1488" s="5" t="s">
        <v>4</v>
      </c>
      <c r="D1488" s="5" t="s">
        <v>20</v>
      </c>
      <c r="E1488" s="6">
        <v>45387</v>
      </c>
      <c r="F1488" s="5">
        <v>873.04</v>
      </c>
      <c r="G1488" s="5" t="s">
        <v>82</v>
      </c>
      <c r="H1488" s="5" t="s">
        <v>83</v>
      </c>
    </row>
    <row r="1489" spans="1:8" x14ac:dyDescent="0.25">
      <c r="A1489" s="5">
        <v>1488</v>
      </c>
      <c r="B1489" s="5" t="s">
        <v>52</v>
      </c>
      <c r="C1489" s="5" t="s">
        <v>14</v>
      </c>
      <c r="D1489" s="5" t="s">
        <v>20</v>
      </c>
      <c r="E1489" s="6">
        <v>45429</v>
      </c>
      <c r="F1489" s="5">
        <v>375.53</v>
      </c>
      <c r="G1489" s="5" t="s">
        <v>82</v>
      </c>
      <c r="H1489" s="5" t="s">
        <v>83</v>
      </c>
    </row>
    <row r="1490" spans="1:8" x14ac:dyDescent="0.25">
      <c r="A1490" s="5">
        <v>1489</v>
      </c>
      <c r="B1490" s="5" t="s">
        <v>36</v>
      </c>
      <c r="C1490" s="5" t="s">
        <v>10</v>
      </c>
      <c r="D1490" s="5" t="s">
        <v>30</v>
      </c>
      <c r="E1490" s="6">
        <v>45496</v>
      </c>
      <c r="F1490" s="5">
        <v>437.73</v>
      </c>
      <c r="G1490" s="5" t="s">
        <v>81</v>
      </c>
      <c r="H1490" s="6">
        <v>45502</v>
      </c>
    </row>
    <row r="1491" spans="1:8" x14ac:dyDescent="0.25">
      <c r="A1491" s="5">
        <v>1490</v>
      </c>
      <c r="B1491" s="5" t="s">
        <v>40</v>
      </c>
      <c r="C1491" s="5" t="s">
        <v>13</v>
      </c>
      <c r="D1491" s="5" t="s">
        <v>30</v>
      </c>
      <c r="E1491" s="6">
        <v>45230</v>
      </c>
      <c r="F1491" s="5">
        <v>765.97</v>
      </c>
      <c r="G1491" s="5" t="s">
        <v>82</v>
      </c>
      <c r="H1491" s="5" t="s">
        <v>83</v>
      </c>
    </row>
    <row r="1492" spans="1:8" x14ac:dyDescent="0.25">
      <c r="A1492" s="5">
        <v>1491</v>
      </c>
      <c r="B1492" s="5" t="s">
        <v>72</v>
      </c>
      <c r="C1492" s="5" t="s">
        <v>4</v>
      </c>
      <c r="D1492" s="5" t="s">
        <v>29</v>
      </c>
      <c r="E1492" s="6">
        <v>45110</v>
      </c>
      <c r="F1492" s="5">
        <v>593.73</v>
      </c>
      <c r="G1492" s="5" t="s">
        <v>81</v>
      </c>
      <c r="H1492" s="6">
        <v>45112</v>
      </c>
    </row>
    <row r="1493" spans="1:8" x14ac:dyDescent="0.25">
      <c r="A1493" s="5">
        <v>1492</v>
      </c>
      <c r="B1493" s="5" t="s">
        <v>48</v>
      </c>
      <c r="C1493" s="5" t="s">
        <v>11</v>
      </c>
      <c r="D1493" s="5" t="s">
        <v>33</v>
      </c>
      <c r="E1493" s="6">
        <v>45030</v>
      </c>
      <c r="F1493" s="5">
        <v>360.88</v>
      </c>
      <c r="G1493" s="5" t="s">
        <v>82</v>
      </c>
      <c r="H1493" s="5" t="s">
        <v>83</v>
      </c>
    </row>
    <row r="1494" spans="1:8" x14ac:dyDescent="0.25">
      <c r="A1494" s="5">
        <v>1493</v>
      </c>
      <c r="B1494" s="5" t="s">
        <v>70</v>
      </c>
      <c r="C1494" s="5" t="s">
        <v>4</v>
      </c>
      <c r="D1494" s="5" t="s">
        <v>26</v>
      </c>
      <c r="E1494" s="6">
        <v>45234</v>
      </c>
      <c r="F1494" s="5">
        <v>166.76</v>
      </c>
      <c r="G1494" s="5" t="s">
        <v>81</v>
      </c>
      <c r="H1494" s="6">
        <v>45236</v>
      </c>
    </row>
    <row r="1495" spans="1:8" x14ac:dyDescent="0.25">
      <c r="A1495" s="5">
        <v>1494</v>
      </c>
      <c r="B1495" s="5" t="s">
        <v>60</v>
      </c>
      <c r="C1495" s="5" t="s">
        <v>11</v>
      </c>
      <c r="D1495" s="5" t="s">
        <v>28</v>
      </c>
      <c r="E1495" s="6">
        <v>45042</v>
      </c>
      <c r="F1495" s="5">
        <v>218.87</v>
      </c>
      <c r="G1495" s="5" t="s">
        <v>81</v>
      </c>
      <c r="H1495" s="6">
        <v>45054</v>
      </c>
    </row>
    <row r="1496" spans="1:8" x14ac:dyDescent="0.25">
      <c r="A1496" s="5">
        <v>1495</v>
      </c>
      <c r="B1496" s="5" t="s">
        <v>68</v>
      </c>
      <c r="C1496" s="5" t="s">
        <v>10</v>
      </c>
      <c r="D1496" s="5" t="s">
        <v>31</v>
      </c>
      <c r="E1496" s="6">
        <v>44872</v>
      </c>
      <c r="F1496" s="5">
        <v>886.06</v>
      </c>
      <c r="G1496" s="5" t="s">
        <v>82</v>
      </c>
      <c r="H1496" s="5" t="s">
        <v>83</v>
      </c>
    </row>
    <row r="1497" spans="1:8" x14ac:dyDescent="0.25">
      <c r="A1497" s="5">
        <v>1496</v>
      </c>
      <c r="B1497" s="5" t="s">
        <v>54</v>
      </c>
      <c r="C1497" s="5" t="s">
        <v>4</v>
      </c>
      <c r="D1497" s="5" t="s">
        <v>29</v>
      </c>
      <c r="E1497" s="6">
        <v>44786</v>
      </c>
      <c r="F1497" s="5">
        <v>284.33999999999997</v>
      </c>
      <c r="G1497" s="5" t="s">
        <v>81</v>
      </c>
      <c r="H1497" s="6">
        <v>44788</v>
      </c>
    </row>
    <row r="1498" spans="1:8" x14ac:dyDescent="0.25">
      <c r="A1498" s="5">
        <v>1497</v>
      </c>
      <c r="B1498" s="5" t="s">
        <v>50</v>
      </c>
      <c r="C1498" s="5" t="s">
        <v>11</v>
      </c>
      <c r="D1498" s="5" t="s">
        <v>33</v>
      </c>
      <c r="E1498" s="6">
        <v>44985</v>
      </c>
      <c r="F1498" s="5">
        <v>137.03</v>
      </c>
      <c r="G1498" s="5" t="s">
        <v>81</v>
      </c>
      <c r="H1498" s="6">
        <v>44997</v>
      </c>
    </row>
    <row r="1499" spans="1:8" x14ac:dyDescent="0.25">
      <c r="A1499" s="5">
        <v>1498</v>
      </c>
      <c r="B1499" s="5" t="s">
        <v>38</v>
      </c>
      <c r="C1499" s="5" t="s">
        <v>9</v>
      </c>
      <c r="D1499" s="5" t="s">
        <v>29</v>
      </c>
      <c r="E1499" s="6">
        <v>45504</v>
      </c>
      <c r="F1499" s="5">
        <v>922.35</v>
      </c>
      <c r="G1499" s="5" t="s">
        <v>81</v>
      </c>
      <c r="H1499" s="6">
        <v>45514</v>
      </c>
    </row>
    <row r="1500" spans="1:8" x14ac:dyDescent="0.25">
      <c r="A1500" s="5">
        <v>1499</v>
      </c>
      <c r="B1500" s="5" t="s">
        <v>48</v>
      </c>
      <c r="C1500" s="5" t="s">
        <v>9</v>
      </c>
      <c r="D1500" s="5" t="s">
        <v>29</v>
      </c>
      <c r="E1500" s="6">
        <v>45241</v>
      </c>
      <c r="F1500" s="5">
        <v>287.10000000000002</v>
      </c>
      <c r="G1500" s="5" t="s">
        <v>82</v>
      </c>
      <c r="H1500" s="5" t="s">
        <v>83</v>
      </c>
    </row>
    <row r="1501" spans="1:8" x14ac:dyDescent="0.25">
      <c r="A1501" s="5">
        <v>1500</v>
      </c>
      <c r="B1501" s="5" t="s">
        <v>54</v>
      </c>
      <c r="C1501" s="5" t="s">
        <v>4</v>
      </c>
      <c r="D1501" s="5" t="s">
        <v>33</v>
      </c>
      <c r="E1501" s="6">
        <v>44881</v>
      </c>
      <c r="F1501" s="5">
        <v>930.04</v>
      </c>
      <c r="G1501" s="5" t="s">
        <v>81</v>
      </c>
      <c r="H1501" s="6">
        <v>44883</v>
      </c>
    </row>
    <row r="1502" spans="1:8" x14ac:dyDescent="0.25">
      <c r="A1502" s="5">
        <v>1501</v>
      </c>
      <c r="B1502" s="5" t="s">
        <v>42</v>
      </c>
      <c r="C1502" s="5" t="s">
        <v>4</v>
      </c>
      <c r="D1502" s="5" t="s">
        <v>29</v>
      </c>
      <c r="E1502" s="6">
        <v>45007</v>
      </c>
      <c r="F1502" s="5">
        <v>991.81</v>
      </c>
      <c r="G1502" s="5" t="s">
        <v>81</v>
      </c>
      <c r="H1502" s="6">
        <v>45009</v>
      </c>
    </row>
    <row r="1503" spans="1:8" x14ac:dyDescent="0.25">
      <c r="A1503" s="5">
        <v>1502</v>
      </c>
      <c r="B1503" s="5" t="s">
        <v>60</v>
      </c>
      <c r="C1503" s="5" t="s">
        <v>10</v>
      </c>
      <c r="D1503" s="5" t="s">
        <v>33</v>
      </c>
      <c r="E1503" s="6">
        <v>45328</v>
      </c>
      <c r="F1503" s="5">
        <v>348.23</v>
      </c>
      <c r="G1503" s="5" t="s">
        <v>82</v>
      </c>
      <c r="H1503" s="5" t="s">
        <v>83</v>
      </c>
    </row>
    <row r="1504" spans="1:8" x14ac:dyDescent="0.25">
      <c r="A1504" s="5">
        <v>1503</v>
      </c>
      <c r="B1504" s="5" t="s">
        <v>58</v>
      </c>
      <c r="C1504" s="5" t="s">
        <v>15</v>
      </c>
      <c r="D1504" s="5" t="s">
        <v>33</v>
      </c>
      <c r="E1504" s="6">
        <v>44914</v>
      </c>
      <c r="F1504" s="5">
        <v>563.48</v>
      </c>
      <c r="G1504" s="5" t="s">
        <v>82</v>
      </c>
      <c r="H1504" s="5" t="s">
        <v>83</v>
      </c>
    </row>
    <row r="1505" spans="1:8" x14ac:dyDescent="0.25">
      <c r="A1505" s="5">
        <v>1504</v>
      </c>
      <c r="B1505" s="5" t="s">
        <v>68</v>
      </c>
      <c r="C1505" s="5" t="s">
        <v>7</v>
      </c>
      <c r="D1505" s="5" t="s">
        <v>29</v>
      </c>
      <c r="E1505" s="6">
        <v>44802</v>
      </c>
      <c r="F1505" s="5">
        <v>295.11</v>
      </c>
      <c r="G1505" s="5" t="s">
        <v>82</v>
      </c>
      <c r="H1505" s="5" t="s">
        <v>83</v>
      </c>
    </row>
    <row r="1506" spans="1:8" x14ac:dyDescent="0.25">
      <c r="A1506" s="5">
        <v>1505</v>
      </c>
      <c r="B1506" s="5" t="s">
        <v>38</v>
      </c>
      <c r="C1506" s="5" t="s">
        <v>4</v>
      </c>
      <c r="D1506" s="5" t="s">
        <v>33</v>
      </c>
      <c r="E1506" s="6">
        <v>45087</v>
      </c>
      <c r="F1506" s="5">
        <v>277.36</v>
      </c>
      <c r="G1506" s="5" t="s">
        <v>82</v>
      </c>
      <c r="H1506" s="5" t="s">
        <v>83</v>
      </c>
    </row>
    <row r="1507" spans="1:8" x14ac:dyDescent="0.25">
      <c r="A1507" s="5">
        <v>1506</v>
      </c>
      <c r="B1507" s="5" t="s">
        <v>38</v>
      </c>
      <c r="C1507" s="5" t="s">
        <v>9</v>
      </c>
      <c r="D1507" s="5" t="s">
        <v>29</v>
      </c>
      <c r="E1507" s="6">
        <v>45075</v>
      </c>
      <c r="F1507" s="5">
        <v>348.31</v>
      </c>
      <c r="G1507" s="5" t="s">
        <v>81</v>
      </c>
      <c r="H1507" s="6">
        <v>45085</v>
      </c>
    </row>
    <row r="1508" spans="1:8" x14ac:dyDescent="0.25">
      <c r="A1508" s="5">
        <v>1507</v>
      </c>
      <c r="B1508" s="5" t="s">
        <v>64</v>
      </c>
      <c r="C1508" s="5" t="s">
        <v>14</v>
      </c>
      <c r="D1508" s="5" t="s">
        <v>24</v>
      </c>
      <c r="E1508" s="6">
        <v>44870</v>
      </c>
      <c r="F1508" s="5">
        <v>811.29</v>
      </c>
      <c r="G1508" s="5" t="s">
        <v>81</v>
      </c>
      <c r="H1508" s="6">
        <v>44888</v>
      </c>
    </row>
    <row r="1509" spans="1:8" x14ac:dyDescent="0.25">
      <c r="A1509" s="5">
        <v>1508</v>
      </c>
      <c r="B1509" s="5" t="s">
        <v>52</v>
      </c>
      <c r="C1509" s="5" t="s">
        <v>11</v>
      </c>
      <c r="D1509" s="5" t="s">
        <v>33</v>
      </c>
      <c r="E1509" s="6">
        <v>44878</v>
      </c>
      <c r="F1509" s="5">
        <v>709.4</v>
      </c>
      <c r="G1509" s="5" t="s">
        <v>81</v>
      </c>
      <c r="H1509" s="6">
        <v>44890</v>
      </c>
    </row>
    <row r="1510" spans="1:8" x14ac:dyDescent="0.25">
      <c r="A1510" s="5">
        <v>1509</v>
      </c>
      <c r="B1510" s="5" t="s">
        <v>44</v>
      </c>
      <c r="C1510" s="5" t="s">
        <v>9</v>
      </c>
      <c r="D1510" s="5" t="s">
        <v>20</v>
      </c>
      <c r="E1510" s="6">
        <v>44817</v>
      </c>
      <c r="F1510" s="5">
        <v>979.91</v>
      </c>
      <c r="G1510" s="5" t="s">
        <v>81</v>
      </c>
      <c r="H1510" s="6">
        <v>44827</v>
      </c>
    </row>
    <row r="1511" spans="1:8" x14ac:dyDescent="0.25">
      <c r="A1511" s="5">
        <v>1510</v>
      </c>
      <c r="B1511" s="5" t="s">
        <v>54</v>
      </c>
      <c r="C1511" s="5" t="s">
        <v>14</v>
      </c>
      <c r="D1511" s="5" t="s">
        <v>33</v>
      </c>
      <c r="E1511" s="6">
        <v>45128</v>
      </c>
      <c r="F1511" s="5">
        <v>618.88</v>
      </c>
      <c r="G1511" s="5" t="s">
        <v>82</v>
      </c>
      <c r="H1511" s="5" t="s">
        <v>83</v>
      </c>
    </row>
    <row r="1512" spans="1:8" x14ac:dyDescent="0.25">
      <c r="A1512" s="5">
        <v>1511</v>
      </c>
      <c r="B1512" s="5" t="s">
        <v>36</v>
      </c>
      <c r="C1512" s="5" t="s">
        <v>14</v>
      </c>
      <c r="D1512" s="5" t="s">
        <v>22</v>
      </c>
      <c r="E1512" s="6">
        <v>44779</v>
      </c>
      <c r="F1512" s="5">
        <v>335.46</v>
      </c>
      <c r="G1512" s="5" t="s">
        <v>82</v>
      </c>
      <c r="H1512" s="5" t="s">
        <v>83</v>
      </c>
    </row>
    <row r="1513" spans="1:8" x14ac:dyDescent="0.25">
      <c r="A1513" s="5">
        <v>1512</v>
      </c>
      <c r="B1513" s="5" t="s">
        <v>68</v>
      </c>
      <c r="C1513" s="5" t="s">
        <v>14</v>
      </c>
      <c r="D1513" s="5" t="s">
        <v>20</v>
      </c>
      <c r="E1513" s="6">
        <v>45391</v>
      </c>
      <c r="F1513" s="5">
        <v>615.94000000000005</v>
      </c>
      <c r="G1513" s="5" t="s">
        <v>81</v>
      </c>
      <c r="H1513" s="6">
        <v>45409</v>
      </c>
    </row>
    <row r="1514" spans="1:8" x14ac:dyDescent="0.25">
      <c r="A1514" s="5">
        <v>1513</v>
      </c>
      <c r="B1514" s="5" t="s">
        <v>52</v>
      </c>
      <c r="C1514" s="5" t="s">
        <v>7</v>
      </c>
      <c r="D1514" s="5" t="s">
        <v>30</v>
      </c>
      <c r="E1514" s="6">
        <v>45289</v>
      </c>
      <c r="F1514" s="5">
        <v>270.38</v>
      </c>
      <c r="G1514" s="5" t="s">
        <v>82</v>
      </c>
      <c r="H1514" s="5" t="s">
        <v>83</v>
      </c>
    </row>
    <row r="1515" spans="1:8" x14ac:dyDescent="0.25">
      <c r="A1515" s="5">
        <v>1514</v>
      </c>
      <c r="B1515" s="5" t="s">
        <v>38</v>
      </c>
      <c r="C1515" s="5" t="s">
        <v>4</v>
      </c>
      <c r="D1515" s="5" t="s">
        <v>32</v>
      </c>
      <c r="E1515" s="6">
        <v>45203</v>
      </c>
      <c r="F1515" s="5">
        <v>702.99</v>
      </c>
      <c r="G1515" s="5" t="s">
        <v>81</v>
      </c>
      <c r="H1515" s="6">
        <v>45205</v>
      </c>
    </row>
    <row r="1516" spans="1:8" x14ac:dyDescent="0.25">
      <c r="A1516" s="5">
        <v>1515</v>
      </c>
      <c r="B1516" s="5" t="s">
        <v>64</v>
      </c>
      <c r="C1516" s="5" t="s">
        <v>2</v>
      </c>
      <c r="D1516" s="5" t="s">
        <v>33</v>
      </c>
      <c r="E1516" s="6">
        <v>45111</v>
      </c>
      <c r="F1516" s="5">
        <v>883.29</v>
      </c>
      <c r="G1516" s="5" t="s">
        <v>81</v>
      </c>
      <c r="H1516" s="6">
        <v>45112</v>
      </c>
    </row>
    <row r="1517" spans="1:8" x14ac:dyDescent="0.25">
      <c r="A1517" s="5">
        <v>1516</v>
      </c>
      <c r="B1517" s="5" t="s">
        <v>68</v>
      </c>
      <c r="C1517" s="5" t="s">
        <v>7</v>
      </c>
      <c r="D1517" s="5" t="s">
        <v>22</v>
      </c>
      <c r="E1517" s="6">
        <v>44800</v>
      </c>
      <c r="F1517" s="5">
        <v>611.79999999999995</v>
      </c>
      <c r="G1517" s="5" t="s">
        <v>82</v>
      </c>
      <c r="H1517" s="5" t="s">
        <v>83</v>
      </c>
    </row>
    <row r="1518" spans="1:8" x14ac:dyDescent="0.25">
      <c r="A1518" s="5">
        <v>1517</v>
      </c>
      <c r="B1518" s="5" t="s">
        <v>74</v>
      </c>
      <c r="C1518" s="5" t="s">
        <v>14</v>
      </c>
      <c r="D1518" s="5" t="s">
        <v>32</v>
      </c>
      <c r="E1518" s="6">
        <v>45240</v>
      </c>
      <c r="F1518" s="5">
        <v>392.16</v>
      </c>
      <c r="G1518" s="5" t="s">
        <v>81</v>
      </c>
      <c r="H1518" s="6">
        <v>45258</v>
      </c>
    </row>
    <row r="1519" spans="1:8" x14ac:dyDescent="0.25">
      <c r="A1519" s="5">
        <v>1518</v>
      </c>
      <c r="B1519" s="5" t="s">
        <v>68</v>
      </c>
      <c r="C1519" s="5" t="s">
        <v>7</v>
      </c>
      <c r="D1519" s="5" t="s">
        <v>31</v>
      </c>
      <c r="E1519" s="6">
        <v>45185</v>
      </c>
      <c r="F1519" s="5">
        <v>536.86</v>
      </c>
      <c r="G1519" s="5" t="s">
        <v>81</v>
      </c>
      <c r="H1519" s="6">
        <v>45193</v>
      </c>
    </row>
    <row r="1520" spans="1:8" x14ac:dyDescent="0.25">
      <c r="A1520" s="5">
        <v>1519</v>
      </c>
      <c r="B1520" s="5" t="s">
        <v>60</v>
      </c>
      <c r="C1520" s="5" t="s">
        <v>4</v>
      </c>
      <c r="D1520" s="5" t="s">
        <v>33</v>
      </c>
      <c r="E1520" s="6">
        <v>45278</v>
      </c>
      <c r="F1520" s="5">
        <v>755.44</v>
      </c>
      <c r="G1520" s="5" t="s">
        <v>81</v>
      </c>
      <c r="H1520" s="6">
        <v>45280</v>
      </c>
    </row>
    <row r="1521" spans="1:8" x14ac:dyDescent="0.25">
      <c r="A1521" s="5">
        <v>1520</v>
      </c>
      <c r="B1521" s="5" t="s">
        <v>54</v>
      </c>
      <c r="C1521" s="5" t="s">
        <v>15</v>
      </c>
      <c r="D1521" s="5" t="s">
        <v>24</v>
      </c>
      <c r="E1521" s="6">
        <v>44973</v>
      </c>
      <c r="F1521" s="5">
        <v>142.18</v>
      </c>
      <c r="G1521" s="5" t="s">
        <v>81</v>
      </c>
      <c r="H1521" s="6">
        <v>44993</v>
      </c>
    </row>
    <row r="1522" spans="1:8" x14ac:dyDescent="0.25">
      <c r="A1522" s="5">
        <v>1521</v>
      </c>
      <c r="B1522" s="5" t="s">
        <v>60</v>
      </c>
      <c r="C1522" s="5" t="s">
        <v>10</v>
      </c>
      <c r="D1522" s="5" t="s">
        <v>29</v>
      </c>
      <c r="E1522" s="6">
        <v>45152</v>
      </c>
      <c r="F1522" s="5">
        <v>469.51</v>
      </c>
      <c r="G1522" s="5" t="s">
        <v>81</v>
      </c>
      <c r="H1522" s="6">
        <v>45158</v>
      </c>
    </row>
    <row r="1523" spans="1:8" x14ac:dyDescent="0.25">
      <c r="A1523" s="5">
        <v>1522</v>
      </c>
      <c r="B1523" s="5" t="s">
        <v>64</v>
      </c>
      <c r="C1523" s="5" t="s">
        <v>9</v>
      </c>
      <c r="D1523" s="5" t="s">
        <v>32</v>
      </c>
      <c r="E1523" s="6">
        <v>44834</v>
      </c>
      <c r="F1523" s="5">
        <v>834.88</v>
      </c>
      <c r="G1523" s="5" t="s">
        <v>81</v>
      </c>
      <c r="H1523" s="6">
        <v>44844</v>
      </c>
    </row>
    <row r="1524" spans="1:8" x14ac:dyDescent="0.25">
      <c r="A1524" s="5">
        <v>1523</v>
      </c>
      <c r="B1524" s="5" t="s">
        <v>68</v>
      </c>
      <c r="C1524" s="5" t="s">
        <v>11</v>
      </c>
      <c r="D1524" s="5" t="s">
        <v>31</v>
      </c>
      <c r="E1524" s="6">
        <v>44929</v>
      </c>
      <c r="F1524" s="5">
        <v>175.96</v>
      </c>
      <c r="G1524" s="5" t="s">
        <v>81</v>
      </c>
      <c r="H1524" s="6">
        <v>44941</v>
      </c>
    </row>
    <row r="1525" spans="1:8" x14ac:dyDescent="0.25">
      <c r="A1525" s="5">
        <v>1524</v>
      </c>
      <c r="B1525" s="5" t="s">
        <v>62</v>
      </c>
      <c r="C1525" s="5" t="s">
        <v>13</v>
      </c>
      <c r="D1525" s="5" t="s">
        <v>32</v>
      </c>
      <c r="E1525" s="6">
        <v>44973</v>
      </c>
      <c r="F1525" s="5">
        <v>851.81</v>
      </c>
      <c r="G1525" s="5" t="s">
        <v>82</v>
      </c>
      <c r="H1525" s="5" t="s">
        <v>83</v>
      </c>
    </row>
    <row r="1526" spans="1:8" x14ac:dyDescent="0.25">
      <c r="A1526" s="5">
        <v>1525</v>
      </c>
      <c r="B1526" s="5" t="s">
        <v>74</v>
      </c>
      <c r="C1526" s="5" t="s">
        <v>10</v>
      </c>
      <c r="D1526" s="5" t="s">
        <v>24</v>
      </c>
      <c r="E1526" s="6">
        <v>45364</v>
      </c>
      <c r="F1526" s="5">
        <v>480.31</v>
      </c>
      <c r="G1526" s="5" t="s">
        <v>82</v>
      </c>
      <c r="H1526" s="5" t="s">
        <v>83</v>
      </c>
    </row>
    <row r="1527" spans="1:8" x14ac:dyDescent="0.25">
      <c r="A1527" s="5">
        <v>1526</v>
      </c>
      <c r="B1527" s="5" t="s">
        <v>64</v>
      </c>
      <c r="C1527" s="5" t="s">
        <v>7</v>
      </c>
      <c r="D1527" s="5" t="s">
        <v>26</v>
      </c>
      <c r="E1527" s="6">
        <v>45431</v>
      </c>
      <c r="F1527" s="5">
        <v>209.8</v>
      </c>
      <c r="G1527" s="5" t="s">
        <v>81</v>
      </c>
      <c r="H1527" s="6">
        <v>45439</v>
      </c>
    </row>
    <row r="1528" spans="1:8" x14ac:dyDescent="0.25">
      <c r="A1528" s="5">
        <v>1527</v>
      </c>
      <c r="B1528" s="5" t="s">
        <v>72</v>
      </c>
      <c r="C1528" s="5" t="s">
        <v>2</v>
      </c>
      <c r="D1528" s="5" t="s">
        <v>26</v>
      </c>
      <c r="E1528" s="6">
        <v>45177</v>
      </c>
      <c r="F1528" s="5">
        <v>256.98</v>
      </c>
      <c r="G1528" s="5" t="s">
        <v>82</v>
      </c>
      <c r="H1528" s="5" t="s">
        <v>83</v>
      </c>
    </row>
    <row r="1529" spans="1:8" x14ac:dyDescent="0.25">
      <c r="A1529" s="5">
        <v>1528</v>
      </c>
      <c r="B1529" s="5" t="s">
        <v>54</v>
      </c>
      <c r="C1529" s="5" t="s">
        <v>7</v>
      </c>
      <c r="D1529" s="5" t="s">
        <v>22</v>
      </c>
      <c r="E1529" s="6">
        <v>45044</v>
      </c>
      <c r="F1529" s="5">
        <v>992.78</v>
      </c>
      <c r="G1529" s="5" t="s">
        <v>81</v>
      </c>
      <c r="H1529" s="6">
        <v>45052</v>
      </c>
    </row>
    <row r="1530" spans="1:8" x14ac:dyDescent="0.25">
      <c r="A1530" s="5">
        <v>1529</v>
      </c>
      <c r="B1530" s="5" t="s">
        <v>60</v>
      </c>
      <c r="C1530" s="5" t="s">
        <v>10</v>
      </c>
      <c r="D1530" s="5" t="s">
        <v>26</v>
      </c>
      <c r="E1530" s="6">
        <v>45185</v>
      </c>
      <c r="F1530" s="5">
        <v>163.55000000000001</v>
      </c>
      <c r="G1530" s="5" t="s">
        <v>81</v>
      </c>
      <c r="H1530" s="6">
        <v>45191</v>
      </c>
    </row>
    <row r="1531" spans="1:8" x14ac:dyDescent="0.25">
      <c r="A1531" s="5">
        <v>1530</v>
      </c>
      <c r="B1531" s="5" t="s">
        <v>74</v>
      </c>
      <c r="C1531" s="5" t="s">
        <v>13</v>
      </c>
      <c r="D1531" s="5" t="s">
        <v>26</v>
      </c>
      <c r="E1531" s="6">
        <v>45350</v>
      </c>
      <c r="F1531" s="5">
        <v>239.74</v>
      </c>
      <c r="G1531" s="5" t="s">
        <v>81</v>
      </c>
      <c r="H1531" s="6">
        <v>45365</v>
      </c>
    </row>
    <row r="1532" spans="1:8" x14ac:dyDescent="0.25">
      <c r="A1532" s="5">
        <v>1531</v>
      </c>
      <c r="B1532" s="5" t="s">
        <v>54</v>
      </c>
      <c r="C1532" s="5" t="s">
        <v>5</v>
      </c>
      <c r="D1532" s="5" t="s">
        <v>30</v>
      </c>
      <c r="E1532" s="6">
        <v>45222</v>
      </c>
      <c r="F1532" s="5">
        <v>182.91</v>
      </c>
      <c r="G1532" s="5" t="s">
        <v>81</v>
      </c>
      <c r="H1532" s="6">
        <v>45226</v>
      </c>
    </row>
    <row r="1533" spans="1:8" x14ac:dyDescent="0.25">
      <c r="A1533" s="5">
        <v>1532</v>
      </c>
      <c r="B1533" s="5" t="s">
        <v>66</v>
      </c>
      <c r="C1533" s="5" t="s">
        <v>15</v>
      </c>
      <c r="D1533" s="5" t="s">
        <v>32</v>
      </c>
      <c r="E1533" s="6">
        <v>45007</v>
      </c>
      <c r="F1533" s="5">
        <v>939.79</v>
      </c>
      <c r="G1533" s="5" t="s">
        <v>81</v>
      </c>
      <c r="H1533" s="6">
        <v>45027</v>
      </c>
    </row>
    <row r="1534" spans="1:8" x14ac:dyDescent="0.25">
      <c r="A1534" s="5">
        <v>1533</v>
      </c>
      <c r="B1534" s="5" t="s">
        <v>44</v>
      </c>
      <c r="C1534" s="5" t="s">
        <v>10</v>
      </c>
      <c r="D1534" s="5" t="s">
        <v>28</v>
      </c>
      <c r="E1534" s="6">
        <v>45039</v>
      </c>
      <c r="F1534" s="5">
        <v>747.96</v>
      </c>
      <c r="G1534" s="5" t="s">
        <v>82</v>
      </c>
      <c r="H1534" s="5" t="s">
        <v>83</v>
      </c>
    </row>
    <row r="1535" spans="1:8" x14ac:dyDescent="0.25">
      <c r="A1535" s="5">
        <v>1534</v>
      </c>
      <c r="B1535" s="5" t="s">
        <v>72</v>
      </c>
      <c r="C1535" s="5" t="s">
        <v>14</v>
      </c>
      <c r="D1535" s="5" t="s">
        <v>29</v>
      </c>
      <c r="E1535" s="6">
        <v>45208</v>
      </c>
      <c r="F1535" s="5">
        <v>449.25</v>
      </c>
      <c r="G1535" s="5" t="s">
        <v>81</v>
      </c>
      <c r="H1535" s="6">
        <v>45226</v>
      </c>
    </row>
    <row r="1536" spans="1:8" x14ac:dyDescent="0.25">
      <c r="A1536" s="5">
        <v>1535</v>
      </c>
      <c r="B1536" s="5" t="s">
        <v>60</v>
      </c>
      <c r="C1536" s="5" t="s">
        <v>2</v>
      </c>
      <c r="D1536" s="5" t="s">
        <v>22</v>
      </c>
      <c r="E1536" s="6">
        <v>45109</v>
      </c>
      <c r="F1536" s="5">
        <v>954.73</v>
      </c>
      <c r="G1536" s="5" t="s">
        <v>81</v>
      </c>
      <c r="H1536" s="6">
        <v>45110</v>
      </c>
    </row>
    <row r="1537" spans="1:8" x14ac:dyDescent="0.25">
      <c r="A1537" s="5">
        <v>1536</v>
      </c>
      <c r="B1537" s="5" t="s">
        <v>62</v>
      </c>
      <c r="C1537" s="5" t="s">
        <v>4</v>
      </c>
      <c r="D1537" s="5" t="s">
        <v>31</v>
      </c>
      <c r="E1537" s="6">
        <v>45110</v>
      </c>
      <c r="F1537" s="5">
        <v>603.14</v>
      </c>
      <c r="G1537" s="5" t="s">
        <v>81</v>
      </c>
      <c r="H1537" s="6">
        <v>45112</v>
      </c>
    </row>
    <row r="1538" spans="1:8" x14ac:dyDescent="0.25">
      <c r="A1538" s="5">
        <v>1537</v>
      </c>
      <c r="B1538" s="5" t="s">
        <v>64</v>
      </c>
      <c r="C1538" s="5" t="s">
        <v>2</v>
      </c>
      <c r="D1538" s="5" t="s">
        <v>24</v>
      </c>
      <c r="E1538" s="6">
        <v>45268</v>
      </c>
      <c r="F1538" s="5">
        <v>881.15</v>
      </c>
      <c r="G1538" s="5" t="s">
        <v>81</v>
      </c>
      <c r="H1538" s="6">
        <v>45269</v>
      </c>
    </row>
    <row r="1539" spans="1:8" x14ac:dyDescent="0.25">
      <c r="A1539" s="5">
        <v>1538</v>
      </c>
      <c r="B1539" s="5" t="s">
        <v>60</v>
      </c>
      <c r="C1539" s="5" t="s">
        <v>13</v>
      </c>
      <c r="D1539" s="5" t="s">
        <v>31</v>
      </c>
      <c r="E1539" s="6">
        <v>45405</v>
      </c>
      <c r="F1539" s="5">
        <v>357.49</v>
      </c>
      <c r="G1539" s="5" t="s">
        <v>81</v>
      </c>
      <c r="H1539" s="6">
        <v>45420</v>
      </c>
    </row>
    <row r="1540" spans="1:8" x14ac:dyDescent="0.25">
      <c r="A1540" s="5">
        <v>1539</v>
      </c>
      <c r="B1540" s="5" t="s">
        <v>74</v>
      </c>
      <c r="C1540" s="5" t="s">
        <v>9</v>
      </c>
      <c r="D1540" s="5" t="s">
        <v>30</v>
      </c>
      <c r="E1540" s="6">
        <v>45227</v>
      </c>
      <c r="F1540" s="5">
        <v>415.9</v>
      </c>
      <c r="G1540" s="5" t="s">
        <v>81</v>
      </c>
      <c r="H1540" s="6">
        <v>45237</v>
      </c>
    </row>
    <row r="1541" spans="1:8" x14ac:dyDescent="0.25">
      <c r="A1541" s="5">
        <v>1540</v>
      </c>
      <c r="B1541" s="5" t="s">
        <v>48</v>
      </c>
      <c r="C1541" s="5" t="s">
        <v>11</v>
      </c>
      <c r="D1541" s="5" t="s">
        <v>26</v>
      </c>
      <c r="E1541" s="6">
        <v>45251</v>
      </c>
      <c r="F1541" s="5">
        <v>628.04999999999995</v>
      </c>
      <c r="G1541" s="5" t="s">
        <v>81</v>
      </c>
      <c r="H1541" s="6">
        <v>45263</v>
      </c>
    </row>
    <row r="1542" spans="1:8" x14ac:dyDescent="0.25">
      <c r="A1542" s="5">
        <v>1541</v>
      </c>
      <c r="B1542" s="5" t="s">
        <v>64</v>
      </c>
      <c r="C1542" s="5" t="s">
        <v>10</v>
      </c>
      <c r="D1542" s="5" t="s">
        <v>33</v>
      </c>
      <c r="E1542" s="6">
        <v>45318</v>
      </c>
      <c r="F1542" s="5">
        <v>636.55999999999995</v>
      </c>
      <c r="G1542" s="5" t="s">
        <v>81</v>
      </c>
      <c r="H1542" s="6">
        <v>45324</v>
      </c>
    </row>
    <row r="1543" spans="1:8" x14ac:dyDescent="0.25">
      <c r="A1543" s="5">
        <v>1542</v>
      </c>
      <c r="B1543" s="5" t="s">
        <v>72</v>
      </c>
      <c r="C1543" s="5" t="s">
        <v>4</v>
      </c>
      <c r="D1543" s="5" t="s">
        <v>32</v>
      </c>
      <c r="E1543" s="6">
        <v>45384</v>
      </c>
      <c r="F1543" s="5">
        <v>957.03</v>
      </c>
      <c r="G1543" s="5" t="s">
        <v>81</v>
      </c>
      <c r="H1543" s="6">
        <v>45386</v>
      </c>
    </row>
    <row r="1544" spans="1:8" x14ac:dyDescent="0.25">
      <c r="A1544" s="5">
        <v>1543</v>
      </c>
      <c r="B1544" s="5" t="s">
        <v>36</v>
      </c>
      <c r="C1544" s="5" t="s">
        <v>9</v>
      </c>
      <c r="D1544" s="5" t="s">
        <v>32</v>
      </c>
      <c r="E1544" s="6">
        <v>44861</v>
      </c>
      <c r="F1544" s="5">
        <v>639.38</v>
      </c>
      <c r="G1544" s="5" t="s">
        <v>82</v>
      </c>
      <c r="H1544" s="5" t="s">
        <v>83</v>
      </c>
    </row>
    <row r="1545" spans="1:8" x14ac:dyDescent="0.25">
      <c r="A1545" s="5">
        <v>1544</v>
      </c>
      <c r="B1545" s="5" t="s">
        <v>52</v>
      </c>
      <c r="C1545" s="5" t="s">
        <v>9</v>
      </c>
      <c r="D1545" s="5" t="s">
        <v>33</v>
      </c>
      <c r="E1545" s="6">
        <v>45244</v>
      </c>
      <c r="F1545" s="5">
        <v>280.06</v>
      </c>
      <c r="G1545" s="5" t="s">
        <v>81</v>
      </c>
      <c r="H1545" s="6">
        <v>45254</v>
      </c>
    </row>
    <row r="1546" spans="1:8" x14ac:dyDescent="0.25">
      <c r="A1546" s="5">
        <v>1545</v>
      </c>
      <c r="B1546" s="5" t="s">
        <v>54</v>
      </c>
      <c r="C1546" s="5" t="s">
        <v>9</v>
      </c>
      <c r="D1546" s="5" t="s">
        <v>33</v>
      </c>
      <c r="E1546" s="6">
        <v>45234</v>
      </c>
      <c r="F1546" s="5">
        <v>791.14</v>
      </c>
      <c r="G1546" s="5" t="s">
        <v>82</v>
      </c>
      <c r="H1546" s="5" t="s">
        <v>83</v>
      </c>
    </row>
    <row r="1547" spans="1:8" x14ac:dyDescent="0.25">
      <c r="A1547" s="5">
        <v>1546</v>
      </c>
      <c r="B1547" s="5" t="s">
        <v>74</v>
      </c>
      <c r="C1547" s="5" t="s">
        <v>14</v>
      </c>
      <c r="D1547" s="5" t="s">
        <v>29</v>
      </c>
      <c r="E1547" s="6">
        <v>45338</v>
      </c>
      <c r="F1547" s="5">
        <v>661.79</v>
      </c>
      <c r="G1547" s="5" t="s">
        <v>81</v>
      </c>
      <c r="H1547" s="6">
        <v>45356</v>
      </c>
    </row>
    <row r="1548" spans="1:8" x14ac:dyDescent="0.25">
      <c r="A1548" s="5">
        <v>1547</v>
      </c>
      <c r="B1548" s="5" t="s">
        <v>70</v>
      </c>
      <c r="C1548" s="5" t="s">
        <v>9</v>
      </c>
      <c r="D1548" s="5" t="s">
        <v>30</v>
      </c>
      <c r="E1548" s="6">
        <v>45287</v>
      </c>
      <c r="F1548" s="5">
        <v>581.26</v>
      </c>
      <c r="G1548" s="5" t="s">
        <v>81</v>
      </c>
      <c r="H1548" s="6">
        <v>45297</v>
      </c>
    </row>
    <row r="1549" spans="1:8" x14ac:dyDescent="0.25">
      <c r="A1549" s="5">
        <v>1548</v>
      </c>
      <c r="B1549" s="5" t="s">
        <v>64</v>
      </c>
      <c r="C1549" s="5" t="s">
        <v>2</v>
      </c>
      <c r="D1549" s="5" t="s">
        <v>24</v>
      </c>
      <c r="E1549" s="6">
        <v>44897</v>
      </c>
      <c r="F1549" s="5">
        <v>205.39</v>
      </c>
      <c r="G1549" s="5" t="s">
        <v>81</v>
      </c>
      <c r="H1549" s="6">
        <v>44898</v>
      </c>
    </row>
    <row r="1550" spans="1:8" x14ac:dyDescent="0.25">
      <c r="A1550" s="5">
        <v>1549</v>
      </c>
      <c r="B1550" s="5" t="s">
        <v>46</v>
      </c>
      <c r="C1550" s="5" t="s">
        <v>13</v>
      </c>
      <c r="D1550" s="5" t="s">
        <v>26</v>
      </c>
      <c r="E1550" s="6">
        <v>45289</v>
      </c>
      <c r="F1550" s="5">
        <v>710.64</v>
      </c>
      <c r="G1550" s="5" t="s">
        <v>81</v>
      </c>
      <c r="H1550" s="6">
        <v>45304</v>
      </c>
    </row>
    <row r="1551" spans="1:8" x14ac:dyDescent="0.25">
      <c r="A1551" s="5">
        <v>1550</v>
      </c>
      <c r="B1551" s="5" t="s">
        <v>64</v>
      </c>
      <c r="C1551" s="5" t="s">
        <v>2</v>
      </c>
      <c r="D1551" s="5" t="s">
        <v>33</v>
      </c>
      <c r="E1551" s="6">
        <v>45373</v>
      </c>
      <c r="F1551" s="5">
        <v>877.73</v>
      </c>
      <c r="G1551" s="5" t="s">
        <v>81</v>
      </c>
      <c r="H1551" s="6">
        <v>45374</v>
      </c>
    </row>
    <row r="1552" spans="1:8" x14ac:dyDescent="0.25">
      <c r="A1552" s="5">
        <v>1551</v>
      </c>
      <c r="B1552" s="5" t="s">
        <v>62</v>
      </c>
      <c r="C1552" s="5" t="s">
        <v>13</v>
      </c>
      <c r="D1552" s="5" t="s">
        <v>20</v>
      </c>
      <c r="E1552" s="6">
        <v>45491</v>
      </c>
      <c r="F1552" s="5">
        <v>924.82</v>
      </c>
      <c r="G1552" s="5" t="s">
        <v>81</v>
      </c>
      <c r="H1552" s="6">
        <v>45506</v>
      </c>
    </row>
    <row r="1553" spans="1:8" x14ac:dyDescent="0.25">
      <c r="A1553" s="5">
        <v>1552</v>
      </c>
      <c r="B1553" s="5" t="s">
        <v>58</v>
      </c>
      <c r="C1553" s="5" t="s">
        <v>7</v>
      </c>
      <c r="D1553" s="5" t="s">
        <v>20</v>
      </c>
      <c r="E1553" s="6">
        <v>45305</v>
      </c>
      <c r="F1553" s="5">
        <v>910.67</v>
      </c>
      <c r="G1553" s="5" t="s">
        <v>81</v>
      </c>
      <c r="H1553" s="6">
        <v>45313</v>
      </c>
    </row>
    <row r="1554" spans="1:8" x14ac:dyDescent="0.25">
      <c r="A1554" s="5">
        <v>1553</v>
      </c>
      <c r="B1554" s="5" t="s">
        <v>44</v>
      </c>
      <c r="C1554" s="5" t="s">
        <v>15</v>
      </c>
      <c r="D1554" s="5" t="s">
        <v>20</v>
      </c>
      <c r="E1554" s="6">
        <v>44860</v>
      </c>
      <c r="F1554" s="5">
        <v>334.63</v>
      </c>
      <c r="G1554" s="5" t="s">
        <v>81</v>
      </c>
      <c r="H1554" s="6">
        <v>44880</v>
      </c>
    </row>
    <row r="1555" spans="1:8" x14ac:dyDescent="0.25">
      <c r="A1555" s="5">
        <v>1554</v>
      </c>
      <c r="B1555" s="5" t="s">
        <v>50</v>
      </c>
      <c r="C1555" s="5" t="s">
        <v>4</v>
      </c>
      <c r="D1555" s="5" t="s">
        <v>20</v>
      </c>
      <c r="E1555" s="6">
        <v>45468</v>
      </c>
      <c r="F1555" s="5">
        <v>695.02</v>
      </c>
      <c r="G1555" s="5" t="s">
        <v>82</v>
      </c>
      <c r="H1555" s="5" t="s">
        <v>83</v>
      </c>
    </row>
    <row r="1556" spans="1:8" x14ac:dyDescent="0.25">
      <c r="A1556" s="5">
        <v>1555</v>
      </c>
      <c r="B1556" s="5" t="s">
        <v>72</v>
      </c>
      <c r="C1556" s="5" t="s">
        <v>11</v>
      </c>
      <c r="D1556" s="5" t="s">
        <v>32</v>
      </c>
      <c r="E1556" s="6">
        <v>44941</v>
      </c>
      <c r="F1556" s="5">
        <v>967.18</v>
      </c>
      <c r="G1556" s="5" t="s">
        <v>82</v>
      </c>
      <c r="H1556" s="5" t="s">
        <v>83</v>
      </c>
    </row>
    <row r="1557" spans="1:8" x14ac:dyDescent="0.25">
      <c r="A1557" s="5">
        <v>1556</v>
      </c>
      <c r="B1557" s="5" t="s">
        <v>64</v>
      </c>
      <c r="C1557" s="5" t="s">
        <v>4</v>
      </c>
      <c r="D1557" s="5" t="s">
        <v>20</v>
      </c>
      <c r="E1557" s="6">
        <v>44850</v>
      </c>
      <c r="F1557" s="5">
        <v>959.89</v>
      </c>
      <c r="G1557" s="5" t="s">
        <v>82</v>
      </c>
      <c r="H1557" s="5" t="s">
        <v>83</v>
      </c>
    </row>
    <row r="1558" spans="1:8" x14ac:dyDescent="0.25">
      <c r="A1558" s="5">
        <v>1557</v>
      </c>
      <c r="B1558" s="5" t="s">
        <v>66</v>
      </c>
      <c r="C1558" s="5" t="s">
        <v>7</v>
      </c>
      <c r="D1558" s="5" t="s">
        <v>20</v>
      </c>
      <c r="E1558" s="6">
        <v>45190</v>
      </c>
      <c r="F1558" s="5">
        <v>747.54</v>
      </c>
      <c r="G1558" s="5" t="s">
        <v>81</v>
      </c>
      <c r="H1558" s="6">
        <v>45198</v>
      </c>
    </row>
    <row r="1559" spans="1:8" x14ac:dyDescent="0.25">
      <c r="A1559" s="5">
        <v>1558</v>
      </c>
      <c r="B1559" s="5" t="s">
        <v>56</v>
      </c>
      <c r="C1559" s="5" t="s">
        <v>11</v>
      </c>
      <c r="D1559" s="5" t="s">
        <v>26</v>
      </c>
      <c r="E1559" s="6">
        <v>44819</v>
      </c>
      <c r="F1559" s="5">
        <v>222.14</v>
      </c>
      <c r="G1559" s="5" t="s">
        <v>82</v>
      </c>
      <c r="H1559" s="5" t="s">
        <v>83</v>
      </c>
    </row>
    <row r="1560" spans="1:8" x14ac:dyDescent="0.25">
      <c r="A1560" s="5">
        <v>1559</v>
      </c>
      <c r="B1560" s="5" t="s">
        <v>62</v>
      </c>
      <c r="C1560" s="5" t="s">
        <v>4</v>
      </c>
      <c r="D1560" s="5" t="s">
        <v>30</v>
      </c>
      <c r="E1560" s="6">
        <v>45296</v>
      </c>
      <c r="F1560" s="5">
        <v>172.51</v>
      </c>
      <c r="G1560" s="5" t="s">
        <v>82</v>
      </c>
      <c r="H1560" s="5" t="s">
        <v>83</v>
      </c>
    </row>
    <row r="1561" spans="1:8" x14ac:dyDescent="0.25">
      <c r="A1561" s="5">
        <v>1560</v>
      </c>
      <c r="B1561" s="5" t="s">
        <v>50</v>
      </c>
      <c r="C1561" s="5" t="s">
        <v>4</v>
      </c>
      <c r="D1561" s="5" t="s">
        <v>33</v>
      </c>
      <c r="E1561" s="6">
        <v>45406</v>
      </c>
      <c r="F1561" s="5">
        <v>237.2</v>
      </c>
      <c r="G1561" s="5" t="s">
        <v>81</v>
      </c>
      <c r="H1561" s="6">
        <v>45408</v>
      </c>
    </row>
    <row r="1562" spans="1:8" x14ac:dyDescent="0.25">
      <c r="A1562" s="5">
        <v>1561</v>
      </c>
      <c r="B1562" s="5" t="s">
        <v>46</v>
      </c>
      <c r="C1562" s="5" t="s">
        <v>11</v>
      </c>
      <c r="D1562" s="5" t="s">
        <v>22</v>
      </c>
      <c r="E1562" s="6">
        <v>45221</v>
      </c>
      <c r="F1562" s="5">
        <v>606.73</v>
      </c>
      <c r="G1562" s="5" t="s">
        <v>81</v>
      </c>
      <c r="H1562" s="6">
        <v>45233</v>
      </c>
    </row>
    <row r="1563" spans="1:8" x14ac:dyDescent="0.25">
      <c r="A1563" s="5">
        <v>1562</v>
      </c>
      <c r="B1563" s="5" t="s">
        <v>52</v>
      </c>
      <c r="C1563" s="5" t="s">
        <v>11</v>
      </c>
      <c r="D1563" s="5" t="s">
        <v>24</v>
      </c>
      <c r="E1563" s="6">
        <v>45062</v>
      </c>
      <c r="F1563" s="5">
        <v>845.67</v>
      </c>
      <c r="G1563" s="5" t="s">
        <v>81</v>
      </c>
      <c r="H1563" s="6">
        <v>45074</v>
      </c>
    </row>
    <row r="1564" spans="1:8" x14ac:dyDescent="0.25">
      <c r="A1564" s="5">
        <v>1563</v>
      </c>
      <c r="B1564" s="5" t="s">
        <v>68</v>
      </c>
      <c r="C1564" s="5" t="s">
        <v>4</v>
      </c>
      <c r="D1564" s="5" t="s">
        <v>22</v>
      </c>
      <c r="E1564" s="6">
        <v>44830</v>
      </c>
      <c r="F1564" s="5">
        <v>885.3</v>
      </c>
      <c r="G1564" s="5" t="s">
        <v>81</v>
      </c>
      <c r="H1564" s="6">
        <v>44832</v>
      </c>
    </row>
    <row r="1565" spans="1:8" x14ac:dyDescent="0.25">
      <c r="A1565" s="5">
        <v>1564</v>
      </c>
      <c r="B1565" s="5" t="s">
        <v>60</v>
      </c>
      <c r="C1565" s="5" t="s">
        <v>14</v>
      </c>
      <c r="D1565" s="5" t="s">
        <v>30</v>
      </c>
      <c r="E1565" s="6">
        <v>45355</v>
      </c>
      <c r="F1565" s="5">
        <v>978.35</v>
      </c>
      <c r="G1565" s="5" t="s">
        <v>82</v>
      </c>
      <c r="H1565" s="5" t="s">
        <v>83</v>
      </c>
    </row>
    <row r="1566" spans="1:8" x14ac:dyDescent="0.25">
      <c r="A1566" s="5">
        <v>1565</v>
      </c>
      <c r="B1566" s="5" t="s">
        <v>70</v>
      </c>
      <c r="C1566" s="5" t="s">
        <v>10</v>
      </c>
      <c r="D1566" s="5" t="s">
        <v>22</v>
      </c>
      <c r="E1566" s="6">
        <v>45441</v>
      </c>
      <c r="F1566" s="5">
        <v>547.34</v>
      </c>
      <c r="G1566" s="5" t="s">
        <v>82</v>
      </c>
      <c r="H1566" s="5" t="s">
        <v>83</v>
      </c>
    </row>
    <row r="1567" spans="1:8" x14ac:dyDescent="0.25">
      <c r="A1567" s="5">
        <v>1566</v>
      </c>
      <c r="B1567" s="5" t="s">
        <v>52</v>
      </c>
      <c r="C1567" s="5" t="s">
        <v>15</v>
      </c>
      <c r="D1567" s="5" t="s">
        <v>26</v>
      </c>
      <c r="E1567" s="6">
        <v>45247</v>
      </c>
      <c r="F1567" s="5">
        <v>752.18</v>
      </c>
      <c r="G1567" s="5" t="s">
        <v>81</v>
      </c>
      <c r="H1567" s="6">
        <v>45267</v>
      </c>
    </row>
    <row r="1568" spans="1:8" x14ac:dyDescent="0.25">
      <c r="A1568" s="5">
        <v>1567</v>
      </c>
      <c r="B1568" s="5" t="s">
        <v>62</v>
      </c>
      <c r="C1568" s="5" t="s">
        <v>2</v>
      </c>
      <c r="D1568" s="5" t="s">
        <v>33</v>
      </c>
      <c r="E1568" s="6">
        <v>44923</v>
      </c>
      <c r="F1568" s="5">
        <v>747.74</v>
      </c>
      <c r="G1568" s="5" t="s">
        <v>81</v>
      </c>
      <c r="H1568" s="6">
        <v>44924</v>
      </c>
    </row>
    <row r="1569" spans="1:8" x14ac:dyDescent="0.25">
      <c r="A1569" s="5">
        <v>1568</v>
      </c>
      <c r="B1569" s="5" t="s">
        <v>56</v>
      </c>
      <c r="C1569" s="5" t="s">
        <v>13</v>
      </c>
      <c r="D1569" s="5" t="s">
        <v>33</v>
      </c>
      <c r="E1569" s="6">
        <v>44819</v>
      </c>
      <c r="F1569" s="5">
        <v>248.25</v>
      </c>
      <c r="G1569" s="5" t="s">
        <v>82</v>
      </c>
      <c r="H1569" s="5" t="s">
        <v>83</v>
      </c>
    </row>
    <row r="1570" spans="1:8" x14ac:dyDescent="0.25">
      <c r="A1570" s="5">
        <v>1569</v>
      </c>
      <c r="B1570" s="5" t="s">
        <v>74</v>
      </c>
      <c r="C1570" s="5" t="s">
        <v>5</v>
      </c>
      <c r="D1570" s="5" t="s">
        <v>28</v>
      </c>
      <c r="E1570" s="6">
        <v>45117</v>
      </c>
      <c r="F1570" s="5">
        <v>947.95</v>
      </c>
      <c r="G1570" s="5" t="s">
        <v>81</v>
      </c>
      <c r="H1570" s="6">
        <v>45121</v>
      </c>
    </row>
    <row r="1571" spans="1:8" x14ac:dyDescent="0.25">
      <c r="A1571" s="5">
        <v>1570</v>
      </c>
      <c r="B1571" s="5" t="s">
        <v>54</v>
      </c>
      <c r="C1571" s="5" t="s">
        <v>2</v>
      </c>
      <c r="D1571" s="5" t="s">
        <v>30</v>
      </c>
      <c r="E1571" s="6">
        <v>44943</v>
      </c>
      <c r="F1571" s="5">
        <v>337.14</v>
      </c>
      <c r="G1571" s="5" t="s">
        <v>81</v>
      </c>
      <c r="H1571" s="6">
        <v>44944</v>
      </c>
    </row>
    <row r="1572" spans="1:8" x14ac:dyDescent="0.25">
      <c r="A1572" s="5">
        <v>1571</v>
      </c>
      <c r="B1572" s="5" t="s">
        <v>48</v>
      </c>
      <c r="C1572" s="5" t="s">
        <v>14</v>
      </c>
      <c r="D1572" s="5" t="s">
        <v>20</v>
      </c>
      <c r="E1572" s="6">
        <v>45443</v>
      </c>
      <c r="F1572" s="5">
        <v>495.64</v>
      </c>
      <c r="G1572" s="5" t="s">
        <v>81</v>
      </c>
      <c r="H1572" s="6">
        <v>45461</v>
      </c>
    </row>
    <row r="1573" spans="1:8" x14ac:dyDescent="0.25">
      <c r="A1573" s="5">
        <v>1572</v>
      </c>
      <c r="B1573" s="5" t="s">
        <v>36</v>
      </c>
      <c r="C1573" s="5" t="s">
        <v>5</v>
      </c>
      <c r="D1573" s="5" t="s">
        <v>30</v>
      </c>
      <c r="E1573" s="6">
        <v>45441</v>
      </c>
      <c r="F1573" s="5">
        <v>523.16999999999996</v>
      </c>
      <c r="G1573" s="5" t="s">
        <v>82</v>
      </c>
      <c r="H1573" s="5" t="s">
        <v>83</v>
      </c>
    </row>
    <row r="1574" spans="1:8" x14ac:dyDescent="0.25">
      <c r="A1574" s="5">
        <v>1573</v>
      </c>
      <c r="B1574" s="5" t="s">
        <v>42</v>
      </c>
      <c r="C1574" s="5" t="s">
        <v>2</v>
      </c>
      <c r="D1574" s="5" t="s">
        <v>32</v>
      </c>
      <c r="E1574" s="6">
        <v>45275</v>
      </c>
      <c r="F1574" s="5">
        <v>847.64</v>
      </c>
      <c r="G1574" s="5" t="s">
        <v>82</v>
      </c>
      <c r="H1574" s="5" t="s">
        <v>83</v>
      </c>
    </row>
    <row r="1575" spans="1:8" x14ac:dyDescent="0.25">
      <c r="A1575" s="5">
        <v>1574</v>
      </c>
      <c r="B1575" s="5" t="s">
        <v>58</v>
      </c>
      <c r="C1575" s="5" t="s">
        <v>11</v>
      </c>
      <c r="D1575" s="5" t="s">
        <v>33</v>
      </c>
      <c r="E1575" s="6">
        <v>44799</v>
      </c>
      <c r="F1575" s="5">
        <v>487.41</v>
      </c>
      <c r="G1575" s="5" t="s">
        <v>82</v>
      </c>
      <c r="H1575" s="5" t="s">
        <v>83</v>
      </c>
    </row>
    <row r="1576" spans="1:8" x14ac:dyDescent="0.25">
      <c r="A1576" s="5">
        <v>1575</v>
      </c>
      <c r="B1576" s="5" t="s">
        <v>46</v>
      </c>
      <c r="C1576" s="5" t="s">
        <v>14</v>
      </c>
      <c r="D1576" s="5" t="s">
        <v>32</v>
      </c>
      <c r="E1576" s="6">
        <v>45344</v>
      </c>
      <c r="F1576" s="5">
        <v>565.85</v>
      </c>
      <c r="G1576" s="5" t="s">
        <v>82</v>
      </c>
      <c r="H1576" s="5" t="s">
        <v>83</v>
      </c>
    </row>
    <row r="1577" spans="1:8" x14ac:dyDescent="0.25">
      <c r="A1577" s="5">
        <v>1576</v>
      </c>
      <c r="B1577" s="5" t="s">
        <v>74</v>
      </c>
      <c r="C1577" s="5" t="s">
        <v>11</v>
      </c>
      <c r="D1577" s="5" t="s">
        <v>32</v>
      </c>
      <c r="E1577" s="6">
        <v>45304</v>
      </c>
      <c r="F1577" s="5">
        <v>383.71</v>
      </c>
      <c r="G1577" s="5" t="s">
        <v>81</v>
      </c>
      <c r="H1577" s="6">
        <v>45316</v>
      </c>
    </row>
    <row r="1578" spans="1:8" x14ac:dyDescent="0.25">
      <c r="A1578" s="5">
        <v>1577</v>
      </c>
      <c r="B1578" s="5" t="s">
        <v>50</v>
      </c>
      <c r="C1578" s="5" t="s">
        <v>13</v>
      </c>
      <c r="D1578" s="5" t="s">
        <v>26</v>
      </c>
      <c r="E1578" s="6">
        <v>44844</v>
      </c>
      <c r="F1578" s="5">
        <v>849.59</v>
      </c>
      <c r="G1578" s="5" t="s">
        <v>82</v>
      </c>
      <c r="H1578" s="5" t="s">
        <v>83</v>
      </c>
    </row>
    <row r="1579" spans="1:8" x14ac:dyDescent="0.25">
      <c r="A1579" s="5">
        <v>1578</v>
      </c>
      <c r="B1579" s="5" t="s">
        <v>58</v>
      </c>
      <c r="C1579" s="5" t="s">
        <v>10</v>
      </c>
      <c r="D1579" s="5" t="s">
        <v>22</v>
      </c>
      <c r="E1579" s="6">
        <v>45147</v>
      </c>
      <c r="F1579" s="5">
        <v>886.68</v>
      </c>
      <c r="G1579" s="5" t="s">
        <v>81</v>
      </c>
      <c r="H1579" s="6">
        <v>45153</v>
      </c>
    </row>
    <row r="1580" spans="1:8" x14ac:dyDescent="0.25">
      <c r="A1580" s="5">
        <v>1579</v>
      </c>
      <c r="B1580" s="5" t="s">
        <v>70</v>
      </c>
      <c r="C1580" s="5" t="s">
        <v>2</v>
      </c>
      <c r="D1580" s="5" t="s">
        <v>26</v>
      </c>
      <c r="E1580" s="6">
        <v>45292</v>
      </c>
      <c r="F1580" s="5">
        <v>463.31</v>
      </c>
      <c r="G1580" s="5" t="s">
        <v>81</v>
      </c>
      <c r="H1580" s="6">
        <v>45293</v>
      </c>
    </row>
    <row r="1581" spans="1:8" x14ac:dyDescent="0.25">
      <c r="A1581" s="5">
        <v>1580</v>
      </c>
      <c r="B1581" s="5" t="s">
        <v>52</v>
      </c>
      <c r="C1581" s="5" t="s">
        <v>7</v>
      </c>
      <c r="D1581" s="5" t="s">
        <v>28</v>
      </c>
      <c r="E1581" s="6">
        <v>45310</v>
      </c>
      <c r="F1581" s="5">
        <v>173.48</v>
      </c>
      <c r="G1581" s="5" t="s">
        <v>81</v>
      </c>
      <c r="H1581" s="6">
        <v>45318</v>
      </c>
    </row>
    <row r="1582" spans="1:8" x14ac:dyDescent="0.25">
      <c r="A1582" s="5">
        <v>1581</v>
      </c>
      <c r="B1582" s="5" t="s">
        <v>40</v>
      </c>
      <c r="C1582" s="5" t="s">
        <v>13</v>
      </c>
      <c r="D1582" s="5" t="s">
        <v>32</v>
      </c>
      <c r="E1582" s="6">
        <v>45405</v>
      </c>
      <c r="F1582" s="5">
        <v>931.56</v>
      </c>
      <c r="G1582" s="5" t="s">
        <v>82</v>
      </c>
      <c r="H1582" s="5" t="s">
        <v>83</v>
      </c>
    </row>
    <row r="1583" spans="1:8" x14ac:dyDescent="0.25">
      <c r="A1583" s="5">
        <v>1582</v>
      </c>
      <c r="B1583" s="5" t="s">
        <v>40</v>
      </c>
      <c r="C1583" s="5" t="s">
        <v>9</v>
      </c>
      <c r="D1583" s="5" t="s">
        <v>28</v>
      </c>
      <c r="E1583" s="6">
        <v>45205</v>
      </c>
      <c r="F1583" s="5">
        <v>687.32</v>
      </c>
      <c r="G1583" s="5" t="s">
        <v>82</v>
      </c>
      <c r="H1583" s="5" t="s">
        <v>83</v>
      </c>
    </row>
    <row r="1584" spans="1:8" x14ac:dyDescent="0.25">
      <c r="A1584" s="5">
        <v>1583</v>
      </c>
      <c r="B1584" s="5" t="s">
        <v>64</v>
      </c>
      <c r="C1584" s="5" t="s">
        <v>14</v>
      </c>
      <c r="D1584" s="5" t="s">
        <v>30</v>
      </c>
      <c r="E1584" s="6">
        <v>44807</v>
      </c>
      <c r="F1584" s="5">
        <v>494.3</v>
      </c>
      <c r="G1584" s="5" t="s">
        <v>81</v>
      </c>
      <c r="H1584" s="6">
        <v>44825</v>
      </c>
    </row>
    <row r="1585" spans="1:8" x14ac:dyDescent="0.25">
      <c r="A1585" s="5">
        <v>1584</v>
      </c>
      <c r="B1585" s="5" t="s">
        <v>58</v>
      </c>
      <c r="C1585" s="5" t="s">
        <v>10</v>
      </c>
      <c r="D1585" s="5" t="s">
        <v>26</v>
      </c>
      <c r="E1585" s="6">
        <v>45018</v>
      </c>
      <c r="F1585" s="5">
        <v>346.87</v>
      </c>
      <c r="G1585" s="5" t="s">
        <v>81</v>
      </c>
      <c r="H1585" s="6">
        <v>45024</v>
      </c>
    </row>
    <row r="1586" spans="1:8" x14ac:dyDescent="0.25">
      <c r="A1586" s="5">
        <v>1585</v>
      </c>
      <c r="B1586" s="5" t="s">
        <v>62</v>
      </c>
      <c r="C1586" s="5" t="s">
        <v>11</v>
      </c>
      <c r="D1586" s="5" t="s">
        <v>22</v>
      </c>
      <c r="E1586" s="6">
        <v>45134</v>
      </c>
      <c r="F1586" s="5">
        <v>146.1</v>
      </c>
      <c r="G1586" s="5" t="s">
        <v>81</v>
      </c>
      <c r="H1586" s="6">
        <v>45146</v>
      </c>
    </row>
    <row r="1587" spans="1:8" x14ac:dyDescent="0.25">
      <c r="A1587" s="5">
        <v>1586</v>
      </c>
      <c r="B1587" s="5" t="s">
        <v>46</v>
      </c>
      <c r="C1587" s="5" t="s">
        <v>14</v>
      </c>
      <c r="D1587" s="5" t="s">
        <v>33</v>
      </c>
      <c r="E1587" s="6">
        <v>45269</v>
      </c>
      <c r="F1587" s="5">
        <v>566.45000000000005</v>
      </c>
      <c r="G1587" s="5" t="s">
        <v>81</v>
      </c>
      <c r="H1587" s="6">
        <v>45287</v>
      </c>
    </row>
    <row r="1588" spans="1:8" x14ac:dyDescent="0.25">
      <c r="A1588" s="5">
        <v>1587</v>
      </c>
      <c r="B1588" s="5" t="s">
        <v>66</v>
      </c>
      <c r="C1588" s="5" t="s">
        <v>2</v>
      </c>
      <c r="D1588" s="5" t="s">
        <v>32</v>
      </c>
      <c r="E1588" s="6">
        <v>45191</v>
      </c>
      <c r="F1588" s="5">
        <v>914.26</v>
      </c>
      <c r="G1588" s="5" t="s">
        <v>82</v>
      </c>
      <c r="H1588" s="5" t="s">
        <v>83</v>
      </c>
    </row>
    <row r="1589" spans="1:8" x14ac:dyDescent="0.25">
      <c r="A1589" s="5">
        <v>1588</v>
      </c>
      <c r="B1589" s="5" t="s">
        <v>72</v>
      </c>
      <c r="C1589" s="5" t="s">
        <v>7</v>
      </c>
      <c r="D1589" s="5" t="s">
        <v>32</v>
      </c>
      <c r="E1589" s="6">
        <v>45279</v>
      </c>
      <c r="F1589" s="5">
        <v>894.78</v>
      </c>
      <c r="G1589" s="5" t="s">
        <v>81</v>
      </c>
      <c r="H1589" s="6">
        <v>45287</v>
      </c>
    </row>
    <row r="1590" spans="1:8" x14ac:dyDescent="0.25">
      <c r="A1590" s="5">
        <v>1589</v>
      </c>
      <c r="B1590" s="5" t="s">
        <v>62</v>
      </c>
      <c r="C1590" s="5" t="s">
        <v>2</v>
      </c>
      <c r="D1590" s="5" t="s">
        <v>31</v>
      </c>
      <c r="E1590" s="6">
        <v>44780</v>
      </c>
      <c r="F1590" s="5">
        <v>198.55</v>
      </c>
      <c r="G1590" s="5" t="s">
        <v>81</v>
      </c>
      <c r="H1590" s="6">
        <v>44781</v>
      </c>
    </row>
    <row r="1591" spans="1:8" x14ac:dyDescent="0.25">
      <c r="A1591" s="5">
        <v>1590</v>
      </c>
      <c r="B1591" s="5" t="s">
        <v>46</v>
      </c>
      <c r="C1591" s="5" t="s">
        <v>11</v>
      </c>
      <c r="D1591" s="5" t="s">
        <v>20</v>
      </c>
      <c r="E1591" s="6">
        <v>45187</v>
      </c>
      <c r="F1591" s="5">
        <v>871.08</v>
      </c>
      <c r="G1591" s="5" t="s">
        <v>82</v>
      </c>
      <c r="H1591" s="5" t="s">
        <v>83</v>
      </c>
    </row>
    <row r="1592" spans="1:8" x14ac:dyDescent="0.25">
      <c r="A1592" s="5">
        <v>1591</v>
      </c>
      <c r="B1592" s="5" t="s">
        <v>60</v>
      </c>
      <c r="C1592" s="5" t="s">
        <v>11</v>
      </c>
      <c r="D1592" s="5" t="s">
        <v>26</v>
      </c>
      <c r="E1592" s="6">
        <v>44888</v>
      </c>
      <c r="F1592" s="5">
        <v>124.14</v>
      </c>
      <c r="G1592" s="5" t="s">
        <v>81</v>
      </c>
      <c r="H1592" s="6">
        <v>44900</v>
      </c>
    </row>
    <row r="1593" spans="1:8" x14ac:dyDescent="0.25">
      <c r="A1593" s="5">
        <v>1592</v>
      </c>
      <c r="B1593" s="5" t="s">
        <v>62</v>
      </c>
      <c r="C1593" s="5" t="s">
        <v>15</v>
      </c>
      <c r="D1593" s="5" t="s">
        <v>32</v>
      </c>
      <c r="E1593" s="6">
        <v>45182</v>
      </c>
      <c r="F1593" s="5">
        <v>503.45</v>
      </c>
      <c r="G1593" s="5" t="s">
        <v>82</v>
      </c>
      <c r="H1593" s="5" t="s">
        <v>83</v>
      </c>
    </row>
    <row r="1594" spans="1:8" x14ac:dyDescent="0.25">
      <c r="A1594" s="5">
        <v>1593</v>
      </c>
      <c r="B1594" s="5" t="s">
        <v>42</v>
      </c>
      <c r="C1594" s="5" t="s">
        <v>14</v>
      </c>
      <c r="D1594" s="5" t="s">
        <v>30</v>
      </c>
      <c r="E1594" s="6">
        <v>45045</v>
      </c>
      <c r="F1594" s="5">
        <v>451.92</v>
      </c>
      <c r="G1594" s="5" t="s">
        <v>82</v>
      </c>
      <c r="H1594" s="5" t="s">
        <v>83</v>
      </c>
    </row>
    <row r="1595" spans="1:8" x14ac:dyDescent="0.25">
      <c r="A1595" s="5">
        <v>1594</v>
      </c>
      <c r="B1595" s="5" t="s">
        <v>48</v>
      </c>
      <c r="C1595" s="5" t="s">
        <v>11</v>
      </c>
      <c r="D1595" s="5" t="s">
        <v>29</v>
      </c>
      <c r="E1595" s="6">
        <v>44893</v>
      </c>
      <c r="F1595" s="5">
        <v>499.07</v>
      </c>
      <c r="G1595" s="5" t="s">
        <v>81</v>
      </c>
      <c r="H1595" s="6">
        <v>44905</v>
      </c>
    </row>
    <row r="1596" spans="1:8" x14ac:dyDescent="0.25">
      <c r="A1596" s="5">
        <v>1595</v>
      </c>
      <c r="B1596" s="5" t="s">
        <v>50</v>
      </c>
      <c r="C1596" s="5" t="s">
        <v>13</v>
      </c>
      <c r="D1596" s="5" t="s">
        <v>28</v>
      </c>
      <c r="E1596" s="6">
        <v>45144</v>
      </c>
      <c r="F1596" s="5">
        <v>551.66</v>
      </c>
      <c r="G1596" s="5" t="s">
        <v>81</v>
      </c>
      <c r="H1596" s="6">
        <v>45159</v>
      </c>
    </row>
    <row r="1597" spans="1:8" x14ac:dyDescent="0.25">
      <c r="A1597" s="5">
        <v>1596</v>
      </c>
      <c r="B1597" s="5" t="s">
        <v>70</v>
      </c>
      <c r="C1597" s="5" t="s">
        <v>2</v>
      </c>
      <c r="D1597" s="5" t="s">
        <v>28</v>
      </c>
      <c r="E1597" s="6">
        <v>44922</v>
      </c>
      <c r="F1597" s="5">
        <v>426.03</v>
      </c>
      <c r="G1597" s="5" t="s">
        <v>82</v>
      </c>
      <c r="H1597" s="5" t="s">
        <v>83</v>
      </c>
    </row>
    <row r="1598" spans="1:8" x14ac:dyDescent="0.25">
      <c r="A1598" s="5">
        <v>1597</v>
      </c>
      <c r="B1598" s="5" t="s">
        <v>54</v>
      </c>
      <c r="C1598" s="5" t="s">
        <v>4</v>
      </c>
      <c r="D1598" s="5" t="s">
        <v>24</v>
      </c>
      <c r="E1598" s="6">
        <v>45395</v>
      </c>
      <c r="F1598" s="5">
        <v>276.20999999999998</v>
      </c>
      <c r="G1598" s="5" t="s">
        <v>81</v>
      </c>
      <c r="H1598" s="6">
        <v>45397</v>
      </c>
    </row>
    <row r="1599" spans="1:8" x14ac:dyDescent="0.25">
      <c r="A1599" s="5">
        <v>1598</v>
      </c>
      <c r="B1599" s="5" t="s">
        <v>52</v>
      </c>
      <c r="C1599" s="5" t="s">
        <v>14</v>
      </c>
      <c r="D1599" s="5" t="s">
        <v>31</v>
      </c>
      <c r="E1599" s="6">
        <v>45473</v>
      </c>
      <c r="F1599" s="5">
        <v>985.72</v>
      </c>
      <c r="G1599" s="5" t="s">
        <v>81</v>
      </c>
      <c r="H1599" s="6">
        <v>45491</v>
      </c>
    </row>
    <row r="1600" spans="1:8" x14ac:dyDescent="0.25">
      <c r="A1600" s="5">
        <v>1599</v>
      </c>
      <c r="B1600" s="5" t="s">
        <v>72</v>
      </c>
      <c r="C1600" s="5" t="s">
        <v>4</v>
      </c>
      <c r="D1600" s="5" t="s">
        <v>28</v>
      </c>
      <c r="E1600" s="6">
        <v>45309</v>
      </c>
      <c r="F1600" s="5">
        <v>707.42</v>
      </c>
      <c r="G1600" s="5" t="s">
        <v>82</v>
      </c>
      <c r="H1600" s="5" t="s">
        <v>83</v>
      </c>
    </row>
    <row r="1601" spans="1:8" x14ac:dyDescent="0.25">
      <c r="A1601" s="5">
        <v>1600</v>
      </c>
      <c r="B1601" s="5" t="s">
        <v>40</v>
      </c>
      <c r="C1601" s="5" t="s">
        <v>14</v>
      </c>
      <c r="D1601" s="5" t="s">
        <v>22</v>
      </c>
      <c r="E1601" s="6">
        <v>44941</v>
      </c>
      <c r="F1601" s="5">
        <v>890.55</v>
      </c>
      <c r="G1601" s="5" t="s">
        <v>81</v>
      </c>
      <c r="H1601" s="6">
        <v>44959</v>
      </c>
    </row>
    <row r="1602" spans="1:8" x14ac:dyDescent="0.25">
      <c r="A1602" s="5">
        <v>1601</v>
      </c>
      <c r="B1602" s="5" t="s">
        <v>58</v>
      </c>
      <c r="C1602" s="5" t="s">
        <v>9</v>
      </c>
      <c r="D1602" s="5" t="s">
        <v>24</v>
      </c>
      <c r="E1602" s="6">
        <v>45080</v>
      </c>
      <c r="F1602" s="5">
        <v>958.25</v>
      </c>
      <c r="G1602" s="5" t="s">
        <v>81</v>
      </c>
      <c r="H1602" s="6">
        <v>45090</v>
      </c>
    </row>
    <row r="1603" spans="1:8" x14ac:dyDescent="0.25">
      <c r="A1603" s="5">
        <v>1602</v>
      </c>
      <c r="B1603" s="5" t="s">
        <v>66</v>
      </c>
      <c r="C1603" s="5" t="s">
        <v>14</v>
      </c>
      <c r="D1603" s="5" t="s">
        <v>33</v>
      </c>
      <c r="E1603" s="6">
        <v>45355</v>
      </c>
      <c r="F1603" s="5">
        <v>800.29</v>
      </c>
      <c r="G1603" s="5" t="s">
        <v>81</v>
      </c>
      <c r="H1603" s="6">
        <v>45373</v>
      </c>
    </row>
    <row r="1604" spans="1:8" x14ac:dyDescent="0.25">
      <c r="A1604" s="5">
        <v>1603</v>
      </c>
      <c r="B1604" s="5" t="s">
        <v>70</v>
      </c>
      <c r="C1604" s="5" t="s">
        <v>10</v>
      </c>
      <c r="D1604" s="5" t="s">
        <v>30</v>
      </c>
      <c r="E1604" s="6">
        <v>45335</v>
      </c>
      <c r="F1604" s="5">
        <v>755</v>
      </c>
      <c r="G1604" s="5" t="s">
        <v>81</v>
      </c>
      <c r="H1604" s="6">
        <v>45341</v>
      </c>
    </row>
    <row r="1605" spans="1:8" x14ac:dyDescent="0.25">
      <c r="A1605" s="5">
        <v>1604</v>
      </c>
      <c r="B1605" s="5" t="s">
        <v>44</v>
      </c>
      <c r="C1605" s="5" t="s">
        <v>14</v>
      </c>
      <c r="D1605" s="5" t="s">
        <v>20</v>
      </c>
      <c r="E1605" s="6">
        <v>45311</v>
      </c>
      <c r="F1605" s="5">
        <v>747.69</v>
      </c>
      <c r="G1605" s="5" t="s">
        <v>81</v>
      </c>
      <c r="H1605" s="6">
        <v>45329</v>
      </c>
    </row>
    <row r="1606" spans="1:8" x14ac:dyDescent="0.25">
      <c r="A1606" s="5">
        <v>1605</v>
      </c>
      <c r="B1606" s="5" t="s">
        <v>44</v>
      </c>
      <c r="C1606" s="5" t="s">
        <v>4</v>
      </c>
      <c r="D1606" s="5" t="s">
        <v>28</v>
      </c>
      <c r="E1606" s="6">
        <v>45237</v>
      </c>
      <c r="F1606" s="5">
        <v>242.8</v>
      </c>
      <c r="G1606" s="5" t="s">
        <v>81</v>
      </c>
      <c r="H1606" s="6">
        <v>45239</v>
      </c>
    </row>
    <row r="1607" spans="1:8" x14ac:dyDescent="0.25">
      <c r="A1607" s="5">
        <v>1606</v>
      </c>
      <c r="B1607" s="5" t="s">
        <v>68</v>
      </c>
      <c r="C1607" s="5" t="s">
        <v>11</v>
      </c>
      <c r="D1607" s="5" t="s">
        <v>29</v>
      </c>
      <c r="E1607" s="6">
        <v>45335</v>
      </c>
      <c r="F1607" s="5">
        <v>564.72</v>
      </c>
      <c r="G1607" s="5" t="s">
        <v>82</v>
      </c>
      <c r="H1607" s="5" t="s">
        <v>83</v>
      </c>
    </row>
    <row r="1608" spans="1:8" x14ac:dyDescent="0.25">
      <c r="A1608" s="5">
        <v>1607</v>
      </c>
      <c r="B1608" s="5" t="s">
        <v>44</v>
      </c>
      <c r="C1608" s="5" t="s">
        <v>14</v>
      </c>
      <c r="D1608" s="5" t="s">
        <v>28</v>
      </c>
      <c r="E1608" s="6">
        <v>45467</v>
      </c>
      <c r="F1608" s="5">
        <v>648.32000000000005</v>
      </c>
      <c r="G1608" s="5" t="s">
        <v>82</v>
      </c>
      <c r="H1608" s="5" t="s">
        <v>83</v>
      </c>
    </row>
    <row r="1609" spans="1:8" x14ac:dyDescent="0.25">
      <c r="A1609" s="5">
        <v>1608</v>
      </c>
      <c r="B1609" s="5" t="s">
        <v>52</v>
      </c>
      <c r="C1609" s="5" t="s">
        <v>11</v>
      </c>
      <c r="D1609" s="5" t="s">
        <v>33</v>
      </c>
      <c r="E1609" s="6">
        <v>45197</v>
      </c>
      <c r="F1609" s="5">
        <v>178.78</v>
      </c>
      <c r="G1609" s="5" t="s">
        <v>81</v>
      </c>
      <c r="H1609" s="6">
        <v>45209</v>
      </c>
    </row>
    <row r="1610" spans="1:8" x14ac:dyDescent="0.25">
      <c r="A1610" s="5">
        <v>1609</v>
      </c>
      <c r="B1610" s="5" t="s">
        <v>38</v>
      </c>
      <c r="C1610" s="5" t="s">
        <v>14</v>
      </c>
      <c r="D1610" s="5" t="s">
        <v>29</v>
      </c>
      <c r="E1610" s="6">
        <v>45375</v>
      </c>
      <c r="F1610" s="5">
        <v>323.58</v>
      </c>
      <c r="G1610" s="5" t="s">
        <v>81</v>
      </c>
      <c r="H1610" s="6">
        <v>45393</v>
      </c>
    </row>
    <row r="1611" spans="1:8" x14ac:dyDescent="0.25">
      <c r="A1611" s="5">
        <v>1610</v>
      </c>
      <c r="B1611" s="5" t="s">
        <v>74</v>
      </c>
      <c r="C1611" s="5" t="s">
        <v>2</v>
      </c>
      <c r="D1611" s="5" t="s">
        <v>32</v>
      </c>
      <c r="E1611" s="6">
        <v>45372</v>
      </c>
      <c r="F1611" s="5">
        <v>687.16</v>
      </c>
      <c r="G1611" s="5" t="s">
        <v>82</v>
      </c>
      <c r="H1611" s="5" t="s">
        <v>83</v>
      </c>
    </row>
    <row r="1612" spans="1:8" x14ac:dyDescent="0.25">
      <c r="A1612" s="5">
        <v>1611</v>
      </c>
      <c r="B1612" s="5" t="s">
        <v>74</v>
      </c>
      <c r="C1612" s="5" t="s">
        <v>4</v>
      </c>
      <c r="D1612" s="5" t="s">
        <v>31</v>
      </c>
      <c r="E1612" s="6">
        <v>45055</v>
      </c>
      <c r="F1612" s="5">
        <v>981.95</v>
      </c>
      <c r="G1612" s="5" t="s">
        <v>82</v>
      </c>
      <c r="H1612" s="5" t="s">
        <v>83</v>
      </c>
    </row>
    <row r="1613" spans="1:8" x14ac:dyDescent="0.25">
      <c r="A1613" s="5">
        <v>1612</v>
      </c>
      <c r="B1613" s="5" t="s">
        <v>44</v>
      </c>
      <c r="C1613" s="5" t="s">
        <v>11</v>
      </c>
      <c r="D1613" s="5" t="s">
        <v>28</v>
      </c>
      <c r="E1613" s="6">
        <v>44955</v>
      </c>
      <c r="F1613" s="5">
        <v>706.59</v>
      </c>
      <c r="G1613" s="5" t="s">
        <v>81</v>
      </c>
      <c r="H1613" s="6">
        <v>44967</v>
      </c>
    </row>
    <row r="1614" spans="1:8" x14ac:dyDescent="0.25">
      <c r="A1614" s="5">
        <v>1613</v>
      </c>
      <c r="B1614" s="5" t="s">
        <v>48</v>
      </c>
      <c r="C1614" s="5" t="s">
        <v>5</v>
      </c>
      <c r="D1614" s="5" t="s">
        <v>24</v>
      </c>
      <c r="E1614" s="6">
        <v>45002</v>
      </c>
      <c r="F1614" s="5">
        <v>198.16</v>
      </c>
      <c r="G1614" s="5" t="s">
        <v>82</v>
      </c>
      <c r="H1614" s="5" t="s">
        <v>83</v>
      </c>
    </row>
    <row r="1615" spans="1:8" x14ac:dyDescent="0.25">
      <c r="A1615" s="5">
        <v>1614</v>
      </c>
      <c r="B1615" s="5" t="s">
        <v>68</v>
      </c>
      <c r="C1615" s="5" t="s">
        <v>11</v>
      </c>
      <c r="D1615" s="5" t="s">
        <v>20</v>
      </c>
      <c r="E1615" s="6">
        <v>45429</v>
      </c>
      <c r="F1615" s="5">
        <v>150.6</v>
      </c>
      <c r="G1615" s="5" t="s">
        <v>81</v>
      </c>
      <c r="H1615" s="6">
        <v>45441</v>
      </c>
    </row>
    <row r="1616" spans="1:8" x14ac:dyDescent="0.25">
      <c r="A1616" s="5">
        <v>1615</v>
      </c>
      <c r="B1616" s="5" t="s">
        <v>66</v>
      </c>
      <c r="C1616" s="5" t="s">
        <v>13</v>
      </c>
      <c r="D1616" s="5" t="s">
        <v>29</v>
      </c>
      <c r="E1616" s="6">
        <v>45404</v>
      </c>
      <c r="F1616" s="5">
        <v>721.51</v>
      </c>
      <c r="G1616" s="5" t="s">
        <v>81</v>
      </c>
      <c r="H1616" s="6">
        <v>45419</v>
      </c>
    </row>
    <row r="1617" spans="1:8" x14ac:dyDescent="0.25">
      <c r="A1617" s="5">
        <v>1616</v>
      </c>
      <c r="B1617" s="5" t="s">
        <v>60</v>
      </c>
      <c r="C1617" s="5" t="s">
        <v>13</v>
      </c>
      <c r="D1617" s="5" t="s">
        <v>26</v>
      </c>
      <c r="E1617" s="6">
        <v>45225</v>
      </c>
      <c r="F1617" s="5">
        <v>699.3</v>
      </c>
      <c r="G1617" s="5" t="s">
        <v>82</v>
      </c>
      <c r="H1617" s="5" t="s">
        <v>83</v>
      </c>
    </row>
    <row r="1618" spans="1:8" x14ac:dyDescent="0.25">
      <c r="A1618" s="5">
        <v>1617</v>
      </c>
      <c r="B1618" s="5" t="s">
        <v>70</v>
      </c>
      <c r="C1618" s="5" t="s">
        <v>9</v>
      </c>
      <c r="D1618" s="5" t="s">
        <v>33</v>
      </c>
      <c r="E1618" s="6">
        <v>45104</v>
      </c>
      <c r="F1618" s="5">
        <v>695.3</v>
      </c>
      <c r="G1618" s="5" t="s">
        <v>82</v>
      </c>
      <c r="H1618" s="5" t="s">
        <v>83</v>
      </c>
    </row>
    <row r="1619" spans="1:8" x14ac:dyDescent="0.25">
      <c r="A1619" s="5">
        <v>1618</v>
      </c>
      <c r="B1619" s="5" t="s">
        <v>66</v>
      </c>
      <c r="C1619" s="5" t="s">
        <v>9</v>
      </c>
      <c r="D1619" s="5" t="s">
        <v>24</v>
      </c>
      <c r="E1619" s="6">
        <v>45346</v>
      </c>
      <c r="F1619" s="5">
        <v>402.26</v>
      </c>
      <c r="G1619" s="5" t="s">
        <v>81</v>
      </c>
      <c r="H1619" s="6">
        <v>45356</v>
      </c>
    </row>
    <row r="1620" spans="1:8" x14ac:dyDescent="0.25">
      <c r="A1620" s="5">
        <v>1619</v>
      </c>
      <c r="B1620" s="5" t="s">
        <v>70</v>
      </c>
      <c r="C1620" s="5" t="s">
        <v>2</v>
      </c>
      <c r="D1620" s="5" t="s">
        <v>32</v>
      </c>
      <c r="E1620" s="6">
        <v>45317</v>
      </c>
      <c r="F1620" s="5">
        <v>587.82000000000005</v>
      </c>
      <c r="G1620" s="5" t="s">
        <v>81</v>
      </c>
      <c r="H1620" s="6">
        <v>45318</v>
      </c>
    </row>
    <row r="1621" spans="1:8" x14ac:dyDescent="0.25">
      <c r="A1621" s="5">
        <v>1620</v>
      </c>
      <c r="B1621" s="5" t="s">
        <v>74</v>
      </c>
      <c r="C1621" s="5" t="s">
        <v>5</v>
      </c>
      <c r="D1621" s="5" t="s">
        <v>31</v>
      </c>
      <c r="E1621" s="6">
        <v>45333</v>
      </c>
      <c r="F1621" s="5">
        <v>378.06</v>
      </c>
      <c r="G1621" s="5" t="s">
        <v>82</v>
      </c>
      <c r="H1621" s="5" t="s">
        <v>83</v>
      </c>
    </row>
    <row r="1622" spans="1:8" x14ac:dyDescent="0.25">
      <c r="A1622" s="5">
        <v>1621</v>
      </c>
      <c r="B1622" s="5" t="s">
        <v>72</v>
      </c>
      <c r="C1622" s="5" t="s">
        <v>10</v>
      </c>
      <c r="D1622" s="5" t="s">
        <v>31</v>
      </c>
      <c r="E1622" s="6">
        <v>45491</v>
      </c>
      <c r="F1622" s="5">
        <v>250.88</v>
      </c>
      <c r="G1622" s="5" t="s">
        <v>81</v>
      </c>
      <c r="H1622" s="6">
        <v>45497</v>
      </c>
    </row>
    <row r="1623" spans="1:8" x14ac:dyDescent="0.25">
      <c r="A1623" s="5">
        <v>1622</v>
      </c>
      <c r="B1623" s="5" t="s">
        <v>44</v>
      </c>
      <c r="C1623" s="5" t="s">
        <v>13</v>
      </c>
      <c r="D1623" s="5" t="s">
        <v>24</v>
      </c>
      <c r="E1623" s="6">
        <v>45012</v>
      </c>
      <c r="F1623" s="5">
        <v>496.98</v>
      </c>
      <c r="G1623" s="5" t="s">
        <v>82</v>
      </c>
      <c r="H1623" s="5" t="s">
        <v>83</v>
      </c>
    </row>
    <row r="1624" spans="1:8" x14ac:dyDescent="0.25">
      <c r="A1624" s="5">
        <v>1623</v>
      </c>
      <c r="B1624" s="5" t="s">
        <v>52</v>
      </c>
      <c r="C1624" s="5" t="s">
        <v>13</v>
      </c>
      <c r="D1624" s="5" t="s">
        <v>33</v>
      </c>
      <c r="E1624" s="6">
        <v>45307</v>
      </c>
      <c r="F1624" s="5">
        <v>279.70999999999998</v>
      </c>
      <c r="G1624" s="5" t="s">
        <v>82</v>
      </c>
      <c r="H1624" s="5" t="s">
        <v>83</v>
      </c>
    </row>
    <row r="1625" spans="1:8" x14ac:dyDescent="0.25">
      <c r="A1625" s="5">
        <v>1624</v>
      </c>
      <c r="B1625" s="5" t="s">
        <v>58</v>
      </c>
      <c r="C1625" s="5" t="s">
        <v>10</v>
      </c>
      <c r="D1625" s="5" t="s">
        <v>31</v>
      </c>
      <c r="E1625" s="6">
        <v>45143</v>
      </c>
      <c r="F1625" s="5">
        <v>730.52</v>
      </c>
      <c r="G1625" s="5" t="s">
        <v>81</v>
      </c>
      <c r="H1625" s="6">
        <v>45149</v>
      </c>
    </row>
    <row r="1626" spans="1:8" x14ac:dyDescent="0.25">
      <c r="A1626" s="5">
        <v>1625</v>
      </c>
      <c r="B1626" s="5" t="s">
        <v>58</v>
      </c>
      <c r="C1626" s="5" t="s">
        <v>9</v>
      </c>
      <c r="D1626" s="5" t="s">
        <v>28</v>
      </c>
      <c r="E1626" s="6">
        <v>44937</v>
      </c>
      <c r="F1626" s="5">
        <v>589.9</v>
      </c>
      <c r="G1626" s="5" t="s">
        <v>81</v>
      </c>
      <c r="H1626" s="6">
        <v>44947</v>
      </c>
    </row>
    <row r="1627" spans="1:8" x14ac:dyDescent="0.25">
      <c r="A1627" s="5">
        <v>1626</v>
      </c>
      <c r="B1627" s="5" t="s">
        <v>74</v>
      </c>
      <c r="C1627" s="5" t="s">
        <v>14</v>
      </c>
      <c r="D1627" s="5" t="s">
        <v>32</v>
      </c>
      <c r="E1627" s="6">
        <v>45181</v>
      </c>
      <c r="F1627" s="5">
        <v>475.15</v>
      </c>
      <c r="G1627" s="5" t="s">
        <v>81</v>
      </c>
      <c r="H1627" s="6">
        <v>45199</v>
      </c>
    </row>
    <row r="1628" spans="1:8" x14ac:dyDescent="0.25">
      <c r="A1628" s="5">
        <v>1627</v>
      </c>
      <c r="B1628" s="5" t="s">
        <v>48</v>
      </c>
      <c r="C1628" s="5" t="s">
        <v>5</v>
      </c>
      <c r="D1628" s="5" t="s">
        <v>29</v>
      </c>
      <c r="E1628" s="6">
        <v>45314</v>
      </c>
      <c r="F1628" s="5">
        <v>244.99</v>
      </c>
      <c r="G1628" s="5" t="s">
        <v>82</v>
      </c>
      <c r="H1628" s="5" t="s">
        <v>83</v>
      </c>
    </row>
    <row r="1629" spans="1:8" x14ac:dyDescent="0.25">
      <c r="A1629" s="5">
        <v>1628</v>
      </c>
      <c r="B1629" s="5" t="s">
        <v>54</v>
      </c>
      <c r="C1629" s="5" t="s">
        <v>13</v>
      </c>
      <c r="D1629" s="5" t="s">
        <v>24</v>
      </c>
      <c r="E1629" s="6">
        <v>44846</v>
      </c>
      <c r="F1629" s="5">
        <v>723.17</v>
      </c>
      <c r="G1629" s="5" t="s">
        <v>81</v>
      </c>
      <c r="H1629" s="6">
        <v>44861</v>
      </c>
    </row>
    <row r="1630" spans="1:8" x14ac:dyDescent="0.25">
      <c r="A1630" s="5">
        <v>1629</v>
      </c>
      <c r="B1630" s="5" t="s">
        <v>72</v>
      </c>
      <c r="C1630" s="5" t="s">
        <v>2</v>
      </c>
      <c r="D1630" s="5" t="s">
        <v>31</v>
      </c>
      <c r="E1630" s="6">
        <v>45104</v>
      </c>
      <c r="F1630" s="5">
        <v>326.02</v>
      </c>
      <c r="G1630" s="5" t="s">
        <v>81</v>
      </c>
      <c r="H1630" s="6">
        <v>45105</v>
      </c>
    </row>
    <row r="1631" spans="1:8" x14ac:dyDescent="0.25">
      <c r="A1631" s="5">
        <v>1630</v>
      </c>
      <c r="B1631" s="5" t="s">
        <v>42</v>
      </c>
      <c r="C1631" s="5" t="s">
        <v>11</v>
      </c>
      <c r="D1631" s="5" t="s">
        <v>30</v>
      </c>
      <c r="E1631" s="6">
        <v>45159</v>
      </c>
      <c r="F1631" s="5">
        <v>831.87</v>
      </c>
      <c r="G1631" s="5" t="s">
        <v>81</v>
      </c>
      <c r="H1631" s="6">
        <v>45171</v>
      </c>
    </row>
    <row r="1632" spans="1:8" x14ac:dyDescent="0.25">
      <c r="A1632" s="5">
        <v>1631</v>
      </c>
      <c r="B1632" s="5" t="s">
        <v>74</v>
      </c>
      <c r="C1632" s="5" t="s">
        <v>7</v>
      </c>
      <c r="D1632" s="5" t="s">
        <v>29</v>
      </c>
      <c r="E1632" s="6">
        <v>44990</v>
      </c>
      <c r="F1632" s="5">
        <v>933.59</v>
      </c>
      <c r="G1632" s="5" t="s">
        <v>82</v>
      </c>
      <c r="H1632" s="5" t="s">
        <v>83</v>
      </c>
    </row>
    <row r="1633" spans="1:8" x14ac:dyDescent="0.25">
      <c r="A1633" s="5">
        <v>1632</v>
      </c>
      <c r="B1633" s="5" t="s">
        <v>42</v>
      </c>
      <c r="C1633" s="5" t="s">
        <v>13</v>
      </c>
      <c r="D1633" s="5" t="s">
        <v>26</v>
      </c>
      <c r="E1633" s="6">
        <v>45221</v>
      </c>
      <c r="F1633" s="5">
        <v>670.24</v>
      </c>
      <c r="G1633" s="5" t="s">
        <v>82</v>
      </c>
      <c r="H1633" s="5" t="s">
        <v>83</v>
      </c>
    </row>
    <row r="1634" spans="1:8" x14ac:dyDescent="0.25">
      <c r="A1634" s="5">
        <v>1633</v>
      </c>
      <c r="B1634" s="5" t="s">
        <v>62</v>
      </c>
      <c r="C1634" s="5" t="s">
        <v>10</v>
      </c>
      <c r="D1634" s="5" t="s">
        <v>29</v>
      </c>
      <c r="E1634" s="6">
        <v>45475</v>
      </c>
      <c r="F1634" s="5">
        <v>728.72</v>
      </c>
      <c r="G1634" s="5" t="s">
        <v>81</v>
      </c>
      <c r="H1634" s="6">
        <v>45481</v>
      </c>
    </row>
    <row r="1635" spans="1:8" x14ac:dyDescent="0.25">
      <c r="A1635" s="5">
        <v>1634</v>
      </c>
      <c r="B1635" s="5" t="s">
        <v>52</v>
      </c>
      <c r="C1635" s="5" t="s">
        <v>5</v>
      </c>
      <c r="D1635" s="5" t="s">
        <v>26</v>
      </c>
      <c r="E1635" s="6">
        <v>45120</v>
      </c>
      <c r="F1635" s="5">
        <v>139.91999999999999</v>
      </c>
      <c r="G1635" s="5" t="s">
        <v>81</v>
      </c>
      <c r="H1635" s="6">
        <v>45124</v>
      </c>
    </row>
    <row r="1636" spans="1:8" x14ac:dyDescent="0.25">
      <c r="A1636" s="5">
        <v>1635</v>
      </c>
      <c r="B1636" s="5" t="s">
        <v>68</v>
      </c>
      <c r="C1636" s="5" t="s">
        <v>13</v>
      </c>
      <c r="D1636" s="5" t="s">
        <v>30</v>
      </c>
      <c r="E1636" s="6">
        <v>44811</v>
      </c>
      <c r="F1636" s="5">
        <v>603.55999999999995</v>
      </c>
      <c r="G1636" s="5" t="s">
        <v>81</v>
      </c>
      <c r="H1636" s="6">
        <v>44826</v>
      </c>
    </row>
    <row r="1637" spans="1:8" x14ac:dyDescent="0.25">
      <c r="A1637" s="5">
        <v>1636</v>
      </c>
      <c r="B1637" s="5" t="s">
        <v>38</v>
      </c>
      <c r="C1637" s="5" t="s">
        <v>14</v>
      </c>
      <c r="D1637" s="5" t="s">
        <v>28</v>
      </c>
      <c r="E1637" s="6">
        <v>45408</v>
      </c>
      <c r="F1637" s="5">
        <v>407.84</v>
      </c>
      <c r="G1637" s="5" t="s">
        <v>81</v>
      </c>
      <c r="H1637" s="6">
        <v>45426</v>
      </c>
    </row>
    <row r="1638" spans="1:8" x14ac:dyDescent="0.25">
      <c r="A1638" s="5">
        <v>1637</v>
      </c>
      <c r="B1638" s="5" t="s">
        <v>72</v>
      </c>
      <c r="C1638" s="5" t="s">
        <v>11</v>
      </c>
      <c r="D1638" s="5" t="s">
        <v>26</v>
      </c>
      <c r="E1638" s="6">
        <v>45294</v>
      </c>
      <c r="F1638" s="5">
        <v>486.54</v>
      </c>
      <c r="G1638" s="5" t="s">
        <v>82</v>
      </c>
      <c r="H1638" s="5" t="s">
        <v>83</v>
      </c>
    </row>
    <row r="1639" spans="1:8" x14ac:dyDescent="0.25">
      <c r="A1639" s="5">
        <v>1638</v>
      </c>
      <c r="B1639" s="5" t="s">
        <v>64</v>
      </c>
      <c r="C1639" s="5" t="s">
        <v>4</v>
      </c>
      <c r="D1639" s="5" t="s">
        <v>32</v>
      </c>
      <c r="E1639" s="6">
        <v>44879</v>
      </c>
      <c r="F1639" s="5">
        <v>994.74</v>
      </c>
      <c r="G1639" s="5" t="s">
        <v>82</v>
      </c>
      <c r="H1639" s="5" t="s">
        <v>83</v>
      </c>
    </row>
    <row r="1640" spans="1:8" x14ac:dyDescent="0.25">
      <c r="A1640" s="5">
        <v>1639</v>
      </c>
      <c r="B1640" s="5" t="s">
        <v>62</v>
      </c>
      <c r="C1640" s="5" t="s">
        <v>10</v>
      </c>
      <c r="D1640" s="5" t="s">
        <v>33</v>
      </c>
      <c r="E1640" s="6">
        <v>44939</v>
      </c>
      <c r="F1640" s="5">
        <v>359.12</v>
      </c>
      <c r="G1640" s="5" t="s">
        <v>82</v>
      </c>
      <c r="H1640" s="5" t="s">
        <v>83</v>
      </c>
    </row>
    <row r="1641" spans="1:8" x14ac:dyDescent="0.25">
      <c r="A1641" s="5">
        <v>1640</v>
      </c>
      <c r="B1641" s="5" t="s">
        <v>60</v>
      </c>
      <c r="C1641" s="5" t="s">
        <v>2</v>
      </c>
      <c r="D1641" s="5" t="s">
        <v>32</v>
      </c>
      <c r="E1641" s="6">
        <v>45029</v>
      </c>
      <c r="F1641" s="5">
        <v>830.69</v>
      </c>
      <c r="G1641" s="5" t="s">
        <v>81</v>
      </c>
      <c r="H1641" s="6">
        <v>45030</v>
      </c>
    </row>
    <row r="1642" spans="1:8" x14ac:dyDescent="0.25">
      <c r="A1642" s="5">
        <v>1641</v>
      </c>
      <c r="B1642" s="5" t="s">
        <v>54</v>
      </c>
      <c r="C1642" s="5" t="s">
        <v>13</v>
      </c>
      <c r="D1642" s="5" t="s">
        <v>30</v>
      </c>
      <c r="E1642" s="6">
        <v>45465</v>
      </c>
      <c r="F1642" s="5">
        <v>824.97</v>
      </c>
      <c r="G1642" s="5" t="s">
        <v>82</v>
      </c>
      <c r="H1642" s="5" t="s">
        <v>83</v>
      </c>
    </row>
    <row r="1643" spans="1:8" x14ac:dyDescent="0.25">
      <c r="A1643" s="5">
        <v>1642</v>
      </c>
      <c r="B1643" s="5" t="s">
        <v>50</v>
      </c>
      <c r="C1643" s="5" t="s">
        <v>9</v>
      </c>
      <c r="D1643" s="5" t="s">
        <v>22</v>
      </c>
      <c r="E1643" s="6">
        <v>45188</v>
      </c>
      <c r="F1643" s="5">
        <v>119.04</v>
      </c>
      <c r="G1643" s="5" t="s">
        <v>82</v>
      </c>
      <c r="H1643" s="5" t="s">
        <v>83</v>
      </c>
    </row>
    <row r="1644" spans="1:8" x14ac:dyDescent="0.25">
      <c r="A1644" s="5">
        <v>1643</v>
      </c>
      <c r="B1644" s="5" t="s">
        <v>70</v>
      </c>
      <c r="C1644" s="5" t="s">
        <v>15</v>
      </c>
      <c r="D1644" s="5" t="s">
        <v>29</v>
      </c>
      <c r="E1644" s="6">
        <v>45080</v>
      </c>
      <c r="F1644" s="5">
        <v>888.9</v>
      </c>
      <c r="G1644" s="5" t="s">
        <v>81</v>
      </c>
      <c r="H1644" s="6">
        <v>45100</v>
      </c>
    </row>
    <row r="1645" spans="1:8" x14ac:dyDescent="0.25">
      <c r="A1645" s="5">
        <v>1644</v>
      </c>
      <c r="B1645" s="5" t="s">
        <v>56</v>
      </c>
      <c r="C1645" s="5" t="s">
        <v>4</v>
      </c>
      <c r="D1645" s="5" t="s">
        <v>30</v>
      </c>
      <c r="E1645" s="6">
        <v>45051</v>
      </c>
      <c r="F1645" s="5">
        <v>590.28</v>
      </c>
      <c r="G1645" s="5" t="s">
        <v>82</v>
      </c>
      <c r="H1645" s="5" t="s">
        <v>83</v>
      </c>
    </row>
    <row r="1646" spans="1:8" x14ac:dyDescent="0.25">
      <c r="A1646" s="5">
        <v>1645</v>
      </c>
      <c r="B1646" s="5" t="s">
        <v>42</v>
      </c>
      <c r="C1646" s="5" t="s">
        <v>5</v>
      </c>
      <c r="D1646" s="5" t="s">
        <v>33</v>
      </c>
      <c r="E1646" s="6">
        <v>45184</v>
      </c>
      <c r="F1646" s="5">
        <v>115.85</v>
      </c>
      <c r="G1646" s="5" t="s">
        <v>82</v>
      </c>
      <c r="H1646" s="5" t="s">
        <v>83</v>
      </c>
    </row>
    <row r="1647" spans="1:8" x14ac:dyDescent="0.25">
      <c r="A1647" s="5">
        <v>1646</v>
      </c>
      <c r="B1647" s="5" t="s">
        <v>68</v>
      </c>
      <c r="C1647" s="5" t="s">
        <v>4</v>
      </c>
      <c r="D1647" s="5" t="s">
        <v>30</v>
      </c>
      <c r="E1647" s="6">
        <v>44853</v>
      </c>
      <c r="F1647" s="5">
        <v>461.18</v>
      </c>
      <c r="G1647" s="5" t="s">
        <v>81</v>
      </c>
      <c r="H1647" s="6">
        <v>44855</v>
      </c>
    </row>
    <row r="1648" spans="1:8" x14ac:dyDescent="0.25">
      <c r="A1648" s="5">
        <v>1647</v>
      </c>
      <c r="B1648" s="5" t="s">
        <v>52</v>
      </c>
      <c r="C1648" s="5" t="s">
        <v>11</v>
      </c>
      <c r="D1648" s="5" t="s">
        <v>31</v>
      </c>
      <c r="E1648" s="6">
        <v>45115</v>
      </c>
      <c r="F1648" s="5">
        <v>850.41</v>
      </c>
      <c r="G1648" s="5" t="s">
        <v>81</v>
      </c>
      <c r="H1648" s="6">
        <v>45127</v>
      </c>
    </row>
    <row r="1649" spans="1:8" x14ac:dyDescent="0.25">
      <c r="A1649" s="5">
        <v>1648</v>
      </c>
      <c r="B1649" s="5" t="s">
        <v>40</v>
      </c>
      <c r="C1649" s="5" t="s">
        <v>15</v>
      </c>
      <c r="D1649" s="5" t="s">
        <v>30</v>
      </c>
      <c r="E1649" s="6">
        <v>44794</v>
      </c>
      <c r="F1649" s="5">
        <v>331.18</v>
      </c>
      <c r="G1649" s="5" t="s">
        <v>81</v>
      </c>
      <c r="H1649" s="6">
        <v>44814</v>
      </c>
    </row>
    <row r="1650" spans="1:8" x14ac:dyDescent="0.25">
      <c r="A1650" s="5">
        <v>1649</v>
      </c>
      <c r="B1650" s="5" t="s">
        <v>44</v>
      </c>
      <c r="C1650" s="5" t="s">
        <v>4</v>
      </c>
      <c r="D1650" s="5" t="s">
        <v>32</v>
      </c>
      <c r="E1650" s="6">
        <v>45066</v>
      </c>
      <c r="F1650" s="5">
        <v>655.77</v>
      </c>
      <c r="G1650" s="5" t="s">
        <v>81</v>
      </c>
      <c r="H1650" s="6">
        <v>45068</v>
      </c>
    </row>
    <row r="1651" spans="1:8" x14ac:dyDescent="0.25">
      <c r="A1651" s="5">
        <v>1650</v>
      </c>
      <c r="B1651" s="5" t="s">
        <v>60</v>
      </c>
      <c r="C1651" s="5" t="s">
        <v>11</v>
      </c>
      <c r="D1651" s="5" t="s">
        <v>22</v>
      </c>
      <c r="E1651" s="6">
        <v>45497</v>
      </c>
      <c r="F1651" s="5">
        <v>635.22</v>
      </c>
      <c r="G1651" s="5" t="s">
        <v>81</v>
      </c>
      <c r="H1651" s="6">
        <v>45509</v>
      </c>
    </row>
    <row r="1652" spans="1:8" x14ac:dyDescent="0.25">
      <c r="A1652" s="5">
        <v>1651</v>
      </c>
      <c r="B1652" s="5" t="s">
        <v>50</v>
      </c>
      <c r="C1652" s="5" t="s">
        <v>4</v>
      </c>
      <c r="D1652" s="5" t="s">
        <v>24</v>
      </c>
      <c r="E1652" s="6">
        <v>44807</v>
      </c>
      <c r="F1652" s="5">
        <v>490.84</v>
      </c>
      <c r="G1652" s="5" t="s">
        <v>81</v>
      </c>
      <c r="H1652" s="6">
        <v>44809</v>
      </c>
    </row>
    <row r="1653" spans="1:8" x14ac:dyDescent="0.25">
      <c r="A1653" s="5">
        <v>1652</v>
      </c>
      <c r="B1653" s="5" t="s">
        <v>36</v>
      </c>
      <c r="C1653" s="5" t="s">
        <v>4</v>
      </c>
      <c r="D1653" s="5" t="s">
        <v>20</v>
      </c>
      <c r="E1653" s="6">
        <v>44936</v>
      </c>
      <c r="F1653" s="5">
        <v>678.51</v>
      </c>
      <c r="G1653" s="5" t="s">
        <v>81</v>
      </c>
      <c r="H1653" s="6">
        <v>44938</v>
      </c>
    </row>
    <row r="1654" spans="1:8" x14ac:dyDescent="0.25">
      <c r="A1654" s="5">
        <v>1653</v>
      </c>
      <c r="B1654" s="5" t="s">
        <v>56</v>
      </c>
      <c r="C1654" s="5" t="s">
        <v>7</v>
      </c>
      <c r="D1654" s="5" t="s">
        <v>26</v>
      </c>
      <c r="E1654" s="6">
        <v>44946</v>
      </c>
      <c r="F1654" s="5">
        <v>193.45</v>
      </c>
      <c r="G1654" s="5" t="s">
        <v>82</v>
      </c>
      <c r="H1654" s="5" t="s">
        <v>83</v>
      </c>
    </row>
    <row r="1655" spans="1:8" x14ac:dyDescent="0.25">
      <c r="A1655" s="5">
        <v>1654</v>
      </c>
      <c r="B1655" s="5" t="s">
        <v>70</v>
      </c>
      <c r="C1655" s="5" t="s">
        <v>11</v>
      </c>
      <c r="D1655" s="5" t="s">
        <v>30</v>
      </c>
      <c r="E1655" s="6">
        <v>44933</v>
      </c>
      <c r="F1655" s="5">
        <v>965.72</v>
      </c>
      <c r="G1655" s="5" t="s">
        <v>81</v>
      </c>
      <c r="H1655" s="6">
        <v>44945</v>
      </c>
    </row>
    <row r="1656" spans="1:8" x14ac:dyDescent="0.25">
      <c r="A1656" s="5">
        <v>1655</v>
      </c>
      <c r="B1656" s="5" t="s">
        <v>68</v>
      </c>
      <c r="C1656" s="5" t="s">
        <v>2</v>
      </c>
      <c r="D1656" s="5" t="s">
        <v>32</v>
      </c>
      <c r="E1656" s="6">
        <v>45150</v>
      </c>
      <c r="F1656" s="5">
        <v>123.73</v>
      </c>
      <c r="G1656" s="5" t="s">
        <v>81</v>
      </c>
      <c r="H1656" s="6">
        <v>45151</v>
      </c>
    </row>
    <row r="1657" spans="1:8" x14ac:dyDescent="0.25">
      <c r="A1657" s="5">
        <v>1656</v>
      </c>
      <c r="B1657" s="5" t="s">
        <v>72</v>
      </c>
      <c r="C1657" s="5" t="s">
        <v>11</v>
      </c>
      <c r="D1657" s="5" t="s">
        <v>20</v>
      </c>
      <c r="E1657" s="6">
        <v>45316</v>
      </c>
      <c r="F1657" s="5">
        <v>981.95</v>
      </c>
      <c r="G1657" s="5" t="s">
        <v>81</v>
      </c>
      <c r="H1657" s="6">
        <v>45328</v>
      </c>
    </row>
    <row r="1658" spans="1:8" x14ac:dyDescent="0.25">
      <c r="A1658" s="5">
        <v>1657</v>
      </c>
      <c r="B1658" s="5" t="s">
        <v>74</v>
      </c>
      <c r="C1658" s="5" t="s">
        <v>11</v>
      </c>
      <c r="D1658" s="5" t="s">
        <v>31</v>
      </c>
      <c r="E1658" s="6">
        <v>45321</v>
      </c>
      <c r="F1658" s="5">
        <v>622.92999999999995</v>
      </c>
      <c r="G1658" s="5" t="s">
        <v>81</v>
      </c>
      <c r="H1658" s="6">
        <v>45333</v>
      </c>
    </row>
    <row r="1659" spans="1:8" x14ac:dyDescent="0.25">
      <c r="A1659" s="5">
        <v>1658</v>
      </c>
      <c r="B1659" s="5" t="s">
        <v>64</v>
      </c>
      <c r="C1659" s="5" t="s">
        <v>10</v>
      </c>
      <c r="D1659" s="5" t="s">
        <v>22</v>
      </c>
      <c r="E1659" s="6">
        <v>44931</v>
      </c>
      <c r="F1659" s="5">
        <v>110.74</v>
      </c>
      <c r="G1659" s="5" t="s">
        <v>81</v>
      </c>
      <c r="H1659" s="6">
        <v>44937</v>
      </c>
    </row>
    <row r="1660" spans="1:8" x14ac:dyDescent="0.25">
      <c r="A1660" s="5">
        <v>1659</v>
      </c>
      <c r="B1660" s="5" t="s">
        <v>46</v>
      </c>
      <c r="C1660" s="5" t="s">
        <v>14</v>
      </c>
      <c r="D1660" s="5" t="s">
        <v>24</v>
      </c>
      <c r="E1660" s="6">
        <v>44959</v>
      </c>
      <c r="F1660" s="5">
        <v>646.38</v>
      </c>
      <c r="G1660" s="5" t="s">
        <v>82</v>
      </c>
      <c r="H1660" s="5" t="s">
        <v>83</v>
      </c>
    </row>
    <row r="1661" spans="1:8" x14ac:dyDescent="0.25">
      <c r="A1661" s="5">
        <v>1660</v>
      </c>
      <c r="B1661" s="5" t="s">
        <v>42</v>
      </c>
      <c r="C1661" s="5" t="s">
        <v>5</v>
      </c>
      <c r="D1661" s="5" t="s">
        <v>22</v>
      </c>
      <c r="E1661" s="6">
        <v>45509</v>
      </c>
      <c r="F1661" s="5">
        <v>167.93</v>
      </c>
      <c r="G1661" s="5" t="s">
        <v>81</v>
      </c>
      <c r="H1661" s="6">
        <v>45513</v>
      </c>
    </row>
    <row r="1662" spans="1:8" x14ac:dyDescent="0.25">
      <c r="A1662" s="5">
        <v>1661</v>
      </c>
      <c r="B1662" s="5" t="s">
        <v>50</v>
      </c>
      <c r="C1662" s="5" t="s">
        <v>4</v>
      </c>
      <c r="D1662" s="5" t="s">
        <v>31</v>
      </c>
      <c r="E1662" s="6">
        <v>44833</v>
      </c>
      <c r="F1662" s="5">
        <v>146.47999999999999</v>
      </c>
      <c r="G1662" s="5" t="s">
        <v>81</v>
      </c>
      <c r="H1662" s="6">
        <v>44835</v>
      </c>
    </row>
    <row r="1663" spans="1:8" x14ac:dyDescent="0.25">
      <c r="A1663" s="5">
        <v>1662</v>
      </c>
      <c r="B1663" s="5" t="s">
        <v>60</v>
      </c>
      <c r="C1663" s="5" t="s">
        <v>2</v>
      </c>
      <c r="D1663" s="5" t="s">
        <v>22</v>
      </c>
      <c r="E1663" s="6">
        <v>45262</v>
      </c>
      <c r="F1663" s="5">
        <v>914.6</v>
      </c>
      <c r="G1663" s="5" t="s">
        <v>82</v>
      </c>
      <c r="H1663" s="5" t="s">
        <v>83</v>
      </c>
    </row>
    <row r="1664" spans="1:8" x14ac:dyDescent="0.25">
      <c r="A1664" s="5">
        <v>1663</v>
      </c>
      <c r="B1664" s="5" t="s">
        <v>60</v>
      </c>
      <c r="C1664" s="5" t="s">
        <v>11</v>
      </c>
      <c r="D1664" s="5" t="s">
        <v>24</v>
      </c>
      <c r="E1664" s="6">
        <v>45192</v>
      </c>
      <c r="F1664" s="5">
        <v>959.74</v>
      </c>
      <c r="G1664" s="5" t="s">
        <v>81</v>
      </c>
      <c r="H1664" s="6">
        <v>45204</v>
      </c>
    </row>
    <row r="1665" spans="1:8" x14ac:dyDescent="0.25">
      <c r="A1665" s="5">
        <v>1664</v>
      </c>
      <c r="B1665" s="5" t="s">
        <v>74</v>
      </c>
      <c r="C1665" s="5" t="s">
        <v>11</v>
      </c>
      <c r="D1665" s="5" t="s">
        <v>29</v>
      </c>
      <c r="E1665" s="6">
        <v>45082</v>
      </c>
      <c r="F1665" s="5">
        <v>642.1</v>
      </c>
      <c r="G1665" s="5" t="s">
        <v>82</v>
      </c>
      <c r="H1665" s="5" t="s">
        <v>83</v>
      </c>
    </row>
    <row r="1666" spans="1:8" x14ac:dyDescent="0.25">
      <c r="A1666" s="5">
        <v>1665</v>
      </c>
      <c r="B1666" s="5" t="s">
        <v>74</v>
      </c>
      <c r="C1666" s="5" t="s">
        <v>4</v>
      </c>
      <c r="D1666" s="5" t="s">
        <v>22</v>
      </c>
      <c r="E1666" s="6">
        <v>45120</v>
      </c>
      <c r="F1666" s="5">
        <v>174.15</v>
      </c>
      <c r="G1666" s="5" t="s">
        <v>81</v>
      </c>
      <c r="H1666" s="6">
        <v>45122</v>
      </c>
    </row>
    <row r="1667" spans="1:8" x14ac:dyDescent="0.25">
      <c r="A1667" s="5">
        <v>1666</v>
      </c>
      <c r="B1667" s="5" t="s">
        <v>42</v>
      </c>
      <c r="C1667" s="5" t="s">
        <v>15</v>
      </c>
      <c r="D1667" s="5" t="s">
        <v>22</v>
      </c>
      <c r="E1667" s="6">
        <v>45118</v>
      </c>
      <c r="F1667" s="5">
        <v>129.24</v>
      </c>
      <c r="G1667" s="5" t="s">
        <v>82</v>
      </c>
      <c r="H1667" s="5" t="s">
        <v>83</v>
      </c>
    </row>
    <row r="1668" spans="1:8" x14ac:dyDescent="0.25">
      <c r="A1668" s="5">
        <v>1667</v>
      </c>
      <c r="B1668" s="5" t="s">
        <v>58</v>
      </c>
      <c r="C1668" s="5" t="s">
        <v>13</v>
      </c>
      <c r="D1668" s="5" t="s">
        <v>33</v>
      </c>
      <c r="E1668" s="6">
        <v>44866</v>
      </c>
      <c r="F1668" s="5">
        <v>542.88</v>
      </c>
      <c r="G1668" s="5" t="s">
        <v>81</v>
      </c>
      <c r="H1668" s="6">
        <v>44881</v>
      </c>
    </row>
    <row r="1669" spans="1:8" x14ac:dyDescent="0.25">
      <c r="A1669" s="5">
        <v>1668</v>
      </c>
      <c r="B1669" s="5" t="s">
        <v>36</v>
      </c>
      <c r="C1669" s="5" t="s">
        <v>10</v>
      </c>
      <c r="D1669" s="5" t="s">
        <v>26</v>
      </c>
      <c r="E1669" s="6">
        <v>44852</v>
      </c>
      <c r="F1669" s="5">
        <v>542.14</v>
      </c>
      <c r="G1669" s="5" t="s">
        <v>81</v>
      </c>
      <c r="H1669" s="6">
        <v>44858</v>
      </c>
    </row>
    <row r="1670" spans="1:8" x14ac:dyDescent="0.25">
      <c r="A1670" s="5">
        <v>1669</v>
      </c>
      <c r="B1670" s="5" t="s">
        <v>60</v>
      </c>
      <c r="C1670" s="5" t="s">
        <v>9</v>
      </c>
      <c r="D1670" s="5" t="s">
        <v>29</v>
      </c>
      <c r="E1670" s="6">
        <v>44832</v>
      </c>
      <c r="F1670" s="5">
        <v>824.51</v>
      </c>
      <c r="G1670" s="5" t="s">
        <v>82</v>
      </c>
      <c r="H1670" s="5" t="s">
        <v>83</v>
      </c>
    </row>
    <row r="1671" spans="1:8" x14ac:dyDescent="0.25">
      <c r="A1671" s="5">
        <v>1670</v>
      </c>
      <c r="B1671" s="5" t="s">
        <v>70</v>
      </c>
      <c r="C1671" s="5" t="s">
        <v>7</v>
      </c>
      <c r="D1671" s="5" t="s">
        <v>32</v>
      </c>
      <c r="E1671" s="6">
        <v>44979</v>
      </c>
      <c r="F1671" s="5">
        <v>965.46</v>
      </c>
      <c r="G1671" s="5" t="s">
        <v>81</v>
      </c>
      <c r="H1671" s="6">
        <v>44987</v>
      </c>
    </row>
    <row r="1672" spans="1:8" x14ac:dyDescent="0.25">
      <c r="A1672" s="5">
        <v>1671</v>
      </c>
      <c r="B1672" s="5" t="s">
        <v>66</v>
      </c>
      <c r="C1672" s="5" t="s">
        <v>9</v>
      </c>
      <c r="D1672" s="5" t="s">
        <v>26</v>
      </c>
      <c r="E1672" s="6">
        <v>44956</v>
      </c>
      <c r="F1672" s="5">
        <v>844.01</v>
      </c>
      <c r="G1672" s="5" t="s">
        <v>81</v>
      </c>
      <c r="H1672" s="6">
        <v>44966</v>
      </c>
    </row>
    <row r="1673" spans="1:8" x14ac:dyDescent="0.25">
      <c r="A1673" s="5">
        <v>1672</v>
      </c>
      <c r="B1673" s="5" t="s">
        <v>54</v>
      </c>
      <c r="C1673" s="5" t="s">
        <v>5</v>
      </c>
      <c r="D1673" s="5" t="s">
        <v>29</v>
      </c>
      <c r="E1673" s="6">
        <v>45003</v>
      </c>
      <c r="F1673" s="5">
        <v>279.18</v>
      </c>
      <c r="G1673" s="5" t="s">
        <v>81</v>
      </c>
      <c r="H1673" s="6">
        <v>45007</v>
      </c>
    </row>
    <row r="1674" spans="1:8" x14ac:dyDescent="0.25">
      <c r="A1674" s="5">
        <v>1673</v>
      </c>
      <c r="B1674" s="5" t="s">
        <v>48</v>
      </c>
      <c r="C1674" s="5" t="s">
        <v>14</v>
      </c>
      <c r="D1674" s="5" t="s">
        <v>20</v>
      </c>
      <c r="E1674" s="6">
        <v>45484</v>
      </c>
      <c r="F1674" s="5">
        <v>153.18</v>
      </c>
      <c r="G1674" s="5" t="s">
        <v>81</v>
      </c>
      <c r="H1674" s="6">
        <v>45502</v>
      </c>
    </row>
    <row r="1675" spans="1:8" x14ac:dyDescent="0.25">
      <c r="A1675" s="5">
        <v>1674</v>
      </c>
      <c r="B1675" s="5" t="s">
        <v>44</v>
      </c>
      <c r="C1675" s="5" t="s">
        <v>15</v>
      </c>
      <c r="D1675" s="5" t="s">
        <v>22</v>
      </c>
      <c r="E1675" s="6">
        <v>44787</v>
      </c>
      <c r="F1675" s="5">
        <v>916.62</v>
      </c>
      <c r="G1675" s="5" t="s">
        <v>81</v>
      </c>
      <c r="H1675" s="6">
        <v>44807</v>
      </c>
    </row>
    <row r="1676" spans="1:8" x14ac:dyDescent="0.25">
      <c r="A1676" s="5">
        <v>1675</v>
      </c>
      <c r="B1676" s="5" t="s">
        <v>72</v>
      </c>
      <c r="C1676" s="5" t="s">
        <v>5</v>
      </c>
      <c r="D1676" s="5" t="s">
        <v>24</v>
      </c>
      <c r="E1676" s="6">
        <v>45066</v>
      </c>
      <c r="F1676" s="5">
        <v>257.24</v>
      </c>
      <c r="G1676" s="5" t="s">
        <v>82</v>
      </c>
      <c r="H1676" s="5" t="s">
        <v>83</v>
      </c>
    </row>
    <row r="1677" spans="1:8" x14ac:dyDescent="0.25">
      <c r="A1677" s="5">
        <v>1676</v>
      </c>
      <c r="B1677" s="5" t="s">
        <v>70</v>
      </c>
      <c r="C1677" s="5" t="s">
        <v>7</v>
      </c>
      <c r="D1677" s="5" t="s">
        <v>26</v>
      </c>
      <c r="E1677" s="6">
        <v>45069</v>
      </c>
      <c r="F1677" s="5">
        <v>641.67999999999995</v>
      </c>
      <c r="G1677" s="5" t="s">
        <v>81</v>
      </c>
      <c r="H1677" s="6">
        <v>45077</v>
      </c>
    </row>
    <row r="1678" spans="1:8" x14ac:dyDescent="0.25">
      <c r="A1678" s="5">
        <v>1677</v>
      </c>
      <c r="B1678" s="5" t="s">
        <v>64</v>
      </c>
      <c r="C1678" s="5" t="s">
        <v>10</v>
      </c>
      <c r="D1678" s="5" t="s">
        <v>26</v>
      </c>
      <c r="E1678" s="6">
        <v>45220</v>
      </c>
      <c r="F1678" s="5">
        <v>473.59</v>
      </c>
      <c r="G1678" s="5" t="s">
        <v>82</v>
      </c>
      <c r="H1678" s="5" t="s">
        <v>83</v>
      </c>
    </row>
    <row r="1679" spans="1:8" x14ac:dyDescent="0.25">
      <c r="A1679" s="5">
        <v>1678</v>
      </c>
      <c r="B1679" s="5" t="s">
        <v>40</v>
      </c>
      <c r="C1679" s="5" t="s">
        <v>15</v>
      </c>
      <c r="D1679" s="5" t="s">
        <v>20</v>
      </c>
      <c r="E1679" s="6">
        <v>45068</v>
      </c>
      <c r="F1679" s="5">
        <v>261.73</v>
      </c>
      <c r="G1679" s="5" t="s">
        <v>82</v>
      </c>
      <c r="H1679" s="5" t="s">
        <v>83</v>
      </c>
    </row>
    <row r="1680" spans="1:8" x14ac:dyDescent="0.25">
      <c r="A1680" s="5">
        <v>1679</v>
      </c>
      <c r="B1680" s="5" t="s">
        <v>70</v>
      </c>
      <c r="C1680" s="5" t="s">
        <v>5</v>
      </c>
      <c r="D1680" s="5" t="s">
        <v>32</v>
      </c>
      <c r="E1680" s="6">
        <v>45349</v>
      </c>
      <c r="F1680" s="5">
        <v>417.68</v>
      </c>
      <c r="G1680" s="5" t="s">
        <v>81</v>
      </c>
      <c r="H1680" s="6">
        <v>45353</v>
      </c>
    </row>
    <row r="1681" spans="1:8" x14ac:dyDescent="0.25">
      <c r="A1681" s="5">
        <v>1680</v>
      </c>
      <c r="B1681" s="5" t="s">
        <v>68</v>
      </c>
      <c r="C1681" s="5" t="s">
        <v>11</v>
      </c>
      <c r="D1681" s="5" t="s">
        <v>33</v>
      </c>
      <c r="E1681" s="6">
        <v>45274</v>
      </c>
      <c r="F1681" s="5">
        <v>918.61</v>
      </c>
      <c r="G1681" s="5" t="s">
        <v>82</v>
      </c>
      <c r="H1681" s="5" t="s">
        <v>83</v>
      </c>
    </row>
    <row r="1682" spans="1:8" x14ac:dyDescent="0.25">
      <c r="A1682" s="5">
        <v>1681</v>
      </c>
      <c r="B1682" s="5" t="s">
        <v>62</v>
      </c>
      <c r="C1682" s="5" t="s">
        <v>5</v>
      </c>
      <c r="D1682" s="5" t="s">
        <v>20</v>
      </c>
      <c r="E1682" s="6">
        <v>44934</v>
      </c>
      <c r="F1682" s="5">
        <v>226.19</v>
      </c>
      <c r="G1682" s="5" t="s">
        <v>81</v>
      </c>
      <c r="H1682" s="6">
        <v>44938</v>
      </c>
    </row>
    <row r="1683" spans="1:8" x14ac:dyDescent="0.25">
      <c r="A1683" s="5">
        <v>1682</v>
      </c>
      <c r="B1683" s="5" t="s">
        <v>64</v>
      </c>
      <c r="C1683" s="5" t="s">
        <v>2</v>
      </c>
      <c r="D1683" s="5" t="s">
        <v>33</v>
      </c>
      <c r="E1683" s="6">
        <v>45047</v>
      </c>
      <c r="F1683" s="5">
        <v>594.48</v>
      </c>
      <c r="G1683" s="5" t="s">
        <v>82</v>
      </c>
      <c r="H1683" s="5" t="s">
        <v>83</v>
      </c>
    </row>
    <row r="1684" spans="1:8" x14ac:dyDescent="0.25">
      <c r="A1684" s="5">
        <v>1683</v>
      </c>
      <c r="B1684" s="5" t="s">
        <v>44</v>
      </c>
      <c r="C1684" s="5" t="s">
        <v>14</v>
      </c>
      <c r="D1684" s="5" t="s">
        <v>29</v>
      </c>
      <c r="E1684" s="6">
        <v>45442</v>
      </c>
      <c r="F1684" s="5">
        <v>914.1</v>
      </c>
      <c r="G1684" s="5" t="s">
        <v>82</v>
      </c>
      <c r="H1684" s="5" t="s">
        <v>83</v>
      </c>
    </row>
    <row r="1685" spans="1:8" x14ac:dyDescent="0.25">
      <c r="A1685" s="5">
        <v>1684</v>
      </c>
      <c r="B1685" s="5" t="s">
        <v>48</v>
      </c>
      <c r="C1685" s="5" t="s">
        <v>11</v>
      </c>
      <c r="D1685" s="5" t="s">
        <v>22</v>
      </c>
      <c r="E1685" s="6">
        <v>45024</v>
      </c>
      <c r="F1685" s="5">
        <v>613.36</v>
      </c>
      <c r="G1685" s="5" t="s">
        <v>81</v>
      </c>
      <c r="H1685" s="6">
        <v>45036</v>
      </c>
    </row>
    <row r="1686" spans="1:8" x14ac:dyDescent="0.25">
      <c r="A1686" s="5">
        <v>1685</v>
      </c>
      <c r="B1686" s="5" t="s">
        <v>46</v>
      </c>
      <c r="C1686" s="5" t="s">
        <v>11</v>
      </c>
      <c r="D1686" s="5" t="s">
        <v>29</v>
      </c>
      <c r="E1686" s="6">
        <v>45150</v>
      </c>
      <c r="F1686" s="5">
        <v>137.32</v>
      </c>
      <c r="G1686" s="5" t="s">
        <v>82</v>
      </c>
      <c r="H1686" s="5" t="s">
        <v>83</v>
      </c>
    </row>
    <row r="1687" spans="1:8" x14ac:dyDescent="0.25">
      <c r="A1687" s="5">
        <v>1686</v>
      </c>
      <c r="B1687" s="5" t="s">
        <v>68</v>
      </c>
      <c r="C1687" s="5" t="s">
        <v>2</v>
      </c>
      <c r="D1687" s="5" t="s">
        <v>28</v>
      </c>
      <c r="E1687" s="6">
        <v>45047</v>
      </c>
      <c r="F1687" s="5">
        <v>110.55</v>
      </c>
      <c r="G1687" s="5" t="s">
        <v>81</v>
      </c>
      <c r="H1687" s="6">
        <v>45048</v>
      </c>
    </row>
    <row r="1688" spans="1:8" x14ac:dyDescent="0.25">
      <c r="A1688" s="5">
        <v>1687</v>
      </c>
      <c r="B1688" s="5" t="s">
        <v>58</v>
      </c>
      <c r="C1688" s="5" t="s">
        <v>10</v>
      </c>
      <c r="D1688" s="5" t="s">
        <v>32</v>
      </c>
      <c r="E1688" s="6">
        <v>45220</v>
      </c>
      <c r="F1688" s="5">
        <v>979.33</v>
      </c>
      <c r="G1688" s="5" t="s">
        <v>81</v>
      </c>
      <c r="H1688" s="6">
        <v>45226</v>
      </c>
    </row>
    <row r="1689" spans="1:8" x14ac:dyDescent="0.25">
      <c r="A1689" s="5">
        <v>1688</v>
      </c>
      <c r="B1689" s="5" t="s">
        <v>50</v>
      </c>
      <c r="C1689" s="5" t="s">
        <v>11</v>
      </c>
      <c r="D1689" s="5" t="s">
        <v>20</v>
      </c>
      <c r="E1689" s="6">
        <v>45216</v>
      </c>
      <c r="F1689" s="5">
        <v>582.53</v>
      </c>
      <c r="G1689" s="5" t="s">
        <v>82</v>
      </c>
      <c r="H1689" s="5" t="s">
        <v>83</v>
      </c>
    </row>
    <row r="1690" spans="1:8" x14ac:dyDescent="0.25">
      <c r="A1690" s="5">
        <v>1689</v>
      </c>
      <c r="B1690" s="5" t="s">
        <v>60</v>
      </c>
      <c r="C1690" s="5" t="s">
        <v>5</v>
      </c>
      <c r="D1690" s="5" t="s">
        <v>26</v>
      </c>
      <c r="E1690" s="6">
        <v>45066</v>
      </c>
      <c r="F1690" s="5">
        <v>201.24</v>
      </c>
      <c r="G1690" s="5" t="s">
        <v>81</v>
      </c>
      <c r="H1690" s="6">
        <v>45070</v>
      </c>
    </row>
    <row r="1691" spans="1:8" x14ac:dyDescent="0.25">
      <c r="A1691" s="5">
        <v>1690</v>
      </c>
      <c r="B1691" s="5" t="s">
        <v>70</v>
      </c>
      <c r="C1691" s="5" t="s">
        <v>15</v>
      </c>
      <c r="D1691" s="5" t="s">
        <v>29</v>
      </c>
      <c r="E1691" s="6">
        <v>45430</v>
      </c>
      <c r="F1691" s="5">
        <v>955.38</v>
      </c>
      <c r="G1691" s="5" t="s">
        <v>82</v>
      </c>
      <c r="H1691" s="5" t="s">
        <v>83</v>
      </c>
    </row>
    <row r="1692" spans="1:8" x14ac:dyDescent="0.25">
      <c r="A1692" s="5">
        <v>1691</v>
      </c>
      <c r="B1692" s="5" t="s">
        <v>36</v>
      </c>
      <c r="C1692" s="5" t="s">
        <v>5</v>
      </c>
      <c r="D1692" s="5" t="s">
        <v>22</v>
      </c>
      <c r="E1692" s="6">
        <v>45009</v>
      </c>
      <c r="F1692" s="5">
        <v>528.37</v>
      </c>
      <c r="G1692" s="5" t="s">
        <v>81</v>
      </c>
      <c r="H1692" s="6">
        <v>45013</v>
      </c>
    </row>
    <row r="1693" spans="1:8" x14ac:dyDescent="0.25">
      <c r="A1693" s="5">
        <v>1692</v>
      </c>
      <c r="B1693" s="5" t="s">
        <v>62</v>
      </c>
      <c r="C1693" s="5" t="s">
        <v>2</v>
      </c>
      <c r="D1693" s="5" t="s">
        <v>20</v>
      </c>
      <c r="E1693" s="6">
        <v>44825</v>
      </c>
      <c r="F1693" s="5">
        <v>553.16</v>
      </c>
      <c r="G1693" s="5" t="s">
        <v>81</v>
      </c>
      <c r="H1693" s="6">
        <v>44826</v>
      </c>
    </row>
    <row r="1694" spans="1:8" x14ac:dyDescent="0.25">
      <c r="A1694" s="5">
        <v>1693</v>
      </c>
      <c r="B1694" s="5" t="s">
        <v>70</v>
      </c>
      <c r="C1694" s="5" t="s">
        <v>11</v>
      </c>
      <c r="D1694" s="5" t="s">
        <v>26</v>
      </c>
      <c r="E1694" s="6">
        <v>45290</v>
      </c>
      <c r="F1694" s="5">
        <v>667.56</v>
      </c>
      <c r="G1694" s="5" t="s">
        <v>81</v>
      </c>
      <c r="H1694" s="6">
        <v>45302</v>
      </c>
    </row>
    <row r="1695" spans="1:8" x14ac:dyDescent="0.25">
      <c r="A1695" s="5">
        <v>1694</v>
      </c>
      <c r="B1695" s="5" t="s">
        <v>64</v>
      </c>
      <c r="C1695" s="5" t="s">
        <v>14</v>
      </c>
      <c r="D1695" s="5" t="s">
        <v>22</v>
      </c>
      <c r="E1695" s="6">
        <v>45047</v>
      </c>
      <c r="F1695" s="5">
        <v>526.97</v>
      </c>
      <c r="G1695" s="5" t="s">
        <v>82</v>
      </c>
      <c r="H1695" s="5" t="s">
        <v>83</v>
      </c>
    </row>
    <row r="1696" spans="1:8" x14ac:dyDescent="0.25">
      <c r="A1696" s="5">
        <v>1695</v>
      </c>
      <c r="B1696" s="5" t="s">
        <v>36</v>
      </c>
      <c r="C1696" s="5" t="s">
        <v>14</v>
      </c>
      <c r="D1696" s="5" t="s">
        <v>28</v>
      </c>
      <c r="E1696" s="6">
        <v>45184</v>
      </c>
      <c r="F1696" s="5">
        <v>986.98</v>
      </c>
      <c r="G1696" s="5" t="s">
        <v>82</v>
      </c>
      <c r="H1696" s="5" t="s">
        <v>83</v>
      </c>
    </row>
    <row r="1697" spans="1:8" x14ac:dyDescent="0.25">
      <c r="A1697" s="5">
        <v>1696</v>
      </c>
      <c r="B1697" s="5" t="s">
        <v>72</v>
      </c>
      <c r="C1697" s="5" t="s">
        <v>13</v>
      </c>
      <c r="D1697" s="5" t="s">
        <v>28</v>
      </c>
      <c r="E1697" s="6">
        <v>44792</v>
      </c>
      <c r="F1697" s="5">
        <v>533.97</v>
      </c>
      <c r="G1697" s="5" t="s">
        <v>81</v>
      </c>
      <c r="H1697" s="6">
        <v>44807</v>
      </c>
    </row>
    <row r="1698" spans="1:8" x14ac:dyDescent="0.25">
      <c r="A1698" s="5">
        <v>1697</v>
      </c>
      <c r="B1698" s="5" t="s">
        <v>62</v>
      </c>
      <c r="C1698" s="5" t="s">
        <v>14</v>
      </c>
      <c r="D1698" s="5" t="s">
        <v>28</v>
      </c>
      <c r="E1698" s="6">
        <v>44914</v>
      </c>
      <c r="F1698" s="5">
        <v>491.95</v>
      </c>
      <c r="G1698" s="5" t="s">
        <v>81</v>
      </c>
      <c r="H1698" s="6">
        <v>44932</v>
      </c>
    </row>
    <row r="1699" spans="1:8" x14ac:dyDescent="0.25">
      <c r="A1699" s="5">
        <v>1698</v>
      </c>
      <c r="B1699" s="5" t="s">
        <v>70</v>
      </c>
      <c r="C1699" s="5" t="s">
        <v>13</v>
      </c>
      <c r="D1699" s="5" t="s">
        <v>20</v>
      </c>
      <c r="E1699" s="6">
        <v>44853</v>
      </c>
      <c r="F1699" s="5">
        <v>539.36</v>
      </c>
      <c r="G1699" s="5" t="s">
        <v>82</v>
      </c>
      <c r="H1699" s="5" t="s">
        <v>83</v>
      </c>
    </row>
    <row r="1700" spans="1:8" x14ac:dyDescent="0.25">
      <c r="A1700" s="5">
        <v>1699</v>
      </c>
      <c r="B1700" s="5" t="s">
        <v>40</v>
      </c>
      <c r="C1700" s="5" t="s">
        <v>2</v>
      </c>
      <c r="D1700" s="5" t="s">
        <v>29</v>
      </c>
      <c r="E1700" s="6">
        <v>45401</v>
      </c>
      <c r="F1700" s="5">
        <v>281.39999999999998</v>
      </c>
      <c r="G1700" s="5" t="s">
        <v>81</v>
      </c>
      <c r="H1700" s="6">
        <v>45402</v>
      </c>
    </row>
    <row r="1701" spans="1:8" x14ac:dyDescent="0.25">
      <c r="A1701" s="5">
        <v>1700</v>
      </c>
      <c r="B1701" s="5" t="s">
        <v>70</v>
      </c>
      <c r="C1701" s="5" t="s">
        <v>10</v>
      </c>
      <c r="D1701" s="5" t="s">
        <v>22</v>
      </c>
      <c r="E1701" s="6">
        <v>44852</v>
      </c>
      <c r="F1701" s="5">
        <v>121.25</v>
      </c>
      <c r="G1701" s="5" t="s">
        <v>81</v>
      </c>
      <c r="H1701" s="6">
        <v>44858</v>
      </c>
    </row>
    <row r="1702" spans="1:8" x14ac:dyDescent="0.25">
      <c r="A1702" s="5">
        <v>1701</v>
      </c>
      <c r="B1702" s="5" t="s">
        <v>50</v>
      </c>
      <c r="C1702" s="5" t="s">
        <v>4</v>
      </c>
      <c r="D1702" s="5" t="s">
        <v>20</v>
      </c>
      <c r="E1702" s="6">
        <v>45491</v>
      </c>
      <c r="F1702" s="5">
        <v>968.5</v>
      </c>
      <c r="G1702" s="5" t="s">
        <v>82</v>
      </c>
      <c r="H1702" s="5" t="s">
        <v>83</v>
      </c>
    </row>
    <row r="1703" spans="1:8" x14ac:dyDescent="0.25">
      <c r="A1703" s="5">
        <v>1702</v>
      </c>
      <c r="B1703" s="5" t="s">
        <v>44</v>
      </c>
      <c r="C1703" s="5" t="s">
        <v>2</v>
      </c>
      <c r="D1703" s="5" t="s">
        <v>29</v>
      </c>
      <c r="E1703" s="6">
        <v>45507</v>
      </c>
      <c r="F1703" s="5">
        <v>197.03</v>
      </c>
      <c r="G1703" s="5" t="s">
        <v>81</v>
      </c>
      <c r="H1703" s="6">
        <v>45508</v>
      </c>
    </row>
    <row r="1704" spans="1:8" x14ac:dyDescent="0.25">
      <c r="A1704" s="5">
        <v>1703</v>
      </c>
      <c r="B1704" s="5" t="s">
        <v>72</v>
      </c>
      <c r="C1704" s="5" t="s">
        <v>7</v>
      </c>
      <c r="D1704" s="5" t="s">
        <v>32</v>
      </c>
      <c r="E1704" s="6">
        <v>45427</v>
      </c>
      <c r="F1704" s="5">
        <v>297.27999999999997</v>
      </c>
      <c r="G1704" s="5" t="s">
        <v>81</v>
      </c>
      <c r="H1704" s="6">
        <v>45435</v>
      </c>
    </row>
    <row r="1705" spans="1:8" x14ac:dyDescent="0.25">
      <c r="A1705" s="5">
        <v>1704</v>
      </c>
      <c r="B1705" s="5" t="s">
        <v>38</v>
      </c>
      <c r="C1705" s="5" t="s">
        <v>10</v>
      </c>
      <c r="D1705" s="5" t="s">
        <v>22</v>
      </c>
      <c r="E1705" s="6">
        <v>45299</v>
      </c>
      <c r="F1705" s="5">
        <v>570.04</v>
      </c>
      <c r="G1705" s="5" t="s">
        <v>81</v>
      </c>
      <c r="H1705" s="6">
        <v>45305</v>
      </c>
    </row>
    <row r="1706" spans="1:8" x14ac:dyDescent="0.25">
      <c r="A1706" s="5">
        <v>1705</v>
      </c>
      <c r="B1706" s="5" t="s">
        <v>50</v>
      </c>
      <c r="C1706" s="5" t="s">
        <v>4</v>
      </c>
      <c r="D1706" s="5" t="s">
        <v>32</v>
      </c>
      <c r="E1706" s="6">
        <v>45002</v>
      </c>
      <c r="F1706" s="5">
        <v>840.04</v>
      </c>
      <c r="G1706" s="5" t="s">
        <v>81</v>
      </c>
      <c r="H1706" s="6">
        <v>45004</v>
      </c>
    </row>
    <row r="1707" spans="1:8" x14ac:dyDescent="0.25">
      <c r="A1707" s="5">
        <v>1706</v>
      </c>
      <c r="B1707" s="5" t="s">
        <v>72</v>
      </c>
      <c r="C1707" s="5" t="s">
        <v>13</v>
      </c>
      <c r="D1707" s="5" t="s">
        <v>22</v>
      </c>
      <c r="E1707" s="6">
        <v>45286</v>
      </c>
      <c r="F1707" s="5">
        <v>449.74</v>
      </c>
      <c r="G1707" s="5" t="s">
        <v>81</v>
      </c>
      <c r="H1707" s="6">
        <v>45301</v>
      </c>
    </row>
    <row r="1708" spans="1:8" x14ac:dyDescent="0.25">
      <c r="A1708" s="5">
        <v>1707</v>
      </c>
      <c r="B1708" s="5" t="s">
        <v>46</v>
      </c>
      <c r="C1708" s="5" t="s">
        <v>13</v>
      </c>
      <c r="D1708" s="5" t="s">
        <v>30</v>
      </c>
      <c r="E1708" s="6">
        <v>44925</v>
      </c>
      <c r="F1708" s="5">
        <v>935.19</v>
      </c>
      <c r="G1708" s="5" t="s">
        <v>81</v>
      </c>
      <c r="H1708" s="6">
        <v>44940</v>
      </c>
    </row>
    <row r="1709" spans="1:8" x14ac:dyDescent="0.25">
      <c r="A1709" s="5">
        <v>1708</v>
      </c>
      <c r="B1709" s="5" t="s">
        <v>68</v>
      </c>
      <c r="C1709" s="5" t="s">
        <v>2</v>
      </c>
      <c r="D1709" s="5" t="s">
        <v>26</v>
      </c>
      <c r="E1709" s="6">
        <v>45275</v>
      </c>
      <c r="F1709" s="5">
        <v>871.2</v>
      </c>
      <c r="G1709" s="5" t="s">
        <v>82</v>
      </c>
      <c r="H1709" s="5" t="s">
        <v>83</v>
      </c>
    </row>
    <row r="1710" spans="1:8" x14ac:dyDescent="0.25">
      <c r="A1710" s="5">
        <v>1709</v>
      </c>
      <c r="B1710" s="5" t="s">
        <v>74</v>
      </c>
      <c r="C1710" s="5" t="s">
        <v>2</v>
      </c>
      <c r="D1710" s="5" t="s">
        <v>30</v>
      </c>
      <c r="E1710" s="6">
        <v>45214</v>
      </c>
      <c r="F1710" s="5">
        <v>201.44</v>
      </c>
      <c r="G1710" s="5" t="s">
        <v>81</v>
      </c>
      <c r="H1710" s="6">
        <v>45215</v>
      </c>
    </row>
    <row r="1711" spans="1:8" x14ac:dyDescent="0.25">
      <c r="A1711" s="5">
        <v>1710</v>
      </c>
      <c r="B1711" s="5" t="s">
        <v>68</v>
      </c>
      <c r="C1711" s="5" t="s">
        <v>13</v>
      </c>
      <c r="D1711" s="5" t="s">
        <v>32</v>
      </c>
      <c r="E1711" s="6">
        <v>45406</v>
      </c>
      <c r="F1711" s="5">
        <v>240.49</v>
      </c>
      <c r="G1711" s="5" t="s">
        <v>82</v>
      </c>
      <c r="H1711" s="5" t="s">
        <v>83</v>
      </c>
    </row>
    <row r="1712" spans="1:8" x14ac:dyDescent="0.25">
      <c r="A1712" s="5">
        <v>1711</v>
      </c>
      <c r="B1712" s="5" t="s">
        <v>68</v>
      </c>
      <c r="C1712" s="5" t="s">
        <v>5</v>
      </c>
      <c r="D1712" s="5" t="s">
        <v>33</v>
      </c>
      <c r="E1712" s="6">
        <v>45317</v>
      </c>
      <c r="F1712" s="5">
        <v>111.11</v>
      </c>
      <c r="G1712" s="5" t="s">
        <v>81</v>
      </c>
      <c r="H1712" s="6">
        <v>45321</v>
      </c>
    </row>
    <row r="1713" spans="1:8" x14ac:dyDescent="0.25">
      <c r="A1713" s="5">
        <v>1712</v>
      </c>
      <c r="B1713" s="5" t="s">
        <v>56</v>
      </c>
      <c r="C1713" s="5" t="s">
        <v>10</v>
      </c>
      <c r="D1713" s="5" t="s">
        <v>24</v>
      </c>
      <c r="E1713" s="6">
        <v>45368</v>
      </c>
      <c r="F1713" s="5">
        <v>583.95000000000005</v>
      </c>
      <c r="G1713" s="5" t="s">
        <v>81</v>
      </c>
      <c r="H1713" s="6">
        <v>45374</v>
      </c>
    </row>
    <row r="1714" spans="1:8" x14ac:dyDescent="0.25">
      <c r="A1714" s="5">
        <v>1713</v>
      </c>
      <c r="B1714" s="5" t="s">
        <v>62</v>
      </c>
      <c r="C1714" s="5" t="s">
        <v>10</v>
      </c>
      <c r="D1714" s="5" t="s">
        <v>28</v>
      </c>
      <c r="E1714" s="6">
        <v>45111</v>
      </c>
      <c r="F1714" s="5">
        <v>542.34</v>
      </c>
      <c r="G1714" s="5" t="s">
        <v>82</v>
      </c>
      <c r="H1714" s="5" t="s">
        <v>83</v>
      </c>
    </row>
    <row r="1715" spans="1:8" x14ac:dyDescent="0.25">
      <c r="A1715" s="5">
        <v>1714</v>
      </c>
      <c r="B1715" s="5" t="s">
        <v>68</v>
      </c>
      <c r="C1715" s="5" t="s">
        <v>2</v>
      </c>
      <c r="D1715" s="5" t="s">
        <v>26</v>
      </c>
      <c r="E1715" s="6">
        <v>45240</v>
      </c>
      <c r="F1715" s="5">
        <v>287.52999999999997</v>
      </c>
      <c r="G1715" s="5" t="s">
        <v>82</v>
      </c>
      <c r="H1715" s="5" t="s">
        <v>83</v>
      </c>
    </row>
    <row r="1716" spans="1:8" x14ac:dyDescent="0.25">
      <c r="A1716" s="5">
        <v>1715</v>
      </c>
      <c r="B1716" s="5" t="s">
        <v>62</v>
      </c>
      <c r="C1716" s="5" t="s">
        <v>4</v>
      </c>
      <c r="D1716" s="5" t="s">
        <v>29</v>
      </c>
      <c r="E1716" s="6">
        <v>45349</v>
      </c>
      <c r="F1716" s="5">
        <v>453.81</v>
      </c>
      <c r="G1716" s="5" t="s">
        <v>81</v>
      </c>
      <c r="H1716" s="6">
        <v>45351</v>
      </c>
    </row>
    <row r="1717" spans="1:8" x14ac:dyDescent="0.25">
      <c r="A1717" s="5">
        <v>1716</v>
      </c>
      <c r="B1717" s="5" t="s">
        <v>46</v>
      </c>
      <c r="C1717" s="5" t="s">
        <v>4</v>
      </c>
      <c r="D1717" s="5" t="s">
        <v>31</v>
      </c>
      <c r="E1717" s="6">
        <v>45061</v>
      </c>
      <c r="F1717" s="5">
        <v>574.9</v>
      </c>
      <c r="G1717" s="5" t="s">
        <v>82</v>
      </c>
      <c r="H1717" s="5" t="s">
        <v>83</v>
      </c>
    </row>
    <row r="1718" spans="1:8" x14ac:dyDescent="0.25">
      <c r="A1718" s="5">
        <v>1717</v>
      </c>
      <c r="B1718" s="5" t="s">
        <v>70</v>
      </c>
      <c r="C1718" s="5" t="s">
        <v>11</v>
      </c>
      <c r="D1718" s="5" t="s">
        <v>31</v>
      </c>
      <c r="E1718" s="6">
        <v>44794</v>
      </c>
      <c r="F1718" s="5">
        <v>444.23</v>
      </c>
      <c r="G1718" s="5" t="s">
        <v>82</v>
      </c>
      <c r="H1718" s="5" t="s">
        <v>83</v>
      </c>
    </row>
    <row r="1719" spans="1:8" x14ac:dyDescent="0.25">
      <c r="A1719" s="5">
        <v>1718</v>
      </c>
      <c r="B1719" s="5" t="s">
        <v>50</v>
      </c>
      <c r="C1719" s="5" t="s">
        <v>13</v>
      </c>
      <c r="D1719" s="5" t="s">
        <v>24</v>
      </c>
      <c r="E1719" s="6">
        <v>45461</v>
      </c>
      <c r="F1719" s="5">
        <v>597.16</v>
      </c>
      <c r="G1719" s="5" t="s">
        <v>81</v>
      </c>
      <c r="H1719" s="6">
        <v>45476</v>
      </c>
    </row>
    <row r="1720" spans="1:8" x14ac:dyDescent="0.25">
      <c r="A1720" s="5">
        <v>1719</v>
      </c>
      <c r="B1720" s="5" t="s">
        <v>56</v>
      </c>
      <c r="C1720" s="5" t="s">
        <v>15</v>
      </c>
      <c r="D1720" s="5" t="s">
        <v>26</v>
      </c>
      <c r="E1720" s="6">
        <v>45370</v>
      </c>
      <c r="F1720" s="5">
        <v>328.52</v>
      </c>
      <c r="G1720" s="5" t="s">
        <v>82</v>
      </c>
      <c r="H1720" s="5" t="s">
        <v>83</v>
      </c>
    </row>
    <row r="1721" spans="1:8" x14ac:dyDescent="0.25">
      <c r="A1721" s="5">
        <v>1720</v>
      </c>
      <c r="B1721" s="5" t="s">
        <v>74</v>
      </c>
      <c r="C1721" s="5" t="s">
        <v>2</v>
      </c>
      <c r="D1721" s="5" t="s">
        <v>30</v>
      </c>
      <c r="E1721" s="6">
        <v>45115</v>
      </c>
      <c r="F1721" s="5">
        <v>851.76</v>
      </c>
      <c r="G1721" s="5" t="s">
        <v>81</v>
      </c>
      <c r="H1721" s="6">
        <v>45116</v>
      </c>
    </row>
    <row r="1722" spans="1:8" x14ac:dyDescent="0.25">
      <c r="A1722" s="5">
        <v>1721</v>
      </c>
      <c r="B1722" s="5" t="s">
        <v>54</v>
      </c>
      <c r="C1722" s="5" t="s">
        <v>2</v>
      </c>
      <c r="D1722" s="5" t="s">
        <v>20</v>
      </c>
      <c r="E1722" s="6">
        <v>45047</v>
      </c>
      <c r="F1722" s="5">
        <v>286.92</v>
      </c>
      <c r="G1722" s="5" t="s">
        <v>81</v>
      </c>
      <c r="H1722" s="6">
        <v>45048</v>
      </c>
    </row>
    <row r="1723" spans="1:8" x14ac:dyDescent="0.25">
      <c r="A1723" s="5">
        <v>1722</v>
      </c>
      <c r="B1723" s="5" t="s">
        <v>56</v>
      </c>
      <c r="C1723" s="5" t="s">
        <v>5</v>
      </c>
      <c r="D1723" s="5" t="s">
        <v>33</v>
      </c>
      <c r="E1723" s="6">
        <v>45079</v>
      </c>
      <c r="F1723" s="5">
        <v>702.93</v>
      </c>
      <c r="G1723" s="5" t="s">
        <v>81</v>
      </c>
      <c r="H1723" s="6">
        <v>45083</v>
      </c>
    </row>
    <row r="1724" spans="1:8" x14ac:dyDescent="0.25">
      <c r="A1724" s="5">
        <v>1723</v>
      </c>
      <c r="B1724" s="5" t="s">
        <v>68</v>
      </c>
      <c r="C1724" s="5" t="s">
        <v>5</v>
      </c>
      <c r="D1724" s="5" t="s">
        <v>28</v>
      </c>
      <c r="E1724" s="6">
        <v>45099</v>
      </c>
      <c r="F1724" s="5">
        <v>861.38</v>
      </c>
      <c r="G1724" s="5" t="s">
        <v>81</v>
      </c>
      <c r="H1724" s="6">
        <v>45103</v>
      </c>
    </row>
    <row r="1725" spans="1:8" x14ac:dyDescent="0.25">
      <c r="A1725" s="5">
        <v>1724</v>
      </c>
      <c r="B1725" s="5" t="s">
        <v>74</v>
      </c>
      <c r="C1725" s="5" t="s">
        <v>13</v>
      </c>
      <c r="D1725" s="5" t="s">
        <v>28</v>
      </c>
      <c r="E1725" s="6">
        <v>45189</v>
      </c>
      <c r="F1725" s="5">
        <v>110.56</v>
      </c>
      <c r="G1725" s="5" t="s">
        <v>82</v>
      </c>
      <c r="H1725" s="5" t="s">
        <v>83</v>
      </c>
    </row>
    <row r="1726" spans="1:8" x14ac:dyDescent="0.25">
      <c r="A1726" s="5">
        <v>1725</v>
      </c>
      <c r="B1726" s="5" t="s">
        <v>60</v>
      </c>
      <c r="C1726" s="5" t="s">
        <v>7</v>
      </c>
      <c r="D1726" s="5" t="s">
        <v>28</v>
      </c>
      <c r="E1726" s="6">
        <v>44973</v>
      </c>
      <c r="F1726" s="5">
        <v>862.73</v>
      </c>
      <c r="G1726" s="5" t="s">
        <v>81</v>
      </c>
      <c r="H1726" s="6">
        <v>44981</v>
      </c>
    </row>
    <row r="1727" spans="1:8" x14ac:dyDescent="0.25">
      <c r="A1727" s="5">
        <v>1726</v>
      </c>
      <c r="B1727" s="5" t="s">
        <v>42</v>
      </c>
      <c r="C1727" s="5" t="s">
        <v>9</v>
      </c>
      <c r="D1727" s="5" t="s">
        <v>33</v>
      </c>
      <c r="E1727" s="6">
        <v>45132</v>
      </c>
      <c r="F1727" s="5">
        <v>680.21</v>
      </c>
      <c r="G1727" s="5" t="s">
        <v>82</v>
      </c>
      <c r="H1727" s="5" t="s">
        <v>83</v>
      </c>
    </row>
    <row r="1728" spans="1:8" x14ac:dyDescent="0.25">
      <c r="A1728" s="5">
        <v>1727</v>
      </c>
      <c r="B1728" s="5" t="s">
        <v>52</v>
      </c>
      <c r="C1728" s="5" t="s">
        <v>10</v>
      </c>
      <c r="D1728" s="5" t="s">
        <v>26</v>
      </c>
      <c r="E1728" s="6">
        <v>44876</v>
      </c>
      <c r="F1728" s="5">
        <v>279.66000000000003</v>
      </c>
      <c r="G1728" s="5" t="s">
        <v>82</v>
      </c>
      <c r="H1728" s="5" t="s">
        <v>83</v>
      </c>
    </row>
    <row r="1729" spans="1:8" x14ac:dyDescent="0.25">
      <c r="A1729" s="5">
        <v>1728</v>
      </c>
      <c r="B1729" s="5" t="s">
        <v>46</v>
      </c>
      <c r="C1729" s="5" t="s">
        <v>15</v>
      </c>
      <c r="D1729" s="5" t="s">
        <v>28</v>
      </c>
      <c r="E1729" s="6">
        <v>45160</v>
      </c>
      <c r="F1729" s="5">
        <v>266.45999999999998</v>
      </c>
      <c r="G1729" s="5" t="s">
        <v>81</v>
      </c>
      <c r="H1729" s="6">
        <v>45180</v>
      </c>
    </row>
    <row r="1730" spans="1:8" x14ac:dyDescent="0.25">
      <c r="A1730" s="5">
        <v>1729</v>
      </c>
      <c r="B1730" s="5" t="s">
        <v>44</v>
      </c>
      <c r="C1730" s="5" t="s">
        <v>5</v>
      </c>
      <c r="D1730" s="5" t="s">
        <v>26</v>
      </c>
      <c r="E1730" s="6">
        <v>45089</v>
      </c>
      <c r="F1730" s="5">
        <v>978.43</v>
      </c>
      <c r="G1730" s="5" t="s">
        <v>81</v>
      </c>
      <c r="H1730" s="6">
        <v>45093</v>
      </c>
    </row>
    <row r="1731" spans="1:8" x14ac:dyDescent="0.25">
      <c r="A1731" s="5">
        <v>1730</v>
      </c>
      <c r="B1731" s="5" t="s">
        <v>58</v>
      </c>
      <c r="C1731" s="5" t="s">
        <v>4</v>
      </c>
      <c r="D1731" s="5" t="s">
        <v>31</v>
      </c>
      <c r="E1731" s="6">
        <v>45065</v>
      </c>
      <c r="F1731" s="5">
        <v>968.18</v>
      </c>
      <c r="G1731" s="5" t="s">
        <v>81</v>
      </c>
      <c r="H1731" s="6">
        <v>45067</v>
      </c>
    </row>
    <row r="1732" spans="1:8" x14ac:dyDescent="0.25">
      <c r="A1732" s="5">
        <v>1731</v>
      </c>
      <c r="B1732" s="5" t="s">
        <v>52</v>
      </c>
      <c r="C1732" s="5" t="s">
        <v>5</v>
      </c>
      <c r="D1732" s="5" t="s">
        <v>28</v>
      </c>
      <c r="E1732" s="6">
        <v>44854</v>
      </c>
      <c r="F1732" s="5">
        <v>536.33000000000004</v>
      </c>
      <c r="G1732" s="5" t="s">
        <v>82</v>
      </c>
      <c r="H1732" s="5" t="s">
        <v>83</v>
      </c>
    </row>
    <row r="1733" spans="1:8" x14ac:dyDescent="0.25">
      <c r="A1733" s="5">
        <v>1732</v>
      </c>
      <c r="B1733" s="5" t="s">
        <v>56</v>
      </c>
      <c r="C1733" s="5" t="s">
        <v>11</v>
      </c>
      <c r="D1733" s="5" t="s">
        <v>33</v>
      </c>
      <c r="E1733" s="6">
        <v>45140</v>
      </c>
      <c r="F1733" s="5">
        <v>486.78</v>
      </c>
      <c r="G1733" s="5" t="s">
        <v>81</v>
      </c>
      <c r="H1733" s="6">
        <v>45152</v>
      </c>
    </row>
    <row r="1734" spans="1:8" x14ac:dyDescent="0.25">
      <c r="A1734" s="5">
        <v>1733</v>
      </c>
      <c r="B1734" s="5" t="s">
        <v>48</v>
      </c>
      <c r="C1734" s="5" t="s">
        <v>9</v>
      </c>
      <c r="D1734" s="5" t="s">
        <v>30</v>
      </c>
      <c r="E1734" s="6">
        <v>45361</v>
      </c>
      <c r="F1734" s="5">
        <v>301.72000000000003</v>
      </c>
      <c r="G1734" s="5" t="s">
        <v>82</v>
      </c>
      <c r="H1734" s="5" t="s">
        <v>83</v>
      </c>
    </row>
    <row r="1735" spans="1:8" x14ac:dyDescent="0.25">
      <c r="A1735" s="5">
        <v>1734</v>
      </c>
      <c r="B1735" s="5" t="s">
        <v>60</v>
      </c>
      <c r="C1735" s="5" t="s">
        <v>5</v>
      </c>
      <c r="D1735" s="5" t="s">
        <v>20</v>
      </c>
      <c r="E1735" s="6">
        <v>45175</v>
      </c>
      <c r="F1735" s="5">
        <v>858.48</v>
      </c>
      <c r="G1735" s="5" t="s">
        <v>81</v>
      </c>
      <c r="H1735" s="6">
        <v>45179</v>
      </c>
    </row>
    <row r="1736" spans="1:8" x14ac:dyDescent="0.25">
      <c r="A1736" s="5">
        <v>1735</v>
      </c>
      <c r="B1736" s="5" t="s">
        <v>48</v>
      </c>
      <c r="C1736" s="5" t="s">
        <v>11</v>
      </c>
      <c r="D1736" s="5" t="s">
        <v>22</v>
      </c>
      <c r="E1736" s="6">
        <v>44989</v>
      </c>
      <c r="F1736" s="5">
        <v>459.8</v>
      </c>
      <c r="G1736" s="5" t="s">
        <v>81</v>
      </c>
      <c r="H1736" s="6">
        <v>45001</v>
      </c>
    </row>
    <row r="1737" spans="1:8" x14ac:dyDescent="0.25">
      <c r="A1737" s="5">
        <v>1736</v>
      </c>
      <c r="B1737" s="5" t="s">
        <v>74</v>
      </c>
      <c r="C1737" s="5" t="s">
        <v>10</v>
      </c>
      <c r="D1737" s="5" t="s">
        <v>22</v>
      </c>
      <c r="E1737" s="6">
        <v>44986</v>
      </c>
      <c r="F1737" s="5">
        <v>151.58000000000001</v>
      </c>
      <c r="G1737" s="5" t="s">
        <v>81</v>
      </c>
      <c r="H1737" s="6">
        <v>44992</v>
      </c>
    </row>
    <row r="1738" spans="1:8" x14ac:dyDescent="0.25">
      <c r="A1738" s="5">
        <v>1737</v>
      </c>
      <c r="B1738" s="5" t="s">
        <v>70</v>
      </c>
      <c r="C1738" s="5" t="s">
        <v>10</v>
      </c>
      <c r="D1738" s="5" t="s">
        <v>22</v>
      </c>
      <c r="E1738" s="6">
        <v>45216</v>
      </c>
      <c r="F1738" s="5">
        <v>615.44000000000005</v>
      </c>
      <c r="G1738" s="5" t="s">
        <v>81</v>
      </c>
      <c r="H1738" s="6">
        <v>45222</v>
      </c>
    </row>
    <row r="1739" spans="1:8" x14ac:dyDescent="0.25">
      <c r="A1739" s="5">
        <v>1738</v>
      </c>
      <c r="B1739" s="5" t="s">
        <v>50</v>
      </c>
      <c r="C1739" s="5" t="s">
        <v>5</v>
      </c>
      <c r="D1739" s="5" t="s">
        <v>28</v>
      </c>
      <c r="E1739" s="6">
        <v>45091</v>
      </c>
      <c r="F1739" s="5">
        <v>640.72</v>
      </c>
      <c r="G1739" s="5" t="s">
        <v>81</v>
      </c>
      <c r="H1739" s="6">
        <v>45095</v>
      </c>
    </row>
    <row r="1740" spans="1:8" x14ac:dyDescent="0.25">
      <c r="A1740" s="5">
        <v>1739</v>
      </c>
      <c r="B1740" s="5" t="s">
        <v>46</v>
      </c>
      <c r="C1740" s="5" t="s">
        <v>13</v>
      </c>
      <c r="D1740" s="5" t="s">
        <v>24</v>
      </c>
      <c r="E1740" s="6">
        <v>45449</v>
      </c>
      <c r="F1740" s="5">
        <v>128.78</v>
      </c>
      <c r="G1740" s="5" t="s">
        <v>81</v>
      </c>
      <c r="H1740" s="6">
        <v>45464</v>
      </c>
    </row>
    <row r="1741" spans="1:8" x14ac:dyDescent="0.25">
      <c r="A1741" s="5">
        <v>1740</v>
      </c>
      <c r="B1741" s="5" t="s">
        <v>68</v>
      </c>
      <c r="C1741" s="5" t="s">
        <v>10</v>
      </c>
      <c r="D1741" s="5" t="s">
        <v>30</v>
      </c>
      <c r="E1741" s="6">
        <v>45482</v>
      </c>
      <c r="F1741" s="5">
        <v>916.64</v>
      </c>
      <c r="G1741" s="5" t="s">
        <v>81</v>
      </c>
      <c r="H1741" s="6">
        <v>45488</v>
      </c>
    </row>
    <row r="1742" spans="1:8" x14ac:dyDescent="0.25">
      <c r="A1742" s="5">
        <v>1741</v>
      </c>
      <c r="B1742" s="5" t="s">
        <v>40</v>
      </c>
      <c r="C1742" s="5" t="s">
        <v>11</v>
      </c>
      <c r="D1742" s="5" t="s">
        <v>33</v>
      </c>
      <c r="E1742" s="6">
        <v>44960</v>
      </c>
      <c r="F1742" s="5">
        <v>683.64</v>
      </c>
      <c r="G1742" s="5" t="s">
        <v>82</v>
      </c>
      <c r="H1742" s="5" t="s">
        <v>83</v>
      </c>
    </row>
    <row r="1743" spans="1:8" x14ac:dyDescent="0.25">
      <c r="A1743" s="5">
        <v>1742</v>
      </c>
      <c r="B1743" s="5" t="s">
        <v>48</v>
      </c>
      <c r="C1743" s="5" t="s">
        <v>10</v>
      </c>
      <c r="D1743" s="5" t="s">
        <v>31</v>
      </c>
      <c r="E1743" s="6">
        <v>45420</v>
      </c>
      <c r="F1743" s="5">
        <v>401.1</v>
      </c>
      <c r="G1743" s="5" t="s">
        <v>81</v>
      </c>
      <c r="H1743" s="6">
        <v>45426</v>
      </c>
    </row>
    <row r="1744" spans="1:8" x14ac:dyDescent="0.25">
      <c r="A1744" s="5">
        <v>1743</v>
      </c>
      <c r="B1744" s="5" t="s">
        <v>52</v>
      </c>
      <c r="C1744" s="5" t="s">
        <v>14</v>
      </c>
      <c r="D1744" s="5" t="s">
        <v>33</v>
      </c>
      <c r="E1744" s="6">
        <v>45434</v>
      </c>
      <c r="F1744" s="5">
        <v>121.58</v>
      </c>
      <c r="G1744" s="5" t="s">
        <v>81</v>
      </c>
      <c r="H1744" s="6">
        <v>45452</v>
      </c>
    </row>
    <row r="1745" spans="1:8" x14ac:dyDescent="0.25">
      <c r="A1745" s="5">
        <v>1744</v>
      </c>
      <c r="B1745" s="5" t="s">
        <v>52</v>
      </c>
      <c r="C1745" s="5" t="s">
        <v>13</v>
      </c>
      <c r="D1745" s="5" t="s">
        <v>20</v>
      </c>
      <c r="E1745" s="6">
        <v>44901</v>
      </c>
      <c r="F1745" s="5">
        <v>118.33</v>
      </c>
      <c r="G1745" s="5" t="s">
        <v>81</v>
      </c>
      <c r="H1745" s="6">
        <v>44916</v>
      </c>
    </row>
    <row r="1746" spans="1:8" x14ac:dyDescent="0.25">
      <c r="A1746" s="5">
        <v>1745</v>
      </c>
      <c r="B1746" s="5" t="s">
        <v>50</v>
      </c>
      <c r="C1746" s="5" t="s">
        <v>7</v>
      </c>
      <c r="D1746" s="5" t="s">
        <v>30</v>
      </c>
      <c r="E1746" s="6">
        <v>45049</v>
      </c>
      <c r="F1746" s="5">
        <v>951.81</v>
      </c>
      <c r="G1746" s="5" t="s">
        <v>82</v>
      </c>
      <c r="H1746" s="5" t="s">
        <v>83</v>
      </c>
    </row>
    <row r="1747" spans="1:8" x14ac:dyDescent="0.25">
      <c r="A1747" s="5">
        <v>1746</v>
      </c>
      <c r="B1747" s="5" t="s">
        <v>50</v>
      </c>
      <c r="C1747" s="5" t="s">
        <v>14</v>
      </c>
      <c r="D1747" s="5" t="s">
        <v>24</v>
      </c>
      <c r="E1747" s="6">
        <v>45502</v>
      </c>
      <c r="F1747" s="5">
        <v>483.04</v>
      </c>
      <c r="G1747" s="5" t="s">
        <v>81</v>
      </c>
      <c r="H1747" s="6">
        <v>45520</v>
      </c>
    </row>
    <row r="1748" spans="1:8" x14ac:dyDescent="0.25">
      <c r="A1748" s="5">
        <v>1747</v>
      </c>
      <c r="B1748" s="5" t="s">
        <v>48</v>
      </c>
      <c r="C1748" s="5" t="s">
        <v>14</v>
      </c>
      <c r="D1748" s="5" t="s">
        <v>20</v>
      </c>
      <c r="E1748" s="6">
        <v>45178</v>
      </c>
      <c r="F1748" s="5">
        <v>837.55</v>
      </c>
      <c r="G1748" s="5" t="s">
        <v>81</v>
      </c>
      <c r="H1748" s="6">
        <v>45196</v>
      </c>
    </row>
    <row r="1749" spans="1:8" x14ac:dyDescent="0.25">
      <c r="A1749" s="5">
        <v>1748</v>
      </c>
      <c r="B1749" s="5" t="s">
        <v>72</v>
      </c>
      <c r="C1749" s="5" t="s">
        <v>11</v>
      </c>
      <c r="D1749" s="5" t="s">
        <v>24</v>
      </c>
      <c r="E1749" s="6">
        <v>45223</v>
      </c>
      <c r="F1749" s="5">
        <v>156.22</v>
      </c>
      <c r="G1749" s="5" t="s">
        <v>81</v>
      </c>
      <c r="H1749" s="6">
        <v>45235</v>
      </c>
    </row>
    <row r="1750" spans="1:8" x14ac:dyDescent="0.25">
      <c r="A1750" s="5">
        <v>1749</v>
      </c>
      <c r="B1750" s="5" t="s">
        <v>58</v>
      </c>
      <c r="C1750" s="5" t="s">
        <v>15</v>
      </c>
      <c r="D1750" s="5" t="s">
        <v>31</v>
      </c>
      <c r="E1750" s="6">
        <v>45049</v>
      </c>
      <c r="F1750" s="5">
        <v>963.26</v>
      </c>
      <c r="G1750" s="5" t="s">
        <v>82</v>
      </c>
      <c r="H1750" s="5" t="s">
        <v>83</v>
      </c>
    </row>
    <row r="1751" spans="1:8" x14ac:dyDescent="0.25">
      <c r="A1751" s="5">
        <v>1750</v>
      </c>
      <c r="B1751" s="5" t="s">
        <v>74</v>
      </c>
      <c r="C1751" s="5" t="s">
        <v>7</v>
      </c>
      <c r="D1751" s="5" t="s">
        <v>29</v>
      </c>
      <c r="E1751" s="6">
        <v>45296</v>
      </c>
      <c r="F1751" s="5">
        <v>921.83</v>
      </c>
      <c r="G1751" s="5" t="s">
        <v>81</v>
      </c>
      <c r="H1751" s="6">
        <v>45304</v>
      </c>
    </row>
    <row r="1752" spans="1:8" x14ac:dyDescent="0.25">
      <c r="A1752" s="5">
        <v>1751</v>
      </c>
      <c r="B1752" s="5" t="s">
        <v>60</v>
      </c>
      <c r="C1752" s="5" t="s">
        <v>10</v>
      </c>
      <c r="D1752" s="5" t="s">
        <v>20</v>
      </c>
      <c r="E1752" s="6">
        <v>45423</v>
      </c>
      <c r="F1752" s="5">
        <v>964.76</v>
      </c>
      <c r="G1752" s="5" t="s">
        <v>81</v>
      </c>
      <c r="H1752" s="6">
        <v>45429</v>
      </c>
    </row>
    <row r="1753" spans="1:8" x14ac:dyDescent="0.25">
      <c r="A1753" s="5">
        <v>1752</v>
      </c>
      <c r="B1753" s="5" t="s">
        <v>52</v>
      </c>
      <c r="C1753" s="5" t="s">
        <v>13</v>
      </c>
      <c r="D1753" s="5" t="s">
        <v>20</v>
      </c>
      <c r="E1753" s="6">
        <v>44873</v>
      </c>
      <c r="F1753" s="5">
        <v>607.70000000000005</v>
      </c>
      <c r="G1753" s="5" t="s">
        <v>81</v>
      </c>
      <c r="H1753" s="6">
        <v>44888</v>
      </c>
    </row>
    <row r="1754" spans="1:8" x14ac:dyDescent="0.25">
      <c r="A1754" s="5">
        <v>1753</v>
      </c>
      <c r="B1754" s="5" t="s">
        <v>70</v>
      </c>
      <c r="C1754" s="5" t="s">
        <v>15</v>
      </c>
      <c r="D1754" s="5" t="s">
        <v>32</v>
      </c>
      <c r="E1754" s="6">
        <v>45046</v>
      </c>
      <c r="F1754" s="5">
        <v>966.4</v>
      </c>
      <c r="G1754" s="5" t="s">
        <v>81</v>
      </c>
      <c r="H1754" s="6">
        <v>45066</v>
      </c>
    </row>
    <row r="1755" spans="1:8" x14ac:dyDescent="0.25">
      <c r="A1755" s="5">
        <v>1754</v>
      </c>
      <c r="B1755" s="5" t="s">
        <v>74</v>
      </c>
      <c r="C1755" s="5" t="s">
        <v>10</v>
      </c>
      <c r="D1755" s="5" t="s">
        <v>22</v>
      </c>
      <c r="E1755" s="6">
        <v>45353</v>
      </c>
      <c r="F1755" s="5">
        <v>585.58000000000004</v>
      </c>
      <c r="G1755" s="5" t="s">
        <v>81</v>
      </c>
      <c r="H1755" s="6">
        <v>45359</v>
      </c>
    </row>
    <row r="1756" spans="1:8" x14ac:dyDescent="0.25">
      <c r="A1756" s="5">
        <v>1755</v>
      </c>
      <c r="B1756" s="5" t="s">
        <v>68</v>
      </c>
      <c r="C1756" s="5" t="s">
        <v>10</v>
      </c>
      <c r="D1756" s="5" t="s">
        <v>20</v>
      </c>
      <c r="E1756" s="6">
        <v>44848</v>
      </c>
      <c r="F1756" s="5">
        <v>921.69</v>
      </c>
      <c r="G1756" s="5" t="s">
        <v>81</v>
      </c>
      <c r="H1756" s="6">
        <v>44854</v>
      </c>
    </row>
    <row r="1757" spans="1:8" x14ac:dyDescent="0.25">
      <c r="A1757" s="5">
        <v>1756</v>
      </c>
      <c r="B1757" s="5" t="s">
        <v>40</v>
      </c>
      <c r="C1757" s="5" t="s">
        <v>11</v>
      </c>
      <c r="D1757" s="5" t="s">
        <v>20</v>
      </c>
      <c r="E1757" s="6">
        <v>45391</v>
      </c>
      <c r="F1757" s="5">
        <v>393.17</v>
      </c>
      <c r="G1757" s="5" t="s">
        <v>82</v>
      </c>
      <c r="H1757" s="5" t="s">
        <v>83</v>
      </c>
    </row>
    <row r="1758" spans="1:8" x14ac:dyDescent="0.25">
      <c r="A1758" s="5">
        <v>1757</v>
      </c>
      <c r="B1758" s="5" t="s">
        <v>64</v>
      </c>
      <c r="C1758" s="5" t="s">
        <v>7</v>
      </c>
      <c r="D1758" s="5" t="s">
        <v>24</v>
      </c>
      <c r="E1758" s="6">
        <v>45385</v>
      </c>
      <c r="F1758" s="5">
        <v>632.30999999999995</v>
      </c>
      <c r="G1758" s="5" t="s">
        <v>82</v>
      </c>
      <c r="H1758" s="5" t="s">
        <v>83</v>
      </c>
    </row>
    <row r="1759" spans="1:8" x14ac:dyDescent="0.25">
      <c r="A1759" s="5">
        <v>1758</v>
      </c>
      <c r="B1759" s="5" t="s">
        <v>72</v>
      </c>
      <c r="C1759" s="5" t="s">
        <v>5</v>
      </c>
      <c r="D1759" s="5" t="s">
        <v>32</v>
      </c>
      <c r="E1759" s="6">
        <v>45390</v>
      </c>
      <c r="F1759" s="5">
        <v>485.71</v>
      </c>
      <c r="G1759" s="5" t="s">
        <v>82</v>
      </c>
      <c r="H1759" s="5" t="s">
        <v>83</v>
      </c>
    </row>
    <row r="1760" spans="1:8" x14ac:dyDescent="0.25">
      <c r="A1760" s="5">
        <v>1759</v>
      </c>
      <c r="B1760" s="5" t="s">
        <v>54</v>
      </c>
      <c r="C1760" s="5" t="s">
        <v>11</v>
      </c>
      <c r="D1760" s="5" t="s">
        <v>31</v>
      </c>
      <c r="E1760" s="6">
        <v>44852</v>
      </c>
      <c r="F1760" s="5">
        <v>163.77000000000001</v>
      </c>
      <c r="G1760" s="5" t="s">
        <v>81</v>
      </c>
      <c r="H1760" s="6">
        <v>44864</v>
      </c>
    </row>
    <row r="1761" spans="1:8" x14ac:dyDescent="0.25">
      <c r="A1761" s="5">
        <v>1760</v>
      </c>
      <c r="B1761" s="5" t="s">
        <v>62</v>
      </c>
      <c r="C1761" s="5" t="s">
        <v>14</v>
      </c>
      <c r="D1761" s="5" t="s">
        <v>31</v>
      </c>
      <c r="E1761" s="6">
        <v>45245</v>
      </c>
      <c r="F1761" s="5">
        <v>277.75</v>
      </c>
      <c r="G1761" s="5" t="s">
        <v>81</v>
      </c>
      <c r="H1761" s="6">
        <v>45263</v>
      </c>
    </row>
    <row r="1762" spans="1:8" x14ac:dyDescent="0.25">
      <c r="A1762" s="5">
        <v>1761</v>
      </c>
      <c r="B1762" s="5" t="s">
        <v>50</v>
      </c>
      <c r="C1762" s="5" t="s">
        <v>4</v>
      </c>
      <c r="D1762" s="5" t="s">
        <v>30</v>
      </c>
      <c r="E1762" s="6">
        <v>45479</v>
      </c>
      <c r="F1762" s="5">
        <v>205.44</v>
      </c>
      <c r="G1762" s="5" t="s">
        <v>81</v>
      </c>
      <c r="H1762" s="6">
        <v>45481</v>
      </c>
    </row>
    <row r="1763" spans="1:8" x14ac:dyDescent="0.25">
      <c r="A1763" s="5">
        <v>1762</v>
      </c>
      <c r="B1763" s="5" t="s">
        <v>54</v>
      </c>
      <c r="C1763" s="5" t="s">
        <v>10</v>
      </c>
      <c r="D1763" s="5" t="s">
        <v>28</v>
      </c>
      <c r="E1763" s="6">
        <v>45322</v>
      </c>
      <c r="F1763" s="5">
        <v>143.56</v>
      </c>
      <c r="G1763" s="5" t="s">
        <v>81</v>
      </c>
      <c r="H1763" s="6">
        <v>45328</v>
      </c>
    </row>
    <row r="1764" spans="1:8" x14ac:dyDescent="0.25">
      <c r="A1764" s="5">
        <v>1763</v>
      </c>
      <c r="B1764" s="5" t="s">
        <v>46</v>
      </c>
      <c r="C1764" s="5" t="s">
        <v>5</v>
      </c>
      <c r="D1764" s="5" t="s">
        <v>26</v>
      </c>
      <c r="E1764" s="6">
        <v>45404</v>
      </c>
      <c r="F1764" s="5">
        <v>533.01</v>
      </c>
      <c r="G1764" s="5" t="s">
        <v>82</v>
      </c>
      <c r="H1764" s="5" t="s">
        <v>83</v>
      </c>
    </row>
    <row r="1765" spans="1:8" x14ac:dyDescent="0.25">
      <c r="A1765" s="5">
        <v>1764</v>
      </c>
      <c r="B1765" s="5" t="s">
        <v>74</v>
      </c>
      <c r="C1765" s="5" t="s">
        <v>9</v>
      </c>
      <c r="D1765" s="5" t="s">
        <v>33</v>
      </c>
      <c r="E1765" s="6">
        <v>45302</v>
      </c>
      <c r="F1765" s="5">
        <v>586.04999999999995</v>
      </c>
      <c r="G1765" s="5" t="s">
        <v>82</v>
      </c>
      <c r="H1765" s="5" t="s">
        <v>83</v>
      </c>
    </row>
    <row r="1766" spans="1:8" x14ac:dyDescent="0.25">
      <c r="A1766" s="5">
        <v>1765</v>
      </c>
      <c r="B1766" s="5" t="s">
        <v>68</v>
      </c>
      <c r="C1766" s="5" t="s">
        <v>14</v>
      </c>
      <c r="D1766" s="5" t="s">
        <v>20</v>
      </c>
      <c r="E1766" s="6">
        <v>45033</v>
      </c>
      <c r="F1766" s="5">
        <v>953.07</v>
      </c>
      <c r="G1766" s="5" t="s">
        <v>81</v>
      </c>
      <c r="H1766" s="6">
        <v>45051</v>
      </c>
    </row>
    <row r="1767" spans="1:8" x14ac:dyDescent="0.25">
      <c r="A1767" s="5">
        <v>1766</v>
      </c>
      <c r="B1767" s="5" t="s">
        <v>46</v>
      </c>
      <c r="C1767" s="5" t="s">
        <v>4</v>
      </c>
      <c r="D1767" s="5" t="s">
        <v>20</v>
      </c>
      <c r="E1767" s="6">
        <v>45334</v>
      </c>
      <c r="F1767" s="5">
        <v>439.18</v>
      </c>
      <c r="G1767" s="5" t="s">
        <v>81</v>
      </c>
      <c r="H1767" s="6">
        <v>45336</v>
      </c>
    </row>
    <row r="1768" spans="1:8" x14ac:dyDescent="0.25">
      <c r="A1768" s="5">
        <v>1767</v>
      </c>
      <c r="B1768" s="5" t="s">
        <v>52</v>
      </c>
      <c r="C1768" s="5" t="s">
        <v>7</v>
      </c>
      <c r="D1768" s="5" t="s">
        <v>28</v>
      </c>
      <c r="E1768" s="6">
        <v>44815</v>
      </c>
      <c r="F1768" s="5">
        <v>999.09</v>
      </c>
      <c r="G1768" s="5" t="s">
        <v>81</v>
      </c>
      <c r="H1768" s="6">
        <v>44823</v>
      </c>
    </row>
    <row r="1769" spans="1:8" x14ac:dyDescent="0.25">
      <c r="A1769" s="5">
        <v>1768</v>
      </c>
      <c r="B1769" s="5" t="s">
        <v>62</v>
      </c>
      <c r="C1769" s="5" t="s">
        <v>7</v>
      </c>
      <c r="D1769" s="5" t="s">
        <v>20</v>
      </c>
      <c r="E1769" s="6">
        <v>45211</v>
      </c>
      <c r="F1769" s="5">
        <v>902.13</v>
      </c>
      <c r="G1769" s="5" t="s">
        <v>82</v>
      </c>
      <c r="H1769" s="5" t="s">
        <v>83</v>
      </c>
    </row>
    <row r="1770" spans="1:8" x14ac:dyDescent="0.25">
      <c r="A1770" s="5">
        <v>1769</v>
      </c>
      <c r="B1770" s="5" t="s">
        <v>72</v>
      </c>
      <c r="C1770" s="5" t="s">
        <v>4</v>
      </c>
      <c r="D1770" s="5" t="s">
        <v>28</v>
      </c>
      <c r="E1770" s="6">
        <v>45324</v>
      </c>
      <c r="F1770" s="5">
        <v>888.5</v>
      </c>
      <c r="G1770" s="5" t="s">
        <v>81</v>
      </c>
      <c r="H1770" s="6">
        <v>45326</v>
      </c>
    </row>
    <row r="1771" spans="1:8" x14ac:dyDescent="0.25">
      <c r="A1771" s="5">
        <v>1770</v>
      </c>
      <c r="B1771" s="5" t="s">
        <v>66</v>
      </c>
      <c r="C1771" s="5" t="s">
        <v>15</v>
      </c>
      <c r="D1771" s="5" t="s">
        <v>31</v>
      </c>
      <c r="E1771" s="6">
        <v>45431</v>
      </c>
      <c r="F1771" s="5">
        <v>878.37</v>
      </c>
      <c r="G1771" s="5" t="s">
        <v>81</v>
      </c>
      <c r="H1771" s="6">
        <v>45451</v>
      </c>
    </row>
    <row r="1772" spans="1:8" x14ac:dyDescent="0.25">
      <c r="A1772" s="5">
        <v>1771</v>
      </c>
      <c r="B1772" s="5" t="s">
        <v>46</v>
      </c>
      <c r="C1772" s="5" t="s">
        <v>10</v>
      </c>
      <c r="D1772" s="5" t="s">
        <v>22</v>
      </c>
      <c r="E1772" s="6">
        <v>45226</v>
      </c>
      <c r="F1772" s="5">
        <v>405.3</v>
      </c>
      <c r="G1772" s="5" t="s">
        <v>81</v>
      </c>
      <c r="H1772" s="6">
        <v>45232</v>
      </c>
    </row>
    <row r="1773" spans="1:8" x14ac:dyDescent="0.25">
      <c r="A1773" s="5">
        <v>1772</v>
      </c>
      <c r="B1773" s="5" t="s">
        <v>48</v>
      </c>
      <c r="C1773" s="5" t="s">
        <v>15</v>
      </c>
      <c r="D1773" s="5" t="s">
        <v>29</v>
      </c>
      <c r="E1773" s="6">
        <v>45019</v>
      </c>
      <c r="F1773" s="5">
        <v>907.24</v>
      </c>
      <c r="G1773" s="5" t="s">
        <v>82</v>
      </c>
      <c r="H1773" s="5" t="s">
        <v>83</v>
      </c>
    </row>
    <row r="1774" spans="1:8" x14ac:dyDescent="0.25">
      <c r="A1774" s="5">
        <v>1773</v>
      </c>
      <c r="B1774" s="5" t="s">
        <v>46</v>
      </c>
      <c r="C1774" s="5" t="s">
        <v>13</v>
      </c>
      <c r="D1774" s="5" t="s">
        <v>24</v>
      </c>
      <c r="E1774" s="6">
        <v>44996</v>
      </c>
      <c r="F1774" s="5">
        <v>344.44</v>
      </c>
      <c r="G1774" s="5" t="s">
        <v>81</v>
      </c>
      <c r="H1774" s="6">
        <v>45011</v>
      </c>
    </row>
    <row r="1775" spans="1:8" x14ac:dyDescent="0.25">
      <c r="A1775" s="5">
        <v>1774</v>
      </c>
      <c r="B1775" s="5" t="s">
        <v>68</v>
      </c>
      <c r="C1775" s="5" t="s">
        <v>15</v>
      </c>
      <c r="D1775" s="5" t="s">
        <v>22</v>
      </c>
      <c r="E1775" s="6">
        <v>45356</v>
      </c>
      <c r="F1775" s="5">
        <v>360.72</v>
      </c>
      <c r="G1775" s="5" t="s">
        <v>81</v>
      </c>
      <c r="H1775" s="6">
        <v>45376</v>
      </c>
    </row>
    <row r="1776" spans="1:8" x14ac:dyDescent="0.25">
      <c r="A1776" s="5">
        <v>1775</v>
      </c>
      <c r="B1776" s="5" t="s">
        <v>54</v>
      </c>
      <c r="C1776" s="5" t="s">
        <v>14</v>
      </c>
      <c r="D1776" s="5" t="s">
        <v>30</v>
      </c>
      <c r="E1776" s="6">
        <v>45157</v>
      </c>
      <c r="F1776" s="5">
        <v>264.31</v>
      </c>
      <c r="G1776" s="5" t="s">
        <v>81</v>
      </c>
      <c r="H1776" s="6">
        <v>45175</v>
      </c>
    </row>
    <row r="1777" spans="1:8" x14ac:dyDescent="0.25">
      <c r="A1777" s="5">
        <v>1776</v>
      </c>
      <c r="B1777" s="5" t="s">
        <v>74</v>
      </c>
      <c r="C1777" s="5" t="s">
        <v>15</v>
      </c>
      <c r="D1777" s="5" t="s">
        <v>31</v>
      </c>
      <c r="E1777" s="6">
        <v>45489</v>
      </c>
      <c r="F1777" s="5">
        <v>185.17</v>
      </c>
      <c r="G1777" s="5" t="s">
        <v>81</v>
      </c>
      <c r="H1777" s="6">
        <v>45509</v>
      </c>
    </row>
    <row r="1778" spans="1:8" x14ac:dyDescent="0.25">
      <c r="A1778" s="5">
        <v>1777</v>
      </c>
      <c r="B1778" s="5" t="s">
        <v>68</v>
      </c>
      <c r="C1778" s="5" t="s">
        <v>4</v>
      </c>
      <c r="D1778" s="5" t="s">
        <v>20</v>
      </c>
      <c r="E1778" s="6">
        <v>45053</v>
      </c>
      <c r="F1778" s="5">
        <v>601.16999999999996</v>
      </c>
      <c r="G1778" s="5" t="s">
        <v>81</v>
      </c>
      <c r="H1778" s="6">
        <v>45055</v>
      </c>
    </row>
    <row r="1779" spans="1:8" x14ac:dyDescent="0.25">
      <c r="A1779" s="5">
        <v>1778</v>
      </c>
      <c r="B1779" s="5" t="s">
        <v>44</v>
      </c>
      <c r="C1779" s="5" t="s">
        <v>5</v>
      </c>
      <c r="D1779" s="5" t="s">
        <v>30</v>
      </c>
      <c r="E1779" s="6">
        <v>45434</v>
      </c>
      <c r="F1779" s="5">
        <v>381.93</v>
      </c>
      <c r="G1779" s="5" t="s">
        <v>81</v>
      </c>
      <c r="H1779" s="6">
        <v>45438</v>
      </c>
    </row>
    <row r="1780" spans="1:8" x14ac:dyDescent="0.25">
      <c r="A1780" s="5">
        <v>1779</v>
      </c>
      <c r="B1780" s="5" t="s">
        <v>60</v>
      </c>
      <c r="C1780" s="5" t="s">
        <v>10</v>
      </c>
      <c r="D1780" s="5" t="s">
        <v>32</v>
      </c>
      <c r="E1780" s="6">
        <v>45024</v>
      </c>
      <c r="F1780" s="5">
        <v>321.11</v>
      </c>
      <c r="G1780" s="5" t="s">
        <v>82</v>
      </c>
      <c r="H1780" s="5" t="s">
        <v>83</v>
      </c>
    </row>
    <row r="1781" spans="1:8" x14ac:dyDescent="0.25">
      <c r="A1781" s="5">
        <v>1780</v>
      </c>
      <c r="B1781" s="5" t="s">
        <v>38</v>
      </c>
      <c r="C1781" s="5" t="s">
        <v>7</v>
      </c>
      <c r="D1781" s="5" t="s">
        <v>22</v>
      </c>
      <c r="E1781" s="6">
        <v>44850</v>
      </c>
      <c r="F1781" s="5">
        <v>915.39</v>
      </c>
      <c r="G1781" s="5" t="s">
        <v>82</v>
      </c>
      <c r="H1781" s="5" t="s">
        <v>83</v>
      </c>
    </row>
    <row r="1782" spans="1:8" x14ac:dyDescent="0.25">
      <c r="A1782" s="5">
        <v>1781</v>
      </c>
      <c r="B1782" s="5" t="s">
        <v>70</v>
      </c>
      <c r="C1782" s="5" t="s">
        <v>9</v>
      </c>
      <c r="D1782" s="5" t="s">
        <v>22</v>
      </c>
      <c r="E1782" s="6">
        <v>45417</v>
      </c>
      <c r="F1782" s="5">
        <v>233.55</v>
      </c>
      <c r="G1782" s="5" t="s">
        <v>81</v>
      </c>
      <c r="H1782" s="6">
        <v>45427</v>
      </c>
    </row>
    <row r="1783" spans="1:8" x14ac:dyDescent="0.25">
      <c r="A1783" s="5">
        <v>1782</v>
      </c>
      <c r="B1783" s="5" t="s">
        <v>52</v>
      </c>
      <c r="C1783" s="5" t="s">
        <v>11</v>
      </c>
      <c r="D1783" s="5" t="s">
        <v>29</v>
      </c>
      <c r="E1783" s="6">
        <v>45438</v>
      </c>
      <c r="F1783" s="5">
        <v>562.76</v>
      </c>
      <c r="G1783" s="5" t="s">
        <v>81</v>
      </c>
      <c r="H1783" s="6">
        <v>45450</v>
      </c>
    </row>
    <row r="1784" spans="1:8" x14ac:dyDescent="0.25">
      <c r="A1784" s="5">
        <v>1783</v>
      </c>
      <c r="B1784" s="5" t="s">
        <v>56</v>
      </c>
      <c r="C1784" s="5" t="s">
        <v>9</v>
      </c>
      <c r="D1784" s="5" t="s">
        <v>28</v>
      </c>
      <c r="E1784" s="6">
        <v>44839</v>
      </c>
      <c r="F1784" s="5">
        <v>332.61</v>
      </c>
      <c r="G1784" s="5" t="s">
        <v>82</v>
      </c>
      <c r="H1784" s="5" t="s">
        <v>83</v>
      </c>
    </row>
    <row r="1785" spans="1:8" x14ac:dyDescent="0.25">
      <c r="A1785" s="5">
        <v>1784</v>
      </c>
      <c r="B1785" s="5" t="s">
        <v>52</v>
      </c>
      <c r="C1785" s="5" t="s">
        <v>13</v>
      </c>
      <c r="D1785" s="5" t="s">
        <v>24</v>
      </c>
      <c r="E1785" s="6">
        <v>45050</v>
      </c>
      <c r="F1785" s="5">
        <v>309.11</v>
      </c>
      <c r="G1785" s="5" t="s">
        <v>81</v>
      </c>
      <c r="H1785" s="6">
        <v>45065</v>
      </c>
    </row>
    <row r="1786" spans="1:8" x14ac:dyDescent="0.25">
      <c r="A1786" s="5">
        <v>1785</v>
      </c>
      <c r="B1786" s="5" t="s">
        <v>74</v>
      </c>
      <c r="C1786" s="5" t="s">
        <v>9</v>
      </c>
      <c r="D1786" s="5" t="s">
        <v>22</v>
      </c>
      <c r="E1786" s="6">
        <v>45218</v>
      </c>
      <c r="F1786" s="5">
        <v>668.91</v>
      </c>
      <c r="G1786" s="5" t="s">
        <v>82</v>
      </c>
      <c r="H1786" s="5" t="s">
        <v>83</v>
      </c>
    </row>
    <row r="1787" spans="1:8" x14ac:dyDescent="0.25">
      <c r="A1787" s="5">
        <v>1786</v>
      </c>
      <c r="B1787" s="5" t="s">
        <v>66</v>
      </c>
      <c r="C1787" s="5" t="s">
        <v>13</v>
      </c>
      <c r="D1787" s="5" t="s">
        <v>26</v>
      </c>
      <c r="E1787" s="6">
        <v>45342</v>
      </c>
      <c r="F1787" s="5">
        <v>307.88</v>
      </c>
      <c r="G1787" s="5" t="s">
        <v>81</v>
      </c>
      <c r="H1787" s="6">
        <v>45357</v>
      </c>
    </row>
    <row r="1788" spans="1:8" x14ac:dyDescent="0.25">
      <c r="A1788" s="5">
        <v>1787</v>
      </c>
      <c r="B1788" s="5" t="s">
        <v>58</v>
      </c>
      <c r="C1788" s="5" t="s">
        <v>4</v>
      </c>
      <c r="D1788" s="5" t="s">
        <v>33</v>
      </c>
      <c r="E1788" s="6">
        <v>45462</v>
      </c>
      <c r="F1788" s="5">
        <v>589.42999999999995</v>
      </c>
      <c r="G1788" s="5" t="s">
        <v>81</v>
      </c>
      <c r="H1788" s="6">
        <v>45464</v>
      </c>
    </row>
    <row r="1789" spans="1:8" x14ac:dyDescent="0.25">
      <c r="A1789" s="5">
        <v>1788</v>
      </c>
      <c r="B1789" s="5" t="s">
        <v>74</v>
      </c>
      <c r="C1789" s="5" t="s">
        <v>2</v>
      </c>
      <c r="D1789" s="5" t="s">
        <v>31</v>
      </c>
      <c r="E1789" s="6">
        <v>45468</v>
      </c>
      <c r="F1789" s="5">
        <v>749.08</v>
      </c>
      <c r="G1789" s="5" t="s">
        <v>81</v>
      </c>
      <c r="H1789" s="6">
        <v>45469</v>
      </c>
    </row>
    <row r="1790" spans="1:8" x14ac:dyDescent="0.25">
      <c r="A1790" s="5">
        <v>1789</v>
      </c>
      <c r="B1790" s="5" t="s">
        <v>42</v>
      </c>
      <c r="C1790" s="5" t="s">
        <v>10</v>
      </c>
      <c r="D1790" s="5" t="s">
        <v>30</v>
      </c>
      <c r="E1790" s="6">
        <v>44975</v>
      </c>
      <c r="F1790" s="5">
        <v>171.61</v>
      </c>
      <c r="G1790" s="5" t="s">
        <v>81</v>
      </c>
      <c r="H1790" s="6">
        <v>44981</v>
      </c>
    </row>
    <row r="1791" spans="1:8" x14ac:dyDescent="0.25">
      <c r="A1791" s="5">
        <v>1790</v>
      </c>
      <c r="B1791" s="5" t="s">
        <v>56</v>
      </c>
      <c r="C1791" s="5" t="s">
        <v>7</v>
      </c>
      <c r="D1791" s="5" t="s">
        <v>32</v>
      </c>
      <c r="E1791" s="6">
        <v>45487</v>
      </c>
      <c r="F1791" s="5">
        <v>445.66</v>
      </c>
      <c r="G1791" s="5" t="s">
        <v>81</v>
      </c>
      <c r="H1791" s="6">
        <v>45495</v>
      </c>
    </row>
    <row r="1792" spans="1:8" x14ac:dyDescent="0.25">
      <c r="A1792" s="5">
        <v>1791</v>
      </c>
      <c r="B1792" s="5" t="s">
        <v>64</v>
      </c>
      <c r="C1792" s="5" t="s">
        <v>9</v>
      </c>
      <c r="D1792" s="5" t="s">
        <v>29</v>
      </c>
      <c r="E1792" s="6">
        <v>45066</v>
      </c>
      <c r="F1792" s="5">
        <v>703.71</v>
      </c>
      <c r="G1792" s="5" t="s">
        <v>81</v>
      </c>
      <c r="H1792" s="6">
        <v>45076</v>
      </c>
    </row>
    <row r="1793" spans="1:8" x14ac:dyDescent="0.25">
      <c r="A1793" s="5">
        <v>1792</v>
      </c>
      <c r="B1793" s="5" t="s">
        <v>54</v>
      </c>
      <c r="C1793" s="5" t="s">
        <v>4</v>
      </c>
      <c r="D1793" s="5" t="s">
        <v>26</v>
      </c>
      <c r="E1793" s="6">
        <v>44882</v>
      </c>
      <c r="F1793" s="5">
        <v>325.23</v>
      </c>
      <c r="G1793" s="5" t="s">
        <v>82</v>
      </c>
      <c r="H1793" s="5" t="s">
        <v>83</v>
      </c>
    </row>
    <row r="1794" spans="1:8" x14ac:dyDescent="0.25">
      <c r="A1794" s="5">
        <v>1793</v>
      </c>
      <c r="B1794" s="5" t="s">
        <v>72</v>
      </c>
      <c r="C1794" s="5" t="s">
        <v>15</v>
      </c>
      <c r="D1794" s="5" t="s">
        <v>31</v>
      </c>
      <c r="E1794" s="6">
        <v>44968</v>
      </c>
      <c r="F1794" s="5">
        <v>987.5</v>
      </c>
      <c r="G1794" s="5" t="s">
        <v>81</v>
      </c>
      <c r="H1794" s="6">
        <v>44988</v>
      </c>
    </row>
    <row r="1795" spans="1:8" x14ac:dyDescent="0.25">
      <c r="A1795" s="5">
        <v>1794</v>
      </c>
      <c r="B1795" s="5" t="s">
        <v>54</v>
      </c>
      <c r="C1795" s="5" t="s">
        <v>7</v>
      </c>
      <c r="D1795" s="5" t="s">
        <v>31</v>
      </c>
      <c r="E1795" s="6">
        <v>45194</v>
      </c>
      <c r="F1795" s="5">
        <v>337.33</v>
      </c>
      <c r="G1795" s="5" t="s">
        <v>82</v>
      </c>
      <c r="H1795" s="5" t="s">
        <v>83</v>
      </c>
    </row>
    <row r="1796" spans="1:8" x14ac:dyDescent="0.25">
      <c r="A1796" s="5">
        <v>1795</v>
      </c>
      <c r="B1796" s="5" t="s">
        <v>62</v>
      </c>
      <c r="C1796" s="5" t="s">
        <v>2</v>
      </c>
      <c r="D1796" s="5" t="s">
        <v>26</v>
      </c>
      <c r="E1796" s="6">
        <v>44942</v>
      </c>
      <c r="F1796" s="5">
        <v>455.52</v>
      </c>
      <c r="G1796" s="5" t="s">
        <v>81</v>
      </c>
      <c r="H1796" s="6">
        <v>44943</v>
      </c>
    </row>
    <row r="1797" spans="1:8" x14ac:dyDescent="0.25">
      <c r="A1797" s="5">
        <v>1796</v>
      </c>
      <c r="B1797" s="5" t="s">
        <v>48</v>
      </c>
      <c r="C1797" s="5" t="s">
        <v>9</v>
      </c>
      <c r="D1797" s="5" t="s">
        <v>28</v>
      </c>
      <c r="E1797" s="6">
        <v>44861</v>
      </c>
      <c r="F1797" s="5">
        <v>735.89</v>
      </c>
      <c r="G1797" s="5" t="s">
        <v>82</v>
      </c>
      <c r="H1797" s="5" t="s">
        <v>83</v>
      </c>
    </row>
    <row r="1798" spans="1:8" x14ac:dyDescent="0.25">
      <c r="A1798" s="5">
        <v>1797</v>
      </c>
      <c r="B1798" s="5" t="s">
        <v>56</v>
      </c>
      <c r="C1798" s="5" t="s">
        <v>14</v>
      </c>
      <c r="D1798" s="5" t="s">
        <v>24</v>
      </c>
      <c r="E1798" s="6">
        <v>44822</v>
      </c>
      <c r="F1798" s="5">
        <v>507.67</v>
      </c>
      <c r="G1798" s="5" t="s">
        <v>81</v>
      </c>
      <c r="H1798" s="6">
        <v>44840</v>
      </c>
    </row>
    <row r="1799" spans="1:8" x14ac:dyDescent="0.25">
      <c r="A1799" s="5">
        <v>1798</v>
      </c>
      <c r="B1799" s="5" t="s">
        <v>64</v>
      </c>
      <c r="C1799" s="5" t="s">
        <v>13</v>
      </c>
      <c r="D1799" s="5" t="s">
        <v>20</v>
      </c>
      <c r="E1799" s="6">
        <v>45149</v>
      </c>
      <c r="F1799" s="5">
        <v>358.4</v>
      </c>
      <c r="G1799" s="5" t="s">
        <v>81</v>
      </c>
      <c r="H1799" s="6">
        <v>45164</v>
      </c>
    </row>
    <row r="1800" spans="1:8" x14ac:dyDescent="0.25">
      <c r="A1800" s="5">
        <v>1799</v>
      </c>
      <c r="B1800" s="5" t="s">
        <v>72</v>
      </c>
      <c r="C1800" s="5" t="s">
        <v>4</v>
      </c>
      <c r="D1800" s="5" t="s">
        <v>22</v>
      </c>
      <c r="E1800" s="6">
        <v>45484</v>
      </c>
      <c r="F1800" s="5">
        <v>395.63</v>
      </c>
      <c r="G1800" s="5" t="s">
        <v>81</v>
      </c>
      <c r="H1800" s="6">
        <v>45486</v>
      </c>
    </row>
    <row r="1801" spans="1:8" x14ac:dyDescent="0.25">
      <c r="A1801" s="5">
        <v>1800</v>
      </c>
      <c r="B1801" s="5" t="s">
        <v>44</v>
      </c>
      <c r="C1801" s="5" t="s">
        <v>11</v>
      </c>
      <c r="D1801" s="5" t="s">
        <v>33</v>
      </c>
      <c r="E1801" s="6">
        <v>44780</v>
      </c>
      <c r="F1801" s="5">
        <v>289.48</v>
      </c>
      <c r="G1801" s="5" t="s">
        <v>81</v>
      </c>
      <c r="H1801" s="6">
        <v>44792</v>
      </c>
    </row>
    <row r="1802" spans="1:8" x14ac:dyDescent="0.25">
      <c r="A1802" s="5">
        <v>1801</v>
      </c>
      <c r="B1802" s="5" t="s">
        <v>60</v>
      </c>
      <c r="C1802" s="5" t="s">
        <v>15</v>
      </c>
      <c r="D1802" s="5" t="s">
        <v>30</v>
      </c>
      <c r="E1802" s="6">
        <v>45152</v>
      </c>
      <c r="F1802" s="5">
        <v>135.6</v>
      </c>
      <c r="G1802" s="5" t="s">
        <v>81</v>
      </c>
      <c r="H1802" s="6">
        <v>45172</v>
      </c>
    </row>
    <row r="1803" spans="1:8" x14ac:dyDescent="0.25">
      <c r="A1803" s="5">
        <v>1802</v>
      </c>
      <c r="B1803" s="5" t="s">
        <v>56</v>
      </c>
      <c r="C1803" s="5" t="s">
        <v>14</v>
      </c>
      <c r="D1803" s="5" t="s">
        <v>24</v>
      </c>
      <c r="E1803" s="6">
        <v>45091</v>
      </c>
      <c r="F1803" s="5">
        <v>830</v>
      </c>
      <c r="G1803" s="5" t="s">
        <v>81</v>
      </c>
      <c r="H1803" s="6">
        <v>45109</v>
      </c>
    </row>
    <row r="1804" spans="1:8" x14ac:dyDescent="0.25">
      <c r="A1804" s="5">
        <v>1803</v>
      </c>
      <c r="B1804" s="5" t="s">
        <v>72</v>
      </c>
      <c r="C1804" s="5" t="s">
        <v>4</v>
      </c>
      <c r="D1804" s="5" t="s">
        <v>32</v>
      </c>
      <c r="E1804" s="6">
        <v>45234</v>
      </c>
      <c r="F1804" s="5">
        <v>432.99</v>
      </c>
      <c r="G1804" s="5" t="s">
        <v>81</v>
      </c>
      <c r="H1804" s="6">
        <v>45236</v>
      </c>
    </row>
    <row r="1805" spans="1:8" x14ac:dyDescent="0.25">
      <c r="A1805" s="5">
        <v>1804</v>
      </c>
      <c r="B1805" s="5" t="s">
        <v>70</v>
      </c>
      <c r="C1805" s="5" t="s">
        <v>4</v>
      </c>
      <c r="D1805" s="5" t="s">
        <v>20</v>
      </c>
      <c r="E1805" s="6">
        <v>45111</v>
      </c>
      <c r="F1805" s="5">
        <v>295.38</v>
      </c>
      <c r="G1805" s="5" t="s">
        <v>81</v>
      </c>
      <c r="H1805" s="6">
        <v>45113</v>
      </c>
    </row>
    <row r="1806" spans="1:8" x14ac:dyDescent="0.25">
      <c r="A1806" s="5">
        <v>1805</v>
      </c>
      <c r="B1806" s="5" t="s">
        <v>60</v>
      </c>
      <c r="C1806" s="5" t="s">
        <v>5</v>
      </c>
      <c r="D1806" s="5" t="s">
        <v>30</v>
      </c>
      <c r="E1806" s="6">
        <v>44864</v>
      </c>
      <c r="F1806" s="5">
        <v>635.95000000000005</v>
      </c>
      <c r="G1806" s="5" t="s">
        <v>81</v>
      </c>
      <c r="H1806" s="6">
        <v>44868</v>
      </c>
    </row>
    <row r="1807" spans="1:8" x14ac:dyDescent="0.25">
      <c r="A1807" s="5">
        <v>1806</v>
      </c>
      <c r="B1807" s="5" t="s">
        <v>60</v>
      </c>
      <c r="C1807" s="5" t="s">
        <v>11</v>
      </c>
      <c r="D1807" s="5" t="s">
        <v>33</v>
      </c>
      <c r="E1807" s="6">
        <v>45497</v>
      </c>
      <c r="F1807" s="5">
        <v>421.2</v>
      </c>
      <c r="G1807" s="5" t="s">
        <v>81</v>
      </c>
      <c r="H1807" s="6">
        <v>45509</v>
      </c>
    </row>
    <row r="1808" spans="1:8" x14ac:dyDescent="0.25">
      <c r="A1808" s="5">
        <v>1807</v>
      </c>
      <c r="B1808" s="5" t="s">
        <v>74</v>
      </c>
      <c r="C1808" s="5" t="s">
        <v>15</v>
      </c>
      <c r="D1808" s="5" t="s">
        <v>32</v>
      </c>
      <c r="E1808" s="6">
        <v>45299</v>
      </c>
      <c r="F1808" s="5">
        <v>534.69000000000005</v>
      </c>
      <c r="G1808" s="5" t="s">
        <v>81</v>
      </c>
      <c r="H1808" s="6">
        <v>45319</v>
      </c>
    </row>
    <row r="1809" spans="1:8" x14ac:dyDescent="0.25">
      <c r="A1809" s="5">
        <v>1808</v>
      </c>
      <c r="B1809" s="5" t="s">
        <v>46</v>
      </c>
      <c r="C1809" s="5" t="s">
        <v>11</v>
      </c>
      <c r="D1809" s="5" t="s">
        <v>32</v>
      </c>
      <c r="E1809" s="6">
        <v>45402</v>
      </c>
      <c r="F1809" s="5">
        <v>843.41</v>
      </c>
      <c r="G1809" s="5" t="s">
        <v>81</v>
      </c>
      <c r="H1809" s="6">
        <v>45414</v>
      </c>
    </row>
    <row r="1810" spans="1:8" x14ac:dyDescent="0.25">
      <c r="A1810" s="5">
        <v>1809</v>
      </c>
      <c r="B1810" s="5" t="s">
        <v>40</v>
      </c>
      <c r="C1810" s="5" t="s">
        <v>13</v>
      </c>
      <c r="D1810" s="5" t="s">
        <v>26</v>
      </c>
      <c r="E1810" s="6">
        <v>44827</v>
      </c>
      <c r="F1810" s="5">
        <v>590.87</v>
      </c>
      <c r="G1810" s="5" t="s">
        <v>82</v>
      </c>
      <c r="H1810" s="5" t="s">
        <v>83</v>
      </c>
    </row>
    <row r="1811" spans="1:8" x14ac:dyDescent="0.25">
      <c r="A1811" s="5">
        <v>1810</v>
      </c>
      <c r="B1811" s="5" t="s">
        <v>66</v>
      </c>
      <c r="C1811" s="5" t="s">
        <v>14</v>
      </c>
      <c r="D1811" s="5" t="s">
        <v>26</v>
      </c>
      <c r="E1811" s="6">
        <v>44884</v>
      </c>
      <c r="F1811" s="5">
        <v>575.92999999999995</v>
      </c>
      <c r="G1811" s="5" t="s">
        <v>82</v>
      </c>
      <c r="H1811" s="5" t="s">
        <v>83</v>
      </c>
    </row>
    <row r="1812" spans="1:8" x14ac:dyDescent="0.25">
      <c r="A1812" s="5">
        <v>1811</v>
      </c>
      <c r="B1812" s="5" t="s">
        <v>44</v>
      </c>
      <c r="C1812" s="5" t="s">
        <v>10</v>
      </c>
      <c r="D1812" s="5" t="s">
        <v>29</v>
      </c>
      <c r="E1812" s="6">
        <v>45248</v>
      </c>
      <c r="F1812" s="5">
        <v>311.49</v>
      </c>
      <c r="G1812" s="5" t="s">
        <v>82</v>
      </c>
      <c r="H1812" s="5" t="s">
        <v>83</v>
      </c>
    </row>
    <row r="1813" spans="1:8" x14ac:dyDescent="0.25">
      <c r="A1813" s="5">
        <v>1812</v>
      </c>
      <c r="B1813" s="5" t="s">
        <v>60</v>
      </c>
      <c r="C1813" s="5" t="s">
        <v>9</v>
      </c>
      <c r="D1813" s="5" t="s">
        <v>32</v>
      </c>
      <c r="E1813" s="6">
        <v>45429</v>
      </c>
      <c r="F1813" s="5">
        <v>925.7</v>
      </c>
      <c r="G1813" s="5" t="s">
        <v>81</v>
      </c>
      <c r="H1813" s="6">
        <v>45439</v>
      </c>
    </row>
    <row r="1814" spans="1:8" x14ac:dyDescent="0.25">
      <c r="A1814" s="5">
        <v>1813</v>
      </c>
      <c r="B1814" s="5" t="s">
        <v>60</v>
      </c>
      <c r="C1814" s="5" t="s">
        <v>9</v>
      </c>
      <c r="D1814" s="5" t="s">
        <v>31</v>
      </c>
      <c r="E1814" s="6">
        <v>45102</v>
      </c>
      <c r="F1814" s="5">
        <v>440.57</v>
      </c>
      <c r="G1814" s="5" t="s">
        <v>81</v>
      </c>
      <c r="H1814" s="6">
        <v>45112</v>
      </c>
    </row>
    <row r="1815" spans="1:8" x14ac:dyDescent="0.25">
      <c r="A1815" s="5">
        <v>1814</v>
      </c>
      <c r="B1815" s="5" t="s">
        <v>70</v>
      </c>
      <c r="C1815" s="5" t="s">
        <v>9</v>
      </c>
      <c r="D1815" s="5" t="s">
        <v>33</v>
      </c>
      <c r="E1815" s="6">
        <v>45217</v>
      </c>
      <c r="F1815" s="5">
        <v>917.1</v>
      </c>
      <c r="G1815" s="5" t="s">
        <v>81</v>
      </c>
      <c r="H1815" s="6">
        <v>45227</v>
      </c>
    </row>
    <row r="1816" spans="1:8" x14ac:dyDescent="0.25">
      <c r="A1816" s="5">
        <v>1815</v>
      </c>
      <c r="B1816" s="5" t="s">
        <v>48</v>
      </c>
      <c r="C1816" s="5" t="s">
        <v>7</v>
      </c>
      <c r="D1816" s="5" t="s">
        <v>29</v>
      </c>
      <c r="E1816" s="6">
        <v>45456</v>
      </c>
      <c r="F1816" s="5">
        <v>894.72</v>
      </c>
      <c r="G1816" s="5" t="s">
        <v>81</v>
      </c>
      <c r="H1816" s="6">
        <v>45464</v>
      </c>
    </row>
    <row r="1817" spans="1:8" x14ac:dyDescent="0.25">
      <c r="A1817" s="5">
        <v>1816</v>
      </c>
      <c r="B1817" s="5" t="s">
        <v>54</v>
      </c>
      <c r="C1817" s="5" t="s">
        <v>2</v>
      </c>
      <c r="D1817" s="5" t="s">
        <v>32</v>
      </c>
      <c r="E1817" s="6">
        <v>44901</v>
      </c>
      <c r="F1817" s="5">
        <v>661.88</v>
      </c>
      <c r="G1817" s="5" t="s">
        <v>81</v>
      </c>
      <c r="H1817" s="6">
        <v>44902</v>
      </c>
    </row>
    <row r="1818" spans="1:8" x14ac:dyDescent="0.25">
      <c r="A1818" s="5">
        <v>1817</v>
      </c>
      <c r="B1818" s="5" t="s">
        <v>68</v>
      </c>
      <c r="C1818" s="5" t="s">
        <v>13</v>
      </c>
      <c r="D1818" s="5" t="s">
        <v>20</v>
      </c>
      <c r="E1818" s="6">
        <v>45476</v>
      </c>
      <c r="F1818" s="5">
        <v>842.05</v>
      </c>
      <c r="G1818" s="5" t="s">
        <v>82</v>
      </c>
      <c r="H1818" s="5" t="s">
        <v>83</v>
      </c>
    </row>
    <row r="1819" spans="1:8" x14ac:dyDescent="0.25">
      <c r="A1819" s="5">
        <v>1818</v>
      </c>
      <c r="B1819" s="5" t="s">
        <v>50</v>
      </c>
      <c r="C1819" s="5" t="s">
        <v>10</v>
      </c>
      <c r="D1819" s="5" t="s">
        <v>22</v>
      </c>
      <c r="E1819" s="6">
        <v>45096</v>
      </c>
      <c r="F1819" s="5">
        <v>786.38</v>
      </c>
      <c r="G1819" s="5" t="s">
        <v>82</v>
      </c>
      <c r="H1819" s="5" t="s">
        <v>83</v>
      </c>
    </row>
    <row r="1820" spans="1:8" x14ac:dyDescent="0.25">
      <c r="A1820" s="5">
        <v>1819</v>
      </c>
      <c r="B1820" s="5" t="s">
        <v>72</v>
      </c>
      <c r="C1820" s="5" t="s">
        <v>2</v>
      </c>
      <c r="D1820" s="5" t="s">
        <v>31</v>
      </c>
      <c r="E1820" s="6">
        <v>45018</v>
      </c>
      <c r="F1820" s="5">
        <v>135.55000000000001</v>
      </c>
      <c r="G1820" s="5" t="s">
        <v>81</v>
      </c>
      <c r="H1820" s="6">
        <v>45019</v>
      </c>
    </row>
    <row r="1821" spans="1:8" x14ac:dyDescent="0.25">
      <c r="A1821" s="5">
        <v>1820</v>
      </c>
      <c r="B1821" s="5" t="s">
        <v>52</v>
      </c>
      <c r="C1821" s="5" t="s">
        <v>15</v>
      </c>
      <c r="D1821" s="5" t="s">
        <v>28</v>
      </c>
      <c r="E1821" s="6">
        <v>45171</v>
      </c>
      <c r="F1821" s="5">
        <v>573.91</v>
      </c>
      <c r="G1821" s="5" t="s">
        <v>81</v>
      </c>
      <c r="H1821" s="6">
        <v>45191</v>
      </c>
    </row>
    <row r="1822" spans="1:8" x14ac:dyDescent="0.25">
      <c r="A1822" s="5">
        <v>1821</v>
      </c>
      <c r="B1822" s="5" t="s">
        <v>72</v>
      </c>
      <c r="C1822" s="5" t="s">
        <v>10</v>
      </c>
      <c r="D1822" s="5" t="s">
        <v>33</v>
      </c>
      <c r="E1822" s="6">
        <v>45031</v>
      </c>
      <c r="F1822" s="5">
        <v>736.45</v>
      </c>
      <c r="G1822" s="5" t="s">
        <v>81</v>
      </c>
      <c r="H1822" s="6">
        <v>45037</v>
      </c>
    </row>
    <row r="1823" spans="1:8" x14ac:dyDescent="0.25">
      <c r="A1823" s="5">
        <v>1822</v>
      </c>
      <c r="B1823" s="5" t="s">
        <v>50</v>
      </c>
      <c r="C1823" s="5" t="s">
        <v>9</v>
      </c>
      <c r="D1823" s="5" t="s">
        <v>32</v>
      </c>
      <c r="E1823" s="6">
        <v>44828</v>
      </c>
      <c r="F1823" s="5">
        <v>492.72</v>
      </c>
      <c r="G1823" s="5" t="s">
        <v>81</v>
      </c>
      <c r="H1823" s="6">
        <v>44838</v>
      </c>
    </row>
    <row r="1824" spans="1:8" x14ac:dyDescent="0.25">
      <c r="A1824" s="5">
        <v>1823</v>
      </c>
      <c r="B1824" s="5" t="s">
        <v>54</v>
      </c>
      <c r="C1824" s="5" t="s">
        <v>9</v>
      </c>
      <c r="D1824" s="5" t="s">
        <v>28</v>
      </c>
      <c r="E1824" s="6">
        <v>45329</v>
      </c>
      <c r="F1824" s="5">
        <v>834.99</v>
      </c>
      <c r="G1824" s="5" t="s">
        <v>81</v>
      </c>
      <c r="H1824" s="6">
        <v>45339</v>
      </c>
    </row>
    <row r="1825" spans="1:8" x14ac:dyDescent="0.25">
      <c r="A1825" s="5">
        <v>1824</v>
      </c>
      <c r="B1825" s="5" t="s">
        <v>54</v>
      </c>
      <c r="C1825" s="5" t="s">
        <v>15</v>
      </c>
      <c r="D1825" s="5" t="s">
        <v>32</v>
      </c>
      <c r="E1825" s="6">
        <v>45069</v>
      </c>
      <c r="F1825" s="5">
        <v>196.85</v>
      </c>
      <c r="G1825" s="5" t="s">
        <v>81</v>
      </c>
      <c r="H1825" s="6">
        <v>45089</v>
      </c>
    </row>
    <row r="1826" spans="1:8" x14ac:dyDescent="0.25">
      <c r="A1826" s="5">
        <v>1825</v>
      </c>
      <c r="B1826" s="5" t="s">
        <v>56</v>
      </c>
      <c r="C1826" s="5" t="s">
        <v>13</v>
      </c>
      <c r="D1826" s="5" t="s">
        <v>30</v>
      </c>
      <c r="E1826" s="6">
        <v>44847</v>
      </c>
      <c r="F1826" s="5">
        <v>879.3</v>
      </c>
      <c r="G1826" s="5" t="s">
        <v>81</v>
      </c>
      <c r="H1826" s="6">
        <v>44862</v>
      </c>
    </row>
    <row r="1827" spans="1:8" x14ac:dyDescent="0.25">
      <c r="A1827" s="5">
        <v>1826</v>
      </c>
      <c r="B1827" s="5" t="s">
        <v>48</v>
      </c>
      <c r="C1827" s="5" t="s">
        <v>11</v>
      </c>
      <c r="D1827" s="5" t="s">
        <v>31</v>
      </c>
      <c r="E1827" s="6">
        <v>45279</v>
      </c>
      <c r="F1827" s="5">
        <v>548.21</v>
      </c>
      <c r="G1827" s="5" t="s">
        <v>81</v>
      </c>
      <c r="H1827" s="6">
        <v>45291</v>
      </c>
    </row>
    <row r="1828" spans="1:8" x14ac:dyDescent="0.25">
      <c r="A1828" s="5">
        <v>1827</v>
      </c>
      <c r="B1828" s="5" t="s">
        <v>68</v>
      </c>
      <c r="C1828" s="5" t="s">
        <v>14</v>
      </c>
      <c r="D1828" s="5" t="s">
        <v>26</v>
      </c>
      <c r="E1828" s="6">
        <v>45299</v>
      </c>
      <c r="F1828" s="5">
        <v>729.42</v>
      </c>
      <c r="G1828" s="5" t="s">
        <v>81</v>
      </c>
      <c r="H1828" s="6">
        <v>45317</v>
      </c>
    </row>
    <row r="1829" spans="1:8" x14ac:dyDescent="0.25">
      <c r="A1829" s="5">
        <v>1828</v>
      </c>
      <c r="B1829" s="5" t="s">
        <v>52</v>
      </c>
      <c r="C1829" s="5" t="s">
        <v>9</v>
      </c>
      <c r="D1829" s="5" t="s">
        <v>22</v>
      </c>
      <c r="E1829" s="6">
        <v>45491</v>
      </c>
      <c r="F1829" s="5">
        <v>233.86</v>
      </c>
      <c r="G1829" s="5" t="s">
        <v>81</v>
      </c>
      <c r="H1829" s="6">
        <v>45501</v>
      </c>
    </row>
    <row r="1830" spans="1:8" x14ac:dyDescent="0.25">
      <c r="A1830" s="5">
        <v>1829</v>
      </c>
      <c r="B1830" s="5" t="s">
        <v>68</v>
      </c>
      <c r="C1830" s="5" t="s">
        <v>11</v>
      </c>
      <c r="D1830" s="5" t="s">
        <v>29</v>
      </c>
      <c r="E1830" s="6">
        <v>45369</v>
      </c>
      <c r="F1830" s="5">
        <v>405.39</v>
      </c>
      <c r="G1830" s="5" t="s">
        <v>81</v>
      </c>
      <c r="H1830" s="6">
        <v>45381</v>
      </c>
    </row>
    <row r="1831" spans="1:8" x14ac:dyDescent="0.25">
      <c r="A1831" s="5">
        <v>1830</v>
      </c>
      <c r="B1831" s="5" t="s">
        <v>56</v>
      </c>
      <c r="C1831" s="5" t="s">
        <v>15</v>
      </c>
      <c r="D1831" s="5" t="s">
        <v>29</v>
      </c>
      <c r="E1831" s="6">
        <v>45127</v>
      </c>
      <c r="F1831" s="5">
        <v>966.66</v>
      </c>
      <c r="G1831" s="5" t="s">
        <v>82</v>
      </c>
      <c r="H1831" s="5" t="s">
        <v>83</v>
      </c>
    </row>
    <row r="1832" spans="1:8" x14ac:dyDescent="0.25">
      <c r="A1832" s="5">
        <v>1831</v>
      </c>
      <c r="B1832" s="5" t="s">
        <v>68</v>
      </c>
      <c r="C1832" s="5" t="s">
        <v>7</v>
      </c>
      <c r="D1832" s="5" t="s">
        <v>26</v>
      </c>
      <c r="E1832" s="6">
        <v>45106</v>
      </c>
      <c r="F1832" s="5">
        <v>728.58</v>
      </c>
      <c r="G1832" s="5" t="s">
        <v>81</v>
      </c>
      <c r="H1832" s="6">
        <v>45114</v>
      </c>
    </row>
    <row r="1833" spans="1:8" x14ac:dyDescent="0.25">
      <c r="A1833" s="5">
        <v>1832</v>
      </c>
      <c r="B1833" s="5" t="s">
        <v>42</v>
      </c>
      <c r="C1833" s="5" t="s">
        <v>15</v>
      </c>
      <c r="D1833" s="5" t="s">
        <v>32</v>
      </c>
      <c r="E1833" s="6">
        <v>44982</v>
      </c>
      <c r="F1833" s="5">
        <v>460.11</v>
      </c>
      <c r="G1833" s="5" t="s">
        <v>81</v>
      </c>
      <c r="H1833" s="6">
        <v>45002</v>
      </c>
    </row>
    <row r="1834" spans="1:8" x14ac:dyDescent="0.25">
      <c r="A1834" s="5">
        <v>1833</v>
      </c>
      <c r="B1834" s="5" t="s">
        <v>72</v>
      </c>
      <c r="C1834" s="5" t="s">
        <v>2</v>
      </c>
      <c r="D1834" s="5" t="s">
        <v>22</v>
      </c>
      <c r="E1834" s="6">
        <v>44787</v>
      </c>
      <c r="F1834" s="5">
        <v>772.25</v>
      </c>
      <c r="G1834" s="5" t="s">
        <v>81</v>
      </c>
      <c r="H1834" s="6">
        <v>44788</v>
      </c>
    </row>
    <row r="1835" spans="1:8" x14ac:dyDescent="0.25">
      <c r="A1835" s="5">
        <v>1834</v>
      </c>
      <c r="B1835" s="5" t="s">
        <v>40</v>
      </c>
      <c r="C1835" s="5" t="s">
        <v>9</v>
      </c>
      <c r="D1835" s="5" t="s">
        <v>22</v>
      </c>
      <c r="E1835" s="6">
        <v>45307</v>
      </c>
      <c r="F1835" s="5">
        <v>673.07</v>
      </c>
      <c r="G1835" s="5" t="s">
        <v>81</v>
      </c>
      <c r="H1835" s="6">
        <v>45317</v>
      </c>
    </row>
    <row r="1836" spans="1:8" x14ac:dyDescent="0.25">
      <c r="A1836" s="5">
        <v>1835</v>
      </c>
      <c r="B1836" s="5" t="s">
        <v>50</v>
      </c>
      <c r="C1836" s="5" t="s">
        <v>7</v>
      </c>
      <c r="D1836" s="5" t="s">
        <v>29</v>
      </c>
      <c r="E1836" s="6">
        <v>45217</v>
      </c>
      <c r="F1836" s="5">
        <v>744.7</v>
      </c>
      <c r="G1836" s="5" t="s">
        <v>82</v>
      </c>
      <c r="H1836" s="5" t="s">
        <v>83</v>
      </c>
    </row>
    <row r="1837" spans="1:8" x14ac:dyDescent="0.25">
      <c r="A1837" s="5">
        <v>1836</v>
      </c>
      <c r="B1837" s="5" t="s">
        <v>74</v>
      </c>
      <c r="C1837" s="5" t="s">
        <v>13</v>
      </c>
      <c r="D1837" s="5" t="s">
        <v>32</v>
      </c>
      <c r="E1837" s="6">
        <v>45042</v>
      </c>
      <c r="F1837" s="5">
        <v>401.82</v>
      </c>
      <c r="G1837" s="5" t="s">
        <v>82</v>
      </c>
      <c r="H1837" s="5" t="s">
        <v>83</v>
      </c>
    </row>
    <row r="1838" spans="1:8" x14ac:dyDescent="0.25">
      <c r="A1838" s="5">
        <v>1837</v>
      </c>
      <c r="B1838" s="5" t="s">
        <v>70</v>
      </c>
      <c r="C1838" s="5" t="s">
        <v>10</v>
      </c>
      <c r="D1838" s="5" t="s">
        <v>20</v>
      </c>
      <c r="E1838" s="6">
        <v>45108</v>
      </c>
      <c r="F1838" s="5">
        <v>423.6</v>
      </c>
      <c r="G1838" s="5" t="s">
        <v>81</v>
      </c>
      <c r="H1838" s="6">
        <v>45114</v>
      </c>
    </row>
    <row r="1839" spans="1:8" x14ac:dyDescent="0.25">
      <c r="A1839" s="5">
        <v>1838</v>
      </c>
      <c r="B1839" s="5" t="s">
        <v>58</v>
      </c>
      <c r="C1839" s="5" t="s">
        <v>2</v>
      </c>
      <c r="D1839" s="5" t="s">
        <v>33</v>
      </c>
      <c r="E1839" s="6">
        <v>44996</v>
      </c>
      <c r="F1839" s="5">
        <v>703.02</v>
      </c>
      <c r="G1839" s="5" t="s">
        <v>81</v>
      </c>
      <c r="H1839" s="6">
        <v>44997</v>
      </c>
    </row>
    <row r="1840" spans="1:8" x14ac:dyDescent="0.25">
      <c r="A1840" s="5">
        <v>1839</v>
      </c>
      <c r="B1840" s="5" t="s">
        <v>54</v>
      </c>
      <c r="C1840" s="5" t="s">
        <v>2</v>
      </c>
      <c r="D1840" s="5" t="s">
        <v>30</v>
      </c>
      <c r="E1840" s="6">
        <v>44818</v>
      </c>
      <c r="F1840" s="5">
        <v>948.6</v>
      </c>
      <c r="G1840" s="5" t="s">
        <v>81</v>
      </c>
      <c r="H1840" s="6">
        <v>44819</v>
      </c>
    </row>
    <row r="1841" spans="1:8" x14ac:dyDescent="0.25">
      <c r="A1841" s="5">
        <v>1840</v>
      </c>
      <c r="B1841" s="5" t="s">
        <v>40</v>
      </c>
      <c r="C1841" s="5" t="s">
        <v>14</v>
      </c>
      <c r="D1841" s="5" t="s">
        <v>30</v>
      </c>
      <c r="E1841" s="6">
        <v>45435</v>
      </c>
      <c r="F1841" s="5">
        <v>923.24</v>
      </c>
      <c r="G1841" s="5" t="s">
        <v>81</v>
      </c>
      <c r="H1841" s="6">
        <v>45453</v>
      </c>
    </row>
    <row r="1842" spans="1:8" x14ac:dyDescent="0.25">
      <c r="A1842" s="5">
        <v>1841</v>
      </c>
      <c r="B1842" s="5" t="s">
        <v>60</v>
      </c>
      <c r="C1842" s="5" t="s">
        <v>13</v>
      </c>
      <c r="D1842" s="5" t="s">
        <v>26</v>
      </c>
      <c r="E1842" s="6">
        <v>45002</v>
      </c>
      <c r="F1842" s="5">
        <v>181.17</v>
      </c>
      <c r="G1842" s="5" t="s">
        <v>82</v>
      </c>
      <c r="H1842" s="5" t="s">
        <v>83</v>
      </c>
    </row>
    <row r="1843" spans="1:8" x14ac:dyDescent="0.25">
      <c r="A1843" s="5">
        <v>1842</v>
      </c>
      <c r="B1843" s="5" t="s">
        <v>74</v>
      </c>
      <c r="C1843" s="5" t="s">
        <v>5</v>
      </c>
      <c r="D1843" s="5" t="s">
        <v>31</v>
      </c>
      <c r="E1843" s="6">
        <v>45392</v>
      </c>
      <c r="F1843" s="5">
        <v>113.78</v>
      </c>
      <c r="G1843" s="5" t="s">
        <v>81</v>
      </c>
      <c r="H1843" s="6">
        <v>45396</v>
      </c>
    </row>
    <row r="1844" spans="1:8" x14ac:dyDescent="0.25">
      <c r="A1844" s="5">
        <v>1843</v>
      </c>
      <c r="B1844" s="5" t="s">
        <v>50</v>
      </c>
      <c r="C1844" s="5" t="s">
        <v>10</v>
      </c>
      <c r="D1844" s="5" t="s">
        <v>28</v>
      </c>
      <c r="E1844" s="6">
        <v>44880</v>
      </c>
      <c r="F1844" s="5">
        <v>433.75</v>
      </c>
      <c r="G1844" s="5" t="s">
        <v>81</v>
      </c>
      <c r="H1844" s="6">
        <v>44886</v>
      </c>
    </row>
    <row r="1845" spans="1:8" x14ac:dyDescent="0.25">
      <c r="A1845" s="5">
        <v>1844</v>
      </c>
      <c r="B1845" s="5" t="s">
        <v>70</v>
      </c>
      <c r="C1845" s="5" t="s">
        <v>15</v>
      </c>
      <c r="D1845" s="5" t="s">
        <v>24</v>
      </c>
      <c r="E1845" s="6">
        <v>45232</v>
      </c>
      <c r="F1845" s="5">
        <v>651.1</v>
      </c>
      <c r="G1845" s="5" t="s">
        <v>82</v>
      </c>
      <c r="H1845" s="5" t="s">
        <v>83</v>
      </c>
    </row>
    <row r="1846" spans="1:8" x14ac:dyDescent="0.25">
      <c r="A1846" s="5">
        <v>1845</v>
      </c>
      <c r="B1846" s="5" t="s">
        <v>58</v>
      </c>
      <c r="C1846" s="5" t="s">
        <v>2</v>
      </c>
      <c r="D1846" s="5" t="s">
        <v>31</v>
      </c>
      <c r="E1846" s="6">
        <v>45470</v>
      </c>
      <c r="F1846" s="5">
        <v>270.07</v>
      </c>
      <c r="G1846" s="5" t="s">
        <v>81</v>
      </c>
      <c r="H1846" s="6">
        <v>45471</v>
      </c>
    </row>
    <row r="1847" spans="1:8" x14ac:dyDescent="0.25">
      <c r="A1847" s="5">
        <v>1846</v>
      </c>
      <c r="B1847" s="5" t="s">
        <v>72</v>
      </c>
      <c r="C1847" s="5" t="s">
        <v>15</v>
      </c>
      <c r="D1847" s="5" t="s">
        <v>24</v>
      </c>
      <c r="E1847" s="6">
        <v>45312</v>
      </c>
      <c r="F1847" s="5">
        <v>536.52</v>
      </c>
      <c r="G1847" s="5" t="s">
        <v>81</v>
      </c>
      <c r="H1847" s="6">
        <v>45332</v>
      </c>
    </row>
    <row r="1848" spans="1:8" x14ac:dyDescent="0.25">
      <c r="A1848" s="5">
        <v>1847</v>
      </c>
      <c r="B1848" s="5" t="s">
        <v>44</v>
      </c>
      <c r="C1848" s="5" t="s">
        <v>11</v>
      </c>
      <c r="D1848" s="5" t="s">
        <v>28</v>
      </c>
      <c r="E1848" s="6">
        <v>44901</v>
      </c>
      <c r="F1848" s="5">
        <v>991.31</v>
      </c>
      <c r="G1848" s="5" t="s">
        <v>82</v>
      </c>
      <c r="H1848" s="5" t="s">
        <v>83</v>
      </c>
    </row>
    <row r="1849" spans="1:8" x14ac:dyDescent="0.25">
      <c r="A1849" s="5">
        <v>1848</v>
      </c>
      <c r="B1849" s="5" t="s">
        <v>42</v>
      </c>
      <c r="C1849" s="5" t="s">
        <v>11</v>
      </c>
      <c r="D1849" s="5" t="s">
        <v>31</v>
      </c>
      <c r="E1849" s="6">
        <v>45137</v>
      </c>
      <c r="F1849" s="5">
        <v>828.48</v>
      </c>
      <c r="G1849" s="5" t="s">
        <v>81</v>
      </c>
      <c r="H1849" s="6">
        <v>45149</v>
      </c>
    </row>
    <row r="1850" spans="1:8" x14ac:dyDescent="0.25">
      <c r="A1850" s="5">
        <v>1849</v>
      </c>
      <c r="B1850" s="5" t="s">
        <v>44</v>
      </c>
      <c r="C1850" s="5" t="s">
        <v>11</v>
      </c>
      <c r="D1850" s="5" t="s">
        <v>32</v>
      </c>
      <c r="E1850" s="6">
        <v>45392</v>
      </c>
      <c r="F1850" s="5">
        <v>529.79</v>
      </c>
      <c r="G1850" s="5" t="s">
        <v>81</v>
      </c>
      <c r="H1850" s="6">
        <v>45404</v>
      </c>
    </row>
    <row r="1851" spans="1:8" x14ac:dyDescent="0.25">
      <c r="A1851" s="5">
        <v>1850</v>
      </c>
      <c r="B1851" s="5" t="s">
        <v>54</v>
      </c>
      <c r="C1851" s="5" t="s">
        <v>5</v>
      </c>
      <c r="D1851" s="5" t="s">
        <v>29</v>
      </c>
      <c r="E1851" s="6">
        <v>45167</v>
      </c>
      <c r="F1851" s="5">
        <v>264.25</v>
      </c>
      <c r="G1851" s="5" t="s">
        <v>81</v>
      </c>
      <c r="H1851" s="6">
        <v>45171</v>
      </c>
    </row>
    <row r="1852" spans="1:8" x14ac:dyDescent="0.25">
      <c r="A1852" s="5">
        <v>1851</v>
      </c>
      <c r="B1852" s="5" t="s">
        <v>40</v>
      </c>
      <c r="C1852" s="5" t="s">
        <v>11</v>
      </c>
      <c r="D1852" s="5" t="s">
        <v>22</v>
      </c>
      <c r="E1852" s="6">
        <v>45112</v>
      </c>
      <c r="F1852" s="5">
        <v>168.81</v>
      </c>
      <c r="G1852" s="5" t="s">
        <v>81</v>
      </c>
      <c r="H1852" s="6">
        <v>45124</v>
      </c>
    </row>
    <row r="1853" spans="1:8" x14ac:dyDescent="0.25">
      <c r="A1853" s="5">
        <v>1852</v>
      </c>
      <c r="B1853" s="5" t="s">
        <v>68</v>
      </c>
      <c r="C1853" s="5" t="s">
        <v>9</v>
      </c>
      <c r="D1853" s="5" t="s">
        <v>26</v>
      </c>
      <c r="E1853" s="6">
        <v>45393</v>
      </c>
      <c r="F1853" s="5">
        <v>337.59</v>
      </c>
      <c r="G1853" s="5" t="s">
        <v>81</v>
      </c>
      <c r="H1853" s="6">
        <v>45403</v>
      </c>
    </row>
    <row r="1854" spans="1:8" x14ac:dyDescent="0.25">
      <c r="A1854" s="5">
        <v>1853</v>
      </c>
      <c r="B1854" s="5" t="s">
        <v>44</v>
      </c>
      <c r="C1854" s="5" t="s">
        <v>15</v>
      </c>
      <c r="D1854" s="5" t="s">
        <v>28</v>
      </c>
      <c r="E1854" s="6">
        <v>44791</v>
      </c>
      <c r="F1854" s="5">
        <v>114.39</v>
      </c>
      <c r="G1854" s="5" t="s">
        <v>82</v>
      </c>
      <c r="H1854" s="5" t="s">
        <v>83</v>
      </c>
    </row>
    <row r="1855" spans="1:8" x14ac:dyDescent="0.25">
      <c r="A1855" s="5">
        <v>1854</v>
      </c>
      <c r="B1855" s="5" t="s">
        <v>60</v>
      </c>
      <c r="C1855" s="5" t="s">
        <v>5</v>
      </c>
      <c r="D1855" s="5" t="s">
        <v>26</v>
      </c>
      <c r="E1855" s="6">
        <v>44891</v>
      </c>
      <c r="F1855" s="5">
        <v>977.95</v>
      </c>
      <c r="G1855" s="5" t="s">
        <v>82</v>
      </c>
      <c r="H1855" s="5" t="s">
        <v>83</v>
      </c>
    </row>
    <row r="1856" spans="1:8" x14ac:dyDescent="0.25">
      <c r="A1856" s="5">
        <v>1855</v>
      </c>
      <c r="B1856" s="5" t="s">
        <v>52</v>
      </c>
      <c r="C1856" s="5" t="s">
        <v>5</v>
      </c>
      <c r="D1856" s="5" t="s">
        <v>28</v>
      </c>
      <c r="E1856" s="6">
        <v>45299</v>
      </c>
      <c r="F1856" s="5">
        <v>525.39</v>
      </c>
      <c r="G1856" s="5" t="s">
        <v>82</v>
      </c>
      <c r="H1856" s="5" t="s">
        <v>83</v>
      </c>
    </row>
    <row r="1857" spans="1:8" x14ac:dyDescent="0.25">
      <c r="A1857" s="5">
        <v>1856</v>
      </c>
      <c r="B1857" s="5" t="s">
        <v>56</v>
      </c>
      <c r="C1857" s="5" t="s">
        <v>2</v>
      </c>
      <c r="D1857" s="5" t="s">
        <v>24</v>
      </c>
      <c r="E1857" s="6">
        <v>44960</v>
      </c>
      <c r="F1857" s="5">
        <v>279.72000000000003</v>
      </c>
      <c r="G1857" s="5" t="s">
        <v>81</v>
      </c>
      <c r="H1857" s="6">
        <v>44961</v>
      </c>
    </row>
    <row r="1858" spans="1:8" x14ac:dyDescent="0.25">
      <c r="A1858" s="5">
        <v>1857</v>
      </c>
      <c r="B1858" s="5" t="s">
        <v>62</v>
      </c>
      <c r="C1858" s="5" t="s">
        <v>13</v>
      </c>
      <c r="D1858" s="5" t="s">
        <v>22</v>
      </c>
      <c r="E1858" s="6">
        <v>45442</v>
      </c>
      <c r="F1858" s="5">
        <v>796.25</v>
      </c>
      <c r="G1858" s="5" t="s">
        <v>82</v>
      </c>
      <c r="H1858" s="5" t="s">
        <v>83</v>
      </c>
    </row>
    <row r="1859" spans="1:8" x14ac:dyDescent="0.25">
      <c r="A1859" s="5">
        <v>1858</v>
      </c>
      <c r="B1859" s="5" t="s">
        <v>52</v>
      </c>
      <c r="C1859" s="5" t="s">
        <v>10</v>
      </c>
      <c r="D1859" s="5" t="s">
        <v>20</v>
      </c>
      <c r="E1859" s="6">
        <v>45071</v>
      </c>
      <c r="F1859" s="5">
        <v>268.04000000000002</v>
      </c>
      <c r="G1859" s="5" t="s">
        <v>81</v>
      </c>
      <c r="H1859" s="6">
        <v>45077</v>
      </c>
    </row>
    <row r="1860" spans="1:8" x14ac:dyDescent="0.25">
      <c r="A1860" s="5">
        <v>1859</v>
      </c>
      <c r="B1860" s="5" t="s">
        <v>58</v>
      </c>
      <c r="C1860" s="5" t="s">
        <v>10</v>
      </c>
      <c r="D1860" s="5" t="s">
        <v>30</v>
      </c>
      <c r="E1860" s="6">
        <v>45231</v>
      </c>
      <c r="F1860" s="5">
        <v>697.39</v>
      </c>
      <c r="G1860" s="5" t="s">
        <v>81</v>
      </c>
      <c r="H1860" s="6">
        <v>45237</v>
      </c>
    </row>
    <row r="1861" spans="1:8" x14ac:dyDescent="0.25">
      <c r="A1861" s="5">
        <v>1860</v>
      </c>
      <c r="B1861" s="5" t="s">
        <v>66</v>
      </c>
      <c r="C1861" s="5" t="s">
        <v>4</v>
      </c>
      <c r="D1861" s="5" t="s">
        <v>32</v>
      </c>
      <c r="E1861" s="6">
        <v>45389</v>
      </c>
      <c r="F1861" s="5">
        <v>230.82</v>
      </c>
      <c r="G1861" s="5" t="s">
        <v>81</v>
      </c>
      <c r="H1861" s="6">
        <v>45391</v>
      </c>
    </row>
    <row r="1862" spans="1:8" x14ac:dyDescent="0.25">
      <c r="A1862" s="5">
        <v>1861</v>
      </c>
      <c r="B1862" s="5" t="s">
        <v>60</v>
      </c>
      <c r="C1862" s="5" t="s">
        <v>11</v>
      </c>
      <c r="D1862" s="5" t="s">
        <v>28</v>
      </c>
      <c r="E1862" s="6">
        <v>45022</v>
      </c>
      <c r="F1862" s="5">
        <v>316.25</v>
      </c>
      <c r="G1862" s="5" t="s">
        <v>81</v>
      </c>
      <c r="H1862" s="6">
        <v>45034</v>
      </c>
    </row>
    <row r="1863" spans="1:8" x14ac:dyDescent="0.25">
      <c r="A1863" s="5">
        <v>1862</v>
      </c>
      <c r="B1863" s="5" t="s">
        <v>44</v>
      </c>
      <c r="C1863" s="5" t="s">
        <v>13</v>
      </c>
      <c r="D1863" s="5" t="s">
        <v>30</v>
      </c>
      <c r="E1863" s="6">
        <v>44862</v>
      </c>
      <c r="F1863" s="5">
        <v>632.08000000000004</v>
      </c>
      <c r="G1863" s="5" t="s">
        <v>81</v>
      </c>
      <c r="H1863" s="6">
        <v>44877</v>
      </c>
    </row>
    <row r="1864" spans="1:8" x14ac:dyDescent="0.25">
      <c r="A1864" s="5">
        <v>1863</v>
      </c>
      <c r="B1864" s="5" t="s">
        <v>62</v>
      </c>
      <c r="C1864" s="5" t="s">
        <v>11</v>
      </c>
      <c r="D1864" s="5" t="s">
        <v>26</v>
      </c>
      <c r="E1864" s="6">
        <v>44991</v>
      </c>
      <c r="F1864" s="5">
        <v>386.23</v>
      </c>
      <c r="G1864" s="5" t="s">
        <v>81</v>
      </c>
      <c r="H1864" s="6">
        <v>45003</v>
      </c>
    </row>
    <row r="1865" spans="1:8" x14ac:dyDescent="0.25">
      <c r="A1865" s="5">
        <v>1864</v>
      </c>
      <c r="B1865" s="5" t="s">
        <v>64</v>
      </c>
      <c r="C1865" s="5" t="s">
        <v>15</v>
      </c>
      <c r="D1865" s="5" t="s">
        <v>33</v>
      </c>
      <c r="E1865" s="6">
        <v>44912</v>
      </c>
      <c r="F1865" s="5">
        <v>249.6</v>
      </c>
      <c r="G1865" s="5" t="s">
        <v>81</v>
      </c>
      <c r="H1865" s="6">
        <v>44932</v>
      </c>
    </row>
    <row r="1866" spans="1:8" x14ac:dyDescent="0.25">
      <c r="A1866" s="5">
        <v>1865</v>
      </c>
      <c r="B1866" s="5" t="s">
        <v>46</v>
      </c>
      <c r="C1866" s="5" t="s">
        <v>4</v>
      </c>
      <c r="D1866" s="5" t="s">
        <v>33</v>
      </c>
      <c r="E1866" s="6">
        <v>45101</v>
      </c>
      <c r="F1866" s="5">
        <v>828.04</v>
      </c>
      <c r="G1866" s="5" t="s">
        <v>81</v>
      </c>
      <c r="H1866" s="6">
        <v>45103</v>
      </c>
    </row>
    <row r="1867" spans="1:8" x14ac:dyDescent="0.25">
      <c r="A1867" s="5">
        <v>1866</v>
      </c>
      <c r="B1867" s="5" t="s">
        <v>54</v>
      </c>
      <c r="C1867" s="5" t="s">
        <v>4</v>
      </c>
      <c r="D1867" s="5" t="s">
        <v>28</v>
      </c>
      <c r="E1867" s="6">
        <v>45128</v>
      </c>
      <c r="F1867" s="5">
        <v>777.59</v>
      </c>
      <c r="G1867" s="5" t="s">
        <v>82</v>
      </c>
      <c r="H1867" s="5" t="s">
        <v>83</v>
      </c>
    </row>
    <row r="1868" spans="1:8" x14ac:dyDescent="0.25">
      <c r="A1868" s="5">
        <v>1867</v>
      </c>
      <c r="B1868" s="5" t="s">
        <v>66</v>
      </c>
      <c r="C1868" s="5" t="s">
        <v>7</v>
      </c>
      <c r="D1868" s="5" t="s">
        <v>30</v>
      </c>
      <c r="E1868" s="6">
        <v>45289</v>
      </c>
      <c r="F1868" s="5">
        <v>583.21</v>
      </c>
      <c r="G1868" s="5" t="s">
        <v>81</v>
      </c>
      <c r="H1868" s="6">
        <v>45297</v>
      </c>
    </row>
    <row r="1869" spans="1:8" x14ac:dyDescent="0.25">
      <c r="A1869" s="5">
        <v>1868</v>
      </c>
      <c r="B1869" s="5" t="s">
        <v>44</v>
      </c>
      <c r="C1869" s="5" t="s">
        <v>14</v>
      </c>
      <c r="D1869" s="5" t="s">
        <v>22</v>
      </c>
      <c r="E1869" s="6">
        <v>45013</v>
      </c>
      <c r="F1869" s="5">
        <v>406.64</v>
      </c>
      <c r="G1869" s="5" t="s">
        <v>82</v>
      </c>
      <c r="H1869" s="5" t="s">
        <v>83</v>
      </c>
    </row>
    <row r="1870" spans="1:8" x14ac:dyDescent="0.25">
      <c r="A1870" s="5">
        <v>1869</v>
      </c>
      <c r="B1870" s="5" t="s">
        <v>58</v>
      </c>
      <c r="C1870" s="5" t="s">
        <v>14</v>
      </c>
      <c r="D1870" s="5" t="s">
        <v>29</v>
      </c>
      <c r="E1870" s="6">
        <v>44824</v>
      </c>
      <c r="F1870" s="5">
        <v>139.22999999999999</v>
      </c>
      <c r="G1870" s="5" t="s">
        <v>81</v>
      </c>
      <c r="H1870" s="6">
        <v>44842</v>
      </c>
    </row>
    <row r="1871" spans="1:8" x14ac:dyDescent="0.25">
      <c r="A1871" s="5">
        <v>1870</v>
      </c>
      <c r="B1871" s="5" t="s">
        <v>56</v>
      </c>
      <c r="C1871" s="5" t="s">
        <v>9</v>
      </c>
      <c r="D1871" s="5" t="s">
        <v>28</v>
      </c>
      <c r="E1871" s="6">
        <v>44807</v>
      </c>
      <c r="F1871" s="5">
        <v>988.15</v>
      </c>
      <c r="G1871" s="5" t="s">
        <v>81</v>
      </c>
      <c r="H1871" s="6">
        <v>44817</v>
      </c>
    </row>
    <row r="1872" spans="1:8" x14ac:dyDescent="0.25">
      <c r="A1872" s="5">
        <v>1871</v>
      </c>
      <c r="B1872" s="5" t="s">
        <v>50</v>
      </c>
      <c r="C1872" s="5" t="s">
        <v>15</v>
      </c>
      <c r="D1872" s="5" t="s">
        <v>28</v>
      </c>
      <c r="E1872" s="6">
        <v>44851</v>
      </c>
      <c r="F1872" s="5">
        <v>915.81</v>
      </c>
      <c r="G1872" s="5" t="s">
        <v>81</v>
      </c>
      <c r="H1872" s="6">
        <v>44871</v>
      </c>
    </row>
    <row r="1873" spans="1:8" x14ac:dyDescent="0.25">
      <c r="A1873" s="5">
        <v>1872</v>
      </c>
      <c r="B1873" s="5" t="s">
        <v>66</v>
      </c>
      <c r="C1873" s="5" t="s">
        <v>15</v>
      </c>
      <c r="D1873" s="5" t="s">
        <v>24</v>
      </c>
      <c r="E1873" s="6">
        <v>45067</v>
      </c>
      <c r="F1873" s="5">
        <v>566.34</v>
      </c>
      <c r="G1873" s="5" t="s">
        <v>81</v>
      </c>
      <c r="H1873" s="6">
        <v>45087</v>
      </c>
    </row>
    <row r="1874" spans="1:8" x14ac:dyDescent="0.25">
      <c r="A1874" s="5">
        <v>1873</v>
      </c>
      <c r="B1874" s="5" t="s">
        <v>74</v>
      </c>
      <c r="C1874" s="5" t="s">
        <v>5</v>
      </c>
      <c r="D1874" s="5" t="s">
        <v>33</v>
      </c>
      <c r="E1874" s="6">
        <v>44872</v>
      </c>
      <c r="F1874" s="5">
        <v>810.01</v>
      </c>
      <c r="G1874" s="5" t="s">
        <v>82</v>
      </c>
      <c r="H1874" s="5" t="s">
        <v>83</v>
      </c>
    </row>
    <row r="1875" spans="1:8" x14ac:dyDescent="0.25">
      <c r="A1875" s="5">
        <v>1874</v>
      </c>
      <c r="B1875" s="5" t="s">
        <v>72</v>
      </c>
      <c r="C1875" s="5" t="s">
        <v>13</v>
      </c>
      <c r="D1875" s="5" t="s">
        <v>32</v>
      </c>
      <c r="E1875" s="6">
        <v>44869</v>
      </c>
      <c r="F1875" s="5">
        <v>874.52</v>
      </c>
      <c r="G1875" s="5" t="s">
        <v>82</v>
      </c>
      <c r="H1875" s="5" t="s">
        <v>83</v>
      </c>
    </row>
    <row r="1876" spans="1:8" x14ac:dyDescent="0.25">
      <c r="A1876" s="5">
        <v>1875</v>
      </c>
      <c r="B1876" s="5" t="s">
        <v>68</v>
      </c>
      <c r="C1876" s="5" t="s">
        <v>11</v>
      </c>
      <c r="D1876" s="5" t="s">
        <v>26</v>
      </c>
      <c r="E1876" s="6">
        <v>45504</v>
      </c>
      <c r="F1876" s="5">
        <v>555.42999999999995</v>
      </c>
      <c r="G1876" s="5" t="s">
        <v>82</v>
      </c>
      <c r="H1876" s="5" t="s">
        <v>83</v>
      </c>
    </row>
    <row r="1877" spans="1:8" x14ac:dyDescent="0.25">
      <c r="A1877" s="5">
        <v>1876</v>
      </c>
      <c r="B1877" s="5" t="s">
        <v>56</v>
      </c>
      <c r="C1877" s="5" t="s">
        <v>5</v>
      </c>
      <c r="D1877" s="5" t="s">
        <v>32</v>
      </c>
      <c r="E1877" s="6">
        <v>44982</v>
      </c>
      <c r="F1877" s="5">
        <v>352.38</v>
      </c>
      <c r="G1877" s="5" t="s">
        <v>82</v>
      </c>
      <c r="H1877" s="5" t="s">
        <v>83</v>
      </c>
    </row>
    <row r="1878" spans="1:8" x14ac:dyDescent="0.25">
      <c r="A1878" s="5">
        <v>1877</v>
      </c>
      <c r="B1878" s="5" t="s">
        <v>50</v>
      </c>
      <c r="C1878" s="5" t="s">
        <v>2</v>
      </c>
      <c r="D1878" s="5" t="s">
        <v>32</v>
      </c>
      <c r="E1878" s="6">
        <v>45271</v>
      </c>
      <c r="F1878" s="5">
        <v>268.73</v>
      </c>
      <c r="G1878" s="5" t="s">
        <v>81</v>
      </c>
      <c r="H1878" s="6">
        <v>45272</v>
      </c>
    </row>
    <row r="1879" spans="1:8" x14ac:dyDescent="0.25">
      <c r="A1879" s="5">
        <v>1878</v>
      </c>
      <c r="B1879" s="5" t="s">
        <v>40</v>
      </c>
      <c r="C1879" s="5" t="s">
        <v>7</v>
      </c>
      <c r="D1879" s="5" t="s">
        <v>32</v>
      </c>
      <c r="E1879" s="6">
        <v>45393</v>
      </c>
      <c r="F1879" s="5">
        <v>882.27</v>
      </c>
      <c r="G1879" s="5" t="s">
        <v>82</v>
      </c>
      <c r="H1879" s="5" t="s">
        <v>83</v>
      </c>
    </row>
    <row r="1880" spans="1:8" x14ac:dyDescent="0.25">
      <c r="A1880" s="5">
        <v>1879</v>
      </c>
      <c r="B1880" s="5" t="s">
        <v>38</v>
      </c>
      <c r="C1880" s="5" t="s">
        <v>2</v>
      </c>
      <c r="D1880" s="5" t="s">
        <v>28</v>
      </c>
      <c r="E1880" s="6">
        <v>45152</v>
      </c>
      <c r="F1880" s="5">
        <v>449.25</v>
      </c>
      <c r="G1880" s="5" t="s">
        <v>81</v>
      </c>
      <c r="H1880" s="6">
        <v>45153</v>
      </c>
    </row>
    <row r="1881" spans="1:8" x14ac:dyDescent="0.25">
      <c r="A1881" s="5">
        <v>1880</v>
      </c>
      <c r="B1881" s="5" t="s">
        <v>66</v>
      </c>
      <c r="C1881" s="5" t="s">
        <v>13</v>
      </c>
      <c r="D1881" s="5" t="s">
        <v>28</v>
      </c>
      <c r="E1881" s="6">
        <v>45160</v>
      </c>
      <c r="F1881" s="5">
        <v>950.81</v>
      </c>
      <c r="G1881" s="5" t="s">
        <v>81</v>
      </c>
      <c r="H1881" s="6">
        <v>45175</v>
      </c>
    </row>
    <row r="1882" spans="1:8" x14ac:dyDescent="0.25">
      <c r="A1882" s="5">
        <v>1881</v>
      </c>
      <c r="B1882" s="5" t="s">
        <v>44</v>
      </c>
      <c r="C1882" s="5" t="s">
        <v>2</v>
      </c>
      <c r="D1882" s="5" t="s">
        <v>32</v>
      </c>
      <c r="E1882" s="6">
        <v>45277</v>
      </c>
      <c r="F1882" s="5">
        <v>571.25</v>
      </c>
      <c r="G1882" s="5" t="s">
        <v>82</v>
      </c>
      <c r="H1882" s="5" t="s">
        <v>83</v>
      </c>
    </row>
    <row r="1883" spans="1:8" x14ac:dyDescent="0.25">
      <c r="A1883" s="5">
        <v>1882</v>
      </c>
      <c r="B1883" s="5" t="s">
        <v>70</v>
      </c>
      <c r="C1883" s="5" t="s">
        <v>5</v>
      </c>
      <c r="D1883" s="5" t="s">
        <v>26</v>
      </c>
      <c r="E1883" s="6">
        <v>44882</v>
      </c>
      <c r="F1883" s="5">
        <v>436.19</v>
      </c>
      <c r="G1883" s="5" t="s">
        <v>82</v>
      </c>
      <c r="H1883" s="5" t="s">
        <v>83</v>
      </c>
    </row>
    <row r="1884" spans="1:8" x14ac:dyDescent="0.25">
      <c r="A1884" s="5">
        <v>1883</v>
      </c>
      <c r="B1884" s="5" t="s">
        <v>46</v>
      </c>
      <c r="C1884" s="5" t="s">
        <v>9</v>
      </c>
      <c r="D1884" s="5" t="s">
        <v>30</v>
      </c>
      <c r="E1884" s="6">
        <v>45414</v>
      </c>
      <c r="F1884" s="5">
        <v>904.92</v>
      </c>
      <c r="G1884" s="5" t="s">
        <v>81</v>
      </c>
      <c r="H1884" s="6">
        <v>45424</v>
      </c>
    </row>
    <row r="1885" spans="1:8" x14ac:dyDescent="0.25">
      <c r="A1885" s="5">
        <v>1884</v>
      </c>
      <c r="B1885" s="5" t="s">
        <v>44</v>
      </c>
      <c r="C1885" s="5" t="s">
        <v>5</v>
      </c>
      <c r="D1885" s="5" t="s">
        <v>26</v>
      </c>
      <c r="E1885" s="6">
        <v>45436</v>
      </c>
      <c r="F1885" s="5">
        <v>862.87</v>
      </c>
      <c r="G1885" s="5" t="s">
        <v>81</v>
      </c>
      <c r="H1885" s="6">
        <v>45440</v>
      </c>
    </row>
    <row r="1886" spans="1:8" x14ac:dyDescent="0.25">
      <c r="A1886" s="5">
        <v>1885</v>
      </c>
      <c r="B1886" s="5" t="s">
        <v>58</v>
      </c>
      <c r="C1886" s="5" t="s">
        <v>2</v>
      </c>
      <c r="D1886" s="5" t="s">
        <v>29</v>
      </c>
      <c r="E1886" s="6">
        <v>45272</v>
      </c>
      <c r="F1886" s="5">
        <v>384.64</v>
      </c>
      <c r="G1886" s="5" t="s">
        <v>81</v>
      </c>
      <c r="H1886" s="6">
        <v>45273</v>
      </c>
    </row>
    <row r="1887" spans="1:8" x14ac:dyDescent="0.25">
      <c r="A1887" s="5">
        <v>1886</v>
      </c>
      <c r="B1887" s="5" t="s">
        <v>48</v>
      </c>
      <c r="C1887" s="5" t="s">
        <v>9</v>
      </c>
      <c r="D1887" s="5" t="s">
        <v>31</v>
      </c>
      <c r="E1887" s="6">
        <v>45403</v>
      </c>
      <c r="F1887" s="5">
        <v>213.52</v>
      </c>
      <c r="G1887" s="5" t="s">
        <v>81</v>
      </c>
      <c r="H1887" s="6">
        <v>45413</v>
      </c>
    </row>
    <row r="1888" spans="1:8" x14ac:dyDescent="0.25">
      <c r="A1888" s="5">
        <v>1887</v>
      </c>
      <c r="B1888" s="5" t="s">
        <v>60</v>
      </c>
      <c r="C1888" s="5" t="s">
        <v>15</v>
      </c>
      <c r="D1888" s="5" t="s">
        <v>30</v>
      </c>
      <c r="E1888" s="6">
        <v>44813</v>
      </c>
      <c r="F1888" s="5">
        <v>589.77</v>
      </c>
      <c r="G1888" s="5" t="s">
        <v>81</v>
      </c>
      <c r="H1888" s="6">
        <v>44833</v>
      </c>
    </row>
    <row r="1889" spans="1:8" x14ac:dyDescent="0.25">
      <c r="A1889" s="5">
        <v>1888</v>
      </c>
      <c r="B1889" s="5" t="s">
        <v>62</v>
      </c>
      <c r="C1889" s="5" t="s">
        <v>5</v>
      </c>
      <c r="D1889" s="5" t="s">
        <v>30</v>
      </c>
      <c r="E1889" s="6">
        <v>45266</v>
      </c>
      <c r="F1889" s="5">
        <v>398.65</v>
      </c>
      <c r="G1889" s="5" t="s">
        <v>81</v>
      </c>
      <c r="H1889" s="6">
        <v>45270</v>
      </c>
    </row>
    <row r="1890" spans="1:8" x14ac:dyDescent="0.25">
      <c r="A1890" s="5">
        <v>1889</v>
      </c>
      <c r="B1890" s="5" t="s">
        <v>38</v>
      </c>
      <c r="C1890" s="5" t="s">
        <v>4</v>
      </c>
      <c r="D1890" s="5" t="s">
        <v>29</v>
      </c>
      <c r="E1890" s="6">
        <v>45354</v>
      </c>
      <c r="F1890" s="5">
        <v>755.06</v>
      </c>
      <c r="G1890" s="5" t="s">
        <v>82</v>
      </c>
      <c r="H1890" s="5" t="s">
        <v>83</v>
      </c>
    </row>
    <row r="1891" spans="1:8" x14ac:dyDescent="0.25">
      <c r="A1891" s="5">
        <v>1890</v>
      </c>
      <c r="B1891" s="5" t="s">
        <v>62</v>
      </c>
      <c r="C1891" s="5" t="s">
        <v>14</v>
      </c>
      <c r="D1891" s="5" t="s">
        <v>32</v>
      </c>
      <c r="E1891" s="6">
        <v>45192</v>
      </c>
      <c r="F1891" s="5">
        <v>705.81</v>
      </c>
      <c r="G1891" s="5" t="s">
        <v>82</v>
      </c>
      <c r="H1891" s="5" t="s">
        <v>83</v>
      </c>
    </row>
    <row r="1892" spans="1:8" x14ac:dyDescent="0.25">
      <c r="A1892" s="5">
        <v>1891</v>
      </c>
      <c r="B1892" s="5" t="s">
        <v>54</v>
      </c>
      <c r="C1892" s="5" t="s">
        <v>10</v>
      </c>
      <c r="D1892" s="5" t="s">
        <v>28</v>
      </c>
      <c r="E1892" s="6">
        <v>44911</v>
      </c>
      <c r="F1892" s="5">
        <v>586.51</v>
      </c>
      <c r="G1892" s="5" t="s">
        <v>82</v>
      </c>
      <c r="H1892" s="5" t="s">
        <v>83</v>
      </c>
    </row>
    <row r="1893" spans="1:8" x14ac:dyDescent="0.25">
      <c r="A1893" s="5">
        <v>1892</v>
      </c>
      <c r="B1893" s="5" t="s">
        <v>48</v>
      </c>
      <c r="C1893" s="5" t="s">
        <v>11</v>
      </c>
      <c r="D1893" s="5" t="s">
        <v>26</v>
      </c>
      <c r="E1893" s="6">
        <v>45090</v>
      </c>
      <c r="F1893" s="5">
        <v>887.94</v>
      </c>
      <c r="G1893" s="5" t="s">
        <v>81</v>
      </c>
      <c r="H1893" s="6">
        <v>45102</v>
      </c>
    </row>
    <row r="1894" spans="1:8" x14ac:dyDescent="0.25">
      <c r="A1894" s="5">
        <v>1893</v>
      </c>
      <c r="B1894" s="5" t="s">
        <v>40</v>
      </c>
      <c r="C1894" s="5" t="s">
        <v>10</v>
      </c>
      <c r="D1894" s="5" t="s">
        <v>32</v>
      </c>
      <c r="E1894" s="6">
        <v>45089</v>
      </c>
      <c r="F1894" s="5">
        <v>670.25</v>
      </c>
      <c r="G1894" s="5" t="s">
        <v>81</v>
      </c>
      <c r="H1894" s="6">
        <v>45095</v>
      </c>
    </row>
    <row r="1895" spans="1:8" x14ac:dyDescent="0.25">
      <c r="A1895" s="5">
        <v>1894</v>
      </c>
      <c r="B1895" s="5" t="s">
        <v>56</v>
      </c>
      <c r="C1895" s="5" t="s">
        <v>2</v>
      </c>
      <c r="D1895" s="5" t="s">
        <v>28</v>
      </c>
      <c r="E1895" s="6">
        <v>45248</v>
      </c>
      <c r="F1895" s="5">
        <v>201.72</v>
      </c>
      <c r="G1895" s="5" t="s">
        <v>82</v>
      </c>
      <c r="H1895" s="5" t="s">
        <v>83</v>
      </c>
    </row>
    <row r="1896" spans="1:8" x14ac:dyDescent="0.25">
      <c r="A1896" s="5">
        <v>1895</v>
      </c>
      <c r="B1896" s="5" t="s">
        <v>52</v>
      </c>
      <c r="C1896" s="5" t="s">
        <v>11</v>
      </c>
      <c r="D1896" s="5" t="s">
        <v>31</v>
      </c>
      <c r="E1896" s="6">
        <v>45026</v>
      </c>
      <c r="F1896" s="5">
        <v>318.39999999999998</v>
      </c>
      <c r="G1896" s="5" t="s">
        <v>81</v>
      </c>
      <c r="H1896" s="6">
        <v>45038</v>
      </c>
    </row>
    <row r="1897" spans="1:8" x14ac:dyDescent="0.25">
      <c r="A1897" s="5">
        <v>1896</v>
      </c>
      <c r="B1897" s="5" t="s">
        <v>36</v>
      </c>
      <c r="C1897" s="5" t="s">
        <v>14</v>
      </c>
      <c r="D1897" s="5" t="s">
        <v>31</v>
      </c>
      <c r="E1897" s="6">
        <v>44803</v>
      </c>
      <c r="F1897" s="5">
        <v>525.66</v>
      </c>
      <c r="G1897" s="5" t="s">
        <v>82</v>
      </c>
      <c r="H1897" s="5" t="s">
        <v>83</v>
      </c>
    </row>
    <row r="1898" spans="1:8" x14ac:dyDescent="0.25">
      <c r="A1898" s="5">
        <v>1897</v>
      </c>
      <c r="B1898" s="5" t="s">
        <v>50</v>
      </c>
      <c r="C1898" s="5" t="s">
        <v>7</v>
      </c>
      <c r="D1898" s="5" t="s">
        <v>22</v>
      </c>
      <c r="E1898" s="6">
        <v>45175</v>
      </c>
      <c r="F1898" s="5">
        <v>747.11</v>
      </c>
      <c r="G1898" s="5" t="s">
        <v>81</v>
      </c>
      <c r="H1898" s="6">
        <v>45183</v>
      </c>
    </row>
    <row r="1899" spans="1:8" x14ac:dyDescent="0.25">
      <c r="A1899" s="5">
        <v>1898</v>
      </c>
      <c r="B1899" s="5" t="s">
        <v>54</v>
      </c>
      <c r="C1899" s="5" t="s">
        <v>4</v>
      </c>
      <c r="D1899" s="5" t="s">
        <v>30</v>
      </c>
      <c r="E1899" s="6">
        <v>45354</v>
      </c>
      <c r="F1899" s="5">
        <v>257.02999999999997</v>
      </c>
      <c r="G1899" s="5" t="s">
        <v>81</v>
      </c>
      <c r="H1899" s="6">
        <v>45356</v>
      </c>
    </row>
    <row r="1900" spans="1:8" x14ac:dyDescent="0.25">
      <c r="A1900" s="5">
        <v>1899</v>
      </c>
      <c r="B1900" s="5" t="s">
        <v>66</v>
      </c>
      <c r="C1900" s="5" t="s">
        <v>5</v>
      </c>
      <c r="D1900" s="5" t="s">
        <v>31</v>
      </c>
      <c r="E1900" s="6">
        <v>45234</v>
      </c>
      <c r="F1900" s="5">
        <v>679.34</v>
      </c>
      <c r="G1900" s="5" t="s">
        <v>81</v>
      </c>
      <c r="H1900" s="6">
        <v>45238</v>
      </c>
    </row>
    <row r="1901" spans="1:8" x14ac:dyDescent="0.25">
      <c r="A1901" s="5">
        <v>1900</v>
      </c>
      <c r="B1901" s="5" t="s">
        <v>60</v>
      </c>
      <c r="C1901" s="5" t="s">
        <v>11</v>
      </c>
      <c r="D1901" s="5" t="s">
        <v>33</v>
      </c>
      <c r="E1901" s="6">
        <v>44900</v>
      </c>
      <c r="F1901" s="5">
        <v>314.11</v>
      </c>
      <c r="G1901" s="5" t="s">
        <v>81</v>
      </c>
      <c r="H1901" s="6">
        <v>44912</v>
      </c>
    </row>
    <row r="1902" spans="1:8" x14ac:dyDescent="0.25">
      <c r="A1902" s="5">
        <v>1901</v>
      </c>
      <c r="B1902" s="5" t="s">
        <v>62</v>
      </c>
      <c r="C1902" s="5" t="s">
        <v>5</v>
      </c>
      <c r="D1902" s="5" t="s">
        <v>32</v>
      </c>
      <c r="E1902" s="6">
        <v>45120</v>
      </c>
      <c r="F1902" s="5">
        <v>262.52999999999997</v>
      </c>
      <c r="G1902" s="5" t="s">
        <v>81</v>
      </c>
      <c r="H1902" s="6">
        <v>45124</v>
      </c>
    </row>
    <row r="1903" spans="1:8" x14ac:dyDescent="0.25">
      <c r="A1903" s="5">
        <v>1902</v>
      </c>
      <c r="B1903" s="5" t="s">
        <v>52</v>
      </c>
      <c r="C1903" s="5" t="s">
        <v>4</v>
      </c>
      <c r="D1903" s="5" t="s">
        <v>24</v>
      </c>
      <c r="E1903" s="6">
        <v>44797</v>
      </c>
      <c r="F1903" s="5">
        <v>556.44000000000005</v>
      </c>
      <c r="G1903" s="5" t="s">
        <v>81</v>
      </c>
      <c r="H1903" s="6">
        <v>44799</v>
      </c>
    </row>
    <row r="1904" spans="1:8" x14ac:dyDescent="0.25">
      <c r="A1904" s="5">
        <v>1903</v>
      </c>
      <c r="B1904" s="5" t="s">
        <v>72</v>
      </c>
      <c r="C1904" s="5" t="s">
        <v>5</v>
      </c>
      <c r="D1904" s="5" t="s">
        <v>33</v>
      </c>
      <c r="E1904" s="6">
        <v>45419</v>
      </c>
      <c r="F1904" s="5">
        <v>634.55999999999995</v>
      </c>
      <c r="G1904" s="5" t="s">
        <v>82</v>
      </c>
      <c r="H1904" s="5" t="s">
        <v>83</v>
      </c>
    </row>
    <row r="1905" spans="1:8" x14ac:dyDescent="0.25">
      <c r="A1905" s="5">
        <v>1904</v>
      </c>
      <c r="B1905" s="5" t="s">
        <v>56</v>
      </c>
      <c r="C1905" s="5" t="s">
        <v>5</v>
      </c>
      <c r="D1905" s="5" t="s">
        <v>20</v>
      </c>
      <c r="E1905" s="6">
        <v>45481</v>
      </c>
      <c r="F1905" s="5">
        <v>856.54</v>
      </c>
      <c r="G1905" s="5" t="s">
        <v>81</v>
      </c>
      <c r="H1905" s="6">
        <v>45485</v>
      </c>
    </row>
    <row r="1906" spans="1:8" x14ac:dyDescent="0.25">
      <c r="A1906" s="5">
        <v>1905</v>
      </c>
      <c r="B1906" s="5" t="s">
        <v>58</v>
      </c>
      <c r="C1906" s="5" t="s">
        <v>14</v>
      </c>
      <c r="D1906" s="5" t="s">
        <v>33</v>
      </c>
      <c r="E1906" s="6">
        <v>45445</v>
      </c>
      <c r="F1906" s="5">
        <v>542.38</v>
      </c>
      <c r="G1906" s="5" t="s">
        <v>81</v>
      </c>
      <c r="H1906" s="6">
        <v>45463</v>
      </c>
    </row>
    <row r="1907" spans="1:8" x14ac:dyDescent="0.25">
      <c r="A1907" s="5">
        <v>1906</v>
      </c>
      <c r="B1907" s="5" t="s">
        <v>70</v>
      </c>
      <c r="C1907" s="5" t="s">
        <v>14</v>
      </c>
      <c r="D1907" s="5" t="s">
        <v>32</v>
      </c>
      <c r="E1907" s="6">
        <v>44856</v>
      </c>
      <c r="F1907" s="5">
        <v>145.88</v>
      </c>
      <c r="G1907" s="5" t="s">
        <v>81</v>
      </c>
      <c r="H1907" s="6">
        <v>44874</v>
      </c>
    </row>
    <row r="1908" spans="1:8" x14ac:dyDescent="0.25">
      <c r="A1908" s="5">
        <v>1907</v>
      </c>
      <c r="B1908" s="5" t="s">
        <v>58</v>
      </c>
      <c r="C1908" s="5" t="s">
        <v>9</v>
      </c>
      <c r="D1908" s="5" t="s">
        <v>24</v>
      </c>
      <c r="E1908" s="6">
        <v>45403</v>
      </c>
      <c r="F1908" s="5">
        <v>511.94</v>
      </c>
      <c r="G1908" s="5" t="s">
        <v>82</v>
      </c>
      <c r="H1908" s="5" t="s">
        <v>83</v>
      </c>
    </row>
    <row r="1909" spans="1:8" x14ac:dyDescent="0.25">
      <c r="A1909" s="5">
        <v>1908</v>
      </c>
      <c r="B1909" s="5" t="s">
        <v>38</v>
      </c>
      <c r="C1909" s="5" t="s">
        <v>4</v>
      </c>
      <c r="D1909" s="5" t="s">
        <v>28</v>
      </c>
      <c r="E1909" s="6">
        <v>45044</v>
      </c>
      <c r="F1909" s="5">
        <v>364.21</v>
      </c>
      <c r="G1909" s="5" t="s">
        <v>81</v>
      </c>
      <c r="H1909" s="6">
        <v>45046</v>
      </c>
    </row>
    <row r="1910" spans="1:8" x14ac:dyDescent="0.25">
      <c r="A1910" s="5">
        <v>1909</v>
      </c>
      <c r="B1910" s="5" t="s">
        <v>50</v>
      </c>
      <c r="C1910" s="5" t="s">
        <v>5</v>
      </c>
      <c r="D1910" s="5" t="s">
        <v>29</v>
      </c>
      <c r="E1910" s="6">
        <v>45457</v>
      </c>
      <c r="F1910" s="5">
        <v>885.29</v>
      </c>
      <c r="G1910" s="5" t="s">
        <v>82</v>
      </c>
      <c r="H1910" s="5" t="s">
        <v>83</v>
      </c>
    </row>
    <row r="1911" spans="1:8" x14ac:dyDescent="0.25">
      <c r="A1911" s="5">
        <v>1910</v>
      </c>
      <c r="B1911" s="5" t="s">
        <v>50</v>
      </c>
      <c r="C1911" s="5" t="s">
        <v>2</v>
      </c>
      <c r="D1911" s="5" t="s">
        <v>29</v>
      </c>
      <c r="E1911" s="6">
        <v>44780</v>
      </c>
      <c r="F1911" s="5">
        <v>685.32</v>
      </c>
      <c r="G1911" s="5" t="s">
        <v>81</v>
      </c>
      <c r="H1911" s="6">
        <v>44781</v>
      </c>
    </row>
    <row r="1912" spans="1:8" x14ac:dyDescent="0.25">
      <c r="A1912" s="5">
        <v>1911</v>
      </c>
      <c r="B1912" s="5" t="s">
        <v>42</v>
      </c>
      <c r="C1912" s="5" t="s">
        <v>7</v>
      </c>
      <c r="D1912" s="5" t="s">
        <v>28</v>
      </c>
      <c r="E1912" s="6">
        <v>45034</v>
      </c>
      <c r="F1912" s="5">
        <v>511.65</v>
      </c>
      <c r="G1912" s="5" t="s">
        <v>82</v>
      </c>
      <c r="H1912" s="5" t="s">
        <v>83</v>
      </c>
    </row>
    <row r="1913" spans="1:8" x14ac:dyDescent="0.25">
      <c r="A1913" s="5">
        <v>1912</v>
      </c>
      <c r="B1913" s="5" t="s">
        <v>64</v>
      </c>
      <c r="C1913" s="5" t="s">
        <v>15</v>
      </c>
      <c r="D1913" s="5" t="s">
        <v>31</v>
      </c>
      <c r="E1913" s="6">
        <v>45392</v>
      </c>
      <c r="F1913" s="5">
        <v>723.66</v>
      </c>
      <c r="G1913" s="5" t="s">
        <v>81</v>
      </c>
      <c r="H1913" s="6">
        <v>45412</v>
      </c>
    </row>
    <row r="1914" spans="1:8" x14ac:dyDescent="0.25">
      <c r="A1914" s="5">
        <v>1913</v>
      </c>
      <c r="B1914" s="5" t="s">
        <v>50</v>
      </c>
      <c r="C1914" s="5" t="s">
        <v>4</v>
      </c>
      <c r="D1914" s="5" t="s">
        <v>28</v>
      </c>
      <c r="E1914" s="6">
        <v>45256</v>
      </c>
      <c r="F1914" s="5">
        <v>983.32</v>
      </c>
      <c r="G1914" s="5" t="s">
        <v>81</v>
      </c>
      <c r="H1914" s="6">
        <v>45258</v>
      </c>
    </row>
    <row r="1915" spans="1:8" x14ac:dyDescent="0.25">
      <c r="A1915" s="5">
        <v>1914</v>
      </c>
      <c r="B1915" s="5" t="s">
        <v>64</v>
      </c>
      <c r="C1915" s="5" t="s">
        <v>15</v>
      </c>
      <c r="D1915" s="5" t="s">
        <v>33</v>
      </c>
      <c r="E1915" s="6">
        <v>45234</v>
      </c>
      <c r="F1915" s="5">
        <v>888.76</v>
      </c>
      <c r="G1915" s="5" t="s">
        <v>82</v>
      </c>
      <c r="H1915" s="5" t="s">
        <v>83</v>
      </c>
    </row>
    <row r="1916" spans="1:8" x14ac:dyDescent="0.25">
      <c r="A1916" s="5">
        <v>1915</v>
      </c>
      <c r="B1916" s="5" t="s">
        <v>46</v>
      </c>
      <c r="C1916" s="5" t="s">
        <v>7</v>
      </c>
      <c r="D1916" s="5" t="s">
        <v>32</v>
      </c>
      <c r="E1916" s="6">
        <v>44847</v>
      </c>
      <c r="F1916" s="5">
        <v>309.43</v>
      </c>
      <c r="G1916" s="5" t="s">
        <v>81</v>
      </c>
      <c r="H1916" s="6">
        <v>44855</v>
      </c>
    </row>
    <row r="1917" spans="1:8" x14ac:dyDescent="0.25">
      <c r="A1917" s="5">
        <v>1916</v>
      </c>
      <c r="B1917" s="5" t="s">
        <v>48</v>
      </c>
      <c r="C1917" s="5" t="s">
        <v>7</v>
      </c>
      <c r="D1917" s="5" t="s">
        <v>20</v>
      </c>
      <c r="E1917" s="6">
        <v>45451</v>
      </c>
      <c r="F1917" s="5">
        <v>476.43</v>
      </c>
      <c r="G1917" s="5" t="s">
        <v>82</v>
      </c>
      <c r="H1917" s="5" t="s">
        <v>83</v>
      </c>
    </row>
    <row r="1918" spans="1:8" x14ac:dyDescent="0.25">
      <c r="A1918" s="5">
        <v>1917</v>
      </c>
      <c r="B1918" s="5" t="s">
        <v>60</v>
      </c>
      <c r="C1918" s="5" t="s">
        <v>14</v>
      </c>
      <c r="D1918" s="5" t="s">
        <v>24</v>
      </c>
      <c r="E1918" s="6">
        <v>45084</v>
      </c>
      <c r="F1918" s="5">
        <v>667.88</v>
      </c>
      <c r="G1918" s="5" t="s">
        <v>82</v>
      </c>
      <c r="H1918" s="5" t="s">
        <v>83</v>
      </c>
    </row>
    <row r="1919" spans="1:8" x14ac:dyDescent="0.25">
      <c r="A1919" s="5">
        <v>1918</v>
      </c>
      <c r="B1919" s="5" t="s">
        <v>40</v>
      </c>
      <c r="C1919" s="5" t="s">
        <v>9</v>
      </c>
      <c r="D1919" s="5" t="s">
        <v>33</v>
      </c>
      <c r="E1919" s="6">
        <v>44952</v>
      </c>
      <c r="F1919" s="5">
        <v>698.91</v>
      </c>
      <c r="G1919" s="5" t="s">
        <v>81</v>
      </c>
      <c r="H1919" s="6">
        <v>44962</v>
      </c>
    </row>
    <row r="1920" spans="1:8" x14ac:dyDescent="0.25">
      <c r="A1920" s="5">
        <v>1919</v>
      </c>
      <c r="B1920" s="5" t="s">
        <v>54</v>
      </c>
      <c r="C1920" s="5" t="s">
        <v>7</v>
      </c>
      <c r="D1920" s="5" t="s">
        <v>32</v>
      </c>
      <c r="E1920" s="6">
        <v>45035</v>
      </c>
      <c r="F1920" s="5">
        <v>748.5</v>
      </c>
      <c r="G1920" s="5" t="s">
        <v>82</v>
      </c>
      <c r="H1920" s="5" t="s">
        <v>83</v>
      </c>
    </row>
    <row r="1921" spans="1:8" x14ac:dyDescent="0.25">
      <c r="A1921" s="5">
        <v>1920</v>
      </c>
      <c r="B1921" s="5" t="s">
        <v>62</v>
      </c>
      <c r="C1921" s="5" t="s">
        <v>11</v>
      </c>
      <c r="D1921" s="5" t="s">
        <v>22</v>
      </c>
      <c r="E1921" s="6">
        <v>44962</v>
      </c>
      <c r="F1921" s="5">
        <v>982.4</v>
      </c>
      <c r="G1921" s="5" t="s">
        <v>82</v>
      </c>
      <c r="H1921" s="5" t="s">
        <v>83</v>
      </c>
    </row>
    <row r="1922" spans="1:8" x14ac:dyDescent="0.25">
      <c r="A1922" s="5">
        <v>1921</v>
      </c>
      <c r="B1922" s="5" t="s">
        <v>56</v>
      </c>
      <c r="C1922" s="5" t="s">
        <v>11</v>
      </c>
      <c r="D1922" s="5" t="s">
        <v>32</v>
      </c>
      <c r="E1922" s="6">
        <v>45219</v>
      </c>
      <c r="F1922" s="5">
        <v>533.34</v>
      </c>
      <c r="G1922" s="5" t="s">
        <v>81</v>
      </c>
      <c r="H1922" s="6">
        <v>45231</v>
      </c>
    </row>
    <row r="1923" spans="1:8" x14ac:dyDescent="0.25">
      <c r="A1923" s="5">
        <v>1922</v>
      </c>
      <c r="B1923" s="5" t="s">
        <v>40</v>
      </c>
      <c r="C1923" s="5" t="s">
        <v>7</v>
      </c>
      <c r="D1923" s="5" t="s">
        <v>32</v>
      </c>
      <c r="E1923" s="6">
        <v>45384</v>
      </c>
      <c r="F1923" s="5">
        <v>990.39</v>
      </c>
      <c r="G1923" s="5" t="s">
        <v>81</v>
      </c>
      <c r="H1923" s="6">
        <v>45392</v>
      </c>
    </row>
    <row r="1924" spans="1:8" x14ac:dyDescent="0.25">
      <c r="A1924" s="5">
        <v>1923</v>
      </c>
      <c r="B1924" s="5" t="s">
        <v>38</v>
      </c>
      <c r="C1924" s="5" t="s">
        <v>15</v>
      </c>
      <c r="D1924" s="5" t="s">
        <v>22</v>
      </c>
      <c r="E1924" s="6">
        <v>45024</v>
      </c>
      <c r="F1924" s="5">
        <v>237.99</v>
      </c>
      <c r="G1924" s="5" t="s">
        <v>81</v>
      </c>
      <c r="H1924" s="6">
        <v>45044</v>
      </c>
    </row>
    <row r="1925" spans="1:8" x14ac:dyDescent="0.25">
      <c r="A1925" s="5">
        <v>1924</v>
      </c>
      <c r="B1925" s="5" t="s">
        <v>38</v>
      </c>
      <c r="C1925" s="5" t="s">
        <v>7</v>
      </c>
      <c r="D1925" s="5" t="s">
        <v>33</v>
      </c>
      <c r="E1925" s="6">
        <v>45474</v>
      </c>
      <c r="F1925" s="5">
        <v>135.71</v>
      </c>
      <c r="G1925" s="5" t="s">
        <v>81</v>
      </c>
      <c r="H1925" s="6">
        <v>45482</v>
      </c>
    </row>
    <row r="1926" spans="1:8" x14ac:dyDescent="0.25">
      <c r="A1926" s="5">
        <v>1925</v>
      </c>
      <c r="B1926" s="5" t="s">
        <v>52</v>
      </c>
      <c r="C1926" s="5" t="s">
        <v>15</v>
      </c>
      <c r="D1926" s="5" t="s">
        <v>30</v>
      </c>
      <c r="E1926" s="6">
        <v>45235</v>
      </c>
      <c r="F1926" s="5">
        <v>658.19</v>
      </c>
      <c r="G1926" s="5" t="s">
        <v>81</v>
      </c>
      <c r="H1926" s="6">
        <v>45255</v>
      </c>
    </row>
    <row r="1927" spans="1:8" x14ac:dyDescent="0.25">
      <c r="A1927" s="5">
        <v>1926</v>
      </c>
      <c r="B1927" s="5" t="s">
        <v>62</v>
      </c>
      <c r="C1927" s="5" t="s">
        <v>15</v>
      </c>
      <c r="D1927" s="5" t="s">
        <v>31</v>
      </c>
      <c r="E1927" s="6">
        <v>45185</v>
      </c>
      <c r="F1927" s="5">
        <v>124.24</v>
      </c>
      <c r="G1927" s="5" t="s">
        <v>82</v>
      </c>
      <c r="H1927" s="5" t="s">
        <v>83</v>
      </c>
    </row>
    <row r="1928" spans="1:8" x14ac:dyDescent="0.25">
      <c r="A1928" s="5">
        <v>1927</v>
      </c>
      <c r="B1928" s="5" t="s">
        <v>66</v>
      </c>
      <c r="C1928" s="5" t="s">
        <v>4</v>
      </c>
      <c r="D1928" s="5" t="s">
        <v>31</v>
      </c>
      <c r="E1928" s="6">
        <v>45088</v>
      </c>
      <c r="F1928" s="5">
        <v>879.99</v>
      </c>
      <c r="G1928" s="5" t="s">
        <v>81</v>
      </c>
      <c r="H1928" s="6">
        <v>45090</v>
      </c>
    </row>
    <row r="1929" spans="1:8" x14ac:dyDescent="0.25">
      <c r="A1929" s="5">
        <v>1928</v>
      </c>
      <c r="B1929" s="5" t="s">
        <v>66</v>
      </c>
      <c r="C1929" s="5" t="s">
        <v>10</v>
      </c>
      <c r="D1929" s="5" t="s">
        <v>29</v>
      </c>
      <c r="E1929" s="6">
        <v>44884</v>
      </c>
      <c r="F1929" s="5">
        <v>197.04</v>
      </c>
      <c r="G1929" s="5" t="s">
        <v>82</v>
      </c>
      <c r="H1929" s="5" t="s">
        <v>83</v>
      </c>
    </row>
    <row r="1930" spans="1:8" x14ac:dyDescent="0.25">
      <c r="A1930" s="5">
        <v>1929</v>
      </c>
      <c r="B1930" s="5" t="s">
        <v>70</v>
      </c>
      <c r="C1930" s="5" t="s">
        <v>11</v>
      </c>
      <c r="D1930" s="5" t="s">
        <v>26</v>
      </c>
      <c r="E1930" s="6">
        <v>44790</v>
      </c>
      <c r="F1930" s="5">
        <v>192.81</v>
      </c>
      <c r="G1930" s="5" t="s">
        <v>81</v>
      </c>
      <c r="H1930" s="6">
        <v>44802</v>
      </c>
    </row>
    <row r="1931" spans="1:8" x14ac:dyDescent="0.25">
      <c r="A1931" s="5">
        <v>1930</v>
      </c>
      <c r="B1931" s="5" t="s">
        <v>54</v>
      </c>
      <c r="C1931" s="5" t="s">
        <v>13</v>
      </c>
      <c r="D1931" s="5" t="s">
        <v>30</v>
      </c>
      <c r="E1931" s="6">
        <v>44919</v>
      </c>
      <c r="F1931" s="5">
        <v>631.86</v>
      </c>
      <c r="G1931" s="5" t="s">
        <v>82</v>
      </c>
      <c r="H1931" s="5" t="s">
        <v>83</v>
      </c>
    </row>
    <row r="1932" spans="1:8" x14ac:dyDescent="0.25">
      <c r="A1932" s="5">
        <v>1931</v>
      </c>
      <c r="B1932" s="5" t="s">
        <v>36</v>
      </c>
      <c r="C1932" s="5" t="s">
        <v>13</v>
      </c>
      <c r="D1932" s="5" t="s">
        <v>22</v>
      </c>
      <c r="E1932" s="6">
        <v>45094</v>
      </c>
      <c r="F1932" s="5">
        <v>782.89</v>
      </c>
      <c r="G1932" s="5" t="s">
        <v>82</v>
      </c>
      <c r="H1932" s="5" t="s">
        <v>83</v>
      </c>
    </row>
    <row r="1933" spans="1:8" x14ac:dyDescent="0.25">
      <c r="A1933" s="5">
        <v>1932</v>
      </c>
      <c r="B1933" s="5" t="s">
        <v>36</v>
      </c>
      <c r="C1933" s="5" t="s">
        <v>13</v>
      </c>
      <c r="D1933" s="5" t="s">
        <v>28</v>
      </c>
      <c r="E1933" s="6">
        <v>45063</v>
      </c>
      <c r="F1933" s="5">
        <v>554.85</v>
      </c>
      <c r="G1933" s="5" t="s">
        <v>81</v>
      </c>
      <c r="H1933" s="6">
        <v>45078</v>
      </c>
    </row>
    <row r="1934" spans="1:8" x14ac:dyDescent="0.25">
      <c r="A1934" s="5">
        <v>1933</v>
      </c>
      <c r="B1934" s="5" t="s">
        <v>48</v>
      </c>
      <c r="C1934" s="5" t="s">
        <v>15</v>
      </c>
      <c r="D1934" s="5" t="s">
        <v>22</v>
      </c>
      <c r="E1934" s="6">
        <v>45448</v>
      </c>
      <c r="F1934" s="5">
        <v>681.34</v>
      </c>
      <c r="G1934" s="5" t="s">
        <v>81</v>
      </c>
      <c r="H1934" s="6">
        <v>45468</v>
      </c>
    </row>
    <row r="1935" spans="1:8" x14ac:dyDescent="0.25">
      <c r="A1935" s="5">
        <v>1934</v>
      </c>
      <c r="B1935" s="5" t="s">
        <v>46</v>
      </c>
      <c r="C1935" s="5" t="s">
        <v>11</v>
      </c>
      <c r="D1935" s="5" t="s">
        <v>33</v>
      </c>
      <c r="E1935" s="6">
        <v>44863</v>
      </c>
      <c r="F1935" s="5">
        <v>512.86</v>
      </c>
      <c r="G1935" s="5" t="s">
        <v>82</v>
      </c>
      <c r="H1935" s="5" t="s">
        <v>83</v>
      </c>
    </row>
    <row r="1936" spans="1:8" x14ac:dyDescent="0.25">
      <c r="A1936" s="5">
        <v>1935</v>
      </c>
      <c r="B1936" s="5" t="s">
        <v>42</v>
      </c>
      <c r="C1936" s="5" t="s">
        <v>14</v>
      </c>
      <c r="D1936" s="5" t="s">
        <v>20</v>
      </c>
      <c r="E1936" s="6">
        <v>45373</v>
      </c>
      <c r="F1936" s="5">
        <v>143.97</v>
      </c>
      <c r="G1936" s="5" t="s">
        <v>82</v>
      </c>
      <c r="H1936" s="5" t="s">
        <v>83</v>
      </c>
    </row>
    <row r="1937" spans="1:8" x14ac:dyDescent="0.25">
      <c r="A1937" s="5">
        <v>1936</v>
      </c>
      <c r="B1937" s="5" t="s">
        <v>66</v>
      </c>
      <c r="C1937" s="5" t="s">
        <v>7</v>
      </c>
      <c r="D1937" s="5" t="s">
        <v>32</v>
      </c>
      <c r="E1937" s="6">
        <v>44823</v>
      </c>
      <c r="F1937" s="5">
        <v>196.62</v>
      </c>
      <c r="G1937" s="5" t="s">
        <v>81</v>
      </c>
      <c r="H1937" s="6">
        <v>44831</v>
      </c>
    </row>
    <row r="1938" spans="1:8" x14ac:dyDescent="0.25">
      <c r="A1938" s="5">
        <v>1937</v>
      </c>
      <c r="B1938" s="5" t="s">
        <v>48</v>
      </c>
      <c r="C1938" s="5" t="s">
        <v>10</v>
      </c>
      <c r="D1938" s="5" t="s">
        <v>32</v>
      </c>
      <c r="E1938" s="6">
        <v>45244</v>
      </c>
      <c r="F1938" s="5">
        <v>524.66999999999996</v>
      </c>
      <c r="G1938" s="5" t="s">
        <v>81</v>
      </c>
      <c r="H1938" s="6">
        <v>45250</v>
      </c>
    </row>
    <row r="1939" spans="1:8" x14ac:dyDescent="0.25">
      <c r="A1939" s="5">
        <v>1938</v>
      </c>
      <c r="B1939" s="5" t="s">
        <v>74</v>
      </c>
      <c r="C1939" s="5" t="s">
        <v>7</v>
      </c>
      <c r="D1939" s="5" t="s">
        <v>33</v>
      </c>
      <c r="E1939" s="6">
        <v>45371</v>
      </c>
      <c r="F1939" s="5">
        <v>848.64</v>
      </c>
      <c r="G1939" s="5" t="s">
        <v>81</v>
      </c>
      <c r="H1939" s="6">
        <v>45379</v>
      </c>
    </row>
    <row r="1940" spans="1:8" x14ac:dyDescent="0.25">
      <c r="A1940" s="5">
        <v>1939</v>
      </c>
      <c r="B1940" s="5" t="s">
        <v>44</v>
      </c>
      <c r="C1940" s="5" t="s">
        <v>4</v>
      </c>
      <c r="D1940" s="5" t="s">
        <v>33</v>
      </c>
      <c r="E1940" s="6">
        <v>45509</v>
      </c>
      <c r="F1940" s="5">
        <v>591.30999999999995</v>
      </c>
      <c r="G1940" s="5" t="s">
        <v>81</v>
      </c>
      <c r="H1940" s="6">
        <v>45511</v>
      </c>
    </row>
    <row r="1941" spans="1:8" x14ac:dyDescent="0.25">
      <c r="A1941" s="5">
        <v>1940</v>
      </c>
      <c r="B1941" s="5" t="s">
        <v>66</v>
      </c>
      <c r="C1941" s="5" t="s">
        <v>2</v>
      </c>
      <c r="D1941" s="5" t="s">
        <v>20</v>
      </c>
      <c r="E1941" s="6">
        <v>44899</v>
      </c>
      <c r="F1941" s="5">
        <v>135.99</v>
      </c>
      <c r="G1941" s="5" t="s">
        <v>82</v>
      </c>
      <c r="H1941" s="5" t="s">
        <v>83</v>
      </c>
    </row>
    <row r="1942" spans="1:8" x14ac:dyDescent="0.25">
      <c r="A1942" s="5">
        <v>1941</v>
      </c>
      <c r="B1942" s="5" t="s">
        <v>62</v>
      </c>
      <c r="C1942" s="5" t="s">
        <v>2</v>
      </c>
      <c r="D1942" s="5" t="s">
        <v>33</v>
      </c>
      <c r="E1942" s="6">
        <v>45142</v>
      </c>
      <c r="F1942" s="5">
        <v>630.24</v>
      </c>
      <c r="G1942" s="5" t="s">
        <v>81</v>
      </c>
      <c r="H1942" s="6">
        <v>45143</v>
      </c>
    </row>
    <row r="1943" spans="1:8" x14ac:dyDescent="0.25">
      <c r="A1943" s="5">
        <v>1942</v>
      </c>
      <c r="B1943" s="5" t="s">
        <v>74</v>
      </c>
      <c r="C1943" s="5" t="s">
        <v>11</v>
      </c>
      <c r="D1943" s="5" t="s">
        <v>30</v>
      </c>
      <c r="E1943" s="6">
        <v>45114</v>
      </c>
      <c r="F1943" s="5">
        <v>513.24</v>
      </c>
      <c r="G1943" s="5" t="s">
        <v>82</v>
      </c>
      <c r="H1943" s="5" t="s">
        <v>83</v>
      </c>
    </row>
    <row r="1944" spans="1:8" x14ac:dyDescent="0.25">
      <c r="A1944" s="5">
        <v>1943</v>
      </c>
      <c r="B1944" s="5" t="s">
        <v>72</v>
      </c>
      <c r="C1944" s="5" t="s">
        <v>7</v>
      </c>
      <c r="D1944" s="5" t="s">
        <v>20</v>
      </c>
      <c r="E1944" s="6">
        <v>45093</v>
      </c>
      <c r="F1944" s="5">
        <v>928.34</v>
      </c>
      <c r="G1944" s="5" t="s">
        <v>81</v>
      </c>
      <c r="H1944" s="6">
        <v>45101</v>
      </c>
    </row>
    <row r="1945" spans="1:8" x14ac:dyDescent="0.25">
      <c r="A1945" s="5">
        <v>1944</v>
      </c>
      <c r="B1945" s="5" t="s">
        <v>38</v>
      </c>
      <c r="C1945" s="5" t="s">
        <v>11</v>
      </c>
      <c r="D1945" s="5" t="s">
        <v>22</v>
      </c>
      <c r="E1945" s="6">
        <v>45365</v>
      </c>
      <c r="F1945" s="5">
        <v>741.83</v>
      </c>
      <c r="G1945" s="5" t="s">
        <v>81</v>
      </c>
      <c r="H1945" s="6">
        <v>45377</v>
      </c>
    </row>
    <row r="1946" spans="1:8" x14ac:dyDescent="0.25">
      <c r="A1946" s="5">
        <v>1945</v>
      </c>
      <c r="B1946" s="5" t="s">
        <v>50</v>
      </c>
      <c r="C1946" s="5" t="s">
        <v>7</v>
      </c>
      <c r="D1946" s="5" t="s">
        <v>31</v>
      </c>
      <c r="E1946" s="6">
        <v>44836</v>
      </c>
      <c r="F1946" s="5">
        <v>511.55</v>
      </c>
      <c r="G1946" s="5" t="s">
        <v>82</v>
      </c>
      <c r="H1946" s="5" t="s">
        <v>83</v>
      </c>
    </row>
    <row r="1947" spans="1:8" x14ac:dyDescent="0.25">
      <c r="A1947" s="5">
        <v>1946</v>
      </c>
      <c r="B1947" s="5" t="s">
        <v>48</v>
      </c>
      <c r="C1947" s="5" t="s">
        <v>15</v>
      </c>
      <c r="D1947" s="5" t="s">
        <v>31</v>
      </c>
      <c r="E1947" s="6">
        <v>44858</v>
      </c>
      <c r="F1947" s="5">
        <v>592.78</v>
      </c>
      <c r="G1947" s="5" t="s">
        <v>81</v>
      </c>
      <c r="H1947" s="6">
        <v>44878</v>
      </c>
    </row>
    <row r="1948" spans="1:8" x14ac:dyDescent="0.25">
      <c r="A1948" s="5">
        <v>1947</v>
      </c>
      <c r="B1948" s="5" t="s">
        <v>64</v>
      </c>
      <c r="C1948" s="5" t="s">
        <v>10</v>
      </c>
      <c r="D1948" s="5" t="s">
        <v>30</v>
      </c>
      <c r="E1948" s="6">
        <v>44941</v>
      </c>
      <c r="F1948" s="5">
        <v>653.77</v>
      </c>
      <c r="G1948" s="5" t="s">
        <v>81</v>
      </c>
      <c r="H1948" s="6">
        <v>44947</v>
      </c>
    </row>
    <row r="1949" spans="1:8" x14ac:dyDescent="0.25">
      <c r="A1949" s="5">
        <v>1948</v>
      </c>
      <c r="B1949" s="5" t="s">
        <v>70</v>
      </c>
      <c r="C1949" s="5" t="s">
        <v>10</v>
      </c>
      <c r="D1949" s="5" t="s">
        <v>22</v>
      </c>
      <c r="E1949" s="6">
        <v>45200</v>
      </c>
      <c r="F1949" s="5">
        <v>664.26</v>
      </c>
      <c r="G1949" s="5" t="s">
        <v>82</v>
      </c>
      <c r="H1949" s="5" t="s">
        <v>83</v>
      </c>
    </row>
    <row r="1950" spans="1:8" x14ac:dyDescent="0.25">
      <c r="A1950" s="5">
        <v>1949</v>
      </c>
      <c r="B1950" s="5" t="s">
        <v>60</v>
      </c>
      <c r="C1950" s="5" t="s">
        <v>14</v>
      </c>
      <c r="D1950" s="5" t="s">
        <v>29</v>
      </c>
      <c r="E1950" s="6">
        <v>45225</v>
      </c>
      <c r="F1950" s="5">
        <v>370.88</v>
      </c>
      <c r="G1950" s="5" t="s">
        <v>81</v>
      </c>
      <c r="H1950" s="6">
        <v>45243</v>
      </c>
    </row>
    <row r="1951" spans="1:8" x14ac:dyDescent="0.25">
      <c r="A1951" s="5">
        <v>1950</v>
      </c>
      <c r="B1951" s="5" t="s">
        <v>70</v>
      </c>
      <c r="C1951" s="5" t="s">
        <v>13</v>
      </c>
      <c r="D1951" s="5" t="s">
        <v>29</v>
      </c>
      <c r="E1951" s="6">
        <v>45307</v>
      </c>
      <c r="F1951" s="5">
        <v>373.2</v>
      </c>
      <c r="G1951" s="5" t="s">
        <v>81</v>
      </c>
      <c r="H1951" s="6">
        <v>45322</v>
      </c>
    </row>
    <row r="1952" spans="1:8" x14ac:dyDescent="0.25">
      <c r="A1952" s="5">
        <v>1951</v>
      </c>
      <c r="B1952" s="5" t="s">
        <v>52</v>
      </c>
      <c r="C1952" s="5" t="s">
        <v>5</v>
      </c>
      <c r="D1952" s="5" t="s">
        <v>24</v>
      </c>
      <c r="E1952" s="6">
        <v>45101</v>
      </c>
      <c r="F1952" s="5">
        <v>423.05</v>
      </c>
      <c r="G1952" s="5" t="s">
        <v>82</v>
      </c>
      <c r="H1952" s="5" t="s">
        <v>83</v>
      </c>
    </row>
    <row r="1953" spans="1:8" x14ac:dyDescent="0.25">
      <c r="A1953" s="5">
        <v>1952</v>
      </c>
      <c r="B1953" s="5" t="s">
        <v>64</v>
      </c>
      <c r="C1953" s="5" t="s">
        <v>14</v>
      </c>
      <c r="D1953" s="5" t="s">
        <v>22</v>
      </c>
      <c r="E1953" s="6">
        <v>45087</v>
      </c>
      <c r="F1953" s="5">
        <v>433.87</v>
      </c>
      <c r="G1953" s="5" t="s">
        <v>81</v>
      </c>
      <c r="H1953" s="6">
        <v>45105</v>
      </c>
    </row>
    <row r="1954" spans="1:8" x14ac:dyDescent="0.25">
      <c r="A1954" s="5">
        <v>1953</v>
      </c>
      <c r="B1954" s="5" t="s">
        <v>60</v>
      </c>
      <c r="C1954" s="5" t="s">
        <v>14</v>
      </c>
      <c r="D1954" s="5" t="s">
        <v>26</v>
      </c>
      <c r="E1954" s="6">
        <v>45375</v>
      </c>
      <c r="F1954" s="5">
        <v>496.72</v>
      </c>
      <c r="G1954" s="5" t="s">
        <v>81</v>
      </c>
      <c r="H1954" s="6">
        <v>45393</v>
      </c>
    </row>
    <row r="1955" spans="1:8" x14ac:dyDescent="0.25">
      <c r="A1955" s="5">
        <v>1954</v>
      </c>
      <c r="B1955" s="5" t="s">
        <v>68</v>
      </c>
      <c r="C1955" s="5" t="s">
        <v>15</v>
      </c>
      <c r="D1955" s="5" t="s">
        <v>28</v>
      </c>
      <c r="E1955" s="6">
        <v>44803</v>
      </c>
      <c r="F1955" s="5">
        <v>206.93</v>
      </c>
      <c r="G1955" s="5" t="s">
        <v>82</v>
      </c>
      <c r="H1955" s="5" t="s">
        <v>83</v>
      </c>
    </row>
    <row r="1956" spans="1:8" x14ac:dyDescent="0.25">
      <c r="A1956" s="5">
        <v>1955</v>
      </c>
      <c r="B1956" s="5" t="s">
        <v>46</v>
      </c>
      <c r="C1956" s="5" t="s">
        <v>11</v>
      </c>
      <c r="D1956" s="5" t="s">
        <v>26</v>
      </c>
      <c r="E1956" s="6">
        <v>45330</v>
      </c>
      <c r="F1956" s="5">
        <v>315.36</v>
      </c>
      <c r="G1956" s="5" t="s">
        <v>82</v>
      </c>
      <c r="H1956" s="5" t="s">
        <v>83</v>
      </c>
    </row>
    <row r="1957" spans="1:8" x14ac:dyDescent="0.25">
      <c r="A1957" s="5">
        <v>1956</v>
      </c>
      <c r="B1957" s="5" t="s">
        <v>38</v>
      </c>
      <c r="C1957" s="5" t="s">
        <v>5</v>
      </c>
      <c r="D1957" s="5" t="s">
        <v>26</v>
      </c>
      <c r="E1957" s="6">
        <v>45272</v>
      </c>
      <c r="F1957" s="5">
        <v>114.73</v>
      </c>
      <c r="G1957" s="5" t="s">
        <v>81</v>
      </c>
      <c r="H1957" s="6">
        <v>45276</v>
      </c>
    </row>
    <row r="1958" spans="1:8" x14ac:dyDescent="0.25">
      <c r="A1958" s="5">
        <v>1957</v>
      </c>
      <c r="B1958" s="5" t="s">
        <v>40</v>
      </c>
      <c r="C1958" s="5" t="s">
        <v>2</v>
      </c>
      <c r="D1958" s="5" t="s">
        <v>33</v>
      </c>
      <c r="E1958" s="6">
        <v>45231</v>
      </c>
      <c r="F1958" s="5">
        <v>226.59</v>
      </c>
      <c r="G1958" s="5" t="s">
        <v>81</v>
      </c>
      <c r="H1958" s="6">
        <v>45232</v>
      </c>
    </row>
    <row r="1959" spans="1:8" x14ac:dyDescent="0.25">
      <c r="A1959" s="5">
        <v>1958</v>
      </c>
      <c r="B1959" s="5" t="s">
        <v>52</v>
      </c>
      <c r="C1959" s="5" t="s">
        <v>7</v>
      </c>
      <c r="D1959" s="5" t="s">
        <v>31</v>
      </c>
      <c r="E1959" s="6">
        <v>44873</v>
      </c>
      <c r="F1959" s="5">
        <v>807.47</v>
      </c>
      <c r="G1959" s="5" t="s">
        <v>81</v>
      </c>
      <c r="H1959" s="6">
        <v>44881</v>
      </c>
    </row>
    <row r="1960" spans="1:8" x14ac:dyDescent="0.25">
      <c r="A1960" s="5">
        <v>1959</v>
      </c>
      <c r="B1960" s="5" t="s">
        <v>46</v>
      </c>
      <c r="C1960" s="5" t="s">
        <v>7</v>
      </c>
      <c r="D1960" s="5" t="s">
        <v>31</v>
      </c>
      <c r="E1960" s="6">
        <v>45449</v>
      </c>
      <c r="F1960" s="5">
        <v>210.11</v>
      </c>
      <c r="G1960" s="5" t="s">
        <v>81</v>
      </c>
      <c r="H1960" s="6">
        <v>45457</v>
      </c>
    </row>
    <row r="1961" spans="1:8" x14ac:dyDescent="0.25">
      <c r="A1961" s="5">
        <v>1960</v>
      </c>
      <c r="B1961" s="5" t="s">
        <v>56</v>
      </c>
      <c r="C1961" s="5" t="s">
        <v>13</v>
      </c>
      <c r="D1961" s="5" t="s">
        <v>30</v>
      </c>
      <c r="E1961" s="6">
        <v>45152</v>
      </c>
      <c r="F1961" s="5">
        <v>188.4</v>
      </c>
      <c r="G1961" s="5" t="s">
        <v>81</v>
      </c>
      <c r="H1961" s="6">
        <v>45167</v>
      </c>
    </row>
    <row r="1962" spans="1:8" x14ac:dyDescent="0.25">
      <c r="A1962" s="5">
        <v>1961</v>
      </c>
      <c r="B1962" s="5" t="s">
        <v>56</v>
      </c>
      <c r="C1962" s="5" t="s">
        <v>11</v>
      </c>
      <c r="D1962" s="5" t="s">
        <v>32</v>
      </c>
      <c r="E1962" s="6">
        <v>45112</v>
      </c>
      <c r="F1962" s="5">
        <v>826.96</v>
      </c>
      <c r="G1962" s="5" t="s">
        <v>81</v>
      </c>
      <c r="H1962" s="6">
        <v>45124</v>
      </c>
    </row>
    <row r="1963" spans="1:8" x14ac:dyDescent="0.25">
      <c r="A1963" s="5">
        <v>1962</v>
      </c>
      <c r="B1963" s="5" t="s">
        <v>42</v>
      </c>
      <c r="C1963" s="5" t="s">
        <v>7</v>
      </c>
      <c r="D1963" s="5" t="s">
        <v>22</v>
      </c>
      <c r="E1963" s="6">
        <v>44809</v>
      </c>
      <c r="F1963" s="5">
        <v>481.13</v>
      </c>
      <c r="G1963" s="5" t="s">
        <v>82</v>
      </c>
      <c r="H1963" s="5" t="s">
        <v>83</v>
      </c>
    </row>
    <row r="1964" spans="1:8" x14ac:dyDescent="0.25">
      <c r="A1964" s="5">
        <v>1963</v>
      </c>
      <c r="B1964" s="5" t="s">
        <v>68</v>
      </c>
      <c r="C1964" s="5" t="s">
        <v>5</v>
      </c>
      <c r="D1964" s="5" t="s">
        <v>29</v>
      </c>
      <c r="E1964" s="6">
        <v>45162</v>
      </c>
      <c r="F1964" s="5">
        <v>961.78</v>
      </c>
      <c r="G1964" s="5" t="s">
        <v>81</v>
      </c>
      <c r="H1964" s="6">
        <v>45166</v>
      </c>
    </row>
    <row r="1965" spans="1:8" x14ac:dyDescent="0.25">
      <c r="A1965" s="5">
        <v>1964</v>
      </c>
      <c r="B1965" s="5" t="s">
        <v>64</v>
      </c>
      <c r="C1965" s="5" t="s">
        <v>2</v>
      </c>
      <c r="D1965" s="5" t="s">
        <v>28</v>
      </c>
      <c r="E1965" s="6">
        <v>44879</v>
      </c>
      <c r="F1965" s="5">
        <v>204.84</v>
      </c>
      <c r="G1965" s="5" t="s">
        <v>81</v>
      </c>
      <c r="H1965" s="6">
        <v>44880</v>
      </c>
    </row>
    <row r="1966" spans="1:8" x14ac:dyDescent="0.25">
      <c r="A1966" s="5">
        <v>1965</v>
      </c>
      <c r="B1966" s="5" t="s">
        <v>48</v>
      </c>
      <c r="C1966" s="5" t="s">
        <v>14</v>
      </c>
      <c r="D1966" s="5" t="s">
        <v>28</v>
      </c>
      <c r="E1966" s="6">
        <v>45121</v>
      </c>
      <c r="F1966" s="5">
        <v>477.58</v>
      </c>
      <c r="G1966" s="5" t="s">
        <v>81</v>
      </c>
      <c r="H1966" s="6">
        <v>45139</v>
      </c>
    </row>
    <row r="1967" spans="1:8" x14ac:dyDescent="0.25">
      <c r="A1967" s="5">
        <v>1966</v>
      </c>
      <c r="B1967" s="5" t="s">
        <v>74</v>
      </c>
      <c r="C1967" s="5" t="s">
        <v>11</v>
      </c>
      <c r="D1967" s="5" t="s">
        <v>29</v>
      </c>
      <c r="E1967" s="6">
        <v>45313</v>
      </c>
      <c r="F1967" s="5">
        <v>328.97</v>
      </c>
      <c r="G1967" s="5" t="s">
        <v>81</v>
      </c>
      <c r="H1967" s="6">
        <v>45325</v>
      </c>
    </row>
    <row r="1968" spans="1:8" x14ac:dyDescent="0.25">
      <c r="A1968" s="5">
        <v>1967</v>
      </c>
      <c r="B1968" s="5" t="s">
        <v>50</v>
      </c>
      <c r="C1968" s="5" t="s">
        <v>13</v>
      </c>
      <c r="D1968" s="5" t="s">
        <v>28</v>
      </c>
      <c r="E1968" s="6">
        <v>45091</v>
      </c>
      <c r="F1968" s="5">
        <v>323.20999999999998</v>
      </c>
      <c r="G1968" s="5" t="s">
        <v>82</v>
      </c>
      <c r="H1968" s="5" t="s">
        <v>83</v>
      </c>
    </row>
    <row r="1969" spans="1:8" x14ac:dyDescent="0.25">
      <c r="A1969" s="5">
        <v>1968</v>
      </c>
      <c r="B1969" s="5" t="s">
        <v>66</v>
      </c>
      <c r="C1969" s="5" t="s">
        <v>4</v>
      </c>
      <c r="D1969" s="5" t="s">
        <v>29</v>
      </c>
      <c r="E1969" s="6">
        <v>45116</v>
      </c>
      <c r="F1969" s="5">
        <v>486.71</v>
      </c>
      <c r="G1969" s="5" t="s">
        <v>81</v>
      </c>
      <c r="H1969" s="6">
        <v>45118</v>
      </c>
    </row>
    <row r="1970" spans="1:8" x14ac:dyDescent="0.25">
      <c r="A1970" s="5">
        <v>1969</v>
      </c>
      <c r="B1970" s="5" t="s">
        <v>70</v>
      </c>
      <c r="C1970" s="5" t="s">
        <v>9</v>
      </c>
      <c r="D1970" s="5" t="s">
        <v>29</v>
      </c>
      <c r="E1970" s="6">
        <v>45465</v>
      </c>
      <c r="F1970" s="5">
        <v>901.08</v>
      </c>
      <c r="G1970" s="5" t="s">
        <v>81</v>
      </c>
      <c r="H1970" s="6">
        <v>45475</v>
      </c>
    </row>
    <row r="1971" spans="1:8" x14ac:dyDescent="0.25">
      <c r="A1971" s="5">
        <v>1970</v>
      </c>
      <c r="B1971" s="5" t="s">
        <v>54</v>
      </c>
      <c r="C1971" s="5" t="s">
        <v>10</v>
      </c>
      <c r="D1971" s="5" t="s">
        <v>33</v>
      </c>
      <c r="E1971" s="6">
        <v>45168</v>
      </c>
      <c r="F1971" s="5">
        <v>439.45</v>
      </c>
      <c r="G1971" s="5" t="s">
        <v>82</v>
      </c>
      <c r="H1971" s="5" t="s">
        <v>83</v>
      </c>
    </row>
    <row r="1972" spans="1:8" x14ac:dyDescent="0.25">
      <c r="A1972" s="5">
        <v>1971</v>
      </c>
      <c r="B1972" s="5" t="s">
        <v>40</v>
      </c>
      <c r="C1972" s="5" t="s">
        <v>14</v>
      </c>
      <c r="D1972" s="5" t="s">
        <v>29</v>
      </c>
      <c r="E1972" s="6">
        <v>45196</v>
      </c>
      <c r="F1972" s="5">
        <v>260.95999999999998</v>
      </c>
      <c r="G1972" s="5" t="s">
        <v>82</v>
      </c>
      <c r="H1972" s="5" t="s">
        <v>83</v>
      </c>
    </row>
    <row r="1973" spans="1:8" x14ac:dyDescent="0.25">
      <c r="A1973" s="5">
        <v>1972</v>
      </c>
      <c r="B1973" s="5" t="s">
        <v>74</v>
      </c>
      <c r="C1973" s="5" t="s">
        <v>4</v>
      </c>
      <c r="D1973" s="5" t="s">
        <v>31</v>
      </c>
      <c r="E1973" s="6">
        <v>44976</v>
      </c>
      <c r="F1973" s="5">
        <v>744.55</v>
      </c>
      <c r="G1973" s="5" t="s">
        <v>81</v>
      </c>
      <c r="H1973" s="6">
        <v>44978</v>
      </c>
    </row>
    <row r="1974" spans="1:8" x14ac:dyDescent="0.25">
      <c r="A1974" s="5">
        <v>1973</v>
      </c>
      <c r="B1974" s="5" t="s">
        <v>60</v>
      </c>
      <c r="C1974" s="5" t="s">
        <v>2</v>
      </c>
      <c r="D1974" s="5" t="s">
        <v>24</v>
      </c>
      <c r="E1974" s="6">
        <v>44853</v>
      </c>
      <c r="F1974" s="5">
        <v>463.46</v>
      </c>
      <c r="G1974" s="5" t="s">
        <v>81</v>
      </c>
      <c r="H1974" s="6">
        <v>44854</v>
      </c>
    </row>
    <row r="1975" spans="1:8" x14ac:dyDescent="0.25">
      <c r="A1975" s="5">
        <v>1974</v>
      </c>
      <c r="B1975" s="5" t="s">
        <v>58</v>
      </c>
      <c r="C1975" s="5" t="s">
        <v>15</v>
      </c>
      <c r="D1975" s="5" t="s">
        <v>30</v>
      </c>
      <c r="E1975" s="6">
        <v>45358</v>
      </c>
      <c r="F1975" s="5">
        <v>637.70000000000005</v>
      </c>
      <c r="G1975" s="5" t="s">
        <v>81</v>
      </c>
      <c r="H1975" s="6">
        <v>45378</v>
      </c>
    </row>
    <row r="1976" spans="1:8" x14ac:dyDescent="0.25">
      <c r="A1976" s="5">
        <v>1975</v>
      </c>
      <c r="B1976" s="5" t="s">
        <v>36</v>
      </c>
      <c r="C1976" s="5" t="s">
        <v>14</v>
      </c>
      <c r="D1976" s="5" t="s">
        <v>24</v>
      </c>
      <c r="E1976" s="6">
        <v>45333</v>
      </c>
      <c r="F1976" s="5">
        <v>812.65</v>
      </c>
      <c r="G1976" s="5" t="s">
        <v>81</v>
      </c>
      <c r="H1976" s="6">
        <v>45351</v>
      </c>
    </row>
    <row r="1977" spans="1:8" x14ac:dyDescent="0.25">
      <c r="A1977" s="5">
        <v>1976</v>
      </c>
      <c r="B1977" s="5" t="s">
        <v>74</v>
      </c>
      <c r="C1977" s="5" t="s">
        <v>10</v>
      </c>
      <c r="D1977" s="5" t="s">
        <v>22</v>
      </c>
      <c r="E1977" s="6">
        <v>44809</v>
      </c>
      <c r="F1977" s="5">
        <v>832.79</v>
      </c>
      <c r="G1977" s="5" t="s">
        <v>82</v>
      </c>
      <c r="H1977" s="5" t="s">
        <v>83</v>
      </c>
    </row>
    <row r="1978" spans="1:8" x14ac:dyDescent="0.25">
      <c r="A1978" s="5">
        <v>1977</v>
      </c>
      <c r="B1978" s="5" t="s">
        <v>56</v>
      </c>
      <c r="C1978" s="5" t="s">
        <v>2</v>
      </c>
      <c r="D1978" s="5" t="s">
        <v>20</v>
      </c>
      <c r="E1978" s="6">
        <v>44982</v>
      </c>
      <c r="F1978" s="5">
        <v>654.57000000000005</v>
      </c>
      <c r="G1978" s="5" t="s">
        <v>81</v>
      </c>
      <c r="H1978" s="6">
        <v>44983</v>
      </c>
    </row>
    <row r="1979" spans="1:8" x14ac:dyDescent="0.25">
      <c r="A1979" s="5">
        <v>1978</v>
      </c>
      <c r="B1979" s="5" t="s">
        <v>52</v>
      </c>
      <c r="C1979" s="5" t="s">
        <v>15</v>
      </c>
      <c r="D1979" s="5" t="s">
        <v>26</v>
      </c>
      <c r="E1979" s="6">
        <v>45020</v>
      </c>
      <c r="F1979" s="5">
        <v>737.1</v>
      </c>
      <c r="G1979" s="5" t="s">
        <v>81</v>
      </c>
      <c r="H1979" s="6">
        <v>45040</v>
      </c>
    </row>
    <row r="1980" spans="1:8" x14ac:dyDescent="0.25">
      <c r="A1980" s="5">
        <v>1979</v>
      </c>
      <c r="B1980" s="5" t="s">
        <v>42</v>
      </c>
      <c r="C1980" s="5" t="s">
        <v>2</v>
      </c>
      <c r="D1980" s="5" t="s">
        <v>29</v>
      </c>
      <c r="E1980" s="6">
        <v>45472</v>
      </c>
      <c r="F1980" s="5">
        <v>553.84</v>
      </c>
      <c r="G1980" s="5" t="s">
        <v>81</v>
      </c>
      <c r="H1980" s="6">
        <v>45473</v>
      </c>
    </row>
    <row r="1981" spans="1:8" x14ac:dyDescent="0.25">
      <c r="A1981" s="5">
        <v>1980</v>
      </c>
      <c r="B1981" s="5" t="s">
        <v>70</v>
      </c>
      <c r="C1981" s="5" t="s">
        <v>11</v>
      </c>
      <c r="D1981" s="5" t="s">
        <v>20</v>
      </c>
      <c r="E1981" s="6">
        <v>44811</v>
      </c>
      <c r="F1981" s="5">
        <v>785.9</v>
      </c>
      <c r="G1981" s="5" t="s">
        <v>81</v>
      </c>
      <c r="H1981" s="6">
        <v>44823</v>
      </c>
    </row>
    <row r="1982" spans="1:8" x14ac:dyDescent="0.25">
      <c r="A1982" s="5">
        <v>1981</v>
      </c>
      <c r="B1982" s="5" t="s">
        <v>66</v>
      </c>
      <c r="C1982" s="5" t="s">
        <v>4</v>
      </c>
      <c r="D1982" s="5" t="s">
        <v>26</v>
      </c>
      <c r="E1982" s="6">
        <v>45006</v>
      </c>
      <c r="F1982" s="5">
        <v>563.47</v>
      </c>
      <c r="G1982" s="5" t="s">
        <v>82</v>
      </c>
      <c r="H1982" s="5" t="s">
        <v>83</v>
      </c>
    </row>
    <row r="1983" spans="1:8" x14ac:dyDescent="0.25">
      <c r="A1983" s="5">
        <v>1982</v>
      </c>
      <c r="B1983" s="5" t="s">
        <v>38</v>
      </c>
      <c r="C1983" s="5" t="s">
        <v>7</v>
      </c>
      <c r="D1983" s="5" t="s">
        <v>31</v>
      </c>
      <c r="E1983" s="6">
        <v>45132</v>
      </c>
      <c r="F1983" s="5">
        <v>126.21</v>
      </c>
      <c r="G1983" s="5" t="s">
        <v>81</v>
      </c>
      <c r="H1983" s="6">
        <v>45140</v>
      </c>
    </row>
    <row r="1984" spans="1:8" x14ac:dyDescent="0.25">
      <c r="A1984" s="5">
        <v>1983</v>
      </c>
      <c r="B1984" s="5" t="s">
        <v>58</v>
      </c>
      <c r="C1984" s="5" t="s">
        <v>9</v>
      </c>
      <c r="D1984" s="5" t="s">
        <v>28</v>
      </c>
      <c r="E1984" s="6">
        <v>45352</v>
      </c>
      <c r="F1984" s="5">
        <v>901.58</v>
      </c>
      <c r="G1984" s="5" t="s">
        <v>81</v>
      </c>
      <c r="H1984" s="6">
        <v>45362</v>
      </c>
    </row>
    <row r="1985" spans="1:8" x14ac:dyDescent="0.25">
      <c r="A1985" s="5">
        <v>1984</v>
      </c>
      <c r="B1985" s="5" t="s">
        <v>66</v>
      </c>
      <c r="C1985" s="5" t="s">
        <v>9</v>
      </c>
      <c r="D1985" s="5" t="s">
        <v>32</v>
      </c>
      <c r="E1985" s="6">
        <v>45218</v>
      </c>
      <c r="F1985" s="5">
        <v>518.55999999999995</v>
      </c>
      <c r="G1985" s="5" t="s">
        <v>82</v>
      </c>
      <c r="H1985" s="5" t="s">
        <v>83</v>
      </c>
    </row>
    <row r="1986" spans="1:8" x14ac:dyDescent="0.25">
      <c r="A1986" s="5">
        <v>1985</v>
      </c>
      <c r="B1986" s="5" t="s">
        <v>56</v>
      </c>
      <c r="C1986" s="5" t="s">
        <v>14</v>
      </c>
      <c r="D1986" s="5" t="s">
        <v>32</v>
      </c>
      <c r="E1986" s="6">
        <v>44881</v>
      </c>
      <c r="F1986" s="5">
        <v>803.95</v>
      </c>
      <c r="G1986" s="5" t="s">
        <v>82</v>
      </c>
      <c r="H1986" s="5" t="s">
        <v>83</v>
      </c>
    </row>
    <row r="1987" spans="1:8" x14ac:dyDescent="0.25">
      <c r="A1987" s="5">
        <v>1986</v>
      </c>
      <c r="B1987" s="5" t="s">
        <v>38</v>
      </c>
      <c r="C1987" s="5" t="s">
        <v>11</v>
      </c>
      <c r="D1987" s="5" t="s">
        <v>32</v>
      </c>
      <c r="E1987" s="6">
        <v>44887</v>
      </c>
      <c r="F1987" s="5">
        <v>235.67</v>
      </c>
      <c r="G1987" s="5" t="s">
        <v>81</v>
      </c>
      <c r="H1987" s="6">
        <v>44899</v>
      </c>
    </row>
    <row r="1988" spans="1:8" x14ac:dyDescent="0.25">
      <c r="A1988" s="5">
        <v>1987</v>
      </c>
      <c r="B1988" s="5" t="s">
        <v>50</v>
      </c>
      <c r="C1988" s="5" t="s">
        <v>15</v>
      </c>
      <c r="D1988" s="5" t="s">
        <v>30</v>
      </c>
      <c r="E1988" s="6">
        <v>45195</v>
      </c>
      <c r="F1988" s="5">
        <v>887.3</v>
      </c>
      <c r="G1988" s="5" t="s">
        <v>81</v>
      </c>
      <c r="H1988" s="6">
        <v>45215</v>
      </c>
    </row>
    <row r="1989" spans="1:8" x14ac:dyDescent="0.25">
      <c r="A1989" s="5">
        <v>1988</v>
      </c>
      <c r="B1989" s="5" t="s">
        <v>52</v>
      </c>
      <c r="C1989" s="5" t="s">
        <v>14</v>
      </c>
      <c r="D1989" s="5" t="s">
        <v>20</v>
      </c>
      <c r="E1989" s="6">
        <v>44818</v>
      </c>
      <c r="F1989" s="5">
        <v>407.11</v>
      </c>
      <c r="G1989" s="5" t="s">
        <v>81</v>
      </c>
      <c r="H1989" s="6">
        <v>44836</v>
      </c>
    </row>
    <row r="1990" spans="1:8" x14ac:dyDescent="0.25">
      <c r="A1990" s="5">
        <v>1989</v>
      </c>
      <c r="B1990" s="5" t="s">
        <v>40</v>
      </c>
      <c r="C1990" s="5" t="s">
        <v>5</v>
      </c>
      <c r="D1990" s="5" t="s">
        <v>28</v>
      </c>
      <c r="E1990" s="6">
        <v>44824</v>
      </c>
      <c r="F1990" s="5">
        <v>330.47</v>
      </c>
      <c r="G1990" s="5" t="s">
        <v>82</v>
      </c>
      <c r="H1990" s="5" t="s">
        <v>83</v>
      </c>
    </row>
    <row r="1991" spans="1:8" x14ac:dyDescent="0.25">
      <c r="A1991" s="5">
        <v>1990</v>
      </c>
      <c r="B1991" s="5" t="s">
        <v>74</v>
      </c>
      <c r="C1991" s="5" t="s">
        <v>4</v>
      </c>
      <c r="D1991" s="5" t="s">
        <v>29</v>
      </c>
      <c r="E1991" s="6">
        <v>45128</v>
      </c>
      <c r="F1991" s="5">
        <v>290.33999999999997</v>
      </c>
      <c r="G1991" s="5" t="s">
        <v>81</v>
      </c>
      <c r="H1991" s="6">
        <v>45130</v>
      </c>
    </row>
    <row r="1992" spans="1:8" x14ac:dyDescent="0.25">
      <c r="A1992" s="5">
        <v>1991</v>
      </c>
      <c r="B1992" s="5" t="s">
        <v>64</v>
      </c>
      <c r="C1992" s="5" t="s">
        <v>10</v>
      </c>
      <c r="D1992" s="5" t="s">
        <v>29</v>
      </c>
      <c r="E1992" s="6">
        <v>45157</v>
      </c>
      <c r="F1992" s="5">
        <v>213.18</v>
      </c>
      <c r="G1992" s="5" t="s">
        <v>82</v>
      </c>
      <c r="H1992" s="5" t="s">
        <v>83</v>
      </c>
    </row>
    <row r="1993" spans="1:8" x14ac:dyDescent="0.25">
      <c r="A1993" s="5">
        <v>1992</v>
      </c>
      <c r="B1993" s="5" t="s">
        <v>52</v>
      </c>
      <c r="C1993" s="5" t="s">
        <v>11</v>
      </c>
      <c r="D1993" s="5" t="s">
        <v>22</v>
      </c>
      <c r="E1993" s="6">
        <v>45201</v>
      </c>
      <c r="F1993" s="5">
        <v>565.83000000000004</v>
      </c>
      <c r="G1993" s="5" t="s">
        <v>81</v>
      </c>
      <c r="H1993" s="6">
        <v>45213</v>
      </c>
    </row>
    <row r="1994" spans="1:8" x14ac:dyDescent="0.25">
      <c r="A1994" s="5">
        <v>1993</v>
      </c>
      <c r="B1994" s="5" t="s">
        <v>46</v>
      </c>
      <c r="C1994" s="5" t="s">
        <v>10</v>
      </c>
      <c r="D1994" s="5" t="s">
        <v>26</v>
      </c>
      <c r="E1994" s="6">
        <v>45435</v>
      </c>
      <c r="F1994" s="5">
        <v>634.91999999999996</v>
      </c>
      <c r="G1994" s="5" t="s">
        <v>81</v>
      </c>
      <c r="H1994" s="6">
        <v>45441</v>
      </c>
    </row>
    <row r="1995" spans="1:8" x14ac:dyDescent="0.25">
      <c r="A1995" s="5">
        <v>1994</v>
      </c>
      <c r="B1995" s="5" t="s">
        <v>60</v>
      </c>
      <c r="C1995" s="5" t="s">
        <v>5</v>
      </c>
      <c r="D1995" s="5" t="s">
        <v>32</v>
      </c>
      <c r="E1995" s="6">
        <v>45354</v>
      </c>
      <c r="F1995" s="5">
        <v>579.01</v>
      </c>
      <c r="G1995" s="5" t="s">
        <v>81</v>
      </c>
      <c r="H1995" s="6">
        <v>45358</v>
      </c>
    </row>
    <row r="1996" spans="1:8" x14ac:dyDescent="0.25">
      <c r="A1996" s="5">
        <v>1995</v>
      </c>
      <c r="B1996" s="5" t="s">
        <v>60</v>
      </c>
      <c r="C1996" s="5" t="s">
        <v>13</v>
      </c>
      <c r="D1996" s="5" t="s">
        <v>31</v>
      </c>
      <c r="E1996" s="6">
        <v>45266</v>
      </c>
      <c r="F1996" s="5">
        <v>961.99</v>
      </c>
      <c r="G1996" s="5" t="s">
        <v>81</v>
      </c>
      <c r="H1996" s="6">
        <v>45281</v>
      </c>
    </row>
    <row r="1997" spans="1:8" x14ac:dyDescent="0.25">
      <c r="A1997" s="5">
        <v>1996</v>
      </c>
      <c r="B1997" s="5" t="s">
        <v>58</v>
      </c>
      <c r="C1997" s="5" t="s">
        <v>9</v>
      </c>
      <c r="D1997" s="5" t="s">
        <v>32</v>
      </c>
      <c r="E1997" s="6">
        <v>45244</v>
      </c>
      <c r="F1997" s="5">
        <v>795.22</v>
      </c>
      <c r="G1997" s="5" t="s">
        <v>81</v>
      </c>
      <c r="H1997" s="6">
        <v>45254</v>
      </c>
    </row>
    <row r="1998" spans="1:8" x14ac:dyDescent="0.25">
      <c r="A1998" s="5">
        <v>1997</v>
      </c>
      <c r="B1998" s="5" t="s">
        <v>56</v>
      </c>
      <c r="C1998" s="5" t="s">
        <v>13</v>
      </c>
      <c r="D1998" s="5" t="s">
        <v>30</v>
      </c>
      <c r="E1998" s="6">
        <v>45438</v>
      </c>
      <c r="F1998" s="5">
        <v>740.21</v>
      </c>
      <c r="G1998" s="5" t="s">
        <v>81</v>
      </c>
      <c r="H1998" s="6">
        <v>45453</v>
      </c>
    </row>
    <row r="1999" spans="1:8" x14ac:dyDescent="0.25">
      <c r="A1999" s="5">
        <v>1998</v>
      </c>
      <c r="B1999" s="5" t="s">
        <v>74</v>
      </c>
      <c r="C1999" s="5" t="s">
        <v>14</v>
      </c>
      <c r="D1999" s="5" t="s">
        <v>33</v>
      </c>
      <c r="E1999" s="6">
        <v>45264</v>
      </c>
      <c r="F1999" s="5">
        <v>997.94</v>
      </c>
      <c r="G1999" s="5" t="s">
        <v>82</v>
      </c>
      <c r="H1999" s="5" t="s">
        <v>83</v>
      </c>
    </row>
    <row r="2000" spans="1:8" x14ac:dyDescent="0.25">
      <c r="A2000" s="5">
        <v>1999</v>
      </c>
      <c r="B2000" s="5" t="s">
        <v>70</v>
      </c>
      <c r="C2000" s="5" t="s">
        <v>7</v>
      </c>
      <c r="D2000" s="5" t="s">
        <v>30</v>
      </c>
      <c r="E2000" s="6">
        <v>44883</v>
      </c>
      <c r="F2000" s="5">
        <v>882.85</v>
      </c>
      <c r="G2000" s="5" t="s">
        <v>81</v>
      </c>
      <c r="H2000" s="6">
        <v>44891</v>
      </c>
    </row>
    <row r="2001" spans="1:8" x14ac:dyDescent="0.25">
      <c r="A2001" s="5">
        <v>2000</v>
      </c>
      <c r="B2001" s="5" t="s">
        <v>38</v>
      </c>
      <c r="C2001" s="5" t="s">
        <v>2</v>
      </c>
      <c r="D2001" s="5" t="s">
        <v>32</v>
      </c>
      <c r="E2001" s="6">
        <v>45090</v>
      </c>
      <c r="F2001" s="5">
        <v>403.53</v>
      </c>
      <c r="G2001" s="5" t="s">
        <v>81</v>
      </c>
      <c r="H2001" s="6">
        <v>45091</v>
      </c>
    </row>
    <row r="2002" spans="1:8" x14ac:dyDescent="0.25">
      <c r="A2002" s="5">
        <v>2001</v>
      </c>
      <c r="B2002" s="5" t="s">
        <v>58</v>
      </c>
      <c r="C2002" s="5" t="s">
        <v>11</v>
      </c>
      <c r="D2002" s="5" t="s">
        <v>26</v>
      </c>
      <c r="E2002" s="6">
        <v>45038</v>
      </c>
      <c r="F2002" s="5">
        <v>382.08</v>
      </c>
      <c r="G2002" s="5" t="s">
        <v>81</v>
      </c>
      <c r="H2002" s="6">
        <v>45050</v>
      </c>
    </row>
    <row r="2003" spans="1:8" x14ac:dyDescent="0.25">
      <c r="A2003" s="5">
        <v>2002</v>
      </c>
      <c r="B2003" s="5" t="s">
        <v>68</v>
      </c>
      <c r="C2003" s="5" t="s">
        <v>11</v>
      </c>
      <c r="D2003" s="5" t="s">
        <v>33</v>
      </c>
      <c r="E2003" s="6">
        <v>45119</v>
      </c>
      <c r="F2003" s="5">
        <v>307.57</v>
      </c>
      <c r="G2003" s="5" t="s">
        <v>81</v>
      </c>
      <c r="H2003" s="6">
        <v>45131</v>
      </c>
    </row>
    <row r="2004" spans="1:8" x14ac:dyDescent="0.25">
      <c r="A2004" s="5">
        <v>2003</v>
      </c>
      <c r="B2004" s="5" t="s">
        <v>50</v>
      </c>
      <c r="C2004" s="5" t="s">
        <v>15</v>
      </c>
      <c r="D2004" s="5" t="s">
        <v>29</v>
      </c>
      <c r="E2004" s="6">
        <v>44950</v>
      </c>
      <c r="F2004" s="5">
        <v>225.43</v>
      </c>
      <c r="G2004" s="5" t="s">
        <v>81</v>
      </c>
      <c r="H2004" s="6">
        <v>44970</v>
      </c>
    </row>
    <row r="2005" spans="1:8" x14ac:dyDescent="0.25">
      <c r="A2005" s="5">
        <v>2004</v>
      </c>
      <c r="B2005" s="5" t="s">
        <v>74</v>
      </c>
      <c r="C2005" s="5" t="s">
        <v>7</v>
      </c>
      <c r="D2005" s="5" t="s">
        <v>31</v>
      </c>
      <c r="E2005" s="6">
        <v>45456</v>
      </c>
      <c r="F2005" s="5">
        <v>659.18</v>
      </c>
      <c r="G2005" s="5" t="s">
        <v>81</v>
      </c>
      <c r="H2005" s="6">
        <v>45464</v>
      </c>
    </row>
    <row r="2006" spans="1:8" x14ac:dyDescent="0.25">
      <c r="A2006" s="5">
        <v>2005</v>
      </c>
      <c r="B2006" s="5" t="s">
        <v>50</v>
      </c>
      <c r="C2006" s="5" t="s">
        <v>2</v>
      </c>
      <c r="D2006" s="5" t="s">
        <v>24</v>
      </c>
      <c r="E2006" s="6">
        <v>45000</v>
      </c>
      <c r="F2006" s="5">
        <v>300.79000000000002</v>
      </c>
      <c r="G2006" s="5" t="s">
        <v>81</v>
      </c>
      <c r="H2006" s="6">
        <v>45001</v>
      </c>
    </row>
    <row r="2007" spans="1:8" x14ac:dyDescent="0.25">
      <c r="A2007" s="5">
        <v>2006</v>
      </c>
      <c r="B2007" s="5" t="s">
        <v>44</v>
      </c>
      <c r="C2007" s="5" t="s">
        <v>4</v>
      </c>
      <c r="D2007" s="5" t="s">
        <v>26</v>
      </c>
      <c r="E2007" s="6">
        <v>45191</v>
      </c>
      <c r="F2007" s="5">
        <v>763.37</v>
      </c>
      <c r="G2007" s="5" t="s">
        <v>82</v>
      </c>
      <c r="H2007" s="5" t="s">
        <v>83</v>
      </c>
    </row>
    <row r="2008" spans="1:8" x14ac:dyDescent="0.25">
      <c r="A2008" s="5">
        <v>2007</v>
      </c>
      <c r="B2008" s="5" t="s">
        <v>74</v>
      </c>
      <c r="C2008" s="5" t="s">
        <v>7</v>
      </c>
      <c r="D2008" s="5" t="s">
        <v>20</v>
      </c>
      <c r="E2008" s="6">
        <v>45382</v>
      </c>
      <c r="F2008" s="5">
        <v>982.44</v>
      </c>
      <c r="G2008" s="5" t="s">
        <v>82</v>
      </c>
      <c r="H2008" s="5" t="s">
        <v>83</v>
      </c>
    </row>
    <row r="2009" spans="1:8" x14ac:dyDescent="0.25">
      <c r="A2009" s="5">
        <v>2008</v>
      </c>
      <c r="B2009" s="5" t="s">
        <v>38</v>
      </c>
      <c r="C2009" s="5" t="s">
        <v>10</v>
      </c>
      <c r="D2009" s="5" t="s">
        <v>28</v>
      </c>
      <c r="E2009" s="6">
        <v>45174</v>
      </c>
      <c r="F2009" s="5">
        <v>402.17</v>
      </c>
      <c r="G2009" s="5" t="s">
        <v>81</v>
      </c>
      <c r="H2009" s="6">
        <v>45180</v>
      </c>
    </row>
    <row r="2010" spans="1:8" x14ac:dyDescent="0.25">
      <c r="A2010" s="5">
        <v>2009</v>
      </c>
      <c r="B2010" s="5" t="s">
        <v>46</v>
      </c>
      <c r="C2010" s="5" t="s">
        <v>15</v>
      </c>
      <c r="D2010" s="5" t="s">
        <v>24</v>
      </c>
      <c r="E2010" s="6">
        <v>45180</v>
      </c>
      <c r="F2010" s="5">
        <v>283.24</v>
      </c>
      <c r="G2010" s="5" t="s">
        <v>82</v>
      </c>
      <c r="H2010" s="5" t="s">
        <v>83</v>
      </c>
    </row>
    <row r="2011" spans="1:8" x14ac:dyDescent="0.25">
      <c r="A2011" s="5">
        <v>2010</v>
      </c>
      <c r="B2011" s="5" t="s">
        <v>46</v>
      </c>
      <c r="C2011" s="5" t="s">
        <v>14</v>
      </c>
      <c r="D2011" s="5" t="s">
        <v>29</v>
      </c>
      <c r="E2011" s="6">
        <v>45112</v>
      </c>
      <c r="F2011" s="5">
        <v>921.91</v>
      </c>
      <c r="G2011" s="5" t="s">
        <v>82</v>
      </c>
      <c r="H2011" s="5" t="s">
        <v>83</v>
      </c>
    </row>
    <row r="2012" spans="1:8" x14ac:dyDescent="0.25">
      <c r="A2012" s="5">
        <v>2011</v>
      </c>
      <c r="B2012" s="5" t="s">
        <v>36</v>
      </c>
      <c r="C2012" s="5" t="s">
        <v>5</v>
      </c>
      <c r="D2012" s="5" t="s">
        <v>28</v>
      </c>
      <c r="E2012" s="6">
        <v>45141</v>
      </c>
      <c r="F2012" s="5">
        <v>671.11</v>
      </c>
      <c r="G2012" s="5" t="s">
        <v>82</v>
      </c>
      <c r="H2012" s="5" t="s">
        <v>83</v>
      </c>
    </row>
    <row r="2013" spans="1:8" x14ac:dyDescent="0.25">
      <c r="A2013" s="5">
        <v>2012</v>
      </c>
      <c r="B2013" s="5" t="s">
        <v>58</v>
      </c>
      <c r="C2013" s="5" t="s">
        <v>5</v>
      </c>
      <c r="D2013" s="5" t="s">
        <v>22</v>
      </c>
      <c r="E2013" s="6">
        <v>45449</v>
      </c>
      <c r="F2013" s="5">
        <v>913.17</v>
      </c>
      <c r="G2013" s="5" t="s">
        <v>82</v>
      </c>
      <c r="H2013" s="5" t="s">
        <v>83</v>
      </c>
    </row>
    <row r="2014" spans="1:8" x14ac:dyDescent="0.25">
      <c r="A2014" s="5">
        <v>2013</v>
      </c>
      <c r="B2014" s="5" t="s">
        <v>52</v>
      </c>
      <c r="C2014" s="5" t="s">
        <v>2</v>
      </c>
      <c r="D2014" s="5" t="s">
        <v>24</v>
      </c>
      <c r="E2014" s="6">
        <v>45392</v>
      </c>
      <c r="F2014" s="5">
        <v>160.27000000000001</v>
      </c>
      <c r="G2014" s="5" t="s">
        <v>81</v>
      </c>
      <c r="H2014" s="6">
        <v>45393</v>
      </c>
    </row>
    <row r="2015" spans="1:8" x14ac:dyDescent="0.25">
      <c r="A2015" s="5">
        <v>2014</v>
      </c>
      <c r="B2015" s="5" t="s">
        <v>68</v>
      </c>
      <c r="C2015" s="5" t="s">
        <v>4</v>
      </c>
      <c r="D2015" s="5" t="s">
        <v>24</v>
      </c>
      <c r="E2015" s="6">
        <v>45379</v>
      </c>
      <c r="F2015" s="5">
        <v>565.82000000000005</v>
      </c>
      <c r="G2015" s="5" t="s">
        <v>81</v>
      </c>
      <c r="H2015" s="6">
        <v>45381</v>
      </c>
    </row>
    <row r="2016" spans="1:8" x14ac:dyDescent="0.25">
      <c r="A2016" s="5">
        <v>2015</v>
      </c>
      <c r="B2016" s="5" t="s">
        <v>58</v>
      </c>
      <c r="C2016" s="5" t="s">
        <v>4</v>
      </c>
      <c r="D2016" s="5" t="s">
        <v>26</v>
      </c>
      <c r="E2016" s="6">
        <v>45254</v>
      </c>
      <c r="F2016" s="5">
        <v>306.85000000000002</v>
      </c>
      <c r="G2016" s="5" t="s">
        <v>81</v>
      </c>
      <c r="H2016" s="6">
        <v>45256</v>
      </c>
    </row>
    <row r="2017" spans="1:8" x14ac:dyDescent="0.25">
      <c r="A2017" s="5">
        <v>2016</v>
      </c>
      <c r="B2017" s="5" t="s">
        <v>50</v>
      </c>
      <c r="C2017" s="5" t="s">
        <v>14</v>
      </c>
      <c r="D2017" s="5" t="s">
        <v>31</v>
      </c>
      <c r="E2017" s="6">
        <v>45115</v>
      </c>
      <c r="F2017" s="5">
        <v>214.49</v>
      </c>
      <c r="G2017" s="5" t="s">
        <v>82</v>
      </c>
      <c r="H2017" s="5" t="s">
        <v>83</v>
      </c>
    </row>
    <row r="2018" spans="1:8" x14ac:dyDescent="0.25">
      <c r="A2018" s="5">
        <v>2017</v>
      </c>
      <c r="B2018" s="5" t="s">
        <v>48</v>
      </c>
      <c r="C2018" s="5" t="s">
        <v>10</v>
      </c>
      <c r="D2018" s="5" t="s">
        <v>26</v>
      </c>
      <c r="E2018" s="6">
        <v>44978</v>
      </c>
      <c r="F2018" s="5">
        <v>335.1</v>
      </c>
      <c r="G2018" s="5" t="s">
        <v>82</v>
      </c>
      <c r="H2018" s="5" t="s">
        <v>83</v>
      </c>
    </row>
    <row r="2019" spans="1:8" x14ac:dyDescent="0.25">
      <c r="A2019" s="5">
        <v>2018</v>
      </c>
      <c r="B2019" s="5" t="s">
        <v>36</v>
      </c>
      <c r="C2019" s="5" t="s">
        <v>9</v>
      </c>
      <c r="D2019" s="5" t="s">
        <v>22</v>
      </c>
      <c r="E2019" s="6">
        <v>44849</v>
      </c>
      <c r="F2019" s="5">
        <v>119.09</v>
      </c>
      <c r="G2019" s="5" t="s">
        <v>81</v>
      </c>
      <c r="H2019" s="6">
        <v>44859</v>
      </c>
    </row>
    <row r="2020" spans="1:8" x14ac:dyDescent="0.25">
      <c r="A2020" s="5">
        <v>2019</v>
      </c>
      <c r="B2020" s="5" t="s">
        <v>50</v>
      </c>
      <c r="C2020" s="5" t="s">
        <v>11</v>
      </c>
      <c r="D2020" s="5" t="s">
        <v>30</v>
      </c>
      <c r="E2020" s="6">
        <v>44914</v>
      </c>
      <c r="F2020" s="5">
        <v>930.47</v>
      </c>
      <c r="G2020" s="5" t="s">
        <v>81</v>
      </c>
      <c r="H2020" s="6">
        <v>44926</v>
      </c>
    </row>
    <row r="2021" spans="1:8" x14ac:dyDescent="0.25">
      <c r="A2021" s="5">
        <v>2020</v>
      </c>
      <c r="B2021" s="5" t="s">
        <v>68</v>
      </c>
      <c r="C2021" s="5" t="s">
        <v>5</v>
      </c>
      <c r="D2021" s="5" t="s">
        <v>30</v>
      </c>
      <c r="E2021" s="6">
        <v>45450</v>
      </c>
      <c r="F2021" s="5">
        <v>244.89</v>
      </c>
      <c r="G2021" s="5" t="s">
        <v>81</v>
      </c>
      <c r="H2021" s="6">
        <v>45454</v>
      </c>
    </row>
    <row r="2022" spans="1:8" x14ac:dyDescent="0.25">
      <c r="A2022" s="5">
        <v>2021</v>
      </c>
      <c r="B2022" s="5" t="s">
        <v>72</v>
      </c>
      <c r="C2022" s="5" t="s">
        <v>4</v>
      </c>
      <c r="D2022" s="5" t="s">
        <v>33</v>
      </c>
      <c r="E2022" s="6">
        <v>45079</v>
      </c>
      <c r="F2022" s="5">
        <v>109.94</v>
      </c>
      <c r="G2022" s="5" t="s">
        <v>81</v>
      </c>
      <c r="H2022" s="6">
        <v>45081</v>
      </c>
    </row>
    <row r="2023" spans="1:8" x14ac:dyDescent="0.25">
      <c r="A2023" s="5">
        <v>2022</v>
      </c>
      <c r="B2023" s="5" t="s">
        <v>64</v>
      </c>
      <c r="C2023" s="5" t="s">
        <v>14</v>
      </c>
      <c r="D2023" s="5" t="s">
        <v>24</v>
      </c>
      <c r="E2023" s="6">
        <v>44960</v>
      </c>
      <c r="F2023" s="5">
        <v>119.47</v>
      </c>
      <c r="G2023" s="5" t="s">
        <v>81</v>
      </c>
      <c r="H2023" s="6">
        <v>44978</v>
      </c>
    </row>
    <row r="2024" spans="1:8" x14ac:dyDescent="0.25">
      <c r="A2024" s="5">
        <v>2023</v>
      </c>
      <c r="B2024" s="5" t="s">
        <v>62</v>
      </c>
      <c r="C2024" s="5" t="s">
        <v>10</v>
      </c>
      <c r="D2024" s="5" t="s">
        <v>33</v>
      </c>
      <c r="E2024" s="6">
        <v>45458</v>
      </c>
      <c r="F2024" s="5">
        <v>599.54</v>
      </c>
      <c r="G2024" s="5" t="s">
        <v>81</v>
      </c>
      <c r="H2024" s="6">
        <v>45464</v>
      </c>
    </row>
    <row r="2025" spans="1:8" x14ac:dyDescent="0.25">
      <c r="A2025" s="5">
        <v>2024</v>
      </c>
      <c r="B2025" s="5" t="s">
        <v>68</v>
      </c>
      <c r="C2025" s="5" t="s">
        <v>11</v>
      </c>
      <c r="D2025" s="5" t="s">
        <v>31</v>
      </c>
      <c r="E2025" s="6">
        <v>45103</v>
      </c>
      <c r="F2025" s="5">
        <v>422.36</v>
      </c>
      <c r="G2025" s="5" t="s">
        <v>81</v>
      </c>
      <c r="H2025" s="6">
        <v>45115</v>
      </c>
    </row>
    <row r="2026" spans="1:8" x14ac:dyDescent="0.25">
      <c r="A2026" s="5">
        <v>2025</v>
      </c>
      <c r="B2026" s="5" t="s">
        <v>46</v>
      </c>
      <c r="C2026" s="5" t="s">
        <v>4</v>
      </c>
      <c r="D2026" s="5" t="s">
        <v>24</v>
      </c>
      <c r="E2026" s="6">
        <v>45066</v>
      </c>
      <c r="F2026" s="5">
        <v>998.35</v>
      </c>
      <c r="G2026" s="5" t="s">
        <v>81</v>
      </c>
      <c r="H2026" s="6">
        <v>45068</v>
      </c>
    </row>
    <row r="2027" spans="1:8" x14ac:dyDescent="0.25">
      <c r="A2027" s="5">
        <v>2026</v>
      </c>
      <c r="B2027" s="5" t="s">
        <v>48</v>
      </c>
      <c r="C2027" s="5" t="s">
        <v>10</v>
      </c>
      <c r="D2027" s="5" t="s">
        <v>30</v>
      </c>
      <c r="E2027" s="6">
        <v>45071</v>
      </c>
      <c r="F2027" s="5">
        <v>559.13</v>
      </c>
      <c r="G2027" s="5" t="s">
        <v>82</v>
      </c>
      <c r="H2027" s="5" t="s">
        <v>83</v>
      </c>
    </row>
    <row r="2028" spans="1:8" x14ac:dyDescent="0.25">
      <c r="A2028" s="5">
        <v>2027</v>
      </c>
      <c r="B2028" s="5" t="s">
        <v>64</v>
      </c>
      <c r="C2028" s="5" t="s">
        <v>15</v>
      </c>
      <c r="D2028" s="5" t="s">
        <v>28</v>
      </c>
      <c r="E2028" s="6">
        <v>45275</v>
      </c>
      <c r="F2028" s="5">
        <v>561.41999999999996</v>
      </c>
      <c r="G2028" s="5" t="s">
        <v>81</v>
      </c>
      <c r="H2028" s="6">
        <v>45295</v>
      </c>
    </row>
    <row r="2029" spans="1:8" x14ac:dyDescent="0.25">
      <c r="A2029" s="5">
        <v>2028</v>
      </c>
      <c r="B2029" s="5" t="s">
        <v>70</v>
      </c>
      <c r="C2029" s="5" t="s">
        <v>2</v>
      </c>
      <c r="D2029" s="5" t="s">
        <v>20</v>
      </c>
      <c r="E2029" s="6">
        <v>45436</v>
      </c>
      <c r="F2029" s="5">
        <v>160.47</v>
      </c>
      <c r="G2029" s="5" t="s">
        <v>81</v>
      </c>
      <c r="H2029" s="6">
        <v>45437</v>
      </c>
    </row>
    <row r="2030" spans="1:8" x14ac:dyDescent="0.25">
      <c r="A2030" s="5">
        <v>2029</v>
      </c>
      <c r="B2030" s="5" t="s">
        <v>40</v>
      </c>
      <c r="C2030" s="5" t="s">
        <v>15</v>
      </c>
      <c r="D2030" s="5" t="s">
        <v>24</v>
      </c>
      <c r="E2030" s="6">
        <v>44934</v>
      </c>
      <c r="F2030" s="5">
        <v>141.87</v>
      </c>
      <c r="G2030" s="5" t="s">
        <v>82</v>
      </c>
      <c r="H2030" s="5" t="s">
        <v>83</v>
      </c>
    </row>
    <row r="2031" spans="1:8" x14ac:dyDescent="0.25">
      <c r="A2031" s="5">
        <v>2030</v>
      </c>
      <c r="B2031" s="5" t="s">
        <v>56</v>
      </c>
      <c r="C2031" s="5" t="s">
        <v>2</v>
      </c>
      <c r="D2031" s="5" t="s">
        <v>29</v>
      </c>
      <c r="E2031" s="6">
        <v>45307</v>
      </c>
      <c r="F2031" s="5">
        <v>268.36</v>
      </c>
      <c r="G2031" s="5" t="s">
        <v>81</v>
      </c>
      <c r="H2031" s="6">
        <v>45308</v>
      </c>
    </row>
    <row r="2032" spans="1:8" x14ac:dyDescent="0.25">
      <c r="A2032" s="5">
        <v>2031</v>
      </c>
      <c r="B2032" s="5" t="s">
        <v>50</v>
      </c>
      <c r="C2032" s="5" t="s">
        <v>2</v>
      </c>
      <c r="D2032" s="5" t="s">
        <v>22</v>
      </c>
      <c r="E2032" s="6">
        <v>45388</v>
      </c>
      <c r="F2032" s="5">
        <v>846.21</v>
      </c>
      <c r="G2032" s="5" t="s">
        <v>82</v>
      </c>
      <c r="H2032" s="5" t="s">
        <v>83</v>
      </c>
    </row>
    <row r="2033" spans="1:8" x14ac:dyDescent="0.25">
      <c r="A2033" s="5">
        <v>2032</v>
      </c>
      <c r="B2033" s="5" t="s">
        <v>42</v>
      </c>
      <c r="C2033" s="5" t="s">
        <v>2</v>
      </c>
      <c r="D2033" s="5" t="s">
        <v>32</v>
      </c>
      <c r="E2033" s="6">
        <v>44857</v>
      </c>
      <c r="F2033" s="5">
        <v>401.32</v>
      </c>
      <c r="G2033" s="5" t="s">
        <v>82</v>
      </c>
      <c r="H2033" s="5" t="s">
        <v>83</v>
      </c>
    </row>
    <row r="2034" spans="1:8" x14ac:dyDescent="0.25">
      <c r="A2034" s="5">
        <v>2033</v>
      </c>
      <c r="B2034" s="5" t="s">
        <v>38</v>
      </c>
      <c r="C2034" s="5" t="s">
        <v>15</v>
      </c>
      <c r="D2034" s="5" t="s">
        <v>20</v>
      </c>
      <c r="E2034" s="6">
        <v>45283</v>
      </c>
      <c r="F2034" s="5">
        <v>278.43</v>
      </c>
      <c r="G2034" s="5" t="s">
        <v>81</v>
      </c>
      <c r="H2034" s="6">
        <v>45303</v>
      </c>
    </row>
    <row r="2035" spans="1:8" x14ac:dyDescent="0.25">
      <c r="A2035" s="5">
        <v>2034</v>
      </c>
      <c r="B2035" s="5" t="s">
        <v>52</v>
      </c>
      <c r="C2035" s="5" t="s">
        <v>14</v>
      </c>
      <c r="D2035" s="5" t="s">
        <v>26</v>
      </c>
      <c r="E2035" s="6">
        <v>45397</v>
      </c>
      <c r="F2035" s="5">
        <v>772.18</v>
      </c>
      <c r="G2035" s="5" t="s">
        <v>82</v>
      </c>
      <c r="H2035" s="5" t="s">
        <v>83</v>
      </c>
    </row>
    <row r="2036" spans="1:8" x14ac:dyDescent="0.25">
      <c r="A2036" s="5">
        <v>2035</v>
      </c>
      <c r="B2036" s="5" t="s">
        <v>60</v>
      </c>
      <c r="C2036" s="5" t="s">
        <v>14</v>
      </c>
      <c r="D2036" s="5" t="s">
        <v>26</v>
      </c>
      <c r="E2036" s="6">
        <v>45100</v>
      </c>
      <c r="F2036" s="5">
        <v>195.76</v>
      </c>
      <c r="G2036" s="5" t="s">
        <v>82</v>
      </c>
      <c r="H2036" s="5" t="s">
        <v>83</v>
      </c>
    </row>
    <row r="2037" spans="1:8" x14ac:dyDescent="0.25">
      <c r="A2037" s="5">
        <v>2036</v>
      </c>
      <c r="B2037" s="5" t="s">
        <v>52</v>
      </c>
      <c r="C2037" s="5" t="s">
        <v>2</v>
      </c>
      <c r="D2037" s="5" t="s">
        <v>31</v>
      </c>
      <c r="E2037" s="6">
        <v>45131</v>
      </c>
      <c r="F2037" s="5">
        <v>563.52</v>
      </c>
      <c r="G2037" s="5" t="s">
        <v>81</v>
      </c>
      <c r="H2037" s="6">
        <v>45132</v>
      </c>
    </row>
    <row r="2038" spans="1:8" x14ac:dyDescent="0.25">
      <c r="A2038" s="5">
        <v>2037</v>
      </c>
      <c r="B2038" s="5" t="s">
        <v>72</v>
      </c>
      <c r="C2038" s="5" t="s">
        <v>9</v>
      </c>
      <c r="D2038" s="5" t="s">
        <v>31</v>
      </c>
      <c r="E2038" s="6">
        <v>45286</v>
      </c>
      <c r="F2038" s="5">
        <v>701.02</v>
      </c>
      <c r="G2038" s="5" t="s">
        <v>82</v>
      </c>
      <c r="H2038" s="5" t="s">
        <v>83</v>
      </c>
    </row>
    <row r="2039" spans="1:8" x14ac:dyDescent="0.25">
      <c r="A2039" s="5">
        <v>2038</v>
      </c>
      <c r="B2039" s="5" t="s">
        <v>54</v>
      </c>
      <c r="C2039" s="5" t="s">
        <v>14</v>
      </c>
      <c r="D2039" s="5" t="s">
        <v>30</v>
      </c>
      <c r="E2039" s="6">
        <v>44837</v>
      </c>
      <c r="F2039" s="5">
        <v>312.23</v>
      </c>
      <c r="G2039" s="5" t="s">
        <v>81</v>
      </c>
      <c r="H2039" s="6">
        <v>44855</v>
      </c>
    </row>
    <row r="2040" spans="1:8" x14ac:dyDescent="0.25">
      <c r="A2040" s="5">
        <v>2039</v>
      </c>
      <c r="B2040" s="5" t="s">
        <v>72</v>
      </c>
      <c r="C2040" s="5" t="s">
        <v>11</v>
      </c>
      <c r="D2040" s="5" t="s">
        <v>29</v>
      </c>
      <c r="E2040" s="6">
        <v>45094</v>
      </c>
      <c r="F2040" s="5">
        <v>850.8</v>
      </c>
      <c r="G2040" s="5" t="s">
        <v>81</v>
      </c>
      <c r="H2040" s="6">
        <v>45106</v>
      </c>
    </row>
    <row r="2041" spans="1:8" x14ac:dyDescent="0.25">
      <c r="A2041" s="5">
        <v>2040</v>
      </c>
      <c r="B2041" s="5" t="s">
        <v>62</v>
      </c>
      <c r="C2041" s="5" t="s">
        <v>14</v>
      </c>
      <c r="D2041" s="5" t="s">
        <v>30</v>
      </c>
      <c r="E2041" s="6">
        <v>45017</v>
      </c>
      <c r="F2041" s="5">
        <v>419.03</v>
      </c>
      <c r="G2041" s="5" t="s">
        <v>82</v>
      </c>
      <c r="H2041" s="5" t="s">
        <v>83</v>
      </c>
    </row>
    <row r="2042" spans="1:8" x14ac:dyDescent="0.25">
      <c r="A2042" s="5">
        <v>2041</v>
      </c>
      <c r="B2042" s="5" t="s">
        <v>72</v>
      </c>
      <c r="C2042" s="5" t="s">
        <v>10</v>
      </c>
      <c r="D2042" s="5" t="s">
        <v>33</v>
      </c>
      <c r="E2042" s="6">
        <v>45158</v>
      </c>
      <c r="F2042" s="5">
        <v>758.26</v>
      </c>
      <c r="G2042" s="5" t="s">
        <v>81</v>
      </c>
      <c r="H2042" s="6">
        <v>45164</v>
      </c>
    </row>
    <row r="2043" spans="1:8" x14ac:dyDescent="0.25">
      <c r="A2043" s="5">
        <v>2042</v>
      </c>
      <c r="B2043" s="5" t="s">
        <v>70</v>
      </c>
      <c r="C2043" s="5" t="s">
        <v>5</v>
      </c>
      <c r="D2043" s="5" t="s">
        <v>20</v>
      </c>
      <c r="E2043" s="6">
        <v>45145</v>
      </c>
      <c r="F2043" s="5">
        <v>368.8</v>
      </c>
      <c r="G2043" s="5" t="s">
        <v>81</v>
      </c>
      <c r="H2043" s="6">
        <v>45149</v>
      </c>
    </row>
    <row r="2044" spans="1:8" x14ac:dyDescent="0.25">
      <c r="A2044" s="5">
        <v>2043</v>
      </c>
      <c r="B2044" s="5" t="s">
        <v>66</v>
      </c>
      <c r="C2044" s="5" t="s">
        <v>4</v>
      </c>
      <c r="D2044" s="5" t="s">
        <v>28</v>
      </c>
      <c r="E2044" s="6">
        <v>45284</v>
      </c>
      <c r="F2044" s="5">
        <v>669.12</v>
      </c>
      <c r="G2044" s="5" t="s">
        <v>82</v>
      </c>
      <c r="H2044" s="5" t="s">
        <v>83</v>
      </c>
    </row>
    <row r="2045" spans="1:8" x14ac:dyDescent="0.25">
      <c r="A2045" s="5">
        <v>2044</v>
      </c>
      <c r="B2045" s="5" t="s">
        <v>48</v>
      </c>
      <c r="C2045" s="5" t="s">
        <v>2</v>
      </c>
      <c r="D2045" s="5" t="s">
        <v>22</v>
      </c>
      <c r="E2045" s="6">
        <v>45416</v>
      </c>
      <c r="F2045" s="5">
        <v>435.47</v>
      </c>
      <c r="G2045" s="5" t="s">
        <v>81</v>
      </c>
      <c r="H2045" s="6">
        <v>45417</v>
      </c>
    </row>
    <row r="2046" spans="1:8" x14ac:dyDescent="0.25">
      <c r="A2046" s="5">
        <v>2045</v>
      </c>
      <c r="B2046" s="5" t="s">
        <v>48</v>
      </c>
      <c r="C2046" s="5" t="s">
        <v>10</v>
      </c>
      <c r="D2046" s="5" t="s">
        <v>29</v>
      </c>
      <c r="E2046" s="6">
        <v>44912</v>
      </c>
      <c r="F2046" s="5">
        <v>763.82</v>
      </c>
      <c r="G2046" s="5" t="s">
        <v>81</v>
      </c>
      <c r="H2046" s="6">
        <v>44918</v>
      </c>
    </row>
    <row r="2047" spans="1:8" x14ac:dyDescent="0.25">
      <c r="A2047" s="5">
        <v>2046</v>
      </c>
      <c r="B2047" s="5" t="s">
        <v>38</v>
      </c>
      <c r="C2047" s="5" t="s">
        <v>4</v>
      </c>
      <c r="D2047" s="5" t="s">
        <v>20</v>
      </c>
      <c r="E2047" s="6">
        <v>45364</v>
      </c>
      <c r="F2047" s="5">
        <v>233.5</v>
      </c>
      <c r="G2047" s="5" t="s">
        <v>81</v>
      </c>
      <c r="H2047" s="6">
        <v>45366</v>
      </c>
    </row>
    <row r="2048" spans="1:8" x14ac:dyDescent="0.25">
      <c r="A2048" s="5">
        <v>2047</v>
      </c>
      <c r="B2048" s="5" t="s">
        <v>58</v>
      </c>
      <c r="C2048" s="5" t="s">
        <v>2</v>
      </c>
      <c r="D2048" s="5" t="s">
        <v>31</v>
      </c>
      <c r="E2048" s="6">
        <v>45360</v>
      </c>
      <c r="F2048" s="5">
        <v>305.83</v>
      </c>
      <c r="G2048" s="5" t="s">
        <v>81</v>
      </c>
      <c r="H2048" s="6">
        <v>45361</v>
      </c>
    </row>
    <row r="2049" spans="1:8" x14ac:dyDescent="0.25">
      <c r="A2049" s="5">
        <v>2048</v>
      </c>
      <c r="B2049" s="5" t="s">
        <v>44</v>
      </c>
      <c r="C2049" s="5" t="s">
        <v>10</v>
      </c>
      <c r="D2049" s="5" t="s">
        <v>20</v>
      </c>
      <c r="E2049" s="6">
        <v>45055</v>
      </c>
      <c r="F2049" s="5">
        <v>649.51</v>
      </c>
      <c r="G2049" s="5" t="s">
        <v>81</v>
      </c>
      <c r="H2049" s="6">
        <v>45061</v>
      </c>
    </row>
    <row r="2050" spans="1:8" x14ac:dyDescent="0.25">
      <c r="A2050" s="5">
        <v>2049</v>
      </c>
      <c r="B2050" s="5" t="s">
        <v>72</v>
      </c>
      <c r="C2050" s="5" t="s">
        <v>4</v>
      </c>
      <c r="D2050" s="5" t="s">
        <v>22</v>
      </c>
      <c r="E2050" s="6">
        <v>45096</v>
      </c>
      <c r="F2050" s="5">
        <v>386.93</v>
      </c>
      <c r="G2050" s="5" t="s">
        <v>81</v>
      </c>
      <c r="H2050" s="6">
        <v>45098</v>
      </c>
    </row>
    <row r="2051" spans="1:8" x14ac:dyDescent="0.25">
      <c r="A2051" s="5">
        <v>2050</v>
      </c>
      <c r="B2051" s="5" t="s">
        <v>50</v>
      </c>
      <c r="C2051" s="5" t="s">
        <v>4</v>
      </c>
      <c r="D2051" s="5" t="s">
        <v>28</v>
      </c>
      <c r="E2051" s="6">
        <v>45369</v>
      </c>
      <c r="F2051" s="5">
        <v>823.84</v>
      </c>
      <c r="G2051" s="5" t="s">
        <v>81</v>
      </c>
      <c r="H2051" s="6">
        <v>45371</v>
      </c>
    </row>
    <row r="2052" spans="1:8" x14ac:dyDescent="0.25">
      <c r="A2052" s="5">
        <v>2051</v>
      </c>
      <c r="B2052" s="5" t="s">
        <v>44</v>
      </c>
      <c r="C2052" s="5" t="s">
        <v>13</v>
      </c>
      <c r="D2052" s="5" t="s">
        <v>24</v>
      </c>
      <c r="E2052" s="6">
        <v>45090</v>
      </c>
      <c r="F2052" s="5">
        <v>967.06</v>
      </c>
      <c r="G2052" s="5" t="s">
        <v>81</v>
      </c>
      <c r="H2052" s="6">
        <v>45105</v>
      </c>
    </row>
    <row r="2053" spans="1:8" x14ac:dyDescent="0.25">
      <c r="A2053" s="5">
        <v>2052</v>
      </c>
      <c r="B2053" s="5" t="s">
        <v>70</v>
      </c>
      <c r="C2053" s="5" t="s">
        <v>14</v>
      </c>
      <c r="D2053" s="5" t="s">
        <v>29</v>
      </c>
      <c r="E2053" s="6">
        <v>44867</v>
      </c>
      <c r="F2053" s="5">
        <v>748.67</v>
      </c>
      <c r="G2053" s="5" t="s">
        <v>81</v>
      </c>
      <c r="H2053" s="6">
        <v>44885</v>
      </c>
    </row>
    <row r="2054" spans="1:8" x14ac:dyDescent="0.25">
      <c r="A2054" s="5">
        <v>2053</v>
      </c>
      <c r="B2054" s="5" t="s">
        <v>50</v>
      </c>
      <c r="C2054" s="5" t="s">
        <v>4</v>
      </c>
      <c r="D2054" s="5" t="s">
        <v>30</v>
      </c>
      <c r="E2054" s="6">
        <v>45072</v>
      </c>
      <c r="F2054" s="5">
        <v>193.22</v>
      </c>
      <c r="G2054" s="5" t="s">
        <v>82</v>
      </c>
      <c r="H2054" s="5" t="s">
        <v>83</v>
      </c>
    </row>
    <row r="2055" spans="1:8" x14ac:dyDescent="0.25">
      <c r="A2055" s="5">
        <v>2054</v>
      </c>
      <c r="B2055" s="5" t="s">
        <v>64</v>
      </c>
      <c r="C2055" s="5" t="s">
        <v>7</v>
      </c>
      <c r="D2055" s="5" t="s">
        <v>29</v>
      </c>
      <c r="E2055" s="6">
        <v>44792</v>
      </c>
      <c r="F2055" s="5">
        <v>885.88</v>
      </c>
      <c r="G2055" s="5" t="s">
        <v>81</v>
      </c>
      <c r="H2055" s="6">
        <v>44800</v>
      </c>
    </row>
    <row r="2056" spans="1:8" x14ac:dyDescent="0.25">
      <c r="A2056" s="5">
        <v>2055</v>
      </c>
      <c r="B2056" s="5" t="s">
        <v>44</v>
      </c>
      <c r="C2056" s="5" t="s">
        <v>5</v>
      </c>
      <c r="D2056" s="5" t="s">
        <v>33</v>
      </c>
      <c r="E2056" s="6">
        <v>45045</v>
      </c>
      <c r="F2056" s="5">
        <v>471.29</v>
      </c>
      <c r="G2056" s="5" t="s">
        <v>81</v>
      </c>
      <c r="H2056" s="6">
        <v>45049</v>
      </c>
    </row>
    <row r="2057" spans="1:8" x14ac:dyDescent="0.25">
      <c r="A2057" s="5">
        <v>2056</v>
      </c>
      <c r="B2057" s="5" t="s">
        <v>72</v>
      </c>
      <c r="C2057" s="5" t="s">
        <v>13</v>
      </c>
      <c r="D2057" s="5" t="s">
        <v>30</v>
      </c>
      <c r="E2057" s="6">
        <v>44789</v>
      </c>
      <c r="F2057" s="5">
        <v>460.31</v>
      </c>
      <c r="G2057" s="5" t="s">
        <v>82</v>
      </c>
      <c r="H2057" s="5" t="s">
        <v>83</v>
      </c>
    </row>
    <row r="2058" spans="1:8" x14ac:dyDescent="0.25">
      <c r="A2058" s="5">
        <v>2057</v>
      </c>
      <c r="B2058" s="5" t="s">
        <v>72</v>
      </c>
      <c r="C2058" s="5" t="s">
        <v>5</v>
      </c>
      <c r="D2058" s="5" t="s">
        <v>29</v>
      </c>
      <c r="E2058" s="6">
        <v>45193</v>
      </c>
      <c r="F2058" s="5">
        <v>222.09</v>
      </c>
      <c r="G2058" s="5" t="s">
        <v>81</v>
      </c>
      <c r="H2058" s="6">
        <v>45197</v>
      </c>
    </row>
    <row r="2059" spans="1:8" x14ac:dyDescent="0.25">
      <c r="A2059" s="5">
        <v>2058</v>
      </c>
      <c r="B2059" s="5" t="s">
        <v>46</v>
      </c>
      <c r="C2059" s="5" t="s">
        <v>10</v>
      </c>
      <c r="D2059" s="5" t="s">
        <v>28</v>
      </c>
      <c r="E2059" s="6">
        <v>44887</v>
      </c>
      <c r="F2059" s="5">
        <v>351.32</v>
      </c>
      <c r="G2059" s="5" t="s">
        <v>82</v>
      </c>
      <c r="H2059" s="5" t="s">
        <v>83</v>
      </c>
    </row>
    <row r="2060" spans="1:8" x14ac:dyDescent="0.25">
      <c r="A2060" s="5">
        <v>2059</v>
      </c>
      <c r="B2060" s="5" t="s">
        <v>68</v>
      </c>
      <c r="C2060" s="5" t="s">
        <v>13</v>
      </c>
      <c r="D2060" s="5" t="s">
        <v>20</v>
      </c>
      <c r="E2060" s="6">
        <v>45260</v>
      </c>
      <c r="F2060" s="5">
        <v>309.54000000000002</v>
      </c>
      <c r="G2060" s="5" t="s">
        <v>81</v>
      </c>
      <c r="H2060" s="6">
        <v>45275</v>
      </c>
    </row>
    <row r="2061" spans="1:8" x14ac:dyDescent="0.25">
      <c r="A2061" s="5">
        <v>2060</v>
      </c>
      <c r="B2061" s="5" t="s">
        <v>42</v>
      </c>
      <c r="C2061" s="5" t="s">
        <v>14</v>
      </c>
      <c r="D2061" s="5" t="s">
        <v>33</v>
      </c>
      <c r="E2061" s="6">
        <v>45443</v>
      </c>
      <c r="F2061" s="5">
        <v>588.28</v>
      </c>
      <c r="G2061" s="5" t="s">
        <v>81</v>
      </c>
      <c r="H2061" s="6">
        <v>45461</v>
      </c>
    </row>
    <row r="2062" spans="1:8" x14ac:dyDescent="0.25">
      <c r="A2062" s="5">
        <v>2061</v>
      </c>
      <c r="B2062" s="5" t="s">
        <v>62</v>
      </c>
      <c r="C2062" s="5" t="s">
        <v>4</v>
      </c>
      <c r="D2062" s="5" t="s">
        <v>32</v>
      </c>
      <c r="E2062" s="6">
        <v>44940</v>
      </c>
      <c r="F2062" s="5">
        <v>760.46</v>
      </c>
      <c r="G2062" s="5" t="s">
        <v>81</v>
      </c>
      <c r="H2062" s="6">
        <v>44942</v>
      </c>
    </row>
    <row r="2063" spans="1:8" x14ac:dyDescent="0.25">
      <c r="A2063" s="5">
        <v>2062</v>
      </c>
      <c r="B2063" s="5" t="s">
        <v>40</v>
      </c>
      <c r="C2063" s="5" t="s">
        <v>9</v>
      </c>
      <c r="D2063" s="5" t="s">
        <v>24</v>
      </c>
      <c r="E2063" s="6">
        <v>45049</v>
      </c>
      <c r="F2063" s="5">
        <v>524.48</v>
      </c>
      <c r="G2063" s="5" t="s">
        <v>82</v>
      </c>
      <c r="H2063" s="5" t="s">
        <v>83</v>
      </c>
    </row>
    <row r="2064" spans="1:8" x14ac:dyDescent="0.25">
      <c r="A2064" s="5">
        <v>2063</v>
      </c>
      <c r="B2064" s="5" t="s">
        <v>38</v>
      </c>
      <c r="C2064" s="5" t="s">
        <v>14</v>
      </c>
      <c r="D2064" s="5" t="s">
        <v>22</v>
      </c>
      <c r="E2064" s="6">
        <v>44854</v>
      </c>
      <c r="F2064" s="5">
        <v>125.62</v>
      </c>
      <c r="G2064" s="5" t="s">
        <v>81</v>
      </c>
      <c r="H2064" s="6">
        <v>44872</v>
      </c>
    </row>
    <row r="2065" spans="1:8" x14ac:dyDescent="0.25">
      <c r="A2065" s="5">
        <v>2064</v>
      </c>
      <c r="B2065" s="5" t="s">
        <v>52</v>
      </c>
      <c r="C2065" s="5" t="s">
        <v>4</v>
      </c>
      <c r="D2065" s="5" t="s">
        <v>26</v>
      </c>
      <c r="E2065" s="6">
        <v>45168</v>
      </c>
      <c r="F2065" s="5">
        <v>736.42</v>
      </c>
      <c r="G2065" s="5" t="s">
        <v>81</v>
      </c>
      <c r="H2065" s="6">
        <v>45170</v>
      </c>
    </row>
    <row r="2066" spans="1:8" x14ac:dyDescent="0.25">
      <c r="A2066" s="5">
        <v>2065</v>
      </c>
      <c r="B2066" s="5" t="s">
        <v>58</v>
      </c>
      <c r="C2066" s="5" t="s">
        <v>15</v>
      </c>
      <c r="D2066" s="5" t="s">
        <v>28</v>
      </c>
      <c r="E2066" s="6">
        <v>45410</v>
      </c>
      <c r="F2066" s="5">
        <v>552.78</v>
      </c>
      <c r="G2066" s="5" t="s">
        <v>82</v>
      </c>
      <c r="H2066" s="5" t="s">
        <v>83</v>
      </c>
    </row>
    <row r="2067" spans="1:8" x14ac:dyDescent="0.25">
      <c r="A2067" s="5">
        <v>2066</v>
      </c>
      <c r="B2067" s="5" t="s">
        <v>44</v>
      </c>
      <c r="C2067" s="5" t="s">
        <v>9</v>
      </c>
      <c r="D2067" s="5" t="s">
        <v>29</v>
      </c>
      <c r="E2067" s="6">
        <v>45333</v>
      </c>
      <c r="F2067" s="5">
        <v>273.95</v>
      </c>
      <c r="G2067" s="5" t="s">
        <v>81</v>
      </c>
      <c r="H2067" s="6">
        <v>45343</v>
      </c>
    </row>
    <row r="2068" spans="1:8" x14ac:dyDescent="0.25">
      <c r="A2068" s="5">
        <v>2067</v>
      </c>
      <c r="B2068" s="5" t="s">
        <v>40</v>
      </c>
      <c r="C2068" s="5" t="s">
        <v>11</v>
      </c>
      <c r="D2068" s="5" t="s">
        <v>29</v>
      </c>
      <c r="E2068" s="6">
        <v>45076</v>
      </c>
      <c r="F2068" s="5">
        <v>144.91999999999999</v>
      </c>
      <c r="G2068" s="5" t="s">
        <v>81</v>
      </c>
      <c r="H2068" s="6">
        <v>45088</v>
      </c>
    </row>
    <row r="2069" spans="1:8" x14ac:dyDescent="0.25">
      <c r="A2069" s="5">
        <v>2068</v>
      </c>
      <c r="B2069" s="5" t="s">
        <v>66</v>
      </c>
      <c r="C2069" s="5" t="s">
        <v>7</v>
      </c>
      <c r="D2069" s="5" t="s">
        <v>28</v>
      </c>
      <c r="E2069" s="6">
        <v>45029</v>
      </c>
      <c r="F2069" s="5">
        <v>836.29</v>
      </c>
      <c r="G2069" s="5" t="s">
        <v>81</v>
      </c>
      <c r="H2069" s="6">
        <v>45037</v>
      </c>
    </row>
    <row r="2070" spans="1:8" x14ac:dyDescent="0.25">
      <c r="A2070" s="5">
        <v>2069</v>
      </c>
      <c r="B2070" s="5" t="s">
        <v>64</v>
      </c>
      <c r="C2070" s="5" t="s">
        <v>15</v>
      </c>
      <c r="D2070" s="5" t="s">
        <v>33</v>
      </c>
      <c r="E2070" s="6">
        <v>45279</v>
      </c>
      <c r="F2070" s="5">
        <v>126.39</v>
      </c>
      <c r="G2070" s="5" t="s">
        <v>82</v>
      </c>
      <c r="H2070" s="5" t="s">
        <v>83</v>
      </c>
    </row>
    <row r="2071" spans="1:8" x14ac:dyDescent="0.25">
      <c r="A2071" s="5">
        <v>2070</v>
      </c>
      <c r="B2071" s="5" t="s">
        <v>68</v>
      </c>
      <c r="C2071" s="5" t="s">
        <v>15</v>
      </c>
      <c r="D2071" s="5" t="s">
        <v>31</v>
      </c>
      <c r="E2071" s="6">
        <v>45346</v>
      </c>
      <c r="F2071" s="5">
        <v>453.17</v>
      </c>
      <c r="G2071" s="5" t="s">
        <v>82</v>
      </c>
      <c r="H2071" s="5" t="s">
        <v>83</v>
      </c>
    </row>
    <row r="2072" spans="1:8" x14ac:dyDescent="0.25">
      <c r="A2072" s="5">
        <v>2071</v>
      </c>
      <c r="B2072" s="5" t="s">
        <v>74</v>
      </c>
      <c r="C2072" s="5" t="s">
        <v>2</v>
      </c>
      <c r="D2072" s="5" t="s">
        <v>29</v>
      </c>
      <c r="E2072" s="6">
        <v>45027</v>
      </c>
      <c r="F2072" s="5">
        <v>652.38</v>
      </c>
      <c r="G2072" s="5" t="s">
        <v>82</v>
      </c>
      <c r="H2072" s="5" t="s">
        <v>83</v>
      </c>
    </row>
    <row r="2073" spans="1:8" x14ac:dyDescent="0.25">
      <c r="A2073" s="5">
        <v>2072</v>
      </c>
      <c r="B2073" s="5" t="s">
        <v>40</v>
      </c>
      <c r="C2073" s="5" t="s">
        <v>14</v>
      </c>
      <c r="D2073" s="5" t="s">
        <v>20</v>
      </c>
      <c r="E2073" s="6">
        <v>45313</v>
      </c>
      <c r="F2073" s="5">
        <v>506.95</v>
      </c>
      <c r="G2073" s="5" t="s">
        <v>81</v>
      </c>
      <c r="H2073" s="6">
        <v>45331</v>
      </c>
    </row>
    <row r="2074" spans="1:8" x14ac:dyDescent="0.25">
      <c r="A2074" s="5">
        <v>2073</v>
      </c>
      <c r="B2074" s="5" t="s">
        <v>60</v>
      </c>
      <c r="C2074" s="5" t="s">
        <v>14</v>
      </c>
      <c r="D2074" s="5" t="s">
        <v>30</v>
      </c>
      <c r="E2074" s="6">
        <v>45501</v>
      </c>
      <c r="F2074" s="5">
        <v>299.95</v>
      </c>
      <c r="G2074" s="5" t="s">
        <v>81</v>
      </c>
      <c r="H2074" s="6">
        <v>45519</v>
      </c>
    </row>
    <row r="2075" spans="1:8" x14ac:dyDescent="0.25">
      <c r="A2075" s="5">
        <v>2074</v>
      </c>
      <c r="B2075" s="5" t="s">
        <v>42</v>
      </c>
      <c r="C2075" s="5" t="s">
        <v>4</v>
      </c>
      <c r="D2075" s="5" t="s">
        <v>31</v>
      </c>
      <c r="E2075" s="6">
        <v>45003</v>
      </c>
      <c r="F2075" s="5">
        <v>508.54</v>
      </c>
      <c r="G2075" s="5" t="s">
        <v>81</v>
      </c>
      <c r="H2075" s="6">
        <v>45005</v>
      </c>
    </row>
    <row r="2076" spans="1:8" x14ac:dyDescent="0.25">
      <c r="A2076" s="5">
        <v>2075</v>
      </c>
      <c r="B2076" s="5" t="s">
        <v>46</v>
      </c>
      <c r="C2076" s="5" t="s">
        <v>15</v>
      </c>
      <c r="D2076" s="5" t="s">
        <v>22</v>
      </c>
      <c r="E2076" s="6">
        <v>44966</v>
      </c>
      <c r="F2076" s="5">
        <v>122.25</v>
      </c>
      <c r="G2076" s="5" t="s">
        <v>82</v>
      </c>
      <c r="H2076" s="5" t="s">
        <v>83</v>
      </c>
    </row>
    <row r="2077" spans="1:8" x14ac:dyDescent="0.25">
      <c r="A2077" s="5">
        <v>2076</v>
      </c>
      <c r="B2077" s="5" t="s">
        <v>42</v>
      </c>
      <c r="C2077" s="5" t="s">
        <v>13</v>
      </c>
      <c r="D2077" s="5" t="s">
        <v>22</v>
      </c>
      <c r="E2077" s="6">
        <v>45232</v>
      </c>
      <c r="F2077" s="5">
        <v>837.03</v>
      </c>
      <c r="G2077" s="5" t="s">
        <v>81</v>
      </c>
      <c r="H2077" s="6">
        <v>45247</v>
      </c>
    </row>
    <row r="2078" spans="1:8" x14ac:dyDescent="0.25">
      <c r="A2078" s="5">
        <v>2077</v>
      </c>
      <c r="B2078" s="5" t="s">
        <v>72</v>
      </c>
      <c r="C2078" s="5" t="s">
        <v>5</v>
      </c>
      <c r="D2078" s="5" t="s">
        <v>32</v>
      </c>
      <c r="E2078" s="6">
        <v>45188</v>
      </c>
      <c r="F2078" s="5">
        <v>469.32</v>
      </c>
      <c r="G2078" s="5" t="s">
        <v>81</v>
      </c>
      <c r="H2078" s="6">
        <v>45192</v>
      </c>
    </row>
    <row r="2079" spans="1:8" x14ac:dyDescent="0.25">
      <c r="A2079" s="5">
        <v>2078</v>
      </c>
      <c r="B2079" s="5" t="s">
        <v>66</v>
      </c>
      <c r="C2079" s="5" t="s">
        <v>5</v>
      </c>
      <c r="D2079" s="5" t="s">
        <v>30</v>
      </c>
      <c r="E2079" s="6">
        <v>45098</v>
      </c>
      <c r="F2079" s="5">
        <v>872.33</v>
      </c>
      <c r="G2079" s="5" t="s">
        <v>82</v>
      </c>
      <c r="H2079" s="5" t="s">
        <v>83</v>
      </c>
    </row>
    <row r="2080" spans="1:8" x14ac:dyDescent="0.25">
      <c r="A2080" s="5">
        <v>2079</v>
      </c>
      <c r="B2080" s="5" t="s">
        <v>46</v>
      </c>
      <c r="C2080" s="5" t="s">
        <v>10</v>
      </c>
      <c r="D2080" s="5" t="s">
        <v>31</v>
      </c>
      <c r="E2080" s="6">
        <v>45338</v>
      </c>
      <c r="F2080" s="5">
        <v>135.87</v>
      </c>
      <c r="G2080" s="5" t="s">
        <v>81</v>
      </c>
      <c r="H2080" s="6">
        <v>45344</v>
      </c>
    </row>
    <row r="2081" spans="1:8" x14ac:dyDescent="0.25">
      <c r="A2081" s="5">
        <v>2080</v>
      </c>
      <c r="B2081" s="5" t="s">
        <v>50</v>
      </c>
      <c r="C2081" s="5" t="s">
        <v>10</v>
      </c>
      <c r="D2081" s="5" t="s">
        <v>31</v>
      </c>
      <c r="E2081" s="6">
        <v>45369</v>
      </c>
      <c r="F2081" s="5">
        <v>465.64</v>
      </c>
      <c r="G2081" s="5" t="s">
        <v>81</v>
      </c>
      <c r="H2081" s="6">
        <v>45375</v>
      </c>
    </row>
    <row r="2082" spans="1:8" x14ac:dyDescent="0.25">
      <c r="A2082" s="5">
        <v>2081</v>
      </c>
      <c r="B2082" s="5" t="s">
        <v>72</v>
      </c>
      <c r="C2082" s="5" t="s">
        <v>2</v>
      </c>
      <c r="D2082" s="5" t="s">
        <v>30</v>
      </c>
      <c r="E2082" s="6">
        <v>44937</v>
      </c>
      <c r="F2082" s="5">
        <v>647.96</v>
      </c>
      <c r="G2082" s="5" t="s">
        <v>82</v>
      </c>
      <c r="H2082" s="5" t="s">
        <v>83</v>
      </c>
    </row>
    <row r="2083" spans="1:8" x14ac:dyDescent="0.25">
      <c r="A2083" s="5">
        <v>2082</v>
      </c>
      <c r="B2083" s="5" t="s">
        <v>74</v>
      </c>
      <c r="C2083" s="5" t="s">
        <v>13</v>
      </c>
      <c r="D2083" s="5" t="s">
        <v>22</v>
      </c>
      <c r="E2083" s="6">
        <v>45187</v>
      </c>
      <c r="F2083" s="5">
        <v>158.36000000000001</v>
      </c>
      <c r="G2083" s="5" t="s">
        <v>82</v>
      </c>
      <c r="H2083" s="5" t="s">
        <v>83</v>
      </c>
    </row>
    <row r="2084" spans="1:8" x14ac:dyDescent="0.25">
      <c r="A2084" s="5">
        <v>2083</v>
      </c>
      <c r="B2084" s="5" t="s">
        <v>62</v>
      </c>
      <c r="C2084" s="5" t="s">
        <v>4</v>
      </c>
      <c r="D2084" s="5" t="s">
        <v>20</v>
      </c>
      <c r="E2084" s="6">
        <v>45045</v>
      </c>
      <c r="F2084" s="5">
        <v>384.01</v>
      </c>
      <c r="G2084" s="5" t="s">
        <v>81</v>
      </c>
      <c r="H2084" s="6">
        <v>45047</v>
      </c>
    </row>
    <row r="2085" spans="1:8" x14ac:dyDescent="0.25">
      <c r="A2085" s="5">
        <v>2084</v>
      </c>
      <c r="B2085" s="5" t="s">
        <v>52</v>
      </c>
      <c r="C2085" s="5" t="s">
        <v>2</v>
      </c>
      <c r="D2085" s="5" t="s">
        <v>29</v>
      </c>
      <c r="E2085" s="6">
        <v>45202</v>
      </c>
      <c r="F2085" s="5">
        <v>174.59</v>
      </c>
      <c r="G2085" s="5" t="s">
        <v>81</v>
      </c>
      <c r="H2085" s="6">
        <v>45203</v>
      </c>
    </row>
    <row r="2086" spans="1:8" x14ac:dyDescent="0.25">
      <c r="A2086" s="5">
        <v>2085</v>
      </c>
      <c r="B2086" s="5" t="s">
        <v>74</v>
      </c>
      <c r="C2086" s="5" t="s">
        <v>9</v>
      </c>
      <c r="D2086" s="5" t="s">
        <v>28</v>
      </c>
      <c r="E2086" s="6">
        <v>45028</v>
      </c>
      <c r="F2086" s="5">
        <v>404.76</v>
      </c>
      <c r="G2086" s="5" t="s">
        <v>82</v>
      </c>
      <c r="H2086" s="5" t="s">
        <v>83</v>
      </c>
    </row>
    <row r="2087" spans="1:8" x14ac:dyDescent="0.25">
      <c r="A2087" s="5">
        <v>2086</v>
      </c>
      <c r="B2087" s="5" t="s">
        <v>40</v>
      </c>
      <c r="C2087" s="5" t="s">
        <v>2</v>
      </c>
      <c r="D2087" s="5" t="s">
        <v>31</v>
      </c>
      <c r="E2087" s="6">
        <v>44918</v>
      </c>
      <c r="F2087" s="5">
        <v>990.84</v>
      </c>
      <c r="G2087" s="5" t="s">
        <v>81</v>
      </c>
      <c r="H2087" s="6">
        <v>44919</v>
      </c>
    </row>
    <row r="2088" spans="1:8" x14ac:dyDescent="0.25">
      <c r="A2088" s="5">
        <v>2087</v>
      </c>
      <c r="B2088" s="5" t="s">
        <v>50</v>
      </c>
      <c r="C2088" s="5" t="s">
        <v>9</v>
      </c>
      <c r="D2088" s="5" t="s">
        <v>24</v>
      </c>
      <c r="E2088" s="6">
        <v>45112</v>
      </c>
      <c r="F2088" s="5">
        <v>535.04</v>
      </c>
      <c r="G2088" s="5" t="s">
        <v>81</v>
      </c>
      <c r="H2088" s="6">
        <v>45122</v>
      </c>
    </row>
    <row r="2089" spans="1:8" x14ac:dyDescent="0.25">
      <c r="A2089" s="5">
        <v>2088</v>
      </c>
      <c r="B2089" s="5" t="s">
        <v>72</v>
      </c>
      <c r="C2089" s="5" t="s">
        <v>15</v>
      </c>
      <c r="D2089" s="5" t="s">
        <v>20</v>
      </c>
      <c r="E2089" s="6">
        <v>45386</v>
      </c>
      <c r="F2089" s="5">
        <v>305.36</v>
      </c>
      <c r="G2089" s="5" t="s">
        <v>81</v>
      </c>
      <c r="H2089" s="6">
        <v>45406</v>
      </c>
    </row>
    <row r="2090" spans="1:8" x14ac:dyDescent="0.25">
      <c r="A2090" s="5">
        <v>2089</v>
      </c>
      <c r="B2090" s="5" t="s">
        <v>44</v>
      </c>
      <c r="C2090" s="5" t="s">
        <v>7</v>
      </c>
      <c r="D2090" s="5" t="s">
        <v>20</v>
      </c>
      <c r="E2090" s="6">
        <v>45011</v>
      </c>
      <c r="F2090" s="5">
        <v>357.29</v>
      </c>
      <c r="G2090" s="5" t="s">
        <v>81</v>
      </c>
      <c r="H2090" s="6">
        <v>45019</v>
      </c>
    </row>
    <row r="2091" spans="1:8" x14ac:dyDescent="0.25">
      <c r="A2091" s="5">
        <v>2090</v>
      </c>
      <c r="B2091" s="5" t="s">
        <v>48</v>
      </c>
      <c r="C2091" s="5" t="s">
        <v>4</v>
      </c>
      <c r="D2091" s="5" t="s">
        <v>20</v>
      </c>
      <c r="E2091" s="6">
        <v>45151</v>
      </c>
      <c r="F2091" s="5">
        <v>247.37</v>
      </c>
      <c r="G2091" s="5" t="s">
        <v>81</v>
      </c>
      <c r="H2091" s="6">
        <v>45153</v>
      </c>
    </row>
    <row r="2092" spans="1:8" x14ac:dyDescent="0.25">
      <c r="A2092" s="5">
        <v>2091</v>
      </c>
      <c r="B2092" s="5" t="s">
        <v>62</v>
      </c>
      <c r="C2092" s="5" t="s">
        <v>13</v>
      </c>
      <c r="D2092" s="5" t="s">
        <v>22</v>
      </c>
      <c r="E2092" s="6">
        <v>45249</v>
      </c>
      <c r="F2092" s="5">
        <v>344.04</v>
      </c>
      <c r="G2092" s="5" t="s">
        <v>81</v>
      </c>
      <c r="H2092" s="6">
        <v>45264</v>
      </c>
    </row>
    <row r="2093" spans="1:8" x14ac:dyDescent="0.25">
      <c r="A2093" s="5">
        <v>2092</v>
      </c>
      <c r="B2093" s="5" t="s">
        <v>70</v>
      </c>
      <c r="C2093" s="5" t="s">
        <v>5</v>
      </c>
      <c r="D2093" s="5" t="s">
        <v>28</v>
      </c>
      <c r="E2093" s="6">
        <v>45379</v>
      </c>
      <c r="F2093" s="5">
        <v>855.66</v>
      </c>
      <c r="G2093" s="5" t="s">
        <v>81</v>
      </c>
      <c r="H2093" s="6">
        <v>45383</v>
      </c>
    </row>
    <row r="2094" spans="1:8" x14ac:dyDescent="0.25">
      <c r="A2094" s="5">
        <v>2093</v>
      </c>
      <c r="B2094" s="5" t="s">
        <v>50</v>
      </c>
      <c r="C2094" s="5" t="s">
        <v>14</v>
      </c>
      <c r="D2094" s="5" t="s">
        <v>22</v>
      </c>
      <c r="E2094" s="6">
        <v>45142</v>
      </c>
      <c r="F2094" s="5">
        <v>549.25</v>
      </c>
      <c r="G2094" s="5" t="s">
        <v>81</v>
      </c>
      <c r="H2094" s="6">
        <v>45160</v>
      </c>
    </row>
    <row r="2095" spans="1:8" x14ac:dyDescent="0.25">
      <c r="A2095" s="5">
        <v>2094</v>
      </c>
      <c r="B2095" s="5" t="s">
        <v>70</v>
      </c>
      <c r="C2095" s="5" t="s">
        <v>5</v>
      </c>
      <c r="D2095" s="5" t="s">
        <v>26</v>
      </c>
      <c r="E2095" s="6">
        <v>44909</v>
      </c>
      <c r="F2095" s="5">
        <v>617.39</v>
      </c>
      <c r="G2095" s="5" t="s">
        <v>82</v>
      </c>
      <c r="H2095" s="5" t="s">
        <v>83</v>
      </c>
    </row>
    <row r="2096" spans="1:8" x14ac:dyDescent="0.25">
      <c r="A2096" s="5">
        <v>2095</v>
      </c>
      <c r="B2096" s="5" t="s">
        <v>58</v>
      </c>
      <c r="C2096" s="5" t="s">
        <v>2</v>
      </c>
      <c r="D2096" s="5" t="s">
        <v>26</v>
      </c>
      <c r="E2096" s="6">
        <v>45333</v>
      </c>
      <c r="F2096" s="5">
        <v>179.47</v>
      </c>
      <c r="G2096" s="5" t="s">
        <v>81</v>
      </c>
      <c r="H2096" s="6">
        <v>45334</v>
      </c>
    </row>
    <row r="2097" spans="1:8" x14ac:dyDescent="0.25">
      <c r="A2097" s="5">
        <v>2096</v>
      </c>
      <c r="B2097" s="5" t="s">
        <v>42</v>
      </c>
      <c r="C2097" s="5" t="s">
        <v>4</v>
      </c>
      <c r="D2097" s="5" t="s">
        <v>20</v>
      </c>
      <c r="E2097" s="6">
        <v>45083</v>
      </c>
      <c r="F2097" s="5">
        <v>421.82</v>
      </c>
      <c r="G2097" s="5" t="s">
        <v>81</v>
      </c>
      <c r="H2097" s="6">
        <v>45085</v>
      </c>
    </row>
    <row r="2098" spans="1:8" x14ac:dyDescent="0.25">
      <c r="A2098" s="5">
        <v>2097</v>
      </c>
      <c r="B2098" s="5" t="s">
        <v>46</v>
      </c>
      <c r="C2098" s="5" t="s">
        <v>14</v>
      </c>
      <c r="D2098" s="5" t="s">
        <v>28</v>
      </c>
      <c r="E2098" s="6">
        <v>45217</v>
      </c>
      <c r="F2098" s="5">
        <v>559.14</v>
      </c>
      <c r="G2098" s="5" t="s">
        <v>82</v>
      </c>
      <c r="H2098" s="5" t="s">
        <v>83</v>
      </c>
    </row>
    <row r="2099" spans="1:8" x14ac:dyDescent="0.25">
      <c r="A2099" s="5">
        <v>2098</v>
      </c>
      <c r="B2099" s="5" t="s">
        <v>70</v>
      </c>
      <c r="C2099" s="5" t="s">
        <v>7</v>
      </c>
      <c r="D2099" s="5" t="s">
        <v>29</v>
      </c>
      <c r="E2099" s="6">
        <v>45078</v>
      </c>
      <c r="F2099" s="5">
        <v>374.68</v>
      </c>
      <c r="G2099" s="5" t="s">
        <v>81</v>
      </c>
      <c r="H2099" s="6">
        <v>45086</v>
      </c>
    </row>
    <row r="2100" spans="1:8" x14ac:dyDescent="0.25">
      <c r="A2100" s="5">
        <v>2099</v>
      </c>
      <c r="B2100" s="5" t="s">
        <v>46</v>
      </c>
      <c r="C2100" s="5" t="s">
        <v>7</v>
      </c>
      <c r="D2100" s="5" t="s">
        <v>20</v>
      </c>
      <c r="E2100" s="6">
        <v>45417</v>
      </c>
      <c r="F2100" s="5">
        <v>804.22</v>
      </c>
      <c r="G2100" s="5" t="s">
        <v>81</v>
      </c>
      <c r="H2100" s="6">
        <v>45425</v>
      </c>
    </row>
    <row r="2101" spans="1:8" x14ac:dyDescent="0.25">
      <c r="A2101" s="5">
        <v>2100</v>
      </c>
      <c r="B2101" s="5" t="s">
        <v>54</v>
      </c>
      <c r="C2101" s="5" t="s">
        <v>13</v>
      </c>
      <c r="D2101" s="5" t="s">
        <v>32</v>
      </c>
      <c r="E2101" s="6">
        <v>44855</v>
      </c>
      <c r="F2101" s="5">
        <v>428.51</v>
      </c>
      <c r="G2101" s="5" t="s">
        <v>82</v>
      </c>
      <c r="H2101" s="5" t="s">
        <v>83</v>
      </c>
    </row>
    <row r="2102" spans="1:8" x14ac:dyDescent="0.25">
      <c r="A2102" s="5">
        <v>2101</v>
      </c>
      <c r="B2102" s="5" t="s">
        <v>46</v>
      </c>
      <c r="C2102" s="5" t="s">
        <v>14</v>
      </c>
      <c r="D2102" s="5" t="s">
        <v>32</v>
      </c>
      <c r="E2102" s="6">
        <v>44828</v>
      </c>
      <c r="F2102" s="5">
        <v>142.85</v>
      </c>
      <c r="G2102" s="5" t="s">
        <v>81</v>
      </c>
      <c r="H2102" s="6">
        <v>44846</v>
      </c>
    </row>
    <row r="2103" spans="1:8" x14ac:dyDescent="0.25">
      <c r="A2103" s="5">
        <v>2102</v>
      </c>
      <c r="B2103" s="5" t="s">
        <v>66</v>
      </c>
      <c r="C2103" s="5" t="s">
        <v>4</v>
      </c>
      <c r="D2103" s="5" t="s">
        <v>33</v>
      </c>
      <c r="E2103" s="6">
        <v>45484</v>
      </c>
      <c r="F2103" s="5">
        <v>948.55</v>
      </c>
      <c r="G2103" s="5" t="s">
        <v>81</v>
      </c>
      <c r="H2103" s="6">
        <v>45486</v>
      </c>
    </row>
    <row r="2104" spans="1:8" x14ac:dyDescent="0.25">
      <c r="A2104" s="5">
        <v>2103</v>
      </c>
      <c r="B2104" s="5" t="s">
        <v>36</v>
      </c>
      <c r="C2104" s="5" t="s">
        <v>5</v>
      </c>
      <c r="D2104" s="5" t="s">
        <v>26</v>
      </c>
      <c r="E2104" s="6">
        <v>45432</v>
      </c>
      <c r="F2104" s="5">
        <v>923.25</v>
      </c>
      <c r="G2104" s="5" t="s">
        <v>82</v>
      </c>
      <c r="H2104" s="5" t="s">
        <v>83</v>
      </c>
    </row>
    <row r="2105" spans="1:8" x14ac:dyDescent="0.25">
      <c r="A2105" s="5">
        <v>2104</v>
      </c>
      <c r="B2105" s="5" t="s">
        <v>74</v>
      </c>
      <c r="C2105" s="5" t="s">
        <v>14</v>
      </c>
      <c r="D2105" s="5" t="s">
        <v>30</v>
      </c>
      <c r="E2105" s="6">
        <v>45113</v>
      </c>
      <c r="F2105" s="5">
        <v>784.42</v>
      </c>
      <c r="G2105" s="5" t="s">
        <v>82</v>
      </c>
      <c r="H2105" s="5" t="s">
        <v>83</v>
      </c>
    </row>
    <row r="2106" spans="1:8" x14ac:dyDescent="0.25">
      <c r="A2106" s="5">
        <v>2105</v>
      </c>
      <c r="B2106" s="5" t="s">
        <v>50</v>
      </c>
      <c r="C2106" s="5" t="s">
        <v>15</v>
      </c>
      <c r="D2106" s="5" t="s">
        <v>26</v>
      </c>
      <c r="E2106" s="6">
        <v>45351</v>
      </c>
      <c r="F2106" s="5">
        <v>884.26</v>
      </c>
      <c r="G2106" s="5" t="s">
        <v>81</v>
      </c>
      <c r="H2106" s="6">
        <v>45371</v>
      </c>
    </row>
    <row r="2107" spans="1:8" x14ac:dyDescent="0.25">
      <c r="A2107" s="5">
        <v>2106</v>
      </c>
      <c r="B2107" s="5" t="s">
        <v>56</v>
      </c>
      <c r="C2107" s="5" t="s">
        <v>11</v>
      </c>
      <c r="D2107" s="5" t="s">
        <v>29</v>
      </c>
      <c r="E2107" s="6">
        <v>44845</v>
      </c>
      <c r="F2107" s="5">
        <v>927.36</v>
      </c>
      <c r="G2107" s="5" t="s">
        <v>82</v>
      </c>
      <c r="H2107" s="5" t="s">
        <v>83</v>
      </c>
    </row>
    <row r="2108" spans="1:8" x14ac:dyDescent="0.25">
      <c r="A2108" s="5">
        <v>2107</v>
      </c>
      <c r="B2108" s="5" t="s">
        <v>36</v>
      </c>
      <c r="C2108" s="5" t="s">
        <v>5</v>
      </c>
      <c r="D2108" s="5" t="s">
        <v>22</v>
      </c>
      <c r="E2108" s="6">
        <v>44885</v>
      </c>
      <c r="F2108" s="5">
        <v>748.35</v>
      </c>
      <c r="G2108" s="5" t="s">
        <v>81</v>
      </c>
      <c r="H2108" s="6">
        <v>44889</v>
      </c>
    </row>
    <row r="2109" spans="1:8" x14ac:dyDescent="0.25">
      <c r="A2109" s="5">
        <v>2108</v>
      </c>
      <c r="B2109" s="5" t="s">
        <v>54</v>
      </c>
      <c r="C2109" s="5" t="s">
        <v>7</v>
      </c>
      <c r="D2109" s="5" t="s">
        <v>29</v>
      </c>
      <c r="E2109" s="6">
        <v>45104</v>
      </c>
      <c r="F2109" s="5">
        <v>310.01</v>
      </c>
      <c r="G2109" s="5" t="s">
        <v>82</v>
      </c>
      <c r="H2109" s="5" t="s">
        <v>83</v>
      </c>
    </row>
    <row r="2110" spans="1:8" x14ac:dyDescent="0.25">
      <c r="A2110" s="5">
        <v>2109</v>
      </c>
      <c r="B2110" s="5" t="s">
        <v>74</v>
      </c>
      <c r="C2110" s="5" t="s">
        <v>9</v>
      </c>
      <c r="D2110" s="5" t="s">
        <v>22</v>
      </c>
      <c r="E2110" s="6">
        <v>45020</v>
      </c>
      <c r="F2110" s="5">
        <v>519.98</v>
      </c>
      <c r="G2110" s="5" t="s">
        <v>82</v>
      </c>
      <c r="H2110" s="5" t="s">
        <v>83</v>
      </c>
    </row>
    <row r="2111" spans="1:8" x14ac:dyDescent="0.25">
      <c r="A2111" s="5">
        <v>2110</v>
      </c>
      <c r="B2111" s="5" t="s">
        <v>52</v>
      </c>
      <c r="C2111" s="5" t="s">
        <v>14</v>
      </c>
      <c r="D2111" s="5" t="s">
        <v>29</v>
      </c>
      <c r="E2111" s="6">
        <v>44964</v>
      </c>
      <c r="F2111" s="5">
        <v>556.09</v>
      </c>
      <c r="G2111" s="5" t="s">
        <v>81</v>
      </c>
      <c r="H2111" s="6">
        <v>44982</v>
      </c>
    </row>
    <row r="2112" spans="1:8" x14ac:dyDescent="0.25">
      <c r="A2112" s="5">
        <v>2111</v>
      </c>
      <c r="B2112" s="5" t="s">
        <v>56</v>
      </c>
      <c r="C2112" s="5" t="s">
        <v>9</v>
      </c>
      <c r="D2112" s="5" t="s">
        <v>32</v>
      </c>
      <c r="E2112" s="6">
        <v>44855</v>
      </c>
      <c r="F2112" s="5">
        <v>854.22</v>
      </c>
      <c r="G2112" s="5" t="s">
        <v>82</v>
      </c>
      <c r="H2112" s="5" t="s">
        <v>83</v>
      </c>
    </row>
    <row r="2113" spans="1:8" x14ac:dyDescent="0.25">
      <c r="A2113" s="5">
        <v>2112</v>
      </c>
      <c r="B2113" s="5" t="s">
        <v>58</v>
      </c>
      <c r="C2113" s="5" t="s">
        <v>5</v>
      </c>
      <c r="D2113" s="5" t="s">
        <v>33</v>
      </c>
      <c r="E2113" s="6">
        <v>45066</v>
      </c>
      <c r="F2113" s="5">
        <v>568.24</v>
      </c>
      <c r="G2113" s="5" t="s">
        <v>81</v>
      </c>
      <c r="H2113" s="6">
        <v>45070</v>
      </c>
    </row>
    <row r="2114" spans="1:8" x14ac:dyDescent="0.25">
      <c r="A2114" s="5">
        <v>2113</v>
      </c>
      <c r="B2114" s="5" t="s">
        <v>42</v>
      </c>
      <c r="C2114" s="5" t="s">
        <v>13</v>
      </c>
      <c r="D2114" s="5" t="s">
        <v>29</v>
      </c>
      <c r="E2114" s="6">
        <v>45417</v>
      </c>
      <c r="F2114" s="5">
        <v>890.55</v>
      </c>
      <c r="G2114" s="5" t="s">
        <v>81</v>
      </c>
      <c r="H2114" s="6">
        <v>45432</v>
      </c>
    </row>
    <row r="2115" spans="1:8" x14ac:dyDescent="0.25">
      <c r="A2115" s="5">
        <v>2114</v>
      </c>
      <c r="B2115" s="5" t="s">
        <v>68</v>
      </c>
      <c r="C2115" s="5" t="s">
        <v>2</v>
      </c>
      <c r="D2115" s="5" t="s">
        <v>22</v>
      </c>
      <c r="E2115" s="6">
        <v>45212</v>
      </c>
      <c r="F2115" s="5">
        <v>217.22</v>
      </c>
      <c r="G2115" s="5" t="s">
        <v>81</v>
      </c>
      <c r="H2115" s="6">
        <v>45213</v>
      </c>
    </row>
    <row r="2116" spans="1:8" x14ac:dyDescent="0.25">
      <c r="A2116" s="5">
        <v>2115</v>
      </c>
      <c r="B2116" s="5" t="s">
        <v>70</v>
      </c>
      <c r="C2116" s="5" t="s">
        <v>10</v>
      </c>
      <c r="D2116" s="5" t="s">
        <v>24</v>
      </c>
      <c r="E2116" s="6">
        <v>45270</v>
      </c>
      <c r="F2116" s="5">
        <v>755.41</v>
      </c>
      <c r="G2116" s="5" t="s">
        <v>81</v>
      </c>
      <c r="H2116" s="6">
        <v>45276</v>
      </c>
    </row>
    <row r="2117" spans="1:8" x14ac:dyDescent="0.25">
      <c r="A2117" s="5">
        <v>2116</v>
      </c>
      <c r="B2117" s="5" t="s">
        <v>36</v>
      </c>
      <c r="C2117" s="5" t="s">
        <v>14</v>
      </c>
      <c r="D2117" s="5" t="s">
        <v>24</v>
      </c>
      <c r="E2117" s="6">
        <v>44835</v>
      </c>
      <c r="F2117" s="5">
        <v>554.53</v>
      </c>
      <c r="G2117" s="5" t="s">
        <v>81</v>
      </c>
      <c r="H2117" s="6">
        <v>44853</v>
      </c>
    </row>
    <row r="2118" spans="1:8" x14ac:dyDescent="0.25">
      <c r="A2118" s="5">
        <v>2117</v>
      </c>
      <c r="B2118" s="5" t="s">
        <v>58</v>
      </c>
      <c r="C2118" s="5" t="s">
        <v>4</v>
      </c>
      <c r="D2118" s="5" t="s">
        <v>31</v>
      </c>
      <c r="E2118" s="6">
        <v>45355</v>
      </c>
      <c r="F2118" s="5">
        <v>784.04</v>
      </c>
      <c r="G2118" s="5" t="s">
        <v>81</v>
      </c>
      <c r="H2118" s="6">
        <v>45357</v>
      </c>
    </row>
    <row r="2119" spans="1:8" x14ac:dyDescent="0.25">
      <c r="A2119" s="5">
        <v>2118</v>
      </c>
      <c r="B2119" s="5" t="s">
        <v>56</v>
      </c>
      <c r="C2119" s="5" t="s">
        <v>5</v>
      </c>
      <c r="D2119" s="5" t="s">
        <v>22</v>
      </c>
      <c r="E2119" s="6">
        <v>45007</v>
      </c>
      <c r="F2119" s="5">
        <v>418.81</v>
      </c>
      <c r="G2119" s="5" t="s">
        <v>81</v>
      </c>
      <c r="H2119" s="6">
        <v>45011</v>
      </c>
    </row>
    <row r="2120" spans="1:8" x14ac:dyDescent="0.25">
      <c r="A2120" s="5">
        <v>2119</v>
      </c>
      <c r="B2120" s="5" t="s">
        <v>50</v>
      </c>
      <c r="C2120" s="5" t="s">
        <v>11</v>
      </c>
      <c r="D2120" s="5" t="s">
        <v>31</v>
      </c>
      <c r="E2120" s="6">
        <v>44981</v>
      </c>
      <c r="F2120" s="5">
        <v>749.06</v>
      </c>
      <c r="G2120" s="5" t="s">
        <v>81</v>
      </c>
      <c r="H2120" s="6">
        <v>44993</v>
      </c>
    </row>
    <row r="2121" spans="1:8" x14ac:dyDescent="0.25">
      <c r="A2121" s="5">
        <v>2120</v>
      </c>
      <c r="B2121" s="5" t="s">
        <v>72</v>
      </c>
      <c r="C2121" s="5" t="s">
        <v>7</v>
      </c>
      <c r="D2121" s="5" t="s">
        <v>20</v>
      </c>
      <c r="E2121" s="6">
        <v>44953</v>
      </c>
      <c r="F2121" s="5">
        <v>929.83</v>
      </c>
      <c r="G2121" s="5" t="s">
        <v>81</v>
      </c>
      <c r="H2121" s="6">
        <v>44961</v>
      </c>
    </row>
    <row r="2122" spans="1:8" x14ac:dyDescent="0.25">
      <c r="A2122" s="5">
        <v>2121</v>
      </c>
      <c r="B2122" s="5" t="s">
        <v>66</v>
      </c>
      <c r="C2122" s="5" t="s">
        <v>4</v>
      </c>
      <c r="D2122" s="5" t="s">
        <v>22</v>
      </c>
      <c r="E2122" s="6">
        <v>45462</v>
      </c>
      <c r="F2122" s="5">
        <v>632.29</v>
      </c>
      <c r="G2122" s="5" t="s">
        <v>81</v>
      </c>
      <c r="H2122" s="6">
        <v>45464</v>
      </c>
    </row>
    <row r="2123" spans="1:8" x14ac:dyDescent="0.25">
      <c r="A2123" s="5">
        <v>2122</v>
      </c>
      <c r="B2123" s="5" t="s">
        <v>44</v>
      </c>
      <c r="C2123" s="5" t="s">
        <v>7</v>
      </c>
      <c r="D2123" s="5" t="s">
        <v>24</v>
      </c>
      <c r="E2123" s="6">
        <v>45099</v>
      </c>
      <c r="F2123" s="5">
        <v>774.24</v>
      </c>
      <c r="G2123" s="5" t="s">
        <v>82</v>
      </c>
      <c r="H2123" s="5" t="s">
        <v>83</v>
      </c>
    </row>
    <row r="2124" spans="1:8" x14ac:dyDescent="0.25">
      <c r="A2124" s="5">
        <v>2123</v>
      </c>
      <c r="B2124" s="5" t="s">
        <v>72</v>
      </c>
      <c r="C2124" s="5" t="s">
        <v>15</v>
      </c>
      <c r="D2124" s="5" t="s">
        <v>22</v>
      </c>
      <c r="E2124" s="6">
        <v>45396</v>
      </c>
      <c r="F2124" s="5">
        <v>665.42</v>
      </c>
      <c r="G2124" s="5" t="s">
        <v>82</v>
      </c>
      <c r="H2124" s="5" t="s">
        <v>83</v>
      </c>
    </row>
    <row r="2125" spans="1:8" x14ac:dyDescent="0.25">
      <c r="A2125" s="5">
        <v>2124</v>
      </c>
      <c r="B2125" s="5" t="s">
        <v>72</v>
      </c>
      <c r="C2125" s="5" t="s">
        <v>11</v>
      </c>
      <c r="D2125" s="5" t="s">
        <v>28</v>
      </c>
      <c r="E2125" s="6">
        <v>45468</v>
      </c>
      <c r="F2125" s="5">
        <v>455.77</v>
      </c>
      <c r="G2125" s="5" t="s">
        <v>81</v>
      </c>
      <c r="H2125" s="6">
        <v>45480</v>
      </c>
    </row>
    <row r="2126" spans="1:8" x14ac:dyDescent="0.25">
      <c r="A2126" s="5">
        <v>2125</v>
      </c>
      <c r="B2126" s="5" t="s">
        <v>60</v>
      </c>
      <c r="C2126" s="5" t="s">
        <v>15</v>
      </c>
      <c r="D2126" s="5" t="s">
        <v>26</v>
      </c>
      <c r="E2126" s="6">
        <v>44840</v>
      </c>
      <c r="F2126" s="5">
        <v>415.6</v>
      </c>
      <c r="G2126" s="5" t="s">
        <v>81</v>
      </c>
      <c r="H2126" s="6">
        <v>44860</v>
      </c>
    </row>
    <row r="2127" spans="1:8" x14ac:dyDescent="0.25">
      <c r="A2127" s="5">
        <v>2126</v>
      </c>
      <c r="B2127" s="5" t="s">
        <v>70</v>
      </c>
      <c r="C2127" s="5" t="s">
        <v>10</v>
      </c>
      <c r="D2127" s="5" t="s">
        <v>26</v>
      </c>
      <c r="E2127" s="6">
        <v>44806</v>
      </c>
      <c r="F2127" s="5">
        <v>499.14</v>
      </c>
      <c r="G2127" s="5" t="s">
        <v>81</v>
      </c>
      <c r="H2127" s="6">
        <v>44812</v>
      </c>
    </row>
    <row r="2128" spans="1:8" x14ac:dyDescent="0.25">
      <c r="A2128" s="5">
        <v>2127</v>
      </c>
      <c r="B2128" s="5" t="s">
        <v>72</v>
      </c>
      <c r="C2128" s="5" t="s">
        <v>13</v>
      </c>
      <c r="D2128" s="5" t="s">
        <v>28</v>
      </c>
      <c r="E2128" s="6">
        <v>45063</v>
      </c>
      <c r="F2128" s="5">
        <v>426.8</v>
      </c>
      <c r="G2128" s="5" t="s">
        <v>81</v>
      </c>
      <c r="H2128" s="6">
        <v>45078</v>
      </c>
    </row>
    <row r="2129" spans="1:8" x14ac:dyDescent="0.25">
      <c r="A2129" s="5">
        <v>2128</v>
      </c>
      <c r="B2129" s="5" t="s">
        <v>52</v>
      </c>
      <c r="C2129" s="5" t="s">
        <v>4</v>
      </c>
      <c r="D2129" s="5" t="s">
        <v>24</v>
      </c>
      <c r="E2129" s="6">
        <v>44794</v>
      </c>
      <c r="F2129" s="5">
        <v>435.42</v>
      </c>
      <c r="G2129" s="5" t="s">
        <v>82</v>
      </c>
      <c r="H2129" s="5" t="s">
        <v>83</v>
      </c>
    </row>
    <row r="2130" spans="1:8" x14ac:dyDescent="0.25">
      <c r="A2130" s="5">
        <v>2129</v>
      </c>
      <c r="B2130" s="5" t="s">
        <v>52</v>
      </c>
      <c r="C2130" s="5" t="s">
        <v>9</v>
      </c>
      <c r="D2130" s="5" t="s">
        <v>31</v>
      </c>
      <c r="E2130" s="6">
        <v>44955</v>
      </c>
      <c r="F2130" s="5">
        <v>323.44</v>
      </c>
      <c r="G2130" s="5" t="s">
        <v>81</v>
      </c>
      <c r="H2130" s="6">
        <v>44965</v>
      </c>
    </row>
    <row r="2131" spans="1:8" x14ac:dyDescent="0.25">
      <c r="A2131" s="5">
        <v>2130</v>
      </c>
      <c r="B2131" s="5" t="s">
        <v>66</v>
      </c>
      <c r="C2131" s="5" t="s">
        <v>7</v>
      </c>
      <c r="D2131" s="5" t="s">
        <v>24</v>
      </c>
      <c r="E2131" s="6">
        <v>45228</v>
      </c>
      <c r="F2131" s="5">
        <v>654.67999999999995</v>
      </c>
      <c r="G2131" s="5" t="s">
        <v>82</v>
      </c>
      <c r="H2131" s="5" t="s">
        <v>83</v>
      </c>
    </row>
    <row r="2132" spans="1:8" x14ac:dyDescent="0.25">
      <c r="A2132" s="5">
        <v>2131</v>
      </c>
      <c r="B2132" s="5" t="s">
        <v>58</v>
      </c>
      <c r="C2132" s="5" t="s">
        <v>2</v>
      </c>
      <c r="D2132" s="5" t="s">
        <v>33</v>
      </c>
      <c r="E2132" s="6">
        <v>44893</v>
      </c>
      <c r="F2132" s="5">
        <v>539.44000000000005</v>
      </c>
      <c r="G2132" s="5" t="s">
        <v>81</v>
      </c>
      <c r="H2132" s="6">
        <v>44894</v>
      </c>
    </row>
    <row r="2133" spans="1:8" x14ac:dyDescent="0.25">
      <c r="A2133" s="5">
        <v>2132</v>
      </c>
      <c r="B2133" s="5" t="s">
        <v>56</v>
      </c>
      <c r="C2133" s="5" t="s">
        <v>11</v>
      </c>
      <c r="D2133" s="5" t="s">
        <v>24</v>
      </c>
      <c r="E2133" s="6">
        <v>45010</v>
      </c>
      <c r="F2133" s="5">
        <v>764.58</v>
      </c>
      <c r="G2133" s="5" t="s">
        <v>81</v>
      </c>
      <c r="H2133" s="6">
        <v>45022</v>
      </c>
    </row>
    <row r="2134" spans="1:8" x14ac:dyDescent="0.25">
      <c r="A2134" s="5">
        <v>2133</v>
      </c>
      <c r="B2134" s="5" t="s">
        <v>40</v>
      </c>
      <c r="C2134" s="5" t="s">
        <v>11</v>
      </c>
      <c r="D2134" s="5" t="s">
        <v>32</v>
      </c>
      <c r="E2134" s="6">
        <v>45305</v>
      </c>
      <c r="F2134" s="5">
        <v>604.21</v>
      </c>
      <c r="G2134" s="5" t="s">
        <v>81</v>
      </c>
      <c r="H2134" s="6">
        <v>45317</v>
      </c>
    </row>
    <row r="2135" spans="1:8" x14ac:dyDescent="0.25">
      <c r="A2135" s="5">
        <v>2134</v>
      </c>
      <c r="B2135" s="5" t="s">
        <v>66</v>
      </c>
      <c r="C2135" s="5" t="s">
        <v>11</v>
      </c>
      <c r="D2135" s="5" t="s">
        <v>30</v>
      </c>
      <c r="E2135" s="6">
        <v>45117</v>
      </c>
      <c r="F2135" s="5">
        <v>708.47</v>
      </c>
      <c r="G2135" s="5" t="s">
        <v>81</v>
      </c>
      <c r="H2135" s="6">
        <v>45129</v>
      </c>
    </row>
    <row r="2136" spans="1:8" x14ac:dyDescent="0.25">
      <c r="A2136" s="5">
        <v>2135</v>
      </c>
      <c r="B2136" s="5" t="s">
        <v>64</v>
      </c>
      <c r="C2136" s="5" t="s">
        <v>7</v>
      </c>
      <c r="D2136" s="5" t="s">
        <v>32</v>
      </c>
      <c r="E2136" s="6">
        <v>45001</v>
      </c>
      <c r="F2136" s="5">
        <v>438.35</v>
      </c>
      <c r="G2136" s="5" t="s">
        <v>82</v>
      </c>
      <c r="H2136" s="5" t="s">
        <v>83</v>
      </c>
    </row>
    <row r="2137" spans="1:8" x14ac:dyDescent="0.25">
      <c r="A2137" s="5">
        <v>2136</v>
      </c>
      <c r="B2137" s="5" t="s">
        <v>56</v>
      </c>
      <c r="C2137" s="5" t="s">
        <v>13</v>
      </c>
      <c r="D2137" s="5" t="s">
        <v>31</v>
      </c>
      <c r="E2137" s="6">
        <v>44824</v>
      </c>
      <c r="F2137" s="5">
        <v>264.10000000000002</v>
      </c>
      <c r="G2137" s="5" t="s">
        <v>81</v>
      </c>
      <c r="H2137" s="6">
        <v>44839</v>
      </c>
    </row>
    <row r="2138" spans="1:8" x14ac:dyDescent="0.25">
      <c r="A2138" s="5">
        <v>2137</v>
      </c>
      <c r="B2138" s="5" t="s">
        <v>36</v>
      </c>
      <c r="C2138" s="5" t="s">
        <v>4</v>
      </c>
      <c r="D2138" s="5" t="s">
        <v>31</v>
      </c>
      <c r="E2138" s="6">
        <v>44999</v>
      </c>
      <c r="F2138" s="5">
        <v>643.46</v>
      </c>
      <c r="G2138" s="5" t="s">
        <v>81</v>
      </c>
      <c r="H2138" s="6">
        <v>45001</v>
      </c>
    </row>
    <row r="2139" spans="1:8" x14ac:dyDescent="0.25">
      <c r="A2139" s="5">
        <v>2138</v>
      </c>
      <c r="B2139" s="5" t="s">
        <v>70</v>
      </c>
      <c r="C2139" s="5" t="s">
        <v>9</v>
      </c>
      <c r="D2139" s="5" t="s">
        <v>32</v>
      </c>
      <c r="E2139" s="6">
        <v>45361</v>
      </c>
      <c r="F2139" s="5">
        <v>959.93</v>
      </c>
      <c r="G2139" s="5" t="s">
        <v>82</v>
      </c>
      <c r="H2139" s="5" t="s">
        <v>83</v>
      </c>
    </row>
    <row r="2140" spans="1:8" x14ac:dyDescent="0.25">
      <c r="A2140" s="5">
        <v>2139</v>
      </c>
      <c r="B2140" s="5" t="s">
        <v>54</v>
      </c>
      <c r="C2140" s="5" t="s">
        <v>2</v>
      </c>
      <c r="D2140" s="5" t="s">
        <v>31</v>
      </c>
      <c r="E2140" s="6">
        <v>45150</v>
      </c>
      <c r="F2140" s="5">
        <v>117.24</v>
      </c>
      <c r="G2140" s="5" t="s">
        <v>81</v>
      </c>
      <c r="H2140" s="6">
        <v>45151</v>
      </c>
    </row>
    <row r="2141" spans="1:8" x14ac:dyDescent="0.25">
      <c r="A2141" s="5">
        <v>2140</v>
      </c>
      <c r="B2141" s="5" t="s">
        <v>66</v>
      </c>
      <c r="C2141" s="5" t="s">
        <v>13</v>
      </c>
      <c r="D2141" s="5" t="s">
        <v>26</v>
      </c>
      <c r="E2141" s="6">
        <v>45275</v>
      </c>
      <c r="F2141" s="5">
        <v>547.09</v>
      </c>
      <c r="G2141" s="5" t="s">
        <v>81</v>
      </c>
      <c r="H2141" s="6">
        <v>45290</v>
      </c>
    </row>
    <row r="2142" spans="1:8" x14ac:dyDescent="0.25">
      <c r="A2142" s="5">
        <v>2141</v>
      </c>
      <c r="B2142" s="5" t="s">
        <v>70</v>
      </c>
      <c r="C2142" s="5" t="s">
        <v>15</v>
      </c>
      <c r="D2142" s="5" t="s">
        <v>32</v>
      </c>
      <c r="E2142" s="6">
        <v>45193</v>
      </c>
      <c r="F2142" s="5">
        <v>678.36</v>
      </c>
      <c r="G2142" s="5" t="s">
        <v>81</v>
      </c>
      <c r="H2142" s="6">
        <v>45213</v>
      </c>
    </row>
    <row r="2143" spans="1:8" x14ac:dyDescent="0.25">
      <c r="A2143" s="5">
        <v>2142</v>
      </c>
      <c r="B2143" s="5" t="s">
        <v>36</v>
      </c>
      <c r="C2143" s="5" t="s">
        <v>15</v>
      </c>
      <c r="D2143" s="5" t="s">
        <v>28</v>
      </c>
      <c r="E2143" s="6">
        <v>44895</v>
      </c>
      <c r="F2143" s="5">
        <v>187.09</v>
      </c>
      <c r="G2143" s="5" t="s">
        <v>81</v>
      </c>
      <c r="H2143" s="6">
        <v>44915</v>
      </c>
    </row>
    <row r="2144" spans="1:8" x14ac:dyDescent="0.25">
      <c r="A2144" s="5">
        <v>2143</v>
      </c>
      <c r="B2144" s="5" t="s">
        <v>36</v>
      </c>
      <c r="C2144" s="5" t="s">
        <v>11</v>
      </c>
      <c r="D2144" s="5" t="s">
        <v>24</v>
      </c>
      <c r="E2144" s="6">
        <v>44834</v>
      </c>
      <c r="F2144" s="5">
        <v>128.83000000000001</v>
      </c>
      <c r="G2144" s="5" t="s">
        <v>82</v>
      </c>
      <c r="H2144" s="5" t="s">
        <v>83</v>
      </c>
    </row>
    <row r="2145" spans="1:8" x14ac:dyDescent="0.25">
      <c r="A2145" s="5">
        <v>2144</v>
      </c>
      <c r="B2145" s="5" t="s">
        <v>62</v>
      </c>
      <c r="C2145" s="5" t="s">
        <v>7</v>
      </c>
      <c r="D2145" s="5" t="s">
        <v>22</v>
      </c>
      <c r="E2145" s="6">
        <v>45481</v>
      </c>
      <c r="F2145" s="5">
        <v>879.25</v>
      </c>
      <c r="G2145" s="5" t="s">
        <v>81</v>
      </c>
      <c r="H2145" s="6">
        <v>45489</v>
      </c>
    </row>
    <row r="2146" spans="1:8" x14ac:dyDescent="0.25">
      <c r="A2146" s="5">
        <v>2145</v>
      </c>
      <c r="B2146" s="5" t="s">
        <v>66</v>
      </c>
      <c r="C2146" s="5" t="s">
        <v>5</v>
      </c>
      <c r="D2146" s="5" t="s">
        <v>26</v>
      </c>
      <c r="E2146" s="6">
        <v>44893</v>
      </c>
      <c r="F2146" s="5">
        <v>311.7</v>
      </c>
      <c r="G2146" s="5" t="s">
        <v>82</v>
      </c>
      <c r="H2146" s="5" t="s">
        <v>83</v>
      </c>
    </row>
    <row r="2147" spans="1:8" x14ac:dyDescent="0.25">
      <c r="A2147" s="5">
        <v>2146</v>
      </c>
      <c r="B2147" s="5" t="s">
        <v>44</v>
      </c>
      <c r="C2147" s="5" t="s">
        <v>11</v>
      </c>
      <c r="D2147" s="5" t="s">
        <v>31</v>
      </c>
      <c r="E2147" s="6">
        <v>45097</v>
      </c>
      <c r="F2147" s="5">
        <v>221.81</v>
      </c>
      <c r="G2147" s="5" t="s">
        <v>82</v>
      </c>
      <c r="H2147" s="5" t="s">
        <v>83</v>
      </c>
    </row>
    <row r="2148" spans="1:8" x14ac:dyDescent="0.25">
      <c r="A2148" s="5">
        <v>2147</v>
      </c>
      <c r="B2148" s="5" t="s">
        <v>38</v>
      </c>
      <c r="C2148" s="5" t="s">
        <v>4</v>
      </c>
      <c r="D2148" s="5" t="s">
        <v>30</v>
      </c>
      <c r="E2148" s="6">
        <v>45232</v>
      </c>
      <c r="F2148" s="5">
        <v>236.77</v>
      </c>
      <c r="G2148" s="5" t="s">
        <v>81</v>
      </c>
      <c r="H2148" s="6">
        <v>45234</v>
      </c>
    </row>
    <row r="2149" spans="1:8" x14ac:dyDescent="0.25">
      <c r="A2149" s="5">
        <v>2148</v>
      </c>
      <c r="B2149" s="5" t="s">
        <v>66</v>
      </c>
      <c r="C2149" s="5" t="s">
        <v>7</v>
      </c>
      <c r="D2149" s="5" t="s">
        <v>24</v>
      </c>
      <c r="E2149" s="6">
        <v>45484</v>
      </c>
      <c r="F2149" s="5">
        <v>646.99</v>
      </c>
      <c r="G2149" s="5" t="s">
        <v>81</v>
      </c>
      <c r="H2149" s="6">
        <v>45492</v>
      </c>
    </row>
    <row r="2150" spans="1:8" x14ac:dyDescent="0.25">
      <c r="A2150" s="5">
        <v>2149</v>
      </c>
      <c r="B2150" s="5" t="s">
        <v>52</v>
      </c>
      <c r="C2150" s="5" t="s">
        <v>4</v>
      </c>
      <c r="D2150" s="5" t="s">
        <v>29</v>
      </c>
      <c r="E2150" s="6">
        <v>44872</v>
      </c>
      <c r="F2150" s="5">
        <v>158.30000000000001</v>
      </c>
      <c r="G2150" s="5" t="s">
        <v>82</v>
      </c>
      <c r="H2150" s="5" t="s">
        <v>83</v>
      </c>
    </row>
    <row r="2151" spans="1:8" x14ac:dyDescent="0.25">
      <c r="A2151" s="5">
        <v>2150</v>
      </c>
      <c r="B2151" s="5" t="s">
        <v>66</v>
      </c>
      <c r="C2151" s="5" t="s">
        <v>4</v>
      </c>
      <c r="D2151" s="5" t="s">
        <v>33</v>
      </c>
      <c r="E2151" s="6">
        <v>45413</v>
      </c>
      <c r="F2151" s="5">
        <v>420.99</v>
      </c>
      <c r="G2151" s="5" t="s">
        <v>81</v>
      </c>
      <c r="H2151" s="6">
        <v>45415</v>
      </c>
    </row>
    <row r="2152" spans="1:8" x14ac:dyDescent="0.25">
      <c r="A2152" s="5">
        <v>2151</v>
      </c>
      <c r="B2152" s="5" t="s">
        <v>62</v>
      </c>
      <c r="C2152" s="5" t="s">
        <v>14</v>
      </c>
      <c r="D2152" s="5" t="s">
        <v>30</v>
      </c>
      <c r="E2152" s="6">
        <v>44944</v>
      </c>
      <c r="F2152" s="5">
        <v>220.41</v>
      </c>
      <c r="G2152" s="5" t="s">
        <v>81</v>
      </c>
      <c r="H2152" s="6">
        <v>44962</v>
      </c>
    </row>
    <row r="2153" spans="1:8" x14ac:dyDescent="0.25">
      <c r="A2153" s="5">
        <v>2152</v>
      </c>
      <c r="B2153" s="5" t="s">
        <v>52</v>
      </c>
      <c r="C2153" s="5" t="s">
        <v>11</v>
      </c>
      <c r="D2153" s="5" t="s">
        <v>31</v>
      </c>
      <c r="E2153" s="6">
        <v>44841</v>
      </c>
      <c r="F2153" s="5">
        <v>873.89</v>
      </c>
      <c r="G2153" s="5" t="s">
        <v>82</v>
      </c>
      <c r="H2153" s="5" t="s">
        <v>83</v>
      </c>
    </row>
    <row r="2154" spans="1:8" x14ac:dyDescent="0.25">
      <c r="A2154" s="5">
        <v>2153</v>
      </c>
      <c r="B2154" s="5" t="s">
        <v>36</v>
      </c>
      <c r="C2154" s="5" t="s">
        <v>15</v>
      </c>
      <c r="D2154" s="5" t="s">
        <v>32</v>
      </c>
      <c r="E2154" s="6">
        <v>45079</v>
      </c>
      <c r="F2154" s="5">
        <v>499.78</v>
      </c>
      <c r="G2154" s="5" t="s">
        <v>82</v>
      </c>
      <c r="H2154" s="5" t="s">
        <v>83</v>
      </c>
    </row>
    <row r="2155" spans="1:8" x14ac:dyDescent="0.25">
      <c r="A2155" s="5">
        <v>2154</v>
      </c>
      <c r="B2155" s="5" t="s">
        <v>38</v>
      </c>
      <c r="C2155" s="5" t="s">
        <v>9</v>
      </c>
      <c r="D2155" s="5" t="s">
        <v>20</v>
      </c>
      <c r="E2155" s="6">
        <v>45323</v>
      </c>
      <c r="F2155" s="5">
        <v>614.28</v>
      </c>
      <c r="G2155" s="5" t="s">
        <v>81</v>
      </c>
      <c r="H2155" s="6">
        <v>45333</v>
      </c>
    </row>
    <row r="2156" spans="1:8" x14ac:dyDescent="0.25">
      <c r="A2156" s="5">
        <v>2155</v>
      </c>
      <c r="B2156" s="5" t="s">
        <v>74</v>
      </c>
      <c r="C2156" s="5" t="s">
        <v>9</v>
      </c>
      <c r="D2156" s="5" t="s">
        <v>28</v>
      </c>
      <c r="E2156" s="6">
        <v>44953</v>
      </c>
      <c r="F2156" s="5">
        <v>126.22</v>
      </c>
      <c r="G2156" s="5" t="s">
        <v>82</v>
      </c>
      <c r="H2156" s="5" t="s">
        <v>83</v>
      </c>
    </row>
    <row r="2157" spans="1:8" x14ac:dyDescent="0.25">
      <c r="A2157" s="5">
        <v>2156</v>
      </c>
      <c r="B2157" s="5" t="s">
        <v>42</v>
      </c>
      <c r="C2157" s="5" t="s">
        <v>2</v>
      </c>
      <c r="D2157" s="5" t="s">
        <v>30</v>
      </c>
      <c r="E2157" s="6">
        <v>45462</v>
      </c>
      <c r="F2157" s="5">
        <v>398.6</v>
      </c>
      <c r="G2157" s="5" t="s">
        <v>82</v>
      </c>
      <c r="H2157" s="5" t="s">
        <v>83</v>
      </c>
    </row>
    <row r="2158" spans="1:8" x14ac:dyDescent="0.25">
      <c r="A2158" s="5">
        <v>2157</v>
      </c>
      <c r="B2158" s="5" t="s">
        <v>64</v>
      </c>
      <c r="C2158" s="5" t="s">
        <v>14</v>
      </c>
      <c r="D2158" s="5" t="s">
        <v>26</v>
      </c>
      <c r="E2158" s="6">
        <v>45485</v>
      </c>
      <c r="F2158" s="5">
        <v>232.63</v>
      </c>
      <c r="G2158" s="5" t="s">
        <v>82</v>
      </c>
      <c r="H2158" s="5" t="s">
        <v>83</v>
      </c>
    </row>
    <row r="2159" spans="1:8" x14ac:dyDescent="0.25">
      <c r="A2159" s="5">
        <v>2158</v>
      </c>
      <c r="B2159" s="5" t="s">
        <v>52</v>
      </c>
      <c r="C2159" s="5" t="s">
        <v>10</v>
      </c>
      <c r="D2159" s="5" t="s">
        <v>24</v>
      </c>
      <c r="E2159" s="6">
        <v>45169</v>
      </c>
      <c r="F2159" s="5">
        <v>668.43</v>
      </c>
      <c r="G2159" s="5" t="s">
        <v>81</v>
      </c>
      <c r="H2159" s="6">
        <v>45175</v>
      </c>
    </row>
    <row r="2160" spans="1:8" x14ac:dyDescent="0.25">
      <c r="A2160" s="5">
        <v>2159</v>
      </c>
      <c r="B2160" s="5" t="s">
        <v>48</v>
      </c>
      <c r="C2160" s="5" t="s">
        <v>7</v>
      </c>
      <c r="D2160" s="5" t="s">
        <v>26</v>
      </c>
      <c r="E2160" s="6">
        <v>45186</v>
      </c>
      <c r="F2160" s="5">
        <v>743.57</v>
      </c>
      <c r="G2160" s="5" t="s">
        <v>81</v>
      </c>
      <c r="H2160" s="6">
        <v>45194</v>
      </c>
    </row>
    <row r="2161" spans="1:8" x14ac:dyDescent="0.25">
      <c r="A2161" s="5">
        <v>2160</v>
      </c>
      <c r="B2161" s="5" t="s">
        <v>56</v>
      </c>
      <c r="C2161" s="5" t="s">
        <v>14</v>
      </c>
      <c r="D2161" s="5" t="s">
        <v>31</v>
      </c>
      <c r="E2161" s="6">
        <v>44974</v>
      </c>
      <c r="F2161" s="5">
        <v>518.21</v>
      </c>
      <c r="G2161" s="5" t="s">
        <v>81</v>
      </c>
      <c r="H2161" s="6">
        <v>44992</v>
      </c>
    </row>
    <row r="2162" spans="1:8" x14ac:dyDescent="0.25">
      <c r="A2162" s="5">
        <v>2161</v>
      </c>
      <c r="B2162" s="5" t="s">
        <v>64</v>
      </c>
      <c r="C2162" s="5" t="s">
        <v>15</v>
      </c>
      <c r="D2162" s="5" t="s">
        <v>22</v>
      </c>
      <c r="E2162" s="6">
        <v>44839</v>
      </c>
      <c r="F2162" s="5">
        <v>801.57</v>
      </c>
      <c r="G2162" s="5" t="s">
        <v>82</v>
      </c>
      <c r="H2162" s="5" t="s">
        <v>83</v>
      </c>
    </row>
    <row r="2163" spans="1:8" x14ac:dyDescent="0.25">
      <c r="A2163" s="5">
        <v>2162</v>
      </c>
      <c r="B2163" s="5" t="s">
        <v>72</v>
      </c>
      <c r="C2163" s="5" t="s">
        <v>14</v>
      </c>
      <c r="D2163" s="5" t="s">
        <v>24</v>
      </c>
      <c r="E2163" s="6">
        <v>45233</v>
      </c>
      <c r="F2163" s="5">
        <v>651.16999999999996</v>
      </c>
      <c r="G2163" s="5" t="s">
        <v>82</v>
      </c>
      <c r="H2163" s="5" t="s">
        <v>83</v>
      </c>
    </row>
    <row r="2164" spans="1:8" x14ac:dyDescent="0.25">
      <c r="A2164" s="5">
        <v>2163</v>
      </c>
      <c r="B2164" s="5" t="s">
        <v>62</v>
      </c>
      <c r="C2164" s="5" t="s">
        <v>15</v>
      </c>
      <c r="D2164" s="5" t="s">
        <v>29</v>
      </c>
      <c r="E2164" s="6">
        <v>45106</v>
      </c>
      <c r="F2164" s="5">
        <v>186.98</v>
      </c>
      <c r="G2164" s="5" t="s">
        <v>81</v>
      </c>
      <c r="H2164" s="6">
        <v>45126</v>
      </c>
    </row>
    <row r="2165" spans="1:8" x14ac:dyDescent="0.25">
      <c r="A2165" s="5">
        <v>2164</v>
      </c>
      <c r="B2165" s="5" t="s">
        <v>42</v>
      </c>
      <c r="C2165" s="5" t="s">
        <v>5</v>
      </c>
      <c r="D2165" s="5" t="s">
        <v>24</v>
      </c>
      <c r="E2165" s="6">
        <v>44993</v>
      </c>
      <c r="F2165" s="5">
        <v>632.57000000000005</v>
      </c>
      <c r="G2165" s="5" t="s">
        <v>81</v>
      </c>
      <c r="H2165" s="6">
        <v>44997</v>
      </c>
    </row>
    <row r="2166" spans="1:8" x14ac:dyDescent="0.25">
      <c r="A2166" s="5">
        <v>2165</v>
      </c>
      <c r="B2166" s="5" t="s">
        <v>58</v>
      </c>
      <c r="C2166" s="5" t="s">
        <v>13</v>
      </c>
      <c r="D2166" s="5" t="s">
        <v>24</v>
      </c>
      <c r="E2166" s="6">
        <v>44957</v>
      </c>
      <c r="F2166" s="5">
        <v>893.21</v>
      </c>
      <c r="G2166" s="5" t="s">
        <v>81</v>
      </c>
      <c r="H2166" s="6">
        <v>44972</v>
      </c>
    </row>
    <row r="2167" spans="1:8" x14ac:dyDescent="0.25">
      <c r="A2167" s="5">
        <v>2166</v>
      </c>
      <c r="B2167" s="5" t="s">
        <v>40</v>
      </c>
      <c r="C2167" s="5" t="s">
        <v>2</v>
      </c>
      <c r="D2167" s="5" t="s">
        <v>20</v>
      </c>
      <c r="E2167" s="6">
        <v>45123</v>
      </c>
      <c r="F2167" s="5">
        <v>566.16999999999996</v>
      </c>
      <c r="G2167" s="5" t="s">
        <v>82</v>
      </c>
      <c r="H2167" s="5" t="s">
        <v>83</v>
      </c>
    </row>
    <row r="2168" spans="1:8" x14ac:dyDescent="0.25">
      <c r="A2168" s="5">
        <v>2167</v>
      </c>
      <c r="B2168" s="5" t="s">
        <v>48</v>
      </c>
      <c r="C2168" s="5" t="s">
        <v>15</v>
      </c>
      <c r="D2168" s="5" t="s">
        <v>29</v>
      </c>
      <c r="E2168" s="6">
        <v>45283</v>
      </c>
      <c r="F2168" s="5">
        <v>278.81</v>
      </c>
      <c r="G2168" s="5" t="s">
        <v>81</v>
      </c>
      <c r="H2168" s="6">
        <v>45303</v>
      </c>
    </row>
    <row r="2169" spans="1:8" x14ac:dyDescent="0.25">
      <c r="A2169" s="5">
        <v>2168</v>
      </c>
      <c r="B2169" s="5" t="s">
        <v>72</v>
      </c>
      <c r="C2169" s="5" t="s">
        <v>15</v>
      </c>
      <c r="D2169" s="5" t="s">
        <v>24</v>
      </c>
      <c r="E2169" s="6">
        <v>44792</v>
      </c>
      <c r="F2169" s="5">
        <v>633.9</v>
      </c>
      <c r="G2169" s="5" t="s">
        <v>81</v>
      </c>
      <c r="H2169" s="6">
        <v>44812</v>
      </c>
    </row>
    <row r="2170" spans="1:8" x14ac:dyDescent="0.25">
      <c r="A2170" s="5">
        <v>2169</v>
      </c>
      <c r="B2170" s="5" t="s">
        <v>70</v>
      </c>
      <c r="C2170" s="5" t="s">
        <v>15</v>
      </c>
      <c r="D2170" s="5" t="s">
        <v>33</v>
      </c>
      <c r="E2170" s="6">
        <v>45455</v>
      </c>
      <c r="F2170" s="5">
        <v>103.23</v>
      </c>
      <c r="G2170" s="5" t="s">
        <v>81</v>
      </c>
      <c r="H2170" s="6">
        <v>45475</v>
      </c>
    </row>
    <row r="2171" spans="1:8" x14ac:dyDescent="0.25">
      <c r="A2171" s="5">
        <v>2170</v>
      </c>
      <c r="B2171" s="5" t="s">
        <v>74</v>
      </c>
      <c r="C2171" s="5" t="s">
        <v>11</v>
      </c>
      <c r="D2171" s="5" t="s">
        <v>26</v>
      </c>
      <c r="E2171" s="6">
        <v>45213</v>
      </c>
      <c r="F2171" s="5">
        <v>738.29</v>
      </c>
      <c r="G2171" s="5" t="s">
        <v>81</v>
      </c>
      <c r="H2171" s="6">
        <v>45225</v>
      </c>
    </row>
    <row r="2172" spans="1:8" x14ac:dyDescent="0.25">
      <c r="A2172" s="5">
        <v>2171</v>
      </c>
      <c r="B2172" s="5" t="s">
        <v>48</v>
      </c>
      <c r="C2172" s="5" t="s">
        <v>5</v>
      </c>
      <c r="D2172" s="5" t="s">
        <v>31</v>
      </c>
      <c r="E2172" s="6">
        <v>45090</v>
      </c>
      <c r="F2172" s="5">
        <v>794.63</v>
      </c>
      <c r="G2172" s="5" t="s">
        <v>82</v>
      </c>
      <c r="H2172" s="5" t="s">
        <v>83</v>
      </c>
    </row>
    <row r="2173" spans="1:8" x14ac:dyDescent="0.25">
      <c r="A2173" s="5">
        <v>2172</v>
      </c>
      <c r="B2173" s="5" t="s">
        <v>36</v>
      </c>
      <c r="C2173" s="5" t="s">
        <v>5</v>
      </c>
      <c r="D2173" s="5" t="s">
        <v>28</v>
      </c>
      <c r="E2173" s="6">
        <v>45429</v>
      </c>
      <c r="F2173" s="5">
        <v>339.1</v>
      </c>
      <c r="G2173" s="5" t="s">
        <v>82</v>
      </c>
      <c r="H2173" s="5" t="s">
        <v>83</v>
      </c>
    </row>
    <row r="2174" spans="1:8" x14ac:dyDescent="0.25">
      <c r="A2174" s="5">
        <v>2173</v>
      </c>
      <c r="B2174" s="5" t="s">
        <v>52</v>
      </c>
      <c r="C2174" s="5" t="s">
        <v>11</v>
      </c>
      <c r="D2174" s="5" t="s">
        <v>32</v>
      </c>
      <c r="E2174" s="6">
        <v>45238</v>
      </c>
      <c r="F2174" s="5">
        <v>804.2</v>
      </c>
      <c r="G2174" s="5" t="s">
        <v>81</v>
      </c>
      <c r="H2174" s="6">
        <v>45250</v>
      </c>
    </row>
    <row r="2175" spans="1:8" x14ac:dyDescent="0.25">
      <c r="A2175" s="5">
        <v>2174</v>
      </c>
      <c r="B2175" s="5" t="s">
        <v>66</v>
      </c>
      <c r="C2175" s="5" t="s">
        <v>4</v>
      </c>
      <c r="D2175" s="5" t="s">
        <v>28</v>
      </c>
      <c r="E2175" s="6">
        <v>45239</v>
      </c>
      <c r="F2175" s="5">
        <v>153.88</v>
      </c>
      <c r="G2175" s="5" t="s">
        <v>82</v>
      </c>
      <c r="H2175" s="5" t="s">
        <v>83</v>
      </c>
    </row>
    <row r="2176" spans="1:8" x14ac:dyDescent="0.25">
      <c r="A2176" s="5">
        <v>2175</v>
      </c>
      <c r="B2176" s="5" t="s">
        <v>36</v>
      </c>
      <c r="C2176" s="5" t="s">
        <v>10</v>
      </c>
      <c r="D2176" s="5" t="s">
        <v>30</v>
      </c>
      <c r="E2176" s="6">
        <v>45145</v>
      </c>
      <c r="F2176" s="5">
        <v>688.56</v>
      </c>
      <c r="G2176" s="5" t="s">
        <v>81</v>
      </c>
      <c r="H2176" s="6">
        <v>45151</v>
      </c>
    </row>
    <row r="2177" spans="1:8" x14ac:dyDescent="0.25">
      <c r="A2177" s="5">
        <v>2176</v>
      </c>
      <c r="B2177" s="5" t="s">
        <v>64</v>
      </c>
      <c r="C2177" s="5" t="s">
        <v>13</v>
      </c>
      <c r="D2177" s="5" t="s">
        <v>20</v>
      </c>
      <c r="E2177" s="6">
        <v>45459</v>
      </c>
      <c r="F2177" s="5">
        <v>936.79</v>
      </c>
      <c r="G2177" s="5" t="s">
        <v>82</v>
      </c>
      <c r="H2177" s="5" t="s">
        <v>83</v>
      </c>
    </row>
    <row r="2178" spans="1:8" x14ac:dyDescent="0.25">
      <c r="A2178" s="5">
        <v>2177</v>
      </c>
      <c r="B2178" s="5" t="s">
        <v>60</v>
      </c>
      <c r="C2178" s="5" t="s">
        <v>10</v>
      </c>
      <c r="D2178" s="5" t="s">
        <v>31</v>
      </c>
      <c r="E2178" s="6">
        <v>44819</v>
      </c>
      <c r="F2178" s="5">
        <v>944.97</v>
      </c>
      <c r="G2178" s="5" t="s">
        <v>82</v>
      </c>
      <c r="H2178" s="5" t="s">
        <v>83</v>
      </c>
    </row>
    <row r="2179" spans="1:8" x14ac:dyDescent="0.25">
      <c r="A2179" s="5">
        <v>2178</v>
      </c>
      <c r="B2179" s="5" t="s">
        <v>68</v>
      </c>
      <c r="C2179" s="5" t="s">
        <v>5</v>
      </c>
      <c r="D2179" s="5" t="s">
        <v>29</v>
      </c>
      <c r="E2179" s="6">
        <v>45260</v>
      </c>
      <c r="F2179" s="5">
        <v>625.29</v>
      </c>
      <c r="G2179" s="5" t="s">
        <v>81</v>
      </c>
      <c r="H2179" s="6">
        <v>45264</v>
      </c>
    </row>
    <row r="2180" spans="1:8" x14ac:dyDescent="0.25">
      <c r="A2180" s="5">
        <v>2179</v>
      </c>
      <c r="B2180" s="5" t="s">
        <v>68</v>
      </c>
      <c r="C2180" s="5" t="s">
        <v>10</v>
      </c>
      <c r="D2180" s="5" t="s">
        <v>26</v>
      </c>
      <c r="E2180" s="6">
        <v>45097</v>
      </c>
      <c r="F2180" s="5">
        <v>898.33</v>
      </c>
      <c r="G2180" s="5" t="s">
        <v>81</v>
      </c>
      <c r="H2180" s="6">
        <v>45103</v>
      </c>
    </row>
    <row r="2181" spans="1:8" x14ac:dyDescent="0.25">
      <c r="A2181" s="5">
        <v>2180</v>
      </c>
      <c r="B2181" s="5" t="s">
        <v>42</v>
      </c>
      <c r="C2181" s="5" t="s">
        <v>13</v>
      </c>
      <c r="D2181" s="5" t="s">
        <v>30</v>
      </c>
      <c r="E2181" s="6">
        <v>45031</v>
      </c>
      <c r="F2181" s="5">
        <v>418.92</v>
      </c>
      <c r="G2181" s="5" t="s">
        <v>81</v>
      </c>
      <c r="H2181" s="6">
        <v>45046</v>
      </c>
    </row>
    <row r="2182" spans="1:8" x14ac:dyDescent="0.25">
      <c r="A2182" s="5">
        <v>2181</v>
      </c>
      <c r="B2182" s="5" t="s">
        <v>68</v>
      </c>
      <c r="C2182" s="5" t="s">
        <v>14</v>
      </c>
      <c r="D2182" s="5" t="s">
        <v>22</v>
      </c>
      <c r="E2182" s="6">
        <v>45007</v>
      </c>
      <c r="F2182" s="5">
        <v>558.79</v>
      </c>
      <c r="G2182" s="5" t="s">
        <v>81</v>
      </c>
      <c r="H2182" s="6">
        <v>45025</v>
      </c>
    </row>
    <row r="2183" spans="1:8" x14ac:dyDescent="0.25">
      <c r="A2183" s="5">
        <v>2182</v>
      </c>
      <c r="B2183" s="5" t="s">
        <v>36</v>
      </c>
      <c r="C2183" s="5" t="s">
        <v>2</v>
      </c>
      <c r="D2183" s="5" t="s">
        <v>32</v>
      </c>
      <c r="E2183" s="6">
        <v>45436</v>
      </c>
      <c r="F2183" s="5">
        <v>267.18</v>
      </c>
      <c r="G2183" s="5" t="s">
        <v>81</v>
      </c>
      <c r="H2183" s="6">
        <v>45437</v>
      </c>
    </row>
    <row r="2184" spans="1:8" x14ac:dyDescent="0.25">
      <c r="A2184" s="5">
        <v>2183</v>
      </c>
      <c r="B2184" s="5" t="s">
        <v>46</v>
      </c>
      <c r="C2184" s="5" t="s">
        <v>7</v>
      </c>
      <c r="D2184" s="5" t="s">
        <v>30</v>
      </c>
      <c r="E2184" s="6">
        <v>45036</v>
      </c>
      <c r="F2184" s="5">
        <v>530.48</v>
      </c>
      <c r="G2184" s="5" t="s">
        <v>81</v>
      </c>
      <c r="H2184" s="6">
        <v>45044</v>
      </c>
    </row>
    <row r="2185" spans="1:8" x14ac:dyDescent="0.25">
      <c r="A2185" s="5">
        <v>2184</v>
      </c>
      <c r="B2185" s="5" t="s">
        <v>44</v>
      </c>
      <c r="C2185" s="5" t="s">
        <v>10</v>
      </c>
      <c r="D2185" s="5" t="s">
        <v>20</v>
      </c>
      <c r="E2185" s="6">
        <v>44806</v>
      </c>
      <c r="F2185" s="5">
        <v>814.45</v>
      </c>
      <c r="G2185" s="5" t="s">
        <v>81</v>
      </c>
      <c r="H2185" s="6">
        <v>44812</v>
      </c>
    </row>
    <row r="2186" spans="1:8" x14ac:dyDescent="0.25">
      <c r="A2186" s="5">
        <v>2185</v>
      </c>
      <c r="B2186" s="5" t="s">
        <v>60</v>
      </c>
      <c r="C2186" s="5" t="s">
        <v>10</v>
      </c>
      <c r="D2186" s="5" t="s">
        <v>32</v>
      </c>
      <c r="E2186" s="6">
        <v>44834</v>
      </c>
      <c r="F2186" s="5">
        <v>706.3</v>
      </c>
      <c r="G2186" s="5" t="s">
        <v>82</v>
      </c>
      <c r="H2186" s="5" t="s">
        <v>83</v>
      </c>
    </row>
    <row r="2187" spans="1:8" x14ac:dyDescent="0.25">
      <c r="A2187" s="5">
        <v>2186</v>
      </c>
      <c r="B2187" s="5" t="s">
        <v>68</v>
      </c>
      <c r="C2187" s="5" t="s">
        <v>2</v>
      </c>
      <c r="D2187" s="5" t="s">
        <v>26</v>
      </c>
      <c r="E2187" s="6">
        <v>45188</v>
      </c>
      <c r="F2187" s="5">
        <v>397.16</v>
      </c>
      <c r="G2187" s="5" t="s">
        <v>82</v>
      </c>
      <c r="H2187" s="5" t="s">
        <v>83</v>
      </c>
    </row>
    <row r="2188" spans="1:8" x14ac:dyDescent="0.25">
      <c r="A2188" s="5">
        <v>2187</v>
      </c>
      <c r="B2188" s="5" t="s">
        <v>38</v>
      </c>
      <c r="C2188" s="5" t="s">
        <v>4</v>
      </c>
      <c r="D2188" s="5" t="s">
        <v>29</v>
      </c>
      <c r="E2188" s="6">
        <v>45338</v>
      </c>
      <c r="F2188" s="5">
        <v>719.41</v>
      </c>
      <c r="G2188" s="5" t="s">
        <v>81</v>
      </c>
      <c r="H2188" s="6">
        <v>45340</v>
      </c>
    </row>
    <row r="2189" spans="1:8" x14ac:dyDescent="0.25">
      <c r="A2189" s="5">
        <v>2188</v>
      </c>
      <c r="B2189" s="5" t="s">
        <v>48</v>
      </c>
      <c r="C2189" s="5" t="s">
        <v>9</v>
      </c>
      <c r="D2189" s="5" t="s">
        <v>28</v>
      </c>
      <c r="E2189" s="6">
        <v>45350</v>
      </c>
      <c r="F2189" s="5">
        <v>340.56</v>
      </c>
      <c r="G2189" s="5" t="s">
        <v>81</v>
      </c>
      <c r="H2189" s="6">
        <v>45360</v>
      </c>
    </row>
    <row r="2190" spans="1:8" x14ac:dyDescent="0.25">
      <c r="A2190" s="5">
        <v>2189</v>
      </c>
      <c r="B2190" s="5" t="s">
        <v>72</v>
      </c>
      <c r="C2190" s="5" t="s">
        <v>10</v>
      </c>
      <c r="D2190" s="5" t="s">
        <v>26</v>
      </c>
      <c r="E2190" s="6">
        <v>45025</v>
      </c>
      <c r="F2190" s="5">
        <v>463.98</v>
      </c>
      <c r="G2190" s="5" t="s">
        <v>81</v>
      </c>
      <c r="H2190" s="6">
        <v>45031</v>
      </c>
    </row>
    <row r="2191" spans="1:8" x14ac:dyDescent="0.25">
      <c r="A2191" s="5">
        <v>2190</v>
      </c>
      <c r="B2191" s="5" t="s">
        <v>60</v>
      </c>
      <c r="C2191" s="5" t="s">
        <v>9</v>
      </c>
      <c r="D2191" s="5" t="s">
        <v>30</v>
      </c>
      <c r="E2191" s="6">
        <v>45234</v>
      </c>
      <c r="F2191" s="5">
        <v>296.98</v>
      </c>
      <c r="G2191" s="5" t="s">
        <v>81</v>
      </c>
      <c r="H2191" s="6">
        <v>45244</v>
      </c>
    </row>
    <row r="2192" spans="1:8" x14ac:dyDescent="0.25">
      <c r="A2192" s="5">
        <v>2191</v>
      </c>
      <c r="B2192" s="5" t="s">
        <v>62</v>
      </c>
      <c r="C2192" s="5" t="s">
        <v>15</v>
      </c>
      <c r="D2192" s="5" t="s">
        <v>33</v>
      </c>
      <c r="E2192" s="6">
        <v>44945</v>
      </c>
      <c r="F2192" s="5">
        <v>730.97</v>
      </c>
      <c r="G2192" s="5" t="s">
        <v>81</v>
      </c>
      <c r="H2192" s="6">
        <v>44965</v>
      </c>
    </row>
    <row r="2193" spans="1:8" x14ac:dyDescent="0.25">
      <c r="A2193" s="5">
        <v>2192</v>
      </c>
      <c r="B2193" s="5" t="s">
        <v>74</v>
      </c>
      <c r="C2193" s="5" t="s">
        <v>15</v>
      </c>
      <c r="D2193" s="5" t="s">
        <v>26</v>
      </c>
      <c r="E2193" s="6">
        <v>45257</v>
      </c>
      <c r="F2193" s="5">
        <v>282.42</v>
      </c>
      <c r="G2193" s="5" t="s">
        <v>82</v>
      </c>
      <c r="H2193" s="5" t="s">
        <v>83</v>
      </c>
    </row>
    <row r="2194" spans="1:8" x14ac:dyDescent="0.25">
      <c r="A2194" s="5">
        <v>2193</v>
      </c>
      <c r="B2194" s="5" t="s">
        <v>64</v>
      </c>
      <c r="C2194" s="5" t="s">
        <v>14</v>
      </c>
      <c r="D2194" s="5" t="s">
        <v>20</v>
      </c>
      <c r="E2194" s="6">
        <v>44943</v>
      </c>
      <c r="F2194" s="5">
        <v>722.78</v>
      </c>
      <c r="G2194" s="5" t="s">
        <v>81</v>
      </c>
      <c r="H2194" s="6">
        <v>44961</v>
      </c>
    </row>
    <row r="2195" spans="1:8" x14ac:dyDescent="0.25">
      <c r="A2195" s="5">
        <v>2194</v>
      </c>
      <c r="B2195" s="5" t="s">
        <v>40</v>
      </c>
      <c r="C2195" s="5" t="s">
        <v>7</v>
      </c>
      <c r="D2195" s="5" t="s">
        <v>30</v>
      </c>
      <c r="E2195" s="6">
        <v>44836</v>
      </c>
      <c r="F2195" s="5">
        <v>234.89</v>
      </c>
      <c r="G2195" s="5" t="s">
        <v>81</v>
      </c>
      <c r="H2195" s="6">
        <v>44844</v>
      </c>
    </row>
    <row r="2196" spans="1:8" x14ac:dyDescent="0.25">
      <c r="A2196" s="5">
        <v>2195</v>
      </c>
      <c r="B2196" s="5" t="s">
        <v>44</v>
      </c>
      <c r="C2196" s="5" t="s">
        <v>15</v>
      </c>
      <c r="D2196" s="5" t="s">
        <v>29</v>
      </c>
      <c r="E2196" s="6">
        <v>45348</v>
      </c>
      <c r="F2196" s="5">
        <v>708.39</v>
      </c>
      <c r="G2196" s="5" t="s">
        <v>81</v>
      </c>
      <c r="H2196" s="6">
        <v>45368</v>
      </c>
    </row>
    <row r="2197" spans="1:8" x14ac:dyDescent="0.25">
      <c r="A2197" s="5">
        <v>2196</v>
      </c>
      <c r="B2197" s="5" t="s">
        <v>44</v>
      </c>
      <c r="C2197" s="5" t="s">
        <v>13</v>
      </c>
      <c r="D2197" s="5" t="s">
        <v>33</v>
      </c>
      <c r="E2197" s="6">
        <v>45503</v>
      </c>
      <c r="F2197" s="5">
        <v>747.09</v>
      </c>
      <c r="G2197" s="5" t="s">
        <v>81</v>
      </c>
      <c r="H2197" s="6">
        <v>45518</v>
      </c>
    </row>
    <row r="2198" spans="1:8" x14ac:dyDescent="0.25">
      <c r="A2198" s="5">
        <v>2197</v>
      </c>
      <c r="B2198" s="5" t="s">
        <v>62</v>
      </c>
      <c r="C2198" s="5" t="s">
        <v>5</v>
      </c>
      <c r="D2198" s="5" t="s">
        <v>29</v>
      </c>
      <c r="E2198" s="6">
        <v>44879</v>
      </c>
      <c r="F2198" s="5">
        <v>146.65</v>
      </c>
      <c r="G2198" s="5" t="s">
        <v>82</v>
      </c>
      <c r="H2198" s="5" t="s">
        <v>83</v>
      </c>
    </row>
    <row r="2199" spans="1:8" x14ac:dyDescent="0.25">
      <c r="A2199" s="5">
        <v>2198</v>
      </c>
      <c r="B2199" s="5" t="s">
        <v>52</v>
      </c>
      <c r="C2199" s="5" t="s">
        <v>2</v>
      </c>
      <c r="D2199" s="5" t="s">
        <v>32</v>
      </c>
      <c r="E2199" s="6">
        <v>45475</v>
      </c>
      <c r="F2199" s="5">
        <v>243.41</v>
      </c>
      <c r="G2199" s="5" t="s">
        <v>81</v>
      </c>
      <c r="H2199" s="6">
        <v>45476</v>
      </c>
    </row>
    <row r="2200" spans="1:8" x14ac:dyDescent="0.25">
      <c r="A2200" s="5">
        <v>2199</v>
      </c>
      <c r="B2200" s="5" t="s">
        <v>60</v>
      </c>
      <c r="C2200" s="5" t="s">
        <v>7</v>
      </c>
      <c r="D2200" s="5" t="s">
        <v>32</v>
      </c>
      <c r="E2200" s="6">
        <v>45293</v>
      </c>
      <c r="F2200" s="5">
        <v>713.65</v>
      </c>
      <c r="G2200" s="5" t="s">
        <v>82</v>
      </c>
      <c r="H2200" s="5" t="s">
        <v>83</v>
      </c>
    </row>
    <row r="2201" spans="1:8" x14ac:dyDescent="0.25">
      <c r="A2201" s="5">
        <v>2200</v>
      </c>
      <c r="B2201" s="5" t="s">
        <v>74</v>
      </c>
      <c r="C2201" s="5" t="s">
        <v>14</v>
      </c>
      <c r="D2201" s="5" t="s">
        <v>30</v>
      </c>
      <c r="E2201" s="6">
        <v>45191</v>
      </c>
      <c r="F2201" s="5">
        <v>429.59</v>
      </c>
      <c r="G2201" s="5" t="s">
        <v>81</v>
      </c>
      <c r="H2201" s="6">
        <v>45209</v>
      </c>
    </row>
    <row r="2202" spans="1:8" x14ac:dyDescent="0.25">
      <c r="A2202" s="5">
        <v>2201</v>
      </c>
      <c r="B2202" s="5" t="s">
        <v>70</v>
      </c>
      <c r="C2202" s="5" t="s">
        <v>10</v>
      </c>
      <c r="D2202" s="5" t="s">
        <v>28</v>
      </c>
      <c r="E2202" s="6">
        <v>45073</v>
      </c>
      <c r="F2202" s="5">
        <v>299.82</v>
      </c>
      <c r="G2202" s="5" t="s">
        <v>82</v>
      </c>
      <c r="H2202" s="5" t="s">
        <v>83</v>
      </c>
    </row>
    <row r="2203" spans="1:8" x14ac:dyDescent="0.25">
      <c r="A2203" s="5">
        <v>2202</v>
      </c>
      <c r="B2203" s="5" t="s">
        <v>54</v>
      </c>
      <c r="C2203" s="5" t="s">
        <v>7</v>
      </c>
      <c r="D2203" s="5" t="s">
        <v>26</v>
      </c>
      <c r="E2203" s="6">
        <v>45013</v>
      </c>
      <c r="F2203" s="5">
        <v>827.5</v>
      </c>
      <c r="G2203" s="5" t="s">
        <v>81</v>
      </c>
      <c r="H2203" s="6">
        <v>45021</v>
      </c>
    </row>
    <row r="2204" spans="1:8" x14ac:dyDescent="0.25">
      <c r="A2204" s="5">
        <v>2203</v>
      </c>
      <c r="B2204" s="5" t="s">
        <v>70</v>
      </c>
      <c r="C2204" s="5" t="s">
        <v>10</v>
      </c>
      <c r="D2204" s="5" t="s">
        <v>33</v>
      </c>
      <c r="E2204" s="6">
        <v>45392</v>
      </c>
      <c r="F2204" s="5">
        <v>505.37</v>
      </c>
      <c r="G2204" s="5" t="s">
        <v>82</v>
      </c>
      <c r="H2204" s="5" t="s">
        <v>83</v>
      </c>
    </row>
    <row r="2205" spans="1:8" x14ac:dyDescent="0.25">
      <c r="A2205" s="5">
        <v>2204</v>
      </c>
      <c r="B2205" s="5" t="s">
        <v>38</v>
      </c>
      <c r="C2205" s="5" t="s">
        <v>4</v>
      </c>
      <c r="D2205" s="5" t="s">
        <v>22</v>
      </c>
      <c r="E2205" s="6">
        <v>44815</v>
      </c>
      <c r="F2205" s="5">
        <v>855.75</v>
      </c>
      <c r="G2205" s="5" t="s">
        <v>82</v>
      </c>
      <c r="H2205" s="5" t="s">
        <v>83</v>
      </c>
    </row>
    <row r="2206" spans="1:8" x14ac:dyDescent="0.25">
      <c r="A2206" s="5">
        <v>2205</v>
      </c>
      <c r="B2206" s="5" t="s">
        <v>58</v>
      </c>
      <c r="C2206" s="5" t="s">
        <v>11</v>
      </c>
      <c r="D2206" s="5" t="s">
        <v>28</v>
      </c>
      <c r="E2206" s="6">
        <v>45429</v>
      </c>
      <c r="F2206" s="5">
        <v>343.65</v>
      </c>
      <c r="G2206" s="5" t="s">
        <v>82</v>
      </c>
      <c r="H2206" s="5" t="s">
        <v>83</v>
      </c>
    </row>
    <row r="2207" spans="1:8" x14ac:dyDescent="0.25">
      <c r="A2207" s="5">
        <v>2206</v>
      </c>
      <c r="B2207" s="5" t="s">
        <v>70</v>
      </c>
      <c r="C2207" s="5" t="s">
        <v>2</v>
      </c>
      <c r="D2207" s="5" t="s">
        <v>30</v>
      </c>
      <c r="E2207" s="6">
        <v>45226</v>
      </c>
      <c r="F2207" s="5">
        <v>939.31</v>
      </c>
      <c r="G2207" s="5" t="s">
        <v>81</v>
      </c>
      <c r="H2207" s="6">
        <v>45227</v>
      </c>
    </row>
    <row r="2208" spans="1:8" x14ac:dyDescent="0.25">
      <c r="A2208" s="5">
        <v>2207</v>
      </c>
      <c r="B2208" s="5" t="s">
        <v>46</v>
      </c>
      <c r="C2208" s="5" t="s">
        <v>15</v>
      </c>
      <c r="D2208" s="5" t="s">
        <v>32</v>
      </c>
      <c r="E2208" s="6">
        <v>45285</v>
      </c>
      <c r="F2208" s="5">
        <v>789.3</v>
      </c>
      <c r="G2208" s="5" t="s">
        <v>82</v>
      </c>
      <c r="H2208" s="5" t="s">
        <v>83</v>
      </c>
    </row>
    <row r="2209" spans="1:8" x14ac:dyDescent="0.25">
      <c r="A2209" s="5">
        <v>2208</v>
      </c>
      <c r="B2209" s="5" t="s">
        <v>70</v>
      </c>
      <c r="C2209" s="5" t="s">
        <v>10</v>
      </c>
      <c r="D2209" s="5" t="s">
        <v>33</v>
      </c>
      <c r="E2209" s="6">
        <v>45197</v>
      </c>
      <c r="F2209" s="5">
        <v>309.68</v>
      </c>
      <c r="G2209" s="5" t="s">
        <v>82</v>
      </c>
      <c r="H2209" s="5" t="s">
        <v>83</v>
      </c>
    </row>
    <row r="2210" spans="1:8" x14ac:dyDescent="0.25">
      <c r="A2210" s="5">
        <v>2209</v>
      </c>
      <c r="B2210" s="5" t="s">
        <v>36</v>
      </c>
      <c r="C2210" s="5" t="s">
        <v>10</v>
      </c>
      <c r="D2210" s="5" t="s">
        <v>24</v>
      </c>
      <c r="E2210" s="6">
        <v>44983</v>
      </c>
      <c r="F2210" s="5">
        <v>688.38</v>
      </c>
      <c r="G2210" s="5" t="s">
        <v>82</v>
      </c>
      <c r="H2210" s="5" t="s">
        <v>83</v>
      </c>
    </row>
    <row r="2211" spans="1:8" x14ac:dyDescent="0.25">
      <c r="A2211" s="5">
        <v>2210</v>
      </c>
      <c r="B2211" s="5" t="s">
        <v>66</v>
      </c>
      <c r="C2211" s="5" t="s">
        <v>5</v>
      </c>
      <c r="D2211" s="5" t="s">
        <v>31</v>
      </c>
      <c r="E2211" s="6">
        <v>44857</v>
      </c>
      <c r="F2211" s="5">
        <v>587.44000000000005</v>
      </c>
      <c r="G2211" s="5" t="s">
        <v>81</v>
      </c>
      <c r="H2211" s="6">
        <v>44861</v>
      </c>
    </row>
    <row r="2212" spans="1:8" x14ac:dyDescent="0.25">
      <c r="A2212" s="5">
        <v>2211</v>
      </c>
      <c r="B2212" s="5" t="s">
        <v>48</v>
      </c>
      <c r="C2212" s="5" t="s">
        <v>9</v>
      </c>
      <c r="D2212" s="5" t="s">
        <v>26</v>
      </c>
      <c r="E2212" s="6">
        <v>45148</v>
      </c>
      <c r="F2212" s="5">
        <v>536.86</v>
      </c>
      <c r="G2212" s="5" t="s">
        <v>81</v>
      </c>
      <c r="H2212" s="6">
        <v>45158</v>
      </c>
    </row>
    <row r="2213" spans="1:8" x14ac:dyDescent="0.25">
      <c r="A2213" s="5">
        <v>2212</v>
      </c>
      <c r="B2213" s="5" t="s">
        <v>40</v>
      </c>
      <c r="C2213" s="5" t="s">
        <v>2</v>
      </c>
      <c r="D2213" s="5" t="s">
        <v>24</v>
      </c>
      <c r="E2213" s="6">
        <v>45247</v>
      </c>
      <c r="F2213" s="5">
        <v>531.45000000000005</v>
      </c>
      <c r="G2213" s="5" t="s">
        <v>82</v>
      </c>
      <c r="H2213" s="5" t="s">
        <v>83</v>
      </c>
    </row>
    <row r="2214" spans="1:8" x14ac:dyDescent="0.25">
      <c r="A2214" s="5">
        <v>2213</v>
      </c>
      <c r="B2214" s="5" t="s">
        <v>70</v>
      </c>
      <c r="C2214" s="5" t="s">
        <v>15</v>
      </c>
      <c r="D2214" s="5" t="s">
        <v>20</v>
      </c>
      <c r="E2214" s="6">
        <v>44931</v>
      </c>
      <c r="F2214" s="5">
        <v>814.21</v>
      </c>
      <c r="G2214" s="5" t="s">
        <v>82</v>
      </c>
      <c r="H2214" s="5" t="s">
        <v>83</v>
      </c>
    </row>
    <row r="2215" spans="1:8" x14ac:dyDescent="0.25">
      <c r="A2215" s="5">
        <v>2214</v>
      </c>
      <c r="B2215" s="5" t="s">
        <v>42</v>
      </c>
      <c r="C2215" s="5" t="s">
        <v>2</v>
      </c>
      <c r="D2215" s="5" t="s">
        <v>30</v>
      </c>
      <c r="E2215" s="6">
        <v>45140</v>
      </c>
      <c r="F2215" s="5">
        <v>260.29000000000002</v>
      </c>
      <c r="G2215" s="5" t="s">
        <v>82</v>
      </c>
      <c r="H2215" s="5" t="s">
        <v>83</v>
      </c>
    </row>
    <row r="2216" spans="1:8" x14ac:dyDescent="0.25">
      <c r="A2216" s="5">
        <v>2215</v>
      </c>
      <c r="B2216" s="5" t="s">
        <v>42</v>
      </c>
      <c r="C2216" s="5" t="s">
        <v>11</v>
      </c>
      <c r="D2216" s="5" t="s">
        <v>20</v>
      </c>
      <c r="E2216" s="6">
        <v>45356</v>
      </c>
      <c r="F2216" s="5">
        <v>560.21</v>
      </c>
      <c r="G2216" s="5" t="s">
        <v>82</v>
      </c>
      <c r="H2216" s="5" t="s">
        <v>83</v>
      </c>
    </row>
    <row r="2217" spans="1:8" x14ac:dyDescent="0.25">
      <c r="A2217" s="5">
        <v>2216</v>
      </c>
      <c r="B2217" s="5" t="s">
        <v>42</v>
      </c>
      <c r="C2217" s="5" t="s">
        <v>5</v>
      </c>
      <c r="D2217" s="5" t="s">
        <v>32</v>
      </c>
      <c r="E2217" s="6">
        <v>44995</v>
      </c>
      <c r="F2217" s="5">
        <v>916.72</v>
      </c>
      <c r="G2217" s="5" t="s">
        <v>81</v>
      </c>
      <c r="H2217" s="6">
        <v>44999</v>
      </c>
    </row>
    <row r="2218" spans="1:8" x14ac:dyDescent="0.25">
      <c r="A2218" s="5">
        <v>2217</v>
      </c>
      <c r="B2218" s="5" t="s">
        <v>50</v>
      </c>
      <c r="C2218" s="5" t="s">
        <v>2</v>
      </c>
      <c r="D2218" s="5" t="s">
        <v>28</v>
      </c>
      <c r="E2218" s="6">
        <v>45034</v>
      </c>
      <c r="F2218" s="5">
        <v>154.69</v>
      </c>
      <c r="G2218" s="5" t="s">
        <v>81</v>
      </c>
      <c r="H2218" s="6">
        <v>45035</v>
      </c>
    </row>
    <row r="2219" spans="1:8" x14ac:dyDescent="0.25">
      <c r="A2219" s="5">
        <v>2218</v>
      </c>
      <c r="B2219" s="5" t="s">
        <v>66</v>
      </c>
      <c r="C2219" s="5" t="s">
        <v>9</v>
      </c>
      <c r="D2219" s="5" t="s">
        <v>24</v>
      </c>
      <c r="E2219" s="6">
        <v>44786</v>
      </c>
      <c r="F2219" s="5">
        <v>925.92</v>
      </c>
      <c r="G2219" s="5" t="s">
        <v>81</v>
      </c>
      <c r="H2219" s="6">
        <v>44796</v>
      </c>
    </row>
    <row r="2220" spans="1:8" x14ac:dyDescent="0.25">
      <c r="A2220" s="5">
        <v>2219</v>
      </c>
      <c r="B2220" s="5" t="s">
        <v>52</v>
      </c>
      <c r="C2220" s="5" t="s">
        <v>15</v>
      </c>
      <c r="D2220" s="5" t="s">
        <v>28</v>
      </c>
      <c r="E2220" s="6">
        <v>45069</v>
      </c>
      <c r="F2220" s="5">
        <v>319.7</v>
      </c>
      <c r="G2220" s="5" t="s">
        <v>82</v>
      </c>
      <c r="H2220" s="5" t="s">
        <v>83</v>
      </c>
    </row>
    <row r="2221" spans="1:8" x14ac:dyDescent="0.25">
      <c r="A2221" s="5">
        <v>2220</v>
      </c>
      <c r="B2221" s="5" t="s">
        <v>36</v>
      </c>
      <c r="C2221" s="5" t="s">
        <v>11</v>
      </c>
      <c r="D2221" s="5" t="s">
        <v>26</v>
      </c>
      <c r="E2221" s="6">
        <v>44813</v>
      </c>
      <c r="F2221" s="5">
        <v>681.95</v>
      </c>
      <c r="G2221" s="5" t="s">
        <v>82</v>
      </c>
      <c r="H2221" s="5" t="s">
        <v>83</v>
      </c>
    </row>
    <row r="2222" spans="1:8" x14ac:dyDescent="0.25">
      <c r="A2222" s="5">
        <v>2221</v>
      </c>
      <c r="B2222" s="5" t="s">
        <v>68</v>
      </c>
      <c r="C2222" s="5" t="s">
        <v>7</v>
      </c>
      <c r="D2222" s="5" t="s">
        <v>30</v>
      </c>
      <c r="E2222" s="6">
        <v>45128</v>
      </c>
      <c r="F2222" s="5">
        <v>218.65</v>
      </c>
      <c r="G2222" s="5" t="s">
        <v>82</v>
      </c>
      <c r="H2222" s="5" t="s">
        <v>83</v>
      </c>
    </row>
    <row r="2223" spans="1:8" x14ac:dyDescent="0.25">
      <c r="A2223" s="5">
        <v>2222</v>
      </c>
      <c r="B2223" s="5" t="s">
        <v>60</v>
      </c>
      <c r="C2223" s="5" t="s">
        <v>15</v>
      </c>
      <c r="D2223" s="5" t="s">
        <v>22</v>
      </c>
      <c r="E2223" s="6">
        <v>44994</v>
      </c>
      <c r="F2223" s="5">
        <v>655.41</v>
      </c>
      <c r="G2223" s="5" t="s">
        <v>81</v>
      </c>
      <c r="H2223" s="6">
        <v>45014</v>
      </c>
    </row>
    <row r="2224" spans="1:8" x14ac:dyDescent="0.25">
      <c r="A2224" s="5">
        <v>2223</v>
      </c>
      <c r="B2224" s="5" t="s">
        <v>42</v>
      </c>
      <c r="C2224" s="5" t="s">
        <v>14</v>
      </c>
      <c r="D2224" s="5" t="s">
        <v>31</v>
      </c>
      <c r="E2224" s="6">
        <v>45504</v>
      </c>
      <c r="F2224" s="5">
        <v>273.08999999999997</v>
      </c>
      <c r="G2224" s="5" t="s">
        <v>82</v>
      </c>
      <c r="H2224" s="5" t="s">
        <v>83</v>
      </c>
    </row>
    <row r="2225" spans="1:8" x14ac:dyDescent="0.25">
      <c r="A2225" s="5">
        <v>2224</v>
      </c>
      <c r="B2225" s="5" t="s">
        <v>48</v>
      </c>
      <c r="C2225" s="5" t="s">
        <v>7</v>
      </c>
      <c r="D2225" s="5" t="s">
        <v>33</v>
      </c>
      <c r="E2225" s="6">
        <v>44848</v>
      </c>
      <c r="F2225" s="5">
        <v>546.85</v>
      </c>
      <c r="G2225" s="5" t="s">
        <v>81</v>
      </c>
      <c r="H2225" s="6">
        <v>44856</v>
      </c>
    </row>
    <row r="2226" spans="1:8" x14ac:dyDescent="0.25">
      <c r="A2226" s="5">
        <v>2225</v>
      </c>
      <c r="B2226" s="5" t="s">
        <v>60</v>
      </c>
      <c r="C2226" s="5" t="s">
        <v>13</v>
      </c>
      <c r="D2226" s="5" t="s">
        <v>33</v>
      </c>
      <c r="E2226" s="6">
        <v>45403</v>
      </c>
      <c r="F2226" s="5">
        <v>908.97</v>
      </c>
      <c r="G2226" s="5" t="s">
        <v>81</v>
      </c>
      <c r="H2226" s="6">
        <v>45418</v>
      </c>
    </row>
    <row r="2227" spans="1:8" x14ac:dyDescent="0.25">
      <c r="A2227" s="5">
        <v>2226</v>
      </c>
      <c r="B2227" s="5" t="s">
        <v>72</v>
      </c>
      <c r="C2227" s="5" t="s">
        <v>10</v>
      </c>
      <c r="D2227" s="5" t="s">
        <v>31</v>
      </c>
      <c r="E2227" s="6">
        <v>45283</v>
      </c>
      <c r="F2227" s="5">
        <v>579.39</v>
      </c>
      <c r="G2227" s="5" t="s">
        <v>81</v>
      </c>
      <c r="H2227" s="6">
        <v>45289</v>
      </c>
    </row>
    <row r="2228" spans="1:8" x14ac:dyDescent="0.25">
      <c r="A2228" s="5">
        <v>2227</v>
      </c>
      <c r="B2228" s="5" t="s">
        <v>64</v>
      </c>
      <c r="C2228" s="5" t="s">
        <v>9</v>
      </c>
      <c r="D2228" s="5" t="s">
        <v>26</v>
      </c>
      <c r="E2228" s="6">
        <v>45325</v>
      </c>
      <c r="F2228" s="5">
        <v>485.8</v>
      </c>
      <c r="G2228" s="5" t="s">
        <v>81</v>
      </c>
      <c r="H2228" s="6">
        <v>45335</v>
      </c>
    </row>
    <row r="2229" spans="1:8" x14ac:dyDescent="0.25">
      <c r="A2229" s="5">
        <v>2228</v>
      </c>
      <c r="B2229" s="5" t="s">
        <v>56</v>
      </c>
      <c r="C2229" s="5" t="s">
        <v>4</v>
      </c>
      <c r="D2229" s="5" t="s">
        <v>26</v>
      </c>
      <c r="E2229" s="6">
        <v>45498</v>
      </c>
      <c r="F2229" s="5">
        <v>717.36</v>
      </c>
      <c r="G2229" s="5" t="s">
        <v>81</v>
      </c>
      <c r="H2229" s="6">
        <v>45500</v>
      </c>
    </row>
    <row r="2230" spans="1:8" x14ac:dyDescent="0.25">
      <c r="A2230" s="5">
        <v>2229</v>
      </c>
      <c r="B2230" s="5" t="s">
        <v>68</v>
      </c>
      <c r="C2230" s="5" t="s">
        <v>7</v>
      </c>
      <c r="D2230" s="5" t="s">
        <v>22</v>
      </c>
      <c r="E2230" s="6">
        <v>45014</v>
      </c>
      <c r="F2230" s="5">
        <v>347.34</v>
      </c>
      <c r="G2230" s="5" t="s">
        <v>81</v>
      </c>
      <c r="H2230" s="6">
        <v>45022</v>
      </c>
    </row>
    <row r="2231" spans="1:8" x14ac:dyDescent="0.25">
      <c r="A2231" s="5">
        <v>2230</v>
      </c>
      <c r="B2231" s="5" t="s">
        <v>66</v>
      </c>
      <c r="C2231" s="5" t="s">
        <v>4</v>
      </c>
      <c r="D2231" s="5" t="s">
        <v>32</v>
      </c>
      <c r="E2231" s="6">
        <v>44972</v>
      </c>
      <c r="F2231" s="5">
        <v>567.35</v>
      </c>
      <c r="G2231" s="5" t="s">
        <v>82</v>
      </c>
      <c r="H2231" s="5" t="s">
        <v>83</v>
      </c>
    </row>
    <row r="2232" spans="1:8" x14ac:dyDescent="0.25">
      <c r="A2232" s="5">
        <v>2231</v>
      </c>
      <c r="B2232" s="5" t="s">
        <v>40</v>
      </c>
      <c r="C2232" s="5" t="s">
        <v>10</v>
      </c>
      <c r="D2232" s="5" t="s">
        <v>22</v>
      </c>
      <c r="E2232" s="6">
        <v>45206</v>
      </c>
      <c r="F2232" s="5">
        <v>934.2</v>
      </c>
      <c r="G2232" s="5" t="s">
        <v>81</v>
      </c>
      <c r="H2232" s="6">
        <v>45212</v>
      </c>
    </row>
    <row r="2233" spans="1:8" x14ac:dyDescent="0.25">
      <c r="A2233" s="5">
        <v>2232</v>
      </c>
      <c r="B2233" s="5" t="s">
        <v>56</v>
      </c>
      <c r="C2233" s="5" t="s">
        <v>15</v>
      </c>
      <c r="D2233" s="5" t="s">
        <v>24</v>
      </c>
      <c r="E2233" s="6">
        <v>45266</v>
      </c>
      <c r="F2233" s="5">
        <v>658.14</v>
      </c>
      <c r="G2233" s="5" t="s">
        <v>82</v>
      </c>
      <c r="H2233" s="5" t="s">
        <v>83</v>
      </c>
    </row>
    <row r="2234" spans="1:8" x14ac:dyDescent="0.25">
      <c r="A2234" s="5">
        <v>2233</v>
      </c>
      <c r="B2234" s="5" t="s">
        <v>60</v>
      </c>
      <c r="C2234" s="5" t="s">
        <v>14</v>
      </c>
      <c r="D2234" s="5" t="s">
        <v>22</v>
      </c>
      <c r="E2234" s="6">
        <v>45244</v>
      </c>
      <c r="F2234" s="5">
        <v>713.99</v>
      </c>
      <c r="G2234" s="5" t="s">
        <v>82</v>
      </c>
      <c r="H2234" s="5" t="s">
        <v>83</v>
      </c>
    </row>
    <row r="2235" spans="1:8" x14ac:dyDescent="0.25">
      <c r="A2235" s="5">
        <v>2234</v>
      </c>
      <c r="B2235" s="5" t="s">
        <v>66</v>
      </c>
      <c r="C2235" s="5" t="s">
        <v>9</v>
      </c>
      <c r="D2235" s="5" t="s">
        <v>20</v>
      </c>
      <c r="E2235" s="6">
        <v>45381</v>
      </c>
      <c r="F2235" s="5">
        <v>483.61</v>
      </c>
      <c r="G2235" s="5" t="s">
        <v>81</v>
      </c>
      <c r="H2235" s="6">
        <v>45391</v>
      </c>
    </row>
    <row r="2236" spans="1:8" x14ac:dyDescent="0.25">
      <c r="A2236" s="5">
        <v>2235</v>
      </c>
      <c r="B2236" s="5" t="s">
        <v>66</v>
      </c>
      <c r="C2236" s="5" t="s">
        <v>4</v>
      </c>
      <c r="D2236" s="5" t="s">
        <v>31</v>
      </c>
      <c r="E2236" s="6">
        <v>45000</v>
      </c>
      <c r="F2236" s="5">
        <v>572.94000000000005</v>
      </c>
      <c r="G2236" s="5" t="s">
        <v>82</v>
      </c>
      <c r="H2236" s="5" t="s">
        <v>83</v>
      </c>
    </row>
    <row r="2237" spans="1:8" x14ac:dyDescent="0.25">
      <c r="A2237" s="5">
        <v>2236</v>
      </c>
      <c r="B2237" s="5" t="s">
        <v>42</v>
      </c>
      <c r="C2237" s="5" t="s">
        <v>10</v>
      </c>
      <c r="D2237" s="5" t="s">
        <v>22</v>
      </c>
      <c r="E2237" s="6">
        <v>45096</v>
      </c>
      <c r="F2237" s="5">
        <v>424.04</v>
      </c>
      <c r="G2237" s="5" t="s">
        <v>82</v>
      </c>
      <c r="H2237" s="5" t="s">
        <v>83</v>
      </c>
    </row>
    <row r="2238" spans="1:8" x14ac:dyDescent="0.25">
      <c r="A2238" s="5">
        <v>2237</v>
      </c>
      <c r="B2238" s="5" t="s">
        <v>40</v>
      </c>
      <c r="C2238" s="5" t="s">
        <v>5</v>
      </c>
      <c r="D2238" s="5" t="s">
        <v>24</v>
      </c>
      <c r="E2238" s="6">
        <v>44901</v>
      </c>
      <c r="F2238" s="5">
        <v>130.47</v>
      </c>
      <c r="G2238" s="5" t="s">
        <v>81</v>
      </c>
      <c r="H2238" s="6">
        <v>44905</v>
      </c>
    </row>
    <row r="2239" spans="1:8" x14ac:dyDescent="0.25">
      <c r="A2239" s="5">
        <v>2238</v>
      </c>
      <c r="B2239" s="5" t="s">
        <v>56</v>
      </c>
      <c r="C2239" s="5" t="s">
        <v>9</v>
      </c>
      <c r="D2239" s="5" t="s">
        <v>26</v>
      </c>
      <c r="E2239" s="6">
        <v>45049</v>
      </c>
      <c r="F2239" s="5">
        <v>178.73</v>
      </c>
      <c r="G2239" s="5" t="s">
        <v>82</v>
      </c>
      <c r="H2239" s="5" t="s">
        <v>83</v>
      </c>
    </row>
    <row r="2240" spans="1:8" x14ac:dyDescent="0.25">
      <c r="A2240" s="5">
        <v>2239</v>
      </c>
      <c r="B2240" s="5" t="s">
        <v>54</v>
      </c>
      <c r="C2240" s="5" t="s">
        <v>7</v>
      </c>
      <c r="D2240" s="5" t="s">
        <v>28</v>
      </c>
      <c r="E2240" s="6">
        <v>45128</v>
      </c>
      <c r="F2240" s="5">
        <v>991.65</v>
      </c>
      <c r="G2240" s="5" t="s">
        <v>81</v>
      </c>
      <c r="H2240" s="6">
        <v>45136</v>
      </c>
    </row>
    <row r="2241" spans="1:8" x14ac:dyDescent="0.25">
      <c r="A2241" s="5">
        <v>2240</v>
      </c>
      <c r="B2241" s="5" t="s">
        <v>66</v>
      </c>
      <c r="C2241" s="5" t="s">
        <v>5</v>
      </c>
      <c r="D2241" s="5" t="s">
        <v>26</v>
      </c>
      <c r="E2241" s="6">
        <v>45418</v>
      </c>
      <c r="F2241" s="5">
        <v>496.2</v>
      </c>
      <c r="G2241" s="5" t="s">
        <v>81</v>
      </c>
      <c r="H2241" s="6">
        <v>45422</v>
      </c>
    </row>
    <row r="2242" spans="1:8" x14ac:dyDescent="0.25">
      <c r="A2242" s="5">
        <v>2241</v>
      </c>
      <c r="B2242" s="5" t="s">
        <v>46</v>
      </c>
      <c r="C2242" s="5" t="s">
        <v>4</v>
      </c>
      <c r="D2242" s="5" t="s">
        <v>24</v>
      </c>
      <c r="E2242" s="6">
        <v>45132</v>
      </c>
      <c r="F2242" s="5">
        <v>118.96</v>
      </c>
      <c r="G2242" s="5" t="s">
        <v>81</v>
      </c>
      <c r="H2242" s="6">
        <v>45134</v>
      </c>
    </row>
    <row r="2243" spans="1:8" x14ac:dyDescent="0.25">
      <c r="A2243" s="5">
        <v>2242</v>
      </c>
      <c r="B2243" s="5" t="s">
        <v>66</v>
      </c>
      <c r="C2243" s="5" t="s">
        <v>13</v>
      </c>
      <c r="D2243" s="5" t="s">
        <v>32</v>
      </c>
      <c r="E2243" s="6">
        <v>45039</v>
      </c>
      <c r="F2243" s="5">
        <v>715.13</v>
      </c>
      <c r="G2243" s="5" t="s">
        <v>82</v>
      </c>
      <c r="H2243" s="5" t="s">
        <v>83</v>
      </c>
    </row>
    <row r="2244" spans="1:8" x14ac:dyDescent="0.25">
      <c r="A2244" s="5">
        <v>2243</v>
      </c>
      <c r="B2244" s="5" t="s">
        <v>56</v>
      </c>
      <c r="C2244" s="5" t="s">
        <v>15</v>
      </c>
      <c r="D2244" s="5" t="s">
        <v>32</v>
      </c>
      <c r="E2244" s="6">
        <v>44859</v>
      </c>
      <c r="F2244" s="5">
        <v>885.4</v>
      </c>
      <c r="G2244" s="5" t="s">
        <v>81</v>
      </c>
      <c r="H2244" s="6">
        <v>44879</v>
      </c>
    </row>
    <row r="2245" spans="1:8" x14ac:dyDescent="0.25">
      <c r="A2245" s="5">
        <v>2244</v>
      </c>
      <c r="B2245" s="5" t="s">
        <v>68</v>
      </c>
      <c r="C2245" s="5" t="s">
        <v>14</v>
      </c>
      <c r="D2245" s="5" t="s">
        <v>28</v>
      </c>
      <c r="E2245" s="6">
        <v>45172</v>
      </c>
      <c r="F2245" s="5">
        <v>741.2</v>
      </c>
      <c r="G2245" s="5" t="s">
        <v>81</v>
      </c>
      <c r="H2245" s="6">
        <v>45190</v>
      </c>
    </row>
    <row r="2246" spans="1:8" x14ac:dyDescent="0.25">
      <c r="A2246" s="5">
        <v>2245</v>
      </c>
      <c r="B2246" s="5" t="s">
        <v>38</v>
      </c>
      <c r="C2246" s="5" t="s">
        <v>10</v>
      </c>
      <c r="D2246" s="5" t="s">
        <v>20</v>
      </c>
      <c r="E2246" s="6">
        <v>45089</v>
      </c>
      <c r="F2246" s="5">
        <v>773.32</v>
      </c>
      <c r="G2246" s="5" t="s">
        <v>81</v>
      </c>
      <c r="H2246" s="6">
        <v>45095</v>
      </c>
    </row>
    <row r="2247" spans="1:8" x14ac:dyDescent="0.25">
      <c r="A2247" s="5">
        <v>2246</v>
      </c>
      <c r="B2247" s="5" t="s">
        <v>36</v>
      </c>
      <c r="C2247" s="5" t="s">
        <v>4</v>
      </c>
      <c r="D2247" s="5" t="s">
        <v>20</v>
      </c>
      <c r="E2247" s="6">
        <v>45231</v>
      </c>
      <c r="F2247" s="5">
        <v>477.68</v>
      </c>
      <c r="G2247" s="5" t="s">
        <v>82</v>
      </c>
      <c r="H2247" s="5" t="s">
        <v>83</v>
      </c>
    </row>
    <row r="2248" spans="1:8" x14ac:dyDescent="0.25">
      <c r="A2248" s="5">
        <v>2247</v>
      </c>
      <c r="B2248" s="5" t="s">
        <v>38</v>
      </c>
      <c r="C2248" s="5" t="s">
        <v>14</v>
      </c>
      <c r="D2248" s="5" t="s">
        <v>32</v>
      </c>
      <c r="E2248" s="6">
        <v>45065</v>
      </c>
      <c r="F2248" s="5">
        <v>110.39</v>
      </c>
      <c r="G2248" s="5" t="s">
        <v>82</v>
      </c>
      <c r="H2248" s="5" t="s">
        <v>83</v>
      </c>
    </row>
    <row r="2249" spans="1:8" x14ac:dyDescent="0.25">
      <c r="A2249" s="5">
        <v>2248</v>
      </c>
      <c r="B2249" s="5" t="s">
        <v>50</v>
      </c>
      <c r="C2249" s="5" t="s">
        <v>9</v>
      </c>
      <c r="D2249" s="5" t="s">
        <v>24</v>
      </c>
      <c r="E2249" s="6">
        <v>44813</v>
      </c>
      <c r="F2249" s="5">
        <v>465.07</v>
      </c>
      <c r="G2249" s="5" t="s">
        <v>82</v>
      </c>
      <c r="H2249" s="5" t="s">
        <v>83</v>
      </c>
    </row>
    <row r="2250" spans="1:8" x14ac:dyDescent="0.25">
      <c r="A2250" s="5">
        <v>2249</v>
      </c>
      <c r="B2250" s="5" t="s">
        <v>54</v>
      </c>
      <c r="C2250" s="5" t="s">
        <v>9</v>
      </c>
      <c r="D2250" s="5" t="s">
        <v>22</v>
      </c>
      <c r="E2250" s="6">
        <v>44884</v>
      </c>
      <c r="F2250" s="5">
        <v>964.66</v>
      </c>
      <c r="G2250" s="5" t="s">
        <v>82</v>
      </c>
      <c r="H2250" s="5" t="s">
        <v>83</v>
      </c>
    </row>
    <row r="2251" spans="1:8" x14ac:dyDescent="0.25">
      <c r="A2251" s="5">
        <v>2250</v>
      </c>
      <c r="B2251" s="5" t="s">
        <v>38</v>
      </c>
      <c r="C2251" s="5" t="s">
        <v>11</v>
      </c>
      <c r="D2251" s="5" t="s">
        <v>32</v>
      </c>
      <c r="E2251" s="6">
        <v>45176</v>
      </c>
      <c r="F2251" s="5">
        <v>307.43</v>
      </c>
      <c r="G2251" s="5" t="s">
        <v>81</v>
      </c>
      <c r="H2251" s="6">
        <v>45188</v>
      </c>
    </row>
    <row r="2252" spans="1:8" x14ac:dyDescent="0.25">
      <c r="A2252" s="5">
        <v>2251</v>
      </c>
      <c r="B2252" s="5" t="s">
        <v>74</v>
      </c>
      <c r="C2252" s="5" t="s">
        <v>15</v>
      </c>
      <c r="D2252" s="5" t="s">
        <v>31</v>
      </c>
      <c r="E2252" s="6">
        <v>45291</v>
      </c>
      <c r="F2252" s="5">
        <v>187.52</v>
      </c>
      <c r="G2252" s="5" t="s">
        <v>82</v>
      </c>
      <c r="H2252" s="5" t="s">
        <v>83</v>
      </c>
    </row>
    <row r="2253" spans="1:8" x14ac:dyDescent="0.25">
      <c r="A2253" s="5">
        <v>2252</v>
      </c>
      <c r="B2253" s="5" t="s">
        <v>68</v>
      </c>
      <c r="C2253" s="5" t="s">
        <v>13</v>
      </c>
      <c r="D2253" s="5" t="s">
        <v>20</v>
      </c>
      <c r="E2253" s="6">
        <v>44922</v>
      </c>
      <c r="F2253" s="5">
        <v>659.03</v>
      </c>
      <c r="G2253" s="5" t="s">
        <v>82</v>
      </c>
      <c r="H2253" s="5" t="s">
        <v>83</v>
      </c>
    </row>
    <row r="2254" spans="1:8" x14ac:dyDescent="0.25">
      <c r="A2254" s="5">
        <v>2253</v>
      </c>
      <c r="B2254" s="5" t="s">
        <v>62</v>
      </c>
      <c r="C2254" s="5" t="s">
        <v>13</v>
      </c>
      <c r="D2254" s="5" t="s">
        <v>29</v>
      </c>
      <c r="E2254" s="6">
        <v>44907</v>
      </c>
      <c r="F2254" s="5">
        <v>960.23</v>
      </c>
      <c r="G2254" s="5" t="s">
        <v>81</v>
      </c>
      <c r="H2254" s="6">
        <v>44922</v>
      </c>
    </row>
    <row r="2255" spans="1:8" x14ac:dyDescent="0.25">
      <c r="A2255" s="5">
        <v>2254</v>
      </c>
      <c r="B2255" s="5" t="s">
        <v>64</v>
      </c>
      <c r="C2255" s="5" t="s">
        <v>9</v>
      </c>
      <c r="D2255" s="5" t="s">
        <v>32</v>
      </c>
      <c r="E2255" s="6">
        <v>45149</v>
      </c>
      <c r="F2255" s="5">
        <v>699.66</v>
      </c>
      <c r="G2255" s="5" t="s">
        <v>81</v>
      </c>
      <c r="H2255" s="6">
        <v>45159</v>
      </c>
    </row>
    <row r="2256" spans="1:8" x14ac:dyDescent="0.25">
      <c r="A2256" s="5">
        <v>2255</v>
      </c>
      <c r="B2256" s="5" t="s">
        <v>74</v>
      </c>
      <c r="C2256" s="5" t="s">
        <v>14</v>
      </c>
      <c r="D2256" s="5" t="s">
        <v>31</v>
      </c>
      <c r="E2256" s="6">
        <v>45489</v>
      </c>
      <c r="F2256" s="5">
        <v>201.44</v>
      </c>
      <c r="G2256" s="5" t="s">
        <v>81</v>
      </c>
      <c r="H2256" s="6">
        <v>45507</v>
      </c>
    </row>
    <row r="2257" spans="1:8" x14ac:dyDescent="0.25">
      <c r="A2257" s="5">
        <v>2256</v>
      </c>
      <c r="B2257" s="5" t="s">
        <v>58</v>
      </c>
      <c r="C2257" s="5" t="s">
        <v>14</v>
      </c>
      <c r="D2257" s="5" t="s">
        <v>24</v>
      </c>
      <c r="E2257" s="6">
        <v>45411</v>
      </c>
      <c r="F2257" s="5">
        <v>279.49</v>
      </c>
      <c r="G2257" s="5" t="s">
        <v>81</v>
      </c>
      <c r="H2257" s="6">
        <v>45429</v>
      </c>
    </row>
    <row r="2258" spans="1:8" x14ac:dyDescent="0.25">
      <c r="A2258" s="5">
        <v>2257</v>
      </c>
      <c r="B2258" s="5" t="s">
        <v>58</v>
      </c>
      <c r="C2258" s="5" t="s">
        <v>4</v>
      </c>
      <c r="D2258" s="5" t="s">
        <v>31</v>
      </c>
      <c r="E2258" s="6">
        <v>45025</v>
      </c>
      <c r="F2258" s="5">
        <v>210.52</v>
      </c>
      <c r="G2258" s="5" t="s">
        <v>81</v>
      </c>
      <c r="H2258" s="6">
        <v>45027</v>
      </c>
    </row>
    <row r="2259" spans="1:8" x14ac:dyDescent="0.25">
      <c r="A2259" s="5">
        <v>2258</v>
      </c>
      <c r="B2259" s="5" t="s">
        <v>60</v>
      </c>
      <c r="C2259" s="5" t="s">
        <v>9</v>
      </c>
      <c r="D2259" s="5" t="s">
        <v>29</v>
      </c>
      <c r="E2259" s="6">
        <v>45160</v>
      </c>
      <c r="F2259" s="5">
        <v>299.38</v>
      </c>
      <c r="G2259" s="5" t="s">
        <v>81</v>
      </c>
      <c r="H2259" s="6">
        <v>45170</v>
      </c>
    </row>
    <row r="2260" spans="1:8" x14ac:dyDescent="0.25">
      <c r="A2260" s="5">
        <v>2259</v>
      </c>
      <c r="B2260" s="5" t="s">
        <v>44</v>
      </c>
      <c r="C2260" s="5" t="s">
        <v>13</v>
      </c>
      <c r="D2260" s="5" t="s">
        <v>32</v>
      </c>
      <c r="E2260" s="6">
        <v>45385</v>
      </c>
      <c r="F2260" s="5">
        <v>985.12</v>
      </c>
      <c r="G2260" s="5" t="s">
        <v>81</v>
      </c>
      <c r="H2260" s="6">
        <v>45400</v>
      </c>
    </row>
    <row r="2261" spans="1:8" x14ac:dyDescent="0.25">
      <c r="A2261" s="5">
        <v>2260</v>
      </c>
      <c r="B2261" s="5" t="s">
        <v>42</v>
      </c>
      <c r="C2261" s="5" t="s">
        <v>4</v>
      </c>
      <c r="D2261" s="5" t="s">
        <v>20</v>
      </c>
      <c r="E2261" s="6">
        <v>45503</v>
      </c>
      <c r="F2261" s="5">
        <v>648.53</v>
      </c>
      <c r="G2261" s="5" t="s">
        <v>82</v>
      </c>
      <c r="H2261" s="5" t="s">
        <v>83</v>
      </c>
    </row>
    <row r="2262" spans="1:8" x14ac:dyDescent="0.25">
      <c r="A2262" s="5">
        <v>2261</v>
      </c>
      <c r="B2262" s="5" t="s">
        <v>54</v>
      </c>
      <c r="C2262" s="5" t="s">
        <v>13</v>
      </c>
      <c r="D2262" s="5" t="s">
        <v>30</v>
      </c>
      <c r="E2262" s="6">
        <v>44934</v>
      </c>
      <c r="F2262" s="5">
        <v>362.38</v>
      </c>
      <c r="G2262" s="5" t="s">
        <v>81</v>
      </c>
      <c r="H2262" s="6">
        <v>44949</v>
      </c>
    </row>
    <row r="2263" spans="1:8" x14ac:dyDescent="0.25">
      <c r="A2263" s="5">
        <v>2262</v>
      </c>
      <c r="B2263" s="5" t="s">
        <v>50</v>
      </c>
      <c r="C2263" s="5" t="s">
        <v>2</v>
      </c>
      <c r="D2263" s="5" t="s">
        <v>22</v>
      </c>
      <c r="E2263" s="6">
        <v>44864</v>
      </c>
      <c r="F2263" s="5">
        <v>524.48</v>
      </c>
      <c r="G2263" s="5" t="s">
        <v>81</v>
      </c>
      <c r="H2263" s="6">
        <v>44865</v>
      </c>
    </row>
    <row r="2264" spans="1:8" x14ac:dyDescent="0.25">
      <c r="A2264" s="5">
        <v>2263</v>
      </c>
      <c r="B2264" s="5" t="s">
        <v>38</v>
      </c>
      <c r="C2264" s="5" t="s">
        <v>7</v>
      </c>
      <c r="D2264" s="5" t="s">
        <v>31</v>
      </c>
      <c r="E2264" s="6">
        <v>45207</v>
      </c>
      <c r="F2264" s="5">
        <v>296.76</v>
      </c>
      <c r="G2264" s="5" t="s">
        <v>81</v>
      </c>
      <c r="H2264" s="6">
        <v>45215</v>
      </c>
    </row>
    <row r="2265" spans="1:8" x14ac:dyDescent="0.25">
      <c r="A2265" s="5">
        <v>2264</v>
      </c>
      <c r="B2265" s="5" t="s">
        <v>56</v>
      </c>
      <c r="C2265" s="5" t="s">
        <v>10</v>
      </c>
      <c r="D2265" s="5" t="s">
        <v>32</v>
      </c>
      <c r="E2265" s="6">
        <v>44952</v>
      </c>
      <c r="F2265" s="5">
        <v>516.76</v>
      </c>
      <c r="G2265" s="5" t="s">
        <v>81</v>
      </c>
      <c r="H2265" s="6">
        <v>44958</v>
      </c>
    </row>
    <row r="2266" spans="1:8" x14ac:dyDescent="0.25">
      <c r="A2266" s="5">
        <v>2265</v>
      </c>
      <c r="B2266" s="5" t="s">
        <v>46</v>
      </c>
      <c r="C2266" s="5" t="s">
        <v>10</v>
      </c>
      <c r="D2266" s="5" t="s">
        <v>31</v>
      </c>
      <c r="E2266" s="6">
        <v>45453</v>
      </c>
      <c r="F2266" s="5">
        <v>128.41</v>
      </c>
      <c r="G2266" s="5" t="s">
        <v>81</v>
      </c>
      <c r="H2266" s="6">
        <v>45459</v>
      </c>
    </row>
    <row r="2267" spans="1:8" x14ac:dyDescent="0.25">
      <c r="A2267" s="5">
        <v>2266</v>
      </c>
      <c r="B2267" s="5" t="s">
        <v>58</v>
      </c>
      <c r="C2267" s="5" t="s">
        <v>4</v>
      </c>
      <c r="D2267" s="5" t="s">
        <v>22</v>
      </c>
      <c r="E2267" s="6">
        <v>45080</v>
      </c>
      <c r="F2267" s="5">
        <v>659.44</v>
      </c>
      <c r="G2267" s="5" t="s">
        <v>81</v>
      </c>
      <c r="H2267" s="6">
        <v>45082</v>
      </c>
    </row>
    <row r="2268" spans="1:8" x14ac:dyDescent="0.25">
      <c r="A2268" s="5">
        <v>2267</v>
      </c>
      <c r="B2268" s="5" t="s">
        <v>66</v>
      </c>
      <c r="C2268" s="5" t="s">
        <v>9</v>
      </c>
      <c r="D2268" s="5" t="s">
        <v>32</v>
      </c>
      <c r="E2268" s="6">
        <v>44908</v>
      </c>
      <c r="F2268" s="5">
        <v>495.28</v>
      </c>
      <c r="G2268" s="5" t="s">
        <v>81</v>
      </c>
      <c r="H2268" s="6">
        <v>44918</v>
      </c>
    </row>
    <row r="2269" spans="1:8" x14ac:dyDescent="0.25">
      <c r="A2269" s="5">
        <v>2268</v>
      </c>
      <c r="B2269" s="5" t="s">
        <v>38</v>
      </c>
      <c r="C2269" s="5" t="s">
        <v>13</v>
      </c>
      <c r="D2269" s="5" t="s">
        <v>29</v>
      </c>
      <c r="E2269" s="6">
        <v>45008</v>
      </c>
      <c r="F2269" s="5">
        <v>784.84</v>
      </c>
      <c r="G2269" s="5" t="s">
        <v>81</v>
      </c>
      <c r="H2269" s="6">
        <v>45023</v>
      </c>
    </row>
    <row r="2270" spans="1:8" x14ac:dyDescent="0.25">
      <c r="A2270" s="5">
        <v>2269</v>
      </c>
      <c r="B2270" s="5" t="s">
        <v>54</v>
      </c>
      <c r="C2270" s="5" t="s">
        <v>5</v>
      </c>
      <c r="D2270" s="5" t="s">
        <v>28</v>
      </c>
      <c r="E2270" s="6">
        <v>45213</v>
      </c>
      <c r="F2270" s="5">
        <v>108.64</v>
      </c>
      <c r="G2270" s="5" t="s">
        <v>81</v>
      </c>
      <c r="H2270" s="6">
        <v>45217</v>
      </c>
    </row>
    <row r="2271" spans="1:8" x14ac:dyDescent="0.25">
      <c r="A2271" s="5">
        <v>2270</v>
      </c>
      <c r="B2271" s="5" t="s">
        <v>50</v>
      </c>
      <c r="C2271" s="5" t="s">
        <v>13</v>
      </c>
      <c r="D2271" s="5" t="s">
        <v>33</v>
      </c>
      <c r="E2271" s="6">
        <v>45399</v>
      </c>
      <c r="F2271" s="5">
        <v>103.29</v>
      </c>
      <c r="G2271" s="5" t="s">
        <v>81</v>
      </c>
      <c r="H2271" s="6">
        <v>45414</v>
      </c>
    </row>
    <row r="2272" spans="1:8" x14ac:dyDescent="0.25">
      <c r="A2272" s="5">
        <v>2271</v>
      </c>
      <c r="B2272" s="5" t="s">
        <v>58</v>
      </c>
      <c r="C2272" s="5" t="s">
        <v>15</v>
      </c>
      <c r="D2272" s="5" t="s">
        <v>22</v>
      </c>
      <c r="E2272" s="6">
        <v>44857</v>
      </c>
      <c r="F2272" s="5">
        <v>876.24</v>
      </c>
      <c r="G2272" s="5" t="s">
        <v>82</v>
      </c>
      <c r="H2272" s="5" t="s">
        <v>83</v>
      </c>
    </row>
    <row r="2273" spans="1:8" x14ac:dyDescent="0.25">
      <c r="A2273" s="5">
        <v>2272</v>
      </c>
      <c r="B2273" s="5" t="s">
        <v>56</v>
      </c>
      <c r="C2273" s="5" t="s">
        <v>9</v>
      </c>
      <c r="D2273" s="5" t="s">
        <v>22</v>
      </c>
      <c r="E2273" s="6">
        <v>45489</v>
      </c>
      <c r="F2273" s="5">
        <v>497.73</v>
      </c>
      <c r="G2273" s="5" t="s">
        <v>82</v>
      </c>
      <c r="H2273" s="5" t="s">
        <v>83</v>
      </c>
    </row>
    <row r="2274" spans="1:8" x14ac:dyDescent="0.25">
      <c r="A2274" s="5">
        <v>2273</v>
      </c>
      <c r="B2274" s="5" t="s">
        <v>38</v>
      </c>
      <c r="C2274" s="5" t="s">
        <v>9</v>
      </c>
      <c r="D2274" s="5" t="s">
        <v>30</v>
      </c>
      <c r="E2274" s="6">
        <v>44939</v>
      </c>
      <c r="F2274" s="5">
        <v>766.4</v>
      </c>
      <c r="G2274" s="5" t="s">
        <v>81</v>
      </c>
      <c r="H2274" s="6">
        <v>44949</v>
      </c>
    </row>
    <row r="2275" spans="1:8" x14ac:dyDescent="0.25">
      <c r="A2275" s="5">
        <v>2274</v>
      </c>
      <c r="B2275" s="5" t="s">
        <v>38</v>
      </c>
      <c r="C2275" s="5" t="s">
        <v>5</v>
      </c>
      <c r="D2275" s="5" t="s">
        <v>26</v>
      </c>
      <c r="E2275" s="6">
        <v>44779</v>
      </c>
      <c r="F2275" s="5">
        <v>671.82</v>
      </c>
      <c r="G2275" s="5" t="s">
        <v>81</v>
      </c>
      <c r="H2275" s="6">
        <v>44783</v>
      </c>
    </row>
    <row r="2276" spans="1:8" x14ac:dyDescent="0.25">
      <c r="A2276" s="5">
        <v>2275</v>
      </c>
      <c r="B2276" s="5" t="s">
        <v>60</v>
      </c>
      <c r="C2276" s="5" t="s">
        <v>11</v>
      </c>
      <c r="D2276" s="5" t="s">
        <v>28</v>
      </c>
      <c r="E2276" s="6">
        <v>45027</v>
      </c>
      <c r="F2276" s="5">
        <v>363.99</v>
      </c>
      <c r="G2276" s="5" t="s">
        <v>81</v>
      </c>
      <c r="H2276" s="6">
        <v>45039</v>
      </c>
    </row>
    <row r="2277" spans="1:8" x14ac:dyDescent="0.25">
      <c r="A2277" s="5">
        <v>2276</v>
      </c>
      <c r="B2277" s="5" t="s">
        <v>40</v>
      </c>
      <c r="C2277" s="5" t="s">
        <v>9</v>
      </c>
      <c r="D2277" s="5" t="s">
        <v>31</v>
      </c>
      <c r="E2277" s="6">
        <v>45031</v>
      </c>
      <c r="F2277" s="5">
        <v>848.17</v>
      </c>
      <c r="G2277" s="5" t="s">
        <v>81</v>
      </c>
      <c r="H2277" s="6">
        <v>45041</v>
      </c>
    </row>
    <row r="2278" spans="1:8" x14ac:dyDescent="0.25">
      <c r="A2278" s="5">
        <v>2277</v>
      </c>
      <c r="B2278" s="5" t="s">
        <v>64</v>
      </c>
      <c r="C2278" s="5" t="s">
        <v>2</v>
      </c>
      <c r="D2278" s="5" t="s">
        <v>22</v>
      </c>
      <c r="E2278" s="6">
        <v>44803</v>
      </c>
      <c r="F2278" s="5">
        <v>140.87</v>
      </c>
      <c r="G2278" s="5" t="s">
        <v>81</v>
      </c>
      <c r="H2278" s="6">
        <v>44804</v>
      </c>
    </row>
    <row r="2279" spans="1:8" x14ac:dyDescent="0.25">
      <c r="A2279" s="5">
        <v>2278</v>
      </c>
      <c r="B2279" s="5" t="s">
        <v>46</v>
      </c>
      <c r="C2279" s="5" t="s">
        <v>11</v>
      </c>
      <c r="D2279" s="5" t="s">
        <v>20</v>
      </c>
      <c r="E2279" s="6">
        <v>45373</v>
      </c>
      <c r="F2279" s="5">
        <v>307.77</v>
      </c>
      <c r="G2279" s="5" t="s">
        <v>81</v>
      </c>
      <c r="H2279" s="6">
        <v>45385</v>
      </c>
    </row>
    <row r="2280" spans="1:8" x14ac:dyDescent="0.25">
      <c r="A2280" s="5">
        <v>2279</v>
      </c>
      <c r="B2280" s="5" t="s">
        <v>52</v>
      </c>
      <c r="C2280" s="5" t="s">
        <v>10</v>
      </c>
      <c r="D2280" s="5" t="s">
        <v>30</v>
      </c>
      <c r="E2280" s="6">
        <v>45201</v>
      </c>
      <c r="F2280" s="5">
        <v>102.81</v>
      </c>
      <c r="G2280" s="5" t="s">
        <v>82</v>
      </c>
      <c r="H2280" s="5" t="s">
        <v>83</v>
      </c>
    </row>
    <row r="2281" spans="1:8" x14ac:dyDescent="0.25">
      <c r="A2281" s="5">
        <v>2280</v>
      </c>
      <c r="B2281" s="5" t="s">
        <v>40</v>
      </c>
      <c r="C2281" s="5" t="s">
        <v>15</v>
      </c>
      <c r="D2281" s="5" t="s">
        <v>29</v>
      </c>
      <c r="E2281" s="6">
        <v>45347</v>
      </c>
      <c r="F2281" s="5">
        <v>969.49</v>
      </c>
      <c r="G2281" s="5" t="s">
        <v>81</v>
      </c>
      <c r="H2281" s="6">
        <v>45367</v>
      </c>
    </row>
    <row r="2282" spans="1:8" x14ac:dyDescent="0.25">
      <c r="A2282" s="5">
        <v>2281</v>
      </c>
      <c r="B2282" s="5" t="s">
        <v>42</v>
      </c>
      <c r="C2282" s="5" t="s">
        <v>15</v>
      </c>
      <c r="D2282" s="5" t="s">
        <v>29</v>
      </c>
      <c r="E2282" s="6">
        <v>44823</v>
      </c>
      <c r="F2282" s="5">
        <v>510.4</v>
      </c>
      <c r="G2282" s="5" t="s">
        <v>82</v>
      </c>
      <c r="H2282" s="5" t="s">
        <v>83</v>
      </c>
    </row>
    <row r="2283" spans="1:8" x14ac:dyDescent="0.25">
      <c r="A2283" s="5">
        <v>2282</v>
      </c>
      <c r="B2283" s="5" t="s">
        <v>44</v>
      </c>
      <c r="C2283" s="5" t="s">
        <v>7</v>
      </c>
      <c r="D2283" s="5" t="s">
        <v>31</v>
      </c>
      <c r="E2283" s="6">
        <v>45408</v>
      </c>
      <c r="F2283" s="5">
        <v>217.91</v>
      </c>
      <c r="G2283" s="5" t="s">
        <v>81</v>
      </c>
      <c r="H2283" s="6">
        <v>45416</v>
      </c>
    </row>
    <row r="2284" spans="1:8" x14ac:dyDescent="0.25">
      <c r="A2284" s="5">
        <v>2283</v>
      </c>
      <c r="B2284" s="5" t="s">
        <v>52</v>
      </c>
      <c r="C2284" s="5" t="s">
        <v>13</v>
      </c>
      <c r="D2284" s="5" t="s">
        <v>26</v>
      </c>
      <c r="E2284" s="6">
        <v>45195</v>
      </c>
      <c r="F2284" s="5">
        <v>831</v>
      </c>
      <c r="G2284" s="5" t="s">
        <v>82</v>
      </c>
      <c r="H2284" s="5" t="s">
        <v>83</v>
      </c>
    </row>
    <row r="2285" spans="1:8" x14ac:dyDescent="0.25">
      <c r="A2285" s="5">
        <v>2284</v>
      </c>
      <c r="B2285" s="5" t="s">
        <v>66</v>
      </c>
      <c r="C2285" s="5" t="s">
        <v>14</v>
      </c>
      <c r="D2285" s="5" t="s">
        <v>31</v>
      </c>
      <c r="E2285" s="6">
        <v>45436</v>
      </c>
      <c r="F2285" s="5">
        <v>925.88</v>
      </c>
      <c r="G2285" s="5" t="s">
        <v>82</v>
      </c>
      <c r="H2285" s="5" t="s">
        <v>83</v>
      </c>
    </row>
    <row r="2286" spans="1:8" x14ac:dyDescent="0.25">
      <c r="A2286" s="5">
        <v>2285</v>
      </c>
      <c r="B2286" s="5" t="s">
        <v>54</v>
      </c>
      <c r="C2286" s="5" t="s">
        <v>15</v>
      </c>
      <c r="D2286" s="5" t="s">
        <v>24</v>
      </c>
      <c r="E2286" s="6">
        <v>45205</v>
      </c>
      <c r="F2286" s="5">
        <v>994.18</v>
      </c>
      <c r="G2286" s="5" t="s">
        <v>81</v>
      </c>
      <c r="H2286" s="6">
        <v>45225</v>
      </c>
    </row>
    <row r="2287" spans="1:8" x14ac:dyDescent="0.25">
      <c r="A2287" s="5">
        <v>2286</v>
      </c>
      <c r="B2287" s="5" t="s">
        <v>38</v>
      </c>
      <c r="C2287" s="5" t="s">
        <v>15</v>
      </c>
      <c r="D2287" s="5" t="s">
        <v>22</v>
      </c>
      <c r="E2287" s="6">
        <v>45224</v>
      </c>
      <c r="F2287" s="5">
        <v>773.85</v>
      </c>
      <c r="G2287" s="5" t="s">
        <v>81</v>
      </c>
      <c r="H2287" s="6">
        <v>45244</v>
      </c>
    </row>
    <row r="2288" spans="1:8" x14ac:dyDescent="0.25">
      <c r="A2288" s="5">
        <v>2287</v>
      </c>
      <c r="B2288" s="5" t="s">
        <v>36</v>
      </c>
      <c r="C2288" s="5" t="s">
        <v>15</v>
      </c>
      <c r="D2288" s="5" t="s">
        <v>31</v>
      </c>
      <c r="E2288" s="6">
        <v>44827</v>
      </c>
      <c r="F2288" s="5">
        <v>972.33</v>
      </c>
      <c r="G2288" s="5" t="s">
        <v>81</v>
      </c>
      <c r="H2288" s="6">
        <v>44847</v>
      </c>
    </row>
    <row r="2289" spans="1:8" x14ac:dyDescent="0.25">
      <c r="A2289" s="5">
        <v>2288</v>
      </c>
      <c r="B2289" s="5" t="s">
        <v>62</v>
      </c>
      <c r="C2289" s="5" t="s">
        <v>5</v>
      </c>
      <c r="D2289" s="5" t="s">
        <v>24</v>
      </c>
      <c r="E2289" s="6">
        <v>44844</v>
      </c>
      <c r="F2289" s="5">
        <v>167.86</v>
      </c>
      <c r="G2289" s="5" t="s">
        <v>81</v>
      </c>
      <c r="H2289" s="6">
        <v>44848</v>
      </c>
    </row>
    <row r="2290" spans="1:8" x14ac:dyDescent="0.25">
      <c r="A2290" s="5">
        <v>2289</v>
      </c>
      <c r="B2290" s="5" t="s">
        <v>70</v>
      </c>
      <c r="C2290" s="5" t="s">
        <v>14</v>
      </c>
      <c r="D2290" s="5" t="s">
        <v>29</v>
      </c>
      <c r="E2290" s="6">
        <v>45241</v>
      </c>
      <c r="F2290" s="5">
        <v>346.09</v>
      </c>
      <c r="G2290" s="5" t="s">
        <v>81</v>
      </c>
      <c r="H2290" s="6">
        <v>45259</v>
      </c>
    </row>
    <row r="2291" spans="1:8" x14ac:dyDescent="0.25">
      <c r="A2291" s="5">
        <v>2290</v>
      </c>
      <c r="B2291" s="5" t="s">
        <v>52</v>
      </c>
      <c r="C2291" s="5" t="s">
        <v>14</v>
      </c>
      <c r="D2291" s="5" t="s">
        <v>31</v>
      </c>
      <c r="E2291" s="6">
        <v>45015</v>
      </c>
      <c r="F2291" s="5">
        <v>961.29</v>
      </c>
      <c r="G2291" s="5" t="s">
        <v>81</v>
      </c>
      <c r="H2291" s="6">
        <v>45033</v>
      </c>
    </row>
    <row r="2292" spans="1:8" x14ac:dyDescent="0.25">
      <c r="A2292" s="5">
        <v>2291</v>
      </c>
      <c r="B2292" s="5" t="s">
        <v>60</v>
      </c>
      <c r="C2292" s="5" t="s">
        <v>15</v>
      </c>
      <c r="D2292" s="5" t="s">
        <v>29</v>
      </c>
      <c r="E2292" s="6">
        <v>44943</v>
      </c>
      <c r="F2292" s="5">
        <v>220.39</v>
      </c>
      <c r="G2292" s="5" t="s">
        <v>81</v>
      </c>
      <c r="H2292" s="6">
        <v>44963</v>
      </c>
    </row>
    <row r="2293" spans="1:8" x14ac:dyDescent="0.25">
      <c r="A2293" s="5">
        <v>2292</v>
      </c>
      <c r="B2293" s="5" t="s">
        <v>74</v>
      </c>
      <c r="C2293" s="5" t="s">
        <v>14</v>
      </c>
      <c r="D2293" s="5" t="s">
        <v>29</v>
      </c>
      <c r="E2293" s="6">
        <v>45469</v>
      </c>
      <c r="F2293" s="5">
        <v>899.11</v>
      </c>
      <c r="G2293" s="5" t="s">
        <v>82</v>
      </c>
      <c r="H2293" s="5" t="s">
        <v>83</v>
      </c>
    </row>
    <row r="2294" spans="1:8" x14ac:dyDescent="0.25">
      <c r="A2294" s="5">
        <v>2293</v>
      </c>
      <c r="B2294" s="5" t="s">
        <v>72</v>
      </c>
      <c r="C2294" s="5" t="s">
        <v>11</v>
      </c>
      <c r="D2294" s="5" t="s">
        <v>33</v>
      </c>
      <c r="E2294" s="6">
        <v>45509</v>
      </c>
      <c r="F2294" s="5">
        <v>364.79</v>
      </c>
      <c r="G2294" s="5" t="s">
        <v>81</v>
      </c>
      <c r="H2294" s="6">
        <v>45521</v>
      </c>
    </row>
    <row r="2295" spans="1:8" x14ac:dyDescent="0.25">
      <c r="A2295" s="5">
        <v>2294</v>
      </c>
      <c r="B2295" s="5" t="s">
        <v>68</v>
      </c>
      <c r="C2295" s="5" t="s">
        <v>10</v>
      </c>
      <c r="D2295" s="5" t="s">
        <v>28</v>
      </c>
      <c r="E2295" s="6">
        <v>45154</v>
      </c>
      <c r="F2295" s="5">
        <v>668.12</v>
      </c>
      <c r="G2295" s="5" t="s">
        <v>82</v>
      </c>
      <c r="H2295" s="5" t="s">
        <v>83</v>
      </c>
    </row>
    <row r="2296" spans="1:8" x14ac:dyDescent="0.25">
      <c r="A2296" s="5">
        <v>2295</v>
      </c>
      <c r="B2296" s="5" t="s">
        <v>58</v>
      </c>
      <c r="C2296" s="5" t="s">
        <v>7</v>
      </c>
      <c r="D2296" s="5" t="s">
        <v>20</v>
      </c>
      <c r="E2296" s="6">
        <v>45307</v>
      </c>
      <c r="F2296" s="5">
        <v>745.4</v>
      </c>
      <c r="G2296" s="5" t="s">
        <v>81</v>
      </c>
      <c r="H2296" s="6">
        <v>45315</v>
      </c>
    </row>
    <row r="2297" spans="1:8" x14ac:dyDescent="0.25">
      <c r="A2297" s="5">
        <v>2296</v>
      </c>
      <c r="B2297" s="5" t="s">
        <v>74</v>
      </c>
      <c r="C2297" s="5" t="s">
        <v>15</v>
      </c>
      <c r="D2297" s="5" t="s">
        <v>29</v>
      </c>
      <c r="E2297" s="6">
        <v>45095</v>
      </c>
      <c r="F2297" s="5">
        <v>460.09</v>
      </c>
      <c r="G2297" s="5" t="s">
        <v>81</v>
      </c>
      <c r="H2297" s="6">
        <v>45115</v>
      </c>
    </row>
    <row r="2298" spans="1:8" x14ac:dyDescent="0.25">
      <c r="A2298" s="5">
        <v>2297</v>
      </c>
      <c r="B2298" s="5" t="s">
        <v>50</v>
      </c>
      <c r="C2298" s="5" t="s">
        <v>4</v>
      </c>
      <c r="D2298" s="5" t="s">
        <v>26</v>
      </c>
      <c r="E2298" s="6">
        <v>45470</v>
      </c>
      <c r="F2298" s="5">
        <v>664.4</v>
      </c>
      <c r="G2298" s="5" t="s">
        <v>82</v>
      </c>
      <c r="H2298" s="5" t="s">
        <v>83</v>
      </c>
    </row>
    <row r="2299" spans="1:8" x14ac:dyDescent="0.25">
      <c r="A2299" s="5">
        <v>2298</v>
      </c>
      <c r="B2299" s="5" t="s">
        <v>58</v>
      </c>
      <c r="C2299" s="5" t="s">
        <v>4</v>
      </c>
      <c r="D2299" s="5" t="s">
        <v>29</v>
      </c>
      <c r="E2299" s="6">
        <v>45327</v>
      </c>
      <c r="F2299" s="5">
        <v>904.95</v>
      </c>
      <c r="G2299" s="5" t="s">
        <v>82</v>
      </c>
      <c r="H2299" s="5" t="s">
        <v>83</v>
      </c>
    </row>
    <row r="2300" spans="1:8" x14ac:dyDescent="0.25">
      <c r="A2300" s="5">
        <v>2299</v>
      </c>
      <c r="B2300" s="5" t="s">
        <v>36</v>
      </c>
      <c r="C2300" s="5" t="s">
        <v>13</v>
      </c>
      <c r="D2300" s="5" t="s">
        <v>32</v>
      </c>
      <c r="E2300" s="6">
        <v>45164</v>
      </c>
      <c r="F2300" s="5">
        <v>480.42</v>
      </c>
      <c r="G2300" s="5" t="s">
        <v>81</v>
      </c>
      <c r="H2300" s="6">
        <v>45179</v>
      </c>
    </row>
    <row r="2301" spans="1:8" x14ac:dyDescent="0.25">
      <c r="A2301" s="5">
        <v>2300</v>
      </c>
      <c r="B2301" s="5" t="s">
        <v>72</v>
      </c>
      <c r="C2301" s="5" t="s">
        <v>2</v>
      </c>
      <c r="D2301" s="5" t="s">
        <v>24</v>
      </c>
      <c r="E2301" s="6">
        <v>45067</v>
      </c>
      <c r="F2301" s="5">
        <v>353.19</v>
      </c>
      <c r="G2301" s="5" t="s">
        <v>81</v>
      </c>
      <c r="H2301" s="6">
        <v>45068</v>
      </c>
    </row>
    <row r="2302" spans="1:8" x14ac:dyDescent="0.25">
      <c r="A2302" s="5">
        <v>2301</v>
      </c>
      <c r="B2302" s="5" t="s">
        <v>56</v>
      </c>
      <c r="C2302" s="5" t="s">
        <v>14</v>
      </c>
      <c r="D2302" s="5" t="s">
        <v>29</v>
      </c>
      <c r="E2302" s="6">
        <v>44832</v>
      </c>
      <c r="F2302" s="5">
        <v>899.51</v>
      </c>
      <c r="G2302" s="5" t="s">
        <v>81</v>
      </c>
      <c r="H2302" s="6">
        <v>44850</v>
      </c>
    </row>
    <row r="2303" spans="1:8" x14ac:dyDescent="0.25">
      <c r="A2303" s="5">
        <v>2302</v>
      </c>
      <c r="B2303" s="5" t="s">
        <v>38</v>
      </c>
      <c r="C2303" s="5" t="s">
        <v>9</v>
      </c>
      <c r="D2303" s="5" t="s">
        <v>22</v>
      </c>
      <c r="E2303" s="6">
        <v>45317</v>
      </c>
      <c r="F2303" s="5">
        <v>826</v>
      </c>
      <c r="G2303" s="5" t="s">
        <v>82</v>
      </c>
      <c r="H2303" s="5" t="s">
        <v>83</v>
      </c>
    </row>
    <row r="2304" spans="1:8" x14ac:dyDescent="0.25">
      <c r="A2304" s="5">
        <v>2303</v>
      </c>
      <c r="B2304" s="5" t="s">
        <v>56</v>
      </c>
      <c r="C2304" s="5" t="s">
        <v>10</v>
      </c>
      <c r="D2304" s="5" t="s">
        <v>22</v>
      </c>
      <c r="E2304" s="6">
        <v>45057</v>
      </c>
      <c r="F2304" s="5">
        <v>993.61</v>
      </c>
      <c r="G2304" s="5" t="s">
        <v>82</v>
      </c>
      <c r="H2304" s="5" t="s">
        <v>83</v>
      </c>
    </row>
    <row r="2305" spans="1:8" x14ac:dyDescent="0.25">
      <c r="A2305" s="5">
        <v>2304</v>
      </c>
      <c r="B2305" s="5" t="s">
        <v>62</v>
      </c>
      <c r="C2305" s="5" t="s">
        <v>15</v>
      </c>
      <c r="D2305" s="5" t="s">
        <v>30</v>
      </c>
      <c r="E2305" s="6">
        <v>44852</v>
      </c>
      <c r="F2305" s="5">
        <v>290.79000000000002</v>
      </c>
      <c r="G2305" s="5" t="s">
        <v>82</v>
      </c>
      <c r="H2305" s="5" t="s">
        <v>83</v>
      </c>
    </row>
    <row r="2306" spans="1:8" x14ac:dyDescent="0.25">
      <c r="A2306" s="5">
        <v>2305</v>
      </c>
      <c r="B2306" s="5" t="s">
        <v>40</v>
      </c>
      <c r="C2306" s="5" t="s">
        <v>9</v>
      </c>
      <c r="D2306" s="5" t="s">
        <v>22</v>
      </c>
      <c r="E2306" s="6">
        <v>45131</v>
      </c>
      <c r="F2306" s="5">
        <v>689.58</v>
      </c>
      <c r="G2306" s="5" t="s">
        <v>81</v>
      </c>
      <c r="H2306" s="6">
        <v>45141</v>
      </c>
    </row>
    <row r="2307" spans="1:8" x14ac:dyDescent="0.25">
      <c r="A2307" s="5">
        <v>2306</v>
      </c>
      <c r="B2307" s="5" t="s">
        <v>38</v>
      </c>
      <c r="C2307" s="5" t="s">
        <v>15</v>
      </c>
      <c r="D2307" s="5" t="s">
        <v>22</v>
      </c>
      <c r="E2307" s="6">
        <v>45239</v>
      </c>
      <c r="F2307" s="5">
        <v>628.55999999999995</v>
      </c>
      <c r="G2307" s="5" t="s">
        <v>81</v>
      </c>
      <c r="H2307" s="6">
        <v>45259</v>
      </c>
    </row>
    <row r="2308" spans="1:8" x14ac:dyDescent="0.25">
      <c r="A2308" s="5">
        <v>2307</v>
      </c>
      <c r="B2308" s="5" t="s">
        <v>64</v>
      </c>
      <c r="C2308" s="5" t="s">
        <v>5</v>
      </c>
      <c r="D2308" s="5" t="s">
        <v>29</v>
      </c>
      <c r="E2308" s="6">
        <v>45398</v>
      </c>
      <c r="F2308" s="5">
        <v>295.07</v>
      </c>
      <c r="G2308" s="5" t="s">
        <v>81</v>
      </c>
      <c r="H2308" s="6">
        <v>45402</v>
      </c>
    </row>
    <row r="2309" spans="1:8" x14ac:dyDescent="0.25">
      <c r="A2309" s="5">
        <v>2308</v>
      </c>
      <c r="B2309" s="5" t="s">
        <v>72</v>
      </c>
      <c r="C2309" s="5" t="s">
        <v>9</v>
      </c>
      <c r="D2309" s="5" t="s">
        <v>29</v>
      </c>
      <c r="E2309" s="6">
        <v>45263</v>
      </c>
      <c r="F2309" s="5">
        <v>463.06</v>
      </c>
      <c r="G2309" s="5" t="s">
        <v>81</v>
      </c>
      <c r="H2309" s="6">
        <v>45273</v>
      </c>
    </row>
    <row r="2310" spans="1:8" x14ac:dyDescent="0.25">
      <c r="A2310" s="5">
        <v>2309</v>
      </c>
      <c r="B2310" s="5" t="s">
        <v>74</v>
      </c>
      <c r="C2310" s="5" t="s">
        <v>5</v>
      </c>
      <c r="D2310" s="5" t="s">
        <v>26</v>
      </c>
      <c r="E2310" s="6">
        <v>44877</v>
      </c>
      <c r="F2310" s="5">
        <v>717.55</v>
      </c>
      <c r="G2310" s="5" t="s">
        <v>82</v>
      </c>
      <c r="H2310" s="5" t="s">
        <v>83</v>
      </c>
    </row>
    <row r="2311" spans="1:8" x14ac:dyDescent="0.25">
      <c r="A2311" s="5">
        <v>2310</v>
      </c>
      <c r="B2311" s="5" t="s">
        <v>46</v>
      </c>
      <c r="C2311" s="5" t="s">
        <v>5</v>
      </c>
      <c r="D2311" s="5" t="s">
        <v>22</v>
      </c>
      <c r="E2311" s="6">
        <v>45392</v>
      </c>
      <c r="F2311" s="5">
        <v>895.4</v>
      </c>
      <c r="G2311" s="5" t="s">
        <v>82</v>
      </c>
      <c r="H2311" s="5" t="s">
        <v>83</v>
      </c>
    </row>
    <row r="2312" spans="1:8" x14ac:dyDescent="0.25">
      <c r="A2312" s="5">
        <v>2311</v>
      </c>
      <c r="B2312" s="5" t="s">
        <v>48</v>
      </c>
      <c r="C2312" s="5" t="s">
        <v>4</v>
      </c>
      <c r="D2312" s="5" t="s">
        <v>20</v>
      </c>
      <c r="E2312" s="6">
        <v>45246</v>
      </c>
      <c r="F2312" s="5">
        <v>487.78</v>
      </c>
      <c r="G2312" s="5" t="s">
        <v>81</v>
      </c>
      <c r="H2312" s="6">
        <v>45248</v>
      </c>
    </row>
    <row r="2313" spans="1:8" x14ac:dyDescent="0.25">
      <c r="A2313" s="5">
        <v>2312</v>
      </c>
      <c r="B2313" s="5" t="s">
        <v>48</v>
      </c>
      <c r="C2313" s="5" t="s">
        <v>11</v>
      </c>
      <c r="D2313" s="5" t="s">
        <v>32</v>
      </c>
      <c r="E2313" s="6">
        <v>45046</v>
      </c>
      <c r="F2313" s="5">
        <v>458.07</v>
      </c>
      <c r="G2313" s="5" t="s">
        <v>82</v>
      </c>
      <c r="H2313" s="5" t="s">
        <v>83</v>
      </c>
    </row>
    <row r="2314" spans="1:8" x14ac:dyDescent="0.25">
      <c r="A2314" s="5">
        <v>2313</v>
      </c>
      <c r="B2314" s="5" t="s">
        <v>70</v>
      </c>
      <c r="C2314" s="5" t="s">
        <v>10</v>
      </c>
      <c r="D2314" s="5" t="s">
        <v>32</v>
      </c>
      <c r="E2314" s="6">
        <v>45165</v>
      </c>
      <c r="F2314" s="5">
        <v>711.96</v>
      </c>
      <c r="G2314" s="5" t="s">
        <v>82</v>
      </c>
      <c r="H2314" s="5" t="s">
        <v>83</v>
      </c>
    </row>
    <row r="2315" spans="1:8" x14ac:dyDescent="0.25">
      <c r="A2315" s="5">
        <v>2314</v>
      </c>
      <c r="B2315" s="5" t="s">
        <v>48</v>
      </c>
      <c r="C2315" s="5" t="s">
        <v>4</v>
      </c>
      <c r="D2315" s="5" t="s">
        <v>20</v>
      </c>
      <c r="E2315" s="6">
        <v>45083</v>
      </c>
      <c r="F2315" s="5">
        <v>213.24</v>
      </c>
      <c r="G2315" s="5" t="s">
        <v>81</v>
      </c>
      <c r="H2315" s="6">
        <v>45085</v>
      </c>
    </row>
    <row r="2316" spans="1:8" x14ac:dyDescent="0.25">
      <c r="A2316" s="5">
        <v>2315</v>
      </c>
      <c r="B2316" s="5" t="s">
        <v>72</v>
      </c>
      <c r="C2316" s="5" t="s">
        <v>14</v>
      </c>
      <c r="D2316" s="5" t="s">
        <v>31</v>
      </c>
      <c r="E2316" s="6">
        <v>44870</v>
      </c>
      <c r="F2316" s="5">
        <v>755.24</v>
      </c>
      <c r="G2316" s="5" t="s">
        <v>81</v>
      </c>
      <c r="H2316" s="6">
        <v>44888</v>
      </c>
    </row>
    <row r="2317" spans="1:8" x14ac:dyDescent="0.25">
      <c r="A2317" s="5">
        <v>2316</v>
      </c>
      <c r="B2317" s="5" t="s">
        <v>42</v>
      </c>
      <c r="C2317" s="5" t="s">
        <v>11</v>
      </c>
      <c r="D2317" s="5" t="s">
        <v>24</v>
      </c>
      <c r="E2317" s="6">
        <v>45104</v>
      </c>
      <c r="F2317" s="5">
        <v>602.98</v>
      </c>
      <c r="G2317" s="5" t="s">
        <v>81</v>
      </c>
      <c r="H2317" s="6">
        <v>45116</v>
      </c>
    </row>
    <row r="2318" spans="1:8" x14ac:dyDescent="0.25">
      <c r="A2318" s="5">
        <v>2317</v>
      </c>
      <c r="B2318" s="5" t="s">
        <v>66</v>
      </c>
      <c r="C2318" s="5" t="s">
        <v>15</v>
      </c>
      <c r="D2318" s="5" t="s">
        <v>32</v>
      </c>
      <c r="E2318" s="6">
        <v>44957</v>
      </c>
      <c r="F2318" s="5">
        <v>740.48</v>
      </c>
      <c r="G2318" s="5" t="s">
        <v>81</v>
      </c>
      <c r="H2318" s="6">
        <v>44977</v>
      </c>
    </row>
    <row r="2319" spans="1:8" x14ac:dyDescent="0.25">
      <c r="A2319" s="5">
        <v>2318</v>
      </c>
      <c r="B2319" s="5" t="s">
        <v>46</v>
      </c>
      <c r="C2319" s="5" t="s">
        <v>9</v>
      </c>
      <c r="D2319" s="5" t="s">
        <v>28</v>
      </c>
      <c r="E2319" s="6">
        <v>44870</v>
      </c>
      <c r="F2319" s="5">
        <v>477.98</v>
      </c>
      <c r="G2319" s="5" t="s">
        <v>81</v>
      </c>
      <c r="H2319" s="6">
        <v>44880</v>
      </c>
    </row>
    <row r="2320" spans="1:8" x14ac:dyDescent="0.25">
      <c r="A2320" s="5">
        <v>2319</v>
      </c>
      <c r="B2320" s="5" t="s">
        <v>56</v>
      </c>
      <c r="C2320" s="5" t="s">
        <v>7</v>
      </c>
      <c r="D2320" s="5" t="s">
        <v>30</v>
      </c>
      <c r="E2320" s="6">
        <v>45502</v>
      </c>
      <c r="F2320" s="5">
        <v>414.58</v>
      </c>
      <c r="G2320" s="5" t="s">
        <v>81</v>
      </c>
      <c r="H2320" s="6">
        <v>45510</v>
      </c>
    </row>
    <row r="2321" spans="1:8" x14ac:dyDescent="0.25">
      <c r="A2321" s="5">
        <v>2320</v>
      </c>
      <c r="B2321" s="5" t="s">
        <v>42</v>
      </c>
      <c r="C2321" s="5" t="s">
        <v>4</v>
      </c>
      <c r="D2321" s="5" t="s">
        <v>24</v>
      </c>
      <c r="E2321" s="6">
        <v>45244</v>
      </c>
      <c r="F2321" s="5">
        <v>421.62</v>
      </c>
      <c r="G2321" s="5" t="s">
        <v>81</v>
      </c>
      <c r="H2321" s="6">
        <v>45246</v>
      </c>
    </row>
    <row r="2322" spans="1:8" x14ac:dyDescent="0.25">
      <c r="A2322" s="5">
        <v>2321</v>
      </c>
      <c r="B2322" s="5" t="s">
        <v>54</v>
      </c>
      <c r="C2322" s="5" t="s">
        <v>2</v>
      </c>
      <c r="D2322" s="5" t="s">
        <v>29</v>
      </c>
      <c r="E2322" s="6">
        <v>45270</v>
      </c>
      <c r="F2322" s="5">
        <v>850.11</v>
      </c>
      <c r="G2322" s="5" t="s">
        <v>82</v>
      </c>
      <c r="H2322" s="5" t="s">
        <v>83</v>
      </c>
    </row>
    <row r="2323" spans="1:8" x14ac:dyDescent="0.25">
      <c r="A2323" s="5">
        <v>2322</v>
      </c>
      <c r="B2323" s="5" t="s">
        <v>50</v>
      </c>
      <c r="C2323" s="5" t="s">
        <v>10</v>
      </c>
      <c r="D2323" s="5" t="s">
        <v>22</v>
      </c>
      <c r="E2323" s="6">
        <v>44790</v>
      </c>
      <c r="F2323" s="5">
        <v>262.06</v>
      </c>
      <c r="G2323" s="5" t="s">
        <v>82</v>
      </c>
      <c r="H2323" s="5" t="s">
        <v>83</v>
      </c>
    </row>
    <row r="2324" spans="1:8" x14ac:dyDescent="0.25">
      <c r="A2324" s="5">
        <v>2323</v>
      </c>
      <c r="B2324" s="5" t="s">
        <v>40</v>
      </c>
      <c r="C2324" s="5" t="s">
        <v>2</v>
      </c>
      <c r="D2324" s="5" t="s">
        <v>31</v>
      </c>
      <c r="E2324" s="6">
        <v>45103</v>
      </c>
      <c r="F2324" s="5">
        <v>928.07</v>
      </c>
      <c r="G2324" s="5" t="s">
        <v>81</v>
      </c>
      <c r="H2324" s="6">
        <v>45104</v>
      </c>
    </row>
    <row r="2325" spans="1:8" x14ac:dyDescent="0.25">
      <c r="A2325" s="5">
        <v>2324</v>
      </c>
      <c r="B2325" s="5" t="s">
        <v>56</v>
      </c>
      <c r="C2325" s="5" t="s">
        <v>5</v>
      </c>
      <c r="D2325" s="5" t="s">
        <v>22</v>
      </c>
      <c r="E2325" s="6">
        <v>45094</v>
      </c>
      <c r="F2325" s="5">
        <v>183.11</v>
      </c>
      <c r="G2325" s="5" t="s">
        <v>81</v>
      </c>
      <c r="H2325" s="6">
        <v>45098</v>
      </c>
    </row>
    <row r="2326" spans="1:8" x14ac:dyDescent="0.25">
      <c r="A2326" s="5">
        <v>2325</v>
      </c>
      <c r="B2326" s="5" t="s">
        <v>56</v>
      </c>
      <c r="C2326" s="5" t="s">
        <v>14</v>
      </c>
      <c r="D2326" s="5" t="s">
        <v>29</v>
      </c>
      <c r="E2326" s="6">
        <v>45281</v>
      </c>
      <c r="F2326" s="5">
        <v>602.07000000000005</v>
      </c>
      <c r="G2326" s="5" t="s">
        <v>81</v>
      </c>
      <c r="H2326" s="6">
        <v>45299</v>
      </c>
    </row>
    <row r="2327" spans="1:8" x14ac:dyDescent="0.25">
      <c r="A2327" s="5">
        <v>2326</v>
      </c>
      <c r="B2327" s="5" t="s">
        <v>60</v>
      </c>
      <c r="C2327" s="5" t="s">
        <v>10</v>
      </c>
      <c r="D2327" s="5" t="s">
        <v>31</v>
      </c>
      <c r="E2327" s="6">
        <v>45360</v>
      </c>
      <c r="F2327" s="5">
        <v>568.5</v>
      </c>
      <c r="G2327" s="5" t="s">
        <v>81</v>
      </c>
      <c r="H2327" s="6">
        <v>45366</v>
      </c>
    </row>
    <row r="2328" spans="1:8" x14ac:dyDescent="0.25">
      <c r="A2328" s="5">
        <v>2327</v>
      </c>
      <c r="B2328" s="5" t="s">
        <v>44</v>
      </c>
      <c r="C2328" s="5" t="s">
        <v>13</v>
      </c>
      <c r="D2328" s="5" t="s">
        <v>30</v>
      </c>
      <c r="E2328" s="6">
        <v>45431</v>
      </c>
      <c r="F2328" s="5">
        <v>775.54</v>
      </c>
      <c r="G2328" s="5" t="s">
        <v>81</v>
      </c>
      <c r="H2328" s="6">
        <v>45446</v>
      </c>
    </row>
    <row r="2329" spans="1:8" x14ac:dyDescent="0.25">
      <c r="A2329" s="5">
        <v>2328</v>
      </c>
      <c r="B2329" s="5" t="s">
        <v>42</v>
      </c>
      <c r="C2329" s="5" t="s">
        <v>7</v>
      </c>
      <c r="D2329" s="5" t="s">
        <v>33</v>
      </c>
      <c r="E2329" s="6">
        <v>45209</v>
      </c>
      <c r="F2329" s="5">
        <v>583.39</v>
      </c>
      <c r="G2329" s="5" t="s">
        <v>81</v>
      </c>
      <c r="H2329" s="6">
        <v>45217</v>
      </c>
    </row>
    <row r="2330" spans="1:8" x14ac:dyDescent="0.25">
      <c r="A2330" s="5">
        <v>2329</v>
      </c>
      <c r="B2330" s="5" t="s">
        <v>64</v>
      </c>
      <c r="C2330" s="5" t="s">
        <v>9</v>
      </c>
      <c r="D2330" s="5" t="s">
        <v>28</v>
      </c>
      <c r="E2330" s="6">
        <v>44831</v>
      </c>
      <c r="F2330" s="5">
        <v>429.89</v>
      </c>
      <c r="G2330" s="5" t="s">
        <v>81</v>
      </c>
      <c r="H2330" s="6">
        <v>44841</v>
      </c>
    </row>
    <row r="2331" spans="1:8" x14ac:dyDescent="0.25">
      <c r="A2331" s="5">
        <v>2330</v>
      </c>
      <c r="B2331" s="5" t="s">
        <v>38</v>
      </c>
      <c r="C2331" s="5" t="s">
        <v>9</v>
      </c>
      <c r="D2331" s="5" t="s">
        <v>32</v>
      </c>
      <c r="E2331" s="6">
        <v>45398</v>
      </c>
      <c r="F2331" s="5">
        <v>972.28</v>
      </c>
      <c r="G2331" s="5" t="s">
        <v>81</v>
      </c>
      <c r="H2331" s="6">
        <v>45408</v>
      </c>
    </row>
    <row r="2332" spans="1:8" x14ac:dyDescent="0.25">
      <c r="A2332" s="5">
        <v>2331</v>
      </c>
      <c r="B2332" s="5" t="s">
        <v>46</v>
      </c>
      <c r="C2332" s="5" t="s">
        <v>15</v>
      </c>
      <c r="D2332" s="5" t="s">
        <v>31</v>
      </c>
      <c r="E2332" s="6">
        <v>44838</v>
      </c>
      <c r="F2332" s="5">
        <v>364.4</v>
      </c>
      <c r="G2332" s="5" t="s">
        <v>82</v>
      </c>
      <c r="H2332" s="5" t="s">
        <v>83</v>
      </c>
    </row>
    <row r="2333" spans="1:8" x14ac:dyDescent="0.25">
      <c r="A2333" s="5">
        <v>2332</v>
      </c>
      <c r="B2333" s="5" t="s">
        <v>36</v>
      </c>
      <c r="C2333" s="5" t="s">
        <v>10</v>
      </c>
      <c r="D2333" s="5" t="s">
        <v>29</v>
      </c>
      <c r="E2333" s="6">
        <v>45279</v>
      </c>
      <c r="F2333" s="5">
        <v>903.96</v>
      </c>
      <c r="G2333" s="5" t="s">
        <v>81</v>
      </c>
      <c r="H2333" s="6">
        <v>45285</v>
      </c>
    </row>
    <row r="2334" spans="1:8" x14ac:dyDescent="0.25">
      <c r="A2334" s="5">
        <v>2333</v>
      </c>
      <c r="B2334" s="5" t="s">
        <v>36</v>
      </c>
      <c r="C2334" s="5" t="s">
        <v>4</v>
      </c>
      <c r="D2334" s="5" t="s">
        <v>20</v>
      </c>
      <c r="E2334" s="6">
        <v>44914</v>
      </c>
      <c r="F2334" s="5">
        <v>150.59</v>
      </c>
      <c r="G2334" s="5" t="s">
        <v>81</v>
      </c>
      <c r="H2334" s="6">
        <v>44916</v>
      </c>
    </row>
    <row r="2335" spans="1:8" x14ac:dyDescent="0.25">
      <c r="A2335" s="5">
        <v>2334</v>
      </c>
      <c r="B2335" s="5" t="s">
        <v>74</v>
      </c>
      <c r="C2335" s="5" t="s">
        <v>7</v>
      </c>
      <c r="D2335" s="5" t="s">
        <v>22</v>
      </c>
      <c r="E2335" s="6">
        <v>45085</v>
      </c>
      <c r="F2335" s="5">
        <v>541.37</v>
      </c>
      <c r="G2335" s="5" t="s">
        <v>82</v>
      </c>
      <c r="H2335" s="5" t="s">
        <v>83</v>
      </c>
    </row>
    <row r="2336" spans="1:8" x14ac:dyDescent="0.25">
      <c r="A2336" s="5">
        <v>2335</v>
      </c>
      <c r="B2336" s="5" t="s">
        <v>38</v>
      </c>
      <c r="C2336" s="5" t="s">
        <v>13</v>
      </c>
      <c r="D2336" s="5" t="s">
        <v>28</v>
      </c>
      <c r="E2336" s="6">
        <v>45137</v>
      </c>
      <c r="F2336" s="5">
        <v>722.89</v>
      </c>
      <c r="G2336" s="5" t="s">
        <v>84</v>
      </c>
      <c r="H2336" s="5" t="s">
        <v>83</v>
      </c>
    </row>
    <row r="2337" spans="1:8" x14ac:dyDescent="0.25">
      <c r="A2337" s="5">
        <v>2336</v>
      </c>
      <c r="B2337" s="5" t="s">
        <v>38</v>
      </c>
      <c r="C2337" s="5" t="s">
        <v>4</v>
      </c>
      <c r="D2337" s="5" t="s">
        <v>28</v>
      </c>
      <c r="E2337" s="6">
        <v>45177</v>
      </c>
      <c r="F2337" s="5">
        <v>650.51</v>
      </c>
      <c r="G2337" s="5" t="s">
        <v>81</v>
      </c>
      <c r="H2337" s="6">
        <v>45179</v>
      </c>
    </row>
    <row r="2338" spans="1:8" x14ac:dyDescent="0.25">
      <c r="A2338" s="5">
        <v>2337</v>
      </c>
      <c r="B2338" s="5" t="s">
        <v>56</v>
      </c>
      <c r="C2338" s="5" t="s">
        <v>9</v>
      </c>
      <c r="D2338" s="5" t="s">
        <v>33</v>
      </c>
      <c r="E2338" s="6">
        <v>45365</v>
      </c>
      <c r="F2338" s="5">
        <v>442.09</v>
      </c>
      <c r="G2338" s="5" t="s">
        <v>84</v>
      </c>
      <c r="H2338" s="5" t="s">
        <v>83</v>
      </c>
    </row>
    <row r="2339" spans="1:8" x14ac:dyDescent="0.25">
      <c r="A2339" s="5">
        <v>2338</v>
      </c>
      <c r="B2339" s="5" t="s">
        <v>42</v>
      </c>
      <c r="C2339" s="5" t="s">
        <v>4</v>
      </c>
      <c r="D2339" s="5" t="s">
        <v>28</v>
      </c>
      <c r="E2339" s="6">
        <v>44937</v>
      </c>
      <c r="F2339" s="5">
        <v>283.51</v>
      </c>
      <c r="G2339" s="5" t="s">
        <v>84</v>
      </c>
      <c r="H2339" s="5" t="s">
        <v>83</v>
      </c>
    </row>
    <row r="2340" spans="1:8" x14ac:dyDescent="0.25">
      <c r="A2340" s="5">
        <v>2339</v>
      </c>
      <c r="B2340" s="5" t="s">
        <v>72</v>
      </c>
      <c r="C2340" s="5" t="s">
        <v>10</v>
      </c>
      <c r="D2340" s="5" t="s">
        <v>29</v>
      </c>
      <c r="E2340" s="6">
        <v>45160</v>
      </c>
      <c r="F2340" s="5">
        <v>960.04</v>
      </c>
      <c r="G2340" s="5" t="s">
        <v>82</v>
      </c>
      <c r="H2340" s="5" t="s">
        <v>83</v>
      </c>
    </row>
    <row r="2341" spans="1:8" x14ac:dyDescent="0.25">
      <c r="A2341" s="5">
        <v>2340</v>
      </c>
      <c r="B2341" s="5" t="s">
        <v>58</v>
      </c>
      <c r="C2341" s="5" t="s">
        <v>14</v>
      </c>
      <c r="D2341" s="5" t="s">
        <v>20</v>
      </c>
      <c r="E2341" s="6">
        <v>44878</v>
      </c>
      <c r="F2341" s="5">
        <v>990.2</v>
      </c>
      <c r="G2341" s="5" t="s">
        <v>82</v>
      </c>
      <c r="H2341" s="5" t="s">
        <v>83</v>
      </c>
    </row>
    <row r="2342" spans="1:8" x14ac:dyDescent="0.25">
      <c r="A2342" s="5">
        <v>2341</v>
      </c>
      <c r="B2342" s="5" t="s">
        <v>40</v>
      </c>
      <c r="C2342" s="5" t="s">
        <v>13</v>
      </c>
      <c r="D2342" s="5" t="s">
        <v>32</v>
      </c>
      <c r="E2342" s="6">
        <v>45446</v>
      </c>
      <c r="F2342" s="5">
        <v>413.51</v>
      </c>
      <c r="G2342" s="5" t="s">
        <v>82</v>
      </c>
      <c r="H2342" s="5" t="s">
        <v>83</v>
      </c>
    </row>
    <row r="2343" spans="1:8" x14ac:dyDescent="0.25">
      <c r="A2343" s="5">
        <v>2342</v>
      </c>
      <c r="B2343" s="5" t="s">
        <v>60</v>
      </c>
      <c r="C2343" s="5" t="s">
        <v>15</v>
      </c>
      <c r="D2343" s="5" t="s">
        <v>26</v>
      </c>
      <c r="E2343" s="6">
        <v>45068</v>
      </c>
      <c r="F2343" s="5">
        <v>916.22</v>
      </c>
      <c r="G2343" s="5" t="s">
        <v>81</v>
      </c>
      <c r="H2343" s="6">
        <v>45088</v>
      </c>
    </row>
    <row r="2344" spans="1:8" x14ac:dyDescent="0.25">
      <c r="A2344" s="5">
        <v>2343</v>
      </c>
      <c r="B2344" s="5" t="s">
        <v>38</v>
      </c>
      <c r="C2344" s="5" t="s">
        <v>13</v>
      </c>
      <c r="D2344" s="5" t="s">
        <v>24</v>
      </c>
      <c r="E2344" s="6">
        <v>44936</v>
      </c>
      <c r="F2344" s="5">
        <v>105.37</v>
      </c>
      <c r="G2344" s="5" t="s">
        <v>82</v>
      </c>
      <c r="H2344" s="5" t="s">
        <v>83</v>
      </c>
    </row>
    <row r="2345" spans="1:8" x14ac:dyDescent="0.25">
      <c r="A2345" s="5">
        <v>2344</v>
      </c>
      <c r="B2345" s="5" t="s">
        <v>62</v>
      </c>
      <c r="C2345" s="5" t="s">
        <v>13</v>
      </c>
      <c r="D2345" s="5" t="s">
        <v>24</v>
      </c>
      <c r="E2345" s="6">
        <v>45300</v>
      </c>
      <c r="F2345" s="5">
        <v>617.45000000000005</v>
      </c>
      <c r="G2345" s="5" t="s">
        <v>82</v>
      </c>
      <c r="H2345" s="5" t="s">
        <v>83</v>
      </c>
    </row>
    <row r="2346" spans="1:8" x14ac:dyDescent="0.25">
      <c r="A2346" s="5">
        <v>2345</v>
      </c>
      <c r="B2346" s="5" t="s">
        <v>62</v>
      </c>
      <c r="C2346" s="5" t="s">
        <v>13</v>
      </c>
      <c r="D2346" s="5" t="s">
        <v>33</v>
      </c>
      <c r="E2346" s="6">
        <v>45223</v>
      </c>
      <c r="F2346" s="5">
        <v>397.14</v>
      </c>
      <c r="G2346" s="5" t="s">
        <v>81</v>
      </c>
      <c r="H2346" s="6">
        <v>45238</v>
      </c>
    </row>
    <row r="2347" spans="1:8" x14ac:dyDescent="0.25">
      <c r="A2347" s="5">
        <v>2346</v>
      </c>
      <c r="B2347" s="5" t="s">
        <v>70</v>
      </c>
      <c r="C2347" s="5" t="s">
        <v>4</v>
      </c>
      <c r="D2347" s="5" t="s">
        <v>30</v>
      </c>
      <c r="E2347" s="6">
        <v>44972</v>
      </c>
      <c r="F2347" s="5">
        <v>281.11</v>
      </c>
      <c r="G2347" s="5" t="s">
        <v>81</v>
      </c>
      <c r="H2347" s="6">
        <v>44974</v>
      </c>
    </row>
    <row r="2348" spans="1:8" x14ac:dyDescent="0.25">
      <c r="A2348" s="5">
        <v>2347</v>
      </c>
      <c r="B2348" s="5" t="s">
        <v>48</v>
      </c>
      <c r="C2348" s="5" t="s">
        <v>15</v>
      </c>
      <c r="D2348" s="5" t="s">
        <v>26</v>
      </c>
      <c r="E2348" s="6">
        <v>45211</v>
      </c>
      <c r="F2348" s="5">
        <v>224.79</v>
      </c>
      <c r="G2348" s="5" t="s">
        <v>81</v>
      </c>
      <c r="H2348" s="6">
        <v>45231</v>
      </c>
    </row>
    <row r="2349" spans="1:8" x14ac:dyDescent="0.25">
      <c r="A2349" s="5">
        <v>2348</v>
      </c>
      <c r="B2349" s="5" t="s">
        <v>66</v>
      </c>
      <c r="C2349" s="5" t="s">
        <v>7</v>
      </c>
      <c r="D2349" s="5" t="s">
        <v>26</v>
      </c>
      <c r="E2349" s="6">
        <v>45086</v>
      </c>
      <c r="F2349" s="5">
        <v>834.35</v>
      </c>
      <c r="G2349" s="5" t="s">
        <v>81</v>
      </c>
      <c r="H2349" s="6">
        <v>45094</v>
      </c>
    </row>
    <row r="2350" spans="1:8" x14ac:dyDescent="0.25">
      <c r="A2350" s="5">
        <v>2349</v>
      </c>
      <c r="B2350" s="5" t="s">
        <v>42</v>
      </c>
      <c r="C2350" s="5" t="s">
        <v>5</v>
      </c>
      <c r="D2350" s="5" t="s">
        <v>33</v>
      </c>
      <c r="E2350" s="6">
        <v>45062</v>
      </c>
      <c r="F2350" s="5">
        <v>220.9</v>
      </c>
      <c r="G2350" s="5" t="s">
        <v>81</v>
      </c>
      <c r="H2350" s="6">
        <v>45066</v>
      </c>
    </row>
    <row r="2351" spans="1:8" x14ac:dyDescent="0.25">
      <c r="A2351" s="5">
        <v>2350</v>
      </c>
      <c r="B2351" s="5" t="s">
        <v>52</v>
      </c>
      <c r="C2351" s="5" t="s">
        <v>7</v>
      </c>
      <c r="D2351" s="5" t="s">
        <v>29</v>
      </c>
      <c r="E2351" s="6">
        <v>44879</v>
      </c>
      <c r="F2351" s="5">
        <v>583.25</v>
      </c>
      <c r="G2351" s="5" t="s">
        <v>82</v>
      </c>
      <c r="H2351" s="5" t="s">
        <v>83</v>
      </c>
    </row>
    <row r="2352" spans="1:8" x14ac:dyDescent="0.25">
      <c r="A2352" s="5">
        <v>2351</v>
      </c>
      <c r="B2352" s="5" t="s">
        <v>56</v>
      </c>
      <c r="C2352" s="5" t="s">
        <v>15</v>
      </c>
      <c r="D2352" s="5" t="s">
        <v>20</v>
      </c>
      <c r="E2352" s="6">
        <v>45097</v>
      </c>
      <c r="F2352" s="5">
        <v>471.32</v>
      </c>
      <c r="G2352" s="5" t="s">
        <v>81</v>
      </c>
      <c r="H2352" s="6">
        <v>45117</v>
      </c>
    </row>
    <row r="2353" spans="1:8" x14ac:dyDescent="0.25">
      <c r="A2353" s="5">
        <v>2352</v>
      </c>
      <c r="B2353" s="5" t="s">
        <v>50</v>
      </c>
      <c r="C2353" s="5" t="s">
        <v>9</v>
      </c>
      <c r="D2353" s="5" t="s">
        <v>20</v>
      </c>
      <c r="E2353" s="6">
        <v>44880</v>
      </c>
      <c r="F2353" s="5">
        <v>442.06</v>
      </c>
      <c r="G2353" s="5" t="s">
        <v>81</v>
      </c>
      <c r="H2353" s="6">
        <v>44890</v>
      </c>
    </row>
    <row r="2354" spans="1:8" x14ac:dyDescent="0.25">
      <c r="A2354" s="5">
        <v>2353</v>
      </c>
      <c r="B2354" s="5" t="s">
        <v>72</v>
      </c>
      <c r="C2354" s="5" t="s">
        <v>9</v>
      </c>
      <c r="D2354" s="5" t="s">
        <v>29</v>
      </c>
      <c r="E2354" s="6">
        <v>45391</v>
      </c>
      <c r="F2354" s="5">
        <v>441.37</v>
      </c>
      <c r="G2354" s="5" t="s">
        <v>82</v>
      </c>
      <c r="H2354" s="5" t="s">
        <v>83</v>
      </c>
    </row>
    <row r="2355" spans="1:8" x14ac:dyDescent="0.25">
      <c r="A2355" s="5">
        <v>2354</v>
      </c>
      <c r="B2355" s="5" t="s">
        <v>54</v>
      </c>
      <c r="C2355" s="5" t="s">
        <v>14</v>
      </c>
      <c r="D2355" s="5" t="s">
        <v>22</v>
      </c>
      <c r="E2355" s="6">
        <v>44805</v>
      </c>
      <c r="F2355" s="5">
        <v>744.49</v>
      </c>
      <c r="G2355" s="5" t="s">
        <v>81</v>
      </c>
      <c r="H2355" s="6">
        <v>44823</v>
      </c>
    </row>
    <row r="2356" spans="1:8" x14ac:dyDescent="0.25">
      <c r="A2356" s="5">
        <v>2355</v>
      </c>
      <c r="B2356" s="5" t="s">
        <v>42</v>
      </c>
      <c r="C2356" s="5" t="s">
        <v>9</v>
      </c>
      <c r="D2356" s="5" t="s">
        <v>29</v>
      </c>
      <c r="E2356" s="6">
        <v>44888</v>
      </c>
      <c r="F2356" s="5">
        <v>351.54</v>
      </c>
      <c r="G2356" s="5" t="s">
        <v>81</v>
      </c>
      <c r="H2356" s="6">
        <v>44898</v>
      </c>
    </row>
    <row r="2357" spans="1:8" x14ac:dyDescent="0.25">
      <c r="A2357" s="5">
        <v>2356</v>
      </c>
      <c r="B2357" s="5" t="s">
        <v>70</v>
      </c>
      <c r="C2357" s="5" t="s">
        <v>5</v>
      </c>
      <c r="D2357" s="5" t="s">
        <v>32</v>
      </c>
      <c r="E2357" s="6">
        <v>45118</v>
      </c>
      <c r="F2357" s="5">
        <v>481.67</v>
      </c>
      <c r="G2357" s="5" t="s">
        <v>84</v>
      </c>
      <c r="H2357" s="5" t="s">
        <v>83</v>
      </c>
    </row>
    <row r="2358" spans="1:8" x14ac:dyDescent="0.25">
      <c r="A2358" s="5">
        <v>2357</v>
      </c>
      <c r="B2358" s="5" t="s">
        <v>64</v>
      </c>
      <c r="C2358" s="5" t="s">
        <v>7</v>
      </c>
      <c r="D2358" s="5" t="s">
        <v>30</v>
      </c>
      <c r="E2358" s="6">
        <v>45061</v>
      </c>
      <c r="F2358" s="5">
        <v>455.86</v>
      </c>
      <c r="G2358" s="5" t="s">
        <v>84</v>
      </c>
      <c r="H2358" s="5" t="s">
        <v>83</v>
      </c>
    </row>
    <row r="2359" spans="1:8" x14ac:dyDescent="0.25">
      <c r="A2359" s="5">
        <v>2358</v>
      </c>
      <c r="B2359" s="5" t="s">
        <v>40</v>
      </c>
      <c r="C2359" s="5" t="s">
        <v>10</v>
      </c>
      <c r="D2359" s="5" t="s">
        <v>20</v>
      </c>
      <c r="E2359" s="6">
        <v>45359</v>
      </c>
      <c r="F2359" s="5">
        <v>699.01</v>
      </c>
      <c r="G2359" s="5" t="s">
        <v>81</v>
      </c>
      <c r="H2359" s="6">
        <v>45365</v>
      </c>
    </row>
    <row r="2360" spans="1:8" x14ac:dyDescent="0.25">
      <c r="A2360" s="5">
        <v>2359</v>
      </c>
      <c r="B2360" s="5" t="s">
        <v>38</v>
      </c>
      <c r="C2360" s="5" t="s">
        <v>7</v>
      </c>
      <c r="D2360" s="5" t="s">
        <v>24</v>
      </c>
      <c r="E2360" s="6">
        <v>45449</v>
      </c>
      <c r="F2360" s="5">
        <v>384.25</v>
      </c>
      <c r="G2360" s="5" t="s">
        <v>82</v>
      </c>
      <c r="H2360" s="5" t="s">
        <v>83</v>
      </c>
    </row>
    <row r="2361" spans="1:8" x14ac:dyDescent="0.25">
      <c r="A2361" s="5">
        <v>2360</v>
      </c>
      <c r="B2361" s="5" t="s">
        <v>62</v>
      </c>
      <c r="C2361" s="5" t="s">
        <v>4</v>
      </c>
      <c r="D2361" s="5" t="s">
        <v>33</v>
      </c>
      <c r="E2361" s="6">
        <v>45162</v>
      </c>
      <c r="F2361" s="5">
        <v>744.46</v>
      </c>
      <c r="G2361" s="5" t="s">
        <v>81</v>
      </c>
      <c r="H2361" s="6">
        <v>45164</v>
      </c>
    </row>
    <row r="2362" spans="1:8" x14ac:dyDescent="0.25">
      <c r="A2362" s="5">
        <v>2361</v>
      </c>
      <c r="B2362" s="5" t="s">
        <v>52</v>
      </c>
      <c r="C2362" s="5" t="s">
        <v>5</v>
      </c>
      <c r="D2362" s="5" t="s">
        <v>26</v>
      </c>
      <c r="E2362" s="6">
        <v>45046</v>
      </c>
      <c r="F2362" s="5">
        <v>196.12</v>
      </c>
      <c r="G2362" s="5" t="s">
        <v>84</v>
      </c>
      <c r="H2362" s="5" t="s">
        <v>83</v>
      </c>
    </row>
    <row r="2363" spans="1:8" x14ac:dyDescent="0.25">
      <c r="A2363" s="5">
        <v>2362</v>
      </c>
      <c r="B2363" s="5" t="s">
        <v>74</v>
      </c>
      <c r="C2363" s="5" t="s">
        <v>7</v>
      </c>
      <c r="D2363" s="5" t="s">
        <v>24</v>
      </c>
      <c r="E2363" s="6">
        <v>45290</v>
      </c>
      <c r="F2363" s="5">
        <v>522.42999999999995</v>
      </c>
      <c r="G2363" s="5" t="s">
        <v>82</v>
      </c>
      <c r="H2363" s="5" t="s">
        <v>83</v>
      </c>
    </row>
    <row r="2364" spans="1:8" x14ac:dyDescent="0.25">
      <c r="A2364" s="5">
        <v>2363</v>
      </c>
      <c r="B2364" s="5" t="s">
        <v>38</v>
      </c>
      <c r="C2364" s="5" t="s">
        <v>11</v>
      </c>
      <c r="D2364" s="5" t="s">
        <v>22</v>
      </c>
      <c r="E2364" s="6">
        <v>45317</v>
      </c>
      <c r="F2364" s="5">
        <v>438.04</v>
      </c>
      <c r="G2364" s="5" t="s">
        <v>84</v>
      </c>
      <c r="H2364" s="5" t="s">
        <v>83</v>
      </c>
    </row>
    <row r="2365" spans="1:8" x14ac:dyDescent="0.25">
      <c r="A2365" s="5">
        <v>2364</v>
      </c>
      <c r="B2365" s="5" t="s">
        <v>52</v>
      </c>
      <c r="C2365" s="5" t="s">
        <v>4</v>
      </c>
      <c r="D2365" s="5" t="s">
        <v>31</v>
      </c>
      <c r="E2365" s="6">
        <v>45455</v>
      </c>
      <c r="F2365" s="5">
        <v>640.62</v>
      </c>
      <c r="G2365" s="5" t="s">
        <v>84</v>
      </c>
      <c r="H2365" s="5" t="s">
        <v>83</v>
      </c>
    </row>
    <row r="2366" spans="1:8" x14ac:dyDescent="0.25">
      <c r="A2366" s="5">
        <v>2365</v>
      </c>
      <c r="B2366" s="5" t="s">
        <v>52</v>
      </c>
      <c r="C2366" s="5" t="s">
        <v>10</v>
      </c>
      <c r="D2366" s="5" t="s">
        <v>20</v>
      </c>
      <c r="E2366" s="6">
        <v>45262</v>
      </c>
      <c r="F2366" s="5">
        <v>397.94</v>
      </c>
      <c r="G2366" s="5" t="s">
        <v>81</v>
      </c>
      <c r="H2366" s="6">
        <v>45268</v>
      </c>
    </row>
    <row r="2367" spans="1:8" x14ac:dyDescent="0.25">
      <c r="A2367" s="5">
        <v>2366</v>
      </c>
      <c r="B2367" s="5" t="s">
        <v>48</v>
      </c>
      <c r="C2367" s="5" t="s">
        <v>4</v>
      </c>
      <c r="D2367" s="5" t="s">
        <v>33</v>
      </c>
      <c r="E2367" s="6">
        <v>44898</v>
      </c>
      <c r="F2367" s="5">
        <v>556.28</v>
      </c>
      <c r="G2367" s="5" t="s">
        <v>82</v>
      </c>
      <c r="H2367" s="5" t="s">
        <v>83</v>
      </c>
    </row>
    <row r="2368" spans="1:8" x14ac:dyDescent="0.25">
      <c r="A2368" s="5">
        <v>2367</v>
      </c>
      <c r="B2368" s="5" t="s">
        <v>72</v>
      </c>
      <c r="C2368" s="5" t="s">
        <v>11</v>
      </c>
      <c r="D2368" s="5" t="s">
        <v>24</v>
      </c>
      <c r="E2368" s="6">
        <v>45353</v>
      </c>
      <c r="F2368" s="5">
        <v>595.03</v>
      </c>
      <c r="G2368" s="5" t="s">
        <v>81</v>
      </c>
      <c r="H2368" s="6">
        <v>45365</v>
      </c>
    </row>
    <row r="2369" spans="1:8" x14ac:dyDescent="0.25">
      <c r="A2369" s="5">
        <v>2368</v>
      </c>
      <c r="B2369" s="5" t="s">
        <v>56</v>
      </c>
      <c r="C2369" s="5" t="s">
        <v>7</v>
      </c>
      <c r="D2369" s="5" t="s">
        <v>28</v>
      </c>
      <c r="E2369" s="6">
        <v>44917</v>
      </c>
      <c r="F2369" s="5">
        <v>726.18</v>
      </c>
      <c r="G2369" s="5" t="s">
        <v>81</v>
      </c>
      <c r="H2369" s="6">
        <v>44925</v>
      </c>
    </row>
    <row r="2370" spans="1:8" x14ac:dyDescent="0.25">
      <c r="A2370" s="5">
        <v>2369</v>
      </c>
      <c r="B2370" s="5" t="s">
        <v>42</v>
      </c>
      <c r="C2370" s="5" t="s">
        <v>4</v>
      </c>
      <c r="D2370" s="5" t="s">
        <v>20</v>
      </c>
      <c r="E2370" s="6">
        <v>44908</v>
      </c>
      <c r="F2370" s="5">
        <v>375.44</v>
      </c>
      <c r="G2370" s="5" t="s">
        <v>81</v>
      </c>
      <c r="H2370" s="6">
        <v>44910</v>
      </c>
    </row>
    <row r="2371" spans="1:8" x14ac:dyDescent="0.25">
      <c r="A2371" s="5">
        <v>2370</v>
      </c>
      <c r="B2371" s="5" t="s">
        <v>42</v>
      </c>
      <c r="C2371" s="5" t="s">
        <v>7</v>
      </c>
      <c r="D2371" s="5" t="s">
        <v>20</v>
      </c>
      <c r="E2371" s="6">
        <v>44834</v>
      </c>
      <c r="F2371" s="5">
        <v>424.21</v>
      </c>
      <c r="G2371" s="5" t="s">
        <v>81</v>
      </c>
      <c r="H2371" s="6">
        <v>44842</v>
      </c>
    </row>
    <row r="2372" spans="1:8" x14ac:dyDescent="0.25">
      <c r="A2372" s="5">
        <v>2371</v>
      </c>
      <c r="B2372" s="5" t="s">
        <v>70</v>
      </c>
      <c r="C2372" s="5" t="s">
        <v>2</v>
      </c>
      <c r="D2372" s="5" t="s">
        <v>31</v>
      </c>
      <c r="E2372" s="6">
        <v>44990</v>
      </c>
      <c r="F2372" s="5">
        <v>570.19000000000005</v>
      </c>
      <c r="G2372" s="5" t="s">
        <v>82</v>
      </c>
      <c r="H2372" s="5" t="s">
        <v>83</v>
      </c>
    </row>
    <row r="2373" spans="1:8" x14ac:dyDescent="0.25">
      <c r="A2373" s="5">
        <v>2372</v>
      </c>
      <c r="B2373" s="5" t="s">
        <v>58</v>
      </c>
      <c r="C2373" s="5" t="s">
        <v>11</v>
      </c>
      <c r="D2373" s="5" t="s">
        <v>22</v>
      </c>
      <c r="E2373" s="6">
        <v>44825</v>
      </c>
      <c r="F2373" s="5">
        <v>234.3</v>
      </c>
      <c r="G2373" s="5" t="s">
        <v>81</v>
      </c>
      <c r="H2373" s="6">
        <v>44837</v>
      </c>
    </row>
    <row r="2374" spans="1:8" x14ac:dyDescent="0.25">
      <c r="A2374" s="5">
        <v>2373</v>
      </c>
      <c r="B2374" s="5" t="s">
        <v>66</v>
      </c>
      <c r="C2374" s="5" t="s">
        <v>9</v>
      </c>
      <c r="D2374" s="5" t="s">
        <v>26</v>
      </c>
      <c r="E2374" s="6">
        <v>44938</v>
      </c>
      <c r="F2374" s="5">
        <v>283.99</v>
      </c>
      <c r="G2374" s="5" t="s">
        <v>81</v>
      </c>
      <c r="H2374" s="6">
        <v>44948</v>
      </c>
    </row>
    <row r="2375" spans="1:8" x14ac:dyDescent="0.25">
      <c r="A2375" s="5">
        <v>2374</v>
      </c>
      <c r="B2375" s="5" t="s">
        <v>60</v>
      </c>
      <c r="C2375" s="5" t="s">
        <v>4</v>
      </c>
      <c r="D2375" s="5" t="s">
        <v>29</v>
      </c>
      <c r="E2375" s="6">
        <v>45142</v>
      </c>
      <c r="F2375" s="5">
        <v>923.27</v>
      </c>
      <c r="G2375" s="5" t="s">
        <v>82</v>
      </c>
      <c r="H2375" s="5" t="s">
        <v>83</v>
      </c>
    </row>
    <row r="2376" spans="1:8" x14ac:dyDescent="0.25">
      <c r="A2376" s="5">
        <v>2375</v>
      </c>
      <c r="B2376" s="5" t="s">
        <v>60</v>
      </c>
      <c r="C2376" s="5" t="s">
        <v>15</v>
      </c>
      <c r="D2376" s="5" t="s">
        <v>33</v>
      </c>
      <c r="E2376" s="6">
        <v>45387</v>
      </c>
      <c r="F2376" s="5">
        <v>516.29</v>
      </c>
      <c r="G2376" s="5" t="s">
        <v>81</v>
      </c>
      <c r="H2376" s="6">
        <v>45407</v>
      </c>
    </row>
    <row r="2377" spans="1:8" x14ac:dyDescent="0.25">
      <c r="A2377" s="5">
        <v>2376</v>
      </c>
      <c r="B2377" s="5" t="s">
        <v>52</v>
      </c>
      <c r="C2377" s="5" t="s">
        <v>4</v>
      </c>
      <c r="D2377" s="5" t="s">
        <v>29</v>
      </c>
      <c r="E2377" s="6">
        <v>45100</v>
      </c>
      <c r="F2377" s="5">
        <v>359.26</v>
      </c>
      <c r="G2377" s="5" t="s">
        <v>81</v>
      </c>
      <c r="H2377" s="6">
        <v>45102</v>
      </c>
    </row>
    <row r="2378" spans="1:8" x14ac:dyDescent="0.25">
      <c r="A2378" s="5">
        <v>2377</v>
      </c>
      <c r="B2378" s="5" t="s">
        <v>40</v>
      </c>
      <c r="C2378" s="5" t="s">
        <v>14</v>
      </c>
      <c r="D2378" s="5" t="s">
        <v>30</v>
      </c>
      <c r="E2378" s="6">
        <v>45359</v>
      </c>
      <c r="F2378" s="5">
        <v>820.27</v>
      </c>
      <c r="G2378" s="5" t="s">
        <v>81</v>
      </c>
      <c r="H2378" s="6">
        <v>45377</v>
      </c>
    </row>
    <row r="2379" spans="1:8" x14ac:dyDescent="0.25">
      <c r="A2379" s="5">
        <v>2378</v>
      </c>
      <c r="B2379" s="5" t="s">
        <v>54</v>
      </c>
      <c r="C2379" s="5" t="s">
        <v>4</v>
      </c>
      <c r="D2379" s="5" t="s">
        <v>28</v>
      </c>
      <c r="E2379" s="6">
        <v>45403</v>
      </c>
      <c r="F2379" s="5">
        <v>641.6</v>
      </c>
      <c r="G2379" s="5" t="s">
        <v>81</v>
      </c>
      <c r="H2379" s="6">
        <v>45405</v>
      </c>
    </row>
    <row r="2380" spans="1:8" x14ac:dyDescent="0.25">
      <c r="A2380" s="5">
        <v>2379</v>
      </c>
      <c r="B2380" s="5" t="s">
        <v>64</v>
      </c>
      <c r="C2380" s="5" t="s">
        <v>5</v>
      </c>
      <c r="D2380" s="5" t="s">
        <v>30</v>
      </c>
      <c r="E2380" s="6">
        <v>45108</v>
      </c>
      <c r="F2380" s="5">
        <v>709.62</v>
      </c>
      <c r="G2380" s="5" t="s">
        <v>82</v>
      </c>
      <c r="H2380" s="5" t="s">
        <v>83</v>
      </c>
    </row>
    <row r="2381" spans="1:8" x14ac:dyDescent="0.25">
      <c r="A2381" s="5">
        <v>2380</v>
      </c>
      <c r="B2381" s="5" t="s">
        <v>36</v>
      </c>
      <c r="C2381" s="5" t="s">
        <v>7</v>
      </c>
      <c r="D2381" s="5" t="s">
        <v>20</v>
      </c>
      <c r="E2381" s="6">
        <v>44811</v>
      </c>
      <c r="F2381" s="5">
        <v>188.87</v>
      </c>
      <c r="G2381" s="5" t="s">
        <v>82</v>
      </c>
      <c r="H2381" s="5" t="s">
        <v>83</v>
      </c>
    </row>
    <row r="2382" spans="1:8" x14ac:dyDescent="0.25">
      <c r="A2382" s="5">
        <v>2381</v>
      </c>
      <c r="B2382" s="5" t="s">
        <v>36</v>
      </c>
      <c r="C2382" s="5" t="s">
        <v>4</v>
      </c>
      <c r="D2382" s="5" t="s">
        <v>28</v>
      </c>
      <c r="E2382" s="6">
        <v>45295</v>
      </c>
      <c r="F2382" s="5">
        <v>560.04999999999995</v>
      </c>
      <c r="G2382" s="5" t="s">
        <v>81</v>
      </c>
      <c r="H2382" s="6">
        <v>45297</v>
      </c>
    </row>
    <row r="2383" spans="1:8" x14ac:dyDescent="0.25">
      <c r="A2383" s="5">
        <v>2382</v>
      </c>
      <c r="B2383" s="5" t="s">
        <v>58</v>
      </c>
      <c r="C2383" s="5" t="s">
        <v>9</v>
      </c>
      <c r="D2383" s="5" t="s">
        <v>26</v>
      </c>
      <c r="E2383" s="6">
        <v>45434</v>
      </c>
      <c r="F2383" s="5">
        <v>915.5</v>
      </c>
      <c r="G2383" s="5" t="s">
        <v>81</v>
      </c>
      <c r="H2383" s="6">
        <v>45444</v>
      </c>
    </row>
    <row r="2384" spans="1:8" x14ac:dyDescent="0.25">
      <c r="A2384" s="5">
        <v>2383</v>
      </c>
      <c r="B2384" s="5" t="s">
        <v>62</v>
      </c>
      <c r="C2384" s="5" t="s">
        <v>13</v>
      </c>
      <c r="D2384" s="5" t="s">
        <v>22</v>
      </c>
      <c r="E2384" s="6">
        <v>44883</v>
      </c>
      <c r="F2384" s="5">
        <v>710.56</v>
      </c>
      <c r="G2384" s="5" t="s">
        <v>82</v>
      </c>
      <c r="H2384" s="5" t="s">
        <v>83</v>
      </c>
    </row>
    <row r="2385" spans="1:8" x14ac:dyDescent="0.25">
      <c r="A2385" s="5">
        <v>2384</v>
      </c>
      <c r="B2385" s="5" t="s">
        <v>48</v>
      </c>
      <c r="C2385" s="5" t="s">
        <v>4</v>
      </c>
      <c r="D2385" s="5" t="s">
        <v>24</v>
      </c>
      <c r="E2385" s="6">
        <v>45435</v>
      </c>
      <c r="F2385" s="5">
        <v>277.5</v>
      </c>
      <c r="G2385" s="5" t="s">
        <v>81</v>
      </c>
      <c r="H2385" s="6">
        <v>45437</v>
      </c>
    </row>
    <row r="2386" spans="1:8" x14ac:dyDescent="0.25">
      <c r="A2386" s="5">
        <v>2385</v>
      </c>
      <c r="B2386" s="5" t="s">
        <v>60</v>
      </c>
      <c r="C2386" s="5" t="s">
        <v>9</v>
      </c>
      <c r="D2386" s="5" t="s">
        <v>26</v>
      </c>
      <c r="E2386" s="6">
        <v>45080</v>
      </c>
      <c r="F2386" s="5">
        <v>114.23</v>
      </c>
      <c r="G2386" s="5" t="s">
        <v>81</v>
      </c>
      <c r="H2386" s="6">
        <v>45090</v>
      </c>
    </row>
    <row r="2387" spans="1:8" x14ac:dyDescent="0.25">
      <c r="A2387" s="5">
        <v>2386</v>
      </c>
      <c r="B2387" s="5" t="s">
        <v>62</v>
      </c>
      <c r="C2387" s="5" t="s">
        <v>14</v>
      </c>
      <c r="D2387" s="5" t="s">
        <v>29</v>
      </c>
      <c r="E2387" s="6">
        <v>45057</v>
      </c>
      <c r="F2387" s="5">
        <v>374.81</v>
      </c>
      <c r="G2387" s="5" t="s">
        <v>82</v>
      </c>
      <c r="H2387" s="5" t="s">
        <v>83</v>
      </c>
    </row>
    <row r="2388" spans="1:8" x14ac:dyDescent="0.25">
      <c r="A2388" s="5">
        <v>2387</v>
      </c>
      <c r="B2388" s="5" t="s">
        <v>68</v>
      </c>
      <c r="C2388" s="5" t="s">
        <v>5</v>
      </c>
      <c r="D2388" s="5" t="s">
        <v>22</v>
      </c>
      <c r="E2388" s="6">
        <v>45401</v>
      </c>
      <c r="F2388" s="5">
        <v>575.76</v>
      </c>
      <c r="G2388" s="5" t="s">
        <v>82</v>
      </c>
      <c r="H2388" s="5" t="s">
        <v>83</v>
      </c>
    </row>
    <row r="2389" spans="1:8" x14ac:dyDescent="0.25">
      <c r="A2389" s="5">
        <v>2388</v>
      </c>
      <c r="B2389" s="5" t="s">
        <v>36</v>
      </c>
      <c r="C2389" s="5" t="s">
        <v>5</v>
      </c>
      <c r="D2389" s="5" t="s">
        <v>30</v>
      </c>
      <c r="E2389" s="6">
        <v>45476</v>
      </c>
      <c r="F2389" s="5">
        <v>554.21</v>
      </c>
      <c r="G2389" s="5" t="s">
        <v>82</v>
      </c>
      <c r="H2389" s="5" t="s">
        <v>83</v>
      </c>
    </row>
    <row r="2390" spans="1:8" x14ac:dyDescent="0.25">
      <c r="A2390" s="5">
        <v>2389</v>
      </c>
      <c r="B2390" s="5" t="s">
        <v>38</v>
      </c>
      <c r="C2390" s="5" t="s">
        <v>9</v>
      </c>
      <c r="D2390" s="5" t="s">
        <v>33</v>
      </c>
      <c r="E2390" s="6">
        <v>44892</v>
      </c>
      <c r="F2390" s="5">
        <v>384.8</v>
      </c>
      <c r="G2390" s="5" t="s">
        <v>81</v>
      </c>
      <c r="H2390" s="6">
        <v>44902</v>
      </c>
    </row>
    <row r="2391" spans="1:8" x14ac:dyDescent="0.25">
      <c r="A2391" s="5">
        <v>2390</v>
      </c>
      <c r="B2391" s="5" t="s">
        <v>66</v>
      </c>
      <c r="C2391" s="5" t="s">
        <v>7</v>
      </c>
      <c r="D2391" s="5" t="s">
        <v>24</v>
      </c>
      <c r="E2391" s="6">
        <v>44812</v>
      </c>
      <c r="F2391" s="5">
        <v>230.42</v>
      </c>
      <c r="G2391" s="5" t="s">
        <v>82</v>
      </c>
      <c r="H2391" s="5" t="s">
        <v>83</v>
      </c>
    </row>
    <row r="2392" spans="1:8" x14ac:dyDescent="0.25">
      <c r="A2392" s="5">
        <v>2391</v>
      </c>
      <c r="B2392" s="5" t="s">
        <v>62</v>
      </c>
      <c r="C2392" s="5" t="s">
        <v>10</v>
      </c>
      <c r="D2392" s="5" t="s">
        <v>26</v>
      </c>
      <c r="E2392" s="6">
        <v>45055</v>
      </c>
      <c r="F2392" s="5">
        <v>864.1</v>
      </c>
      <c r="G2392" s="5" t="s">
        <v>82</v>
      </c>
      <c r="H2392" s="5" t="s">
        <v>83</v>
      </c>
    </row>
    <row r="2393" spans="1:8" x14ac:dyDescent="0.25">
      <c r="A2393" s="5">
        <v>2392</v>
      </c>
      <c r="B2393" s="5" t="s">
        <v>74</v>
      </c>
      <c r="C2393" s="5" t="s">
        <v>2</v>
      </c>
      <c r="D2393" s="5" t="s">
        <v>30</v>
      </c>
      <c r="E2393" s="6">
        <v>45354</v>
      </c>
      <c r="F2393" s="5">
        <v>802.19</v>
      </c>
      <c r="G2393" s="5" t="s">
        <v>81</v>
      </c>
      <c r="H2393" s="6">
        <v>45355</v>
      </c>
    </row>
    <row r="2394" spans="1:8" x14ac:dyDescent="0.25">
      <c r="A2394" s="5">
        <v>2393</v>
      </c>
      <c r="B2394" s="5" t="s">
        <v>74</v>
      </c>
      <c r="C2394" s="5" t="s">
        <v>9</v>
      </c>
      <c r="D2394" s="5" t="s">
        <v>29</v>
      </c>
      <c r="E2394" s="6">
        <v>45050</v>
      </c>
      <c r="F2394" s="5">
        <v>626.84</v>
      </c>
      <c r="G2394" s="5" t="s">
        <v>81</v>
      </c>
      <c r="H2394" s="6">
        <v>45060</v>
      </c>
    </row>
    <row r="2395" spans="1:8" x14ac:dyDescent="0.25">
      <c r="A2395" s="5">
        <v>2394</v>
      </c>
      <c r="B2395" s="5" t="s">
        <v>50</v>
      </c>
      <c r="C2395" s="5" t="s">
        <v>9</v>
      </c>
      <c r="D2395" s="5" t="s">
        <v>26</v>
      </c>
      <c r="E2395" s="6">
        <v>45318</v>
      </c>
      <c r="F2395" s="5">
        <v>434.53</v>
      </c>
      <c r="G2395" s="5" t="s">
        <v>82</v>
      </c>
      <c r="H2395" s="5" t="s">
        <v>83</v>
      </c>
    </row>
    <row r="2396" spans="1:8" x14ac:dyDescent="0.25">
      <c r="A2396" s="5">
        <v>2395</v>
      </c>
      <c r="B2396" s="5" t="s">
        <v>42</v>
      </c>
      <c r="C2396" s="5" t="s">
        <v>4</v>
      </c>
      <c r="D2396" s="5" t="s">
        <v>32</v>
      </c>
      <c r="E2396" s="6">
        <v>44893</v>
      </c>
      <c r="F2396" s="5">
        <v>131.03</v>
      </c>
      <c r="G2396" s="5" t="s">
        <v>81</v>
      </c>
      <c r="H2396" s="6">
        <v>44895</v>
      </c>
    </row>
    <row r="2397" spans="1:8" x14ac:dyDescent="0.25">
      <c r="A2397" s="5">
        <v>2396</v>
      </c>
      <c r="B2397" s="5" t="s">
        <v>50</v>
      </c>
      <c r="C2397" s="5" t="s">
        <v>15</v>
      </c>
      <c r="D2397" s="5" t="s">
        <v>29</v>
      </c>
      <c r="E2397" s="6">
        <v>45158</v>
      </c>
      <c r="F2397" s="5">
        <v>843.14</v>
      </c>
      <c r="G2397" s="5" t="s">
        <v>81</v>
      </c>
      <c r="H2397" s="6">
        <v>45178</v>
      </c>
    </row>
    <row r="2398" spans="1:8" x14ac:dyDescent="0.25">
      <c r="A2398" s="5">
        <v>2397</v>
      </c>
      <c r="B2398" s="5" t="s">
        <v>60</v>
      </c>
      <c r="C2398" s="5" t="s">
        <v>15</v>
      </c>
      <c r="D2398" s="5" t="s">
        <v>24</v>
      </c>
      <c r="E2398" s="6">
        <v>45174</v>
      </c>
      <c r="F2398" s="5">
        <v>885.55</v>
      </c>
      <c r="G2398" s="5" t="s">
        <v>81</v>
      </c>
      <c r="H2398" s="6">
        <v>45194</v>
      </c>
    </row>
    <row r="2399" spans="1:8" x14ac:dyDescent="0.25">
      <c r="A2399" s="5">
        <v>2398</v>
      </c>
      <c r="B2399" s="5" t="s">
        <v>50</v>
      </c>
      <c r="C2399" s="5" t="s">
        <v>11</v>
      </c>
      <c r="D2399" s="5" t="s">
        <v>24</v>
      </c>
      <c r="E2399" s="6">
        <v>45387</v>
      </c>
      <c r="F2399" s="5">
        <v>772.31</v>
      </c>
      <c r="G2399" s="5" t="s">
        <v>81</v>
      </c>
      <c r="H2399" s="6">
        <v>45399</v>
      </c>
    </row>
    <row r="2400" spans="1:8" x14ac:dyDescent="0.25">
      <c r="A2400" s="5">
        <v>2399</v>
      </c>
      <c r="B2400" s="5" t="s">
        <v>52</v>
      </c>
      <c r="C2400" s="5" t="s">
        <v>4</v>
      </c>
      <c r="D2400" s="5" t="s">
        <v>20</v>
      </c>
      <c r="E2400" s="6">
        <v>45126</v>
      </c>
      <c r="F2400" s="5">
        <v>499.93</v>
      </c>
      <c r="G2400" s="5" t="s">
        <v>82</v>
      </c>
      <c r="H2400" s="5" t="s">
        <v>83</v>
      </c>
    </row>
    <row r="2401" spans="1:8" x14ac:dyDescent="0.25">
      <c r="A2401" s="5">
        <v>2400</v>
      </c>
      <c r="B2401" s="5" t="s">
        <v>72</v>
      </c>
      <c r="C2401" s="5" t="s">
        <v>7</v>
      </c>
      <c r="D2401" s="5" t="s">
        <v>33</v>
      </c>
      <c r="E2401" s="6">
        <v>45210</v>
      </c>
      <c r="F2401" s="5">
        <v>291</v>
      </c>
      <c r="G2401" s="5" t="s">
        <v>82</v>
      </c>
      <c r="H2401" s="5" t="s">
        <v>83</v>
      </c>
    </row>
    <row r="2402" spans="1:8" x14ac:dyDescent="0.25">
      <c r="A2402" s="5">
        <v>2401</v>
      </c>
      <c r="B2402" s="5" t="s">
        <v>68</v>
      </c>
      <c r="C2402" s="5" t="s">
        <v>7</v>
      </c>
      <c r="D2402" s="5" t="s">
        <v>22</v>
      </c>
      <c r="E2402" s="6">
        <v>44842</v>
      </c>
      <c r="F2402" s="5">
        <v>380.79</v>
      </c>
      <c r="G2402" s="5" t="s">
        <v>81</v>
      </c>
      <c r="H2402" s="6">
        <v>44850</v>
      </c>
    </row>
    <row r="2403" spans="1:8" x14ac:dyDescent="0.25">
      <c r="A2403" s="5">
        <v>2402</v>
      </c>
      <c r="B2403" s="5" t="s">
        <v>72</v>
      </c>
      <c r="C2403" s="5" t="s">
        <v>2</v>
      </c>
      <c r="D2403" s="5" t="s">
        <v>24</v>
      </c>
      <c r="E2403" s="6">
        <v>45182</v>
      </c>
      <c r="F2403" s="5">
        <v>421.9</v>
      </c>
      <c r="G2403" s="5" t="s">
        <v>81</v>
      </c>
      <c r="H2403" s="6">
        <v>45183</v>
      </c>
    </row>
    <row r="2404" spans="1:8" x14ac:dyDescent="0.25">
      <c r="A2404" s="5">
        <v>2403</v>
      </c>
      <c r="B2404" s="5" t="s">
        <v>66</v>
      </c>
      <c r="C2404" s="5" t="s">
        <v>11</v>
      </c>
      <c r="D2404" s="5" t="s">
        <v>22</v>
      </c>
      <c r="E2404" s="6">
        <v>44881</v>
      </c>
      <c r="F2404" s="5">
        <v>963.67</v>
      </c>
      <c r="G2404" s="5" t="s">
        <v>82</v>
      </c>
      <c r="H2404" s="5" t="s">
        <v>83</v>
      </c>
    </row>
    <row r="2405" spans="1:8" x14ac:dyDescent="0.25">
      <c r="A2405" s="5">
        <v>2404</v>
      </c>
      <c r="B2405" s="5" t="s">
        <v>50</v>
      </c>
      <c r="C2405" s="5" t="s">
        <v>15</v>
      </c>
      <c r="D2405" s="5" t="s">
        <v>29</v>
      </c>
      <c r="E2405" s="6">
        <v>45426</v>
      </c>
      <c r="F2405" s="5">
        <v>345.76</v>
      </c>
      <c r="G2405" s="5" t="s">
        <v>81</v>
      </c>
      <c r="H2405" s="6">
        <v>45446</v>
      </c>
    </row>
    <row r="2406" spans="1:8" x14ac:dyDescent="0.25">
      <c r="A2406" s="5">
        <v>2405</v>
      </c>
      <c r="B2406" s="5" t="s">
        <v>52</v>
      </c>
      <c r="C2406" s="5" t="s">
        <v>10</v>
      </c>
      <c r="D2406" s="5" t="s">
        <v>22</v>
      </c>
      <c r="E2406" s="6">
        <v>44870</v>
      </c>
      <c r="F2406" s="5">
        <v>678.38</v>
      </c>
      <c r="G2406" s="5" t="s">
        <v>82</v>
      </c>
      <c r="H2406" s="5" t="s">
        <v>83</v>
      </c>
    </row>
    <row r="2407" spans="1:8" x14ac:dyDescent="0.25">
      <c r="A2407" s="5">
        <v>2406</v>
      </c>
      <c r="B2407" s="5" t="s">
        <v>60</v>
      </c>
      <c r="C2407" s="5" t="s">
        <v>5</v>
      </c>
      <c r="D2407" s="5" t="s">
        <v>28</v>
      </c>
      <c r="E2407" s="6">
        <v>44984</v>
      </c>
      <c r="F2407" s="5">
        <v>723.87</v>
      </c>
      <c r="G2407" s="5" t="s">
        <v>81</v>
      </c>
      <c r="H2407" s="6">
        <v>44988</v>
      </c>
    </row>
    <row r="2408" spans="1:8" x14ac:dyDescent="0.25">
      <c r="A2408" s="5">
        <v>2407</v>
      </c>
      <c r="B2408" s="5" t="s">
        <v>58</v>
      </c>
      <c r="C2408" s="5" t="s">
        <v>13</v>
      </c>
      <c r="D2408" s="5" t="s">
        <v>30</v>
      </c>
      <c r="E2408" s="6">
        <v>45114</v>
      </c>
      <c r="F2408" s="5">
        <v>379.22</v>
      </c>
      <c r="G2408" s="5" t="s">
        <v>81</v>
      </c>
      <c r="H2408" s="6">
        <v>45129</v>
      </c>
    </row>
    <row r="2409" spans="1:8" x14ac:dyDescent="0.25">
      <c r="A2409" s="5">
        <v>2408</v>
      </c>
      <c r="B2409" s="5" t="s">
        <v>68</v>
      </c>
      <c r="C2409" s="5" t="s">
        <v>5</v>
      </c>
      <c r="D2409" s="5" t="s">
        <v>20</v>
      </c>
      <c r="E2409" s="6">
        <v>44809</v>
      </c>
      <c r="F2409" s="5">
        <v>694.26</v>
      </c>
      <c r="G2409" s="5" t="s">
        <v>81</v>
      </c>
      <c r="H2409" s="6">
        <v>44813</v>
      </c>
    </row>
    <row r="2410" spans="1:8" x14ac:dyDescent="0.25">
      <c r="A2410" s="5">
        <v>2409</v>
      </c>
      <c r="B2410" s="5" t="s">
        <v>50</v>
      </c>
      <c r="C2410" s="5" t="s">
        <v>11</v>
      </c>
      <c r="D2410" s="5" t="s">
        <v>22</v>
      </c>
      <c r="E2410" s="6">
        <v>45379</v>
      </c>
      <c r="F2410" s="5">
        <v>627.89</v>
      </c>
      <c r="G2410" s="5" t="s">
        <v>81</v>
      </c>
      <c r="H2410" s="6">
        <v>45391</v>
      </c>
    </row>
    <row r="2411" spans="1:8" x14ac:dyDescent="0.25">
      <c r="A2411" s="5">
        <v>2410</v>
      </c>
      <c r="B2411" s="5" t="s">
        <v>54</v>
      </c>
      <c r="C2411" s="5" t="s">
        <v>13</v>
      </c>
      <c r="D2411" s="5" t="s">
        <v>31</v>
      </c>
      <c r="E2411" s="6">
        <v>44871</v>
      </c>
      <c r="F2411" s="5">
        <v>657.99</v>
      </c>
      <c r="G2411" s="5" t="s">
        <v>81</v>
      </c>
      <c r="H2411" s="6">
        <v>44886</v>
      </c>
    </row>
    <row r="2412" spans="1:8" x14ac:dyDescent="0.25">
      <c r="A2412" s="5">
        <v>2411</v>
      </c>
      <c r="B2412" s="5" t="s">
        <v>52</v>
      </c>
      <c r="C2412" s="5" t="s">
        <v>10</v>
      </c>
      <c r="D2412" s="5" t="s">
        <v>29</v>
      </c>
      <c r="E2412" s="6">
        <v>45169</v>
      </c>
      <c r="F2412" s="5">
        <v>312.83999999999997</v>
      </c>
      <c r="G2412" s="5" t="s">
        <v>81</v>
      </c>
      <c r="H2412" s="6">
        <v>45175</v>
      </c>
    </row>
    <row r="2413" spans="1:8" x14ac:dyDescent="0.25">
      <c r="A2413" s="5">
        <v>2412</v>
      </c>
      <c r="B2413" s="5" t="s">
        <v>48</v>
      </c>
      <c r="C2413" s="5" t="s">
        <v>15</v>
      </c>
      <c r="D2413" s="5" t="s">
        <v>26</v>
      </c>
      <c r="E2413" s="6">
        <v>44809</v>
      </c>
      <c r="F2413" s="5">
        <v>755.11</v>
      </c>
      <c r="G2413" s="5" t="s">
        <v>81</v>
      </c>
      <c r="H2413" s="6">
        <v>44829</v>
      </c>
    </row>
    <row r="2414" spans="1:8" x14ac:dyDescent="0.25">
      <c r="A2414" s="5">
        <v>2413</v>
      </c>
      <c r="B2414" s="5" t="s">
        <v>70</v>
      </c>
      <c r="C2414" s="5" t="s">
        <v>7</v>
      </c>
      <c r="D2414" s="5" t="s">
        <v>28</v>
      </c>
      <c r="E2414" s="6">
        <v>45299</v>
      </c>
      <c r="F2414" s="5">
        <v>147.91</v>
      </c>
      <c r="G2414" s="5" t="s">
        <v>82</v>
      </c>
      <c r="H2414" s="5" t="s">
        <v>83</v>
      </c>
    </row>
    <row r="2415" spans="1:8" x14ac:dyDescent="0.25">
      <c r="A2415" s="5">
        <v>2414</v>
      </c>
      <c r="B2415" s="5" t="s">
        <v>52</v>
      </c>
      <c r="C2415" s="5" t="s">
        <v>14</v>
      </c>
      <c r="D2415" s="5" t="s">
        <v>26</v>
      </c>
      <c r="E2415" s="6">
        <v>45264</v>
      </c>
      <c r="F2415" s="5">
        <v>396.06</v>
      </c>
      <c r="G2415" s="5" t="s">
        <v>82</v>
      </c>
      <c r="H2415" s="5" t="s">
        <v>83</v>
      </c>
    </row>
    <row r="2416" spans="1:8" x14ac:dyDescent="0.25">
      <c r="A2416" s="5">
        <v>2415</v>
      </c>
      <c r="B2416" s="5" t="s">
        <v>66</v>
      </c>
      <c r="C2416" s="5" t="s">
        <v>7</v>
      </c>
      <c r="D2416" s="5" t="s">
        <v>26</v>
      </c>
      <c r="E2416" s="6">
        <v>45346</v>
      </c>
      <c r="F2416" s="5">
        <v>362.17</v>
      </c>
      <c r="G2416" s="5" t="s">
        <v>81</v>
      </c>
      <c r="H2416" s="6">
        <v>45354</v>
      </c>
    </row>
    <row r="2417" spans="1:8" x14ac:dyDescent="0.25">
      <c r="A2417" s="5">
        <v>2416</v>
      </c>
      <c r="B2417" s="5" t="s">
        <v>68</v>
      </c>
      <c r="C2417" s="5" t="s">
        <v>14</v>
      </c>
      <c r="D2417" s="5" t="s">
        <v>26</v>
      </c>
      <c r="E2417" s="6">
        <v>45502</v>
      </c>
      <c r="F2417" s="5">
        <v>172.8</v>
      </c>
      <c r="G2417" s="5" t="s">
        <v>82</v>
      </c>
      <c r="H2417" s="5" t="s">
        <v>83</v>
      </c>
    </row>
    <row r="2418" spans="1:8" x14ac:dyDescent="0.25">
      <c r="A2418" s="5">
        <v>2417</v>
      </c>
      <c r="B2418" s="5" t="s">
        <v>46</v>
      </c>
      <c r="C2418" s="5" t="s">
        <v>2</v>
      </c>
      <c r="D2418" s="5" t="s">
        <v>28</v>
      </c>
      <c r="E2418" s="6">
        <v>45243</v>
      </c>
      <c r="F2418" s="5">
        <v>605.49</v>
      </c>
      <c r="G2418" s="5" t="s">
        <v>81</v>
      </c>
      <c r="H2418" s="6">
        <v>45244</v>
      </c>
    </row>
    <row r="2419" spans="1:8" x14ac:dyDescent="0.25">
      <c r="A2419" s="5">
        <v>2418</v>
      </c>
      <c r="B2419" s="5" t="s">
        <v>50</v>
      </c>
      <c r="C2419" s="5" t="s">
        <v>15</v>
      </c>
      <c r="D2419" s="5" t="s">
        <v>31</v>
      </c>
      <c r="E2419" s="6">
        <v>45238</v>
      </c>
      <c r="F2419" s="5">
        <v>262.94</v>
      </c>
      <c r="G2419" s="5" t="s">
        <v>81</v>
      </c>
      <c r="H2419" s="6">
        <v>45258</v>
      </c>
    </row>
    <row r="2420" spans="1:8" x14ac:dyDescent="0.25">
      <c r="A2420" s="5">
        <v>2419</v>
      </c>
      <c r="B2420" s="5" t="s">
        <v>38</v>
      </c>
      <c r="C2420" s="5" t="s">
        <v>9</v>
      </c>
      <c r="D2420" s="5" t="s">
        <v>33</v>
      </c>
      <c r="E2420" s="6">
        <v>45447</v>
      </c>
      <c r="F2420" s="5">
        <v>873.53</v>
      </c>
      <c r="G2420" s="5" t="s">
        <v>81</v>
      </c>
      <c r="H2420" s="6">
        <v>45457</v>
      </c>
    </row>
    <row r="2421" spans="1:8" x14ac:dyDescent="0.25">
      <c r="A2421" s="5">
        <v>2420</v>
      </c>
      <c r="B2421" s="5" t="s">
        <v>48</v>
      </c>
      <c r="C2421" s="5" t="s">
        <v>5</v>
      </c>
      <c r="D2421" s="5" t="s">
        <v>22</v>
      </c>
      <c r="E2421" s="6">
        <v>45359</v>
      </c>
      <c r="F2421" s="5">
        <v>478.56</v>
      </c>
      <c r="G2421" s="5" t="s">
        <v>82</v>
      </c>
      <c r="H2421" s="5" t="s">
        <v>83</v>
      </c>
    </row>
    <row r="2422" spans="1:8" x14ac:dyDescent="0.25">
      <c r="A2422" s="5">
        <v>2421</v>
      </c>
      <c r="B2422" s="5" t="s">
        <v>74</v>
      </c>
      <c r="C2422" s="5" t="s">
        <v>14</v>
      </c>
      <c r="D2422" s="5" t="s">
        <v>28</v>
      </c>
      <c r="E2422" s="6">
        <v>44780</v>
      </c>
      <c r="F2422" s="5">
        <v>826.55</v>
      </c>
      <c r="G2422" s="5" t="s">
        <v>81</v>
      </c>
      <c r="H2422" s="6">
        <v>44798</v>
      </c>
    </row>
    <row r="2423" spans="1:8" x14ac:dyDescent="0.25">
      <c r="A2423" s="5">
        <v>2422</v>
      </c>
      <c r="B2423" s="5" t="s">
        <v>70</v>
      </c>
      <c r="C2423" s="5" t="s">
        <v>11</v>
      </c>
      <c r="D2423" s="5" t="s">
        <v>20</v>
      </c>
      <c r="E2423" s="6">
        <v>44834</v>
      </c>
      <c r="F2423" s="5">
        <v>597.16</v>
      </c>
      <c r="G2423" s="5" t="s">
        <v>81</v>
      </c>
      <c r="H2423" s="6">
        <v>44846</v>
      </c>
    </row>
    <row r="2424" spans="1:8" x14ac:dyDescent="0.25">
      <c r="A2424" s="5">
        <v>2423</v>
      </c>
      <c r="B2424" s="5" t="s">
        <v>62</v>
      </c>
      <c r="C2424" s="5" t="s">
        <v>11</v>
      </c>
      <c r="D2424" s="5" t="s">
        <v>26</v>
      </c>
      <c r="E2424" s="6">
        <v>45127</v>
      </c>
      <c r="F2424" s="5">
        <v>946.97</v>
      </c>
      <c r="G2424" s="5" t="s">
        <v>81</v>
      </c>
      <c r="H2424" s="6">
        <v>45139</v>
      </c>
    </row>
    <row r="2425" spans="1:8" x14ac:dyDescent="0.25">
      <c r="A2425" s="5">
        <v>2424</v>
      </c>
      <c r="B2425" s="5" t="s">
        <v>74</v>
      </c>
      <c r="C2425" s="5" t="s">
        <v>2</v>
      </c>
      <c r="D2425" s="5" t="s">
        <v>33</v>
      </c>
      <c r="E2425" s="6">
        <v>44992</v>
      </c>
      <c r="F2425" s="5">
        <v>498.55</v>
      </c>
      <c r="G2425" s="5" t="s">
        <v>81</v>
      </c>
      <c r="H2425" s="6">
        <v>44993</v>
      </c>
    </row>
    <row r="2426" spans="1:8" x14ac:dyDescent="0.25">
      <c r="A2426" s="5">
        <v>2425</v>
      </c>
      <c r="B2426" s="5" t="s">
        <v>72</v>
      </c>
      <c r="C2426" s="5" t="s">
        <v>2</v>
      </c>
      <c r="D2426" s="5" t="s">
        <v>29</v>
      </c>
      <c r="E2426" s="6">
        <v>45509</v>
      </c>
      <c r="F2426" s="5">
        <v>112.59</v>
      </c>
      <c r="G2426" s="5" t="s">
        <v>81</v>
      </c>
      <c r="H2426" s="6">
        <v>45510</v>
      </c>
    </row>
    <row r="2427" spans="1:8" x14ac:dyDescent="0.25">
      <c r="A2427" s="5">
        <v>2426</v>
      </c>
      <c r="B2427" s="5" t="s">
        <v>48</v>
      </c>
      <c r="C2427" s="5" t="s">
        <v>9</v>
      </c>
      <c r="D2427" s="5" t="s">
        <v>29</v>
      </c>
      <c r="E2427" s="6">
        <v>44812</v>
      </c>
      <c r="F2427" s="5">
        <v>991.72</v>
      </c>
      <c r="G2427" s="5" t="s">
        <v>82</v>
      </c>
      <c r="H2427" s="5" t="s">
        <v>83</v>
      </c>
    </row>
    <row r="2428" spans="1:8" x14ac:dyDescent="0.25">
      <c r="A2428" s="5">
        <v>2427</v>
      </c>
      <c r="B2428" s="5" t="s">
        <v>72</v>
      </c>
      <c r="C2428" s="5" t="s">
        <v>11</v>
      </c>
      <c r="D2428" s="5" t="s">
        <v>30</v>
      </c>
      <c r="E2428" s="6">
        <v>45417</v>
      </c>
      <c r="F2428" s="5">
        <v>369.08</v>
      </c>
      <c r="G2428" s="5" t="s">
        <v>81</v>
      </c>
      <c r="H2428" s="6">
        <v>45429</v>
      </c>
    </row>
    <row r="2429" spans="1:8" x14ac:dyDescent="0.25">
      <c r="A2429" s="5">
        <v>2428</v>
      </c>
      <c r="B2429" s="5" t="s">
        <v>36</v>
      </c>
      <c r="C2429" s="5" t="s">
        <v>11</v>
      </c>
      <c r="D2429" s="5" t="s">
        <v>26</v>
      </c>
      <c r="E2429" s="6">
        <v>45335</v>
      </c>
      <c r="F2429" s="5">
        <v>394.58</v>
      </c>
      <c r="G2429" s="5" t="s">
        <v>81</v>
      </c>
      <c r="H2429" s="6">
        <v>45347</v>
      </c>
    </row>
    <row r="2430" spans="1:8" x14ac:dyDescent="0.25">
      <c r="A2430" s="5">
        <v>2429</v>
      </c>
      <c r="B2430" s="5" t="s">
        <v>44</v>
      </c>
      <c r="C2430" s="5" t="s">
        <v>2</v>
      </c>
      <c r="D2430" s="5" t="s">
        <v>33</v>
      </c>
      <c r="E2430" s="6">
        <v>45331</v>
      </c>
      <c r="F2430" s="5">
        <v>249.92</v>
      </c>
      <c r="G2430" s="5" t="s">
        <v>81</v>
      </c>
      <c r="H2430" s="6">
        <v>45332</v>
      </c>
    </row>
    <row r="2431" spans="1:8" x14ac:dyDescent="0.25">
      <c r="A2431" s="5">
        <v>2430</v>
      </c>
      <c r="B2431" s="5" t="s">
        <v>60</v>
      </c>
      <c r="C2431" s="5" t="s">
        <v>4</v>
      </c>
      <c r="D2431" s="5" t="s">
        <v>22</v>
      </c>
      <c r="E2431" s="6">
        <v>45021</v>
      </c>
      <c r="F2431" s="5">
        <v>133.05000000000001</v>
      </c>
      <c r="G2431" s="5" t="s">
        <v>81</v>
      </c>
      <c r="H2431" s="6">
        <v>45023</v>
      </c>
    </row>
    <row r="2432" spans="1:8" x14ac:dyDescent="0.25">
      <c r="A2432" s="5">
        <v>2431</v>
      </c>
      <c r="B2432" s="5" t="s">
        <v>48</v>
      </c>
      <c r="C2432" s="5" t="s">
        <v>5</v>
      </c>
      <c r="D2432" s="5" t="s">
        <v>33</v>
      </c>
      <c r="E2432" s="6">
        <v>45457</v>
      </c>
      <c r="F2432" s="5">
        <v>905.37</v>
      </c>
      <c r="G2432" s="5" t="s">
        <v>82</v>
      </c>
      <c r="H2432" s="5" t="s">
        <v>83</v>
      </c>
    </row>
    <row r="2433" spans="1:8" x14ac:dyDescent="0.25">
      <c r="A2433" s="5">
        <v>2432</v>
      </c>
      <c r="B2433" s="5" t="s">
        <v>36</v>
      </c>
      <c r="C2433" s="5" t="s">
        <v>9</v>
      </c>
      <c r="D2433" s="5" t="s">
        <v>33</v>
      </c>
      <c r="E2433" s="6">
        <v>45302</v>
      </c>
      <c r="F2433" s="5">
        <v>156.1</v>
      </c>
      <c r="G2433" s="5" t="s">
        <v>81</v>
      </c>
      <c r="H2433" s="6">
        <v>45312</v>
      </c>
    </row>
    <row r="2434" spans="1:8" x14ac:dyDescent="0.25">
      <c r="A2434" s="5">
        <v>2433</v>
      </c>
      <c r="B2434" s="5" t="s">
        <v>36</v>
      </c>
      <c r="C2434" s="5" t="s">
        <v>7</v>
      </c>
      <c r="D2434" s="5" t="s">
        <v>29</v>
      </c>
      <c r="E2434" s="6">
        <v>45348</v>
      </c>
      <c r="F2434" s="5">
        <v>550.6</v>
      </c>
      <c r="G2434" s="5" t="s">
        <v>81</v>
      </c>
      <c r="H2434" s="6">
        <v>45356</v>
      </c>
    </row>
    <row r="2435" spans="1:8" x14ac:dyDescent="0.25">
      <c r="A2435" s="5">
        <v>2434</v>
      </c>
      <c r="B2435" s="5" t="s">
        <v>48</v>
      </c>
      <c r="C2435" s="5" t="s">
        <v>5</v>
      </c>
      <c r="D2435" s="5" t="s">
        <v>24</v>
      </c>
      <c r="E2435" s="6">
        <v>44991</v>
      </c>
      <c r="F2435" s="5">
        <v>989.4</v>
      </c>
      <c r="G2435" s="5" t="s">
        <v>81</v>
      </c>
      <c r="H2435" s="6">
        <v>44995</v>
      </c>
    </row>
    <row r="2436" spans="1:8" x14ac:dyDescent="0.25">
      <c r="A2436" s="5">
        <v>2435</v>
      </c>
      <c r="B2436" s="5" t="s">
        <v>56</v>
      </c>
      <c r="C2436" s="5" t="s">
        <v>2</v>
      </c>
      <c r="D2436" s="5" t="s">
        <v>29</v>
      </c>
      <c r="E2436" s="6">
        <v>44843</v>
      </c>
      <c r="F2436" s="5">
        <v>722.4</v>
      </c>
      <c r="G2436" s="5" t="s">
        <v>81</v>
      </c>
      <c r="H2436" s="6">
        <v>44844</v>
      </c>
    </row>
    <row r="2437" spans="1:8" x14ac:dyDescent="0.25">
      <c r="A2437" s="5">
        <v>2436</v>
      </c>
      <c r="B2437" s="5" t="s">
        <v>58</v>
      </c>
      <c r="C2437" s="5" t="s">
        <v>7</v>
      </c>
      <c r="D2437" s="5" t="s">
        <v>33</v>
      </c>
      <c r="E2437" s="6">
        <v>45393</v>
      </c>
      <c r="F2437" s="5">
        <v>647.04</v>
      </c>
      <c r="G2437" s="5" t="s">
        <v>82</v>
      </c>
      <c r="H2437" s="5" t="s">
        <v>83</v>
      </c>
    </row>
    <row r="2438" spans="1:8" x14ac:dyDescent="0.25">
      <c r="A2438" s="5">
        <v>2437</v>
      </c>
      <c r="B2438" s="5" t="s">
        <v>46</v>
      </c>
      <c r="C2438" s="5" t="s">
        <v>11</v>
      </c>
      <c r="D2438" s="5" t="s">
        <v>22</v>
      </c>
      <c r="E2438" s="6">
        <v>45364</v>
      </c>
      <c r="F2438" s="5">
        <v>112.81</v>
      </c>
      <c r="G2438" s="5" t="s">
        <v>81</v>
      </c>
      <c r="H2438" s="6">
        <v>45376</v>
      </c>
    </row>
    <row r="2439" spans="1:8" x14ac:dyDescent="0.25">
      <c r="A2439" s="5">
        <v>2438</v>
      </c>
      <c r="B2439" s="5" t="s">
        <v>36</v>
      </c>
      <c r="C2439" s="5" t="s">
        <v>9</v>
      </c>
      <c r="D2439" s="5" t="s">
        <v>26</v>
      </c>
      <c r="E2439" s="6">
        <v>45326</v>
      </c>
      <c r="F2439" s="5">
        <v>137.72</v>
      </c>
      <c r="G2439" s="5" t="s">
        <v>81</v>
      </c>
      <c r="H2439" s="6">
        <v>45336</v>
      </c>
    </row>
    <row r="2440" spans="1:8" x14ac:dyDescent="0.25">
      <c r="A2440" s="5">
        <v>2439</v>
      </c>
      <c r="B2440" s="5" t="s">
        <v>66</v>
      </c>
      <c r="C2440" s="5" t="s">
        <v>13</v>
      </c>
      <c r="D2440" s="5" t="s">
        <v>33</v>
      </c>
      <c r="E2440" s="6">
        <v>44935</v>
      </c>
      <c r="F2440" s="5">
        <v>285.64</v>
      </c>
      <c r="G2440" s="5" t="s">
        <v>82</v>
      </c>
      <c r="H2440" s="5" t="s">
        <v>83</v>
      </c>
    </row>
    <row r="2441" spans="1:8" x14ac:dyDescent="0.25">
      <c r="A2441" s="5">
        <v>2440</v>
      </c>
      <c r="B2441" s="5" t="s">
        <v>46</v>
      </c>
      <c r="C2441" s="5" t="s">
        <v>2</v>
      </c>
      <c r="D2441" s="5" t="s">
        <v>32</v>
      </c>
      <c r="E2441" s="6">
        <v>45347</v>
      </c>
      <c r="F2441" s="5">
        <v>574.49</v>
      </c>
      <c r="G2441" s="5" t="s">
        <v>82</v>
      </c>
      <c r="H2441" s="5" t="s">
        <v>83</v>
      </c>
    </row>
    <row r="2442" spans="1:8" x14ac:dyDescent="0.25">
      <c r="A2442" s="5">
        <v>2441</v>
      </c>
      <c r="B2442" s="5" t="s">
        <v>36</v>
      </c>
      <c r="C2442" s="5" t="s">
        <v>13</v>
      </c>
      <c r="D2442" s="5" t="s">
        <v>22</v>
      </c>
      <c r="E2442" s="6">
        <v>45050</v>
      </c>
      <c r="F2442" s="5">
        <v>352.73</v>
      </c>
      <c r="G2442" s="5" t="s">
        <v>81</v>
      </c>
      <c r="H2442" s="6">
        <v>45065</v>
      </c>
    </row>
    <row r="2443" spans="1:8" x14ac:dyDescent="0.25">
      <c r="A2443" s="5">
        <v>2442</v>
      </c>
      <c r="B2443" s="5" t="s">
        <v>74</v>
      </c>
      <c r="C2443" s="5" t="s">
        <v>4</v>
      </c>
      <c r="D2443" s="5" t="s">
        <v>30</v>
      </c>
      <c r="E2443" s="6">
        <v>45189</v>
      </c>
      <c r="F2443" s="5">
        <v>980.12</v>
      </c>
      <c r="G2443" s="5" t="s">
        <v>81</v>
      </c>
      <c r="H2443" s="6">
        <v>45191</v>
      </c>
    </row>
    <row r="2444" spans="1:8" x14ac:dyDescent="0.25">
      <c r="A2444" s="5">
        <v>2443</v>
      </c>
      <c r="B2444" s="5" t="s">
        <v>70</v>
      </c>
      <c r="C2444" s="5" t="s">
        <v>2</v>
      </c>
      <c r="D2444" s="5" t="s">
        <v>24</v>
      </c>
      <c r="E2444" s="6">
        <v>45035</v>
      </c>
      <c r="F2444" s="5">
        <v>149.77000000000001</v>
      </c>
      <c r="G2444" s="5" t="s">
        <v>82</v>
      </c>
      <c r="H2444" s="5" t="s">
        <v>83</v>
      </c>
    </row>
    <row r="2445" spans="1:8" x14ac:dyDescent="0.25">
      <c r="A2445" s="5">
        <v>2444</v>
      </c>
      <c r="B2445" s="5" t="s">
        <v>50</v>
      </c>
      <c r="C2445" s="5" t="s">
        <v>9</v>
      </c>
      <c r="D2445" s="5" t="s">
        <v>26</v>
      </c>
      <c r="E2445" s="6">
        <v>45425</v>
      </c>
      <c r="F2445" s="5">
        <v>870.36</v>
      </c>
      <c r="G2445" s="5" t="s">
        <v>81</v>
      </c>
      <c r="H2445" s="6">
        <v>45435</v>
      </c>
    </row>
    <row r="2446" spans="1:8" x14ac:dyDescent="0.25">
      <c r="A2446" s="5">
        <v>2445</v>
      </c>
      <c r="B2446" s="5" t="s">
        <v>44</v>
      </c>
      <c r="C2446" s="5" t="s">
        <v>14</v>
      </c>
      <c r="D2446" s="5" t="s">
        <v>20</v>
      </c>
      <c r="E2446" s="6">
        <v>44960</v>
      </c>
      <c r="F2446" s="5">
        <v>312.92</v>
      </c>
      <c r="G2446" s="5" t="s">
        <v>81</v>
      </c>
      <c r="H2446" s="6">
        <v>44978</v>
      </c>
    </row>
    <row r="2447" spans="1:8" x14ac:dyDescent="0.25">
      <c r="A2447" s="5">
        <v>2446</v>
      </c>
      <c r="B2447" s="5" t="s">
        <v>70</v>
      </c>
      <c r="C2447" s="5" t="s">
        <v>2</v>
      </c>
      <c r="D2447" s="5" t="s">
        <v>30</v>
      </c>
      <c r="E2447" s="6">
        <v>45408</v>
      </c>
      <c r="F2447" s="5">
        <v>361.73</v>
      </c>
      <c r="G2447" s="5" t="s">
        <v>82</v>
      </c>
      <c r="H2447" s="5" t="s">
        <v>83</v>
      </c>
    </row>
    <row r="2448" spans="1:8" x14ac:dyDescent="0.25">
      <c r="A2448" s="5">
        <v>2447</v>
      </c>
      <c r="B2448" s="5" t="s">
        <v>44</v>
      </c>
      <c r="C2448" s="5" t="s">
        <v>4</v>
      </c>
      <c r="D2448" s="5" t="s">
        <v>20</v>
      </c>
      <c r="E2448" s="6">
        <v>45427</v>
      </c>
      <c r="F2448" s="5">
        <v>785.21</v>
      </c>
      <c r="G2448" s="5" t="s">
        <v>81</v>
      </c>
      <c r="H2448" s="6">
        <v>45429</v>
      </c>
    </row>
    <row r="2449" spans="1:8" x14ac:dyDescent="0.25">
      <c r="A2449" s="5">
        <v>2448</v>
      </c>
      <c r="B2449" s="5" t="s">
        <v>44</v>
      </c>
      <c r="C2449" s="5" t="s">
        <v>5</v>
      </c>
      <c r="D2449" s="5" t="s">
        <v>24</v>
      </c>
      <c r="E2449" s="6">
        <v>45504</v>
      </c>
      <c r="F2449" s="5">
        <v>893.67</v>
      </c>
      <c r="G2449" s="5" t="s">
        <v>81</v>
      </c>
      <c r="H2449" s="6">
        <v>45508</v>
      </c>
    </row>
    <row r="2450" spans="1:8" x14ac:dyDescent="0.25">
      <c r="A2450" s="5">
        <v>2449</v>
      </c>
      <c r="B2450" s="5" t="s">
        <v>42</v>
      </c>
      <c r="C2450" s="5" t="s">
        <v>15</v>
      </c>
      <c r="D2450" s="5" t="s">
        <v>33</v>
      </c>
      <c r="E2450" s="6">
        <v>45051</v>
      </c>
      <c r="F2450" s="5">
        <v>247.34</v>
      </c>
      <c r="G2450" s="5" t="s">
        <v>81</v>
      </c>
      <c r="H2450" s="6">
        <v>45071</v>
      </c>
    </row>
    <row r="2451" spans="1:8" x14ac:dyDescent="0.25">
      <c r="A2451" s="5">
        <v>2450</v>
      </c>
      <c r="B2451" s="5" t="s">
        <v>72</v>
      </c>
      <c r="C2451" s="5" t="s">
        <v>10</v>
      </c>
      <c r="D2451" s="5" t="s">
        <v>24</v>
      </c>
      <c r="E2451" s="6">
        <v>44944</v>
      </c>
      <c r="F2451" s="5">
        <v>581.11</v>
      </c>
      <c r="G2451" s="5" t="s">
        <v>81</v>
      </c>
      <c r="H2451" s="6">
        <v>44950</v>
      </c>
    </row>
    <row r="2452" spans="1:8" x14ac:dyDescent="0.25">
      <c r="A2452" s="5">
        <v>2451</v>
      </c>
      <c r="B2452" s="5" t="s">
        <v>38</v>
      </c>
      <c r="C2452" s="5" t="s">
        <v>15</v>
      </c>
      <c r="D2452" s="5" t="s">
        <v>33</v>
      </c>
      <c r="E2452" s="6">
        <v>45115</v>
      </c>
      <c r="F2452" s="5">
        <v>523.29</v>
      </c>
      <c r="G2452" s="5" t="s">
        <v>81</v>
      </c>
      <c r="H2452" s="6">
        <v>45135</v>
      </c>
    </row>
    <row r="2453" spans="1:8" x14ac:dyDescent="0.25">
      <c r="A2453" s="5">
        <v>2452</v>
      </c>
      <c r="B2453" s="5" t="s">
        <v>66</v>
      </c>
      <c r="C2453" s="5" t="s">
        <v>5</v>
      </c>
      <c r="D2453" s="5" t="s">
        <v>30</v>
      </c>
      <c r="E2453" s="6">
        <v>45494</v>
      </c>
      <c r="F2453" s="5">
        <v>209.55</v>
      </c>
      <c r="G2453" s="5" t="s">
        <v>82</v>
      </c>
      <c r="H2453" s="5" t="s">
        <v>83</v>
      </c>
    </row>
    <row r="2454" spans="1:8" x14ac:dyDescent="0.25">
      <c r="A2454" s="5">
        <v>2453</v>
      </c>
      <c r="B2454" s="5" t="s">
        <v>56</v>
      </c>
      <c r="C2454" s="5" t="s">
        <v>10</v>
      </c>
      <c r="D2454" s="5" t="s">
        <v>28</v>
      </c>
      <c r="E2454" s="6">
        <v>45180</v>
      </c>
      <c r="F2454" s="5">
        <v>767.67</v>
      </c>
      <c r="G2454" s="5" t="s">
        <v>81</v>
      </c>
      <c r="H2454" s="6">
        <v>45186</v>
      </c>
    </row>
    <row r="2455" spans="1:8" x14ac:dyDescent="0.25">
      <c r="A2455" s="5">
        <v>2454</v>
      </c>
      <c r="B2455" s="5" t="s">
        <v>46</v>
      </c>
      <c r="C2455" s="5" t="s">
        <v>15</v>
      </c>
      <c r="D2455" s="5" t="s">
        <v>32</v>
      </c>
      <c r="E2455" s="6">
        <v>45036</v>
      </c>
      <c r="F2455" s="5">
        <v>691.1</v>
      </c>
      <c r="G2455" s="5" t="s">
        <v>81</v>
      </c>
      <c r="H2455" s="6">
        <v>45056</v>
      </c>
    </row>
    <row r="2456" spans="1:8" x14ac:dyDescent="0.25">
      <c r="A2456" s="5">
        <v>2455</v>
      </c>
      <c r="B2456" s="5" t="s">
        <v>40</v>
      </c>
      <c r="C2456" s="5" t="s">
        <v>5</v>
      </c>
      <c r="D2456" s="5" t="s">
        <v>22</v>
      </c>
      <c r="E2456" s="6">
        <v>44789</v>
      </c>
      <c r="F2456" s="5">
        <v>272.07</v>
      </c>
      <c r="G2456" s="5" t="s">
        <v>81</v>
      </c>
      <c r="H2456" s="6">
        <v>44793</v>
      </c>
    </row>
    <row r="2457" spans="1:8" x14ac:dyDescent="0.25">
      <c r="A2457" s="5">
        <v>2456</v>
      </c>
      <c r="B2457" s="5" t="s">
        <v>48</v>
      </c>
      <c r="C2457" s="5" t="s">
        <v>14</v>
      </c>
      <c r="D2457" s="5" t="s">
        <v>28</v>
      </c>
      <c r="E2457" s="6">
        <v>44953</v>
      </c>
      <c r="F2457" s="5">
        <v>217.78</v>
      </c>
      <c r="G2457" s="5" t="s">
        <v>81</v>
      </c>
      <c r="H2457" s="6">
        <v>44971</v>
      </c>
    </row>
    <row r="2458" spans="1:8" x14ac:dyDescent="0.25">
      <c r="A2458" s="5">
        <v>2457</v>
      </c>
      <c r="B2458" s="5" t="s">
        <v>56</v>
      </c>
      <c r="C2458" s="5" t="s">
        <v>7</v>
      </c>
      <c r="D2458" s="5" t="s">
        <v>33</v>
      </c>
      <c r="E2458" s="6">
        <v>44951</v>
      </c>
      <c r="F2458" s="5">
        <v>311.05</v>
      </c>
      <c r="G2458" s="5" t="s">
        <v>81</v>
      </c>
      <c r="H2458" s="6">
        <v>44959</v>
      </c>
    </row>
    <row r="2459" spans="1:8" x14ac:dyDescent="0.25">
      <c r="A2459" s="5">
        <v>2458</v>
      </c>
      <c r="B2459" s="5" t="s">
        <v>64</v>
      </c>
      <c r="C2459" s="5" t="s">
        <v>2</v>
      </c>
      <c r="D2459" s="5" t="s">
        <v>32</v>
      </c>
      <c r="E2459" s="6">
        <v>45392</v>
      </c>
      <c r="F2459" s="5">
        <v>742.66</v>
      </c>
      <c r="G2459" s="5" t="s">
        <v>81</v>
      </c>
      <c r="H2459" s="6">
        <v>45393</v>
      </c>
    </row>
    <row r="2460" spans="1:8" x14ac:dyDescent="0.25">
      <c r="A2460" s="5">
        <v>2459</v>
      </c>
      <c r="B2460" s="5" t="s">
        <v>70</v>
      </c>
      <c r="C2460" s="5" t="s">
        <v>13</v>
      </c>
      <c r="D2460" s="5" t="s">
        <v>31</v>
      </c>
      <c r="E2460" s="6">
        <v>44915</v>
      </c>
      <c r="F2460" s="5">
        <v>581.4</v>
      </c>
      <c r="G2460" s="5" t="s">
        <v>81</v>
      </c>
      <c r="H2460" s="6">
        <v>44930</v>
      </c>
    </row>
    <row r="2461" spans="1:8" x14ac:dyDescent="0.25">
      <c r="A2461" s="5">
        <v>2460</v>
      </c>
      <c r="B2461" s="5" t="s">
        <v>66</v>
      </c>
      <c r="C2461" s="5" t="s">
        <v>2</v>
      </c>
      <c r="D2461" s="5" t="s">
        <v>29</v>
      </c>
      <c r="E2461" s="6">
        <v>45354</v>
      </c>
      <c r="F2461" s="5">
        <v>717.17</v>
      </c>
      <c r="G2461" s="5" t="s">
        <v>82</v>
      </c>
      <c r="H2461" s="5" t="s">
        <v>83</v>
      </c>
    </row>
    <row r="2462" spans="1:8" x14ac:dyDescent="0.25">
      <c r="A2462" s="5">
        <v>2461</v>
      </c>
      <c r="B2462" s="5" t="s">
        <v>64</v>
      </c>
      <c r="C2462" s="5" t="s">
        <v>4</v>
      </c>
      <c r="D2462" s="5" t="s">
        <v>28</v>
      </c>
      <c r="E2462" s="6">
        <v>44876</v>
      </c>
      <c r="F2462" s="5">
        <v>965.57</v>
      </c>
      <c r="G2462" s="5" t="s">
        <v>81</v>
      </c>
      <c r="H2462" s="6">
        <v>44878</v>
      </c>
    </row>
    <row r="2463" spans="1:8" x14ac:dyDescent="0.25">
      <c r="A2463" s="5">
        <v>2462</v>
      </c>
      <c r="B2463" s="5" t="s">
        <v>46</v>
      </c>
      <c r="C2463" s="5" t="s">
        <v>9</v>
      </c>
      <c r="D2463" s="5" t="s">
        <v>28</v>
      </c>
      <c r="E2463" s="6">
        <v>45171</v>
      </c>
      <c r="F2463" s="5">
        <v>413.44</v>
      </c>
      <c r="G2463" s="5" t="s">
        <v>81</v>
      </c>
      <c r="H2463" s="6">
        <v>45181</v>
      </c>
    </row>
    <row r="2464" spans="1:8" x14ac:dyDescent="0.25">
      <c r="A2464" s="5">
        <v>2463</v>
      </c>
      <c r="B2464" s="5" t="s">
        <v>60</v>
      </c>
      <c r="C2464" s="5" t="s">
        <v>11</v>
      </c>
      <c r="D2464" s="5" t="s">
        <v>31</v>
      </c>
      <c r="E2464" s="6">
        <v>45068</v>
      </c>
      <c r="F2464" s="5">
        <v>306.85000000000002</v>
      </c>
      <c r="G2464" s="5" t="s">
        <v>81</v>
      </c>
      <c r="H2464" s="6">
        <v>45080</v>
      </c>
    </row>
    <row r="2465" spans="1:8" x14ac:dyDescent="0.25">
      <c r="A2465" s="5">
        <v>2464</v>
      </c>
      <c r="B2465" s="5" t="s">
        <v>40</v>
      </c>
      <c r="C2465" s="5" t="s">
        <v>13</v>
      </c>
      <c r="D2465" s="5" t="s">
        <v>30</v>
      </c>
      <c r="E2465" s="6">
        <v>44928</v>
      </c>
      <c r="F2465" s="5">
        <v>284.01</v>
      </c>
      <c r="G2465" s="5" t="s">
        <v>81</v>
      </c>
      <c r="H2465" s="6">
        <v>44943</v>
      </c>
    </row>
    <row r="2466" spans="1:8" x14ac:dyDescent="0.25">
      <c r="A2466" s="5">
        <v>2465</v>
      </c>
      <c r="B2466" s="5" t="s">
        <v>64</v>
      </c>
      <c r="C2466" s="5" t="s">
        <v>10</v>
      </c>
      <c r="D2466" s="5" t="s">
        <v>28</v>
      </c>
      <c r="E2466" s="6">
        <v>45027</v>
      </c>
      <c r="F2466" s="5">
        <v>605.32000000000005</v>
      </c>
      <c r="G2466" s="5" t="s">
        <v>82</v>
      </c>
      <c r="H2466" s="5" t="s">
        <v>83</v>
      </c>
    </row>
    <row r="2467" spans="1:8" x14ac:dyDescent="0.25">
      <c r="A2467" s="5">
        <v>2466</v>
      </c>
      <c r="B2467" s="5" t="s">
        <v>46</v>
      </c>
      <c r="C2467" s="5" t="s">
        <v>7</v>
      </c>
      <c r="D2467" s="5" t="s">
        <v>24</v>
      </c>
      <c r="E2467" s="6">
        <v>44913</v>
      </c>
      <c r="F2467" s="5">
        <v>352.5</v>
      </c>
      <c r="G2467" s="5" t="s">
        <v>81</v>
      </c>
      <c r="H2467" s="6">
        <v>44921</v>
      </c>
    </row>
    <row r="2468" spans="1:8" x14ac:dyDescent="0.25">
      <c r="A2468" s="5">
        <v>2467</v>
      </c>
      <c r="B2468" s="5" t="s">
        <v>46</v>
      </c>
      <c r="C2468" s="5" t="s">
        <v>14</v>
      </c>
      <c r="D2468" s="5" t="s">
        <v>31</v>
      </c>
      <c r="E2468" s="6">
        <v>45113</v>
      </c>
      <c r="F2468" s="5">
        <v>398.63</v>
      </c>
      <c r="G2468" s="5" t="s">
        <v>81</v>
      </c>
      <c r="H2468" s="6">
        <v>45131</v>
      </c>
    </row>
    <row r="2469" spans="1:8" x14ac:dyDescent="0.25">
      <c r="A2469" s="5">
        <v>2468</v>
      </c>
      <c r="B2469" s="5" t="s">
        <v>38</v>
      </c>
      <c r="C2469" s="5" t="s">
        <v>13</v>
      </c>
      <c r="D2469" s="5" t="s">
        <v>30</v>
      </c>
      <c r="E2469" s="6">
        <v>44921</v>
      </c>
      <c r="F2469" s="5">
        <v>968.31</v>
      </c>
      <c r="G2469" s="5" t="s">
        <v>82</v>
      </c>
      <c r="H2469" s="5" t="s">
        <v>83</v>
      </c>
    </row>
    <row r="2470" spans="1:8" x14ac:dyDescent="0.25">
      <c r="A2470" s="5">
        <v>2469</v>
      </c>
      <c r="B2470" s="5" t="s">
        <v>52</v>
      </c>
      <c r="C2470" s="5" t="s">
        <v>10</v>
      </c>
      <c r="D2470" s="5" t="s">
        <v>26</v>
      </c>
      <c r="E2470" s="6">
        <v>45198</v>
      </c>
      <c r="F2470" s="5">
        <v>997.41</v>
      </c>
      <c r="G2470" s="5" t="s">
        <v>81</v>
      </c>
      <c r="H2470" s="6">
        <v>45204</v>
      </c>
    </row>
    <row r="2471" spans="1:8" x14ac:dyDescent="0.25">
      <c r="A2471" s="5">
        <v>2470</v>
      </c>
      <c r="B2471" s="5" t="s">
        <v>40</v>
      </c>
      <c r="C2471" s="5" t="s">
        <v>13</v>
      </c>
      <c r="D2471" s="5" t="s">
        <v>24</v>
      </c>
      <c r="E2471" s="6">
        <v>45296</v>
      </c>
      <c r="F2471" s="5">
        <v>107.58</v>
      </c>
      <c r="G2471" s="5" t="s">
        <v>81</v>
      </c>
      <c r="H2471" s="6">
        <v>45311</v>
      </c>
    </row>
    <row r="2472" spans="1:8" x14ac:dyDescent="0.25">
      <c r="A2472" s="5">
        <v>2471</v>
      </c>
      <c r="B2472" s="5" t="s">
        <v>44</v>
      </c>
      <c r="C2472" s="5" t="s">
        <v>13</v>
      </c>
      <c r="D2472" s="5" t="s">
        <v>26</v>
      </c>
      <c r="E2472" s="6">
        <v>45225</v>
      </c>
      <c r="F2472" s="5">
        <v>312.63</v>
      </c>
      <c r="G2472" s="5" t="s">
        <v>81</v>
      </c>
      <c r="H2472" s="6">
        <v>45240</v>
      </c>
    </row>
    <row r="2473" spans="1:8" x14ac:dyDescent="0.25">
      <c r="A2473" s="5">
        <v>2472</v>
      </c>
      <c r="B2473" s="5" t="s">
        <v>74</v>
      </c>
      <c r="C2473" s="5" t="s">
        <v>4</v>
      </c>
      <c r="D2473" s="5" t="s">
        <v>31</v>
      </c>
      <c r="E2473" s="6">
        <v>45111</v>
      </c>
      <c r="F2473" s="5">
        <v>107.67</v>
      </c>
      <c r="G2473" s="5" t="s">
        <v>81</v>
      </c>
      <c r="H2473" s="6">
        <v>45113</v>
      </c>
    </row>
    <row r="2474" spans="1:8" x14ac:dyDescent="0.25">
      <c r="A2474" s="5">
        <v>2473</v>
      </c>
      <c r="B2474" s="5" t="s">
        <v>46</v>
      </c>
      <c r="C2474" s="5" t="s">
        <v>13</v>
      </c>
      <c r="D2474" s="5" t="s">
        <v>28</v>
      </c>
      <c r="E2474" s="6">
        <v>44853</v>
      </c>
      <c r="F2474" s="5">
        <v>237.21</v>
      </c>
      <c r="G2474" s="5" t="s">
        <v>82</v>
      </c>
      <c r="H2474" s="5" t="s">
        <v>83</v>
      </c>
    </row>
    <row r="2475" spans="1:8" x14ac:dyDescent="0.25">
      <c r="A2475" s="5">
        <v>2474</v>
      </c>
      <c r="B2475" s="5" t="s">
        <v>36</v>
      </c>
      <c r="C2475" s="5" t="s">
        <v>7</v>
      </c>
      <c r="D2475" s="5" t="s">
        <v>26</v>
      </c>
      <c r="E2475" s="6">
        <v>45333</v>
      </c>
      <c r="F2475" s="5">
        <v>373.84</v>
      </c>
      <c r="G2475" s="5" t="s">
        <v>82</v>
      </c>
      <c r="H2475" s="5" t="s">
        <v>83</v>
      </c>
    </row>
    <row r="2476" spans="1:8" x14ac:dyDescent="0.25">
      <c r="A2476" s="5">
        <v>2475</v>
      </c>
      <c r="B2476" s="5" t="s">
        <v>56</v>
      </c>
      <c r="C2476" s="5" t="s">
        <v>10</v>
      </c>
      <c r="D2476" s="5" t="s">
        <v>22</v>
      </c>
      <c r="E2476" s="6">
        <v>44870</v>
      </c>
      <c r="F2476" s="5">
        <v>379.68</v>
      </c>
      <c r="G2476" s="5" t="s">
        <v>81</v>
      </c>
      <c r="H2476" s="6">
        <v>44876</v>
      </c>
    </row>
    <row r="2477" spans="1:8" x14ac:dyDescent="0.25">
      <c r="A2477" s="5">
        <v>2476</v>
      </c>
      <c r="B2477" s="5" t="s">
        <v>74</v>
      </c>
      <c r="C2477" s="5" t="s">
        <v>7</v>
      </c>
      <c r="D2477" s="5" t="s">
        <v>32</v>
      </c>
      <c r="E2477" s="6">
        <v>45025</v>
      </c>
      <c r="F2477" s="5">
        <v>204.26</v>
      </c>
      <c r="G2477" s="5" t="s">
        <v>81</v>
      </c>
      <c r="H2477" s="6">
        <v>45033</v>
      </c>
    </row>
    <row r="2478" spans="1:8" x14ac:dyDescent="0.25">
      <c r="A2478" s="5">
        <v>2477</v>
      </c>
      <c r="B2478" s="5" t="s">
        <v>44</v>
      </c>
      <c r="C2478" s="5" t="s">
        <v>11</v>
      </c>
      <c r="D2478" s="5" t="s">
        <v>33</v>
      </c>
      <c r="E2478" s="6">
        <v>45485</v>
      </c>
      <c r="F2478" s="5">
        <v>132.85</v>
      </c>
      <c r="G2478" s="5" t="s">
        <v>81</v>
      </c>
      <c r="H2478" s="6">
        <v>45497</v>
      </c>
    </row>
    <row r="2479" spans="1:8" x14ac:dyDescent="0.25">
      <c r="A2479" s="5">
        <v>2478</v>
      </c>
      <c r="B2479" s="5" t="s">
        <v>68</v>
      </c>
      <c r="C2479" s="5" t="s">
        <v>14</v>
      </c>
      <c r="D2479" s="5" t="s">
        <v>26</v>
      </c>
      <c r="E2479" s="6">
        <v>44859</v>
      </c>
      <c r="F2479" s="5">
        <v>769.15</v>
      </c>
      <c r="G2479" s="5" t="s">
        <v>82</v>
      </c>
      <c r="H2479" s="5" t="s">
        <v>83</v>
      </c>
    </row>
    <row r="2480" spans="1:8" x14ac:dyDescent="0.25">
      <c r="A2480" s="5">
        <v>2479</v>
      </c>
      <c r="B2480" s="5" t="s">
        <v>58</v>
      </c>
      <c r="C2480" s="5" t="s">
        <v>2</v>
      </c>
      <c r="D2480" s="5" t="s">
        <v>32</v>
      </c>
      <c r="E2480" s="6">
        <v>45328</v>
      </c>
      <c r="F2480" s="5">
        <v>333.36</v>
      </c>
      <c r="G2480" s="5" t="s">
        <v>82</v>
      </c>
      <c r="H2480" s="5" t="s">
        <v>83</v>
      </c>
    </row>
    <row r="2481" spans="1:8" x14ac:dyDescent="0.25">
      <c r="A2481" s="5">
        <v>2480</v>
      </c>
      <c r="B2481" s="5" t="s">
        <v>58</v>
      </c>
      <c r="C2481" s="5" t="s">
        <v>4</v>
      </c>
      <c r="D2481" s="5" t="s">
        <v>24</v>
      </c>
      <c r="E2481" s="6">
        <v>45292</v>
      </c>
      <c r="F2481" s="5">
        <v>418.75</v>
      </c>
      <c r="G2481" s="5" t="s">
        <v>81</v>
      </c>
      <c r="H2481" s="6">
        <v>45294</v>
      </c>
    </row>
    <row r="2482" spans="1:8" x14ac:dyDescent="0.25">
      <c r="A2482" s="5">
        <v>2481</v>
      </c>
      <c r="B2482" s="5" t="s">
        <v>74</v>
      </c>
      <c r="C2482" s="5" t="s">
        <v>10</v>
      </c>
      <c r="D2482" s="5" t="s">
        <v>30</v>
      </c>
      <c r="E2482" s="6">
        <v>45429</v>
      </c>
      <c r="F2482" s="5">
        <v>100.39</v>
      </c>
      <c r="G2482" s="5" t="s">
        <v>81</v>
      </c>
      <c r="H2482" s="6">
        <v>45435</v>
      </c>
    </row>
    <row r="2483" spans="1:8" x14ac:dyDescent="0.25">
      <c r="A2483" s="5">
        <v>2482</v>
      </c>
      <c r="B2483" s="5" t="s">
        <v>62</v>
      </c>
      <c r="C2483" s="5" t="s">
        <v>7</v>
      </c>
      <c r="D2483" s="5" t="s">
        <v>31</v>
      </c>
      <c r="E2483" s="6">
        <v>44817</v>
      </c>
      <c r="F2483" s="5">
        <v>251.25</v>
      </c>
      <c r="G2483" s="5" t="s">
        <v>81</v>
      </c>
      <c r="H2483" s="6">
        <v>44825</v>
      </c>
    </row>
    <row r="2484" spans="1:8" x14ac:dyDescent="0.25">
      <c r="A2484" s="5">
        <v>2483</v>
      </c>
      <c r="B2484" s="5" t="s">
        <v>40</v>
      </c>
      <c r="C2484" s="5" t="s">
        <v>14</v>
      </c>
      <c r="D2484" s="5" t="s">
        <v>24</v>
      </c>
      <c r="E2484" s="6">
        <v>45134</v>
      </c>
      <c r="F2484" s="5">
        <v>413.42</v>
      </c>
      <c r="G2484" s="5" t="s">
        <v>82</v>
      </c>
      <c r="H2484" s="5" t="s">
        <v>83</v>
      </c>
    </row>
    <row r="2485" spans="1:8" x14ac:dyDescent="0.25">
      <c r="A2485" s="5">
        <v>2484</v>
      </c>
      <c r="B2485" s="5" t="s">
        <v>72</v>
      </c>
      <c r="C2485" s="5" t="s">
        <v>2</v>
      </c>
      <c r="D2485" s="5" t="s">
        <v>24</v>
      </c>
      <c r="E2485" s="6">
        <v>45297</v>
      </c>
      <c r="F2485" s="5">
        <v>855.03</v>
      </c>
      <c r="G2485" s="5" t="s">
        <v>82</v>
      </c>
      <c r="H2485" s="5" t="s">
        <v>83</v>
      </c>
    </row>
    <row r="2486" spans="1:8" x14ac:dyDescent="0.25">
      <c r="A2486" s="5">
        <v>2485</v>
      </c>
      <c r="B2486" s="5" t="s">
        <v>44</v>
      </c>
      <c r="C2486" s="5" t="s">
        <v>10</v>
      </c>
      <c r="D2486" s="5" t="s">
        <v>24</v>
      </c>
      <c r="E2486" s="6">
        <v>45030</v>
      </c>
      <c r="F2486" s="5">
        <v>712.5</v>
      </c>
      <c r="G2486" s="5" t="s">
        <v>81</v>
      </c>
      <c r="H2486" s="6">
        <v>45036</v>
      </c>
    </row>
    <row r="2487" spans="1:8" x14ac:dyDescent="0.25">
      <c r="A2487" s="5">
        <v>2486</v>
      </c>
      <c r="B2487" s="5" t="s">
        <v>62</v>
      </c>
      <c r="C2487" s="5" t="s">
        <v>14</v>
      </c>
      <c r="D2487" s="5" t="s">
        <v>20</v>
      </c>
      <c r="E2487" s="6">
        <v>45341</v>
      </c>
      <c r="F2487" s="5">
        <v>161.88</v>
      </c>
      <c r="G2487" s="5" t="s">
        <v>81</v>
      </c>
      <c r="H2487" s="6">
        <v>45359</v>
      </c>
    </row>
    <row r="2488" spans="1:8" x14ac:dyDescent="0.25">
      <c r="A2488" s="5">
        <v>2487</v>
      </c>
      <c r="B2488" s="5" t="s">
        <v>42</v>
      </c>
      <c r="C2488" s="5" t="s">
        <v>11</v>
      </c>
      <c r="D2488" s="5" t="s">
        <v>20</v>
      </c>
      <c r="E2488" s="6">
        <v>44871</v>
      </c>
      <c r="F2488" s="5">
        <v>368.43</v>
      </c>
      <c r="G2488" s="5" t="s">
        <v>82</v>
      </c>
      <c r="H2488" s="5" t="s">
        <v>83</v>
      </c>
    </row>
    <row r="2489" spans="1:8" x14ac:dyDescent="0.25">
      <c r="A2489" s="5">
        <v>2488</v>
      </c>
      <c r="B2489" s="5" t="s">
        <v>36</v>
      </c>
      <c r="C2489" s="5" t="s">
        <v>4</v>
      </c>
      <c r="D2489" s="5" t="s">
        <v>32</v>
      </c>
      <c r="E2489" s="6">
        <v>45378</v>
      </c>
      <c r="F2489" s="5">
        <v>836.84</v>
      </c>
      <c r="G2489" s="5" t="s">
        <v>81</v>
      </c>
      <c r="H2489" s="6">
        <v>45380</v>
      </c>
    </row>
    <row r="2490" spans="1:8" x14ac:dyDescent="0.25">
      <c r="A2490" s="5">
        <v>2489</v>
      </c>
      <c r="B2490" s="5" t="s">
        <v>46</v>
      </c>
      <c r="C2490" s="5" t="s">
        <v>13</v>
      </c>
      <c r="D2490" s="5" t="s">
        <v>33</v>
      </c>
      <c r="E2490" s="6">
        <v>45218</v>
      </c>
      <c r="F2490" s="5">
        <v>460.39</v>
      </c>
      <c r="G2490" s="5" t="s">
        <v>82</v>
      </c>
      <c r="H2490" s="5" t="s">
        <v>83</v>
      </c>
    </row>
    <row r="2491" spans="1:8" x14ac:dyDescent="0.25">
      <c r="A2491" s="5">
        <v>2490</v>
      </c>
      <c r="B2491" s="5" t="s">
        <v>64</v>
      </c>
      <c r="C2491" s="5" t="s">
        <v>15</v>
      </c>
      <c r="D2491" s="5" t="s">
        <v>29</v>
      </c>
      <c r="E2491" s="6">
        <v>45282</v>
      </c>
      <c r="F2491" s="5">
        <v>887.25</v>
      </c>
      <c r="G2491" s="5" t="s">
        <v>81</v>
      </c>
      <c r="H2491" s="6">
        <v>45302</v>
      </c>
    </row>
    <row r="2492" spans="1:8" x14ac:dyDescent="0.25">
      <c r="A2492" s="5">
        <v>2491</v>
      </c>
      <c r="B2492" s="5" t="s">
        <v>72</v>
      </c>
      <c r="C2492" s="5" t="s">
        <v>7</v>
      </c>
      <c r="D2492" s="5" t="s">
        <v>26</v>
      </c>
      <c r="E2492" s="6">
        <v>45439</v>
      </c>
      <c r="F2492" s="5">
        <v>121.72</v>
      </c>
      <c r="G2492" s="5" t="s">
        <v>81</v>
      </c>
      <c r="H2492" s="6">
        <v>45447</v>
      </c>
    </row>
    <row r="2493" spans="1:8" x14ac:dyDescent="0.25">
      <c r="A2493" s="5">
        <v>2492</v>
      </c>
      <c r="B2493" s="5" t="s">
        <v>42</v>
      </c>
      <c r="C2493" s="5" t="s">
        <v>10</v>
      </c>
      <c r="D2493" s="5" t="s">
        <v>32</v>
      </c>
      <c r="E2493" s="6">
        <v>44925</v>
      </c>
      <c r="F2493" s="5">
        <v>437.37</v>
      </c>
      <c r="G2493" s="5" t="s">
        <v>81</v>
      </c>
      <c r="H2493" s="6">
        <v>44931</v>
      </c>
    </row>
    <row r="2494" spans="1:8" x14ac:dyDescent="0.25">
      <c r="A2494" s="5">
        <v>2493</v>
      </c>
      <c r="B2494" s="5" t="s">
        <v>54</v>
      </c>
      <c r="C2494" s="5" t="s">
        <v>4</v>
      </c>
      <c r="D2494" s="5" t="s">
        <v>24</v>
      </c>
      <c r="E2494" s="6">
        <v>44997</v>
      </c>
      <c r="F2494" s="5">
        <v>110.99</v>
      </c>
      <c r="G2494" s="5" t="s">
        <v>82</v>
      </c>
      <c r="H2494" s="5" t="s">
        <v>83</v>
      </c>
    </row>
    <row r="2495" spans="1:8" x14ac:dyDescent="0.25">
      <c r="A2495" s="5">
        <v>2494</v>
      </c>
      <c r="B2495" s="5" t="s">
        <v>42</v>
      </c>
      <c r="C2495" s="5" t="s">
        <v>7</v>
      </c>
      <c r="D2495" s="5" t="s">
        <v>29</v>
      </c>
      <c r="E2495" s="6">
        <v>45342</v>
      </c>
      <c r="F2495" s="5">
        <v>782.73</v>
      </c>
      <c r="G2495" s="5" t="s">
        <v>82</v>
      </c>
      <c r="H2495" s="5" t="s">
        <v>83</v>
      </c>
    </row>
    <row r="2496" spans="1:8" x14ac:dyDescent="0.25">
      <c r="A2496" s="5">
        <v>2495</v>
      </c>
      <c r="B2496" s="5" t="s">
        <v>62</v>
      </c>
      <c r="C2496" s="5" t="s">
        <v>14</v>
      </c>
      <c r="D2496" s="5" t="s">
        <v>28</v>
      </c>
      <c r="E2496" s="6">
        <v>45383</v>
      </c>
      <c r="F2496" s="5">
        <v>829.84</v>
      </c>
      <c r="G2496" s="5" t="s">
        <v>81</v>
      </c>
      <c r="H2496" s="6">
        <v>45401</v>
      </c>
    </row>
    <row r="2497" spans="1:8" x14ac:dyDescent="0.25">
      <c r="A2497" s="5">
        <v>2496</v>
      </c>
      <c r="B2497" s="5" t="s">
        <v>70</v>
      </c>
      <c r="C2497" s="5" t="s">
        <v>5</v>
      </c>
      <c r="D2497" s="5" t="s">
        <v>22</v>
      </c>
      <c r="E2497" s="6">
        <v>45103</v>
      </c>
      <c r="F2497" s="5">
        <v>322.44</v>
      </c>
      <c r="G2497" s="5" t="s">
        <v>81</v>
      </c>
      <c r="H2497" s="6">
        <v>45107</v>
      </c>
    </row>
    <row r="2498" spans="1:8" x14ac:dyDescent="0.25">
      <c r="A2498" s="5">
        <v>2497</v>
      </c>
      <c r="B2498" s="5" t="s">
        <v>50</v>
      </c>
      <c r="C2498" s="5" t="s">
        <v>15</v>
      </c>
      <c r="D2498" s="5" t="s">
        <v>33</v>
      </c>
      <c r="E2498" s="6">
        <v>44845</v>
      </c>
      <c r="F2498" s="5">
        <v>227.94</v>
      </c>
      <c r="G2498" s="5" t="s">
        <v>81</v>
      </c>
      <c r="H2498" s="6">
        <v>44865</v>
      </c>
    </row>
    <row r="2499" spans="1:8" x14ac:dyDescent="0.25">
      <c r="A2499" s="5">
        <v>2498</v>
      </c>
      <c r="B2499" s="5" t="s">
        <v>74</v>
      </c>
      <c r="C2499" s="5" t="s">
        <v>5</v>
      </c>
      <c r="D2499" s="5" t="s">
        <v>31</v>
      </c>
      <c r="E2499" s="6">
        <v>44859</v>
      </c>
      <c r="F2499" s="5">
        <v>567.87</v>
      </c>
      <c r="G2499" s="5" t="s">
        <v>82</v>
      </c>
      <c r="H2499" s="5" t="s">
        <v>83</v>
      </c>
    </row>
    <row r="2500" spans="1:8" x14ac:dyDescent="0.25">
      <c r="A2500" s="5">
        <v>2499</v>
      </c>
      <c r="B2500" s="5" t="s">
        <v>42</v>
      </c>
      <c r="C2500" s="5" t="s">
        <v>7</v>
      </c>
      <c r="D2500" s="5" t="s">
        <v>31</v>
      </c>
      <c r="E2500" s="6">
        <v>44992</v>
      </c>
      <c r="F2500" s="5">
        <v>340.39</v>
      </c>
      <c r="G2500" s="5" t="s">
        <v>81</v>
      </c>
      <c r="H2500" s="6">
        <v>45000</v>
      </c>
    </row>
    <row r="2501" spans="1:8" x14ac:dyDescent="0.25">
      <c r="A2501" s="5">
        <v>2500</v>
      </c>
      <c r="B2501" s="5" t="s">
        <v>70</v>
      </c>
      <c r="C2501" s="5" t="s">
        <v>10</v>
      </c>
      <c r="D2501" s="5" t="s">
        <v>26</v>
      </c>
      <c r="E2501" s="6">
        <v>45454</v>
      </c>
      <c r="F2501" s="5">
        <v>509.64</v>
      </c>
      <c r="G2501" s="5" t="s">
        <v>81</v>
      </c>
      <c r="H2501" s="6">
        <v>45460</v>
      </c>
    </row>
    <row r="2502" spans="1:8" x14ac:dyDescent="0.25">
      <c r="A2502" s="5">
        <v>2501</v>
      </c>
      <c r="B2502" s="5" t="s">
        <v>36</v>
      </c>
      <c r="C2502" s="5" t="s">
        <v>15</v>
      </c>
      <c r="D2502" s="5" t="s">
        <v>28</v>
      </c>
      <c r="E2502" s="6">
        <v>44847</v>
      </c>
      <c r="F2502" s="5">
        <v>425.04</v>
      </c>
      <c r="G2502" s="5" t="s">
        <v>82</v>
      </c>
      <c r="H2502" s="5" t="s">
        <v>83</v>
      </c>
    </row>
    <row r="2503" spans="1:8" x14ac:dyDescent="0.25">
      <c r="A2503" s="5">
        <v>2502</v>
      </c>
      <c r="B2503" s="5" t="s">
        <v>68</v>
      </c>
      <c r="C2503" s="5" t="s">
        <v>15</v>
      </c>
      <c r="D2503" s="5" t="s">
        <v>26</v>
      </c>
      <c r="E2503" s="6">
        <v>45126</v>
      </c>
      <c r="F2503" s="5">
        <v>779.62</v>
      </c>
      <c r="G2503" s="5" t="s">
        <v>81</v>
      </c>
      <c r="H2503" s="6">
        <v>45146</v>
      </c>
    </row>
    <row r="2504" spans="1:8" x14ac:dyDescent="0.25">
      <c r="A2504" s="5">
        <v>2503</v>
      </c>
      <c r="B2504" s="5" t="s">
        <v>54</v>
      </c>
      <c r="C2504" s="5" t="s">
        <v>14</v>
      </c>
      <c r="D2504" s="5" t="s">
        <v>32</v>
      </c>
      <c r="E2504" s="6">
        <v>45297</v>
      </c>
      <c r="F2504" s="5">
        <v>170.8</v>
      </c>
      <c r="G2504" s="5" t="s">
        <v>81</v>
      </c>
      <c r="H2504" s="6">
        <v>45315</v>
      </c>
    </row>
    <row r="2505" spans="1:8" x14ac:dyDescent="0.25">
      <c r="A2505" s="5">
        <v>2504</v>
      </c>
      <c r="B2505" s="5" t="s">
        <v>44</v>
      </c>
      <c r="C2505" s="5" t="s">
        <v>4</v>
      </c>
      <c r="D2505" s="5" t="s">
        <v>33</v>
      </c>
      <c r="E2505" s="6">
        <v>44890</v>
      </c>
      <c r="F2505" s="5">
        <v>103.19</v>
      </c>
      <c r="G2505" s="5" t="s">
        <v>81</v>
      </c>
      <c r="H2505" s="6">
        <v>44892</v>
      </c>
    </row>
    <row r="2506" spans="1:8" x14ac:dyDescent="0.25">
      <c r="A2506" s="5">
        <v>2505</v>
      </c>
      <c r="B2506" s="5" t="s">
        <v>72</v>
      </c>
      <c r="C2506" s="5" t="s">
        <v>9</v>
      </c>
      <c r="D2506" s="5" t="s">
        <v>28</v>
      </c>
      <c r="E2506" s="6">
        <v>44937</v>
      </c>
      <c r="F2506" s="5">
        <v>316.02999999999997</v>
      </c>
      <c r="G2506" s="5" t="s">
        <v>81</v>
      </c>
      <c r="H2506" s="6">
        <v>44947</v>
      </c>
    </row>
    <row r="2507" spans="1:8" x14ac:dyDescent="0.25">
      <c r="A2507" s="5">
        <v>2506</v>
      </c>
      <c r="B2507" s="5" t="s">
        <v>64</v>
      </c>
      <c r="C2507" s="5" t="s">
        <v>5</v>
      </c>
      <c r="D2507" s="5" t="s">
        <v>32</v>
      </c>
      <c r="E2507" s="6">
        <v>44892</v>
      </c>
      <c r="F2507" s="5">
        <v>383.78</v>
      </c>
      <c r="G2507" s="5" t="s">
        <v>81</v>
      </c>
      <c r="H2507" s="6">
        <v>44896</v>
      </c>
    </row>
    <row r="2508" spans="1:8" x14ac:dyDescent="0.25">
      <c r="A2508" s="5">
        <v>2507</v>
      </c>
      <c r="B2508" s="5" t="s">
        <v>50</v>
      </c>
      <c r="C2508" s="5" t="s">
        <v>10</v>
      </c>
      <c r="D2508" s="5" t="s">
        <v>26</v>
      </c>
      <c r="E2508" s="6">
        <v>45297</v>
      </c>
      <c r="F2508" s="5">
        <v>547.55999999999995</v>
      </c>
      <c r="G2508" s="5" t="s">
        <v>81</v>
      </c>
      <c r="H2508" s="6">
        <v>45303</v>
      </c>
    </row>
    <row r="2509" spans="1:8" x14ac:dyDescent="0.25">
      <c r="A2509" s="5">
        <v>2508</v>
      </c>
      <c r="B2509" s="5" t="s">
        <v>56</v>
      </c>
      <c r="C2509" s="5" t="s">
        <v>7</v>
      </c>
      <c r="D2509" s="5" t="s">
        <v>33</v>
      </c>
      <c r="E2509" s="6">
        <v>45212</v>
      </c>
      <c r="F2509" s="5">
        <v>691.68</v>
      </c>
      <c r="G2509" s="5" t="s">
        <v>81</v>
      </c>
      <c r="H2509" s="6">
        <v>45220</v>
      </c>
    </row>
    <row r="2510" spans="1:8" x14ac:dyDescent="0.25">
      <c r="A2510" s="5">
        <v>2509</v>
      </c>
      <c r="B2510" s="5" t="s">
        <v>46</v>
      </c>
      <c r="C2510" s="5" t="s">
        <v>5</v>
      </c>
      <c r="D2510" s="5" t="s">
        <v>22</v>
      </c>
      <c r="E2510" s="6">
        <v>44861</v>
      </c>
      <c r="F2510" s="5">
        <v>364.57</v>
      </c>
      <c r="G2510" s="5" t="s">
        <v>81</v>
      </c>
      <c r="H2510" s="6">
        <v>44865</v>
      </c>
    </row>
    <row r="2511" spans="1:8" x14ac:dyDescent="0.25">
      <c r="A2511" s="5">
        <v>2510</v>
      </c>
      <c r="B2511" s="5" t="s">
        <v>46</v>
      </c>
      <c r="C2511" s="5" t="s">
        <v>2</v>
      </c>
      <c r="D2511" s="5" t="s">
        <v>28</v>
      </c>
      <c r="E2511" s="6">
        <v>45051</v>
      </c>
      <c r="F2511" s="5">
        <v>240.63</v>
      </c>
      <c r="G2511" s="5" t="s">
        <v>81</v>
      </c>
      <c r="H2511" s="6">
        <v>45052</v>
      </c>
    </row>
    <row r="2512" spans="1:8" x14ac:dyDescent="0.25">
      <c r="A2512" s="5">
        <v>2511</v>
      </c>
      <c r="B2512" s="5" t="s">
        <v>38</v>
      </c>
      <c r="C2512" s="5" t="s">
        <v>14</v>
      </c>
      <c r="D2512" s="5" t="s">
        <v>24</v>
      </c>
      <c r="E2512" s="6">
        <v>44889</v>
      </c>
      <c r="F2512" s="5">
        <v>786.29</v>
      </c>
      <c r="G2512" s="5" t="s">
        <v>81</v>
      </c>
      <c r="H2512" s="6">
        <v>44907</v>
      </c>
    </row>
    <row r="2513" spans="1:8" x14ac:dyDescent="0.25">
      <c r="A2513" s="5">
        <v>2512</v>
      </c>
      <c r="B2513" s="5" t="s">
        <v>48</v>
      </c>
      <c r="C2513" s="5" t="s">
        <v>11</v>
      </c>
      <c r="D2513" s="5" t="s">
        <v>28</v>
      </c>
      <c r="E2513" s="6">
        <v>45321</v>
      </c>
      <c r="F2513" s="5">
        <v>720.35</v>
      </c>
      <c r="G2513" s="5" t="s">
        <v>81</v>
      </c>
      <c r="H2513" s="6">
        <v>45333</v>
      </c>
    </row>
    <row r="2514" spans="1:8" x14ac:dyDescent="0.25">
      <c r="A2514" s="5">
        <v>2513</v>
      </c>
      <c r="B2514" s="5" t="s">
        <v>40</v>
      </c>
      <c r="C2514" s="5" t="s">
        <v>4</v>
      </c>
      <c r="D2514" s="5" t="s">
        <v>28</v>
      </c>
      <c r="E2514" s="6">
        <v>44875</v>
      </c>
      <c r="F2514" s="5">
        <v>814.88</v>
      </c>
      <c r="G2514" s="5" t="s">
        <v>81</v>
      </c>
      <c r="H2514" s="6">
        <v>44877</v>
      </c>
    </row>
    <row r="2515" spans="1:8" x14ac:dyDescent="0.25">
      <c r="A2515" s="5">
        <v>2514</v>
      </c>
      <c r="B2515" s="5" t="s">
        <v>66</v>
      </c>
      <c r="C2515" s="5" t="s">
        <v>5</v>
      </c>
      <c r="D2515" s="5" t="s">
        <v>28</v>
      </c>
      <c r="E2515" s="6">
        <v>44996</v>
      </c>
      <c r="F2515" s="5">
        <v>839.09</v>
      </c>
      <c r="G2515" s="5" t="s">
        <v>82</v>
      </c>
      <c r="H2515" s="5" t="s">
        <v>83</v>
      </c>
    </row>
    <row r="2516" spans="1:8" x14ac:dyDescent="0.25">
      <c r="A2516" s="5">
        <v>2515</v>
      </c>
      <c r="B2516" s="5" t="s">
        <v>50</v>
      </c>
      <c r="C2516" s="5" t="s">
        <v>14</v>
      </c>
      <c r="D2516" s="5" t="s">
        <v>33</v>
      </c>
      <c r="E2516" s="6">
        <v>45350</v>
      </c>
      <c r="F2516" s="5">
        <v>669.07</v>
      </c>
      <c r="G2516" s="5" t="s">
        <v>81</v>
      </c>
      <c r="H2516" s="6">
        <v>45368</v>
      </c>
    </row>
    <row r="2517" spans="1:8" x14ac:dyDescent="0.25">
      <c r="A2517" s="5">
        <v>2516</v>
      </c>
      <c r="B2517" s="5" t="s">
        <v>42</v>
      </c>
      <c r="C2517" s="5" t="s">
        <v>10</v>
      </c>
      <c r="D2517" s="5" t="s">
        <v>20</v>
      </c>
      <c r="E2517" s="6">
        <v>45328</v>
      </c>
      <c r="F2517" s="5">
        <v>143.19</v>
      </c>
      <c r="G2517" s="5" t="s">
        <v>81</v>
      </c>
      <c r="H2517" s="6">
        <v>45334</v>
      </c>
    </row>
    <row r="2518" spans="1:8" x14ac:dyDescent="0.25">
      <c r="A2518" s="5">
        <v>2517</v>
      </c>
      <c r="B2518" s="5" t="s">
        <v>66</v>
      </c>
      <c r="C2518" s="5" t="s">
        <v>9</v>
      </c>
      <c r="D2518" s="5" t="s">
        <v>32</v>
      </c>
      <c r="E2518" s="6">
        <v>44927</v>
      </c>
      <c r="F2518" s="5">
        <v>331.49</v>
      </c>
      <c r="G2518" s="5" t="s">
        <v>82</v>
      </c>
      <c r="H2518" s="5" t="s">
        <v>83</v>
      </c>
    </row>
    <row r="2519" spans="1:8" x14ac:dyDescent="0.25">
      <c r="A2519" s="5">
        <v>2518</v>
      </c>
      <c r="B2519" s="5" t="s">
        <v>48</v>
      </c>
      <c r="C2519" s="5" t="s">
        <v>15</v>
      </c>
      <c r="D2519" s="5" t="s">
        <v>32</v>
      </c>
      <c r="E2519" s="6">
        <v>45344</v>
      </c>
      <c r="F2519" s="5">
        <v>158.06</v>
      </c>
      <c r="G2519" s="5" t="s">
        <v>82</v>
      </c>
      <c r="H2519" s="5" t="s">
        <v>83</v>
      </c>
    </row>
    <row r="2520" spans="1:8" x14ac:dyDescent="0.25">
      <c r="A2520" s="5">
        <v>2519</v>
      </c>
      <c r="B2520" s="5" t="s">
        <v>44</v>
      </c>
      <c r="C2520" s="5" t="s">
        <v>7</v>
      </c>
      <c r="D2520" s="5" t="s">
        <v>24</v>
      </c>
      <c r="E2520" s="6">
        <v>45395</v>
      </c>
      <c r="F2520" s="5">
        <v>372.51</v>
      </c>
      <c r="G2520" s="5" t="s">
        <v>82</v>
      </c>
      <c r="H2520" s="5" t="s">
        <v>83</v>
      </c>
    </row>
    <row r="2521" spans="1:8" x14ac:dyDescent="0.25">
      <c r="A2521" s="5">
        <v>2520</v>
      </c>
      <c r="B2521" s="5" t="s">
        <v>52</v>
      </c>
      <c r="C2521" s="5" t="s">
        <v>14</v>
      </c>
      <c r="D2521" s="5" t="s">
        <v>33</v>
      </c>
      <c r="E2521" s="6">
        <v>44959</v>
      </c>
      <c r="F2521" s="5">
        <v>515.99</v>
      </c>
      <c r="G2521" s="5" t="s">
        <v>82</v>
      </c>
      <c r="H2521" s="5" t="s">
        <v>83</v>
      </c>
    </row>
    <row r="2522" spans="1:8" x14ac:dyDescent="0.25">
      <c r="A2522" s="5">
        <v>2521</v>
      </c>
      <c r="B2522" s="5" t="s">
        <v>52</v>
      </c>
      <c r="C2522" s="5" t="s">
        <v>14</v>
      </c>
      <c r="D2522" s="5" t="s">
        <v>31</v>
      </c>
      <c r="E2522" s="6">
        <v>45027</v>
      </c>
      <c r="F2522" s="5">
        <v>933.5</v>
      </c>
      <c r="G2522" s="5" t="s">
        <v>82</v>
      </c>
      <c r="H2522" s="5" t="s">
        <v>83</v>
      </c>
    </row>
    <row r="2523" spans="1:8" x14ac:dyDescent="0.25">
      <c r="A2523" s="5">
        <v>2522</v>
      </c>
      <c r="B2523" s="5" t="s">
        <v>60</v>
      </c>
      <c r="C2523" s="5" t="s">
        <v>9</v>
      </c>
      <c r="D2523" s="5" t="s">
        <v>33</v>
      </c>
      <c r="E2523" s="6">
        <v>44917</v>
      </c>
      <c r="F2523" s="5">
        <v>732.05</v>
      </c>
      <c r="G2523" s="5" t="s">
        <v>81</v>
      </c>
      <c r="H2523" s="6">
        <v>44927</v>
      </c>
    </row>
    <row r="2524" spans="1:8" x14ac:dyDescent="0.25">
      <c r="A2524" s="5">
        <v>2523</v>
      </c>
      <c r="B2524" s="5" t="s">
        <v>72</v>
      </c>
      <c r="C2524" s="5" t="s">
        <v>10</v>
      </c>
      <c r="D2524" s="5" t="s">
        <v>22</v>
      </c>
      <c r="E2524" s="6">
        <v>44917</v>
      </c>
      <c r="F2524" s="5">
        <v>662.74</v>
      </c>
      <c r="G2524" s="5" t="s">
        <v>81</v>
      </c>
      <c r="H2524" s="6">
        <v>44923</v>
      </c>
    </row>
    <row r="2525" spans="1:8" x14ac:dyDescent="0.25">
      <c r="A2525" s="5">
        <v>2524</v>
      </c>
      <c r="B2525" s="5" t="s">
        <v>72</v>
      </c>
      <c r="C2525" s="5" t="s">
        <v>9</v>
      </c>
      <c r="D2525" s="5" t="s">
        <v>33</v>
      </c>
      <c r="E2525" s="6">
        <v>44828</v>
      </c>
      <c r="F2525" s="5">
        <v>101.71</v>
      </c>
      <c r="G2525" s="5" t="s">
        <v>81</v>
      </c>
      <c r="H2525" s="6">
        <v>44838</v>
      </c>
    </row>
    <row r="2526" spans="1:8" x14ac:dyDescent="0.25">
      <c r="A2526" s="5">
        <v>2525</v>
      </c>
      <c r="B2526" s="5" t="s">
        <v>56</v>
      </c>
      <c r="C2526" s="5" t="s">
        <v>14</v>
      </c>
      <c r="D2526" s="5" t="s">
        <v>28</v>
      </c>
      <c r="E2526" s="6">
        <v>45468</v>
      </c>
      <c r="F2526" s="5">
        <v>656.12</v>
      </c>
      <c r="G2526" s="5" t="s">
        <v>81</v>
      </c>
      <c r="H2526" s="6">
        <v>45486</v>
      </c>
    </row>
    <row r="2527" spans="1:8" x14ac:dyDescent="0.25">
      <c r="A2527" s="5">
        <v>2526</v>
      </c>
      <c r="B2527" s="5" t="s">
        <v>62</v>
      </c>
      <c r="C2527" s="5" t="s">
        <v>4</v>
      </c>
      <c r="D2527" s="5" t="s">
        <v>24</v>
      </c>
      <c r="E2527" s="6">
        <v>44912</v>
      </c>
      <c r="F2527" s="5">
        <v>159.81</v>
      </c>
      <c r="G2527" s="5" t="s">
        <v>81</v>
      </c>
      <c r="H2527" s="6">
        <v>44914</v>
      </c>
    </row>
    <row r="2528" spans="1:8" x14ac:dyDescent="0.25">
      <c r="A2528" s="5">
        <v>2527</v>
      </c>
      <c r="B2528" s="5" t="s">
        <v>62</v>
      </c>
      <c r="C2528" s="5" t="s">
        <v>2</v>
      </c>
      <c r="D2528" s="5" t="s">
        <v>26</v>
      </c>
      <c r="E2528" s="6">
        <v>45454</v>
      </c>
      <c r="F2528" s="5">
        <v>541.77</v>
      </c>
      <c r="G2528" s="5" t="s">
        <v>81</v>
      </c>
      <c r="H2528" s="6">
        <v>45455</v>
      </c>
    </row>
    <row r="2529" spans="1:8" x14ac:dyDescent="0.25">
      <c r="A2529" s="5">
        <v>2528</v>
      </c>
      <c r="B2529" s="5" t="s">
        <v>54</v>
      </c>
      <c r="C2529" s="5" t="s">
        <v>5</v>
      </c>
      <c r="D2529" s="5" t="s">
        <v>26</v>
      </c>
      <c r="E2529" s="6">
        <v>45498</v>
      </c>
      <c r="F2529" s="5">
        <v>299.2</v>
      </c>
      <c r="G2529" s="5" t="s">
        <v>82</v>
      </c>
      <c r="H2529" s="5" t="s">
        <v>83</v>
      </c>
    </row>
    <row r="2530" spans="1:8" x14ac:dyDescent="0.25">
      <c r="A2530" s="5">
        <v>2529</v>
      </c>
      <c r="B2530" s="5" t="s">
        <v>42</v>
      </c>
      <c r="C2530" s="5" t="s">
        <v>4</v>
      </c>
      <c r="D2530" s="5" t="s">
        <v>33</v>
      </c>
      <c r="E2530" s="6">
        <v>45296</v>
      </c>
      <c r="F2530" s="5">
        <v>463.85</v>
      </c>
      <c r="G2530" s="5" t="s">
        <v>81</v>
      </c>
      <c r="H2530" s="6">
        <v>45298</v>
      </c>
    </row>
    <row r="2531" spans="1:8" x14ac:dyDescent="0.25">
      <c r="A2531" s="5">
        <v>2530</v>
      </c>
      <c r="B2531" s="5" t="s">
        <v>54</v>
      </c>
      <c r="C2531" s="5" t="s">
        <v>13</v>
      </c>
      <c r="D2531" s="5" t="s">
        <v>30</v>
      </c>
      <c r="E2531" s="6">
        <v>45134</v>
      </c>
      <c r="F2531" s="5">
        <v>265.89999999999998</v>
      </c>
      <c r="G2531" s="5" t="s">
        <v>81</v>
      </c>
      <c r="H2531" s="6">
        <v>45149</v>
      </c>
    </row>
    <row r="2532" spans="1:8" x14ac:dyDescent="0.25">
      <c r="A2532" s="5">
        <v>2531</v>
      </c>
      <c r="B2532" s="5" t="s">
        <v>68</v>
      </c>
      <c r="C2532" s="5" t="s">
        <v>13</v>
      </c>
      <c r="D2532" s="5" t="s">
        <v>33</v>
      </c>
      <c r="E2532" s="6">
        <v>44949</v>
      </c>
      <c r="F2532" s="5">
        <v>415.86</v>
      </c>
      <c r="G2532" s="5" t="s">
        <v>82</v>
      </c>
      <c r="H2532" s="5" t="s">
        <v>83</v>
      </c>
    </row>
    <row r="2533" spans="1:8" x14ac:dyDescent="0.25">
      <c r="A2533" s="5">
        <v>2532</v>
      </c>
      <c r="B2533" s="5" t="s">
        <v>38</v>
      </c>
      <c r="C2533" s="5" t="s">
        <v>4</v>
      </c>
      <c r="D2533" s="5" t="s">
        <v>24</v>
      </c>
      <c r="E2533" s="6">
        <v>45276</v>
      </c>
      <c r="F2533" s="5">
        <v>982.12</v>
      </c>
      <c r="G2533" s="5" t="s">
        <v>82</v>
      </c>
      <c r="H2533" s="5" t="s">
        <v>83</v>
      </c>
    </row>
    <row r="2534" spans="1:8" x14ac:dyDescent="0.25">
      <c r="A2534" s="5">
        <v>2533</v>
      </c>
      <c r="B2534" s="5" t="s">
        <v>72</v>
      </c>
      <c r="C2534" s="5" t="s">
        <v>4</v>
      </c>
      <c r="D2534" s="5" t="s">
        <v>22</v>
      </c>
      <c r="E2534" s="6">
        <v>45404</v>
      </c>
      <c r="F2534" s="5">
        <v>821.4</v>
      </c>
      <c r="G2534" s="5" t="s">
        <v>81</v>
      </c>
      <c r="H2534" s="6">
        <v>45406</v>
      </c>
    </row>
    <row r="2535" spans="1:8" x14ac:dyDescent="0.25">
      <c r="A2535" s="5">
        <v>2534</v>
      </c>
      <c r="B2535" s="5" t="s">
        <v>46</v>
      </c>
      <c r="C2535" s="5" t="s">
        <v>10</v>
      </c>
      <c r="D2535" s="5" t="s">
        <v>30</v>
      </c>
      <c r="E2535" s="6">
        <v>45225</v>
      </c>
      <c r="F2535" s="5">
        <v>821.93</v>
      </c>
      <c r="G2535" s="5" t="s">
        <v>81</v>
      </c>
      <c r="H2535" s="6">
        <v>45231</v>
      </c>
    </row>
    <row r="2536" spans="1:8" x14ac:dyDescent="0.25">
      <c r="A2536" s="5">
        <v>2535</v>
      </c>
      <c r="B2536" s="5" t="s">
        <v>70</v>
      </c>
      <c r="C2536" s="5" t="s">
        <v>10</v>
      </c>
      <c r="D2536" s="5" t="s">
        <v>22</v>
      </c>
      <c r="E2536" s="6">
        <v>45267</v>
      </c>
      <c r="F2536" s="5">
        <v>923.25</v>
      </c>
      <c r="G2536" s="5" t="s">
        <v>82</v>
      </c>
      <c r="H2536" s="5" t="s">
        <v>83</v>
      </c>
    </row>
    <row r="2537" spans="1:8" x14ac:dyDescent="0.25">
      <c r="A2537" s="5">
        <v>2536</v>
      </c>
      <c r="B2537" s="5" t="s">
        <v>56</v>
      </c>
      <c r="C2537" s="5" t="s">
        <v>9</v>
      </c>
      <c r="D2537" s="5" t="s">
        <v>22</v>
      </c>
      <c r="E2537" s="6">
        <v>45262</v>
      </c>
      <c r="F2537" s="5">
        <v>116.3</v>
      </c>
      <c r="G2537" s="5" t="s">
        <v>81</v>
      </c>
      <c r="H2537" s="6">
        <v>45272</v>
      </c>
    </row>
    <row r="2538" spans="1:8" x14ac:dyDescent="0.25">
      <c r="A2538" s="5">
        <v>2537</v>
      </c>
      <c r="B2538" s="5" t="s">
        <v>72</v>
      </c>
      <c r="C2538" s="5" t="s">
        <v>9</v>
      </c>
      <c r="D2538" s="5" t="s">
        <v>26</v>
      </c>
      <c r="E2538" s="6">
        <v>45193</v>
      </c>
      <c r="F2538" s="5">
        <v>980.13</v>
      </c>
      <c r="G2538" s="5" t="s">
        <v>81</v>
      </c>
      <c r="H2538" s="6">
        <v>45203</v>
      </c>
    </row>
    <row r="2539" spans="1:8" x14ac:dyDescent="0.25">
      <c r="A2539" s="5">
        <v>2538</v>
      </c>
      <c r="B2539" s="5" t="s">
        <v>70</v>
      </c>
      <c r="C2539" s="5" t="s">
        <v>15</v>
      </c>
      <c r="D2539" s="5" t="s">
        <v>22</v>
      </c>
      <c r="E2539" s="6">
        <v>45413</v>
      </c>
      <c r="F2539" s="5">
        <v>959.63</v>
      </c>
      <c r="G2539" s="5" t="s">
        <v>81</v>
      </c>
      <c r="H2539" s="6">
        <v>45433</v>
      </c>
    </row>
    <row r="2540" spans="1:8" x14ac:dyDescent="0.25">
      <c r="A2540" s="5">
        <v>2539</v>
      </c>
      <c r="B2540" s="5" t="s">
        <v>48</v>
      </c>
      <c r="C2540" s="5" t="s">
        <v>10</v>
      </c>
      <c r="D2540" s="5" t="s">
        <v>24</v>
      </c>
      <c r="E2540" s="6">
        <v>45465</v>
      </c>
      <c r="F2540" s="5">
        <v>966.68</v>
      </c>
      <c r="G2540" s="5" t="s">
        <v>82</v>
      </c>
      <c r="H2540" s="5" t="s">
        <v>83</v>
      </c>
    </row>
    <row r="2541" spans="1:8" x14ac:dyDescent="0.25">
      <c r="A2541" s="5">
        <v>2540</v>
      </c>
      <c r="B2541" s="5" t="s">
        <v>52</v>
      </c>
      <c r="C2541" s="5" t="s">
        <v>11</v>
      </c>
      <c r="D2541" s="5" t="s">
        <v>22</v>
      </c>
      <c r="E2541" s="6">
        <v>45158</v>
      </c>
      <c r="F2541" s="5">
        <v>690.44</v>
      </c>
      <c r="G2541" s="5" t="s">
        <v>81</v>
      </c>
      <c r="H2541" s="6">
        <v>45170</v>
      </c>
    </row>
    <row r="2542" spans="1:8" x14ac:dyDescent="0.25">
      <c r="A2542" s="5">
        <v>2541</v>
      </c>
      <c r="B2542" s="5" t="s">
        <v>54</v>
      </c>
      <c r="C2542" s="5" t="s">
        <v>14</v>
      </c>
      <c r="D2542" s="5" t="s">
        <v>31</v>
      </c>
      <c r="E2542" s="6">
        <v>44952</v>
      </c>
      <c r="F2542" s="5">
        <v>326.94</v>
      </c>
      <c r="G2542" s="5" t="s">
        <v>82</v>
      </c>
      <c r="H2542" s="5" t="s">
        <v>83</v>
      </c>
    </row>
    <row r="2543" spans="1:8" x14ac:dyDescent="0.25">
      <c r="A2543" s="5">
        <v>2542</v>
      </c>
      <c r="B2543" s="5" t="s">
        <v>64</v>
      </c>
      <c r="C2543" s="5" t="s">
        <v>10</v>
      </c>
      <c r="D2543" s="5" t="s">
        <v>33</v>
      </c>
      <c r="E2543" s="6">
        <v>45425</v>
      </c>
      <c r="F2543" s="5">
        <v>675.34</v>
      </c>
      <c r="G2543" s="5" t="s">
        <v>81</v>
      </c>
      <c r="H2543" s="6">
        <v>45431</v>
      </c>
    </row>
    <row r="2544" spans="1:8" x14ac:dyDescent="0.25">
      <c r="A2544" s="5">
        <v>2543</v>
      </c>
      <c r="B2544" s="5" t="s">
        <v>60</v>
      </c>
      <c r="C2544" s="5" t="s">
        <v>9</v>
      </c>
      <c r="D2544" s="5" t="s">
        <v>31</v>
      </c>
      <c r="E2544" s="6">
        <v>45487</v>
      </c>
      <c r="F2544" s="5">
        <v>386.38</v>
      </c>
      <c r="G2544" s="5" t="s">
        <v>81</v>
      </c>
      <c r="H2544" s="6">
        <v>45497</v>
      </c>
    </row>
    <row r="2545" spans="1:8" x14ac:dyDescent="0.25">
      <c r="A2545" s="5">
        <v>2544</v>
      </c>
      <c r="B2545" s="5" t="s">
        <v>54</v>
      </c>
      <c r="C2545" s="5" t="s">
        <v>15</v>
      </c>
      <c r="D2545" s="5" t="s">
        <v>30</v>
      </c>
      <c r="E2545" s="6">
        <v>45445</v>
      </c>
      <c r="F2545" s="5">
        <v>500.21</v>
      </c>
      <c r="G2545" s="5" t="s">
        <v>81</v>
      </c>
      <c r="H2545" s="6">
        <v>45465</v>
      </c>
    </row>
    <row r="2546" spans="1:8" x14ac:dyDescent="0.25">
      <c r="A2546" s="5">
        <v>2545</v>
      </c>
      <c r="B2546" s="5" t="s">
        <v>74</v>
      </c>
      <c r="C2546" s="5" t="s">
        <v>9</v>
      </c>
      <c r="D2546" s="5" t="s">
        <v>28</v>
      </c>
      <c r="E2546" s="6">
        <v>45495</v>
      </c>
      <c r="F2546" s="5">
        <v>156.72</v>
      </c>
      <c r="G2546" s="5" t="s">
        <v>81</v>
      </c>
      <c r="H2546" s="6">
        <v>45505</v>
      </c>
    </row>
    <row r="2547" spans="1:8" x14ac:dyDescent="0.25">
      <c r="A2547" s="5">
        <v>2546</v>
      </c>
      <c r="B2547" s="5" t="s">
        <v>70</v>
      </c>
      <c r="C2547" s="5" t="s">
        <v>14</v>
      </c>
      <c r="D2547" s="5" t="s">
        <v>30</v>
      </c>
      <c r="E2547" s="6">
        <v>44852</v>
      </c>
      <c r="F2547" s="5">
        <v>757.99</v>
      </c>
      <c r="G2547" s="5" t="s">
        <v>82</v>
      </c>
      <c r="H2547" s="5" t="s">
        <v>83</v>
      </c>
    </row>
    <row r="2548" spans="1:8" x14ac:dyDescent="0.25">
      <c r="A2548" s="5">
        <v>2547</v>
      </c>
      <c r="B2548" s="5" t="s">
        <v>68</v>
      </c>
      <c r="C2548" s="5" t="s">
        <v>15</v>
      </c>
      <c r="D2548" s="5" t="s">
        <v>24</v>
      </c>
      <c r="E2548" s="6">
        <v>45263</v>
      </c>
      <c r="F2548" s="5">
        <v>411.52</v>
      </c>
      <c r="G2548" s="5" t="s">
        <v>82</v>
      </c>
      <c r="H2548" s="5" t="s">
        <v>83</v>
      </c>
    </row>
    <row r="2549" spans="1:8" x14ac:dyDescent="0.25">
      <c r="A2549" s="5">
        <v>2548</v>
      </c>
      <c r="B2549" s="5" t="s">
        <v>36</v>
      </c>
      <c r="C2549" s="5" t="s">
        <v>7</v>
      </c>
      <c r="D2549" s="5" t="s">
        <v>29</v>
      </c>
      <c r="E2549" s="6">
        <v>45151</v>
      </c>
      <c r="F2549" s="5">
        <v>670.35</v>
      </c>
      <c r="G2549" s="5" t="s">
        <v>81</v>
      </c>
      <c r="H2549" s="6">
        <v>45159</v>
      </c>
    </row>
    <row r="2550" spans="1:8" x14ac:dyDescent="0.25">
      <c r="A2550" s="5">
        <v>2549</v>
      </c>
      <c r="B2550" s="5" t="s">
        <v>46</v>
      </c>
      <c r="C2550" s="5" t="s">
        <v>11</v>
      </c>
      <c r="D2550" s="5" t="s">
        <v>30</v>
      </c>
      <c r="E2550" s="6">
        <v>45115</v>
      </c>
      <c r="F2550" s="5">
        <v>780.34</v>
      </c>
      <c r="G2550" s="5" t="s">
        <v>81</v>
      </c>
      <c r="H2550" s="6">
        <v>45127</v>
      </c>
    </row>
    <row r="2551" spans="1:8" x14ac:dyDescent="0.25">
      <c r="A2551" s="5">
        <v>2550</v>
      </c>
      <c r="B2551" s="5" t="s">
        <v>72</v>
      </c>
      <c r="C2551" s="5" t="s">
        <v>11</v>
      </c>
      <c r="D2551" s="5" t="s">
        <v>33</v>
      </c>
      <c r="E2551" s="6">
        <v>45207</v>
      </c>
      <c r="F2551" s="5">
        <v>355.48</v>
      </c>
      <c r="G2551" s="5" t="s">
        <v>81</v>
      </c>
      <c r="H2551" s="6">
        <v>45219</v>
      </c>
    </row>
    <row r="2552" spans="1:8" x14ac:dyDescent="0.25">
      <c r="A2552" s="5">
        <v>2551</v>
      </c>
      <c r="B2552" s="5" t="s">
        <v>44</v>
      </c>
      <c r="C2552" s="5" t="s">
        <v>13</v>
      </c>
      <c r="D2552" s="5" t="s">
        <v>31</v>
      </c>
      <c r="E2552" s="6">
        <v>45470</v>
      </c>
      <c r="F2552" s="5">
        <v>241.32</v>
      </c>
      <c r="G2552" s="5" t="s">
        <v>82</v>
      </c>
      <c r="H2552" s="5" t="s">
        <v>83</v>
      </c>
    </row>
    <row r="2553" spans="1:8" x14ac:dyDescent="0.25">
      <c r="A2553" s="5">
        <v>2552</v>
      </c>
      <c r="B2553" s="5" t="s">
        <v>56</v>
      </c>
      <c r="C2553" s="5" t="s">
        <v>15</v>
      </c>
      <c r="D2553" s="5" t="s">
        <v>26</v>
      </c>
      <c r="E2553" s="6">
        <v>44925</v>
      </c>
      <c r="F2553" s="5">
        <v>549.63</v>
      </c>
      <c r="G2553" s="5" t="s">
        <v>82</v>
      </c>
      <c r="H2553" s="5" t="s">
        <v>83</v>
      </c>
    </row>
    <row r="2554" spans="1:8" x14ac:dyDescent="0.25">
      <c r="A2554" s="5">
        <v>2553</v>
      </c>
      <c r="B2554" s="5" t="s">
        <v>70</v>
      </c>
      <c r="C2554" s="5" t="s">
        <v>14</v>
      </c>
      <c r="D2554" s="5" t="s">
        <v>32</v>
      </c>
      <c r="E2554" s="6">
        <v>45070</v>
      </c>
      <c r="F2554" s="5">
        <v>569.38</v>
      </c>
      <c r="G2554" s="5" t="s">
        <v>81</v>
      </c>
      <c r="H2554" s="6">
        <v>45088</v>
      </c>
    </row>
    <row r="2555" spans="1:8" x14ac:dyDescent="0.25">
      <c r="A2555" s="5">
        <v>2554</v>
      </c>
      <c r="B2555" s="5" t="s">
        <v>54</v>
      </c>
      <c r="C2555" s="5" t="s">
        <v>7</v>
      </c>
      <c r="D2555" s="5" t="s">
        <v>31</v>
      </c>
      <c r="E2555" s="6">
        <v>45234</v>
      </c>
      <c r="F2555" s="5">
        <v>922.19</v>
      </c>
      <c r="G2555" s="5" t="s">
        <v>81</v>
      </c>
      <c r="H2555" s="6">
        <v>45242</v>
      </c>
    </row>
    <row r="2556" spans="1:8" x14ac:dyDescent="0.25">
      <c r="A2556" s="5">
        <v>2555</v>
      </c>
      <c r="B2556" s="5" t="s">
        <v>60</v>
      </c>
      <c r="C2556" s="5" t="s">
        <v>10</v>
      </c>
      <c r="D2556" s="5" t="s">
        <v>24</v>
      </c>
      <c r="E2556" s="6">
        <v>45505</v>
      </c>
      <c r="F2556" s="5">
        <v>614.64</v>
      </c>
      <c r="G2556" s="5" t="s">
        <v>82</v>
      </c>
      <c r="H2556" s="5" t="s">
        <v>83</v>
      </c>
    </row>
    <row r="2557" spans="1:8" x14ac:dyDescent="0.25">
      <c r="A2557" s="5">
        <v>2556</v>
      </c>
      <c r="B2557" s="5" t="s">
        <v>54</v>
      </c>
      <c r="C2557" s="5" t="s">
        <v>4</v>
      </c>
      <c r="D2557" s="5" t="s">
        <v>28</v>
      </c>
      <c r="E2557" s="6">
        <v>44849</v>
      </c>
      <c r="F2557" s="5">
        <v>167.98</v>
      </c>
      <c r="G2557" s="5" t="s">
        <v>81</v>
      </c>
      <c r="H2557" s="6">
        <v>44851</v>
      </c>
    </row>
    <row r="2558" spans="1:8" x14ac:dyDescent="0.25">
      <c r="A2558" s="5">
        <v>2557</v>
      </c>
      <c r="B2558" s="5" t="s">
        <v>38</v>
      </c>
      <c r="C2558" s="5" t="s">
        <v>15</v>
      </c>
      <c r="D2558" s="5" t="s">
        <v>31</v>
      </c>
      <c r="E2558" s="6">
        <v>44968</v>
      </c>
      <c r="F2558" s="5">
        <v>349.9</v>
      </c>
      <c r="G2558" s="5" t="s">
        <v>82</v>
      </c>
      <c r="H2558" s="5" t="s">
        <v>83</v>
      </c>
    </row>
    <row r="2559" spans="1:8" x14ac:dyDescent="0.25">
      <c r="A2559" s="5">
        <v>2558</v>
      </c>
      <c r="B2559" s="5" t="s">
        <v>70</v>
      </c>
      <c r="C2559" s="5" t="s">
        <v>13</v>
      </c>
      <c r="D2559" s="5" t="s">
        <v>28</v>
      </c>
      <c r="E2559" s="6">
        <v>45182</v>
      </c>
      <c r="F2559" s="5">
        <v>737.3</v>
      </c>
      <c r="G2559" s="5" t="s">
        <v>81</v>
      </c>
      <c r="H2559" s="6">
        <v>45197</v>
      </c>
    </row>
    <row r="2560" spans="1:8" x14ac:dyDescent="0.25">
      <c r="A2560" s="5">
        <v>2559</v>
      </c>
      <c r="B2560" s="5" t="s">
        <v>48</v>
      </c>
      <c r="C2560" s="5" t="s">
        <v>15</v>
      </c>
      <c r="D2560" s="5" t="s">
        <v>33</v>
      </c>
      <c r="E2560" s="6">
        <v>44870</v>
      </c>
      <c r="F2560" s="5">
        <v>892.97</v>
      </c>
      <c r="G2560" s="5" t="s">
        <v>81</v>
      </c>
      <c r="H2560" s="6">
        <v>44890</v>
      </c>
    </row>
    <row r="2561" spans="1:8" x14ac:dyDescent="0.25">
      <c r="A2561" s="5">
        <v>2560</v>
      </c>
      <c r="B2561" s="5" t="s">
        <v>42</v>
      </c>
      <c r="C2561" s="5" t="s">
        <v>14</v>
      </c>
      <c r="D2561" s="5" t="s">
        <v>30</v>
      </c>
      <c r="E2561" s="6">
        <v>45328</v>
      </c>
      <c r="F2561" s="5">
        <v>471.14</v>
      </c>
      <c r="G2561" s="5" t="s">
        <v>81</v>
      </c>
      <c r="H2561" s="6">
        <v>45346</v>
      </c>
    </row>
    <row r="2562" spans="1:8" x14ac:dyDescent="0.25">
      <c r="A2562" s="5">
        <v>2561</v>
      </c>
      <c r="B2562" s="5" t="s">
        <v>40</v>
      </c>
      <c r="C2562" s="5" t="s">
        <v>13</v>
      </c>
      <c r="D2562" s="5" t="s">
        <v>24</v>
      </c>
      <c r="E2562" s="6">
        <v>44944</v>
      </c>
      <c r="F2562" s="5">
        <v>286.60000000000002</v>
      </c>
      <c r="G2562" s="5" t="s">
        <v>82</v>
      </c>
      <c r="H2562" s="5" t="s">
        <v>83</v>
      </c>
    </row>
    <row r="2563" spans="1:8" x14ac:dyDescent="0.25">
      <c r="A2563" s="5">
        <v>2562</v>
      </c>
      <c r="B2563" s="5" t="s">
        <v>48</v>
      </c>
      <c r="C2563" s="5" t="s">
        <v>9</v>
      </c>
      <c r="D2563" s="5" t="s">
        <v>20</v>
      </c>
      <c r="E2563" s="6">
        <v>45244</v>
      </c>
      <c r="F2563" s="5">
        <v>389.21</v>
      </c>
      <c r="G2563" s="5" t="s">
        <v>81</v>
      </c>
      <c r="H2563" s="6">
        <v>45254</v>
      </c>
    </row>
    <row r="2564" spans="1:8" x14ac:dyDescent="0.25">
      <c r="A2564" s="5">
        <v>2563</v>
      </c>
      <c r="B2564" s="5" t="s">
        <v>70</v>
      </c>
      <c r="C2564" s="5" t="s">
        <v>10</v>
      </c>
      <c r="D2564" s="5" t="s">
        <v>24</v>
      </c>
      <c r="E2564" s="6">
        <v>45034</v>
      </c>
      <c r="F2564" s="5">
        <v>473.77</v>
      </c>
      <c r="G2564" s="5" t="s">
        <v>82</v>
      </c>
      <c r="H2564" s="5" t="s">
        <v>83</v>
      </c>
    </row>
    <row r="2565" spans="1:8" x14ac:dyDescent="0.25">
      <c r="A2565" s="5">
        <v>2564</v>
      </c>
      <c r="B2565" s="5" t="s">
        <v>50</v>
      </c>
      <c r="C2565" s="5" t="s">
        <v>11</v>
      </c>
      <c r="D2565" s="5" t="s">
        <v>32</v>
      </c>
      <c r="E2565" s="6">
        <v>45407</v>
      </c>
      <c r="F2565" s="5">
        <v>730.66</v>
      </c>
      <c r="G2565" s="5" t="s">
        <v>82</v>
      </c>
      <c r="H2565" s="5" t="s">
        <v>83</v>
      </c>
    </row>
    <row r="2566" spans="1:8" x14ac:dyDescent="0.25">
      <c r="A2566" s="5">
        <v>2565</v>
      </c>
      <c r="B2566" s="5" t="s">
        <v>72</v>
      </c>
      <c r="C2566" s="5" t="s">
        <v>9</v>
      </c>
      <c r="D2566" s="5" t="s">
        <v>29</v>
      </c>
      <c r="E2566" s="6">
        <v>45081</v>
      </c>
      <c r="F2566" s="5">
        <v>875.9</v>
      </c>
      <c r="G2566" s="5" t="s">
        <v>82</v>
      </c>
      <c r="H2566" s="5" t="s">
        <v>83</v>
      </c>
    </row>
    <row r="2567" spans="1:8" x14ac:dyDescent="0.25">
      <c r="A2567" s="5">
        <v>2566</v>
      </c>
      <c r="B2567" s="5" t="s">
        <v>48</v>
      </c>
      <c r="C2567" s="5" t="s">
        <v>9</v>
      </c>
      <c r="D2567" s="5" t="s">
        <v>28</v>
      </c>
      <c r="E2567" s="6">
        <v>45211</v>
      </c>
      <c r="F2567" s="5">
        <v>691.11</v>
      </c>
      <c r="G2567" s="5" t="s">
        <v>82</v>
      </c>
      <c r="H2567" s="5" t="s">
        <v>83</v>
      </c>
    </row>
    <row r="2568" spans="1:8" x14ac:dyDescent="0.25">
      <c r="A2568" s="5">
        <v>2567</v>
      </c>
      <c r="B2568" s="5" t="s">
        <v>60</v>
      </c>
      <c r="C2568" s="5" t="s">
        <v>11</v>
      </c>
      <c r="D2568" s="5" t="s">
        <v>30</v>
      </c>
      <c r="E2568" s="6">
        <v>44780</v>
      </c>
      <c r="F2568" s="5">
        <v>459.26</v>
      </c>
      <c r="G2568" s="5" t="s">
        <v>82</v>
      </c>
      <c r="H2568" s="5" t="s">
        <v>83</v>
      </c>
    </row>
    <row r="2569" spans="1:8" x14ac:dyDescent="0.25">
      <c r="A2569" s="5">
        <v>2568</v>
      </c>
      <c r="B2569" s="5" t="s">
        <v>62</v>
      </c>
      <c r="C2569" s="5" t="s">
        <v>13</v>
      </c>
      <c r="D2569" s="5" t="s">
        <v>29</v>
      </c>
      <c r="E2569" s="6">
        <v>44877</v>
      </c>
      <c r="F2569" s="5">
        <v>674.47</v>
      </c>
      <c r="G2569" s="5" t="s">
        <v>81</v>
      </c>
      <c r="H2569" s="6">
        <v>44892</v>
      </c>
    </row>
    <row r="2570" spans="1:8" x14ac:dyDescent="0.25">
      <c r="A2570" s="5">
        <v>2569</v>
      </c>
      <c r="B2570" s="5" t="s">
        <v>44</v>
      </c>
      <c r="C2570" s="5" t="s">
        <v>14</v>
      </c>
      <c r="D2570" s="5" t="s">
        <v>26</v>
      </c>
      <c r="E2570" s="6">
        <v>45385</v>
      </c>
      <c r="F2570" s="5">
        <v>617.91999999999996</v>
      </c>
      <c r="G2570" s="5" t="s">
        <v>82</v>
      </c>
      <c r="H2570" s="5" t="s">
        <v>83</v>
      </c>
    </row>
    <row r="2571" spans="1:8" x14ac:dyDescent="0.25">
      <c r="A2571" s="5">
        <v>2570</v>
      </c>
      <c r="B2571" s="5" t="s">
        <v>56</v>
      </c>
      <c r="C2571" s="5" t="s">
        <v>11</v>
      </c>
      <c r="D2571" s="5" t="s">
        <v>30</v>
      </c>
      <c r="E2571" s="6">
        <v>45471</v>
      </c>
      <c r="F2571" s="5">
        <v>395.91</v>
      </c>
      <c r="G2571" s="5" t="s">
        <v>81</v>
      </c>
      <c r="H2571" s="6">
        <v>45483</v>
      </c>
    </row>
    <row r="2572" spans="1:8" x14ac:dyDescent="0.25">
      <c r="A2572" s="5">
        <v>2571</v>
      </c>
      <c r="B2572" s="5" t="s">
        <v>46</v>
      </c>
      <c r="C2572" s="5" t="s">
        <v>4</v>
      </c>
      <c r="D2572" s="5" t="s">
        <v>26</v>
      </c>
      <c r="E2572" s="6">
        <v>45385</v>
      </c>
      <c r="F2572" s="5">
        <v>432.67</v>
      </c>
      <c r="G2572" s="5" t="s">
        <v>82</v>
      </c>
      <c r="H2572" s="5" t="s">
        <v>83</v>
      </c>
    </row>
    <row r="2573" spans="1:8" x14ac:dyDescent="0.25">
      <c r="A2573" s="5">
        <v>2572</v>
      </c>
      <c r="B2573" s="5" t="s">
        <v>64</v>
      </c>
      <c r="C2573" s="5" t="s">
        <v>14</v>
      </c>
      <c r="D2573" s="5" t="s">
        <v>26</v>
      </c>
      <c r="E2573" s="6">
        <v>45040</v>
      </c>
      <c r="F2573" s="5">
        <v>492.39</v>
      </c>
      <c r="G2573" s="5" t="s">
        <v>81</v>
      </c>
      <c r="H2573" s="6">
        <v>45058</v>
      </c>
    </row>
    <row r="2574" spans="1:8" x14ac:dyDescent="0.25">
      <c r="A2574" s="5">
        <v>2573</v>
      </c>
      <c r="B2574" s="5" t="s">
        <v>74</v>
      </c>
      <c r="C2574" s="5" t="s">
        <v>4</v>
      </c>
      <c r="D2574" s="5" t="s">
        <v>24</v>
      </c>
      <c r="E2574" s="6">
        <v>44966</v>
      </c>
      <c r="F2574" s="5">
        <v>824.62</v>
      </c>
      <c r="G2574" s="5" t="s">
        <v>81</v>
      </c>
      <c r="H2574" s="6">
        <v>44968</v>
      </c>
    </row>
    <row r="2575" spans="1:8" x14ac:dyDescent="0.25">
      <c r="A2575" s="5">
        <v>2574</v>
      </c>
      <c r="B2575" s="5" t="s">
        <v>66</v>
      </c>
      <c r="C2575" s="5" t="s">
        <v>4</v>
      </c>
      <c r="D2575" s="5" t="s">
        <v>26</v>
      </c>
      <c r="E2575" s="6">
        <v>44855</v>
      </c>
      <c r="F2575" s="5">
        <v>398.61</v>
      </c>
      <c r="G2575" s="5" t="s">
        <v>81</v>
      </c>
      <c r="H2575" s="6">
        <v>44857</v>
      </c>
    </row>
    <row r="2576" spans="1:8" x14ac:dyDescent="0.25">
      <c r="A2576" s="5">
        <v>2575</v>
      </c>
      <c r="B2576" s="5" t="s">
        <v>42</v>
      </c>
      <c r="C2576" s="5" t="s">
        <v>5</v>
      </c>
      <c r="D2576" s="5" t="s">
        <v>33</v>
      </c>
      <c r="E2576" s="6">
        <v>45449</v>
      </c>
      <c r="F2576" s="5">
        <v>598.65</v>
      </c>
      <c r="G2576" s="5" t="s">
        <v>81</v>
      </c>
      <c r="H2576" s="6">
        <v>45453</v>
      </c>
    </row>
    <row r="2577" spans="1:8" x14ac:dyDescent="0.25">
      <c r="A2577" s="5">
        <v>2576</v>
      </c>
      <c r="B2577" s="5" t="s">
        <v>74</v>
      </c>
      <c r="C2577" s="5" t="s">
        <v>13</v>
      </c>
      <c r="D2577" s="5" t="s">
        <v>28</v>
      </c>
      <c r="E2577" s="6">
        <v>45448</v>
      </c>
      <c r="F2577" s="5">
        <v>420.08</v>
      </c>
      <c r="G2577" s="5" t="s">
        <v>81</v>
      </c>
      <c r="H2577" s="6">
        <v>45463</v>
      </c>
    </row>
    <row r="2578" spans="1:8" x14ac:dyDescent="0.25">
      <c r="A2578" s="5">
        <v>2577</v>
      </c>
      <c r="B2578" s="5" t="s">
        <v>70</v>
      </c>
      <c r="C2578" s="5" t="s">
        <v>15</v>
      </c>
      <c r="D2578" s="5" t="s">
        <v>32</v>
      </c>
      <c r="E2578" s="6">
        <v>45482</v>
      </c>
      <c r="F2578" s="5">
        <v>688.57</v>
      </c>
      <c r="G2578" s="5" t="s">
        <v>81</v>
      </c>
      <c r="H2578" s="6">
        <v>45502</v>
      </c>
    </row>
    <row r="2579" spans="1:8" x14ac:dyDescent="0.25">
      <c r="A2579" s="5">
        <v>2578</v>
      </c>
      <c r="B2579" s="5" t="s">
        <v>66</v>
      </c>
      <c r="C2579" s="5" t="s">
        <v>4</v>
      </c>
      <c r="D2579" s="5" t="s">
        <v>32</v>
      </c>
      <c r="E2579" s="6">
        <v>44960</v>
      </c>
      <c r="F2579" s="5">
        <v>387.68</v>
      </c>
      <c r="G2579" s="5" t="s">
        <v>81</v>
      </c>
      <c r="H2579" s="6">
        <v>44962</v>
      </c>
    </row>
    <row r="2580" spans="1:8" x14ac:dyDescent="0.25">
      <c r="A2580" s="5">
        <v>2579</v>
      </c>
      <c r="B2580" s="5" t="s">
        <v>48</v>
      </c>
      <c r="C2580" s="5" t="s">
        <v>4</v>
      </c>
      <c r="D2580" s="5" t="s">
        <v>32</v>
      </c>
      <c r="E2580" s="6">
        <v>45393</v>
      </c>
      <c r="F2580" s="5">
        <v>729.41</v>
      </c>
      <c r="G2580" s="5" t="s">
        <v>81</v>
      </c>
      <c r="H2580" s="6">
        <v>45395</v>
      </c>
    </row>
    <row r="2581" spans="1:8" x14ac:dyDescent="0.25">
      <c r="A2581" s="5">
        <v>2580</v>
      </c>
      <c r="B2581" s="5" t="s">
        <v>58</v>
      </c>
      <c r="C2581" s="5" t="s">
        <v>9</v>
      </c>
      <c r="D2581" s="5" t="s">
        <v>30</v>
      </c>
      <c r="E2581" s="6">
        <v>45290</v>
      </c>
      <c r="F2581" s="5">
        <v>190.87</v>
      </c>
      <c r="G2581" s="5" t="s">
        <v>81</v>
      </c>
      <c r="H2581" s="6">
        <v>45300</v>
      </c>
    </row>
    <row r="2582" spans="1:8" x14ac:dyDescent="0.25">
      <c r="A2582" s="5">
        <v>2581</v>
      </c>
      <c r="B2582" s="5" t="s">
        <v>36</v>
      </c>
      <c r="C2582" s="5" t="s">
        <v>9</v>
      </c>
      <c r="D2582" s="5" t="s">
        <v>24</v>
      </c>
      <c r="E2582" s="6">
        <v>44954</v>
      </c>
      <c r="F2582" s="5">
        <v>284.81</v>
      </c>
      <c r="G2582" s="5" t="s">
        <v>81</v>
      </c>
      <c r="H2582" s="6">
        <v>44964</v>
      </c>
    </row>
    <row r="2583" spans="1:8" x14ac:dyDescent="0.25">
      <c r="A2583" s="5">
        <v>2582</v>
      </c>
      <c r="B2583" s="5" t="s">
        <v>56</v>
      </c>
      <c r="C2583" s="5" t="s">
        <v>13</v>
      </c>
      <c r="D2583" s="5" t="s">
        <v>31</v>
      </c>
      <c r="E2583" s="6">
        <v>44887</v>
      </c>
      <c r="F2583" s="5">
        <v>916.77</v>
      </c>
      <c r="G2583" s="5" t="s">
        <v>81</v>
      </c>
      <c r="H2583" s="6">
        <v>44902</v>
      </c>
    </row>
    <row r="2584" spans="1:8" x14ac:dyDescent="0.25">
      <c r="A2584" s="5">
        <v>2583</v>
      </c>
      <c r="B2584" s="5" t="s">
        <v>42</v>
      </c>
      <c r="C2584" s="5" t="s">
        <v>10</v>
      </c>
      <c r="D2584" s="5" t="s">
        <v>26</v>
      </c>
      <c r="E2584" s="6">
        <v>45052</v>
      </c>
      <c r="F2584" s="5">
        <v>860.14</v>
      </c>
      <c r="G2584" s="5" t="s">
        <v>82</v>
      </c>
      <c r="H2584" s="5" t="s">
        <v>83</v>
      </c>
    </row>
    <row r="2585" spans="1:8" x14ac:dyDescent="0.25">
      <c r="A2585" s="5">
        <v>2584</v>
      </c>
      <c r="B2585" s="5" t="s">
        <v>58</v>
      </c>
      <c r="C2585" s="5" t="s">
        <v>9</v>
      </c>
      <c r="D2585" s="5" t="s">
        <v>33</v>
      </c>
      <c r="E2585" s="6">
        <v>44996</v>
      </c>
      <c r="F2585" s="5">
        <v>664.65</v>
      </c>
      <c r="G2585" s="5" t="s">
        <v>81</v>
      </c>
      <c r="H2585" s="6">
        <v>45006</v>
      </c>
    </row>
    <row r="2586" spans="1:8" x14ac:dyDescent="0.25">
      <c r="A2586" s="5">
        <v>2585</v>
      </c>
      <c r="B2586" s="5" t="s">
        <v>56</v>
      </c>
      <c r="C2586" s="5" t="s">
        <v>5</v>
      </c>
      <c r="D2586" s="5" t="s">
        <v>31</v>
      </c>
      <c r="E2586" s="6">
        <v>45282</v>
      </c>
      <c r="F2586" s="5">
        <v>834.94</v>
      </c>
      <c r="G2586" s="5" t="s">
        <v>81</v>
      </c>
      <c r="H2586" s="6">
        <v>45286</v>
      </c>
    </row>
    <row r="2587" spans="1:8" x14ac:dyDescent="0.25">
      <c r="A2587" s="5">
        <v>2586</v>
      </c>
      <c r="B2587" s="5" t="s">
        <v>40</v>
      </c>
      <c r="C2587" s="5" t="s">
        <v>11</v>
      </c>
      <c r="D2587" s="5" t="s">
        <v>33</v>
      </c>
      <c r="E2587" s="6">
        <v>45218</v>
      </c>
      <c r="F2587" s="5">
        <v>936.22</v>
      </c>
      <c r="G2587" s="5" t="s">
        <v>81</v>
      </c>
      <c r="H2587" s="6">
        <v>45230</v>
      </c>
    </row>
    <row r="2588" spans="1:8" x14ac:dyDescent="0.25">
      <c r="A2588" s="5">
        <v>2587</v>
      </c>
      <c r="B2588" s="5" t="s">
        <v>70</v>
      </c>
      <c r="C2588" s="5" t="s">
        <v>10</v>
      </c>
      <c r="D2588" s="5" t="s">
        <v>22</v>
      </c>
      <c r="E2588" s="6">
        <v>44857</v>
      </c>
      <c r="F2588" s="5">
        <v>362.83</v>
      </c>
      <c r="G2588" s="5" t="s">
        <v>82</v>
      </c>
      <c r="H2588" s="5" t="s">
        <v>83</v>
      </c>
    </row>
    <row r="2589" spans="1:8" x14ac:dyDescent="0.25">
      <c r="A2589" s="5">
        <v>2588</v>
      </c>
      <c r="B2589" s="5" t="s">
        <v>40</v>
      </c>
      <c r="C2589" s="5" t="s">
        <v>5</v>
      </c>
      <c r="D2589" s="5" t="s">
        <v>22</v>
      </c>
      <c r="E2589" s="6">
        <v>45358</v>
      </c>
      <c r="F2589" s="5">
        <v>560.04</v>
      </c>
      <c r="G2589" s="5" t="s">
        <v>81</v>
      </c>
      <c r="H2589" s="6">
        <v>45362</v>
      </c>
    </row>
    <row r="2590" spans="1:8" x14ac:dyDescent="0.25">
      <c r="A2590" s="5">
        <v>2589</v>
      </c>
      <c r="B2590" s="5" t="s">
        <v>36</v>
      </c>
      <c r="C2590" s="5" t="s">
        <v>9</v>
      </c>
      <c r="D2590" s="5" t="s">
        <v>31</v>
      </c>
      <c r="E2590" s="6">
        <v>45135</v>
      </c>
      <c r="F2590" s="5">
        <v>651.20000000000005</v>
      </c>
      <c r="G2590" s="5" t="s">
        <v>81</v>
      </c>
      <c r="H2590" s="6">
        <v>45145</v>
      </c>
    </row>
    <row r="2591" spans="1:8" x14ac:dyDescent="0.25">
      <c r="A2591" s="5">
        <v>2590</v>
      </c>
      <c r="B2591" s="5" t="s">
        <v>64</v>
      </c>
      <c r="C2591" s="5" t="s">
        <v>7</v>
      </c>
      <c r="D2591" s="5" t="s">
        <v>33</v>
      </c>
      <c r="E2591" s="6">
        <v>45004</v>
      </c>
      <c r="F2591" s="5">
        <v>355.39</v>
      </c>
      <c r="G2591" s="5" t="s">
        <v>82</v>
      </c>
      <c r="H2591" s="5" t="s">
        <v>83</v>
      </c>
    </row>
    <row r="2592" spans="1:8" x14ac:dyDescent="0.25">
      <c r="A2592" s="5">
        <v>2591</v>
      </c>
      <c r="B2592" s="5" t="s">
        <v>58</v>
      </c>
      <c r="C2592" s="5" t="s">
        <v>10</v>
      </c>
      <c r="D2592" s="5" t="s">
        <v>33</v>
      </c>
      <c r="E2592" s="6">
        <v>45509</v>
      </c>
      <c r="F2592" s="5">
        <v>762.48</v>
      </c>
      <c r="G2592" s="5" t="s">
        <v>81</v>
      </c>
      <c r="H2592" s="6">
        <v>45515</v>
      </c>
    </row>
    <row r="2593" spans="1:8" x14ac:dyDescent="0.25">
      <c r="A2593" s="5">
        <v>2592</v>
      </c>
      <c r="B2593" s="5" t="s">
        <v>60</v>
      </c>
      <c r="C2593" s="5" t="s">
        <v>4</v>
      </c>
      <c r="D2593" s="5" t="s">
        <v>32</v>
      </c>
      <c r="E2593" s="6">
        <v>45193</v>
      </c>
      <c r="F2593" s="5">
        <v>842.86</v>
      </c>
      <c r="G2593" s="5" t="s">
        <v>82</v>
      </c>
      <c r="H2593" s="5" t="s">
        <v>83</v>
      </c>
    </row>
    <row r="2594" spans="1:8" x14ac:dyDescent="0.25">
      <c r="A2594" s="5">
        <v>2593</v>
      </c>
      <c r="B2594" s="5" t="s">
        <v>52</v>
      </c>
      <c r="C2594" s="5" t="s">
        <v>11</v>
      </c>
      <c r="D2594" s="5" t="s">
        <v>31</v>
      </c>
      <c r="E2594" s="6">
        <v>45231</v>
      </c>
      <c r="F2594" s="5">
        <v>961.17</v>
      </c>
      <c r="G2594" s="5" t="s">
        <v>81</v>
      </c>
      <c r="H2594" s="6">
        <v>45243</v>
      </c>
    </row>
    <row r="2595" spans="1:8" x14ac:dyDescent="0.25">
      <c r="A2595" s="5">
        <v>2594</v>
      </c>
      <c r="B2595" s="5" t="s">
        <v>46</v>
      </c>
      <c r="C2595" s="5" t="s">
        <v>13</v>
      </c>
      <c r="D2595" s="5" t="s">
        <v>26</v>
      </c>
      <c r="E2595" s="6">
        <v>45060</v>
      </c>
      <c r="F2595" s="5">
        <v>275.52999999999997</v>
      </c>
      <c r="G2595" s="5" t="s">
        <v>82</v>
      </c>
      <c r="H2595" s="5" t="s">
        <v>83</v>
      </c>
    </row>
    <row r="2596" spans="1:8" x14ac:dyDescent="0.25">
      <c r="A2596" s="5">
        <v>2595</v>
      </c>
      <c r="B2596" s="5" t="s">
        <v>44</v>
      </c>
      <c r="C2596" s="5" t="s">
        <v>15</v>
      </c>
      <c r="D2596" s="5" t="s">
        <v>20</v>
      </c>
      <c r="E2596" s="6">
        <v>44800</v>
      </c>
      <c r="F2596" s="5">
        <v>620.78</v>
      </c>
      <c r="G2596" s="5" t="s">
        <v>82</v>
      </c>
      <c r="H2596" s="5" t="s">
        <v>83</v>
      </c>
    </row>
    <row r="2597" spans="1:8" x14ac:dyDescent="0.25">
      <c r="A2597" s="5">
        <v>2596</v>
      </c>
      <c r="B2597" s="5" t="s">
        <v>38</v>
      </c>
      <c r="C2597" s="5" t="s">
        <v>7</v>
      </c>
      <c r="D2597" s="5" t="s">
        <v>26</v>
      </c>
      <c r="E2597" s="6">
        <v>45312</v>
      </c>
      <c r="F2597" s="5">
        <v>123.69</v>
      </c>
      <c r="G2597" s="5" t="s">
        <v>81</v>
      </c>
      <c r="H2597" s="6">
        <v>45320</v>
      </c>
    </row>
    <row r="2598" spans="1:8" x14ac:dyDescent="0.25">
      <c r="A2598" s="5">
        <v>2597</v>
      </c>
      <c r="B2598" s="5" t="s">
        <v>48</v>
      </c>
      <c r="C2598" s="5" t="s">
        <v>4</v>
      </c>
      <c r="D2598" s="5" t="s">
        <v>28</v>
      </c>
      <c r="E2598" s="6">
        <v>45306</v>
      </c>
      <c r="F2598" s="5">
        <v>279.88</v>
      </c>
      <c r="G2598" s="5" t="s">
        <v>81</v>
      </c>
      <c r="H2598" s="6">
        <v>45308</v>
      </c>
    </row>
    <row r="2599" spans="1:8" x14ac:dyDescent="0.25">
      <c r="A2599" s="5">
        <v>2598</v>
      </c>
      <c r="B2599" s="5" t="s">
        <v>50</v>
      </c>
      <c r="C2599" s="5" t="s">
        <v>10</v>
      </c>
      <c r="D2599" s="5" t="s">
        <v>22</v>
      </c>
      <c r="E2599" s="6">
        <v>44826</v>
      </c>
      <c r="F2599" s="5">
        <v>554.79</v>
      </c>
      <c r="G2599" s="5" t="s">
        <v>82</v>
      </c>
      <c r="H2599" s="5" t="s">
        <v>83</v>
      </c>
    </row>
    <row r="2600" spans="1:8" x14ac:dyDescent="0.25">
      <c r="A2600" s="5">
        <v>2599</v>
      </c>
      <c r="B2600" s="5" t="s">
        <v>38</v>
      </c>
      <c r="C2600" s="5" t="s">
        <v>11</v>
      </c>
      <c r="D2600" s="5" t="s">
        <v>24</v>
      </c>
      <c r="E2600" s="6">
        <v>44978</v>
      </c>
      <c r="F2600" s="5">
        <v>883.99</v>
      </c>
      <c r="G2600" s="5" t="s">
        <v>81</v>
      </c>
      <c r="H2600" s="6">
        <v>44990</v>
      </c>
    </row>
    <row r="2601" spans="1:8" x14ac:dyDescent="0.25">
      <c r="A2601" s="5">
        <v>2600</v>
      </c>
      <c r="B2601" s="5" t="s">
        <v>38</v>
      </c>
      <c r="C2601" s="5" t="s">
        <v>4</v>
      </c>
      <c r="D2601" s="5" t="s">
        <v>31</v>
      </c>
      <c r="E2601" s="6">
        <v>44891</v>
      </c>
      <c r="F2601" s="5">
        <v>213.63</v>
      </c>
      <c r="G2601" s="5" t="s">
        <v>82</v>
      </c>
      <c r="H2601" s="5" t="s">
        <v>83</v>
      </c>
    </row>
    <row r="2602" spans="1:8" x14ac:dyDescent="0.25">
      <c r="A2602" s="5">
        <v>2601</v>
      </c>
      <c r="B2602" s="5" t="s">
        <v>40</v>
      </c>
      <c r="C2602" s="5" t="s">
        <v>11</v>
      </c>
      <c r="D2602" s="5" t="s">
        <v>22</v>
      </c>
      <c r="E2602" s="6">
        <v>45026</v>
      </c>
      <c r="F2602" s="5">
        <v>260.2</v>
      </c>
      <c r="G2602" s="5" t="s">
        <v>81</v>
      </c>
      <c r="H2602" s="6">
        <v>45038</v>
      </c>
    </row>
    <row r="2603" spans="1:8" x14ac:dyDescent="0.25">
      <c r="A2603" s="5">
        <v>2602</v>
      </c>
      <c r="B2603" s="5" t="s">
        <v>46</v>
      </c>
      <c r="C2603" s="5" t="s">
        <v>11</v>
      </c>
      <c r="D2603" s="5" t="s">
        <v>24</v>
      </c>
      <c r="E2603" s="6">
        <v>45365</v>
      </c>
      <c r="F2603" s="5">
        <v>544.99</v>
      </c>
      <c r="G2603" s="5" t="s">
        <v>82</v>
      </c>
      <c r="H2603" s="5" t="s">
        <v>83</v>
      </c>
    </row>
    <row r="2604" spans="1:8" x14ac:dyDescent="0.25">
      <c r="A2604" s="5">
        <v>2603</v>
      </c>
      <c r="B2604" s="5" t="s">
        <v>54</v>
      </c>
      <c r="C2604" s="5" t="s">
        <v>9</v>
      </c>
      <c r="D2604" s="5" t="s">
        <v>31</v>
      </c>
      <c r="E2604" s="6">
        <v>45127</v>
      </c>
      <c r="F2604" s="5">
        <v>200.92</v>
      </c>
      <c r="G2604" s="5" t="s">
        <v>81</v>
      </c>
      <c r="H2604" s="6">
        <v>45137</v>
      </c>
    </row>
    <row r="2605" spans="1:8" x14ac:dyDescent="0.25">
      <c r="A2605" s="5">
        <v>2604</v>
      </c>
      <c r="B2605" s="5" t="s">
        <v>36</v>
      </c>
      <c r="C2605" s="5" t="s">
        <v>4</v>
      </c>
      <c r="D2605" s="5" t="s">
        <v>24</v>
      </c>
      <c r="E2605" s="6">
        <v>44977</v>
      </c>
      <c r="F2605" s="5">
        <v>861.35</v>
      </c>
      <c r="G2605" s="5" t="s">
        <v>81</v>
      </c>
      <c r="H2605" s="6">
        <v>44979</v>
      </c>
    </row>
    <row r="2606" spans="1:8" x14ac:dyDescent="0.25">
      <c r="A2606" s="5">
        <v>2605</v>
      </c>
      <c r="B2606" s="5" t="s">
        <v>68</v>
      </c>
      <c r="C2606" s="5" t="s">
        <v>11</v>
      </c>
      <c r="D2606" s="5" t="s">
        <v>31</v>
      </c>
      <c r="E2606" s="6">
        <v>45175</v>
      </c>
      <c r="F2606" s="5">
        <v>261.75</v>
      </c>
      <c r="G2606" s="5" t="s">
        <v>81</v>
      </c>
      <c r="H2606" s="6">
        <v>45187</v>
      </c>
    </row>
    <row r="2607" spans="1:8" x14ac:dyDescent="0.25">
      <c r="A2607" s="5">
        <v>2606</v>
      </c>
      <c r="B2607" s="5" t="s">
        <v>70</v>
      </c>
      <c r="C2607" s="5" t="s">
        <v>4</v>
      </c>
      <c r="D2607" s="5" t="s">
        <v>33</v>
      </c>
      <c r="E2607" s="6">
        <v>45102</v>
      </c>
      <c r="F2607" s="5">
        <v>542.89</v>
      </c>
      <c r="G2607" s="5" t="s">
        <v>81</v>
      </c>
      <c r="H2607" s="6">
        <v>45104</v>
      </c>
    </row>
    <row r="2608" spans="1:8" x14ac:dyDescent="0.25">
      <c r="A2608" s="5">
        <v>2607</v>
      </c>
      <c r="B2608" s="5" t="s">
        <v>46</v>
      </c>
      <c r="C2608" s="5" t="s">
        <v>9</v>
      </c>
      <c r="D2608" s="5" t="s">
        <v>31</v>
      </c>
      <c r="E2608" s="6">
        <v>45140</v>
      </c>
      <c r="F2608" s="5">
        <v>930.88</v>
      </c>
      <c r="G2608" s="5" t="s">
        <v>82</v>
      </c>
      <c r="H2608" s="5" t="s">
        <v>83</v>
      </c>
    </row>
    <row r="2609" spans="1:8" x14ac:dyDescent="0.25">
      <c r="A2609" s="5">
        <v>2608</v>
      </c>
      <c r="B2609" s="5" t="s">
        <v>36</v>
      </c>
      <c r="C2609" s="5" t="s">
        <v>2</v>
      </c>
      <c r="D2609" s="5" t="s">
        <v>26</v>
      </c>
      <c r="E2609" s="6">
        <v>44819</v>
      </c>
      <c r="F2609" s="5">
        <v>349.06</v>
      </c>
      <c r="G2609" s="5" t="s">
        <v>81</v>
      </c>
      <c r="H2609" s="6">
        <v>44820</v>
      </c>
    </row>
    <row r="2610" spans="1:8" x14ac:dyDescent="0.25">
      <c r="A2610" s="5">
        <v>2609</v>
      </c>
      <c r="B2610" s="5" t="s">
        <v>42</v>
      </c>
      <c r="C2610" s="5" t="s">
        <v>13</v>
      </c>
      <c r="D2610" s="5" t="s">
        <v>22</v>
      </c>
      <c r="E2610" s="6">
        <v>44881</v>
      </c>
      <c r="F2610" s="5">
        <v>429.5</v>
      </c>
      <c r="G2610" s="5" t="s">
        <v>81</v>
      </c>
      <c r="H2610" s="6">
        <v>44896</v>
      </c>
    </row>
    <row r="2611" spans="1:8" x14ac:dyDescent="0.25">
      <c r="A2611" s="5">
        <v>2610</v>
      </c>
      <c r="B2611" s="5" t="s">
        <v>36</v>
      </c>
      <c r="C2611" s="5" t="s">
        <v>13</v>
      </c>
      <c r="D2611" s="5" t="s">
        <v>28</v>
      </c>
      <c r="E2611" s="6">
        <v>45459</v>
      </c>
      <c r="F2611" s="5">
        <v>640.99</v>
      </c>
      <c r="G2611" s="5" t="s">
        <v>81</v>
      </c>
      <c r="H2611" s="6">
        <v>45474</v>
      </c>
    </row>
    <row r="2612" spans="1:8" x14ac:dyDescent="0.25">
      <c r="A2612" s="5">
        <v>2611</v>
      </c>
      <c r="B2612" s="5" t="s">
        <v>54</v>
      </c>
      <c r="C2612" s="5" t="s">
        <v>14</v>
      </c>
      <c r="D2612" s="5" t="s">
        <v>33</v>
      </c>
      <c r="E2612" s="6">
        <v>45428</v>
      </c>
      <c r="F2612" s="5">
        <v>894.91</v>
      </c>
      <c r="G2612" s="5" t="s">
        <v>81</v>
      </c>
      <c r="H2612" s="6">
        <v>45446</v>
      </c>
    </row>
    <row r="2613" spans="1:8" x14ac:dyDescent="0.25">
      <c r="A2613" s="5">
        <v>2612</v>
      </c>
      <c r="B2613" s="5" t="s">
        <v>42</v>
      </c>
      <c r="C2613" s="5" t="s">
        <v>7</v>
      </c>
      <c r="D2613" s="5" t="s">
        <v>32</v>
      </c>
      <c r="E2613" s="6">
        <v>44879</v>
      </c>
      <c r="F2613" s="5">
        <v>259.45</v>
      </c>
      <c r="G2613" s="5" t="s">
        <v>82</v>
      </c>
      <c r="H2613" s="5" t="s">
        <v>83</v>
      </c>
    </row>
    <row r="2614" spans="1:8" x14ac:dyDescent="0.25">
      <c r="A2614" s="5">
        <v>2613</v>
      </c>
      <c r="B2614" s="5" t="s">
        <v>58</v>
      </c>
      <c r="C2614" s="5" t="s">
        <v>14</v>
      </c>
      <c r="D2614" s="5" t="s">
        <v>29</v>
      </c>
      <c r="E2614" s="6">
        <v>44899</v>
      </c>
      <c r="F2614" s="5">
        <v>405.95</v>
      </c>
      <c r="G2614" s="5" t="s">
        <v>82</v>
      </c>
      <c r="H2614" s="5" t="s">
        <v>83</v>
      </c>
    </row>
    <row r="2615" spans="1:8" x14ac:dyDescent="0.25">
      <c r="A2615" s="5">
        <v>2614</v>
      </c>
      <c r="B2615" s="5" t="s">
        <v>60</v>
      </c>
      <c r="C2615" s="5" t="s">
        <v>2</v>
      </c>
      <c r="D2615" s="5" t="s">
        <v>31</v>
      </c>
      <c r="E2615" s="6">
        <v>44829</v>
      </c>
      <c r="F2615" s="5">
        <v>913.12</v>
      </c>
      <c r="G2615" s="5" t="s">
        <v>82</v>
      </c>
      <c r="H2615" s="5" t="s">
        <v>83</v>
      </c>
    </row>
    <row r="2616" spans="1:8" x14ac:dyDescent="0.25">
      <c r="A2616" s="5">
        <v>2615</v>
      </c>
      <c r="B2616" s="5" t="s">
        <v>62</v>
      </c>
      <c r="C2616" s="5" t="s">
        <v>14</v>
      </c>
      <c r="D2616" s="5" t="s">
        <v>20</v>
      </c>
      <c r="E2616" s="6">
        <v>45081</v>
      </c>
      <c r="F2616" s="5">
        <v>836.34</v>
      </c>
      <c r="G2616" s="5" t="s">
        <v>81</v>
      </c>
      <c r="H2616" s="6">
        <v>45099</v>
      </c>
    </row>
    <row r="2617" spans="1:8" x14ac:dyDescent="0.25">
      <c r="A2617" s="5">
        <v>2616</v>
      </c>
      <c r="B2617" s="5" t="s">
        <v>36</v>
      </c>
      <c r="C2617" s="5" t="s">
        <v>4</v>
      </c>
      <c r="D2617" s="5" t="s">
        <v>30</v>
      </c>
      <c r="E2617" s="6">
        <v>44831</v>
      </c>
      <c r="F2617" s="5">
        <v>490.63</v>
      </c>
      <c r="G2617" s="5" t="s">
        <v>81</v>
      </c>
      <c r="H2617" s="6">
        <v>44833</v>
      </c>
    </row>
    <row r="2618" spans="1:8" x14ac:dyDescent="0.25">
      <c r="A2618" s="5">
        <v>2617</v>
      </c>
      <c r="B2618" s="5" t="s">
        <v>52</v>
      </c>
      <c r="C2618" s="5" t="s">
        <v>9</v>
      </c>
      <c r="D2618" s="5" t="s">
        <v>28</v>
      </c>
      <c r="E2618" s="6">
        <v>44951</v>
      </c>
      <c r="F2618" s="5">
        <v>342.47</v>
      </c>
      <c r="G2618" s="5" t="s">
        <v>82</v>
      </c>
      <c r="H2618" s="5" t="s">
        <v>83</v>
      </c>
    </row>
    <row r="2619" spans="1:8" x14ac:dyDescent="0.25">
      <c r="A2619" s="5">
        <v>2618</v>
      </c>
      <c r="B2619" s="5" t="s">
        <v>70</v>
      </c>
      <c r="C2619" s="5" t="s">
        <v>2</v>
      </c>
      <c r="D2619" s="5" t="s">
        <v>30</v>
      </c>
      <c r="E2619" s="6">
        <v>45103</v>
      </c>
      <c r="F2619" s="5">
        <v>908.52</v>
      </c>
      <c r="G2619" s="5" t="s">
        <v>81</v>
      </c>
      <c r="H2619" s="6">
        <v>45104</v>
      </c>
    </row>
    <row r="2620" spans="1:8" x14ac:dyDescent="0.25">
      <c r="A2620" s="5">
        <v>2619</v>
      </c>
      <c r="B2620" s="5" t="s">
        <v>46</v>
      </c>
      <c r="C2620" s="5" t="s">
        <v>11</v>
      </c>
      <c r="D2620" s="5" t="s">
        <v>32</v>
      </c>
      <c r="E2620" s="6">
        <v>45140</v>
      </c>
      <c r="F2620" s="5">
        <v>309.75</v>
      </c>
      <c r="G2620" s="5" t="s">
        <v>81</v>
      </c>
      <c r="H2620" s="6">
        <v>45152</v>
      </c>
    </row>
    <row r="2621" spans="1:8" x14ac:dyDescent="0.25">
      <c r="A2621" s="5">
        <v>2620</v>
      </c>
      <c r="B2621" s="5" t="s">
        <v>50</v>
      </c>
      <c r="C2621" s="5" t="s">
        <v>2</v>
      </c>
      <c r="D2621" s="5" t="s">
        <v>20</v>
      </c>
      <c r="E2621" s="6">
        <v>44820</v>
      </c>
      <c r="F2621" s="5">
        <v>712.94</v>
      </c>
      <c r="G2621" s="5" t="s">
        <v>81</v>
      </c>
      <c r="H2621" s="6">
        <v>44821</v>
      </c>
    </row>
    <row r="2622" spans="1:8" x14ac:dyDescent="0.25">
      <c r="A2622" s="5">
        <v>2621</v>
      </c>
      <c r="B2622" s="5" t="s">
        <v>54</v>
      </c>
      <c r="C2622" s="5" t="s">
        <v>14</v>
      </c>
      <c r="D2622" s="5" t="s">
        <v>32</v>
      </c>
      <c r="E2622" s="6">
        <v>44853</v>
      </c>
      <c r="F2622" s="5">
        <v>815.22</v>
      </c>
      <c r="G2622" s="5" t="s">
        <v>81</v>
      </c>
      <c r="H2622" s="6">
        <v>44871</v>
      </c>
    </row>
    <row r="2623" spans="1:8" x14ac:dyDescent="0.25">
      <c r="A2623" s="5">
        <v>2622</v>
      </c>
      <c r="B2623" s="5" t="s">
        <v>40</v>
      </c>
      <c r="C2623" s="5" t="s">
        <v>10</v>
      </c>
      <c r="D2623" s="5" t="s">
        <v>24</v>
      </c>
      <c r="E2623" s="6">
        <v>45368</v>
      </c>
      <c r="F2623" s="5">
        <v>989.43</v>
      </c>
      <c r="G2623" s="5" t="s">
        <v>81</v>
      </c>
      <c r="H2623" s="6">
        <v>45374</v>
      </c>
    </row>
    <row r="2624" spans="1:8" x14ac:dyDescent="0.25">
      <c r="A2624" s="5">
        <v>2623</v>
      </c>
      <c r="B2624" s="5" t="s">
        <v>36</v>
      </c>
      <c r="C2624" s="5" t="s">
        <v>11</v>
      </c>
      <c r="D2624" s="5" t="s">
        <v>33</v>
      </c>
      <c r="E2624" s="6">
        <v>45251</v>
      </c>
      <c r="F2624" s="5">
        <v>863.28</v>
      </c>
      <c r="G2624" s="5" t="s">
        <v>81</v>
      </c>
      <c r="H2624" s="6">
        <v>45263</v>
      </c>
    </row>
    <row r="2625" spans="1:8" x14ac:dyDescent="0.25">
      <c r="A2625" s="5">
        <v>2624</v>
      </c>
      <c r="B2625" s="5" t="s">
        <v>70</v>
      </c>
      <c r="C2625" s="5" t="s">
        <v>13</v>
      </c>
      <c r="D2625" s="5" t="s">
        <v>30</v>
      </c>
      <c r="E2625" s="6">
        <v>45298</v>
      </c>
      <c r="F2625" s="5">
        <v>667.4</v>
      </c>
      <c r="G2625" s="5" t="s">
        <v>82</v>
      </c>
      <c r="H2625" s="5" t="s">
        <v>83</v>
      </c>
    </row>
    <row r="2626" spans="1:8" x14ac:dyDescent="0.25">
      <c r="A2626" s="5">
        <v>2625</v>
      </c>
      <c r="B2626" s="5" t="s">
        <v>56</v>
      </c>
      <c r="C2626" s="5" t="s">
        <v>11</v>
      </c>
      <c r="D2626" s="5" t="s">
        <v>33</v>
      </c>
      <c r="E2626" s="6">
        <v>45189</v>
      </c>
      <c r="F2626" s="5">
        <v>527.74</v>
      </c>
      <c r="G2626" s="5" t="s">
        <v>81</v>
      </c>
      <c r="H2626" s="6">
        <v>45201</v>
      </c>
    </row>
    <row r="2627" spans="1:8" x14ac:dyDescent="0.25">
      <c r="A2627" s="5">
        <v>2626</v>
      </c>
      <c r="B2627" s="5" t="s">
        <v>62</v>
      </c>
      <c r="C2627" s="5" t="s">
        <v>5</v>
      </c>
      <c r="D2627" s="5" t="s">
        <v>29</v>
      </c>
      <c r="E2627" s="6">
        <v>45363</v>
      </c>
      <c r="F2627" s="5">
        <v>568.34</v>
      </c>
      <c r="G2627" s="5" t="s">
        <v>81</v>
      </c>
      <c r="H2627" s="6">
        <v>45367</v>
      </c>
    </row>
    <row r="2628" spans="1:8" x14ac:dyDescent="0.25">
      <c r="A2628" s="5">
        <v>2627</v>
      </c>
      <c r="B2628" s="5" t="s">
        <v>44</v>
      </c>
      <c r="C2628" s="5" t="s">
        <v>10</v>
      </c>
      <c r="D2628" s="5" t="s">
        <v>20</v>
      </c>
      <c r="E2628" s="6">
        <v>44793</v>
      </c>
      <c r="F2628" s="5">
        <v>376</v>
      </c>
      <c r="G2628" s="5" t="s">
        <v>81</v>
      </c>
      <c r="H2628" s="6">
        <v>44799</v>
      </c>
    </row>
    <row r="2629" spans="1:8" x14ac:dyDescent="0.25">
      <c r="A2629" s="5">
        <v>2628</v>
      </c>
      <c r="B2629" s="5" t="s">
        <v>54</v>
      </c>
      <c r="C2629" s="5" t="s">
        <v>11</v>
      </c>
      <c r="D2629" s="5" t="s">
        <v>22</v>
      </c>
      <c r="E2629" s="6">
        <v>45138</v>
      </c>
      <c r="F2629" s="5">
        <v>198.17</v>
      </c>
      <c r="G2629" s="5" t="s">
        <v>81</v>
      </c>
      <c r="H2629" s="6">
        <v>45150</v>
      </c>
    </row>
    <row r="2630" spans="1:8" x14ac:dyDescent="0.25">
      <c r="A2630" s="5">
        <v>2629</v>
      </c>
      <c r="B2630" s="5" t="s">
        <v>56</v>
      </c>
      <c r="C2630" s="5" t="s">
        <v>5</v>
      </c>
      <c r="D2630" s="5" t="s">
        <v>29</v>
      </c>
      <c r="E2630" s="6">
        <v>45101</v>
      </c>
      <c r="F2630" s="5">
        <v>899.57</v>
      </c>
      <c r="G2630" s="5" t="s">
        <v>81</v>
      </c>
      <c r="H2630" s="6">
        <v>45105</v>
      </c>
    </row>
    <row r="2631" spans="1:8" x14ac:dyDescent="0.25">
      <c r="A2631" s="5">
        <v>2630</v>
      </c>
      <c r="B2631" s="5" t="s">
        <v>44</v>
      </c>
      <c r="C2631" s="5" t="s">
        <v>5</v>
      </c>
      <c r="D2631" s="5" t="s">
        <v>31</v>
      </c>
      <c r="E2631" s="6">
        <v>45298</v>
      </c>
      <c r="F2631" s="5">
        <v>686.16</v>
      </c>
      <c r="G2631" s="5" t="s">
        <v>81</v>
      </c>
      <c r="H2631" s="6">
        <v>45302</v>
      </c>
    </row>
    <row r="2632" spans="1:8" x14ac:dyDescent="0.25">
      <c r="A2632" s="5">
        <v>2631</v>
      </c>
      <c r="B2632" s="5" t="s">
        <v>42</v>
      </c>
      <c r="C2632" s="5" t="s">
        <v>9</v>
      </c>
      <c r="D2632" s="5" t="s">
        <v>24</v>
      </c>
      <c r="E2632" s="6">
        <v>45229</v>
      </c>
      <c r="F2632" s="5">
        <v>903.38</v>
      </c>
      <c r="G2632" s="5" t="s">
        <v>81</v>
      </c>
      <c r="H2632" s="6">
        <v>45239</v>
      </c>
    </row>
    <row r="2633" spans="1:8" x14ac:dyDescent="0.25">
      <c r="A2633" s="5">
        <v>2632</v>
      </c>
      <c r="B2633" s="5" t="s">
        <v>42</v>
      </c>
      <c r="C2633" s="5" t="s">
        <v>11</v>
      </c>
      <c r="D2633" s="5" t="s">
        <v>31</v>
      </c>
      <c r="E2633" s="6">
        <v>45097</v>
      </c>
      <c r="F2633" s="5">
        <v>816.05</v>
      </c>
      <c r="G2633" s="5" t="s">
        <v>81</v>
      </c>
      <c r="H2633" s="6">
        <v>45109</v>
      </c>
    </row>
    <row r="2634" spans="1:8" x14ac:dyDescent="0.25">
      <c r="A2634" s="5">
        <v>2633</v>
      </c>
      <c r="B2634" s="5" t="s">
        <v>38</v>
      </c>
      <c r="C2634" s="5" t="s">
        <v>7</v>
      </c>
      <c r="D2634" s="5" t="s">
        <v>31</v>
      </c>
      <c r="E2634" s="6">
        <v>44823</v>
      </c>
      <c r="F2634" s="5">
        <v>844.47</v>
      </c>
      <c r="G2634" s="5" t="s">
        <v>81</v>
      </c>
      <c r="H2634" s="6">
        <v>44831</v>
      </c>
    </row>
    <row r="2635" spans="1:8" x14ac:dyDescent="0.25">
      <c r="A2635" s="5">
        <v>2634</v>
      </c>
      <c r="B2635" s="5" t="s">
        <v>44</v>
      </c>
      <c r="C2635" s="5" t="s">
        <v>7</v>
      </c>
      <c r="D2635" s="5" t="s">
        <v>33</v>
      </c>
      <c r="E2635" s="6">
        <v>45218</v>
      </c>
      <c r="F2635" s="5">
        <v>552.80999999999995</v>
      </c>
      <c r="G2635" s="5" t="s">
        <v>81</v>
      </c>
      <c r="H2635" s="6">
        <v>45226</v>
      </c>
    </row>
    <row r="2636" spans="1:8" x14ac:dyDescent="0.25">
      <c r="A2636" s="5">
        <v>2635</v>
      </c>
      <c r="B2636" s="5" t="s">
        <v>40</v>
      </c>
      <c r="C2636" s="5" t="s">
        <v>2</v>
      </c>
      <c r="D2636" s="5" t="s">
        <v>28</v>
      </c>
      <c r="E2636" s="6">
        <v>45268</v>
      </c>
      <c r="F2636" s="5">
        <v>524.42999999999995</v>
      </c>
      <c r="G2636" s="5" t="s">
        <v>82</v>
      </c>
      <c r="H2636" s="5" t="s">
        <v>83</v>
      </c>
    </row>
    <row r="2637" spans="1:8" x14ac:dyDescent="0.25">
      <c r="A2637" s="5">
        <v>2636</v>
      </c>
      <c r="B2637" s="5" t="s">
        <v>64</v>
      </c>
      <c r="C2637" s="5" t="s">
        <v>5</v>
      </c>
      <c r="D2637" s="5" t="s">
        <v>31</v>
      </c>
      <c r="E2637" s="6">
        <v>45270</v>
      </c>
      <c r="F2637" s="5">
        <v>610.33000000000004</v>
      </c>
      <c r="G2637" s="5" t="s">
        <v>81</v>
      </c>
      <c r="H2637" s="6">
        <v>45274</v>
      </c>
    </row>
    <row r="2638" spans="1:8" x14ac:dyDescent="0.25">
      <c r="A2638" s="5">
        <v>2637</v>
      </c>
      <c r="B2638" s="5" t="s">
        <v>56</v>
      </c>
      <c r="C2638" s="5" t="s">
        <v>9</v>
      </c>
      <c r="D2638" s="5" t="s">
        <v>33</v>
      </c>
      <c r="E2638" s="6">
        <v>45065</v>
      </c>
      <c r="F2638" s="5">
        <v>867.94</v>
      </c>
      <c r="G2638" s="5" t="s">
        <v>81</v>
      </c>
      <c r="H2638" s="6">
        <v>45075</v>
      </c>
    </row>
    <row r="2639" spans="1:8" x14ac:dyDescent="0.25">
      <c r="A2639" s="5">
        <v>2638</v>
      </c>
      <c r="B2639" s="5" t="s">
        <v>46</v>
      </c>
      <c r="C2639" s="5" t="s">
        <v>13</v>
      </c>
      <c r="D2639" s="5" t="s">
        <v>29</v>
      </c>
      <c r="E2639" s="6">
        <v>45066</v>
      </c>
      <c r="F2639" s="5">
        <v>546.87</v>
      </c>
      <c r="G2639" s="5" t="s">
        <v>82</v>
      </c>
      <c r="H2639" s="5" t="s">
        <v>83</v>
      </c>
    </row>
    <row r="2640" spans="1:8" x14ac:dyDescent="0.25">
      <c r="A2640" s="5">
        <v>2639</v>
      </c>
      <c r="B2640" s="5" t="s">
        <v>56</v>
      </c>
      <c r="C2640" s="5" t="s">
        <v>9</v>
      </c>
      <c r="D2640" s="5" t="s">
        <v>33</v>
      </c>
      <c r="E2640" s="6">
        <v>45246</v>
      </c>
      <c r="F2640" s="5">
        <v>271.31</v>
      </c>
      <c r="G2640" s="5" t="s">
        <v>81</v>
      </c>
      <c r="H2640" s="6">
        <v>45256</v>
      </c>
    </row>
    <row r="2641" spans="1:8" x14ac:dyDescent="0.25">
      <c r="A2641" s="5">
        <v>2640</v>
      </c>
      <c r="B2641" s="5" t="s">
        <v>36</v>
      </c>
      <c r="C2641" s="5" t="s">
        <v>10</v>
      </c>
      <c r="D2641" s="5" t="s">
        <v>28</v>
      </c>
      <c r="E2641" s="6">
        <v>44922</v>
      </c>
      <c r="F2641" s="5">
        <v>433.2</v>
      </c>
      <c r="G2641" s="5" t="s">
        <v>81</v>
      </c>
      <c r="H2641" s="6">
        <v>44928</v>
      </c>
    </row>
    <row r="2642" spans="1:8" x14ac:dyDescent="0.25">
      <c r="A2642" s="5">
        <v>2641</v>
      </c>
      <c r="B2642" s="5" t="s">
        <v>38</v>
      </c>
      <c r="C2642" s="5" t="s">
        <v>5</v>
      </c>
      <c r="D2642" s="5" t="s">
        <v>20</v>
      </c>
      <c r="E2642" s="6">
        <v>44810</v>
      </c>
      <c r="F2642" s="5">
        <v>338.44</v>
      </c>
      <c r="G2642" s="5" t="s">
        <v>82</v>
      </c>
      <c r="H2642" s="5" t="s">
        <v>83</v>
      </c>
    </row>
    <row r="2643" spans="1:8" x14ac:dyDescent="0.25">
      <c r="A2643" s="5">
        <v>2642</v>
      </c>
      <c r="B2643" s="5" t="s">
        <v>52</v>
      </c>
      <c r="C2643" s="5" t="s">
        <v>11</v>
      </c>
      <c r="D2643" s="5" t="s">
        <v>30</v>
      </c>
      <c r="E2643" s="6">
        <v>45258</v>
      </c>
      <c r="F2643" s="5">
        <v>667.22</v>
      </c>
      <c r="G2643" s="5" t="s">
        <v>81</v>
      </c>
      <c r="H2643" s="6">
        <v>45270</v>
      </c>
    </row>
    <row r="2644" spans="1:8" x14ac:dyDescent="0.25">
      <c r="A2644" s="5">
        <v>2643</v>
      </c>
      <c r="B2644" s="5" t="s">
        <v>62</v>
      </c>
      <c r="C2644" s="5" t="s">
        <v>2</v>
      </c>
      <c r="D2644" s="5" t="s">
        <v>33</v>
      </c>
      <c r="E2644" s="6">
        <v>45350</v>
      </c>
      <c r="F2644" s="5">
        <v>150.81</v>
      </c>
      <c r="G2644" s="5" t="s">
        <v>81</v>
      </c>
      <c r="H2644" s="6">
        <v>45351</v>
      </c>
    </row>
    <row r="2645" spans="1:8" x14ac:dyDescent="0.25">
      <c r="A2645" s="5">
        <v>2644</v>
      </c>
      <c r="B2645" s="5" t="s">
        <v>58</v>
      </c>
      <c r="C2645" s="5" t="s">
        <v>11</v>
      </c>
      <c r="D2645" s="5" t="s">
        <v>26</v>
      </c>
      <c r="E2645" s="6">
        <v>44842</v>
      </c>
      <c r="F2645" s="5">
        <v>425.77</v>
      </c>
      <c r="G2645" s="5" t="s">
        <v>82</v>
      </c>
      <c r="H2645" s="5" t="s">
        <v>83</v>
      </c>
    </row>
    <row r="2646" spans="1:8" x14ac:dyDescent="0.25">
      <c r="A2646" s="5">
        <v>2645</v>
      </c>
      <c r="B2646" s="5" t="s">
        <v>70</v>
      </c>
      <c r="C2646" s="5" t="s">
        <v>11</v>
      </c>
      <c r="D2646" s="5" t="s">
        <v>30</v>
      </c>
      <c r="E2646" s="6">
        <v>45044</v>
      </c>
      <c r="F2646" s="5">
        <v>517.08000000000004</v>
      </c>
      <c r="G2646" s="5" t="s">
        <v>82</v>
      </c>
      <c r="H2646" s="5" t="s">
        <v>83</v>
      </c>
    </row>
    <row r="2647" spans="1:8" x14ac:dyDescent="0.25">
      <c r="A2647" s="5">
        <v>2646</v>
      </c>
      <c r="B2647" s="5" t="s">
        <v>56</v>
      </c>
      <c r="C2647" s="5" t="s">
        <v>7</v>
      </c>
      <c r="D2647" s="5" t="s">
        <v>28</v>
      </c>
      <c r="E2647" s="6">
        <v>45067</v>
      </c>
      <c r="F2647" s="5">
        <v>569.70000000000005</v>
      </c>
      <c r="G2647" s="5" t="s">
        <v>82</v>
      </c>
      <c r="H2647" s="5" t="s">
        <v>83</v>
      </c>
    </row>
    <row r="2648" spans="1:8" x14ac:dyDescent="0.25">
      <c r="A2648" s="5">
        <v>2647</v>
      </c>
      <c r="B2648" s="5" t="s">
        <v>40</v>
      </c>
      <c r="C2648" s="5" t="s">
        <v>2</v>
      </c>
      <c r="D2648" s="5" t="s">
        <v>31</v>
      </c>
      <c r="E2648" s="6">
        <v>45297</v>
      </c>
      <c r="F2648" s="5">
        <v>840.4</v>
      </c>
      <c r="G2648" s="5" t="s">
        <v>81</v>
      </c>
      <c r="H2648" s="6">
        <v>45298</v>
      </c>
    </row>
    <row r="2649" spans="1:8" x14ac:dyDescent="0.25">
      <c r="A2649" s="5">
        <v>2648</v>
      </c>
      <c r="B2649" s="5" t="s">
        <v>70</v>
      </c>
      <c r="C2649" s="5" t="s">
        <v>2</v>
      </c>
      <c r="D2649" s="5" t="s">
        <v>20</v>
      </c>
      <c r="E2649" s="6">
        <v>44972</v>
      </c>
      <c r="F2649" s="5">
        <v>824.64</v>
      </c>
      <c r="G2649" s="5" t="s">
        <v>81</v>
      </c>
      <c r="H2649" s="6">
        <v>44973</v>
      </c>
    </row>
    <row r="2650" spans="1:8" x14ac:dyDescent="0.25">
      <c r="A2650" s="5">
        <v>2649</v>
      </c>
      <c r="B2650" s="5" t="s">
        <v>68</v>
      </c>
      <c r="C2650" s="5" t="s">
        <v>4</v>
      </c>
      <c r="D2650" s="5" t="s">
        <v>22</v>
      </c>
      <c r="E2650" s="6">
        <v>44991</v>
      </c>
      <c r="F2650" s="5">
        <v>802.91</v>
      </c>
      <c r="G2650" s="5" t="s">
        <v>82</v>
      </c>
      <c r="H2650" s="5" t="s">
        <v>83</v>
      </c>
    </row>
    <row r="2651" spans="1:8" x14ac:dyDescent="0.25">
      <c r="A2651" s="5">
        <v>2650</v>
      </c>
      <c r="B2651" s="5" t="s">
        <v>62</v>
      </c>
      <c r="C2651" s="5" t="s">
        <v>13</v>
      </c>
      <c r="D2651" s="5" t="s">
        <v>29</v>
      </c>
      <c r="E2651" s="6">
        <v>45265</v>
      </c>
      <c r="F2651" s="5">
        <v>330.88</v>
      </c>
      <c r="G2651" s="5" t="s">
        <v>81</v>
      </c>
      <c r="H2651" s="6">
        <v>45280</v>
      </c>
    </row>
    <row r="2652" spans="1:8" x14ac:dyDescent="0.25">
      <c r="A2652" s="5">
        <v>2651</v>
      </c>
      <c r="B2652" s="5" t="s">
        <v>68</v>
      </c>
      <c r="C2652" s="5" t="s">
        <v>11</v>
      </c>
      <c r="D2652" s="5" t="s">
        <v>28</v>
      </c>
      <c r="E2652" s="6">
        <v>45136</v>
      </c>
      <c r="F2652" s="5">
        <v>276.14</v>
      </c>
      <c r="G2652" s="5" t="s">
        <v>81</v>
      </c>
      <c r="H2652" s="6">
        <v>45148</v>
      </c>
    </row>
    <row r="2653" spans="1:8" x14ac:dyDescent="0.25">
      <c r="A2653" s="5">
        <v>2652</v>
      </c>
      <c r="B2653" s="5" t="s">
        <v>62</v>
      </c>
      <c r="C2653" s="5" t="s">
        <v>11</v>
      </c>
      <c r="D2653" s="5" t="s">
        <v>22</v>
      </c>
      <c r="E2653" s="6">
        <v>45141</v>
      </c>
      <c r="F2653" s="5">
        <v>885.49</v>
      </c>
      <c r="G2653" s="5" t="s">
        <v>81</v>
      </c>
      <c r="H2653" s="6">
        <v>45153</v>
      </c>
    </row>
    <row r="2654" spans="1:8" x14ac:dyDescent="0.25">
      <c r="A2654" s="5">
        <v>2653</v>
      </c>
      <c r="B2654" s="5" t="s">
        <v>52</v>
      </c>
      <c r="C2654" s="5" t="s">
        <v>10</v>
      </c>
      <c r="D2654" s="5" t="s">
        <v>24</v>
      </c>
      <c r="E2654" s="6">
        <v>45161</v>
      </c>
      <c r="F2654" s="5">
        <v>769.12</v>
      </c>
      <c r="G2654" s="5" t="s">
        <v>82</v>
      </c>
      <c r="H2654" s="5" t="s">
        <v>83</v>
      </c>
    </row>
    <row r="2655" spans="1:8" x14ac:dyDescent="0.25">
      <c r="A2655" s="5">
        <v>2654</v>
      </c>
      <c r="B2655" s="5" t="s">
        <v>62</v>
      </c>
      <c r="C2655" s="5" t="s">
        <v>5</v>
      </c>
      <c r="D2655" s="5" t="s">
        <v>20</v>
      </c>
      <c r="E2655" s="6">
        <v>45357</v>
      </c>
      <c r="F2655" s="5">
        <v>938.94</v>
      </c>
      <c r="G2655" s="5" t="s">
        <v>82</v>
      </c>
      <c r="H2655" s="5" t="s">
        <v>83</v>
      </c>
    </row>
    <row r="2656" spans="1:8" x14ac:dyDescent="0.25">
      <c r="A2656" s="5">
        <v>2655</v>
      </c>
      <c r="B2656" s="5" t="s">
        <v>36</v>
      </c>
      <c r="C2656" s="5" t="s">
        <v>5</v>
      </c>
      <c r="D2656" s="5" t="s">
        <v>30</v>
      </c>
      <c r="E2656" s="6">
        <v>45318</v>
      </c>
      <c r="F2656" s="5">
        <v>427.65</v>
      </c>
      <c r="G2656" s="5" t="s">
        <v>82</v>
      </c>
      <c r="H2656" s="5" t="s">
        <v>83</v>
      </c>
    </row>
    <row r="2657" spans="1:8" x14ac:dyDescent="0.25">
      <c r="A2657" s="5">
        <v>2656</v>
      </c>
      <c r="B2657" s="5" t="s">
        <v>68</v>
      </c>
      <c r="C2657" s="5" t="s">
        <v>14</v>
      </c>
      <c r="D2657" s="5" t="s">
        <v>30</v>
      </c>
      <c r="E2657" s="6">
        <v>44939</v>
      </c>
      <c r="F2657" s="5">
        <v>190.45</v>
      </c>
      <c r="G2657" s="5" t="s">
        <v>82</v>
      </c>
      <c r="H2657" s="5" t="s">
        <v>83</v>
      </c>
    </row>
    <row r="2658" spans="1:8" x14ac:dyDescent="0.25">
      <c r="A2658" s="5">
        <v>2657</v>
      </c>
      <c r="B2658" s="5" t="s">
        <v>58</v>
      </c>
      <c r="C2658" s="5" t="s">
        <v>10</v>
      </c>
      <c r="D2658" s="5" t="s">
        <v>29</v>
      </c>
      <c r="E2658" s="6">
        <v>45097</v>
      </c>
      <c r="F2658" s="5">
        <v>958.31</v>
      </c>
      <c r="G2658" s="5" t="s">
        <v>81</v>
      </c>
      <c r="H2658" s="6">
        <v>45103</v>
      </c>
    </row>
    <row r="2659" spans="1:8" x14ac:dyDescent="0.25">
      <c r="A2659" s="5">
        <v>2658</v>
      </c>
      <c r="B2659" s="5" t="s">
        <v>60</v>
      </c>
      <c r="C2659" s="5" t="s">
        <v>4</v>
      </c>
      <c r="D2659" s="5" t="s">
        <v>26</v>
      </c>
      <c r="E2659" s="6">
        <v>44888</v>
      </c>
      <c r="F2659" s="5">
        <v>936.48</v>
      </c>
      <c r="G2659" s="5" t="s">
        <v>82</v>
      </c>
      <c r="H2659" s="5" t="s">
        <v>83</v>
      </c>
    </row>
    <row r="2660" spans="1:8" x14ac:dyDescent="0.25">
      <c r="A2660" s="5">
        <v>2659</v>
      </c>
      <c r="B2660" s="5" t="s">
        <v>40</v>
      </c>
      <c r="C2660" s="5" t="s">
        <v>13</v>
      </c>
      <c r="D2660" s="5" t="s">
        <v>28</v>
      </c>
      <c r="E2660" s="6">
        <v>45029</v>
      </c>
      <c r="F2660" s="5">
        <v>542.79999999999995</v>
      </c>
      <c r="G2660" s="5" t="s">
        <v>81</v>
      </c>
      <c r="H2660" s="6">
        <v>45044</v>
      </c>
    </row>
    <row r="2661" spans="1:8" x14ac:dyDescent="0.25">
      <c r="A2661" s="5">
        <v>2660</v>
      </c>
      <c r="B2661" s="5" t="s">
        <v>38</v>
      </c>
      <c r="C2661" s="5" t="s">
        <v>15</v>
      </c>
      <c r="D2661" s="5" t="s">
        <v>30</v>
      </c>
      <c r="E2661" s="6">
        <v>45323</v>
      </c>
      <c r="F2661" s="5">
        <v>762.7</v>
      </c>
      <c r="G2661" s="5" t="s">
        <v>81</v>
      </c>
      <c r="H2661" s="6">
        <v>45343</v>
      </c>
    </row>
    <row r="2662" spans="1:8" x14ac:dyDescent="0.25">
      <c r="A2662" s="5">
        <v>2661</v>
      </c>
      <c r="B2662" s="5" t="s">
        <v>36</v>
      </c>
      <c r="C2662" s="5" t="s">
        <v>13</v>
      </c>
      <c r="D2662" s="5" t="s">
        <v>26</v>
      </c>
      <c r="E2662" s="6">
        <v>45202</v>
      </c>
      <c r="F2662" s="5">
        <v>261.31</v>
      </c>
      <c r="G2662" s="5" t="s">
        <v>82</v>
      </c>
      <c r="H2662" s="5" t="s">
        <v>83</v>
      </c>
    </row>
    <row r="2663" spans="1:8" x14ac:dyDescent="0.25">
      <c r="A2663" s="5">
        <v>2662</v>
      </c>
      <c r="B2663" s="5" t="s">
        <v>46</v>
      </c>
      <c r="C2663" s="5" t="s">
        <v>4</v>
      </c>
      <c r="D2663" s="5" t="s">
        <v>31</v>
      </c>
      <c r="E2663" s="6">
        <v>45382</v>
      </c>
      <c r="F2663" s="5">
        <v>255.41</v>
      </c>
      <c r="G2663" s="5" t="s">
        <v>81</v>
      </c>
      <c r="H2663" s="6">
        <v>45384</v>
      </c>
    </row>
    <row r="2664" spans="1:8" x14ac:dyDescent="0.25">
      <c r="A2664" s="5">
        <v>2663</v>
      </c>
      <c r="B2664" s="5" t="s">
        <v>58</v>
      </c>
      <c r="C2664" s="5" t="s">
        <v>2</v>
      </c>
      <c r="D2664" s="5" t="s">
        <v>32</v>
      </c>
      <c r="E2664" s="6">
        <v>45352</v>
      </c>
      <c r="F2664" s="5">
        <v>476.06</v>
      </c>
      <c r="G2664" s="5" t="s">
        <v>82</v>
      </c>
      <c r="H2664" s="5" t="s">
        <v>83</v>
      </c>
    </row>
    <row r="2665" spans="1:8" x14ac:dyDescent="0.25">
      <c r="A2665" s="5">
        <v>2664</v>
      </c>
      <c r="B2665" s="5" t="s">
        <v>62</v>
      </c>
      <c r="C2665" s="5" t="s">
        <v>15</v>
      </c>
      <c r="D2665" s="5" t="s">
        <v>33</v>
      </c>
      <c r="E2665" s="6">
        <v>45004</v>
      </c>
      <c r="F2665" s="5">
        <v>964.32</v>
      </c>
      <c r="G2665" s="5" t="s">
        <v>82</v>
      </c>
      <c r="H2665" s="5" t="s">
        <v>83</v>
      </c>
    </row>
    <row r="2666" spans="1:8" x14ac:dyDescent="0.25">
      <c r="A2666" s="5">
        <v>2665</v>
      </c>
      <c r="B2666" s="5" t="s">
        <v>66</v>
      </c>
      <c r="C2666" s="5" t="s">
        <v>4</v>
      </c>
      <c r="D2666" s="5" t="s">
        <v>33</v>
      </c>
      <c r="E2666" s="6">
        <v>44877</v>
      </c>
      <c r="F2666" s="5">
        <v>492.86</v>
      </c>
      <c r="G2666" s="5" t="s">
        <v>81</v>
      </c>
      <c r="H2666" s="6">
        <v>44879</v>
      </c>
    </row>
    <row r="2667" spans="1:8" x14ac:dyDescent="0.25">
      <c r="A2667" s="5">
        <v>2666</v>
      </c>
      <c r="B2667" s="5" t="s">
        <v>62</v>
      </c>
      <c r="C2667" s="5" t="s">
        <v>14</v>
      </c>
      <c r="D2667" s="5" t="s">
        <v>30</v>
      </c>
      <c r="E2667" s="6">
        <v>45267</v>
      </c>
      <c r="F2667" s="5">
        <v>314.95999999999998</v>
      </c>
      <c r="G2667" s="5" t="s">
        <v>81</v>
      </c>
      <c r="H2667" s="6">
        <v>45285</v>
      </c>
    </row>
    <row r="2668" spans="1:8" x14ac:dyDescent="0.25">
      <c r="A2668" s="5">
        <v>2667</v>
      </c>
      <c r="B2668" s="5" t="s">
        <v>38</v>
      </c>
      <c r="C2668" s="5" t="s">
        <v>5</v>
      </c>
      <c r="D2668" s="5" t="s">
        <v>29</v>
      </c>
      <c r="E2668" s="6">
        <v>44837</v>
      </c>
      <c r="F2668" s="5">
        <v>842.18</v>
      </c>
      <c r="G2668" s="5" t="s">
        <v>82</v>
      </c>
      <c r="H2668" s="5" t="s">
        <v>83</v>
      </c>
    </row>
    <row r="2669" spans="1:8" x14ac:dyDescent="0.25">
      <c r="A2669" s="5">
        <v>2668</v>
      </c>
      <c r="B2669" s="5" t="s">
        <v>60</v>
      </c>
      <c r="C2669" s="5" t="s">
        <v>13</v>
      </c>
      <c r="D2669" s="5" t="s">
        <v>30</v>
      </c>
      <c r="E2669" s="6">
        <v>45027</v>
      </c>
      <c r="F2669" s="5">
        <v>358.46</v>
      </c>
      <c r="G2669" s="5" t="s">
        <v>82</v>
      </c>
      <c r="H2669" s="5" t="s">
        <v>83</v>
      </c>
    </row>
    <row r="2670" spans="1:8" x14ac:dyDescent="0.25">
      <c r="A2670" s="5">
        <v>2669</v>
      </c>
      <c r="B2670" s="5" t="s">
        <v>48</v>
      </c>
      <c r="C2670" s="5" t="s">
        <v>7</v>
      </c>
      <c r="D2670" s="5" t="s">
        <v>26</v>
      </c>
      <c r="E2670" s="6">
        <v>45238</v>
      </c>
      <c r="F2670" s="5">
        <v>363.28</v>
      </c>
      <c r="G2670" s="5" t="s">
        <v>81</v>
      </c>
      <c r="H2670" s="6">
        <v>45246</v>
      </c>
    </row>
    <row r="2671" spans="1:8" x14ac:dyDescent="0.25">
      <c r="A2671" s="5">
        <v>2670</v>
      </c>
      <c r="B2671" s="5" t="s">
        <v>58</v>
      </c>
      <c r="C2671" s="5" t="s">
        <v>7</v>
      </c>
      <c r="D2671" s="5" t="s">
        <v>30</v>
      </c>
      <c r="E2671" s="6">
        <v>44781</v>
      </c>
      <c r="F2671" s="5">
        <v>194.81</v>
      </c>
      <c r="G2671" s="5" t="s">
        <v>82</v>
      </c>
      <c r="H2671" s="5" t="s">
        <v>83</v>
      </c>
    </row>
    <row r="2672" spans="1:8" x14ac:dyDescent="0.25">
      <c r="A2672" s="5">
        <v>2671</v>
      </c>
      <c r="B2672" s="5" t="s">
        <v>44</v>
      </c>
      <c r="C2672" s="5" t="s">
        <v>13</v>
      </c>
      <c r="D2672" s="5" t="s">
        <v>22</v>
      </c>
      <c r="E2672" s="6">
        <v>45186</v>
      </c>
      <c r="F2672" s="5">
        <v>789.26</v>
      </c>
      <c r="G2672" s="5" t="s">
        <v>82</v>
      </c>
      <c r="H2672" s="5" t="s">
        <v>83</v>
      </c>
    </row>
    <row r="2673" spans="1:8" x14ac:dyDescent="0.25">
      <c r="A2673" s="5">
        <v>2672</v>
      </c>
      <c r="B2673" s="5" t="s">
        <v>72</v>
      </c>
      <c r="C2673" s="5" t="s">
        <v>7</v>
      </c>
      <c r="D2673" s="5" t="s">
        <v>22</v>
      </c>
      <c r="E2673" s="6">
        <v>45145</v>
      </c>
      <c r="F2673" s="5">
        <v>409.79</v>
      </c>
      <c r="G2673" s="5" t="s">
        <v>81</v>
      </c>
      <c r="H2673" s="6">
        <v>45153</v>
      </c>
    </row>
    <row r="2674" spans="1:8" x14ac:dyDescent="0.25">
      <c r="A2674" s="5">
        <v>2673</v>
      </c>
      <c r="B2674" s="5" t="s">
        <v>58</v>
      </c>
      <c r="C2674" s="5" t="s">
        <v>7</v>
      </c>
      <c r="D2674" s="5" t="s">
        <v>24</v>
      </c>
      <c r="E2674" s="6">
        <v>45237</v>
      </c>
      <c r="F2674" s="5">
        <v>804.25</v>
      </c>
      <c r="G2674" s="5" t="s">
        <v>82</v>
      </c>
      <c r="H2674" s="5" t="s">
        <v>83</v>
      </c>
    </row>
    <row r="2675" spans="1:8" x14ac:dyDescent="0.25">
      <c r="A2675" s="5">
        <v>2674</v>
      </c>
      <c r="B2675" s="5" t="s">
        <v>62</v>
      </c>
      <c r="C2675" s="5" t="s">
        <v>10</v>
      </c>
      <c r="D2675" s="5" t="s">
        <v>26</v>
      </c>
      <c r="E2675" s="6">
        <v>45469</v>
      </c>
      <c r="F2675" s="5">
        <v>652.44000000000005</v>
      </c>
      <c r="G2675" s="5" t="s">
        <v>81</v>
      </c>
      <c r="H2675" s="6">
        <v>45475</v>
      </c>
    </row>
    <row r="2676" spans="1:8" x14ac:dyDescent="0.25">
      <c r="A2676" s="5">
        <v>2675</v>
      </c>
      <c r="B2676" s="5" t="s">
        <v>74</v>
      </c>
      <c r="C2676" s="5" t="s">
        <v>15</v>
      </c>
      <c r="D2676" s="5" t="s">
        <v>31</v>
      </c>
      <c r="E2676" s="6">
        <v>45433</v>
      </c>
      <c r="F2676" s="5">
        <v>140.47</v>
      </c>
      <c r="G2676" s="5" t="s">
        <v>81</v>
      </c>
      <c r="H2676" s="6">
        <v>45453</v>
      </c>
    </row>
    <row r="2677" spans="1:8" x14ac:dyDescent="0.25">
      <c r="A2677" s="5">
        <v>2676</v>
      </c>
      <c r="B2677" s="5" t="s">
        <v>48</v>
      </c>
      <c r="C2677" s="5" t="s">
        <v>13</v>
      </c>
      <c r="D2677" s="5" t="s">
        <v>20</v>
      </c>
      <c r="E2677" s="6">
        <v>45194</v>
      </c>
      <c r="F2677" s="5">
        <v>916.62</v>
      </c>
      <c r="G2677" s="5" t="s">
        <v>81</v>
      </c>
      <c r="H2677" s="6">
        <v>45209</v>
      </c>
    </row>
    <row r="2678" spans="1:8" x14ac:dyDescent="0.25">
      <c r="A2678" s="5">
        <v>2677</v>
      </c>
      <c r="B2678" s="5" t="s">
        <v>64</v>
      </c>
      <c r="C2678" s="5" t="s">
        <v>15</v>
      </c>
      <c r="D2678" s="5" t="s">
        <v>22</v>
      </c>
      <c r="E2678" s="6">
        <v>45157</v>
      </c>
      <c r="F2678" s="5">
        <v>903.44</v>
      </c>
      <c r="G2678" s="5" t="s">
        <v>82</v>
      </c>
      <c r="H2678" s="5" t="s">
        <v>83</v>
      </c>
    </row>
    <row r="2679" spans="1:8" x14ac:dyDescent="0.25">
      <c r="A2679" s="5">
        <v>2678</v>
      </c>
      <c r="B2679" s="5" t="s">
        <v>62</v>
      </c>
      <c r="C2679" s="5" t="s">
        <v>11</v>
      </c>
      <c r="D2679" s="5" t="s">
        <v>33</v>
      </c>
      <c r="E2679" s="6">
        <v>45106</v>
      </c>
      <c r="F2679" s="5">
        <v>198.43</v>
      </c>
      <c r="G2679" s="5" t="s">
        <v>81</v>
      </c>
      <c r="H2679" s="6">
        <v>45118</v>
      </c>
    </row>
    <row r="2680" spans="1:8" x14ac:dyDescent="0.25">
      <c r="A2680" s="5">
        <v>2679</v>
      </c>
      <c r="B2680" s="5" t="s">
        <v>54</v>
      </c>
      <c r="C2680" s="5" t="s">
        <v>7</v>
      </c>
      <c r="D2680" s="5" t="s">
        <v>26</v>
      </c>
      <c r="E2680" s="6">
        <v>44968</v>
      </c>
      <c r="F2680" s="5">
        <v>699.25</v>
      </c>
      <c r="G2680" s="5" t="s">
        <v>81</v>
      </c>
      <c r="H2680" s="6">
        <v>44976</v>
      </c>
    </row>
    <row r="2681" spans="1:8" x14ac:dyDescent="0.25">
      <c r="A2681" s="5">
        <v>2680</v>
      </c>
      <c r="B2681" s="5" t="s">
        <v>64</v>
      </c>
      <c r="C2681" s="5" t="s">
        <v>7</v>
      </c>
      <c r="D2681" s="5" t="s">
        <v>28</v>
      </c>
      <c r="E2681" s="6">
        <v>45141</v>
      </c>
      <c r="F2681" s="5">
        <v>149.59</v>
      </c>
      <c r="G2681" s="5" t="s">
        <v>81</v>
      </c>
      <c r="H2681" s="6">
        <v>45149</v>
      </c>
    </row>
    <row r="2682" spans="1:8" x14ac:dyDescent="0.25">
      <c r="A2682" s="5">
        <v>2681</v>
      </c>
      <c r="B2682" s="5" t="s">
        <v>52</v>
      </c>
      <c r="C2682" s="5" t="s">
        <v>15</v>
      </c>
      <c r="D2682" s="5" t="s">
        <v>29</v>
      </c>
      <c r="E2682" s="6">
        <v>45036</v>
      </c>
      <c r="F2682" s="5">
        <v>191.02</v>
      </c>
      <c r="G2682" s="5" t="s">
        <v>81</v>
      </c>
      <c r="H2682" s="6">
        <v>45056</v>
      </c>
    </row>
    <row r="2683" spans="1:8" x14ac:dyDescent="0.25">
      <c r="A2683" s="5">
        <v>2682</v>
      </c>
      <c r="B2683" s="5" t="s">
        <v>42</v>
      </c>
      <c r="C2683" s="5" t="s">
        <v>13</v>
      </c>
      <c r="D2683" s="5" t="s">
        <v>28</v>
      </c>
      <c r="E2683" s="6">
        <v>44947</v>
      </c>
      <c r="F2683" s="5">
        <v>618.21</v>
      </c>
      <c r="G2683" s="5" t="s">
        <v>82</v>
      </c>
      <c r="H2683" s="5" t="s">
        <v>83</v>
      </c>
    </row>
    <row r="2684" spans="1:8" x14ac:dyDescent="0.25">
      <c r="A2684" s="5">
        <v>2683</v>
      </c>
      <c r="B2684" s="5" t="s">
        <v>66</v>
      </c>
      <c r="C2684" s="5" t="s">
        <v>10</v>
      </c>
      <c r="D2684" s="5" t="s">
        <v>24</v>
      </c>
      <c r="E2684" s="6">
        <v>44798</v>
      </c>
      <c r="F2684" s="5">
        <v>984.91</v>
      </c>
      <c r="G2684" s="5" t="s">
        <v>81</v>
      </c>
      <c r="H2684" s="6">
        <v>44804</v>
      </c>
    </row>
    <row r="2685" spans="1:8" x14ac:dyDescent="0.25">
      <c r="A2685" s="5">
        <v>2684</v>
      </c>
      <c r="B2685" s="5" t="s">
        <v>46</v>
      </c>
      <c r="C2685" s="5" t="s">
        <v>2</v>
      </c>
      <c r="D2685" s="5" t="s">
        <v>29</v>
      </c>
      <c r="E2685" s="6">
        <v>45152</v>
      </c>
      <c r="F2685" s="5">
        <v>332.13</v>
      </c>
      <c r="G2685" s="5" t="s">
        <v>81</v>
      </c>
      <c r="H2685" s="6">
        <v>45153</v>
      </c>
    </row>
    <row r="2686" spans="1:8" x14ac:dyDescent="0.25">
      <c r="A2686" s="5">
        <v>2685</v>
      </c>
      <c r="B2686" s="5" t="s">
        <v>72</v>
      </c>
      <c r="C2686" s="5" t="s">
        <v>9</v>
      </c>
      <c r="D2686" s="5" t="s">
        <v>28</v>
      </c>
      <c r="E2686" s="6">
        <v>45318</v>
      </c>
      <c r="F2686" s="5">
        <v>330.61</v>
      </c>
      <c r="G2686" s="5" t="s">
        <v>82</v>
      </c>
      <c r="H2686" s="5" t="s">
        <v>83</v>
      </c>
    </row>
    <row r="2687" spans="1:8" x14ac:dyDescent="0.25">
      <c r="A2687" s="5">
        <v>2686</v>
      </c>
      <c r="B2687" s="5" t="s">
        <v>72</v>
      </c>
      <c r="C2687" s="5" t="s">
        <v>4</v>
      </c>
      <c r="D2687" s="5" t="s">
        <v>30</v>
      </c>
      <c r="E2687" s="6">
        <v>45147</v>
      </c>
      <c r="F2687" s="5">
        <v>938.62</v>
      </c>
      <c r="G2687" s="5" t="s">
        <v>82</v>
      </c>
      <c r="H2687" s="5" t="s">
        <v>83</v>
      </c>
    </row>
    <row r="2688" spans="1:8" x14ac:dyDescent="0.25">
      <c r="A2688" s="5">
        <v>2687</v>
      </c>
      <c r="B2688" s="5" t="s">
        <v>36</v>
      </c>
      <c r="C2688" s="5" t="s">
        <v>15</v>
      </c>
      <c r="D2688" s="5" t="s">
        <v>22</v>
      </c>
      <c r="E2688" s="6">
        <v>44970</v>
      </c>
      <c r="F2688" s="5">
        <v>859.04</v>
      </c>
      <c r="G2688" s="5" t="s">
        <v>81</v>
      </c>
      <c r="H2688" s="6">
        <v>44990</v>
      </c>
    </row>
    <row r="2689" spans="1:8" x14ac:dyDescent="0.25">
      <c r="A2689" s="5">
        <v>2688</v>
      </c>
      <c r="B2689" s="5" t="s">
        <v>42</v>
      </c>
      <c r="C2689" s="5" t="s">
        <v>2</v>
      </c>
      <c r="D2689" s="5" t="s">
        <v>32</v>
      </c>
      <c r="E2689" s="6">
        <v>45100</v>
      </c>
      <c r="F2689" s="5">
        <v>465.17</v>
      </c>
      <c r="G2689" s="5" t="s">
        <v>81</v>
      </c>
      <c r="H2689" s="6">
        <v>45101</v>
      </c>
    </row>
    <row r="2690" spans="1:8" x14ac:dyDescent="0.25">
      <c r="A2690" s="5">
        <v>2689</v>
      </c>
      <c r="B2690" s="5" t="s">
        <v>48</v>
      </c>
      <c r="C2690" s="5" t="s">
        <v>15</v>
      </c>
      <c r="D2690" s="5" t="s">
        <v>30</v>
      </c>
      <c r="E2690" s="6">
        <v>45089</v>
      </c>
      <c r="F2690" s="5">
        <v>819.75</v>
      </c>
      <c r="G2690" s="5" t="s">
        <v>82</v>
      </c>
      <c r="H2690" s="5" t="s">
        <v>83</v>
      </c>
    </row>
    <row r="2691" spans="1:8" x14ac:dyDescent="0.25">
      <c r="A2691" s="5">
        <v>2690</v>
      </c>
      <c r="B2691" s="5" t="s">
        <v>42</v>
      </c>
      <c r="C2691" s="5" t="s">
        <v>14</v>
      </c>
      <c r="D2691" s="5" t="s">
        <v>20</v>
      </c>
      <c r="E2691" s="6">
        <v>45453</v>
      </c>
      <c r="F2691" s="5">
        <v>947.75</v>
      </c>
      <c r="G2691" s="5" t="s">
        <v>82</v>
      </c>
      <c r="H2691" s="5" t="s">
        <v>83</v>
      </c>
    </row>
    <row r="2692" spans="1:8" x14ac:dyDescent="0.25">
      <c r="A2692" s="5">
        <v>2691</v>
      </c>
      <c r="B2692" s="5" t="s">
        <v>74</v>
      </c>
      <c r="C2692" s="5" t="s">
        <v>15</v>
      </c>
      <c r="D2692" s="5" t="s">
        <v>29</v>
      </c>
      <c r="E2692" s="6">
        <v>45073</v>
      </c>
      <c r="F2692" s="5">
        <v>506.92</v>
      </c>
      <c r="G2692" s="5" t="s">
        <v>82</v>
      </c>
      <c r="H2692" s="5" t="s">
        <v>83</v>
      </c>
    </row>
    <row r="2693" spans="1:8" x14ac:dyDescent="0.25">
      <c r="A2693" s="5">
        <v>2692</v>
      </c>
      <c r="B2693" s="5" t="s">
        <v>60</v>
      </c>
      <c r="C2693" s="5" t="s">
        <v>9</v>
      </c>
      <c r="D2693" s="5" t="s">
        <v>33</v>
      </c>
      <c r="E2693" s="6">
        <v>45436</v>
      </c>
      <c r="F2693" s="5">
        <v>834.03</v>
      </c>
      <c r="G2693" s="5" t="s">
        <v>81</v>
      </c>
      <c r="H2693" s="6">
        <v>45446</v>
      </c>
    </row>
    <row r="2694" spans="1:8" x14ac:dyDescent="0.25">
      <c r="A2694" s="5">
        <v>2693</v>
      </c>
      <c r="B2694" s="5" t="s">
        <v>72</v>
      </c>
      <c r="C2694" s="5" t="s">
        <v>15</v>
      </c>
      <c r="D2694" s="5" t="s">
        <v>29</v>
      </c>
      <c r="E2694" s="6">
        <v>45468</v>
      </c>
      <c r="F2694" s="5">
        <v>517.99</v>
      </c>
      <c r="G2694" s="5" t="s">
        <v>82</v>
      </c>
      <c r="H2694" s="5" t="s">
        <v>83</v>
      </c>
    </row>
    <row r="2695" spans="1:8" x14ac:dyDescent="0.25">
      <c r="A2695" s="5">
        <v>2694</v>
      </c>
      <c r="B2695" s="5" t="s">
        <v>62</v>
      </c>
      <c r="C2695" s="5" t="s">
        <v>9</v>
      </c>
      <c r="D2695" s="5" t="s">
        <v>28</v>
      </c>
      <c r="E2695" s="6">
        <v>44875</v>
      </c>
      <c r="F2695" s="5">
        <v>268.52999999999997</v>
      </c>
      <c r="G2695" s="5" t="s">
        <v>81</v>
      </c>
      <c r="H2695" s="6">
        <v>44885</v>
      </c>
    </row>
    <row r="2696" spans="1:8" x14ac:dyDescent="0.25">
      <c r="A2696" s="5">
        <v>2695</v>
      </c>
      <c r="B2696" s="5" t="s">
        <v>74</v>
      </c>
      <c r="C2696" s="5" t="s">
        <v>2</v>
      </c>
      <c r="D2696" s="5" t="s">
        <v>20</v>
      </c>
      <c r="E2696" s="6">
        <v>45232</v>
      </c>
      <c r="F2696" s="5">
        <v>408.59</v>
      </c>
      <c r="G2696" s="5" t="s">
        <v>81</v>
      </c>
      <c r="H2696" s="6">
        <v>45233</v>
      </c>
    </row>
    <row r="2697" spans="1:8" x14ac:dyDescent="0.25">
      <c r="A2697" s="5">
        <v>2696</v>
      </c>
      <c r="B2697" s="5" t="s">
        <v>68</v>
      </c>
      <c r="C2697" s="5" t="s">
        <v>2</v>
      </c>
      <c r="D2697" s="5" t="s">
        <v>32</v>
      </c>
      <c r="E2697" s="6">
        <v>45316</v>
      </c>
      <c r="F2697" s="5">
        <v>108.84</v>
      </c>
      <c r="G2697" s="5" t="s">
        <v>81</v>
      </c>
      <c r="H2697" s="6">
        <v>45317</v>
      </c>
    </row>
    <row r="2698" spans="1:8" x14ac:dyDescent="0.25">
      <c r="A2698" s="5">
        <v>2697</v>
      </c>
      <c r="B2698" s="5" t="s">
        <v>56</v>
      </c>
      <c r="C2698" s="5" t="s">
        <v>2</v>
      </c>
      <c r="D2698" s="5" t="s">
        <v>29</v>
      </c>
      <c r="E2698" s="6">
        <v>45105</v>
      </c>
      <c r="F2698" s="5">
        <v>609.6</v>
      </c>
      <c r="G2698" s="5" t="s">
        <v>81</v>
      </c>
      <c r="H2698" s="6">
        <v>45106</v>
      </c>
    </row>
    <row r="2699" spans="1:8" x14ac:dyDescent="0.25">
      <c r="A2699" s="5">
        <v>2698</v>
      </c>
      <c r="B2699" s="5" t="s">
        <v>52</v>
      </c>
      <c r="C2699" s="5" t="s">
        <v>11</v>
      </c>
      <c r="D2699" s="5" t="s">
        <v>31</v>
      </c>
      <c r="E2699" s="6">
        <v>45289</v>
      </c>
      <c r="F2699" s="5">
        <v>759.91</v>
      </c>
      <c r="G2699" s="5" t="s">
        <v>82</v>
      </c>
      <c r="H2699" s="5" t="s">
        <v>83</v>
      </c>
    </row>
    <row r="2700" spans="1:8" x14ac:dyDescent="0.25">
      <c r="A2700" s="5">
        <v>2699</v>
      </c>
      <c r="B2700" s="5" t="s">
        <v>48</v>
      </c>
      <c r="C2700" s="5" t="s">
        <v>7</v>
      </c>
      <c r="D2700" s="5" t="s">
        <v>28</v>
      </c>
      <c r="E2700" s="6">
        <v>44826</v>
      </c>
      <c r="F2700" s="5">
        <v>587.24</v>
      </c>
      <c r="G2700" s="5" t="s">
        <v>81</v>
      </c>
      <c r="H2700" s="6">
        <v>44834</v>
      </c>
    </row>
    <row r="2701" spans="1:8" x14ac:dyDescent="0.25">
      <c r="A2701" s="5">
        <v>2700</v>
      </c>
      <c r="B2701" s="5" t="s">
        <v>64</v>
      </c>
      <c r="C2701" s="5" t="s">
        <v>4</v>
      </c>
      <c r="D2701" s="5" t="s">
        <v>24</v>
      </c>
      <c r="E2701" s="6">
        <v>44995</v>
      </c>
      <c r="F2701" s="5">
        <v>372.94</v>
      </c>
      <c r="G2701" s="5" t="s">
        <v>81</v>
      </c>
      <c r="H2701" s="6">
        <v>44997</v>
      </c>
    </row>
    <row r="2702" spans="1:8" x14ac:dyDescent="0.25">
      <c r="A2702" s="5">
        <v>2701</v>
      </c>
      <c r="B2702" s="5" t="s">
        <v>68</v>
      </c>
      <c r="C2702" s="5" t="s">
        <v>9</v>
      </c>
      <c r="D2702" s="5" t="s">
        <v>26</v>
      </c>
      <c r="E2702" s="6">
        <v>45391</v>
      </c>
      <c r="F2702" s="5">
        <v>154.25</v>
      </c>
      <c r="G2702" s="5" t="s">
        <v>81</v>
      </c>
      <c r="H2702" s="6">
        <v>45401</v>
      </c>
    </row>
    <row r="2703" spans="1:8" x14ac:dyDescent="0.25">
      <c r="A2703" s="5">
        <v>2702</v>
      </c>
      <c r="B2703" s="5" t="s">
        <v>50</v>
      </c>
      <c r="C2703" s="5" t="s">
        <v>11</v>
      </c>
      <c r="D2703" s="5" t="s">
        <v>31</v>
      </c>
      <c r="E2703" s="6">
        <v>44928</v>
      </c>
      <c r="F2703" s="5">
        <v>309.33</v>
      </c>
      <c r="G2703" s="5" t="s">
        <v>82</v>
      </c>
      <c r="H2703" s="5" t="s">
        <v>83</v>
      </c>
    </row>
    <row r="2704" spans="1:8" x14ac:dyDescent="0.25">
      <c r="A2704" s="5">
        <v>2703</v>
      </c>
      <c r="B2704" s="5" t="s">
        <v>46</v>
      </c>
      <c r="C2704" s="5" t="s">
        <v>14</v>
      </c>
      <c r="D2704" s="5" t="s">
        <v>33</v>
      </c>
      <c r="E2704" s="6">
        <v>44949</v>
      </c>
      <c r="F2704" s="5">
        <v>875.58</v>
      </c>
      <c r="G2704" s="5" t="s">
        <v>82</v>
      </c>
      <c r="H2704" s="5" t="s">
        <v>83</v>
      </c>
    </row>
    <row r="2705" spans="1:8" x14ac:dyDescent="0.25">
      <c r="A2705" s="5">
        <v>2704</v>
      </c>
      <c r="B2705" s="5" t="s">
        <v>74</v>
      </c>
      <c r="C2705" s="5" t="s">
        <v>15</v>
      </c>
      <c r="D2705" s="5" t="s">
        <v>30</v>
      </c>
      <c r="E2705" s="6">
        <v>45114</v>
      </c>
      <c r="F2705" s="5">
        <v>959.69</v>
      </c>
      <c r="G2705" s="5" t="s">
        <v>81</v>
      </c>
      <c r="H2705" s="6">
        <v>45134</v>
      </c>
    </row>
    <row r="2706" spans="1:8" x14ac:dyDescent="0.25">
      <c r="A2706" s="5">
        <v>2705</v>
      </c>
      <c r="B2706" s="5" t="s">
        <v>50</v>
      </c>
      <c r="C2706" s="5" t="s">
        <v>15</v>
      </c>
      <c r="D2706" s="5" t="s">
        <v>29</v>
      </c>
      <c r="E2706" s="6">
        <v>44909</v>
      </c>
      <c r="F2706" s="5">
        <v>622.99</v>
      </c>
      <c r="G2706" s="5" t="s">
        <v>81</v>
      </c>
      <c r="H2706" s="6">
        <v>44929</v>
      </c>
    </row>
    <row r="2707" spans="1:8" x14ac:dyDescent="0.25">
      <c r="A2707" s="5">
        <v>2706</v>
      </c>
      <c r="B2707" s="5" t="s">
        <v>70</v>
      </c>
      <c r="C2707" s="5" t="s">
        <v>5</v>
      </c>
      <c r="D2707" s="5" t="s">
        <v>29</v>
      </c>
      <c r="E2707" s="6">
        <v>45104</v>
      </c>
      <c r="F2707" s="5">
        <v>405.53</v>
      </c>
      <c r="G2707" s="5" t="s">
        <v>82</v>
      </c>
      <c r="H2707" s="5" t="s">
        <v>83</v>
      </c>
    </row>
    <row r="2708" spans="1:8" x14ac:dyDescent="0.25">
      <c r="A2708" s="5">
        <v>2707</v>
      </c>
      <c r="B2708" s="5" t="s">
        <v>62</v>
      </c>
      <c r="C2708" s="5" t="s">
        <v>10</v>
      </c>
      <c r="D2708" s="5" t="s">
        <v>30</v>
      </c>
      <c r="E2708" s="6">
        <v>44912</v>
      </c>
      <c r="F2708" s="5">
        <v>689.74</v>
      </c>
      <c r="G2708" s="5" t="s">
        <v>82</v>
      </c>
      <c r="H2708" s="5" t="s">
        <v>83</v>
      </c>
    </row>
    <row r="2709" spans="1:8" x14ac:dyDescent="0.25">
      <c r="A2709" s="5">
        <v>2708</v>
      </c>
      <c r="B2709" s="5" t="s">
        <v>38</v>
      </c>
      <c r="C2709" s="5" t="s">
        <v>5</v>
      </c>
      <c r="D2709" s="5" t="s">
        <v>29</v>
      </c>
      <c r="E2709" s="6">
        <v>44979</v>
      </c>
      <c r="F2709" s="5">
        <v>248.75</v>
      </c>
      <c r="G2709" s="5" t="s">
        <v>81</v>
      </c>
      <c r="H2709" s="6">
        <v>44983</v>
      </c>
    </row>
    <row r="2710" spans="1:8" x14ac:dyDescent="0.25">
      <c r="A2710" s="5">
        <v>2709</v>
      </c>
      <c r="B2710" s="5" t="s">
        <v>64</v>
      </c>
      <c r="C2710" s="5" t="s">
        <v>9</v>
      </c>
      <c r="D2710" s="5" t="s">
        <v>29</v>
      </c>
      <c r="E2710" s="6">
        <v>45218</v>
      </c>
      <c r="F2710" s="5">
        <v>162.59</v>
      </c>
      <c r="G2710" s="5" t="s">
        <v>81</v>
      </c>
      <c r="H2710" s="6">
        <v>45228</v>
      </c>
    </row>
    <row r="2711" spans="1:8" x14ac:dyDescent="0.25">
      <c r="A2711" s="5">
        <v>2710</v>
      </c>
      <c r="B2711" s="5" t="s">
        <v>42</v>
      </c>
      <c r="C2711" s="5" t="s">
        <v>14</v>
      </c>
      <c r="D2711" s="5" t="s">
        <v>28</v>
      </c>
      <c r="E2711" s="6">
        <v>45344</v>
      </c>
      <c r="F2711" s="5">
        <v>769.62</v>
      </c>
      <c r="G2711" s="5" t="s">
        <v>81</v>
      </c>
      <c r="H2711" s="6">
        <v>45362</v>
      </c>
    </row>
    <row r="2712" spans="1:8" x14ac:dyDescent="0.25">
      <c r="A2712" s="5">
        <v>2711</v>
      </c>
      <c r="B2712" s="5" t="s">
        <v>54</v>
      </c>
      <c r="C2712" s="5" t="s">
        <v>10</v>
      </c>
      <c r="D2712" s="5" t="s">
        <v>32</v>
      </c>
      <c r="E2712" s="6">
        <v>45409</v>
      </c>
      <c r="F2712" s="5">
        <v>337.14</v>
      </c>
      <c r="G2712" s="5" t="s">
        <v>81</v>
      </c>
      <c r="H2712" s="6">
        <v>45415</v>
      </c>
    </row>
    <row r="2713" spans="1:8" x14ac:dyDescent="0.25">
      <c r="A2713" s="5">
        <v>2712</v>
      </c>
      <c r="B2713" s="5" t="s">
        <v>74</v>
      </c>
      <c r="C2713" s="5" t="s">
        <v>11</v>
      </c>
      <c r="D2713" s="5" t="s">
        <v>28</v>
      </c>
      <c r="E2713" s="6">
        <v>45071</v>
      </c>
      <c r="F2713" s="5">
        <v>221.06</v>
      </c>
      <c r="G2713" s="5" t="s">
        <v>81</v>
      </c>
      <c r="H2713" s="6">
        <v>45083</v>
      </c>
    </row>
    <row r="2714" spans="1:8" x14ac:dyDescent="0.25">
      <c r="A2714" s="5">
        <v>2713</v>
      </c>
      <c r="B2714" s="5" t="s">
        <v>46</v>
      </c>
      <c r="C2714" s="5" t="s">
        <v>10</v>
      </c>
      <c r="D2714" s="5" t="s">
        <v>20</v>
      </c>
      <c r="E2714" s="6">
        <v>45461</v>
      </c>
      <c r="F2714" s="5">
        <v>760.76</v>
      </c>
      <c r="G2714" s="5" t="s">
        <v>81</v>
      </c>
      <c r="H2714" s="6">
        <v>45467</v>
      </c>
    </row>
    <row r="2715" spans="1:8" x14ac:dyDescent="0.25">
      <c r="A2715" s="5">
        <v>2714</v>
      </c>
      <c r="B2715" s="5" t="s">
        <v>52</v>
      </c>
      <c r="C2715" s="5" t="s">
        <v>7</v>
      </c>
      <c r="D2715" s="5" t="s">
        <v>28</v>
      </c>
      <c r="E2715" s="6">
        <v>45073</v>
      </c>
      <c r="F2715" s="5">
        <v>254.2</v>
      </c>
      <c r="G2715" s="5" t="s">
        <v>81</v>
      </c>
      <c r="H2715" s="6">
        <v>45081</v>
      </c>
    </row>
    <row r="2716" spans="1:8" x14ac:dyDescent="0.25">
      <c r="A2716" s="5">
        <v>2715</v>
      </c>
      <c r="B2716" s="5" t="s">
        <v>52</v>
      </c>
      <c r="C2716" s="5" t="s">
        <v>14</v>
      </c>
      <c r="D2716" s="5" t="s">
        <v>32</v>
      </c>
      <c r="E2716" s="6">
        <v>45355</v>
      </c>
      <c r="F2716" s="5">
        <v>166.31</v>
      </c>
      <c r="G2716" s="5" t="s">
        <v>81</v>
      </c>
      <c r="H2716" s="6">
        <v>45373</v>
      </c>
    </row>
    <row r="2717" spans="1:8" x14ac:dyDescent="0.25">
      <c r="A2717" s="5">
        <v>2716</v>
      </c>
      <c r="B2717" s="5" t="s">
        <v>64</v>
      </c>
      <c r="C2717" s="5" t="s">
        <v>11</v>
      </c>
      <c r="D2717" s="5" t="s">
        <v>20</v>
      </c>
      <c r="E2717" s="6">
        <v>45402</v>
      </c>
      <c r="F2717" s="5">
        <v>949.81</v>
      </c>
      <c r="G2717" s="5" t="s">
        <v>81</v>
      </c>
      <c r="H2717" s="6">
        <v>45414</v>
      </c>
    </row>
    <row r="2718" spans="1:8" x14ac:dyDescent="0.25">
      <c r="A2718" s="5">
        <v>2717</v>
      </c>
      <c r="B2718" s="5" t="s">
        <v>64</v>
      </c>
      <c r="C2718" s="5" t="s">
        <v>14</v>
      </c>
      <c r="D2718" s="5" t="s">
        <v>22</v>
      </c>
      <c r="E2718" s="6">
        <v>45469</v>
      </c>
      <c r="F2718" s="5">
        <v>602.30999999999995</v>
      </c>
      <c r="G2718" s="5" t="s">
        <v>81</v>
      </c>
      <c r="H2718" s="6">
        <v>45487</v>
      </c>
    </row>
    <row r="2719" spans="1:8" x14ac:dyDescent="0.25">
      <c r="A2719" s="5">
        <v>2718</v>
      </c>
      <c r="B2719" s="5" t="s">
        <v>60</v>
      </c>
      <c r="C2719" s="5" t="s">
        <v>5</v>
      </c>
      <c r="D2719" s="5" t="s">
        <v>26</v>
      </c>
      <c r="E2719" s="6">
        <v>45417</v>
      </c>
      <c r="F2719" s="5">
        <v>585.41999999999996</v>
      </c>
      <c r="G2719" s="5" t="s">
        <v>81</v>
      </c>
      <c r="H2719" s="6">
        <v>45421</v>
      </c>
    </row>
    <row r="2720" spans="1:8" x14ac:dyDescent="0.25">
      <c r="A2720" s="5">
        <v>2719</v>
      </c>
      <c r="B2720" s="5" t="s">
        <v>54</v>
      </c>
      <c r="C2720" s="5" t="s">
        <v>2</v>
      </c>
      <c r="D2720" s="5" t="s">
        <v>28</v>
      </c>
      <c r="E2720" s="6">
        <v>44843</v>
      </c>
      <c r="F2720" s="5">
        <v>967.59</v>
      </c>
      <c r="G2720" s="5" t="s">
        <v>81</v>
      </c>
      <c r="H2720" s="6">
        <v>44844</v>
      </c>
    </row>
    <row r="2721" spans="1:8" x14ac:dyDescent="0.25">
      <c r="A2721" s="5">
        <v>2720</v>
      </c>
      <c r="B2721" s="5" t="s">
        <v>72</v>
      </c>
      <c r="C2721" s="5" t="s">
        <v>5</v>
      </c>
      <c r="D2721" s="5" t="s">
        <v>20</v>
      </c>
      <c r="E2721" s="6">
        <v>45100</v>
      </c>
      <c r="F2721" s="5">
        <v>531.95000000000005</v>
      </c>
      <c r="G2721" s="5" t="s">
        <v>82</v>
      </c>
      <c r="H2721" s="5" t="s">
        <v>83</v>
      </c>
    </row>
    <row r="2722" spans="1:8" x14ac:dyDescent="0.25">
      <c r="A2722" s="5">
        <v>2721</v>
      </c>
      <c r="B2722" s="5" t="s">
        <v>40</v>
      </c>
      <c r="C2722" s="5" t="s">
        <v>13</v>
      </c>
      <c r="D2722" s="5" t="s">
        <v>28</v>
      </c>
      <c r="E2722" s="6">
        <v>45025</v>
      </c>
      <c r="F2722" s="5">
        <v>979.4</v>
      </c>
      <c r="G2722" s="5" t="s">
        <v>82</v>
      </c>
      <c r="H2722" s="5" t="s">
        <v>83</v>
      </c>
    </row>
    <row r="2723" spans="1:8" x14ac:dyDescent="0.25">
      <c r="A2723" s="5">
        <v>2722</v>
      </c>
      <c r="B2723" s="5" t="s">
        <v>44</v>
      </c>
      <c r="C2723" s="5" t="s">
        <v>10</v>
      </c>
      <c r="D2723" s="5" t="s">
        <v>32</v>
      </c>
      <c r="E2723" s="6">
        <v>44834</v>
      </c>
      <c r="F2723" s="5">
        <v>618.14</v>
      </c>
      <c r="G2723" s="5" t="s">
        <v>82</v>
      </c>
      <c r="H2723" s="5" t="s">
        <v>83</v>
      </c>
    </row>
    <row r="2724" spans="1:8" x14ac:dyDescent="0.25">
      <c r="A2724" s="5">
        <v>2723</v>
      </c>
      <c r="B2724" s="5" t="s">
        <v>74</v>
      </c>
      <c r="C2724" s="5" t="s">
        <v>2</v>
      </c>
      <c r="D2724" s="5" t="s">
        <v>28</v>
      </c>
      <c r="E2724" s="6">
        <v>44872</v>
      </c>
      <c r="F2724" s="5">
        <v>231.76</v>
      </c>
      <c r="G2724" s="5" t="s">
        <v>82</v>
      </c>
      <c r="H2724" s="5" t="s">
        <v>83</v>
      </c>
    </row>
    <row r="2725" spans="1:8" x14ac:dyDescent="0.25">
      <c r="A2725" s="5">
        <v>2724</v>
      </c>
      <c r="B2725" s="5" t="s">
        <v>68</v>
      </c>
      <c r="C2725" s="5" t="s">
        <v>5</v>
      </c>
      <c r="D2725" s="5" t="s">
        <v>24</v>
      </c>
      <c r="E2725" s="6">
        <v>45054</v>
      </c>
      <c r="F2725" s="5">
        <v>476.45</v>
      </c>
      <c r="G2725" s="5" t="s">
        <v>81</v>
      </c>
      <c r="H2725" s="6">
        <v>45058</v>
      </c>
    </row>
    <row r="2726" spans="1:8" x14ac:dyDescent="0.25">
      <c r="A2726" s="5">
        <v>2725</v>
      </c>
      <c r="B2726" s="5" t="s">
        <v>48</v>
      </c>
      <c r="C2726" s="5" t="s">
        <v>11</v>
      </c>
      <c r="D2726" s="5" t="s">
        <v>22</v>
      </c>
      <c r="E2726" s="6">
        <v>44924</v>
      </c>
      <c r="F2726" s="5">
        <v>545.39</v>
      </c>
      <c r="G2726" s="5" t="s">
        <v>81</v>
      </c>
      <c r="H2726" s="6">
        <v>44936</v>
      </c>
    </row>
    <row r="2727" spans="1:8" x14ac:dyDescent="0.25">
      <c r="A2727" s="5">
        <v>2726</v>
      </c>
      <c r="B2727" s="5" t="s">
        <v>60</v>
      </c>
      <c r="C2727" s="5" t="s">
        <v>11</v>
      </c>
      <c r="D2727" s="5" t="s">
        <v>29</v>
      </c>
      <c r="E2727" s="6">
        <v>45215</v>
      </c>
      <c r="F2727" s="5">
        <v>328.9</v>
      </c>
      <c r="G2727" s="5" t="s">
        <v>82</v>
      </c>
      <c r="H2727" s="5" t="s">
        <v>83</v>
      </c>
    </row>
    <row r="2728" spans="1:8" x14ac:dyDescent="0.25">
      <c r="A2728" s="5">
        <v>2727</v>
      </c>
      <c r="B2728" s="5" t="s">
        <v>36</v>
      </c>
      <c r="C2728" s="5" t="s">
        <v>2</v>
      </c>
      <c r="D2728" s="5" t="s">
        <v>31</v>
      </c>
      <c r="E2728" s="6">
        <v>45323</v>
      </c>
      <c r="F2728" s="5">
        <v>708.13</v>
      </c>
      <c r="G2728" s="5" t="s">
        <v>81</v>
      </c>
      <c r="H2728" s="6">
        <v>45324</v>
      </c>
    </row>
    <row r="2729" spans="1:8" x14ac:dyDescent="0.25">
      <c r="A2729" s="5">
        <v>2728</v>
      </c>
      <c r="B2729" s="5" t="s">
        <v>52</v>
      </c>
      <c r="C2729" s="5" t="s">
        <v>15</v>
      </c>
      <c r="D2729" s="5" t="s">
        <v>20</v>
      </c>
      <c r="E2729" s="6">
        <v>45086</v>
      </c>
      <c r="F2729" s="5">
        <v>699.31</v>
      </c>
      <c r="G2729" s="5" t="s">
        <v>81</v>
      </c>
      <c r="H2729" s="6">
        <v>45106</v>
      </c>
    </row>
    <row r="2730" spans="1:8" x14ac:dyDescent="0.25">
      <c r="A2730" s="5">
        <v>2729</v>
      </c>
      <c r="B2730" s="5" t="s">
        <v>56</v>
      </c>
      <c r="C2730" s="5" t="s">
        <v>13</v>
      </c>
      <c r="D2730" s="5" t="s">
        <v>30</v>
      </c>
      <c r="E2730" s="6">
        <v>45393</v>
      </c>
      <c r="F2730" s="5">
        <v>277.31</v>
      </c>
      <c r="G2730" s="5" t="s">
        <v>81</v>
      </c>
      <c r="H2730" s="6">
        <v>45408</v>
      </c>
    </row>
    <row r="2731" spans="1:8" x14ac:dyDescent="0.25">
      <c r="A2731" s="5">
        <v>2730</v>
      </c>
      <c r="B2731" s="5" t="s">
        <v>56</v>
      </c>
      <c r="C2731" s="5" t="s">
        <v>10</v>
      </c>
      <c r="D2731" s="5" t="s">
        <v>20</v>
      </c>
      <c r="E2731" s="6">
        <v>45322</v>
      </c>
      <c r="F2731" s="5">
        <v>171.03</v>
      </c>
      <c r="G2731" s="5" t="s">
        <v>82</v>
      </c>
      <c r="H2731" s="5" t="s">
        <v>83</v>
      </c>
    </row>
    <row r="2732" spans="1:8" x14ac:dyDescent="0.25">
      <c r="A2732" s="5">
        <v>2731</v>
      </c>
      <c r="B2732" s="5" t="s">
        <v>68</v>
      </c>
      <c r="C2732" s="5" t="s">
        <v>9</v>
      </c>
      <c r="D2732" s="5" t="s">
        <v>32</v>
      </c>
      <c r="E2732" s="6">
        <v>44983</v>
      </c>
      <c r="F2732" s="5">
        <v>879.59</v>
      </c>
      <c r="G2732" s="5" t="s">
        <v>81</v>
      </c>
      <c r="H2732" s="6">
        <v>44993</v>
      </c>
    </row>
    <row r="2733" spans="1:8" x14ac:dyDescent="0.25">
      <c r="A2733" s="5">
        <v>2732</v>
      </c>
      <c r="B2733" s="5" t="s">
        <v>70</v>
      </c>
      <c r="C2733" s="5" t="s">
        <v>13</v>
      </c>
      <c r="D2733" s="5" t="s">
        <v>31</v>
      </c>
      <c r="E2733" s="6">
        <v>45379</v>
      </c>
      <c r="F2733" s="5">
        <v>789.89</v>
      </c>
      <c r="G2733" s="5" t="s">
        <v>81</v>
      </c>
      <c r="H2733" s="6">
        <v>45394</v>
      </c>
    </row>
    <row r="2734" spans="1:8" x14ac:dyDescent="0.25">
      <c r="A2734" s="5">
        <v>2733</v>
      </c>
      <c r="B2734" s="5" t="s">
        <v>48</v>
      </c>
      <c r="C2734" s="5" t="s">
        <v>4</v>
      </c>
      <c r="D2734" s="5" t="s">
        <v>33</v>
      </c>
      <c r="E2734" s="6">
        <v>44868</v>
      </c>
      <c r="F2734" s="5">
        <v>936</v>
      </c>
      <c r="G2734" s="5" t="s">
        <v>81</v>
      </c>
      <c r="H2734" s="6">
        <v>44870</v>
      </c>
    </row>
    <row r="2735" spans="1:8" x14ac:dyDescent="0.25">
      <c r="A2735" s="5">
        <v>2734</v>
      </c>
      <c r="B2735" s="5" t="s">
        <v>50</v>
      </c>
      <c r="C2735" s="5" t="s">
        <v>15</v>
      </c>
      <c r="D2735" s="5" t="s">
        <v>24</v>
      </c>
      <c r="E2735" s="6">
        <v>45414</v>
      </c>
      <c r="F2735" s="5">
        <v>118.89</v>
      </c>
      <c r="G2735" s="5" t="s">
        <v>81</v>
      </c>
      <c r="H2735" s="6">
        <v>45434</v>
      </c>
    </row>
    <row r="2736" spans="1:8" x14ac:dyDescent="0.25">
      <c r="A2736" s="5">
        <v>2735</v>
      </c>
      <c r="B2736" s="5" t="s">
        <v>48</v>
      </c>
      <c r="C2736" s="5" t="s">
        <v>11</v>
      </c>
      <c r="D2736" s="5" t="s">
        <v>33</v>
      </c>
      <c r="E2736" s="6">
        <v>45499</v>
      </c>
      <c r="F2736" s="5">
        <v>795.19</v>
      </c>
      <c r="G2736" s="5" t="s">
        <v>81</v>
      </c>
      <c r="H2736" s="6">
        <v>45511</v>
      </c>
    </row>
    <row r="2737" spans="1:8" x14ac:dyDescent="0.25">
      <c r="A2737" s="5">
        <v>2736</v>
      </c>
      <c r="B2737" s="5" t="s">
        <v>66</v>
      </c>
      <c r="C2737" s="5" t="s">
        <v>2</v>
      </c>
      <c r="D2737" s="5" t="s">
        <v>29</v>
      </c>
      <c r="E2737" s="6">
        <v>45314</v>
      </c>
      <c r="F2737" s="5">
        <v>354.24</v>
      </c>
      <c r="G2737" s="5" t="s">
        <v>82</v>
      </c>
      <c r="H2737" s="5" t="s">
        <v>83</v>
      </c>
    </row>
    <row r="2738" spans="1:8" x14ac:dyDescent="0.25">
      <c r="A2738" s="5">
        <v>2737</v>
      </c>
      <c r="B2738" s="5" t="s">
        <v>60</v>
      </c>
      <c r="C2738" s="5" t="s">
        <v>7</v>
      </c>
      <c r="D2738" s="5" t="s">
        <v>22</v>
      </c>
      <c r="E2738" s="6">
        <v>45343</v>
      </c>
      <c r="F2738" s="5">
        <v>472.51</v>
      </c>
      <c r="G2738" s="5" t="s">
        <v>82</v>
      </c>
      <c r="H2738" s="5" t="s">
        <v>83</v>
      </c>
    </row>
    <row r="2739" spans="1:8" x14ac:dyDescent="0.25">
      <c r="A2739" s="5">
        <v>2738</v>
      </c>
      <c r="B2739" s="5" t="s">
        <v>56</v>
      </c>
      <c r="C2739" s="5" t="s">
        <v>10</v>
      </c>
      <c r="D2739" s="5" t="s">
        <v>20</v>
      </c>
      <c r="E2739" s="6">
        <v>45351</v>
      </c>
      <c r="F2739" s="5">
        <v>982.73</v>
      </c>
      <c r="G2739" s="5" t="s">
        <v>81</v>
      </c>
      <c r="H2739" s="6">
        <v>45357</v>
      </c>
    </row>
    <row r="2740" spans="1:8" x14ac:dyDescent="0.25">
      <c r="A2740" s="5">
        <v>2739</v>
      </c>
      <c r="B2740" s="5" t="s">
        <v>50</v>
      </c>
      <c r="C2740" s="5" t="s">
        <v>10</v>
      </c>
      <c r="D2740" s="5" t="s">
        <v>32</v>
      </c>
      <c r="E2740" s="6">
        <v>44977</v>
      </c>
      <c r="F2740" s="5">
        <v>212.75</v>
      </c>
      <c r="G2740" s="5" t="s">
        <v>81</v>
      </c>
      <c r="H2740" s="6">
        <v>44983</v>
      </c>
    </row>
    <row r="2741" spans="1:8" x14ac:dyDescent="0.25">
      <c r="A2741" s="5">
        <v>2740</v>
      </c>
      <c r="B2741" s="5" t="s">
        <v>36</v>
      </c>
      <c r="C2741" s="5" t="s">
        <v>11</v>
      </c>
      <c r="D2741" s="5" t="s">
        <v>33</v>
      </c>
      <c r="E2741" s="6">
        <v>45500</v>
      </c>
      <c r="F2741" s="5">
        <v>485.24</v>
      </c>
      <c r="G2741" s="5" t="s">
        <v>81</v>
      </c>
      <c r="H2741" s="6">
        <v>45512</v>
      </c>
    </row>
    <row r="2742" spans="1:8" x14ac:dyDescent="0.25">
      <c r="A2742" s="5">
        <v>2741</v>
      </c>
      <c r="B2742" s="5" t="s">
        <v>42</v>
      </c>
      <c r="C2742" s="5" t="s">
        <v>11</v>
      </c>
      <c r="D2742" s="5" t="s">
        <v>20</v>
      </c>
      <c r="E2742" s="6">
        <v>45339</v>
      </c>
      <c r="F2742" s="5">
        <v>173.65</v>
      </c>
      <c r="G2742" s="5" t="s">
        <v>82</v>
      </c>
      <c r="H2742" s="5" t="s">
        <v>83</v>
      </c>
    </row>
    <row r="2743" spans="1:8" x14ac:dyDescent="0.25">
      <c r="A2743" s="5">
        <v>2742</v>
      </c>
      <c r="B2743" s="5" t="s">
        <v>58</v>
      </c>
      <c r="C2743" s="5" t="s">
        <v>10</v>
      </c>
      <c r="D2743" s="5" t="s">
        <v>20</v>
      </c>
      <c r="E2743" s="6">
        <v>44894</v>
      </c>
      <c r="F2743" s="5">
        <v>606.12</v>
      </c>
      <c r="G2743" s="5" t="s">
        <v>82</v>
      </c>
      <c r="H2743" s="5" t="s">
        <v>83</v>
      </c>
    </row>
    <row r="2744" spans="1:8" x14ac:dyDescent="0.25">
      <c r="A2744" s="5">
        <v>2743</v>
      </c>
      <c r="B2744" s="5" t="s">
        <v>36</v>
      </c>
      <c r="C2744" s="5" t="s">
        <v>5</v>
      </c>
      <c r="D2744" s="5" t="s">
        <v>26</v>
      </c>
      <c r="E2744" s="6">
        <v>44905</v>
      </c>
      <c r="F2744" s="5">
        <v>339.61</v>
      </c>
      <c r="G2744" s="5" t="s">
        <v>81</v>
      </c>
      <c r="H2744" s="6">
        <v>44909</v>
      </c>
    </row>
    <row r="2745" spans="1:8" x14ac:dyDescent="0.25">
      <c r="A2745" s="5">
        <v>2744</v>
      </c>
      <c r="B2745" s="5" t="s">
        <v>60</v>
      </c>
      <c r="C2745" s="5" t="s">
        <v>10</v>
      </c>
      <c r="D2745" s="5" t="s">
        <v>31</v>
      </c>
      <c r="E2745" s="6">
        <v>45141</v>
      </c>
      <c r="F2745" s="5">
        <v>204.31</v>
      </c>
      <c r="G2745" s="5" t="s">
        <v>81</v>
      </c>
      <c r="H2745" s="6">
        <v>45147</v>
      </c>
    </row>
    <row r="2746" spans="1:8" x14ac:dyDescent="0.25">
      <c r="A2746" s="5">
        <v>2745</v>
      </c>
      <c r="B2746" s="5" t="s">
        <v>52</v>
      </c>
      <c r="C2746" s="5" t="s">
        <v>5</v>
      </c>
      <c r="D2746" s="5" t="s">
        <v>32</v>
      </c>
      <c r="E2746" s="6">
        <v>45212</v>
      </c>
      <c r="F2746" s="5">
        <v>930.35</v>
      </c>
      <c r="G2746" s="5" t="s">
        <v>81</v>
      </c>
      <c r="H2746" s="6">
        <v>45216</v>
      </c>
    </row>
    <row r="2747" spans="1:8" x14ac:dyDescent="0.25">
      <c r="A2747" s="5">
        <v>2746</v>
      </c>
      <c r="B2747" s="5" t="s">
        <v>56</v>
      </c>
      <c r="C2747" s="5" t="s">
        <v>5</v>
      </c>
      <c r="D2747" s="5" t="s">
        <v>31</v>
      </c>
      <c r="E2747" s="6">
        <v>45064</v>
      </c>
      <c r="F2747" s="5">
        <v>445.53</v>
      </c>
      <c r="G2747" s="5" t="s">
        <v>81</v>
      </c>
      <c r="H2747" s="6">
        <v>45068</v>
      </c>
    </row>
    <row r="2748" spans="1:8" x14ac:dyDescent="0.25">
      <c r="A2748" s="5">
        <v>2747</v>
      </c>
      <c r="B2748" s="5" t="s">
        <v>60</v>
      </c>
      <c r="C2748" s="5" t="s">
        <v>11</v>
      </c>
      <c r="D2748" s="5" t="s">
        <v>32</v>
      </c>
      <c r="E2748" s="6">
        <v>45022</v>
      </c>
      <c r="F2748" s="5">
        <v>142.03</v>
      </c>
      <c r="G2748" s="5" t="s">
        <v>82</v>
      </c>
      <c r="H2748" s="5" t="s">
        <v>83</v>
      </c>
    </row>
    <row r="2749" spans="1:8" x14ac:dyDescent="0.25">
      <c r="A2749" s="5">
        <v>2748</v>
      </c>
      <c r="B2749" s="5" t="s">
        <v>48</v>
      </c>
      <c r="C2749" s="5" t="s">
        <v>4</v>
      </c>
      <c r="D2749" s="5" t="s">
        <v>28</v>
      </c>
      <c r="E2749" s="6">
        <v>45155</v>
      </c>
      <c r="F2749" s="5">
        <v>321.38</v>
      </c>
      <c r="G2749" s="5" t="s">
        <v>81</v>
      </c>
      <c r="H2749" s="6">
        <v>45157</v>
      </c>
    </row>
    <row r="2750" spans="1:8" x14ac:dyDescent="0.25">
      <c r="A2750" s="5">
        <v>2749</v>
      </c>
      <c r="B2750" s="5" t="s">
        <v>42</v>
      </c>
      <c r="C2750" s="5" t="s">
        <v>10</v>
      </c>
      <c r="D2750" s="5" t="s">
        <v>32</v>
      </c>
      <c r="E2750" s="6">
        <v>45024</v>
      </c>
      <c r="F2750" s="5">
        <v>320.61</v>
      </c>
      <c r="G2750" s="5" t="s">
        <v>82</v>
      </c>
      <c r="H2750" s="5" t="s">
        <v>83</v>
      </c>
    </row>
    <row r="2751" spans="1:8" x14ac:dyDescent="0.25">
      <c r="A2751" s="5">
        <v>2750</v>
      </c>
      <c r="B2751" s="5" t="s">
        <v>52</v>
      </c>
      <c r="C2751" s="5" t="s">
        <v>10</v>
      </c>
      <c r="D2751" s="5" t="s">
        <v>33</v>
      </c>
      <c r="E2751" s="6">
        <v>44798</v>
      </c>
      <c r="F2751" s="5">
        <v>566.66999999999996</v>
      </c>
      <c r="G2751" s="5" t="s">
        <v>81</v>
      </c>
      <c r="H2751" s="6">
        <v>44804</v>
      </c>
    </row>
    <row r="2752" spans="1:8" x14ac:dyDescent="0.25">
      <c r="A2752" s="5">
        <v>2751</v>
      </c>
      <c r="B2752" s="5" t="s">
        <v>60</v>
      </c>
      <c r="C2752" s="5" t="s">
        <v>11</v>
      </c>
      <c r="D2752" s="5" t="s">
        <v>24</v>
      </c>
      <c r="E2752" s="6">
        <v>45069</v>
      </c>
      <c r="F2752" s="5">
        <v>844.38</v>
      </c>
      <c r="G2752" s="5" t="s">
        <v>81</v>
      </c>
      <c r="H2752" s="6">
        <v>45081</v>
      </c>
    </row>
    <row r="2753" spans="1:8" x14ac:dyDescent="0.25">
      <c r="A2753" s="5">
        <v>2752</v>
      </c>
      <c r="B2753" s="5" t="s">
        <v>40</v>
      </c>
      <c r="C2753" s="5" t="s">
        <v>14</v>
      </c>
      <c r="D2753" s="5" t="s">
        <v>33</v>
      </c>
      <c r="E2753" s="6">
        <v>45507</v>
      </c>
      <c r="F2753" s="5">
        <v>833.62</v>
      </c>
      <c r="G2753" s="5" t="s">
        <v>82</v>
      </c>
      <c r="H2753" s="5" t="s">
        <v>83</v>
      </c>
    </row>
    <row r="2754" spans="1:8" x14ac:dyDescent="0.25">
      <c r="A2754" s="5">
        <v>2753</v>
      </c>
      <c r="B2754" s="5" t="s">
        <v>52</v>
      </c>
      <c r="C2754" s="5" t="s">
        <v>10</v>
      </c>
      <c r="D2754" s="5" t="s">
        <v>26</v>
      </c>
      <c r="E2754" s="6">
        <v>45107</v>
      </c>
      <c r="F2754" s="5">
        <v>283.32</v>
      </c>
      <c r="G2754" s="5" t="s">
        <v>81</v>
      </c>
      <c r="H2754" s="6">
        <v>45113</v>
      </c>
    </row>
    <row r="2755" spans="1:8" x14ac:dyDescent="0.25">
      <c r="A2755" s="5">
        <v>2754</v>
      </c>
      <c r="B2755" s="5" t="s">
        <v>68</v>
      </c>
      <c r="C2755" s="5" t="s">
        <v>10</v>
      </c>
      <c r="D2755" s="5" t="s">
        <v>30</v>
      </c>
      <c r="E2755" s="6">
        <v>44817</v>
      </c>
      <c r="F2755" s="5">
        <v>429.47</v>
      </c>
      <c r="G2755" s="5" t="s">
        <v>81</v>
      </c>
      <c r="H2755" s="6">
        <v>44823</v>
      </c>
    </row>
    <row r="2756" spans="1:8" x14ac:dyDescent="0.25">
      <c r="A2756" s="5">
        <v>2755</v>
      </c>
      <c r="B2756" s="5" t="s">
        <v>52</v>
      </c>
      <c r="C2756" s="5" t="s">
        <v>13</v>
      </c>
      <c r="D2756" s="5" t="s">
        <v>22</v>
      </c>
      <c r="E2756" s="6">
        <v>45058</v>
      </c>
      <c r="F2756" s="5">
        <v>357.9</v>
      </c>
      <c r="G2756" s="5" t="s">
        <v>82</v>
      </c>
      <c r="H2756" s="5" t="s">
        <v>83</v>
      </c>
    </row>
    <row r="2757" spans="1:8" x14ac:dyDescent="0.25">
      <c r="A2757" s="5">
        <v>2756</v>
      </c>
      <c r="B2757" s="5" t="s">
        <v>60</v>
      </c>
      <c r="C2757" s="5" t="s">
        <v>4</v>
      </c>
      <c r="D2757" s="5" t="s">
        <v>31</v>
      </c>
      <c r="E2757" s="6">
        <v>45403</v>
      </c>
      <c r="F2757" s="5">
        <v>754.98</v>
      </c>
      <c r="G2757" s="5" t="s">
        <v>81</v>
      </c>
      <c r="H2757" s="6">
        <v>45405</v>
      </c>
    </row>
    <row r="2758" spans="1:8" x14ac:dyDescent="0.25">
      <c r="A2758" s="5">
        <v>2757</v>
      </c>
      <c r="B2758" s="5" t="s">
        <v>44</v>
      </c>
      <c r="C2758" s="5" t="s">
        <v>11</v>
      </c>
      <c r="D2758" s="5" t="s">
        <v>32</v>
      </c>
      <c r="E2758" s="6">
        <v>45078</v>
      </c>
      <c r="F2758" s="5">
        <v>351.7</v>
      </c>
      <c r="G2758" s="5" t="s">
        <v>81</v>
      </c>
      <c r="H2758" s="6">
        <v>45090</v>
      </c>
    </row>
    <row r="2759" spans="1:8" x14ac:dyDescent="0.25">
      <c r="A2759" s="5">
        <v>2758</v>
      </c>
      <c r="B2759" s="5" t="s">
        <v>72</v>
      </c>
      <c r="C2759" s="5" t="s">
        <v>5</v>
      </c>
      <c r="D2759" s="5" t="s">
        <v>24</v>
      </c>
      <c r="E2759" s="6">
        <v>45049</v>
      </c>
      <c r="F2759" s="5">
        <v>995.37</v>
      </c>
      <c r="G2759" s="5" t="s">
        <v>81</v>
      </c>
      <c r="H2759" s="6">
        <v>45053</v>
      </c>
    </row>
    <row r="2760" spans="1:8" x14ac:dyDescent="0.25">
      <c r="A2760" s="5">
        <v>2759</v>
      </c>
      <c r="B2760" s="5" t="s">
        <v>74</v>
      </c>
      <c r="C2760" s="5" t="s">
        <v>5</v>
      </c>
      <c r="D2760" s="5" t="s">
        <v>20</v>
      </c>
      <c r="E2760" s="6">
        <v>45414</v>
      </c>
      <c r="F2760" s="5">
        <v>625.63</v>
      </c>
      <c r="G2760" s="5" t="s">
        <v>81</v>
      </c>
      <c r="H2760" s="6">
        <v>45418</v>
      </c>
    </row>
    <row r="2761" spans="1:8" x14ac:dyDescent="0.25">
      <c r="A2761" s="5">
        <v>2760</v>
      </c>
      <c r="B2761" s="5" t="s">
        <v>36</v>
      </c>
      <c r="C2761" s="5" t="s">
        <v>4</v>
      </c>
      <c r="D2761" s="5" t="s">
        <v>31</v>
      </c>
      <c r="E2761" s="6">
        <v>44856</v>
      </c>
      <c r="F2761" s="5">
        <v>750.22</v>
      </c>
      <c r="G2761" s="5" t="s">
        <v>82</v>
      </c>
      <c r="H2761" s="5" t="s">
        <v>83</v>
      </c>
    </row>
    <row r="2762" spans="1:8" x14ac:dyDescent="0.25">
      <c r="A2762" s="5">
        <v>2761</v>
      </c>
      <c r="B2762" s="5" t="s">
        <v>54</v>
      </c>
      <c r="C2762" s="5" t="s">
        <v>14</v>
      </c>
      <c r="D2762" s="5" t="s">
        <v>30</v>
      </c>
      <c r="E2762" s="6">
        <v>44916</v>
      </c>
      <c r="F2762" s="5">
        <v>710.4</v>
      </c>
      <c r="G2762" s="5" t="s">
        <v>82</v>
      </c>
      <c r="H2762" s="5" t="s">
        <v>83</v>
      </c>
    </row>
    <row r="2763" spans="1:8" x14ac:dyDescent="0.25">
      <c r="A2763" s="5">
        <v>2762</v>
      </c>
      <c r="B2763" s="5" t="s">
        <v>44</v>
      </c>
      <c r="C2763" s="5" t="s">
        <v>11</v>
      </c>
      <c r="D2763" s="5" t="s">
        <v>20</v>
      </c>
      <c r="E2763" s="6">
        <v>45452</v>
      </c>
      <c r="F2763" s="5">
        <v>723.92</v>
      </c>
      <c r="G2763" s="5" t="s">
        <v>82</v>
      </c>
      <c r="H2763" s="5" t="s">
        <v>83</v>
      </c>
    </row>
    <row r="2764" spans="1:8" x14ac:dyDescent="0.25">
      <c r="A2764" s="5">
        <v>2763</v>
      </c>
      <c r="B2764" s="5" t="s">
        <v>56</v>
      </c>
      <c r="C2764" s="5" t="s">
        <v>10</v>
      </c>
      <c r="D2764" s="5" t="s">
        <v>24</v>
      </c>
      <c r="E2764" s="6">
        <v>44819</v>
      </c>
      <c r="F2764" s="5">
        <v>354.93</v>
      </c>
      <c r="G2764" s="5" t="s">
        <v>81</v>
      </c>
      <c r="H2764" s="6">
        <v>44825</v>
      </c>
    </row>
    <row r="2765" spans="1:8" x14ac:dyDescent="0.25">
      <c r="A2765" s="5">
        <v>2764</v>
      </c>
      <c r="B2765" s="5" t="s">
        <v>70</v>
      </c>
      <c r="C2765" s="5" t="s">
        <v>10</v>
      </c>
      <c r="D2765" s="5" t="s">
        <v>24</v>
      </c>
      <c r="E2765" s="6">
        <v>44788</v>
      </c>
      <c r="F2765" s="5">
        <v>893.2</v>
      </c>
      <c r="G2765" s="5" t="s">
        <v>81</v>
      </c>
      <c r="H2765" s="6">
        <v>44794</v>
      </c>
    </row>
    <row r="2766" spans="1:8" x14ac:dyDescent="0.25">
      <c r="A2766" s="5">
        <v>2765</v>
      </c>
      <c r="B2766" s="5" t="s">
        <v>48</v>
      </c>
      <c r="C2766" s="5" t="s">
        <v>7</v>
      </c>
      <c r="D2766" s="5" t="s">
        <v>28</v>
      </c>
      <c r="E2766" s="6">
        <v>45420</v>
      </c>
      <c r="F2766" s="5">
        <v>428.08</v>
      </c>
      <c r="G2766" s="5" t="s">
        <v>81</v>
      </c>
      <c r="H2766" s="6">
        <v>45428</v>
      </c>
    </row>
    <row r="2767" spans="1:8" x14ac:dyDescent="0.25">
      <c r="A2767" s="5">
        <v>2766</v>
      </c>
      <c r="B2767" s="5" t="s">
        <v>44</v>
      </c>
      <c r="C2767" s="5" t="s">
        <v>13</v>
      </c>
      <c r="D2767" s="5" t="s">
        <v>28</v>
      </c>
      <c r="E2767" s="6">
        <v>44971</v>
      </c>
      <c r="F2767" s="5">
        <v>857.83</v>
      </c>
      <c r="G2767" s="5" t="s">
        <v>81</v>
      </c>
      <c r="H2767" s="6">
        <v>44986</v>
      </c>
    </row>
    <row r="2768" spans="1:8" x14ac:dyDescent="0.25">
      <c r="A2768" s="5">
        <v>2767</v>
      </c>
      <c r="B2768" s="5" t="s">
        <v>68</v>
      </c>
      <c r="C2768" s="5" t="s">
        <v>10</v>
      </c>
      <c r="D2768" s="5" t="s">
        <v>26</v>
      </c>
      <c r="E2768" s="6">
        <v>45239</v>
      </c>
      <c r="F2768" s="5">
        <v>125.3</v>
      </c>
      <c r="G2768" s="5" t="s">
        <v>81</v>
      </c>
      <c r="H2768" s="6">
        <v>45245</v>
      </c>
    </row>
    <row r="2769" spans="1:8" x14ac:dyDescent="0.25">
      <c r="A2769" s="5">
        <v>2768</v>
      </c>
      <c r="B2769" s="5" t="s">
        <v>44</v>
      </c>
      <c r="C2769" s="5" t="s">
        <v>10</v>
      </c>
      <c r="D2769" s="5" t="s">
        <v>33</v>
      </c>
      <c r="E2769" s="6">
        <v>45152</v>
      </c>
      <c r="F2769" s="5">
        <v>710.11</v>
      </c>
      <c r="G2769" s="5" t="s">
        <v>82</v>
      </c>
      <c r="H2769" s="5" t="s">
        <v>83</v>
      </c>
    </row>
    <row r="2770" spans="1:8" x14ac:dyDescent="0.25">
      <c r="A2770" s="5">
        <v>2769</v>
      </c>
      <c r="B2770" s="5" t="s">
        <v>36</v>
      </c>
      <c r="C2770" s="5" t="s">
        <v>9</v>
      </c>
      <c r="D2770" s="5" t="s">
        <v>20</v>
      </c>
      <c r="E2770" s="6">
        <v>45190</v>
      </c>
      <c r="F2770" s="5">
        <v>576.16</v>
      </c>
      <c r="G2770" s="5" t="s">
        <v>82</v>
      </c>
      <c r="H2770" s="5" t="s">
        <v>83</v>
      </c>
    </row>
    <row r="2771" spans="1:8" x14ac:dyDescent="0.25">
      <c r="A2771" s="5">
        <v>2770</v>
      </c>
      <c r="B2771" s="5" t="s">
        <v>38</v>
      </c>
      <c r="C2771" s="5" t="s">
        <v>7</v>
      </c>
      <c r="D2771" s="5" t="s">
        <v>30</v>
      </c>
      <c r="E2771" s="6">
        <v>45334</v>
      </c>
      <c r="F2771" s="5">
        <v>244.54</v>
      </c>
      <c r="G2771" s="5" t="s">
        <v>81</v>
      </c>
      <c r="H2771" s="6">
        <v>45342</v>
      </c>
    </row>
    <row r="2772" spans="1:8" x14ac:dyDescent="0.25">
      <c r="A2772" s="5">
        <v>2771</v>
      </c>
      <c r="B2772" s="5" t="s">
        <v>62</v>
      </c>
      <c r="C2772" s="5" t="s">
        <v>5</v>
      </c>
      <c r="D2772" s="5" t="s">
        <v>20</v>
      </c>
      <c r="E2772" s="6">
        <v>45489</v>
      </c>
      <c r="F2772" s="5">
        <v>737.19</v>
      </c>
      <c r="G2772" s="5" t="s">
        <v>82</v>
      </c>
      <c r="H2772" s="5" t="s">
        <v>83</v>
      </c>
    </row>
    <row r="2773" spans="1:8" x14ac:dyDescent="0.25">
      <c r="A2773" s="5">
        <v>2772</v>
      </c>
      <c r="B2773" s="5" t="s">
        <v>66</v>
      </c>
      <c r="C2773" s="5" t="s">
        <v>11</v>
      </c>
      <c r="D2773" s="5" t="s">
        <v>24</v>
      </c>
      <c r="E2773" s="6">
        <v>45448</v>
      </c>
      <c r="F2773" s="5">
        <v>886.15</v>
      </c>
      <c r="G2773" s="5" t="s">
        <v>81</v>
      </c>
      <c r="H2773" s="6">
        <v>45460</v>
      </c>
    </row>
    <row r="2774" spans="1:8" x14ac:dyDescent="0.25">
      <c r="A2774" s="5">
        <v>2773</v>
      </c>
      <c r="B2774" s="5" t="s">
        <v>44</v>
      </c>
      <c r="C2774" s="5" t="s">
        <v>11</v>
      </c>
      <c r="D2774" s="5" t="s">
        <v>33</v>
      </c>
      <c r="E2774" s="6">
        <v>45032</v>
      </c>
      <c r="F2774" s="5">
        <v>316.70999999999998</v>
      </c>
      <c r="G2774" s="5" t="s">
        <v>82</v>
      </c>
      <c r="H2774" s="5" t="s">
        <v>83</v>
      </c>
    </row>
    <row r="2775" spans="1:8" x14ac:dyDescent="0.25">
      <c r="A2775" s="5">
        <v>2774</v>
      </c>
      <c r="B2775" s="5" t="s">
        <v>40</v>
      </c>
      <c r="C2775" s="5" t="s">
        <v>15</v>
      </c>
      <c r="D2775" s="5" t="s">
        <v>24</v>
      </c>
      <c r="E2775" s="6">
        <v>45448</v>
      </c>
      <c r="F2775" s="5">
        <v>654.79999999999995</v>
      </c>
      <c r="G2775" s="5" t="s">
        <v>82</v>
      </c>
      <c r="H2775" s="5" t="s">
        <v>83</v>
      </c>
    </row>
    <row r="2776" spans="1:8" x14ac:dyDescent="0.25">
      <c r="A2776" s="5">
        <v>2775</v>
      </c>
      <c r="B2776" s="5" t="s">
        <v>58</v>
      </c>
      <c r="C2776" s="5" t="s">
        <v>2</v>
      </c>
      <c r="D2776" s="5" t="s">
        <v>24</v>
      </c>
      <c r="E2776" s="6">
        <v>45178</v>
      </c>
      <c r="F2776" s="5">
        <v>309.39</v>
      </c>
      <c r="G2776" s="5" t="s">
        <v>81</v>
      </c>
      <c r="H2776" s="6">
        <v>45179</v>
      </c>
    </row>
    <row r="2777" spans="1:8" x14ac:dyDescent="0.25">
      <c r="A2777" s="5">
        <v>2776</v>
      </c>
      <c r="B2777" s="5" t="s">
        <v>52</v>
      </c>
      <c r="C2777" s="5" t="s">
        <v>11</v>
      </c>
      <c r="D2777" s="5" t="s">
        <v>24</v>
      </c>
      <c r="E2777" s="6">
        <v>45225</v>
      </c>
      <c r="F2777" s="5">
        <v>535.19000000000005</v>
      </c>
      <c r="G2777" s="5" t="s">
        <v>81</v>
      </c>
      <c r="H2777" s="6">
        <v>45237</v>
      </c>
    </row>
    <row r="2778" spans="1:8" x14ac:dyDescent="0.25">
      <c r="A2778" s="5">
        <v>2777</v>
      </c>
      <c r="B2778" s="5" t="s">
        <v>50</v>
      </c>
      <c r="C2778" s="5" t="s">
        <v>2</v>
      </c>
      <c r="D2778" s="5" t="s">
        <v>24</v>
      </c>
      <c r="E2778" s="6">
        <v>45460</v>
      </c>
      <c r="F2778" s="5">
        <v>963.43</v>
      </c>
      <c r="G2778" s="5" t="s">
        <v>82</v>
      </c>
      <c r="H2778" s="5" t="s">
        <v>83</v>
      </c>
    </row>
    <row r="2779" spans="1:8" x14ac:dyDescent="0.25">
      <c r="A2779" s="5">
        <v>2778</v>
      </c>
      <c r="B2779" s="5" t="s">
        <v>54</v>
      </c>
      <c r="C2779" s="5" t="s">
        <v>15</v>
      </c>
      <c r="D2779" s="5" t="s">
        <v>20</v>
      </c>
      <c r="E2779" s="6">
        <v>45360</v>
      </c>
      <c r="F2779" s="5">
        <v>997.3</v>
      </c>
      <c r="G2779" s="5" t="s">
        <v>82</v>
      </c>
      <c r="H2779" s="5" t="s">
        <v>83</v>
      </c>
    </row>
    <row r="2780" spans="1:8" x14ac:dyDescent="0.25">
      <c r="A2780" s="5">
        <v>2779</v>
      </c>
      <c r="B2780" s="5" t="s">
        <v>50</v>
      </c>
      <c r="C2780" s="5" t="s">
        <v>14</v>
      </c>
      <c r="D2780" s="5" t="s">
        <v>28</v>
      </c>
      <c r="E2780" s="6">
        <v>44886</v>
      </c>
      <c r="F2780" s="5">
        <v>539.1</v>
      </c>
      <c r="G2780" s="5" t="s">
        <v>81</v>
      </c>
      <c r="H2780" s="6">
        <v>44904</v>
      </c>
    </row>
    <row r="2781" spans="1:8" x14ac:dyDescent="0.25">
      <c r="A2781" s="5">
        <v>2780</v>
      </c>
      <c r="B2781" s="5" t="s">
        <v>50</v>
      </c>
      <c r="C2781" s="5" t="s">
        <v>14</v>
      </c>
      <c r="D2781" s="5" t="s">
        <v>20</v>
      </c>
      <c r="E2781" s="6">
        <v>45315</v>
      </c>
      <c r="F2781" s="5">
        <v>486.89</v>
      </c>
      <c r="G2781" s="5" t="s">
        <v>81</v>
      </c>
      <c r="H2781" s="6">
        <v>45333</v>
      </c>
    </row>
    <row r="2782" spans="1:8" x14ac:dyDescent="0.25">
      <c r="A2782" s="5">
        <v>2781</v>
      </c>
      <c r="B2782" s="5" t="s">
        <v>72</v>
      </c>
      <c r="C2782" s="5" t="s">
        <v>10</v>
      </c>
      <c r="D2782" s="5" t="s">
        <v>32</v>
      </c>
      <c r="E2782" s="6">
        <v>44817</v>
      </c>
      <c r="F2782" s="5">
        <v>844.34</v>
      </c>
      <c r="G2782" s="5" t="s">
        <v>82</v>
      </c>
      <c r="H2782" s="5" t="s">
        <v>83</v>
      </c>
    </row>
    <row r="2783" spans="1:8" x14ac:dyDescent="0.25">
      <c r="A2783" s="5">
        <v>2782</v>
      </c>
      <c r="B2783" s="5" t="s">
        <v>48</v>
      </c>
      <c r="C2783" s="5" t="s">
        <v>4</v>
      </c>
      <c r="D2783" s="5" t="s">
        <v>26</v>
      </c>
      <c r="E2783" s="6">
        <v>45299</v>
      </c>
      <c r="F2783" s="5">
        <v>790.35</v>
      </c>
      <c r="G2783" s="5" t="s">
        <v>81</v>
      </c>
      <c r="H2783" s="6">
        <v>45301</v>
      </c>
    </row>
    <row r="2784" spans="1:8" x14ac:dyDescent="0.25">
      <c r="A2784" s="5">
        <v>2783</v>
      </c>
      <c r="B2784" s="5" t="s">
        <v>52</v>
      </c>
      <c r="C2784" s="5" t="s">
        <v>7</v>
      </c>
      <c r="D2784" s="5" t="s">
        <v>31</v>
      </c>
      <c r="E2784" s="6">
        <v>45381</v>
      </c>
      <c r="F2784" s="5">
        <v>442.36</v>
      </c>
      <c r="G2784" s="5" t="s">
        <v>81</v>
      </c>
      <c r="H2784" s="6">
        <v>45389</v>
      </c>
    </row>
    <row r="2785" spans="1:8" x14ac:dyDescent="0.25">
      <c r="A2785" s="5">
        <v>2784</v>
      </c>
      <c r="B2785" s="5" t="s">
        <v>52</v>
      </c>
      <c r="C2785" s="5" t="s">
        <v>4</v>
      </c>
      <c r="D2785" s="5" t="s">
        <v>22</v>
      </c>
      <c r="E2785" s="6">
        <v>45183</v>
      </c>
      <c r="F2785" s="5">
        <v>397.03</v>
      </c>
      <c r="G2785" s="5" t="s">
        <v>81</v>
      </c>
      <c r="H2785" s="6">
        <v>45185</v>
      </c>
    </row>
    <row r="2786" spans="1:8" x14ac:dyDescent="0.25">
      <c r="A2786" s="5">
        <v>2785</v>
      </c>
      <c r="B2786" s="5" t="s">
        <v>74</v>
      </c>
      <c r="C2786" s="5" t="s">
        <v>5</v>
      </c>
      <c r="D2786" s="5" t="s">
        <v>20</v>
      </c>
      <c r="E2786" s="6">
        <v>45460</v>
      </c>
      <c r="F2786" s="5">
        <v>437.39</v>
      </c>
      <c r="G2786" s="5" t="s">
        <v>81</v>
      </c>
      <c r="H2786" s="6">
        <v>45464</v>
      </c>
    </row>
    <row r="2787" spans="1:8" x14ac:dyDescent="0.25">
      <c r="A2787" s="5">
        <v>2786</v>
      </c>
      <c r="B2787" s="5" t="s">
        <v>62</v>
      </c>
      <c r="C2787" s="5" t="s">
        <v>11</v>
      </c>
      <c r="D2787" s="5" t="s">
        <v>33</v>
      </c>
      <c r="E2787" s="6">
        <v>44876</v>
      </c>
      <c r="F2787" s="5">
        <v>800.49</v>
      </c>
      <c r="G2787" s="5" t="s">
        <v>81</v>
      </c>
      <c r="H2787" s="6">
        <v>44888</v>
      </c>
    </row>
    <row r="2788" spans="1:8" x14ac:dyDescent="0.25">
      <c r="A2788" s="5">
        <v>2787</v>
      </c>
      <c r="B2788" s="5" t="s">
        <v>66</v>
      </c>
      <c r="C2788" s="5" t="s">
        <v>7</v>
      </c>
      <c r="D2788" s="5" t="s">
        <v>29</v>
      </c>
      <c r="E2788" s="6">
        <v>44832</v>
      </c>
      <c r="F2788" s="5">
        <v>274.08</v>
      </c>
      <c r="G2788" s="5" t="s">
        <v>81</v>
      </c>
      <c r="H2788" s="6">
        <v>44840</v>
      </c>
    </row>
    <row r="2789" spans="1:8" x14ac:dyDescent="0.25">
      <c r="A2789" s="5">
        <v>2788</v>
      </c>
      <c r="B2789" s="5" t="s">
        <v>74</v>
      </c>
      <c r="C2789" s="5" t="s">
        <v>2</v>
      </c>
      <c r="D2789" s="5" t="s">
        <v>29</v>
      </c>
      <c r="E2789" s="6">
        <v>45294</v>
      </c>
      <c r="F2789" s="5">
        <v>233.81</v>
      </c>
      <c r="G2789" s="5" t="s">
        <v>81</v>
      </c>
      <c r="H2789" s="6">
        <v>45295</v>
      </c>
    </row>
    <row r="2790" spans="1:8" x14ac:dyDescent="0.25">
      <c r="A2790" s="5">
        <v>2789</v>
      </c>
      <c r="B2790" s="5" t="s">
        <v>44</v>
      </c>
      <c r="C2790" s="5" t="s">
        <v>9</v>
      </c>
      <c r="D2790" s="5" t="s">
        <v>32</v>
      </c>
      <c r="E2790" s="6">
        <v>45331</v>
      </c>
      <c r="F2790" s="5">
        <v>232.33</v>
      </c>
      <c r="G2790" s="5" t="s">
        <v>82</v>
      </c>
      <c r="H2790" s="5" t="s">
        <v>83</v>
      </c>
    </row>
    <row r="2791" spans="1:8" x14ac:dyDescent="0.25">
      <c r="A2791" s="5">
        <v>2790</v>
      </c>
      <c r="B2791" s="5" t="s">
        <v>72</v>
      </c>
      <c r="C2791" s="5" t="s">
        <v>9</v>
      </c>
      <c r="D2791" s="5" t="s">
        <v>30</v>
      </c>
      <c r="E2791" s="6">
        <v>45145</v>
      </c>
      <c r="F2791" s="5">
        <v>323.83</v>
      </c>
      <c r="G2791" s="5" t="s">
        <v>81</v>
      </c>
      <c r="H2791" s="6">
        <v>45155</v>
      </c>
    </row>
    <row r="2792" spans="1:8" x14ac:dyDescent="0.25">
      <c r="A2792" s="5">
        <v>2791</v>
      </c>
      <c r="B2792" s="5" t="s">
        <v>54</v>
      </c>
      <c r="C2792" s="5" t="s">
        <v>11</v>
      </c>
      <c r="D2792" s="5" t="s">
        <v>33</v>
      </c>
      <c r="E2792" s="6">
        <v>45329</v>
      </c>
      <c r="F2792" s="5">
        <v>534.16</v>
      </c>
      <c r="G2792" s="5" t="s">
        <v>82</v>
      </c>
      <c r="H2792" s="5" t="s">
        <v>83</v>
      </c>
    </row>
    <row r="2793" spans="1:8" x14ac:dyDescent="0.25">
      <c r="A2793" s="5">
        <v>2792</v>
      </c>
      <c r="B2793" s="5" t="s">
        <v>50</v>
      </c>
      <c r="C2793" s="5" t="s">
        <v>7</v>
      </c>
      <c r="D2793" s="5" t="s">
        <v>20</v>
      </c>
      <c r="E2793" s="6">
        <v>45255</v>
      </c>
      <c r="F2793" s="5">
        <v>211.09</v>
      </c>
      <c r="G2793" s="5" t="s">
        <v>82</v>
      </c>
      <c r="H2793" s="5" t="s">
        <v>83</v>
      </c>
    </row>
    <row r="2794" spans="1:8" x14ac:dyDescent="0.25">
      <c r="A2794" s="5">
        <v>2793</v>
      </c>
      <c r="B2794" s="5" t="s">
        <v>54</v>
      </c>
      <c r="C2794" s="5" t="s">
        <v>2</v>
      </c>
      <c r="D2794" s="5" t="s">
        <v>20</v>
      </c>
      <c r="E2794" s="6">
        <v>45028</v>
      </c>
      <c r="F2794" s="5">
        <v>431.58</v>
      </c>
      <c r="G2794" s="5" t="s">
        <v>81</v>
      </c>
      <c r="H2794" s="6">
        <v>45029</v>
      </c>
    </row>
    <row r="2795" spans="1:8" x14ac:dyDescent="0.25">
      <c r="A2795" s="5">
        <v>2794</v>
      </c>
      <c r="B2795" s="5" t="s">
        <v>48</v>
      </c>
      <c r="C2795" s="5" t="s">
        <v>13</v>
      </c>
      <c r="D2795" s="5" t="s">
        <v>26</v>
      </c>
      <c r="E2795" s="6">
        <v>45452</v>
      </c>
      <c r="F2795" s="5">
        <v>324.13</v>
      </c>
      <c r="G2795" s="5" t="s">
        <v>81</v>
      </c>
      <c r="H2795" s="6">
        <v>45467</v>
      </c>
    </row>
    <row r="2796" spans="1:8" x14ac:dyDescent="0.25">
      <c r="A2796" s="5">
        <v>2795</v>
      </c>
      <c r="B2796" s="5" t="s">
        <v>68</v>
      </c>
      <c r="C2796" s="5" t="s">
        <v>4</v>
      </c>
      <c r="D2796" s="5" t="s">
        <v>33</v>
      </c>
      <c r="E2796" s="6">
        <v>45361</v>
      </c>
      <c r="F2796" s="5">
        <v>464.34</v>
      </c>
      <c r="G2796" s="5" t="s">
        <v>81</v>
      </c>
      <c r="H2796" s="6">
        <v>45363</v>
      </c>
    </row>
    <row r="2797" spans="1:8" x14ac:dyDescent="0.25">
      <c r="A2797" s="5">
        <v>2796</v>
      </c>
      <c r="B2797" s="5" t="s">
        <v>52</v>
      </c>
      <c r="C2797" s="5" t="s">
        <v>14</v>
      </c>
      <c r="D2797" s="5" t="s">
        <v>30</v>
      </c>
      <c r="E2797" s="6">
        <v>44781</v>
      </c>
      <c r="F2797" s="5">
        <v>914.31</v>
      </c>
      <c r="G2797" s="5" t="s">
        <v>81</v>
      </c>
      <c r="H2797" s="6">
        <v>44799</v>
      </c>
    </row>
    <row r="2798" spans="1:8" x14ac:dyDescent="0.25">
      <c r="A2798" s="5">
        <v>2797</v>
      </c>
      <c r="B2798" s="5" t="s">
        <v>50</v>
      </c>
      <c r="C2798" s="5" t="s">
        <v>5</v>
      </c>
      <c r="D2798" s="5" t="s">
        <v>28</v>
      </c>
      <c r="E2798" s="6">
        <v>45028</v>
      </c>
      <c r="F2798" s="5">
        <v>580.71</v>
      </c>
      <c r="G2798" s="5" t="s">
        <v>81</v>
      </c>
      <c r="H2798" s="6">
        <v>45032</v>
      </c>
    </row>
    <row r="2799" spans="1:8" x14ac:dyDescent="0.25">
      <c r="A2799" s="5">
        <v>2798</v>
      </c>
      <c r="B2799" s="5" t="s">
        <v>60</v>
      </c>
      <c r="C2799" s="5" t="s">
        <v>10</v>
      </c>
      <c r="D2799" s="5" t="s">
        <v>22</v>
      </c>
      <c r="E2799" s="6">
        <v>45063</v>
      </c>
      <c r="F2799" s="5">
        <v>516.33000000000004</v>
      </c>
      <c r="G2799" s="5" t="s">
        <v>81</v>
      </c>
      <c r="H2799" s="6">
        <v>45069</v>
      </c>
    </row>
    <row r="2800" spans="1:8" x14ac:dyDescent="0.25">
      <c r="A2800" s="5">
        <v>2799</v>
      </c>
      <c r="B2800" s="5" t="s">
        <v>44</v>
      </c>
      <c r="C2800" s="5" t="s">
        <v>11</v>
      </c>
      <c r="D2800" s="5" t="s">
        <v>22</v>
      </c>
      <c r="E2800" s="6">
        <v>44788</v>
      </c>
      <c r="F2800" s="5">
        <v>420.92</v>
      </c>
      <c r="G2800" s="5" t="s">
        <v>82</v>
      </c>
      <c r="H2800" s="5" t="s">
        <v>83</v>
      </c>
    </row>
    <row r="2801" spans="1:8" x14ac:dyDescent="0.25">
      <c r="A2801" s="5">
        <v>2800</v>
      </c>
      <c r="B2801" s="5" t="s">
        <v>60</v>
      </c>
      <c r="C2801" s="5" t="s">
        <v>9</v>
      </c>
      <c r="D2801" s="5" t="s">
        <v>22</v>
      </c>
      <c r="E2801" s="6">
        <v>45452</v>
      </c>
      <c r="F2801" s="5">
        <v>531.70000000000005</v>
      </c>
      <c r="G2801" s="5" t="s">
        <v>81</v>
      </c>
      <c r="H2801" s="6">
        <v>45462</v>
      </c>
    </row>
    <row r="2802" spans="1:8" x14ac:dyDescent="0.25">
      <c r="A2802" s="5">
        <v>2801</v>
      </c>
      <c r="B2802" s="5" t="s">
        <v>70</v>
      </c>
      <c r="C2802" s="5" t="s">
        <v>2</v>
      </c>
      <c r="D2802" s="5" t="s">
        <v>22</v>
      </c>
      <c r="E2802" s="6">
        <v>45295</v>
      </c>
      <c r="F2802" s="5">
        <v>445.26</v>
      </c>
      <c r="G2802" s="5" t="s">
        <v>82</v>
      </c>
      <c r="H2802" s="5" t="s">
        <v>83</v>
      </c>
    </row>
    <row r="2803" spans="1:8" x14ac:dyDescent="0.25">
      <c r="A2803" s="5">
        <v>2802</v>
      </c>
      <c r="B2803" s="5" t="s">
        <v>74</v>
      </c>
      <c r="C2803" s="5" t="s">
        <v>10</v>
      </c>
      <c r="D2803" s="5" t="s">
        <v>22</v>
      </c>
      <c r="E2803" s="6">
        <v>45293</v>
      </c>
      <c r="F2803" s="5">
        <v>965.71</v>
      </c>
      <c r="G2803" s="5" t="s">
        <v>82</v>
      </c>
      <c r="H2803" s="5" t="s">
        <v>83</v>
      </c>
    </row>
    <row r="2804" spans="1:8" x14ac:dyDescent="0.25">
      <c r="A2804" s="5">
        <v>2803</v>
      </c>
      <c r="B2804" s="5" t="s">
        <v>62</v>
      </c>
      <c r="C2804" s="5" t="s">
        <v>2</v>
      </c>
      <c r="D2804" s="5" t="s">
        <v>32</v>
      </c>
      <c r="E2804" s="6">
        <v>44910</v>
      </c>
      <c r="F2804" s="5">
        <v>781.84</v>
      </c>
      <c r="G2804" s="5" t="s">
        <v>82</v>
      </c>
      <c r="H2804" s="5" t="s">
        <v>83</v>
      </c>
    </row>
    <row r="2805" spans="1:8" x14ac:dyDescent="0.25">
      <c r="A2805" s="5">
        <v>2804</v>
      </c>
      <c r="B2805" s="5" t="s">
        <v>58</v>
      </c>
      <c r="C2805" s="5" t="s">
        <v>10</v>
      </c>
      <c r="D2805" s="5" t="s">
        <v>33</v>
      </c>
      <c r="E2805" s="6">
        <v>45410</v>
      </c>
      <c r="F2805" s="5">
        <v>185.2</v>
      </c>
      <c r="G2805" s="5" t="s">
        <v>81</v>
      </c>
      <c r="H2805" s="6">
        <v>45416</v>
      </c>
    </row>
    <row r="2806" spans="1:8" x14ac:dyDescent="0.25">
      <c r="A2806" s="5">
        <v>2805</v>
      </c>
      <c r="B2806" s="5" t="s">
        <v>44</v>
      </c>
      <c r="C2806" s="5" t="s">
        <v>7</v>
      </c>
      <c r="D2806" s="5" t="s">
        <v>26</v>
      </c>
      <c r="E2806" s="6">
        <v>44848</v>
      </c>
      <c r="F2806" s="5">
        <v>192.25</v>
      </c>
      <c r="G2806" s="5" t="s">
        <v>81</v>
      </c>
      <c r="H2806" s="6">
        <v>44856</v>
      </c>
    </row>
    <row r="2807" spans="1:8" x14ac:dyDescent="0.25">
      <c r="A2807" s="5">
        <v>2806</v>
      </c>
      <c r="B2807" s="5" t="s">
        <v>68</v>
      </c>
      <c r="C2807" s="5" t="s">
        <v>9</v>
      </c>
      <c r="D2807" s="5" t="s">
        <v>31</v>
      </c>
      <c r="E2807" s="6">
        <v>45476</v>
      </c>
      <c r="F2807" s="5">
        <v>494.94</v>
      </c>
      <c r="G2807" s="5" t="s">
        <v>81</v>
      </c>
      <c r="H2807" s="6">
        <v>45486</v>
      </c>
    </row>
    <row r="2808" spans="1:8" x14ac:dyDescent="0.25">
      <c r="A2808" s="5">
        <v>2807</v>
      </c>
      <c r="B2808" s="5" t="s">
        <v>70</v>
      </c>
      <c r="C2808" s="5" t="s">
        <v>5</v>
      </c>
      <c r="D2808" s="5" t="s">
        <v>33</v>
      </c>
      <c r="E2808" s="6">
        <v>45304</v>
      </c>
      <c r="F2808" s="5">
        <v>565.12</v>
      </c>
      <c r="G2808" s="5" t="s">
        <v>82</v>
      </c>
      <c r="H2808" s="5" t="s">
        <v>83</v>
      </c>
    </row>
    <row r="2809" spans="1:8" x14ac:dyDescent="0.25">
      <c r="A2809" s="5">
        <v>2808</v>
      </c>
      <c r="B2809" s="5" t="s">
        <v>48</v>
      </c>
      <c r="C2809" s="5" t="s">
        <v>5</v>
      </c>
      <c r="D2809" s="5" t="s">
        <v>22</v>
      </c>
      <c r="E2809" s="6">
        <v>44834</v>
      </c>
      <c r="F2809" s="5">
        <v>103.18</v>
      </c>
      <c r="G2809" s="5" t="s">
        <v>81</v>
      </c>
      <c r="H2809" s="6">
        <v>44838</v>
      </c>
    </row>
    <row r="2810" spans="1:8" x14ac:dyDescent="0.25">
      <c r="A2810" s="5">
        <v>2809</v>
      </c>
      <c r="B2810" s="5" t="s">
        <v>40</v>
      </c>
      <c r="C2810" s="5" t="s">
        <v>11</v>
      </c>
      <c r="D2810" s="5" t="s">
        <v>31</v>
      </c>
      <c r="E2810" s="6">
        <v>44903</v>
      </c>
      <c r="F2810" s="5">
        <v>779.88</v>
      </c>
      <c r="G2810" s="5" t="s">
        <v>82</v>
      </c>
      <c r="H2810" s="5" t="s">
        <v>83</v>
      </c>
    </row>
    <row r="2811" spans="1:8" x14ac:dyDescent="0.25">
      <c r="A2811" s="5">
        <v>2810</v>
      </c>
      <c r="B2811" s="5" t="s">
        <v>44</v>
      </c>
      <c r="C2811" s="5" t="s">
        <v>2</v>
      </c>
      <c r="D2811" s="5" t="s">
        <v>32</v>
      </c>
      <c r="E2811" s="6">
        <v>44820</v>
      </c>
      <c r="F2811" s="5">
        <v>528.6</v>
      </c>
      <c r="G2811" s="5" t="s">
        <v>81</v>
      </c>
      <c r="H2811" s="6">
        <v>44821</v>
      </c>
    </row>
    <row r="2812" spans="1:8" x14ac:dyDescent="0.25">
      <c r="A2812" s="5">
        <v>2811</v>
      </c>
      <c r="B2812" s="5" t="s">
        <v>44</v>
      </c>
      <c r="C2812" s="5" t="s">
        <v>4</v>
      </c>
      <c r="D2812" s="5" t="s">
        <v>22</v>
      </c>
      <c r="E2812" s="6">
        <v>45051</v>
      </c>
      <c r="F2812" s="5">
        <v>899.33</v>
      </c>
      <c r="G2812" s="5" t="s">
        <v>81</v>
      </c>
      <c r="H2812" s="6">
        <v>45053</v>
      </c>
    </row>
    <row r="2813" spans="1:8" x14ac:dyDescent="0.25">
      <c r="A2813" s="5">
        <v>2812</v>
      </c>
      <c r="B2813" s="5" t="s">
        <v>68</v>
      </c>
      <c r="C2813" s="5" t="s">
        <v>11</v>
      </c>
      <c r="D2813" s="5" t="s">
        <v>32</v>
      </c>
      <c r="E2813" s="6">
        <v>45251</v>
      </c>
      <c r="F2813" s="5">
        <v>157.12</v>
      </c>
      <c r="G2813" s="5" t="s">
        <v>81</v>
      </c>
      <c r="H2813" s="6">
        <v>45263</v>
      </c>
    </row>
    <row r="2814" spans="1:8" x14ac:dyDescent="0.25">
      <c r="A2814" s="5">
        <v>2813</v>
      </c>
      <c r="B2814" s="5" t="s">
        <v>68</v>
      </c>
      <c r="C2814" s="5" t="s">
        <v>14</v>
      </c>
      <c r="D2814" s="5" t="s">
        <v>20</v>
      </c>
      <c r="E2814" s="6">
        <v>45426</v>
      </c>
      <c r="F2814" s="5">
        <v>959.45</v>
      </c>
      <c r="G2814" s="5" t="s">
        <v>81</v>
      </c>
      <c r="H2814" s="6">
        <v>45444</v>
      </c>
    </row>
    <row r="2815" spans="1:8" x14ac:dyDescent="0.25">
      <c r="A2815" s="5">
        <v>2814</v>
      </c>
      <c r="B2815" s="5" t="s">
        <v>52</v>
      </c>
      <c r="C2815" s="5" t="s">
        <v>9</v>
      </c>
      <c r="D2815" s="5" t="s">
        <v>22</v>
      </c>
      <c r="E2815" s="6">
        <v>45061</v>
      </c>
      <c r="F2815" s="5">
        <v>657.05</v>
      </c>
      <c r="G2815" s="5" t="s">
        <v>81</v>
      </c>
      <c r="H2815" s="6">
        <v>45071</v>
      </c>
    </row>
    <row r="2816" spans="1:8" x14ac:dyDescent="0.25">
      <c r="A2816" s="5">
        <v>2815</v>
      </c>
      <c r="B2816" s="5" t="s">
        <v>40</v>
      </c>
      <c r="C2816" s="5" t="s">
        <v>13</v>
      </c>
      <c r="D2816" s="5" t="s">
        <v>32</v>
      </c>
      <c r="E2816" s="6">
        <v>45271</v>
      </c>
      <c r="F2816" s="5">
        <v>546.37</v>
      </c>
      <c r="G2816" s="5" t="s">
        <v>81</v>
      </c>
      <c r="H2816" s="6">
        <v>45286</v>
      </c>
    </row>
    <row r="2817" spans="1:8" x14ac:dyDescent="0.25">
      <c r="A2817" s="5">
        <v>2816</v>
      </c>
      <c r="B2817" s="5" t="s">
        <v>74</v>
      </c>
      <c r="C2817" s="5" t="s">
        <v>11</v>
      </c>
      <c r="D2817" s="5" t="s">
        <v>28</v>
      </c>
      <c r="E2817" s="6">
        <v>45401</v>
      </c>
      <c r="F2817" s="5">
        <v>161.63</v>
      </c>
      <c r="G2817" s="5" t="s">
        <v>81</v>
      </c>
      <c r="H2817" s="6">
        <v>45413</v>
      </c>
    </row>
    <row r="2818" spans="1:8" x14ac:dyDescent="0.25">
      <c r="A2818" s="5">
        <v>2817</v>
      </c>
      <c r="B2818" s="5" t="s">
        <v>66</v>
      </c>
      <c r="C2818" s="5" t="s">
        <v>15</v>
      </c>
      <c r="D2818" s="5" t="s">
        <v>31</v>
      </c>
      <c r="E2818" s="6">
        <v>44895</v>
      </c>
      <c r="F2818" s="5">
        <v>654.47</v>
      </c>
      <c r="G2818" s="5" t="s">
        <v>81</v>
      </c>
      <c r="H2818" s="6">
        <v>44915</v>
      </c>
    </row>
    <row r="2819" spans="1:8" x14ac:dyDescent="0.25">
      <c r="A2819" s="5">
        <v>2818</v>
      </c>
      <c r="B2819" s="5" t="s">
        <v>54</v>
      </c>
      <c r="C2819" s="5" t="s">
        <v>7</v>
      </c>
      <c r="D2819" s="5" t="s">
        <v>32</v>
      </c>
      <c r="E2819" s="6">
        <v>44816</v>
      </c>
      <c r="F2819" s="5">
        <v>939.1</v>
      </c>
      <c r="G2819" s="5" t="s">
        <v>81</v>
      </c>
      <c r="H2819" s="6">
        <v>44824</v>
      </c>
    </row>
    <row r="2820" spans="1:8" x14ac:dyDescent="0.25">
      <c r="A2820" s="5">
        <v>2819</v>
      </c>
      <c r="B2820" s="5" t="s">
        <v>38</v>
      </c>
      <c r="C2820" s="5" t="s">
        <v>9</v>
      </c>
      <c r="D2820" s="5" t="s">
        <v>20</v>
      </c>
      <c r="E2820" s="6">
        <v>45003</v>
      </c>
      <c r="F2820" s="5">
        <v>310.61</v>
      </c>
      <c r="G2820" s="5" t="s">
        <v>82</v>
      </c>
      <c r="H2820" s="5" t="s">
        <v>83</v>
      </c>
    </row>
    <row r="2821" spans="1:8" x14ac:dyDescent="0.25">
      <c r="A2821" s="5">
        <v>2820</v>
      </c>
      <c r="B2821" s="5" t="s">
        <v>58</v>
      </c>
      <c r="C2821" s="5" t="s">
        <v>14</v>
      </c>
      <c r="D2821" s="5" t="s">
        <v>31</v>
      </c>
      <c r="E2821" s="6">
        <v>44903</v>
      </c>
      <c r="F2821" s="5">
        <v>960.68</v>
      </c>
      <c r="G2821" s="5" t="s">
        <v>81</v>
      </c>
      <c r="H2821" s="6">
        <v>44921</v>
      </c>
    </row>
    <row r="2822" spans="1:8" x14ac:dyDescent="0.25">
      <c r="A2822" s="5">
        <v>2821</v>
      </c>
      <c r="B2822" s="5" t="s">
        <v>54</v>
      </c>
      <c r="C2822" s="5" t="s">
        <v>2</v>
      </c>
      <c r="D2822" s="5" t="s">
        <v>26</v>
      </c>
      <c r="E2822" s="6">
        <v>44852</v>
      </c>
      <c r="F2822" s="5">
        <v>265.27</v>
      </c>
      <c r="G2822" s="5" t="s">
        <v>82</v>
      </c>
      <c r="H2822" s="5" t="s">
        <v>83</v>
      </c>
    </row>
    <row r="2823" spans="1:8" x14ac:dyDescent="0.25">
      <c r="A2823" s="5">
        <v>2822</v>
      </c>
      <c r="B2823" s="5" t="s">
        <v>66</v>
      </c>
      <c r="C2823" s="5" t="s">
        <v>11</v>
      </c>
      <c r="D2823" s="5" t="s">
        <v>32</v>
      </c>
      <c r="E2823" s="6">
        <v>44995</v>
      </c>
      <c r="F2823" s="5">
        <v>793.86</v>
      </c>
      <c r="G2823" s="5" t="s">
        <v>81</v>
      </c>
      <c r="H2823" s="6">
        <v>45007</v>
      </c>
    </row>
    <row r="2824" spans="1:8" x14ac:dyDescent="0.25">
      <c r="A2824" s="5">
        <v>2823</v>
      </c>
      <c r="B2824" s="5" t="s">
        <v>66</v>
      </c>
      <c r="C2824" s="5" t="s">
        <v>2</v>
      </c>
      <c r="D2824" s="5" t="s">
        <v>20</v>
      </c>
      <c r="E2824" s="6">
        <v>45266</v>
      </c>
      <c r="F2824" s="5">
        <v>448.75</v>
      </c>
      <c r="G2824" s="5" t="s">
        <v>81</v>
      </c>
      <c r="H2824" s="6">
        <v>45267</v>
      </c>
    </row>
    <row r="2825" spans="1:8" x14ac:dyDescent="0.25">
      <c r="A2825" s="5">
        <v>2824</v>
      </c>
      <c r="B2825" s="5" t="s">
        <v>46</v>
      </c>
      <c r="C2825" s="5" t="s">
        <v>2</v>
      </c>
      <c r="D2825" s="5" t="s">
        <v>32</v>
      </c>
      <c r="E2825" s="6">
        <v>45354</v>
      </c>
      <c r="F2825" s="5">
        <v>165.86</v>
      </c>
      <c r="G2825" s="5" t="s">
        <v>82</v>
      </c>
      <c r="H2825" s="5" t="s">
        <v>83</v>
      </c>
    </row>
    <row r="2826" spans="1:8" x14ac:dyDescent="0.25">
      <c r="A2826" s="5">
        <v>2825</v>
      </c>
      <c r="B2826" s="5" t="s">
        <v>58</v>
      </c>
      <c r="C2826" s="5" t="s">
        <v>10</v>
      </c>
      <c r="D2826" s="5" t="s">
        <v>24</v>
      </c>
      <c r="E2826" s="6">
        <v>44957</v>
      </c>
      <c r="F2826" s="5">
        <v>262.29000000000002</v>
      </c>
      <c r="G2826" s="5" t="s">
        <v>81</v>
      </c>
      <c r="H2826" s="6">
        <v>44963</v>
      </c>
    </row>
    <row r="2827" spans="1:8" x14ac:dyDescent="0.25">
      <c r="A2827" s="5">
        <v>2826</v>
      </c>
      <c r="B2827" s="5" t="s">
        <v>72</v>
      </c>
      <c r="C2827" s="5" t="s">
        <v>2</v>
      </c>
      <c r="D2827" s="5" t="s">
        <v>26</v>
      </c>
      <c r="E2827" s="6">
        <v>44937</v>
      </c>
      <c r="F2827" s="5">
        <v>374.57</v>
      </c>
      <c r="G2827" s="5" t="s">
        <v>81</v>
      </c>
      <c r="H2827" s="6">
        <v>44938</v>
      </c>
    </row>
    <row r="2828" spans="1:8" x14ac:dyDescent="0.25">
      <c r="A2828" s="5">
        <v>2827</v>
      </c>
      <c r="B2828" s="5" t="s">
        <v>46</v>
      </c>
      <c r="C2828" s="5" t="s">
        <v>15</v>
      </c>
      <c r="D2828" s="5" t="s">
        <v>26</v>
      </c>
      <c r="E2828" s="6">
        <v>44854</v>
      </c>
      <c r="F2828" s="5">
        <v>591.91</v>
      </c>
      <c r="G2828" s="5" t="s">
        <v>81</v>
      </c>
      <c r="H2828" s="6">
        <v>44874</v>
      </c>
    </row>
    <row r="2829" spans="1:8" x14ac:dyDescent="0.25">
      <c r="A2829" s="5">
        <v>2828</v>
      </c>
      <c r="B2829" s="5" t="s">
        <v>42</v>
      </c>
      <c r="C2829" s="5" t="s">
        <v>11</v>
      </c>
      <c r="D2829" s="5" t="s">
        <v>30</v>
      </c>
      <c r="E2829" s="6">
        <v>45145</v>
      </c>
      <c r="F2829" s="5">
        <v>973.09</v>
      </c>
      <c r="G2829" s="5" t="s">
        <v>81</v>
      </c>
      <c r="H2829" s="6">
        <v>45157</v>
      </c>
    </row>
    <row r="2830" spans="1:8" x14ac:dyDescent="0.25">
      <c r="A2830" s="5">
        <v>2829</v>
      </c>
      <c r="B2830" s="5" t="s">
        <v>42</v>
      </c>
      <c r="C2830" s="5" t="s">
        <v>11</v>
      </c>
      <c r="D2830" s="5" t="s">
        <v>30</v>
      </c>
      <c r="E2830" s="6">
        <v>44905</v>
      </c>
      <c r="F2830" s="5">
        <v>221.56</v>
      </c>
      <c r="G2830" s="5" t="s">
        <v>81</v>
      </c>
      <c r="H2830" s="6">
        <v>44917</v>
      </c>
    </row>
    <row r="2831" spans="1:8" x14ac:dyDescent="0.25">
      <c r="A2831" s="5">
        <v>2830</v>
      </c>
      <c r="B2831" s="5" t="s">
        <v>40</v>
      </c>
      <c r="C2831" s="5" t="s">
        <v>7</v>
      </c>
      <c r="D2831" s="5" t="s">
        <v>33</v>
      </c>
      <c r="E2831" s="6">
        <v>44847</v>
      </c>
      <c r="F2831" s="5">
        <v>640.52</v>
      </c>
      <c r="G2831" s="5" t="s">
        <v>82</v>
      </c>
      <c r="H2831" s="5" t="s">
        <v>83</v>
      </c>
    </row>
    <row r="2832" spans="1:8" x14ac:dyDescent="0.25">
      <c r="A2832" s="5">
        <v>2831</v>
      </c>
      <c r="B2832" s="5" t="s">
        <v>70</v>
      </c>
      <c r="C2832" s="5" t="s">
        <v>14</v>
      </c>
      <c r="D2832" s="5" t="s">
        <v>31</v>
      </c>
      <c r="E2832" s="6">
        <v>45405</v>
      </c>
      <c r="F2832" s="5">
        <v>868.98</v>
      </c>
      <c r="G2832" s="5" t="s">
        <v>81</v>
      </c>
      <c r="H2832" s="6">
        <v>45423</v>
      </c>
    </row>
    <row r="2833" spans="1:8" x14ac:dyDescent="0.25">
      <c r="A2833" s="5">
        <v>2832</v>
      </c>
      <c r="B2833" s="5" t="s">
        <v>64</v>
      </c>
      <c r="C2833" s="5" t="s">
        <v>2</v>
      </c>
      <c r="D2833" s="5" t="s">
        <v>24</v>
      </c>
      <c r="E2833" s="6">
        <v>45205</v>
      </c>
      <c r="F2833" s="5">
        <v>564.64</v>
      </c>
      <c r="G2833" s="5" t="s">
        <v>81</v>
      </c>
      <c r="H2833" s="6">
        <v>45206</v>
      </c>
    </row>
    <row r="2834" spans="1:8" x14ac:dyDescent="0.25">
      <c r="A2834" s="5">
        <v>2833</v>
      </c>
      <c r="B2834" s="5" t="s">
        <v>54</v>
      </c>
      <c r="C2834" s="5" t="s">
        <v>4</v>
      </c>
      <c r="D2834" s="5" t="s">
        <v>24</v>
      </c>
      <c r="E2834" s="6">
        <v>44912</v>
      </c>
      <c r="F2834" s="5">
        <v>189.04</v>
      </c>
      <c r="G2834" s="5" t="s">
        <v>81</v>
      </c>
      <c r="H2834" s="6">
        <v>44914</v>
      </c>
    </row>
    <row r="2835" spans="1:8" x14ac:dyDescent="0.25">
      <c r="A2835" s="5">
        <v>2834</v>
      </c>
      <c r="B2835" s="5" t="s">
        <v>70</v>
      </c>
      <c r="C2835" s="5" t="s">
        <v>11</v>
      </c>
      <c r="D2835" s="5" t="s">
        <v>22</v>
      </c>
      <c r="E2835" s="6">
        <v>44822</v>
      </c>
      <c r="F2835" s="5">
        <v>654.65</v>
      </c>
      <c r="G2835" s="5" t="s">
        <v>81</v>
      </c>
      <c r="H2835" s="6">
        <v>44834</v>
      </c>
    </row>
    <row r="2836" spans="1:8" x14ac:dyDescent="0.25">
      <c r="A2836" s="5">
        <v>2835</v>
      </c>
      <c r="B2836" s="5" t="s">
        <v>56</v>
      </c>
      <c r="C2836" s="5" t="s">
        <v>9</v>
      </c>
      <c r="D2836" s="5" t="s">
        <v>20</v>
      </c>
      <c r="E2836" s="6">
        <v>44919</v>
      </c>
      <c r="F2836" s="5">
        <v>739.03</v>
      </c>
      <c r="G2836" s="5" t="s">
        <v>81</v>
      </c>
      <c r="H2836" s="6">
        <v>44929</v>
      </c>
    </row>
    <row r="2837" spans="1:8" x14ac:dyDescent="0.25">
      <c r="A2837" s="5">
        <v>2836</v>
      </c>
      <c r="B2837" s="5" t="s">
        <v>38</v>
      </c>
      <c r="C2837" s="5" t="s">
        <v>7</v>
      </c>
      <c r="D2837" s="5" t="s">
        <v>32</v>
      </c>
      <c r="E2837" s="6">
        <v>45380</v>
      </c>
      <c r="F2837" s="5">
        <v>469.43</v>
      </c>
      <c r="G2837" s="5" t="s">
        <v>81</v>
      </c>
      <c r="H2837" s="6">
        <v>45388</v>
      </c>
    </row>
    <row r="2838" spans="1:8" x14ac:dyDescent="0.25">
      <c r="A2838" s="5">
        <v>2837</v>
      </c>
      <c r="B2838" s="5" t="s">
        <v>68</v>
      </c>
      <c r="C2838" s="5" t="s">
        <v>13</v>
      </c>
      <c r="D2838" s="5" t="s">
        <v>32</v>
      </c>
      <c r="E2838" s="6">
        <v>45165</v>
      </c>
      <c r="F2838" s="5">
        <v>140.80000000000001</v>
      </c>
      <c r="G2838" s="5" t="s">
        <v>82</v>
      </c>
      <c r="H2838" s="5" t="s">
        <v>83</v>
      </c>
    </row>
    <row r="2839" spans="1:8" x14ac:dyDescent="0.25">
      <c r="A2839" s="5">
        <v>2838</v>
      </c>
      <c r="B2839" s="5" t="s">
        <v>46</v>
      </c>
      <c r="C2839" s="5" t="s">
        <v>15</v>
      </c>
      <c r="D2839" s="5" t="s">
        <v>20</v>
      </c>
      <c r="E2839" s="6">
        <v>45243</v>
      </c>
      <c r="F2839" s="5">
        <v>669.5</v>
      </c>
      <c r="G2839" s="5" t="s">
        <v>82</v>
      </c>
      <c r="H2839" s="5" t="s">
        <v>83</v>
      </c>
    </row>
    <row r="2840" spans="1:8" x14ac:dyDescent="0.25">
      <c r="A2840" s="5">
        <v>2839</v>
      </c>
      <c r="B2840" s="5" t="s">
        <v>58</v>
      </c>
      <c r="C2840" s="5" t="s">
        <v>11</v>
      </c>
      <c r="D2840" s="5" t="s">
        <v>28</v>
      </c>
      <c r="E2840" s="6">
        <v>45007</v>
      </c>
      <c r="F2840" s="5">
        <v>836.42</v>
      </c>
      <c r="G2840" s="5" t="s">
        <v>81</v>
      </c>
      <c r="H2840" s="6">
        <v>45019</v>
      </c>
    </row>
    <row r="2841" spans="1:8" x14ac:dyDescent="0.25">
      <c r="A2841" s="5">
        <v>2840</v>
      </c>
      <c r="B2841" s="5" t="s">
        <v>36</v>
      </c>
      <c r="C2841" s="5" t="s">
        <v>4</v>
      </c>
      <c r="D2841" s="5" t="s">
        <v>31</v>
      </c>
      <c r="E2841" s="6">
        <v>44818</v>
      </c>
      <c r="F2841" s="5">
        <v>148.74</v>
      </c>
      <c r="G2841" s="5" t="s">
        <v>81</v>
      </c>
      <c r="H2841" s="6">
        <v>44820</v>
      </c>
    </row>
    <row r="2842" spans="1:8" x14ac:dyDescent="0.25">
      <c r="A2842" s="5">
        <v>2841</v>
      </c>
      <c r="B2842" s="5" t="s">
        <v>44</v>
      </c>
      <c r="C2842" s="5" t="s">
        <v>15</v>
      </c>
      <c r="D2842" s="5" t="s">
        <v>30</v>
      </c>
      <c r="E2842" s="6">
        <v>45096</v>
      </c>
      <c r="F2842" s="5">
        <v>348.53</v>
      </c>
      <c r="G2842" s="5" t="s">
        <v>82</v>
      </c>
      <c r="H2842" s="5" t="s">
        <v>83</v>
      </c>
    </row>
    <row r="2843" spans="1:8" x14ac:dyDescent="0.25">
      <c r="A2843" s="5">
        <v>2842</v>
      </c>
      <c r="B2843" s="5" t="s">
        <v>56</v>
      </c>
      <c r="C2843" s="5" t="s">
        <v>13</v>
      </c>
      <c r="D2843" s="5" t="s">
        <v>29</v>
      </c>
      <c r="E2843" s="6">
        <v>45507</v>
      </c>
      <c r="F2843" s="5">
        <v>703.23</v>
      </c>
      <c r="G2843" s="5" t="s">
        <v>81</v>
      </c>
      <c r="H2843" s="6">
        <v>45522</v>
      </c>
    </row>
    <row r="2844" spans="1:8" x14ac:dyDescent="0.25">
      <c r="A2844" s="5">
        <v>2843</v>
      </c>
      <c r="B2844" s="5" t="s">
        <v>36</v>
      </c>
      <c r="C2844" s="5" t="s">
        <v>2</v>
      </c>
      <c r="D2844" s="5" t="s">
        <v>32</v>
      </c>
      <c r="E2844" s="6">
        <v>44931</v>
      </c>
      <c r="F2844" s="5">
        <v>720.5</v>
      </c>
      <c r="G2844" s="5" t="s">
        <v>81</v>
      </c>
      <c r="H2844" s="6">
        <v>44932</v>
      </c>
    </row>
    <row r="2845" spans="1:8" x14ac:dyDescent="0.25">
      <c r="A2845" s="5">
        <v>2844</v>
      </c>
      <c r="B2845" s="5" t="s">
        <v>42</v>
      </c>
      <c r="C2845" s="5" t="s">
        <v>14</v>
      </c>
      <c r="D2845" s="5" t="s">
        <v>33</v>
      </c>
      <c r="E2845" s="6">
        <v>44806</v>
      </c>
      <c r="F2845" s="5">
        <v>220.07</v>
      </c>
      <c r="G2845" s="5" t="s">
        <v>82</v>
      </c>
      <c r="H2845" s="5" t="s">
        <v>83</v>
      </c>
    </row>
    <row r="2846" spans="1:8" x14ac:dyDescent="0.25">
      <c r="A2846" s="5">
        <v>2845</v>
      </c>
      <c r="B2846" s="5" t="s">
        <v>74</v>
      </c>
      <c r="C2846" s="5" t="s">
        <v>2</v>
      </c>
      <c r="D2846" s="5" t="s">
        <v>26</v>
      </c>
      <c r="E2846" s="6">
        <v>45252</v>
      </c>
      <c r="F2846" s="5">
        <v>596.33000000000004</v>
      </c>
      <c r="G2846" s="5" t="s">
        <v>81</v>
      </c>
      <c r="H2846" s="6">
        <v>45253</v>
      </c>
    </row>
    <row r="2847" spans="1:8" x14ac:dyDescent="0.25">
      <c r="A2847" s="5">
        <v>2846</v>
      </c>
      <c r="B2847" s="5" t="s">
        <v>60</v>
      </c>
      <c r="C2847" s="5" t="s">
        <v>14</v>
      </c>
      <c r="D2847" s="5" t="s">
        <v>26</v>
      </c>
      <c r="E2847" s="6">
        <v>45259</v>
      </c>
      <c r="F2847" s="5">
        <v>374.99</v>
      </c>
      <c r="G2847" s="5" t="s">
        <v>81</v>
      </c>
      <c r="H2847" s="6">
        <v>45277</v>
      </c>
    </row>
    <row r="2848" spans="1:8" x14ac:dyDescent="0.25">
      <c r="A2848" s="5">
        <v>2847</v>
      </c>
      <c r="B2848" s="5" t="s">
        <v>62</v>
      </c>
      <c r="C2848" s="5" t="s">
        <v>5</v>
      </c>
      <c r="D2848" s="5" t="s">
        <v>30</v>
      </c>
      <c r="E2848" s="6">
        <v>44849</v>
      </c>
      <c r="F2848" s="5">
        <v>638.36</v>
      </c>
      <c r="G2848" s="5" t="s">
        <v>81</v>
      </c>
      <c r="H2848" s="6">
        <v>44853</v>
      </c>
    </row>
    <row r="2849" spans="1:8" x14ac:dyDescent="0.25">
      <c r="A2849" s="5">
        <v>2848</v>
      </c>
      <c r="B2849" s="5" t="s">
        <v>70</v>
      </c>
      <c r="C2849" s="5" t="s">
        <v>10</v>
      </c>
      <c r="D2849" s="5" t="s">
        <v>28</v>
      </c>
      <c r="E2849" s="6">
        <v>45320</v>
      </c>
      <c r="F2849" s="5">
        <v>752.61</v>
      </c>
      <c r="G2849" s="5" t="s">
        <v>82</v>
      </c>
      <c r="H2849" s="5" t="s">
        <v>83</v>
      </c>
    </row>
    <row r="2850" spans="1:8" x14ac:dyDescent="0.25">
      <c r="A2850" s="5">
        <v>2849</v>
      </c>
      <c r="B2850" s="5" t="s">
        <v>68</v>
      </c>
      <c r="C2850" s="5" t="s">
        <v>5</v>
      </c>
      <c r="D2850" s="5" t="s">
        <v>26</v>
      </c>
      <c r="E2850" s="6">
        <v>44807</v>
      </c>
      <c r="F2850" s="5">
        <v>806.13</v>
      </c>
      <c r="G2850" s="5" t="s">
        <v>81</v>
      </c>
      <c r="H2850" s="6">
        <v>44811</v>
      </c>
    </row>
    <row r="2851" spans="1:8" x14ac:dyDescent="0.25">
      <c r="A2851" s="5">
        <v>2850</v>
      </c>
      <c r="B2851" s="5" t="s">
        <v>40</v>
      </c>
      <c r="C2851" s="5" t="s">
        <v>9</v>
      </c>
      <c r="D2851" s="5" t="s">
        <v>33</v>
      </c>
      <c r="E2851" s="6">
        <v>45385</v>
      </c>
      <c r="F2851" s="5">
        <v>178.45</v>
      </c>
      <c r="G2851" s="5" t="s">
        <v>82</v>
      </c>
      <c r="H2851" s="5" t="s">
        <v>83</v>
      </c>
    </row>
    <row r="2852" spans="1:8" x14ac:dyDescent="0.25">
      <c r="A2852" s="5">
        <v>2851</v>
      </c>
      <c r="B2852" s="5" t="s">
        <v>58</v>
      </c>
      <c r="C2852" s="5" t="s">
        <v>7</v>
      </c>
      <c r="D2852" s="5" t="s">
        <v>20</v>
      </c>
      <c r="E2852" s="6">
        <v>44893</v>
      </c>
      <c r="F2852" s="5">
        <v>835.63</v>
      </c>
      <c r="G2852" s="5" t="s">
        <v>82</v>
      </c>
      <c r="H2852" s="5" t="s">
        <v>83</v>
      </c>
    </row>
    <row r="2853" spans="1:8" x14ac:dyDescent="0.25">
      <c r="A2853" s="5">
        <v>2852</v>
      </c>
      <c r="B2853" s="5" t="s">
        <v>42</v>
      </c>
      <c r="C2853" s="5" t="s">
        <v>9</v>
      </c>
      <c r="D2853" s="5" t="s">
        <v>22</v>
      </c>
      <c r="E2853" s="6">
        <v>44973</v>
      </c>
      <c r="F2853" s="5">
        <v>744.1</v>
      </c>
      <c r="G2853" s="5" t="s">
        <v>81</v>
      </c>
      <c r="H2853" s="6">
        <v>44983</v>
      </c>
    </row>
    <row r="2854" spans="1:8" x14ac:dyDescent="0.25">
      <c r="A2854" s="5">
        <v>2853</v>
      </c>
      <c r="B2854" s="5" t="s">
        <v>40</v>
      </c>
      <c r="C2854" s="5" t="s">
        <v>14</v>
      </c>
      <c r="D2854" s="5" t="s">
        <v>28</v>
      </c>
      <c r="E2854" s="6">
        <v>45482</v>
      </c>
      <c r="F2854" s="5">
        <v>834.22</v>
      </c>
      <c r="G2854" s="5" t="s">
        <v>81</v>
      </c>
      <c r="H2854" s="6">
        <v>45500</v>
      </c>
    </row>
    <row r="2855" spans="1:8" x14ac:dyDescent="0.25">
      <c r="A2855" s="5">
        <v>2854</v>
      </c>
      <c r="B2855" s="5" t="s">
        <v>66</v>
      </c>
      <c r="C2855" s="5" t="s">
        <v>5</v>
      </c>
      <c r="D2855" s="5" t="s">
        <v>29</v>
      </c>
      <c r="E2855" s="6">
        <v>44907</v>
      </c>
      <c r="F2855" s="5">
        <v>829.02</v>
      </c>
      <c r="G2855" s="5" t="s">
        <v>81</v>
      </c>
      <c r="H2855" s="6">
        <v>44911</v>
      </c>
    </row>
    <row r="2856" spans="1:8" x14ac:dyDescent="0.25">
      <c r="A2856" s="5">
        <v>2855</v>
      </c>
      <c r="B2856" s="5" t="s">
        <v>52</v>
      </c>
      <c r="C2856" s="5" t="s">
        <v>14</v>
      </c>
      <c r="D2856" s="5" t="s">
        <v>20</v>
      </c>
      <c r="E2856" s="6">
        <v>44828</v>
      </c>
      <c r="F2856" s="5">
        <v>534.25</v>
      </c>
      <c r="G2856" s="5" t="s">
        <v>82</v>
      </c>
      <c r="H2856" s="5" t="s">
        <v>83</v>
      </c>
    </row>
    <row r="2857" spans="1:8" x14ac:dyDescent="0.25">
      <c r="A2857" s="5">
        <v>2856</v>
      </c>
      <c r="B2857" s="5" t="s">
        <v>64</v>
      </c>
      <c r="C2857" s="5" t="s">
        <v>7</v>
      </c>
      <c r="D2857" s="5" t="s">
        <v>31</v>
      </c>
      <c r="E2857" s="6">
        <v>45067</v>
      </c>
      <c r="F2857" s="5">
        <v>833.81</v>
      </c>
      <c r="G2857" s="5" t="s">
        <v>81</v>
      </c>
      <c r="H2857" s="6">
        <v>45075</v>
      </c>
    </row>
    <row r="2858" spans="1:8" x14ac:dyDescent="0.25">
      <c r="A2858" s="5">
        <v>2857</v>
      </c>
      <c r="B2858" s="5" t="s">
        <v>42</v>
      </c>
      <c r="C2858" s="5" t="s">
        <v>11</v>
      </c>
      <c r="D2858" s="5" t="s">
        <v>32</v>
      </c>
      <c r="E2858" s="6">
        <v>45047</v>
      </c>
      <c r="F2858" s="5">
        <v>394.95</v>
      </c>
      <c r="G2858" s="5" t="s">
        <v>81</v>
      </c>
      <c r="H2858" s="6">
        <v>45059</v>
      </c>
    </row>
    <row r="2859" spans="1:8" x14ac:dyDescent="0.25">
      <c r="A2859" s="5">
        <v>2858</v>
      </c>
      <c r="B2859" s="5" t="s">
        <v>52</v>
      </c>
      <c r="C2859" s="5" t="s">
        <v>13</v>
      </c>
      <c r="D2859" s="5" t="s">
        <v>28</v>
      </c>
      <c r="E2859" s="6">
        <v>44788</v>
      </c>
      <c r="F2859" s="5">
        <v>210.21</v>
      </c>
      <c r="G2859" s="5" t="s">
        <v>82</v>
      </c>
      <c r="H2859" s="5" t="s">
        <v>83</v>
      </c>
    </row>
    <row r="2860" spans="1:8" x14ac:dyDescent="0.25">
      <c r="A2860" s="5">
        <v>2859</v>
      </c>
      <c r="B2860" s="5" t="s">
        <v>44</v>
      </c>
      <c r="C2860" s="5" t="s">
        <v>10</v>
      </c>
      <c r="D2860" s="5" t="s">
        <v>31</v>
      </c>
      <c r="E2860" s="6">
        <v>45340</v>
      </c>
      <c r="F2860" s="5">
        <v>256.63</v>
      </c>
      <c r="G2860" s="5" t="s">
        <v>82</v>
      </c>
      <c r="H2860" s="5" t="s">
        <v>83</v>
      </c>
    </row>
    <row r="2861" spans="1:8" x14ac:dyDescent="0.25">
      <c r="A2861" s="5">
        <v>2860</v>
      </c>
      <c r="B2861" s="5" t="s">
        <v>46</v>
      </c>
      <c r="C2861" s="5" t="s">
        <v>15</v>
      </c>
      <c r="D2861" s="5" t="s">
        <v>22</v>
      </c>
      <c r="E2861" s="6">
        <v>45421</v>
      </c>
      <c r="F2861" s="5">
        <v>758.11</v>
      </c>
      <c r="G2861" s="5" t="s">
        <v>82</v>
      </c>
      <c r="H2861" s="5" t="s">
        <v>83</v>
      </c>
    </row>
    <row r="2862" spans="1:8" x14ac:dyDescent="0.25">
      <c r="A2862" s="5">
        <v>2861</v>
      </c>
      <c r="B2862" s="5" t="s">
        <v>56</v>
      </c>
      <c r="C2862" s="5" t="s">
        <v>4</v>
      </c>
      <c r="D2862" s="5" t="s">
        <v>22</v>
      </c>
      <c r="E2862" s="6">
        <v>44941</v>
      </c>
      <c r="F2862" s="5">
        <v>993.76</v>
      </c>
      <c r="G2862" s="5" t="s">
        <v>81</v>
      </c>
      <c r="H2862" s="6">
        <v>44943</v>
      </c>
    </row>
    <row r="2863" spans="1:8" x14ac:dyDescent="0.25">
      <c r="A2863" s="5">
        <v>2862</v>
      </c>
      <c r="B2863" s="5" t="s">
        <v>70</v>
      </c>
      <c r="C2863" s="5" t="s">
        <v>4</v>
      </c>
      <c r="D2863" s="5" t="s">
        <v>22</v>
      </c>
      <c r="E2863" s="6">
        <v>44999</v>
      </c>
      <c r="F2863" s="5">
        <v>849.58</v>
      </c>
      <c r="G2863" s="5" t="s">
        <v>81</v>
      </c>
      <c r="H2863" s="6">
        <v>45001</v>
      </c>
    </row>
    <row r="2864" spans="1:8" x14ac:dyDescent="0.25">
      <c r="A2864" s="5">
        <v>2863</v>
      </c>
      <c r="B2864" s="5" t="s">
        <v>56</v>
      </c>
      <c r="C2864" s="5" t="s">
        <v>2</v>
      </c>
      <c r="D2864" s="5" t="s">
        <v>31</v>
      </c>
      <c r="E2864" s="6">
        <v>45198</v>
      </c>
      <c r="F2864" s="5">
        <v>858.49</v>
      </c>
      <c r="G2864" s="5" t="s">
        <v>81</v>
      </c>
      <c r="H2864" s="6">
        <v>45199</v>
      </c>
    </row>
    <row r="2865" spans="1:8" x14ac:dyDescent="0.25">
      <c r="A2865" s="5">
        <v>2864</v>
      </c>
      <c r="B2865" s="5" t="s">
        <v>72</v>
      </c>
      <c r="C2865" s="5" t="s">
        <v>5</v>
      </c>
      <c r="D2865" s="5" t="s">
        <v>29</v>
      </c>
      <c r="E2865" s="6">
        <v>44941</v>
      </c>
      <c r="F2865" s="5">
        <v>514.6</v>
      </c>
      <c r="G2865" s="5" t="s">
        <v>81</v>
      </c>
      <c r="H2865" s="6">
        <v>44945</v>
      </c>
    </row>
    <row r="2866" spans="1:8" x14ac:dyDescent="0.25">
      <c r="A2866" s="5">
        <v>2865</v>
      </c>
      <c r="B2866" s="5" t="s">
        <v>38</v>
      </c>
      <c r="C2866" s="5" t="s">
        <v>7</v>
      </c>
      <c r="D2866" s="5" t="s">
        <v>24</v>
      </c>
      <c r="E2866" s="6">
        <v>45365</v>
      </c>
      <c r="F2866" s="5">
        <v>614.13</v>
      </c>
      <c r="G2866" s="5" t="s">
        <v>82</v>
      </c>
      <c r="H2866" s="5" t="s">
        <v>83</v>
      </c>
    </row>
    <row r="2867" spans="1:8" x14ac:dyDescent="0.25">
      <c r="A2867" s="5">
        <v>2866</v>
      </c>
      <c r="B2867" s="5" t="s">
        <v>56</v>
      </c>
      <c r="C2867" s="5" t="s">
        <v>10</v>
      </c>
      <c r="D2867" s="5" t="s">
        <v>20</v>
      </c>
      <c r="E2867" s="6">
        <v>44961</v>
      </c>
      <c r="F2867" s="5">
        <v>904.9</v>
      </c>
      <c r="G2867" s="5" t="s">
        <v>81</v>
      </c>
      <c r="H2867" s="6">
        <v>44967</v>
      </c>
    </row>
    <row r="2868" spans="1:8" x14ac:dyDescent="0.25">
      <c r="A2868" s="5">
        <v>2867</v>
      </c>
      <c r="B2868" s="5" t="s">
        <v>60</v>
      </c>
      <c r="C2868" s="5" t="s">
        <v>14</v>
      </c>
      <c r="D2868" s="5" t="s">
        <v>24</v>
      </c>
      <c r="E2868" s="6">
        <v>45258</v>
      </c>
      <c r="F2868" s="5">
        <v>633.25</v>
      </c>
      <c r="G2868" s="5" t="s">
        <v>82</v>
      </c>
      <c r="H2868" s="5" t="s">
        <v>83</v>
      </c>
    </row>
    <row r="2869" spans="1:8" x14ac:dyDescent="0.25">
      <c r="A2869" s="5">
        <v>2868</v>
      </c>
      <c r="B2869" s="5" t="s">
        <v>52</v>
      </c>
      <c r="C2869" s="5" t="s">
        <v>15</v>
      </c>
      <c r="D2869" s="5" t="s">
        <v>32</v>
      </c>
      <c r="E2869" s="6">
        <v>45038</v>
      </c>
      <c r="F2869" s="5">
        <v>661.44</v>
      </c>
      <c r="G2869" s="5" t="s">
        <v>81</v>
      </c>
      <c r="H2869" s="6">
        <v>45058</v>
      </c>
    </row>
    <row r="2870" spans="1:8" x14ac:dyDescent="0.25">
      <c r="A2870" s="5">
        <v>2869</v>
      </c>
      <c r="B2870" s="5" t="s">
        <v>40</v>
      </c>
      <c r="C2870" s="5" t="s">
        <v>2</v>
      </c>
      <c r="D2870" s="5" t="s">
        <v>28</v>
      </c>
      <c r="E2870" s="6">
        <v>45012</v>
      </c>
      <c r="F2870" s="5">
        <v>125.95</v>
      </c>
      <c r="G2870" s="5" t="s">
        <v>82</v>
      </c>
      <c r="H2870" s="5" t="s">
        <v>83</v>
      </c>
    </row>
    <row r="2871" spans="1:8" x14ac:dyDescent="0.25">
      <c r="A2871" s="5">
        <v>2870</v>
      </c>
      <c r="B2871" s="5" t="s">
        <v>74</v>
      </c>
      <c r="C2871" s="5" t="s">
        <v>5</v>
      </c>
      <c r="D2871" s="5" t="s">
        <v>30</v>
      </c>
      <c r="E2871" s="6">
        <v>45060</v>
      </c>
      <c r="F2871" s="5">
        <v>577.27</v>
      </c>
      <c r="G2871" s="5" t="s">
        <v>82</v>
      </c>
      <c r="H2871" s="5" t="s">
        <v>83</v>
      </c>
    </row>
    <row r="2872" spans="1:8" x14ac:dyDescent="0.25">
      <c r="A2872" s="5">
        <v>2871</v>
      </c>
      <c r="B2872" s="5" t="s">
        <v>44</v>
      </c>
      <c r="C2872" s="5" t="s">
        <v>7</v>
      </c>
      <c r="D2872" s="5" t="s">
        <v>24</v>
      </c>
      <c r="E2872" s="6">
        <v>45481</v>
      </c>
      <c r="F2872" s="5">
        <v>757.83</v>
      </c>
      <c r="G2872" s="5" t="s">
        <v>81</v>
      </c>
      <c r="H2872" s="6">
        <v>45489</v>
      </c>
    </row>
    <row r="2873" spans="1:8" x14ac:dyDescent="0.25">
      <c r="A2873" s="5">
        <v>2872</v>
      </c>
      <c r="B2873" s="5" t="s">
        <v>42</v>
      </c>
      <c r="C2873" s="5" t="s">
        <v>10</v>
      </c>
      <c r="D2873" s="5" t="s">
        <v>24</v>
      </c>
      <c r="E2873" s="6">
        <v>45364</v>
      </c>
      <c r="F2873" s="5">
        <v>772.57</v>
      </c>
      <c r="G2873" s="5" t="s">
        <v>81</v>
      </c>
      <c r="H2873" s="6">
        <v>45370</v>
      </c>
    </row>
    <row r="2874" spans="1:8" x14ac:dyDescent="0.25">
      <c r="A2874" s="5">
        <v>2873</v>
      </c>
      <c r="B2874" s="5" t="s">
        <v>40</v>
      </c>
      <c r="C2874" s="5" t="s">
        <v>15</v>
      </c>
      <c r="D2874" s="5" t="s">
        <v>31</v>
      </c>
      <c r="E2874" s="6">
        <v>45270</v>
      </c>
      <c r="F2874" s="5">
        <v>192.16</v>
      </c>
      <c r="G2874" s="5" t="s">
        <v>81</v>
      </c>
      <c r="H2874" s="6">
        <v>45290</v>
      </c>
    </row>
    <row r="2875" spans="1:8" x14ac:dyDescent="0.25">
      <c r="A2875" s="5">
        <v>2874</v>
      </c>
      <c r="B2875" s="5" t="s">
        <v>60</v>
      </c>
      <c r="C2875" s="5" t="s">
        <v>2</v>
      </c>
      <c r="D2875" s="5" t="s">
        <v>29</v>
      </c>
      <c r="E2875" s="6">
        <v>45121</v>
      </c>
      <c r="F2875" s="5">
        <v>752.29</v>
      </c>
      <c r="G2875" s="5" t="s">
        <v>82</v>
      </c>
      <c r="H2875" s="5" t="s">
        <v>83</v>
      </c>
    </row>
    <row r="2876" spans="1:8" x14ac:dyDescent="0.25">
      <c r="A2876" s="5">
        <v>2875</v>
      </c>
      <c r="B2876" s="5" t="s">
        <v>72</v>
      </c>
      <c r="C2876" s="5" t="s">
        <v>4</v>
      </c>
      <c r="D2876" s="5" t="s">
        <v>20</v>
      </c>
      <c r="E2876" s="6">
        <v>44959</v>
      </c>
      <c r="F2876" s="5">
        <v>280.33999999999997</v>
      </c>
      <c r="G2876" s="5" t="s">
        <v>81</v>
      </c>
      <c r="H2876" s="6">
        <v>44961</v>
      </c>
    </row>
    <row r="2877" spans="1:8" x14ac:dyDescent="0.25">
      <c r="A2877" s="5">
        <v>2876</v>
      </c>
      <c r="B2877" s="5" t="s">
        <v>38</v>
      </c>
      <c r="C2877" s="5" t="s">
        <v>4</v>
      </c>
      <c r="D2877" s="5" t="s">
        <v>32</v>
      </c>
      <c r="E2877" s="6">
        <v>45452</v>
      </c>
      <c r="F2877" s="5">
        <v>364.8</v>
      </c>
      <c r="G2877" s="5" t="s">
        <v>81</v>
      </c>
      <c r="H2877" s="6">
        <v>45454</v>
      </c>
    </row>
    <row r="2878" spans="1:8" x14ac:dyDescent="0.25">
      <c r="A2878" s="5">
        <v>2877</v>
      </c>
      <c r="B2878" s="5" t="s">
        <v>52</v>
      </c>
      <c r="C2878" s="5" t="s">
        <v>15</v>
      </c>
      <c r="D2878" s="5" t="s">
        <v>28</v>
      </c>
      <c r="E2878" s="6">
        <v>45153</v>
      </c>
      <c r="F2878" s="5">
        <v>250.76</v>
      </c>
      <c r="G2878" s="5" t="s">
        <v>82</v>
      </c>
      <c r="H2878" s="5" t="s">
        <v>83</v>
      </c>
    </row>
    <row r="2879" spans="1:8" x14ac:dyDescent="0.25">
      <c r="A2879" s="5">
        <v>2878</v>
      </c>
      <c r="B2879" s="5" t="s">
        <v>72</v>
      </c>
      <c r="C2879" s="5" t="s">
        <v>2</v>
      </c>
      <c r="D2879" s="5" t="s">
        <v>24</v>
      </c>
      <c r="E2879" s="6">
        <v>45364</v>
      </c>
      <c r="F2879" s="5">
        <v>308.81</v>
      </c>
      <c r="G2879" s="5" t="s">
        <v>81</v>
      </c>
      <c r="H2879" s="6">
        <v>45365</v>
      </c>
    </row>
    <row r="2880" spans="1:8" x14ac:dyDescent="0.25">
      <c r="A2880" s="5">
        <v>2879</v>
      </c>
      <c r="B2880" s="5" t="s">
        <v>36</v>
      </c>
      <c r="C2880" s="5" t="s">
        <v>15</v>
      </c>
      <c r="D2880" s="5" t="s">
        <v>29</v>
      </c>
      <c r="E2880" s="6">
        <v>45208</v>
      </c>
      <c r="F2880" s="5">
        <v>924.24</v>
      </c>
      <c r="G2880" s="5" t="s">
        <v>81</v>
      </c>
      <c r="H2880" s="6">
        <v>45228</v>
      </c>
    </row>
    <row r="2881" spans="1:8" x14ac:dyDescent="0.25">
      <c r="A2881" s="5">
        <v>2880</v>
      </c>
      <c r="B2881" s="5" t="s">
        <v>46</v>
      </c>
      <c r="C2881" s="5" t="s">
        <v>15</v>
      </c>
      <c r="D2881" s="5" t="s">
        <v>30</v>
      </c>
      <c r="E2881" s="6">
        <v>45373</v>
      </c>
      <c r="F2881" s="5">
        <v>110.56</v>
      </c>
      <c r="G2881" s="5" t="s">
        <v>81</v>
      </c>
      <c r="H2881" s="6">
        <v>45393</v>
      </c>
    </row>
    <row r="2882" spans="1:8" x14ac:dyDescent="0.25">
      <c r="A2882" s="5">
        <v>2881</v>
      </c>
      <c r="B2882" s="5" t="s">
        <v>56</v>
      </c>
      <c r="C2882" s="5" t="s">
        <v>4</v>
      </c>
      <c r="D2882" s="5" t="s">
        <v>30</v>
      </c>
      <c r="E2882" s="6">
        <v>45064</v>
      </c>
      <c r="F2882" s="5">
        <v>767.03</v>
      </c>
      <c r="G2882" s="5" t="s">
        <v>81</v>
      </c>
      <c r="H2882" s="6">
        <v>45066</v>
      </c>
    </row>
    <row r="2883" spans="1:8" x14ac:dyDescent="0.25">
      <c r="A2883" s="5">
        <v>2882</v>
      </c>
      <c r="B2883" s="5" t="s">
        <v>66</v>
      </c>
      <c r="C2883" s="5" t="s">
        <v>15</v>
      </c>
      <c r="D2883" s="5" t="s">
        <v>31</v>
      </c>
      <c r="E2883" s="6">
        <v>44867</v>
      </c>
      <c r="F2883" s="5">
        <v>756.17</v>
      </c>
      <c r="G2883" s="5" t="s">
        <v>81</v>
      </c>
      <c r="H2883" s="6">
        <v>44887</v>
      </c>
    </row>
    <row r="2884" spans="1:8" x14ac:dyDescent="0.25">
      <c r="A2884" s="5">
        <v>2883</v>
      </c>
      <c r="B2884" s="5" t="s">
        <v>50</v>
      </c>
      <c r="C2884" s="5" t="s">
        <v>13</v>
      </c>
      <c r="D2884" s="5" t="s">
        <v>30</v>
      </c>
      <c r="E2884" s="6">
        <v>45082</v>
      </c>
      <c r="F2884" s="5">
        <v>968.82</v>
      </c>
      <c r="G2884" s="5" t="s">
        <v>81</v>
      </c>
      <c r="H2884" s="6">
        <v>45097</v>
      </c>
    </row>
    <row r="2885" spans="1:8" x14ac:dyDescent="0.25">
      <c r="A2885" s="5">
        <v>2884</v>
      </c>
      <c r="B2885" s="5" t="s">
        <v>68</v>
      </c>
      <c r="C2885" s="5" t="s">
        <v>10</v>
      </c>
      <c r="D2885" s="5" t="s">
        <v>26</v>
      </c>
      <c r="E2885" s="6">
        <v>45435</v>
      </c>
      <c r="F2885" s="5">
        <v>643.45000000000005</v>
      </c>
      <c r="G2885" s="5" t="s">
        <v>81</v>
      </c>
      <c r="H2885" s="6">
        <v>45441</v>
      </c>
    </row>
    <row r="2886" spans="1:8" x14ac:dyDescent="0.25">
      <c r="A2886" s="5">
        <v>2885</v>
      </c>
      <c r="B2886" s="5" t="s">
        <v>60</v>
      </c>
      <c r="C2886" s="5" t="s">
        <v>11</v>
      </c>
      <c r="D2886" s="5" t="s">
        <v>33</v>
      </c>
      <c r="E2886" s="6">
        <v>45031</v>
      </c>
      <c r="F2886" s="5">
        <v>194.75</v>
      </c>
      <c r="G2886" s="5" t="s">
        <v>81</v>
      </c>
      <c r="H2886" s="6">
        <v>45043</v>
      </c>
    </row>
    <row r="2887" spans="1:8" x14ac:dyDescent="0.25">
      <c r="A2887" s="5">
        <v>2886</v>
      </c>
      <c r="B2887" s="5" t="s">
        <v>56</v>
      </c>
      <c r="C2887" s="5" t="s">
        <v>7</v>
      </c>
      <c r="D2887" s="5" t="s">
        <v>26</v>
      </c>
      <c r="E2887" s="6">
        <v>44827</v>
      </c>
      <c r="F2887" s="5">
        <v>532.99</v>
      </c>
      <c r="G2887" s="5" t="s">
        <v>81</v>
      </c>
      <c r="H2887" s="6">
        <v>44835</v>
      </c>
    </row>
    <row r="2888" spans="1:8" x14ac:dyDescent="0.25">
      <c r="A2888" s="5">
        <v>2887</v>
      </c>
      <c r="B2888" s="5" t="s">
        <v>36</v>
      </c>
      <c r="C2888" s="5" t="s">
        <v>7</v>
      </c>
      <c r="D2888" s="5" t="s">
        <v>29</v>
      </c>
      <c r="E2888" s="6">
        <v>44797</v>
      </c>
      <c r="F2888" s="5">
        <v>101.1</v>
      </c>
      <c r="G2888" s="5" t="s">
        <v>81</v>
      </c>
      <c r="H2888" s="6">
        <v>44805</v>
      </c>
    </row>
    <row r="2889" spans="1:8" x14ac:dyDescent="0.25">
      <c r="A2889" s="5">
        <v>2888</v>
      </c>
      <c r="B2889" s="5" t="s">
        <v>66</v>
      </c>
      <c r="C2889" s="5" t="s">
        <v>5</v>
      </c>
      <c r="D2889" s="5" t="s">
        <v>26</v>
      </c>
      <c r="E2889" s="6">
        <v>44989</v>
      </c>
      <c r="F2889" s="5">
        <v>633.83000000000004</v>
      </c>
      <c r="G2889" s="5" t="s">
        <v>82</v>
      </c>
      <c r="H2889" s="5" t="s">
        <v>83</v>
      </c>
    </row>
    <row r="2890" spans="1:8" x14ac:dyDescent="0.25">
      <c r="A2890" s="5">
        <v>2889</v>
      </c>
      <c r="B2890" s="5" t="s">
        <v>40</v>
      </c>
      <c r="C2890" s="5" t="s">
        <v>15</v>
      </c>
      <c r="D2890" s="5" t="s">
        <v>20</v>
      </c>
      <c r="E2890" s="6">
        <v>45489</v>
      </c>
      <c r="F2890" s="5">
        <v>112.4</v>
      </c>
      <c r="G2890" s="5" t="s">
        <v>81</v>
      </c>
      <c r="H2890" s="6">
        <v>45509</v>
      </c>
    </row>
    <row r="2891" spans="1:8" x14ac:dyDescent="0.25">
      <c r="A2891" s="5">
        <v>2890</v>
      </c>
      <c r="B2891" s="5" t="s">
        <v>60</v>
      </c>
      <c r="C2891" s="5" t="s">
        <v>13</v>
      </c>
      <c r="D2891" s="5" t="s">
        <v>20</v>
      </c>
      <c r="E2891" s="6">
        <v>45246</v>
      </c>
      <c r="F2891" s="5">
        <v>910.31</v>
      </c>
      <c r="G2891" s="5" t="s">
        <v>81</v>
      </c>
      <c r="H2891" s="6">
        <v>45261</v>
      </c>
    </row>
    <row r="2892" spans="1:8" x14ac:dyDescent="0.25">
      <c r="A2892" s="5">
        <v>2891</v>
      </c>
      <c r="B2892" s="5" t="s">
        <v>46</v>
      </c>
      <c r="C2892" s="5" t="s">
        <v>11</v>
      </c>
      <c r="D2892" s="5" t="s">
        <v>31</v>
      </c>
      <c r="E2892" s="6">
        <v>45245</v>
      </c>
      <c r="F2892" s="5">
        <v>999.65</v>
      </c>
      <c r="G2892" s="5" t="s">
        <v>81</v>
      </c>
      <c r="H2892" s="6">
        <v>45257</v>
      </c>
    </row>
    <row r="2893" spans="1:8" x14ac:dyDescent="0.25">
      <c r="A2893" s="5">
        <v>2892</v>
      </c>
      <c r="B2893" s="5" t="s">
        <v>64</v>
      </c>
      <c r="C2893" s="5" t="s">
        <v>4</v>
      </c>
      <c r="D2893" s="5" t="s">
        <v>31</v>
      </c>
      <c r="E2893" s="6">
        <v>44980</v>
      </c>
      <c r="F2893" s="5">
        <v>905.62</v>
      </c>
      <c r="G2893" s="5" t="s">
        <v>81</v>
      </c>
      <c r="H2893" s="6">
        <v>44982</v>
      </c>
    </row>
    <row r="2894" spans="1:8" x14ac:dyDescent="0.25">
      <c r="A2894" s="5">
        <v>2893</v>
      </c>
      <c r="B2894" s="5" t="s">
        <v>60</v>
      </c>
      <c r="C2894" s="5" t="s">
        <v>15</v>
      </c>
      <c r="D2894" s="5" t="s">
        <v>22</v>
      </c>
      <c r="E2894" s="6">
        <v>44856</v>
      </c>
      <c r="F2894" s="5">
        <v>650.77</v>
      </c>
      <c r="G2894" s="5" t="s">
        <v>81</v>
      </c>
      <c r="H2894" s="6">
        <v>44876</v>
      </c>
    </row>
    <row r="2895" spans="1:8" x14ac:dyDescent="0.25">
      <c r="A2895" s="5">
        <v>2894</v>
      </c>
      <c r="B2895" s="5" t="s">
        <v>52</v>
      </c>
      <c r="C2895" s="5" t="s">
        <v>14</v>
      </c>
      <c r="D2895" s="5" t="s">
        <v>22</v>
      </c>
      <c r="E2895" s="6">
        <v>44926</v>
      </c>
      <c r="F2895" s="5">
        <v>945.37</v>
      </c>
      <c r="G2895" s="5" t="s">
        <v>81</v>
      </c>
      <c r="H2895" s="6">
        <v>44944</v>
      </c>
    </row>
    <row r="2896" spans="1:8" x14ac:dyDescent="0.25">
      <c r="A2896" s="5">
        <v>2895</v>
      </c>
      <c r="B2896" s="5" t="s">
        <v>42</v>
      </c>
      <c r="C2896" s="5" t="s">
        <v>2</v>
      </c>
      <c r="D2896" s="5" t="s">
        <v>29</v>
      </c>
      <c r="E2896" s="6">
        <v>45362</v>
      </c>
      <c r="F2896" s="5">
        <v>489.58</v>
      </c>
      <c r="G2896" s="5" t="s">
        <v>81</v>
      </c>
      <c r="H2896" s="6">
        <v>45363</v>
      </c>
    </row>
    <row r="2897" spans="1:8" x14ac:dyDescent="0.25">
      <c r="A2897" s="5">
        <v>2896</v>
      </c>
      <c r="B2897" s="5" t="s">
        <v>68</v>
      </c>
      <c r="C2897" s="5" t="s">
        <v>15</v>
      </c>
      <c r="D2897" s="5" t="s">
        <v>30</v>
      </c>
      <c r="E2897" s="6">
        <v>45378</v>
      </c>
      <c r="F2897" s="5">
        <v>394.93</v>
      </c>
      <c r="G2897" s="5" t="s">
        <v>81</v>
      </c>
      <c r="H2897" s="6">
        <v>45398</v>
      </c>
    </row>
    <row r="2898" spans="1:8" x14ac:dyDescent="0.25">
      <c r="A2898" s="5">
        <v>2897</v>
      </c>
      <c r="B2898" s="5" t="s">
        <v>62</v>
      </c>
      <c r="C2898" s="5" t="s">
        <v>4</v>
      </c>
      <c r="D2898" s="5" t="s">
        <v>31</v>
      </c>
      <c r="E2898" s="6">
        <v>44895</v>
      </c>
      <c r="F2898" s="5">
        <v>792.13</v>
      </c>
      <c r="G2898" s="5" t="s">
        <v>81</v>
      </c>
      <c r="H2898" s="6">
        <v>44897</v>
      </c>
    </row>
    <row r="2899" spans="1:8" x14ac:dyDescent="0.25">
      <c r="A2899" s="5">
        <v>2898</v>
      </c>
      <c r="B2899" s="5" t="s">
        <v>54</v>
      </c>
      <c r="C2899" s="5" t="s">
        <v>9</v>
      </c>
      <c r="D2899" s="5" t="s">
        <v>29</v>
      </c>
      <c r="E2899" s="6">
        <v>44902</v>
      </c>
      <c r="F2899" s="5">
        <v>190.48</v>
      </c>
      <c r="G2899" s="5" t="s">
        <v>81</v>
      </c>
      <c r="H2899" s="6">
        <v>44912</v>
      </c>
    </row>
    <row r="2900" spans="1:8" x14ac:dyDescent="0.25">
      <c r="A2900" s="5">
        <v>2899</v>
      </c>
      <c r="B2900" s="5" t="s">
        <v>72</v>
      </c>
      <c r="C2900" s="5" t="s">
        <v>10</v>
      </c>
      <c r="D2900" s="5" t="s">
        <v>22</v>
      </c>
      <c r="E2900" s="6">
        <v>44901</v>
      </c>
      <c r="F2900" s="5">
        <v>899.93</v>
      </c>
      <c r="G2900" s="5" t="s">
        <v>81</v>
      </c>
      <c r="H2900" s="6">
        <v>44907</v>
      </c>
    </row>
    <row r="2901" spans="1:8" x14ac:dyDescent="0.25">
      <c r="A2901" s="5">
        <v>2900</v>
      </c>
      <c r="B2901" s="5" t="s">
        <v>72</v>
      </c>
      <c r="C2901" s="5" t="s">
        <v>11</v>
      </c>
      <c r="D2901" s="5" t="s">
        <v>31</v>
      </c>
      <c r="E2901" s="6">
        <v>45345</v>
      </c>
      <c r="F2901" s="5">
        <v>676.23</v>
      </c>
      <c r="G2901" s="5" t="s">
        <v>82</v>
      </c>
      <c r="H2901" s="5" t="s">
        <v>83</v>
      </c>
    </row>
    <row r="2902" spans="1:8" x14ac:dyDescent="0.25">
      <c r="A2902" s="5">
        <v>2901</v>
      </c>
      <c r="B2902" s="5" t="s">
        <v>46</v>
      </c>
      <c r="C2902" s="5" t="s">
        <v>10</v>
      </c>
      <c r="D2902" s="5" t="s">
        <v>22</v>
      </c>
      <c r="E2902" s="6">
        <v>45429</v>
      </c>
      <c r="F2902" s="5">
        <v>972.14</v>
      </c>
      <c r="G2902" s="5" t="s">
        <v>81</v>
      </c>
      <c r="H2902" s="6">
        <v>45435</v>
      </c>
    </row>
    <row r="2903" spans="1:8" x14ac:dyDescent="0.25">
      <c r="A2903" s="5">
        <v>2902</v>
      </c>
      <c r="B2903" s="5" t="s">
        <v>68</v>
      </c>
      <c r="C2903" s="5" t="s">
        <v>13</v>
      </c>
      <c r="D2903" s="5" t="s">
        <v>28</v>
      </c>
      <c r="E2903" s="6">
        <v>44839</v>
      </c>
      <c r="F2903" s="5">
        <v>704.85</v>
      </c>
      <c r="G2903" s="5" t="s">
        <v>81</v>
      </c>
      <c r="H2903" s="6">
        <v>44854</v>
      </c>
    </row>
    <row r="2904" spans="1:8" x14ac:dyDescent="0.25">
      <c r="A2904" s="5">
        <v>2903</v>
      </c>
      <c r="B2904" s="5" t="s">
        <v>54</v>
      </c>
      <c r="C2904" s="5" t="s">
        <v>13</v>
      </c>
      <c r="D2904" s="5" t="s">
        <v>22</v>
      </c>
      <c r="E2904" s="6">
        <v>44884</v>
      </c>
      <c r="F2904" s="5">
        <v>154.72999999999999</v>
      </c>
      <c r="G2904" s="5" t="s">
        <v>81</v>
      </c>
      <c r="H2904" s="6">
        <v>44899</v>
      </c>
    </row>
    <row r="2905" spans="1:8" x14ac:dyDescent="0.25">
      <c r="A2905" s="5">
        <v>2904</v>
      </c>
      <c r="B2905" s="5" t="s">
        <v>70</v>
      </c>
      <c r="C2905" s="5" t="s">
        <v>15</v>
      </c>
      <c r="D2905" s="5" t="s">
        <v>33</v>
      </c>
      <c r="E2905" s="6">
        <v>45326</v>
      </c>
      <c r="F2905" s="5">
        <v>512.48</v>
      </c>
      <c r="G2905" s="5" t="s">
        <v>81</v>
      </c>
      <c r="H2905" s="6">
        <v>45346</v>
      </c>
    </row>
    <row r="2906" spans="1:8" x14ac:dyDescent="0.25">
      <c r="A2906" s="5">
        <v>2905</v>
      </c>
      <c r="B2906" s="5" t="s">
        <v>42</v>
      </c>
      <c r="C2906" s="5" t="s">
        <v>9</v>
      </c>
      <c r="D2906" s="5" t="s">
        <v>20</v>
      </c>
      <c r="E2906" s="6">
        <v>45338</v>
      </c>
      <c r="F2906" s="5">
        <v>864.21</v>
      </c>
      <c r="G2906" s="5" t="s">
        <v>82</v>
      </c>
      <c r="H2906" s="5" t="s">
        <v>83</v>
      </c>
    </row>
    <row r="2907" spans="1:8" x14ac:dyDescent="0.25">
      <c r="A2907" s="5">
        <v>2906</v>
      </c>
      <c r="B2907" s="5" t="s">
        <v>62</v>
      </c>
      <c r="C2907" s="5" t="s">
        <v>11</v>
      </c>
      <c r="D2907" s="5" t="s">
        <v>24</v>
      </c>
      <c r="E2907" s="6">
        <v>45393</v>
      </c>
      <c r="F2907" s="5">
        <v>846.82</v>
      </c>
      <c r="G2907" s="5" t="s">
        <v>81</v>
      </c>
      <c r="H2907" s="6">
        <v>45405</v>
      </c>
    </row>
    <row r="2908" spans="1:8" x14ac:dyDescent="0.25">
      <c r="A2908" s="5">
        <v>2907</v>
      </c>
      <c r="B2908" s="5" t="s">
        <v>46</v>
      </c>
      <c r="C2908" s="5" t="s">
        <v>15</v>
      </c>
      <c r="D2908" s="5" t="s">
        <v>29</v>
      </c>
      <c r="E2908" s="6">
        <v>44993</v>
      </c>
      <c r="F2908" s="5">
        <v>602.4</v>
      </c>
      <c r="G2908" s="5" t="s">
        <v>81</v>
      </c>
      <c r="H2908" s="6">
        <v>45013</v>
      </c>
    </row>
    <row r="2909" spans="1:8" x14ac:dyDescent="0.25">
      <c r="A2909" s="5">
        <v>2908</v>
      </c>
      <c r="B2909" s="5" t="s">
        <v>72</v>
      </c>
      <c r="C2909" s="5" t="s">
        <v>2</v>
      </c>
      <c r="D2909" s="5" t="s">
        <v>22</v>
      </c>
      <c r="E2909" s="6">
        <v>45300</v>
      </c>
      <c r="F2909" s="5">
        <v>192.13</v>
      </c>
      <c r="G2909" s="5" t="s">
        <v>81</v>
      </c>
      <c r="H2909" s="6">
        <v>45301</v>
      </c>
    </row>
    <row r="2910" spans="1:8" x14ac:dyDescent="0.25">
      <c r="A2910" s="5">
        <v>2909</v>
      </c>
      <c r="B2910" s="5" t="s">
        <v>36</v>
      </c>
      <c r="C2910" s="5" t="s">
        <v>14</v>
      </c>
      <c r="D2910" s="5" t="s">
        <v>24</v>
      </c>
      <c r="E2910" s="6">
        <v>45405</v>
      </c>
      <c r="F2910" s="5">
        <v>437.17</v>
      </c>
      <c r="G2910" s="5" t="s">
        <v>81</v>
      </c>
      <c r="H2910" s="6">
        <v>45423</v>
      </c>
    </row>
    <row r="2911" spans="1:8" x14ac:dyDescent="0.25">
      <c r="A2911" s="5">
        <v>2910</v>
      </c>
      <c r="B2911" s="5" t="s">
        <v>60</v>
      </c>
      <c r="C2911" s="5" t="s">
        <v>14</v>
      </c>
      <c r="D2911" s="5" t="s">
        <v>20</v>
      </c>
      <c r="E2911" s="6">
        <v>45193</v>
      </c>
      <c r="F2911" s="5">
        <v>312.45999999999998</v>
      </c>
      <c r="G2911" s="5" t="s">
        <v>82</v>
      </c>
      <c r="H2911" s="5" t="s">
        <v>83</v>
      </c>
    </row>
    <row r="2912" spans="1:8" x14ac:dyDescent="0.25">
      <c r="A2912" s="5">
        <v>2911</v>
      </c>
      <c r="B2912" s="5" t="s">
        <v>62</v>
      </c>
      <c r="C2912" s="5" t="s">
        <v>11</v>
      </c>
      <c r="D2912" s="5" t="s">
        <v>29</v>
      </c>
      <c r="E2912" s="6">
        <v>44920</v>
      </c>
      <c r="F2912" s="5">
        <v>415.86</v>
      </c>
      <c r="G2912" s="5" t="s">
        <v>82</v>
      </c>
      <c r="H2912" s="5" t="s">
        <v>83</v>
      </c>
    </row>
    <row r="2913" spans="1:8" x14ac:dyDescent="0.25">
      <c r="A2913" s="5">
        <v>2912</v>
      </c>
      <c r="B2913" s="5" t="s">
        <v>60</v>
      </c>
      <c r="C2913" s="5" t="s">
        <v>11</v>
      </c>
      <c r="D2913" s="5" t="s">
        <v>22</v>
      </c>
      <c r="E2913" s="6">
        <v>44973</v>
      </c>
      <c r="F2913" s="5">
        <v>864.79</v>
      </c>
      <c r="G2913" s="5" t="s">
        <v>81</v>
      </c>
      <c r="H2913" s="6">
        <v>44985</v>
      </c>
    </row>
    <row r="2914" spans="1:8" x14ac:dyDescent="0.25">
      <c r="A2914" s="5">
        <v>2913</v>
      </c>
      <c r="B2914" s="5" t="s">
        <v>68</v>
      </c>
      <c r="C2914" s="5" t="s">
        <v>7</v>
      </c>
      <c r="D2914" s="5" t="s">
        <v>24</v>
      </c>
      <c r="E2914" s="6">
        <v>44917</v>
      </c>
      <c r="F2914" s="5">
        <v>499.08</v>
      </c>
      <c r="G2914" s="5" t="s">
        <v>82</v>
      </c>
      <c r="H2914" s="5" t="s">
        <v>83</v>
      </c>
    </row>
    <row r="2915" spans="1:8" x14ac:dyDescent="0.25">
      <c r="A2915" s="5">
        <v>2914</v>
      </c>
      <c r="B2915" s="5" t="s">
        <v>52</v>
      </c>
      <c r="C2915" s="5" t="s">
        <v>7</v>
      </c>
      <c r="D2915" s="5" t="s">
        <v>26</v>
      </c>
      <c r="E2915" s="6">
        <v>45402</v>
      </c>
      <c r="F2915" s="5">
        <v>814.63</v>
      </c>
      <c r="G2915" s="5" t="s">
        <v>82</v>
      </c>
      <c r="H2915" s="5" t="s">
        <v>83</v>
      </c>
    </row>
    <row r="2916" spans="1:8" x14ac:dyDescent="0.25">
      <c r="A2916" s="5">
        <v>2915</v>
      </c>
      <c r="B2916" s="5" t="s">
        <v>50</v>
      </c>
      <c r="C2916" s="5" t="s">
        <v>13</v>
      </c>
      <c r="D2916" s="5" t="s">
        <v>30</v>
      </c>
      <c r="E2916" s="6">
        <v>45202</v>
      </c>
      <c r="F2916" s="5">
        <v>800.54</v>
      </c>
      <c r="G2916" s="5" t="s">
        <v>81</v>
      </c>
      <c r="H2916" s="6">
        <v>45217</v>
      </c>
    </row>
    <row r="2917" spans="1:8" x14ac:dyDescent="0.25">
      <c r="A2917" s="5">
        <v>2916</v>
      </c>
      <c r="B2917" s="5" t="s">
        <v>44</v>
      </c>
      <c r="C2917" s="5" t="s">
        <v>5</v>
      </c>
      <c r="D2917" s="5" t="s">
        <v>33</v>
      </c>
      <c r="E2917" s="6">
        <v>45324</v>
      </c>
      <c r="F2917" s="5">
        <v>757.69</v>
      </c>
      <c r="G2917" s="5" t="s">
        <v>82</v>
      </c>
      <c r="H2917" s="5" t="s">
        <v>83</v>
      </c>
    </row>
    <row r="2918" spans="1:8" x14ac:dyDescent="0.25">
      <c r="A2918" s="5">
        <v>2917</v>
      </c>
      <c r="B2918" s="5" t="s">
        <v>56</v>
      </c>
      <c r="C2918" s="5" t="s">
        <v>4</v>
      </c>
      <c r="D2918" s="5" t="s">
        <v>32</v>
      </c>
      <c r="E2918" s="6">
        <v>44992</v>
      </c>
      <c r="F2918" s="5">
        <v>353.13</v>
      </c>
      <c r="G2918" s="5" t="s">
        <v>81</v>
      </c>
      <c r="H2918" s="6">
        <v>44994</v>
      </c>
    </row>
    <row r="2919" spans="1:8" x14ac:dyDescent="0.25">
      <c r="A2919" s="5">
        <v>2918</v>
      </c>
      <c r="B2919" s="5" t="s">
        <v>54</v>
      </c>
      <c r="C2919" s="5" t="s">
        <v>11</v>
      </c>
      <c r="D2919" s="5" t="s">
        <v>22</v>
      </c>
      <c r="E2919" s="6">
        <v>45060</v>
      </c>
      <c r="F2919" s="5">
        <v>667.96</v>
      </c>
      <c r="G2919" s="5" t="s">
        <v>81</v>
      </c>
      <c r="H2919" s="6">
        <v>45072</v>
      </c>
    </row>
    <row r="2920" spans="1:8" x14ac:dyDescent="0.25">
      <c r="A2920" s="5">
        <v>2919</v>
      </c>
      <c r="B2920" s="5" t="s">
        <v>44</v>
      </c>
      <c r="C2920" s="5" t="s">
        <v>9</v>
      </c>
      <c r="D2920" s="5" t="s">
        <v>29</v>
      </c>
      <c r="E2920" s="6">
        <v>44806</v>
      </c>
      <c r="F2920" s="5">
        <v>580.98</v>
      </c>
      <c r="G2920" s="5" t="s">
        <v>82</v>
      </c>
      <c r="H2920" s="5" t="s">
        <v>83</v>
      </c>
    </row>
    <row r="2921" spans="1:8" x14ac:dyDescent="0.25">
      <c r="A2921" s="5">
        <v>2920</v>
      </c>
      <c r="B2921" s="5" t="s">
        <v>52</v>
      </c>
      <c r="C2921" s="5" t="s">
        <v>14</v>
      </c>
      <c r="D2921" s="5" t="s">
        <v>26</v>
      </c>
      <c r="E2921" s="6">
        <v>45066</v>
      </c>
      <c r="F2921" s="5">
        <v>906.3</v>
      </c>
      <c r="G2921" s="5" t="s">
        <v>82</v>
      </c>
      <c r="H2921" s="5" t="s">
        <v>83</v>
      </c>
    </row>
    <row r="2922" spans="1:8" x14ac:dyDescent="0.25">
      <c r="A2922" s="5">
        <v>2921</v>
      </c>
      <c r="B2922" s="5" t="s">
        <v>74</v>
      </c>
      <c r="C2922" s="5" t="s">
        <v>7</v>
      </c>
      <c r="D2922" s="5" t="s">
        <v>33</v>
      </c>
      <c r="E2922" s="6">
        <v>45202</v>
      </c>
      <c r="F2922" s="5">
        <v>241.4</v>
      </c>
      <c r="G2922" s="5" t="s">
        <v>81</v>
      </c>
      <c r="H2922" s="6">
        <v>45210</v>
      </c>
    </row>
    <row r="2923" spans="1:8" x14ac:dyDescent="0.25">
      <c r="A2923" s="5">
        <v>2922</v>
      </c>
      <c r="B2923" s="5" t="s">
        <v>44</v>
      </c>
      <c r="C2923" s="5" t="s">
        <v>14</v>
      </c>
      <c r="D2923" s="5" t="s">
        <v>32</v>
      </c>
      <c r="E2923" s="6">
        <v>44813</v>
      </c>
      <c r="F2923" s="5">
        <v>445.76</v>
      </c>
      <c r="G2923" s="5" t="s">
        <v>81</v>
      </c>
      <c r="H2923" s="6">
        <v>44831</v>
      </c>
    </row>
    <row r="2924" spans="1:8" x14ac:dyDescent="0.25">
      <c r="A2924" s="5">
        <v>2923</v>
      </c>
      <c r="B2924" s="5" t="s">
        <v>48</v>
      </c>
      <c r="C2924" s="5" t="s">
        <v>4</v>
      </c>
      <c r="D2924" s="5" t="s">
        <v>33</v>
      </c>
      <c r="E2924" s="6">
        <v>44854</v>
      </c>
      <c r="F2924" s="5">
        <v>377.68</v>
      </c>
      <c r="G2924" s="5" t="s">
        <v>81</v>
      </c>
      <c r="H2924" s="6">
        <v>44856</v>
      </c>
    </row>
    <row r="2925" spans="1:8" x14ac:dyDescent="0.25">
      <c r="A2925" s="5">
        <v>2924</v>
      </c>
      <c r="B2925" s="5" t="s">
        <v>52</v>
      </c>
      <c r="C2925" s="5" t="s">
        <v>4</v>
      </c>
      <c r="D2925" s="5" t="s">
        <v>22</v>
      </c>
      <c r="E2925" s="6">
        <v>44878</v>
      </c>
      <c r="F2925" s="5">
        <v>454.38</v>
      </c>
      <c r="G2925" s="5" t="s">
        <v>81</v>
      </c>
      <c r="H2925" s="6">
        <v>44880</v>
      </c>
    </row>
    <row r="2926" spans="1:8" x14ac:dyDescent="0.25">
      <c r="A2926" s="5">
        <v>2925</v>
      </c>
      <c r="B2926" s="5" t="s">
        <v>42</v>
      </c>
      <c r="C2926" s="5" t="s">
        <v>11</v>
      </c>
      <c r="D2926" s="5" t="s">
        <v>31</v>
      </c>
      <c r="E2926" s="6">
        <v>45168</v>
      </c>
      <c r="F2926" s="5">
        <v>339.19</v>
      </c>
      <c r="G2926" s="5" t="s">
        <v>82</v>
      </c>
      <c r="H2926" s="5" t="s">
        <v>83</v>
      </c>
    </row>
    <row r="2927" spans="1:8" x14ac:dyDescent="0.25">
      <c r="A2927" s="5">
        <v>2926</v>
      </c>
      <c r="B2927" s="5" t="s">
        <v>42</v>
      </c>
      <c r="C2927" s="5" t="s">
        <v>2</v>
      </c>
      <c r="D2927" s="5" t="s">
        <v>22</v>
      </c>
      <c r="E2927" s="6">
        <v>45503</v>
      </c>
      <c r="F2927" s="5">
        <v>536.9</v>
      </c>
      <c r="G2927" s="5" t="s">
        <v>82</v>
      </c>
      <c r="H2927" s="5" t="s">
        <v>83</v>
      </c>
    </row>
    <row r="2928" spans="1:8" x14ac:dyDescent="0.25">
      <c r="A2928" s="5">
        <v>2927</v>
      </c>
      <c r="B2928" s="5" t="s">
        <v>70</v>
      </c>
      <c r="C2928" s="5" t="s">
        <v>7</v>
      </c>
      <c r="D2928" s="5" t="s">
        <v>28</v>
      </c>
      <c r="E2928" s="6">
        <v>44933</v>
      </c>
      <c r="F2928" s="5">
        <v>287.72000000000003</v>
      </c>
      <c r="G2928" s="5" t="s">
        <v>81</v>
      </c>
      <c r="H2928" s="6">
        <v>44941</v>
      </c>
    </row>
    <row r="2929" spans="1:8" x14ac:dyDescent="0.25">
      <c r="A2929" s="5">
        <v>2928</v>
      </c>
      <c r="B2929" s="5" t="s">
        <v>48</v>
      </c>
      <c r="C2929" s="5" t="s">
        <v>4</v>
      </c>
      <c r="D2929" s="5" t="s">
        <v>33</v>
      </c>
      <c r="E2929" s="6">
        <v>45229</v>
      </c>
      <c r="F2929" s="5">
        <v>924.69</v>
      </c>
      <c r="G2929" s="5" t="s">
        <v>81</v>
      </c>
      <c r="H2929" s="6">
        <v>45231</v>
      </c>
    </row>
    <row r="2930" spans="1:8" x14ac:dyDescent="0.25">
      <c r="A2930" s="5">
        <v>2929</v>
      </c>
      <c r="B2930" s="5" t="s">
        <v>68</v>
      </c>
      <c r="C2930" s="5" t="s">
        <v>5</v>
      </c>
      <c r="D2930" s="5" t="s">
        <v>30</v>
      </c>
      <c r="E2930" s="6">
        <v>45261</v>
      </c>
      <c r="F2930" s="5">
        <v>450.62</v>
      </c>
      <c r="G2930" s="5" t="s">
        <v>82</v>
      </c>
      <c r="H2930" s="5" t="s">
        <v>83</v>
      </c>
    </row>
    <row r="2931" spans="1:8" x14ac:dyDescent="0.25">
      <c r="A2931" s="5">
        <v>2930</v>
      </c>
      <c r="B2931" s="5" t="s">
        <v>74</v>
      </c>
      <c r="C2931" s="5" t="s">
        <v>7</v>
      </c>
      <c r="D2931" s="5" t="s">
        <v>31</v>
      </c>
      <c r="E2931" s="6">
        <v>45285</v>
      </c>
      <c r="F2931" s="5">
        <v>568.73</v>
      </c>
      <c r="G2931" s="5" t="s">
        <v>81</v>
      </c>
      <c r="H2931" s="6">
        <v>45293</v>
      </c>
    </row>
    <row r="2932" spans="1:8" x14ac:dyDescent="0.25">
      <c r="A2932" s="5">
        <v>2931</v>
      </c>
      <c r="B2932" s="5" t="s">
        <v>42</v>
      </c>
      <c r="C2932" s="5" t="s">
        <v>15</v>
      </c>
      <c r="D2932" s="5" t="s">
        <v>20</v>
      </c>
      <c r="E2932" s="6">
        <v>45058</v>
      </c>
      <c r="F2932" s="5">
        <v>684.26</v>
      </c>
      <c r="G2932" s="5" t="s">
        <v>81</v>
      </c>
      <c r="H2932" s="6">
        <v>45078</v>
      </c>
    </row>
    <row r="2933" spans="1:8" x14ac:dyDescent="0.25">
      <c r="A2933" s="5">
        <v>2932</v>
      </c>
      <c r="B2933" s="5" t="s">
        <v>46</v>
      </c>
      <c r="C2933" s="5" t="s">
        <v>13</v>
      </c>
      <c r="D2933" s="5" t="s">
        <v>33</v>
      </c>
      <c r="E2933" s="6">
        <v>45286</v>
      </c>
      <c r="F2933" s="5">
        <v>171</v>
      </c>
      <c r="G2933" s="5" t="s">
        <v>82</v>
      </c>
      <c r="H2933" s="5" t="s">
        <v>83</v>
      </c>
    </row>
    <row r="2934" spans="1:8" x14ac:dyDescent="0.25">
      <c r="A2934" s="5">
        <v>2933</v>
      </c>
      <c r="B2934" s="5" t="s">
        <v>56</v>
      </c>
      <c r="C2934" s="5" t="s">
        <v>9</v>
      </c>
      <c r="D2934" s="5" t="s">
        <v>20</v>
      </c>
      <c r="E2934" s="6">
        <v>45363</v>
      </c>
      <c r="F2934" s="5">
        <v>695.1</v>
      </c>
      <c r="G2934" s="5" t="s">
        <v>81</v>
      </c>
      <c r="H2934" s="6">
        <v>45373</v>
      </c>
    </row>
    <row r="2935" spans="1:8" x14ac:dyDescent="0.25">
      <c r="A2935" s="5">
        <v>2934</v>
      </c>
      <c r="B2935" s="5" t="s">
        <v>42</v>
      </c>
      <c r="C2935" s="5" t="s">
        <v>9</v>
      </c>
      <c r="D2935" s="5" t="s">
        <v>31</v>
      </c>
      <c r="E2935" s="6">
        <v>45376</v>
      </c>
      <c r="F2935" s="5">
        <v>351.96</v>
      </c>
      <c r="G2935" s="5" t="s">
        <v>82</v>
      </c>
      <c r="H2935" s="5" t="s">
        <v>83</v>
      </c>
    </row>
    <row r="2936" spans="1:8" x14ac:dyDescent="0.25">
      <c r="A2936" s="5">
        <v>2935</v>
      </c>
      <c r="B2936" s="5" t="s">
        <v>54</v>
      </c>
      <c r="C2936" s="5" t="s">
        <v>13</v>
      </c>
      <c r="D2936" s="5" t="s">
        <v>29</v>
      </c>
      <c r="E2936" s="6">
        <v>45482</v>
      </c>
      <c r="F2936" s="5">
        <v>726.27</v>
      </c>
      <c r="G2936" s="5" t="s">
        <v>82</v>
      </c>
      <c r="H2936" s="5" t="s">
        <v>83</v>
      </c>
    </row>
    <row r="2937" spans="1:8" x14ac:dyDescent="0.25">
      <c r="A2937" s="5">
        <v>2936</v>
      </c>
      <c r="B2937" s="5" t="s">
        <v>56</v>
      </c>
      <c r="C2937" s="5" t="s">
        <v>7</v>
      </c>
      <c r="D2937" s="5" t="s">
        <v>33</v>
      </c>
      <c r="E2937" s="6">
        <v>45266</v>
      </c>
      <c r="F2937" s="5">
        <v>109.67</v>
      </c>
      <c r="G2937" s="5" t="s">
        <v>81</v>
      </c>
      <c r="H2937" s="6">
        <v>45274</v>
      </c>
    </row>
    <row r="2938" spans="1:8" x14ac:dyDescent="0.25">
      <c r="A2938" s="5">
        <v>2937</v>
      </c>
      <c r="B2938" s="5" t="s">
        <v>68</v>
      </c>
      <c r="C2938" s="5" t="s">
        <v>15</v>
      </c>
      <c r="D2938" s="5" t="s">
        <v>31</v>
      </c>
      <c r="E2938" s="6">
        <v>45501</v>
      </c>
      <c r="F2938" s="5">
        <v>724.84</v>
      </c>
      <c r="G2938" s="5" t="s">
        <v>81</v>
      </c>
      <c r="H2938" s="6">
        <v>45521</v>
      </c>
    </row>
    <row r="2939" spans="1:8" x14ac:dyDescent="0.25">
      <c r="A2939" s="5">
        <v>2938</v>
      </c>
      <c r="B2939" s="5" t="s">
        <v>68</v>
      </c>
      <c r="C2939" s="5" t="s">
        <v>2</v>
      </c>
      <c r="D2939" s="5" t="s">
        <v>33</v>
      </c>
      <c r="E2939" s="6">
        <v>44874</v>
      </c>
      <c r="F2939" s="5">
        <v>550.20000000000005</v>
      </c>
      <c r="G2939" s="5" t="s">
        <v>82</v>
      </c>
      <c r="H2939" s="5" t="s">
        <v>83</v>
      </c>
    </row>
    <row r="2940" spans="1:8" x14ac:dyDescent="0.25">
      <c r="A2940" s="5">
        <v>2939</v>
      </c>
      <c r="B2940" s="5" t="s">
        <v>42</v>
      </c>
      <c r="C2940" s="5" t="s">
        <v>7</v>
      </c>
      <c r="D2940" s="5" t="s">
        <v>28</v>
      </c>
      <c r="E2940" s="6">
        <v>45257</v>
      </c>
      <c r="F2940" s="5">
        <v>841.48</v>
      </c>
      <c r="G2940" s="5" t="s">
        <v>81</v>
      </c>
      <c r="H2940" s="6">
        <v>45265</v>
      </c>
    </row>
    <row r="2941" spans="1:8" x14ac:dyDescent="0.25">
      <c r="A2941" s="5">
        <v>2940</v>
      </c>
      <c r="B2941" s="5" t="s">
        <v>50</v>
      </c>
      <c r="C2941" s="5" t="s">
        <v>15</v>
      </c>
      <c r="D2941" s="5" t="s">
        <v>29</v>
      </c>
      <c r="E2941" s="6">
        <v>45414</v>
      </c>
      <c r="F2941" s="5">
        <v>765.1</v>
      </c>
      <c r="G2941" s="5" t="s">
        <v>82</v>
      </c>
      <c r="H2941" s="5" t="s">
        <v>83</v>
      </c>
    </row>
    <row r="2942" spans="1:8" x14ac:dyDescent="0.25">
      <c r="A2942" s="5">
        <v>2941</v>
      </c>
      <c r="B2942" s="5" t="s">
        <v>54</v>
      </c>
      <c r="C2942" s="5" t="s">
        <v>2</v>
      </c>
      <c r="D2942" s="5" t="s">
        <v>22</v>
      </c>
      <c r="E2942" s="6">
        <v>45041</v>
      </c>
      <c r="F2942" s="5">
        <v>340.3</v>
      </c>
      <c r="G2942" s="5" t="s">
        <v>81</v>
      </c>
      <c r="H2942" s="6">
        <v>45042</v>
      </c>
    </row>
    <row r="2943" spans="1:8" x14ac:dyDescent="0.25">
      <c r="A2943" s="5">
        <v>2942</v>
      </c>
      <c r="B2943" s="5" t="s">
        <v>72</v>
      </c>
      <c r="C2943" s="5" t="s">
        <v>11</v>
      </c>
      <c r="D2943" s="5" t="s">
        <v>22</v>
      </c>
      <c r="E2943" s="6">
        <v>44844</v>
      </c>
      <c r="F2943" s="5">
        <v>919.64</v>
      </c>
      <c r="G2943" s="5" t="s">
        <v>82</v>
      </c>
      <c r="H2943" s="5" t="s">
        <v>83</v>
      </c>
    </row>
    <row r="2944" spans="1:8" x14ac:dyDescent="0.25">
      <c r="A2944" s="5">
        <v>2943</v>
      </c>
      <c r="B2944" s="5" t="s">
        <v>54</v>
      </c>
      <c r="C2944" s="5" t="s">
        <v>9</v>
      </c>
      <c r="D2944" s="5" t="s">
        <v>30</v>
      </c>
      <c r="E2944" s="6">
        <v>45211</v>
      </c>
      <c r="F2944" s="5">
        <v>958.18</v>
      </c>
      <c r="G2944" s="5" t="s">
        <v>81</v>
      </c>
      <c r="H2944" s="6">
        <v>45221</v>
      </c>
    </row>
    <row r="2945" spans="1:8" x14ac:dyDescent="0.25">
      <c r="A2945" s="5">
        <v>2944</v>
      </c>
      <c r="B2945" s="5" t="s">
        <v>60</v>
      </c>
      <c r="C2945" s="5" t="s">
        <v>15</v>
      </c>
      <c r="D2945" s="5" t="s">
        <v>28</v>
      </c>
      <c r="E2945" s="6">
        <v>45340</v>
      </c>
      <c r="F2945" s="5">
        <v>193.74</v>
      </c>
      <c r="G2945" s="5" t="s">
        <v>82</v>
      </c>
      <c r="H2945" s="5" t="s">
        <v>83</v>
      </c>
    </row>
    <row r="2946" spans="1:8" x14ac:dyDescent="0.25">
      <c r="A2946" s="5">
        <v>2945</v>
      </c>
      <c r="B2946" s="5" t="s">
        <v>58</v>
      </c>
      <c r="C2946" s="5" t="s">
        <v>9</v>
      </c>
      <c r="D2946" s="5" t="s">
        <v>24</v>
      </c>
      <c r="E2946" s="6">
        <v>45153</v>
      </c>
      <c r="F2946" s="5">
        <v>143.51</v>
      </c>
      <c r="G2946" s="5" t="s">
        <v>82</v>
      </c>
      <c r="H2946" s="5" t="s">
        <v>83</v>
      </c>
    </row>
    <row r="2947" spans="1:8" x14ac:dyDescent="0.25">
      <c r="A2947" s="5">
        <v>2946</v>
      </c>
      <c r="B2947" s="5" t="s">
        <v>68</v>
      </c>
      <c r="C2947" s="5" t="s">
        <v>9</v>
      </c>
      <c r="D2947" s="5" t="s">
        <v>24</v>
      </c>
      <c r="E2947" s="6">
        <v>44927</v>
      </c>
      <c r="F2947" s="5">
        <v>744.62</v>
      </c>
      <c r="G2947" s="5" t="s">
        <v>82</v>
      </c>
      <c r="H2947" s="5" t="s">
        <v>83</v>
      </c>
    </row>
    <row r="2948" spans="1:8" x14ac:dyDescent="0.25">
      <c r="A2948" s="5">
        <v>2947</v>
      </c>
      <c r="B2948" s="5" t="s">
        <v>70</v>
      </c>
      <c r="C2948" s="5" t="s">
        <v>11</v>
      </c>
      <c r="D2948" s="5" t="s">
        <v>26</v>
      </c>
      <c r="E2948" s="6">
        <v>45336</v>
      </c>
      <c r="F2948" s="5">
        <v>291.8</v>
      </c>
      <c r="G2948" s="5" t="s">
        <v>81</v>
      </c>
      <c r="H2948" s="6">
        <v>45348</v>
      </c>
    </row>
    <row r="2949" spans="1:8" x14ac:dyDescent="0.25">
      <c r="A2949" s="5">
        <v>2948</v>
      </c>
      <c r="B2949" s="5" t="s">
        <v>46</v>
      </c>
      <c r="C2949" s="5" t="s">
        <v>4</v>
      </c>
      <c r="D2949" s="5" t="s">
        <v>26</v>
      </c>
      <c r="E2949" s="6">
        <v>45072</v>
      </c>
      <c r="F2949" s="5">
        <v>410.44</v>
      </c>
      <c r="G2949" s="5" t="s">
        <v>82</v>
      </c>
      <c r="H2949" s="5" t="s">
        <v>83</v>
      </c>
    </row>
    <row r="2950" spans="1:8" x14ac:dyDescent="0.25">
      <c r="A2950" s="5">
        <v>2949</v>
      </c>
      <c r="B2950" s="5" t="s">
        <v>64</v>
      </c>
      <c r="C2950" s="5" t="s">
        <v>9</v>
      </c>
      <c r="D2950" s="5" t="s">
        <v>32</v>
      </c>
      <c r="E2950" s="6">
        <v>45054</v>
      </c>
      <c r="F2950" s="5">
        <v>267.68</v>
      </c>
      <c r="G2950" s="5" t="s">
        <v>81</v>
      </c>
      <c r="H2950" s="6">
        <v>45064</v>
      </c>
    </row>
    <row r="2951" spans="1:8" x14ac:dyDescent="0.25">
      <c r="A2951" s="5">
        <v>2950</v>
      </c>
      <c r="B2951" s="5" t="s">
        <v>68</v>
      </c>
      <c r="C2951" s="5" t="s">
        <v>13</v>
      </c>
      <c r="D2951" s="5" t="s">
        <v>28</v>
      </c>
      <c r="E2951" s="6">
        <v>45183</v>
      </c>
      <c r="F2951" s="5">
        <v>583.07000000000005</v>
      </c>
      <c r="G2951" s="5" t="s">
        <v>81</v>
      </c>
      <c r="H2951" s="6">
        <v>45198</v>
      </c>
    </row>
    <row r="2952" spans="1:8" x14ac:dyDescent="0.25">
      <c r="A2952" s="5">
        <v>2951</v>
      </c>
      <c r="B2952" s="5" t="s">
        <v>36</v>
      </c>
      <c r="C2952" s="5" t="s">
        <v>14</v>
      </c>
      <c r="D2952" s="5" t="s">
        <v>30</v>
      </c>
      <c r="E2952" s="6">
        <v>44884</v>
      </c>
      <c r="F2952" s="5">
        <v>472.9</v>
      </c>
      <c r="G2952" s="5" t="s">
        <v>81</v>
      </c>
      <c r="H2952" s="6">
        <v>44902</v>
      </c>
    </row>
    <row r="2953" spans="1:8" x14ac:dyDescent="0.25">
      <c r="A2953" s="5">
        <v>2952</v>
      </c>
      <c r="B2953" s="5" t="s">
        <v>38</v>
      </c>
      <c r="C2953" s="5" t="s">
        <v>11</v>
      </c>
      <c r="D2953" s="5" t="s">
        <v>20</v>
      </c>
      <c r="E2953" s="6">
        <v>44947</v>
      </c>
      <c r="F2953" s="5">
        <v>750.82</v>
      </c>
      <c r="G2953" s="5" t="s">
        <v>82</v>
      </c>
      <c r="H2953" s="5" t="s">
        <v>83</v>
      </c>
    </row>
    <row r="2954" spans="1:8" x14ac:dyDescent="0.25">
      <c r="A2954" s="5">
        <v>2953</v>
      </c>
      <c r="B2954" s="5" t="s">
        <v>58</v>
      </c>
      <c r="C2954" s="5" t="s">
        <v>9</v>
      </c>
      <c r="D2954" s="5" t="s">
        <v>20</v>
      </c>
      <c r="E2954" s="6">
        <v>45002</v>
      </c>
      <c r="F2954" s="5">
        <v>894.56</v>
      </c>
      <c r="G2954" s="5" t="s">
        <v>82</v>
      </c>
      <c r="H2954" s="5" t="s">
        <v>83</v>
      </c>
    </row>
    <row r="2955" spans="1:8" x14ac:dyDescent="0.25">
      <c r="A2955" s="5">
        <v>2954</v>
      </c>
      <c r="B2955" s="5" t="s">
        <v>60</v>
      </c>
      <c r="C2955" s="5" t="s">
        <v>9</v>
      </c>
      <c r="D2955" s="5" t="s">
        <v>28</v>
      </c>
      <c r="E2955" s="6">
        <v>44892</v>
      </c>
      <c r="F2955" s="5">
        <v>686.69</v>
      </c>
      <c r="G2955" s="5" t="s">
        <v>81</v>
      </c>
      <c r="H2955" s="6">
        <v>44902</v>
      </c>
    </row>
    <row r="2956" spans="1:8" x14ac:dyDescent="0.25">
      <c r="A2956" s="5">
        <v>2955</v>
      </c>
      <c r="B2956" s="5" t="s">
        <v>40</v>
      </c>
      <c r="C2956" s="5" t="s">
        <v>4</v>
      </c>
      <c r="D2956" s="5" t="s">
        <v>33</v>
      </c>
      <c r="E2956" s="6">
        <v>45364</v>
      </c>
      <c r="F2956" s="5">
        <v>546.51</v>
      </c>
      <c r="G2956" s="5" t="s">
        <v>81</v>
      </c>
      <c r="H2956" s="6">
        <v>45366</v>
      </c>
    </row>
    <row r="2957" spans="1:8" x14ac:dyDescent="0.25">
      <c r="A2957" s="5">
        <v>2956</v>
      </c>
      <c r="B2957" s="5" t="s">
        <v>44</v>
      </c>
      <c r="C2957" s="5" t="s">
        <v>15</v>
      </c>
      <c r="D2957" s="5" t="s">
        <v>28</v>
      </c>
      <c r="E2957" s="6">
        <v>44889</v>
      </c>
      <c r="F2957" s="5">
        <v>390.67</v>
      </c>
      <c r="G2957" s="5" t="s">
        <v>81</v>
      </c>
      <c r="H2957" s="6">
        <v>44909</v>
      </c>
    </row>
    <row r="2958" spans="1:8" x14ac:dyDescent="0.25">
      <c r="A2958" s="5">
        <v>2957</v>
      </c>
      <c r="B2958" s="5" t="s">
        <v>40</v>
      </c>
      <c r="C2958" s="5" t="s">
        <v>13</v>
      </c>
      <c r="D2958" s="5" t="s">
        <v>29</v>
      </c>
      <c r="E2958" s="6">
        <v>45194</v>
      </c>
      <c r="F2958" s="5">
        <v>785.22</v>
      </c>
      <c r="G2958" s="5" t="s">
        <v>81</v>
      </c>
      <c r="H2958" s="6">
        <v>45209</v>
      </c>
    </row>
    <row r="2959" spans="1:8" x14ac:dyDescent="0.25">
      <c r="A2959" s="5">
        <v>2958</v>
      </c>
      <c r="B2959" s="5" t="s">
        <v>62</v>
      </c>
      <c r="C2959" s="5" t="s">
        <v>11</v>
      </c>
      <c r="D2959" s="5" t="s">
        <v>24</v>
      </c>
      <c r="E2959" s="6">
        <v>45267</v>
      </c>
      <c r="F2959" s="5">
        <v>956.12</v>
      </c>
      <c r="G2959" s="5" t="s">
        <v>81</v>
      </c>
      <c r="H2959" s="6">
        <v>45279</v>
      </c>
    </row>
    <row r="2960" spans="1:8" x14ac:dyDescent="0.25">
      <c r="A2960" s="5">
        <v>2959</v>
      </c>
      <c r="B2960" s="5" t="s">
        <v>38</v>
      </c>
      <c r="C2960" s="5" t="s">
        <v>13</v>
      </c>
      <c r="D2960" s="5" t="s">
        <v>20</v>
      </c>
      <c r="E2960" s="6">
        <v>45241</v>
      </c>
      <c r="F2960" s="5">
        <v>501.48</v>
      </c>
      <c r="G2960" s="5" t="s">
        <v>81</v>
      </c>
      <c r="H2960" s="6">
        <v>45256</v>
      </c>
    </row>
    <row r="2961" spans="1:8" x14ac:dyDescent="0.25">
      <c r="A2961" s="5">
        <v>2960</v>
      </c>
      <c r="B2961" s="5" t="s">
        <v>58</v>
      </c>
      <c r="C2961" s="5" t="s">
        <v>14</v>
      </c>
      <c r="D2961" s="5" t="s">
        <v>22</v>
      </c>
      <c r="E2961" s="6">
        <v>44816</v>
      </c>
      <c r="F2961" s="5">
        <v>965.32</v>
      </c>
      <c r="G2961" s="5" t="s">
        <v>81</v>
      </c>
      <c r="H2961" s="6">
        <v>44834</v>
      </c>
    </row>
    <row r="2962" spans="1:8" x14ac:dyDescent="0.25">
      <c r="A2962" s="5">
        <v>2961</v>
      </c>
      <c r="B2962" s="5" t="s">
        <v>54</v>
      </c>
      <c r="C2962" s="5" t="s">
        <v>4</v>
      </c>
      <c r="D2962" s="5" t="s">
        <v>28</v>
      </c>
      <c r="E2962" s="6">
        <v>45373</v>
      </c>
      <c r="F2962" s="5">
        <v>250.22</v>
      </c>
      <c r="G2962" s="5" t="s">
        <v>82</v>
      </c>
      <c r="H2962" s="5" t="s">
        <v>83</v>
      </c>
    </row>
    <row r="2963" spans="1:8" x14ac:dyDescent="0.25">
      <c r="A2963" s="5">
        <v>2962</v>
      </c>
      <c r="B2963" s="5" t="s">
        <v>70</v>
      </c>
      <c r="C2963" s="5" t="s">
        <v>13</v>
      </c>
      <c r="D2963" s="5" t="s">
        <v>20</v>
      </c>
      <c r="E2963" s="6">
        <v>45107</v>
      </c>
      <c r="F2963" s="5">
        <v>177.45</v>
      </c>
      <c r="G2963" s="5" t="s">
        <v>82</v>
      </c>
      <c r="H2963" s="5" t="s">
        <v>83</v>
      </c>
    </row>
    <row r="2964" spans="1:8" x14ac:dyDescent="0.25">
      <c r="A2964" s="5">
        <v>2963</v>
      </c>
      <c r="B2964" s="5" t="s">
        <v>36</v>
      </c>
      <c r="C2964" s="5" t="s">
        <v>14</v>
      </c>
      <c r="D2964" s="5" t="s">
        <v>22</v>
      </c>
      <c r="E2964" s="6">
        <v>45433</v>
      </c>
      <c r="F2964" s="5">
        <v>943.51</v>
      </c>
      <c r="G2964" s="5" t="s">
        <v>82</v>
      </c>
      <c r="H2964" s="5" t="s">
        <v>83</v>
      </c>
    </row>
    <row r="2965" spans="1:8" x14ac:dyDescent="0.25">
      <c r="A2965" s="5">
        <v>2964</v>
      </c>
      <c r="B2965" s="5" t="s">
        <v>36</v>
      </c>
      <c r="C2965" s="5" t="s">
        <v>10</v>
      </c>
      <c r="D2965" s="5" t="s">
        <v>29</v>
      </c>
      <c r="E2965" s="6">
        <v>45445</v>
      </c>
      <c r="F2965" s="5">
        <v>101.97</v>
      </c>
      <c r="G2965" s="5" t="s">
        <v>81</v>
      </c>
      <c r="H2965" s="6">
        <v>45451</v>
      </c>
    </row>
    <row r="2966" spans="1:8" x14ac:dyDescent="0.25">
      <c r="A2966" s="5">
        <v>2965</v>
      </c>
      <c r="B2966" s="5" t="s">
        <v>38</v>
      </c>
      <c r="C2966" s="5" t="s">
        <v>11</v>
      </c>
      <c r="D2966" s="5" t="s">
        <v>33</v>
      </c>
      <c r="E2966" s="6">
        <v>45222</v>
      </c>
      <c r="F2966" s="5">
        <v>209.63</v>
      </c>
      <c r="G2966" s="5" t="s">
        <v>82</v>
      </c>
      <c r="H2966" s="5" t="s">
        <v>83</v>
      </c>
    </row>
    <row r="2967" spans="1:8" x14ac:dyDescent="0.25">
      <c r="A2967" s="5">
        <v>2966</v>
      </c>
      <c r="B2967" s="5" t="s">
        <v>62</v>
      </c>
      <c r="C2967" s="5" t="s">
        <v>13</v>
      </c>
      <c r="D2967" s="5" t="s">
        <v>28</v>
      </c>
      <c r="E2967" s="6">
        <v>44980</v>
      </c>
      <c r="F2967" s="5">
        <v>531.27</v>
      </c>
      <c r="G2967" s="5" t="s">
        <v>82</v>
      </c>
      <c r="H2967" s="5" t="s">
        <v>83</v>
      </c>
    </row>
    <row r="2968" spans="1:8" x14ac:dyDescent="0.25">
      <c r="A2968" s="5">
        <v>2967</v>
      </c>
      <c r="B2968" s="5" t="s">
        <v>66</v>
      </c>
      <c r="C2968" s="5" t="s">
        <v>9</v>
      </c>
      <c r="D2968" s="5" t="s">
        <v>33</v>
      </c>
      <c r="E2968" s="6">
        <v>44825</v>
      </c>
      <c r="F2968" s="5">
        <v>151.29</v>
      </c>
      <c r="G2968" s="5" t="s">
        <v>82</v>
      </c>
      <c r="H2968" s="5" t="s">
        <v>83</v>
      </c>
    </row>
    <row r="2969" spans="1:8" x14ac:dyDescent="0.25">
      <c r="A2969" s="5">
        <v>2968</v>
      </c>
      <c r="B2969" s="5" t="s">
        <v>72</v>
      </c>
      <c r="C2969" s="5" t="s">
        <v>4</v>
      </c>
      <c r="D2969" s="5" t="s">
        <v>26</v>
      </c>
      <c r="E2969" s="6">
        <v>45132</v>
      </c>
      <c r="F2969" s="5">
        <v>957.19</v>
      </c>
      <c r="G2969" s="5" t="s">
        <v>81</v>
      </c>
      <c r="H2969" s="6">
        <v>45134</v>
      </c>
    </row>
    <row r="2970" spans="1:8" x14ac:dyDescent="0.25">
      <c r="A2970" s="5">
        <v>2969</v>
      </c>
      <c r="B2970" s="5" t="s">
        <v>52</v>
      </c>
      <c r="C2970" s="5" t="s">
        <v>2</v>
      </c>
      <c r="D2970" s="5" t="s">
        <v>20</v>
      </c>
      <c r="E2970" s="6">
        <v>45444</v>
      </c>
      <c r="F2970" s="5">
        <v>110.82</v>
      </c>
      <c r="G2970" s="5" t="s">
        <v>82</v>
      </c>
      <c r="H2970" s="5" t="s">
        <v>83</v>
      </c>
    </row>
    <row r="2971" spans="1:8" x14ac:dyDescent="0.25">
      <c r="A2971" s="5">
        <v>2970</v>
      </c>
      <c r="B2971" s="5" t="s">
        <v>56</v>
      </c>
      <c r="C2971" s="5" t="s">
        <v>10</v>
      </c>
      <c r="D2971" s="5" t="s">
        <v>26</v>
      </c>
      <c r="E2971" s="6">
        <v>45222</v>
      </c>
      <c r="F2971" s="5">
        <v>723.98</v>
      </c>
      <c r="G2971" s="5" t="s">
        <v>81</v>
      </c>
      <c r="H2971" s="6">
        <v>45228</v>
      </c>
    </row>
    <row r="2972" spans="1:8" x14ac:dyDescent="0.25">
      <c r="A2972" s="5">
        <v>2971</v>
      </c>
      <c r="B2972" s="5" t="s">
        <v>70</v>
      </c>
      <c r="C2972" s="5" t="s">
        <v>9</v>
      </c>
      <c r="D2972" s="5" t="s">
        <v>32</v>
      </c>
      <c r="E2972" s="6">
        <v>44987</v>
      </c>
      <c r="F2972" s="5">
        <v>766.66</v>
      </c>
      <c r="G2972" s="5" t="s">
        <v>82</v>
      </c>
      <c r="H2972" s="5" t="s">
        <v>83</v>
      </c>
    </row>
    <row r="2973" spans="1:8" x14ac:dyDescent="0.25">
      <c r="A2973" s="5">
        <v>2972</v>
      </c>
      <c r="B2973" s="5" t="s">
        <v>50</v>
      </c>
      <c r="C2973" s="5" t="s">
        <v>9</v>
      </c>
      <c r="D2973" s="5" t="s">
        <v>28</v>
      </c>
      <c r="E2973" s="6">
        <v>45378</v>
      </c>
      <c r="F2973" s="5">
        <v>670.61</v>
      </c>
      <c r="G2973" s="5" t="s">
        <v>81</v>
      </c>
      <c r="H2973" s="6">
        <v>45388</v>
      </c>
    </row>
    <row r="2974" spans="1:8" x14ac:dyDescent="0.25">
      <c r="A2974" s="5">
        <v>2973</v>
      </c>
      <c r="B2974" s="5" t="s">
        <v>74</v>
      </c>
      <c r="C2974" s="5" t="s">
        <v>11</v>
      </c>
      <c r="D2974" s="5" t="s">
        <v>28</v>
      </c>
      <c r="E2974" s="6">
        <v>45501</v>
      </c>
      <c r="F2974" s="5">
        <v>937.01</v>
      </c>
      <c r="G2974" s="5" t="s">
        <v>82</v>
      </c>
      <c r="H2974" s="5" t="s">
        <v>83</v>
      </c>
    </row>
    <row r="2975" spans="1:8" x14ac:dyDescent="0.25">
      <c r="A2975" s="5">
        <v>2974</v>
      </c>
      <c r="B2975" s="5" t="s">
        <v>62</v>
      </c>
      <c r="C2975" s="5" t="s">
        <v>14</v>
      </c>
      <c r="D2975" s="5" t="s">
        <v>20</v>
      </c>
      <c r="E2975" s="6">
        <v>45479</v>
      </c>
      <c r="F2975" s="5">
        <v>147.6</v>
      </c>
      <c r="G2975" s="5" t="s">
        <v>81</v>
      </c>
      <c r="H2975" s="6">
        <v>45497</v>
      </c>
    </row>
    <row r="2976" spans="1:8" x14ac:dyDescent="0.25">
      <c r="A2976" s="5">
        <v>2975</v>
      </c>
      <c r="B2976" s="5" t="s">
        <v>74</v>
      </c>
      <c r="C2976" s="5" t="s">
        <v>10</v>
      </c>
      <c r="D2976" s="5" t="s">
        <v>20</v>
      </c>
      <c r="E2976" s="6">
        <v>44925</v>
      </c>
      <c r="F2976" s="5">
        <v>517.91</v>
      </c>
      <c r="G2976" s="5" t="s">
        <v>82</v>
      </c>
      <c r="H2976" s="5" t="s">
        <v>83</v>
      </c>
    </row>
    <row r="2977" spans="1:8" x14ac:dyDescent="0.25">
      <c r="A2977" s="5">
        <v>2976</v>
      </c>
      <c r="B2977" s="5" t="s">
        <v>46</v>
      </c>
      <c r="C2977" s="5" t="s">
        <v>10</v>
      </c>
      <c r="D2977" s="5" t="s">
        <v>33</v>
      </c>
      <c r="E2977" s="6">
        <v>44951</v>
      </c>
      <c r="F2977" s="5">
        <v>495.63</v>
      </c>
      <c r="G2977" s="5" t="s">
        <v>82</v>
      </c>
      <c r="H2977" s="5" t="s">
        <v>83</v>
      </c>
    </row>
    <row r="2978" spans="1:8" x14ac:dyDescent="0.25">
      <c r="A2978" s="5">
        <v>2977</v>
      </c>
      <c r="B2978" s="5" t="s">
        <v>36</v>
      </c>
      <c r="C2978" s="5" t="s">
        <v>14</v>
      </c>
      <c r="D2978" s="5" t="s">
        <v>31</v>
      </c>
      <c r="E2978" s="6">
        <v>44887</v>
      </c>
      <c r="F2978" s="5">
        <v>188.71</v>
      </c>
      <c r="G2978" s="5" t="s">
        <v>82</v>
      </c>
      <c r="H2978" s="5" t="s">
        <v>83</v>
      </c>
    </row>
    <row r="2979" spans="1:8" x14ac:dyDescent="0.25">
      <c r="A2979" s="5">
        <v>2978</v>
      </c>
      <c r="B2979" s="5" t="s">
        <v>42</v>
      </c>
      <c r="C2979" s="5" t="s">
        <v>7</v>
      </c>
      <c r="D2979" s="5" t="s">
        <v>30</v>
      </c>
      <c r="E2979" s="6">
        <v>45303</v>
      </c>
      <c r="F2979" s="5">
        <v>455.49</v>
      </c>
      <c r="G2979" s="5" t="s">
        <v>81</v>
      </c>
      <c r="H2979" s="6">
        <v>45311</v>
      </c>
    </row>
    <row r="2980" spans="1:8" x14ac:dyDescent="0.25">
      <c r="A2980" s="5">
        <v>2979</v>
      </c>
      <c r="B2980" s="5" t="s">
        <v>36</v>
      </c>
      <c r="C2980" s="5" t="s">
        <v>2</v>
      </c>
      <c r="D2980" s="5" t="s">
        <v>22</v>
      </c>
      <c r="E2980" s="6">
        <v>45160</v>
      </c>
      <c r="F2980" s="5">
        <v>486.8</v>
      </c>
      <c r="G2980" s="5" t="s">
        <v>81</v>
      </c>
      <c r="H2980" s="6">
        <v>45161</v>
      </c>
    </row>
    <row r="2981" spans="1:8" x14ac:dyDescent="0.25">
      <c r="A2981" s="5">
        <v>2980</v>
      </c>
      <c r="B2981" s="5" t="s">
        <v>54</v>
      </c>
      <c r="C2981" s="5" t="s">
        <v>10</v>
      </c>
      <c r="D2981" s="5" t="s">
        <v>26</v>
      </c>
      <c r="E2981" s="6">
        <v>44923</v>
      </c>
      <c r="F2981" s="5">
        <v>423.02</v>
      </c>
      <c r="G2981" s="5" t="s">
        <v>81</v>
      </c>
      <c r="H2981" s="6">
        <v>44929</v>
      </c>
    </row>
    <row r="2982" spans="1:8" x14ac:dyDescent="0.25">
      <c r="A2982" s="5">
        <v>2981</v>
      </c>
      <c r="B2982" s="5" t="s">
        <v>64</v>
      </c>
      <c r="C2982" s="5" t="s">
        <v>5</v>
      </c>
      <c r="D2982" s="5" t="s">
        <v>24</v>
      </c>
      <c r="E2982" s="6">
        <v>44786</v>
      </c>
      <c r="F2982" s="5">
        <v>841.64</v>
      </c>
      <c r="G2982" s="5" t="s">
        <v>81</v>
      </c>
      <c r="H2982" s="6">
        <v>44790</v>
      </c>
    </row>
    <row r="2983" spans="1:8" x14ac:dyDescent="0.25">
      <c r="A2983" s="5">
        <v>2982</v>
      </c>
      <c r="B2983" s="5" t="s">
        <v>54</v>
      </c>
      <c r="C2983" s="5" t="s">
        <v>14</v>
      </c>
      <c r="D2983" s="5" t="s">
        <v>22</v>
      </c>
      <c r="E2983" s="6">
        <v>44923</v>
      </c>
      <c r="F2983" s="5">
        <v>917.16</v>
      </c>
      <c r="G2983" s="5" t="s">
        <v>81</v>
      </c>
      <c r="H2983" s="6">
        <v>44941</v>
      </c>
    </row>
    <row r="2984" spans="1:8" x14ac:dyDescent="0.25">
      <c r="A2984" s="5">
        <v>2983</v>
      </c>
      <c r="B2984" s="5" t="s">
        <v>52</v>
      </c>
      <c r="C2984" s="5" t="s">
        <v>4</v>
      </c>
      <c r="D2984" s="5" t="s">
        <v>22</v>
      </c>
      <c r="E2984" s="6">
        <v>45267</v>
      </c>
      <c r="F2984" s="5">
        <v>978.37</v>
      </c>
      <c r="G2984" s="5" t="s">
        <v>81</v>
      </c>
      <c r="H2984" s="6">
        <v>45269</v>
      </c>
    </row>
    <row r="2985" spans="1:8" x14ac:dyDescent="0.25">
      <c r="A2985" s="5">
        <v>2984</v>
      </c>
      <c r="B2985" s="5" t="s">
        <v>42</v>
      </c>
      <c r="C2985" s="5" t="s">
        <v>10</v>
      </c>
      <c r="D2985" s="5" t="s">
        <v>29</v>
      </c>
      <c r="E2985" s="6">
        <v>45122</v>
      </c>
      <c r="F2985" s="5">
        <v>199.34</v>
      </c>
      <c r="G2985" s="5" t="s">
        <v>82</v>
      </c>
      <c r="H2985" s="5" t="s">
        <v>83</v>
      </c>
    </row>
    <row r="2986" spans="1:8" x14ac:dyDescent="0.25">
      <c r="A2986" s="5">
        <v>2985</v>
      </c>
      <c r="B2986" s="5" t="s">
        <v>68</v>
      </c>
      <c r="C2986" s="5" t="s">
        <v>7</v>
      </c>
      <c r="D2986" s="5" t="s">
        <v>29</v>
      </c>
      <c r="E2986" s="6">
        <v>45307</v>
      </c>
      <c r="F2986" s="5">
        <v>127.38</v>
      </c>
      <c r="G2986" s="5" t="s">
        <v>81</v>
      </c>
      <c r="H2986" s="6">
        <v>45315</v>
      </c>
    </row>
    <row r="2987" spans="1:8" x14ac:dyDescent="0.25">
      <c r="A2987" s="5">
        <v>2986</v>
      </c>
      <c r="B2987" s="5" t="s">
        <v>52</v>
      </c>
      <c r="C2987" s="5" t="s">
        <v>5</v>
      </c>
      <c r="D2987" s="5" t="s">
        <v>26</v>
      </c>
      <c r="E2987" s="6">
        <v>44875</v>
      </c>
      <c r="F2987" s="5">
        <v>766.34</v>
      </c>
      <c r="G2987" s="5" t="s">
        <v>82</v>
      </c>
      <c r="H2987" s="5" t="s">
        <v>83</v>
      </c>
    </row>
    <row r="2988" spans="1:8" x14ac:dyDescent="0.25">
      <c r="A2988" s="5">
        <v>2987</v>
      </c>
      <c r="B2988" s="5" t="s">
        <v>50</v>
      </c>
      <c r="C2988" s="5" t="s">
        <v>10</v>
      </c>
      <c r="D2988" s="5" t="s">
        <v>22</v>
      </c>
      <c r="E2988" s="6">
        <v>45026</v>
      </c>
      <c r="F2988" s="5">
        <v>595.08000000000004</v>
      </c>
      <c r="G2988" s="5" t="s">
        <v>82</v>
      </c>
      <c r="H2988" s="5" t="s">
        <v>83</v>
      </c>
    </row>
    <row r="2989" spans="1:8" x14ac:dyDescent="0.25">
      <c r="A2989" s="5">
        <v>2988</v>
      </c>
      <c r="B2989" s="5" t="s">
        <v>62</v>
      </c>
      <c r="C2989" s="5" t="s">
        <v>13</v>
      </c>
      <c r="D2989" s="5" t="s">
        <v>30</v>
      </c>
      <c r="E2989" s="6">
        <v>45130</v>
      </c>
      <c r="F2989" s="5">
        <v>492.99</v>
      </c>
      <c r="G2989" s="5" t="s">
        <v>81</v>
      </c>
      <c r="H2989" s="6">
        <v>45145</v>
      </c>
    </row>
    <row r="2990" spans="1:8" x14ac:dyDescent="0.25">
      <c r="A2990" s="5">
        <v>2989</v>
      </c>
      <c r="B2990" s="5" t="s">
        <v>44</v>
      </c>
      <c r="C2990" s="5" t="s">
        <v>5</v>
      </c>
      <c r="D2990" s="5" t="s">
        <v>31</v>
      </c>
      <c r="E2990" s="6">
        <v>45058</v>
      </c>
      <c r="F2990" s="5">
        <v>492.58</v>
      </c>
      <c r="G2990" s="5" t="s">
        <v>81</v>
      </c>
      <c r="H2990" s="6">
        <v>45062</v>
      </c>
    </row>
    <row r="2991" spans="1:8" x14ac:dyDescent="0.25">
      <c r="A2991" s="5">
        <v>2990</v>
      </c>
      <c r="B2991" s="5" t="s">
        <v>64</v>
      </c>
      <c r="C2991" s="5" t="s">
        <v>2</v>
      </c>
      <c r="D2991" s="5" t="s">
        <v>30</v>
      </c>
      <c r="E2991" s="6">
        <v>45032</v>
      </c>
      <c r="F2991" s="5">
        <v>285.26</v>
      </c>
      <c r="G2991" s="5" t="s">
        <v>82</v>
      </c>
      <c r="H2991" s="5" t="s">
        <v>83</v>
      </c>
    </row>
    <row r="2992" spans="1:8" x14ac:dyDescent="0.25">
      <c r="A2992" s="5">
        <v>2991</v>
      </c>
      <c r="B2992" s="5" t="s">
        <v>72</v>
      </c>
      <c r="C2992" s="5" t="s">
        <v>9</v>
      </c>
      <c r="D2992" s="5" t="s">
        <v>30</v>
      </c>
      <c r="E2992" s="6">
        <v>45475</v>
      </c>
      <c r="F2992" s="5">
        <v>661.99</v>
      </c>
      <c r="G2992" s="5" t="s">
        <v>81</v>
      </c>
      <c r="H2992" s="6">
        <v>45485</v>
      </c>
    </row>
    <row r="2993" spans="1:8" x14ac:dyDescent="0.25">
      <c r="A2993" s="5">
        <v>2992</v>
      </c>
      <c r="B2993" s="5" t="s">
        <v>52</v>
      </c>
      <c r="C2993" s="5" t="s">
        <v>5</v>
      </c>
      <c r="D2993" s="5" t="s">
        <v>24</v>
      </c>
      <c r="E2993" s="6">
        <v>45113</v>
      </c>
      <c r="F2993" s="5">
        <v>879.88</v>
      </c>
      <c r="G2993" s="5" t="s">
        <v>82</v>
      </c>
      <c r="H2993" s="5" t="s">
        <v>83</v>
      </c>
    </row>
    <row r="2994" spans="1:8" x14ac:dyDescent="0.25">
      <c r="A2994" s="5">
        <v>2993</v>
      </c>
      <c r="B2994" s="5" t="s">
        <v>72</v>
      </c>
      <c r="C2994" s="5" t="s">
        <v>7</v>
      </c>
      <c r="D2994" s="5" t="s">
        <v>20</v>
      </c>
      <c r="E2994" s="6">
        <v>44976</v>
      </c>
      <c r="F2994" s="5">
        <v>600.33000000000004</v>
      </c>
      <c r="G2994" s="5" t="s">
        <v>81</v>
      </c>
      <c r="H2994" s="6">
        <v>44984</v>
      </c>
    </row>
    <row r="2995" spans="1:8" x14ac:dyDescent="0.25">
      <c r="A2995" s="5">
        <v>2994</v>
      </c>
      <c r="B2995" s="5" t="s">
        <v>58</v>
      </c>
      <c r="C2995" s="5" t="s">
        <v>11</v>
      </c>
      <c r="D2995" s="5" t="s">
        <v>20</v>
      </c>
      <c r="E2995" s="6">
        <v>45180</v>
      </c>
      <c r="F2995" s="5">
        <v>704.35</v>
      </c>
      <c r="G2995" s="5" t="s">
        <v>81</v>
      </c>
      <c r="H2995" s="6">
        <v>45192</v>
      </c>
    </row>
    <row r="2996" spans="1:8" x14ac:dyDescent="0.25">
      <c r="A2996" s="5">
        <v>2995</v>
      </c>
      <c r="B2996" s="5" t="s">
        <v>54</v>
      </c>
      <c r="C2996" s="5" t="s">
        <v>10</v>
      </c>
      <c r="D2996" s="5" t="s">
        <v>20</v>
      </c>
      <c r="E2996" s="6">
        <v>45079</v>
      </c>
      <c r="F2996" s="5">
        <v>782.91</v>
      </c>
      <c r="G2996" s="5" t="s">
        <v>81</v>
      </c>
      <c r="H2996" s="6">
        <v>45085</v>
      </c>
    </row>
    <row r="2997" spans="1:8" x14ac:dyDescent="0.25">
      <c r="A2997" s="5">
        <v>2996</v>
      </c>
      <c r="B2997" s="5" t="s">
        <v>50</v>
      </c>
      <c r="C2997" s="5" t="s">
        <v>9</v>
      </c>
      <c r="D2997" s="5" t="s">
        <v>28</v>
      </c>
      <c r="E2997" s="6">
        <v>45471</v>
      </c>
      <c r="F2997" s="5">
        <v>163.74</v>
      </c>
      <c r="G2997" s="5" t="s">
        <v>82</v>
      </c>
      <c r="H2997" s="5" t="s">
        <v>83</v>
      </c>
    </row>
    <row r="2998" spans="1:8" x14ac:dyDescent="0.25">
      <c r="A2998" s="5">
        <v>2997</v>
      </c>
      <c r="B2998" s="5" t="s">
        <v>66</v>
      </c>
      <c r="C2998" s="5" t="s">
        <v>5</v>
      </c>
      <c r="D2998" s="5" t="s">
        <v>29</v>
      </c>
      <c r="E2998" s="6">
        <v>45070</v>
      </c>
      <c r="F2998" s="5">
        <v>771.95</v>
      </c>
      <c r="G2998" s="5" t="s">
        <v>82</v>
      </c>
      <c r="H2998" s="5" t="s">
        <v>83</v>
      </c>
    </row>
    <row r="2999" spans="1:8" x14ac:dyDescent="0.25">
      <c r="A2999" s="5">
        <v>2998</v>
      </c>
      <c r="B2999" s="5" t="s">
        <v>52</v>
      </c>
      <c r="C2999" s="5" t="s">
        <v>10</v>
      </c>
      <c r="D2999" s="5" t="s">
        <v>26</v>
      </c>
      <c r="E2999" s="6">
        <v>45091</v>
      </c>
      <c r="F2999" s="5">
        <v>643.52</v>
      </c>
      <c r="G2999" s="5" t="s">
        <v>81</v>
      </c>
      <c r="H2999" s="6">
        <v>45097</v>
      </c>
    </row>
    <row r="3000" spans="1:8" x14ac:dyDescent="0.25">
      <c r="A3000" s="5">
        <v>2999</v>
      </c>
      <c r="B3000" s="5" t="s">
        <v>44</v>
      </c>
      <c r="C3000" s="5" t="s">
        <v>14</v>
      </c>
      <c r="D3000" s="5" t="s">
        <v>22</v>
      </c>
      <c r="E3000" s="6">
        <v>45452</v>
      </c>
      <c r="F3000" s="5">
        <v>618.23</v>
      </c>
      <c r="G3000" s="5" t="s">
        <v>81</v>
      </c>
      <c r="H3000" s="6">
        <v>45470</v>
      </c>
    </row>
    <row r="3001" spans="1:8" x14ac:dyDescent="0.25">
      <c r="A3001" s="5">
        <v>3000</v>
      </c>
      <c r="B3001" s="5" t="s">
        <v>70</v>
      </c>
      <c r="C3001" s="5" t="s">
        <v>7</v>
      </c>
      <c r="D3001" s="5" t="s">
        <v>24</v>
      </c>
      <c r="E3001" s="6">
        <v>45145</v>
      </c>
      <c r="F3001" s="5">
        <v>576.74</v>
      </c>
      <c r="G3001" s="5" t="s">
        <v>81</v>
      </c>
      <c r="H3001" s="6">
        <v>45153</v>
      </c>
    </row>
    <row r="3002" spans="1:8" x14ac:dyDescent="0.25">
      <c r="A3002" s="5">
        <v>3001</v>
      </c>
      <c r="B3002" s="5" t="s">
        <v>54</v>
      </c>
      <c r="C3002" s="5" t="s">
        <v>11</v>
      </c>
      <c r="D3002" s="5" t="s">
        <v>26</v>
      </c>
      <c r="E3002" s="6">
        <v>45102</v>
      </c>
      <c r="F3002" s="5">
        <v>891.77</v>
      </c>
      <c r="G3002" s="5" t="s">
        <v>81</v>
      </c>
      <c r="H3002" s="6">
        <v>45114</v>
      </c>
    </row>
    <row r="3003" spans="1:8" x14ac:dyDescent="0.25">
      <c r="A3003" s="5">
        <v>3002</v>
      </c>
      <c r="B3003" s="5" t="s">
        <v>56</v>
      </c>
      <c r="C3003" s="5" t="s">
        <v>11</v>
      </c>
      <c r="D3003" s="5" t="s">
        <v>20</v>
      </c>
      <c r="E3003" s="6">
        <v>44793</v>
      </c>
      <c r="F3003" s="5">
        <v>670.04</v>
      </c>
      <c r="G3003" s="5" t="s">
        <v>82</v>
      </c>
      <c r="H3003" s="5" t="s">
        <v>83</v>
      </c>
    </row>
    <row r="3004" spans="1:8" x14ac:dyDescent="0.25">
      <c r="A3004" s="5">
        <v>3003</v>
      </c>
      <c r="B3004" s="5" t="s">
        <v>48</v>
      </c>
      <c r="C3004" s="5" t="s">
        <v>10</v>
      </c>
      <c r="D3004" s="5" t="s">
        <v>30</v>
      </c>
      <c r="E3004" s="6">
        <v>45177</v>
      </c>
      <c r="F3004" s="5">
        <v>682.07</v>
      </c>
      <c r="G3004" s="5" t="s">
        <v>81</v>
      </c>
      <c r="H3004" s="6">
        <v>45183</v>
      </c>
    </row>
    <row r="3005" spans="1:8" x14ac:dyDescent="0.25">
      <c r="A3005" s="5">
        <v>3004</v>
      </c>
      <c r="B3005" s="5" t="s">
        <v>64</v>
      </c>
      <c r="C3005" s="5" t="s">
        <v>2</v>
      </c>
      <c r="D3005" s="5" t="s">
        <v>20</v>
      </c>
      <c r="E3005" s="6">
        <v>44910</v>
      </c>
      <c r="F3005" s="5">
        <v>412.22</v>
      </c>
      <c r="G3005" s="5" t="s">
        <v>81</v>
      </c>
      <c r="H3005" s="6">
        <v>44911</v>
      </c>
    </row>
    <row r="3006" spans="1:8" x14ac:dyDescent="0.25">
      <c r="A3006" s="5">
        <v>3005</v>
      </c>
      <c r="B3006" s="5" t="s">
        <v>36</v>
      </c>
      <c r="C3006" s="5" t="s">
        <v>4</v>
      </c>
      <c r="D3006" s="5" t="s">
        <v>20</v>
      </c>
      <c r="E3006" s="6">
        <v>44870</v>
      </c>
      <c r="F3006" s="5">
        <v>781.07</v>
      </c>
      <c r="G3006" s="5" t="s">
        <v>81</v>
      </c>
      <c r="H3006" s="6">
        <v>44872</v>
      </c>
    </row>
    <row r="3007" spans="1:8" x14ac:dyDescent="0.25">
      <c r="A3007" s="5">
        <v>3006</v>
      </c>
      <c r="B3007" s="5" t="s">
        <v>58</v>
      </c>
      <c r="C3007" s="5" t="s">
        <v>5</v>
      </c>
      <c r="D3007" s="5" t="s">
        <v>28</v>
      </c>
      <c r="E3007" s="6">
        <v>44900</v>
      </c>
      <c r="F3007" s="5">
        <v>614.32000000000005</v>
      </c>
      <c r="G3007" s="5" t="s">
        <v>81</v>
      </c>
      <c r="H3007" s="6">
        <v>44904</v>
      </c>
    </row>
    <row r="3008" spans="1:8" x14ac:dyDescent="0.25">
      <c r="A3008" s="5">
        <v>3007</v>
      </c>
      <c r="B3008" s="5" t="s">
        <v>62</v>
      </c>
      <c r="C3008" s="5" t="s">
        <v>7</v>
      </c>
      <c r="D3008" s="5" t="s">
        <v>28</v>
      </c>
      <c r="E3008" s="6">
        <v>45158</v>
      </c>
      <c r="F3008" s="5">
        <v>806.88</v>
      </c>
      <c r="G3008" s="5" t="s">
        <v>81</v>
      </c>
      <c r="H3008" s="6">
        <v>45166</v>
      </c>
    </row>
    <row r="3009" spans="1:8" x14ac:dyDescent="0.25">
      <c r="A3009" s="5">
        <v>3008</v>
      </c>
      <c r="B3009" s="5" t="s">
        <v>54</v>
      </c>
      <c r="C3009" s="5" t="s">
        <v>10</v>
      </c>
      <c r="D3009" s="5" t="s">
        <v>31</v>
      </c>
      <c r="E3009" s="6">
        <v>45326</v>
      </c>
      <c r="F3009" s="5">
        <v>858.46</v>
      </c>
      <c r="G3009" s="5" t="s">
        <v>82</v>
      </c>
      <c r="H3009" s="5" t="s">
        <v>83</v>
      </c>
    </row>
    <row r="3010" spans="1:8" x14ac:dyDescent="0.25">
      <c r="A3010" s="5">
        <v>3009</v>
      </c>
      <c r="B3010" s="5" t="s">
        <v>36</v>
      </c>
      <c r="C3010" s="5" t="s">
        <v>9</v>
      </c>
      <c r="D3010" s="5" t="s">
        <v>24</v>
      </c>
      <c r="E3010" s="6">
        <v>45395</v>
      </c>
      <c r="F3010" s="5">
        <v>795.06</v>
      </c>
      <c r="G3010" s="5" t="s">
        <v>82</v>
      </c>
      <c r="H3010" s="5" t="s">
        <v>83</v>
      </c>
    </row>
    <row r="3011" spans="1:8" x14ac:dyDescent="0.25">
      <c r="A3011" s="5">
        <v>3010</v>
      </c>
      <c r="B3011" s="5" t="s">
        <v>54</v>
      </c>
      <c r="C3011" s="5" t="s">
        <v>5</v>
      </c>
      <c r="D3011" s="5" t="s">
        <v>20</v>
      </c>
      <c r="E3011" s="6">
        <v>45308</v>
      </c>
      <c r="F3011" s="5">
        <v>614.66999999999996</v>
      </c>
      <c r="G3011" s="5" t="s">
        <v>81</v>
      </c>
      <c r="H3011" s="6">
        <v>45312</v>
      </c>
    </row>
    <row r="3012" spans="1:8" x14ac:dyDescent="0.25">
      <c r="A3012" s="5">
        <v>3011</v>
      </c>
      <c r="B3012" s="5" t="s">
        <v>54</v>
      </c>
      <c r="C3012" s="5" t="s">
        <v>11</v>
      </c>
      <c r="D3012" s="5" t="s">
        <v>30</v>
      </c>
      <c r="E3012" s="6">
        <v>45237</v>
      </c>
      <c r="F3012" s="5">
        <v>666.01</v>
      </c>
      <c r="G3012" s="5" t="s">
        <v>81</v>
      </c>
      <c r="H3012" s="6">
        <v>45249</v>
      </c>
    </row>
    <row r="3013" spans="1:8" x14ac:dyDescent="0.25">
      <c r="A3013" s="5">
        <v>3012</v>
      </c>
      <c r="B3013" s="5" t="s">
        <v>74</v>
      </c>
      <c r="C3013" s="5" t="s">
        <v>9</v>
      </c>
      <c r="D3013" s="5" t="s">
        <v>32</v>
      </c>
      <c r="E3013" s="6">
        <v>44956</v>
      </c>
      <c r="F3013" s="5">
        <v>473.48</v>
      </c>
      <c r="G3013" s="5" t="s">
        <v>81</v>
      </c>
      <c r="H3013" s="6">
        <v>44966</v>
      </c>
    </row>
    <row r="3014" spans="1:8" x14ac:dyDescent="0.25">
      <c r="A3014" s="5">
        <v>3013</v>
      </c>
      <c r="B3014" s="5" t="s">
        <v>52</v>
      </c>
      <c r="C3014" s="5" t="s">
        <v>11</v>
      </c>
      <c r="D3014" s="5" t="s">
        <v>20</v>
      </c>
      <c r="E3014" s="6">
        <v>45153</v>
      </c>
      <c r="F3014" s="5">
        <v>812.84</v>
      </c>
      <c r="G3014" s="5" t="s">
        <v>82</v>
      </c>
      <c r="H3014" s="5" t="s">
        <v>83</v>
      </c>
    </row>
    <row r="3015" spans="1:8" x14ac:dyDescent="0.25">
      <c r="A3015" s="5">
        <v>3014</v>
      </c>
      <c r="B3015" s="5" t="s">
        <v>40</v>
      </c>
      <c r="C3015" s="5" t="s">
        <v>5</v>
      </c>
      <c r="D3015" s="5" t="s">
        <v>30</v>
      </c>
      <c r="E3015" s="6">
        <v>45058</v>
      </c>
      <c r="F3015" s="5">
        <v>725.85</v>
      </c>
      <c r="G3015" s="5" t="s">
        <v>81</v>
      </c>
      <c r="H3015" s="6">
        <v>45062</v>
      </c>
    </row>
    <row r="3016" spans="1:8" x14ac:dyDescent="0.25">
      <c r="A3016" s="5">
        <v>3015</v>
      </c>
      <c r="B3016" s="5" t="s">
        <v>48</v>
      </c>
      <c r="C3016" s="5" t="s">
        <v>4</v>
      </c>
      <c r="D3016" s="5" t="s">
        <v>26</v>
      </c>
      <c r="E3016" s="6">
        <v>45109</v>
      </c>
      <c r="F3016" s="5">
        <v>666.91</v>
      </c>
      <c r="G3016" s="5" t="s">
        <v>82</v>
      </c>
      <c r="H3016" s="5" t="s">
        <v>83</v>
      </c>
    </row>
    <row r="3017" spans="1:8" x14ac:dyDescent="0.25">
      <c r="A3017" s="5">
        <v>3016</v>
      </c>
      <c r="B3017" s="5" t="s">
        <v>58</v>
      </c>
      <c r="C3017" s="5" t="s">
        <v>9</v>
      </c>
      <c r="D3017" s="5" t="s">
        <v>20</v>
      </c>
      <c r="E3017" s="6">
        <v>44952</v>
      </c>
      <c r="F3017" s="5">
        <v>931.86</v>
      </c>
      <c r="G3017" s="5" t="s">
        <v>81</v>
      </c>
      <c r="H3017" s="6">
        <v>44962</v>
      </c>
    </row>
    <row r="3018" spans="1:8" x14ac:dyDescent="0.25">
      <c r="A3018" s="5">
        <v>3017</v>
      </c>
      <c r="B3018" s="5" t="s">
        <v>52</v>
      </c>
      <c r="C3018" s="5" t="s">
        <v>7</v>
      </c>
      <c r="D3018" s="5" t="s">
        <v>29</v>
      </c>
      <c r="E3018" s="6">
        <v>45121</v>
      </c>
      <c r="F3018" s="5">
        <v>136.19999999999999</v>
      </c>
      <c r="G3018" s="5" t="s">
        <v>81</v>
      </c>
      <c r="H3018" s="6">
        <v>45129</v>
      </c>
    </row>
    <row r="3019" spans="1:8" x14ac:dyDescent="0.25">
      <c r="A3019" s="5">
        <v>3018</v>
      </c>
      <c r="B3019" s="5" t="s">
        <v>58</v>
      </c>
      <c r="C3019" s="5" t="s">
        <v>5</v>
      </c>
      <c r="D3019" s="5" t="s">
        <v>32</v>
      </c>
      <c r="E3019" s="6">
        <v>45072</v>
      </c>
      <c r="F3019" s="5">
        <v>220.41</v>
      </c>
      <c r="G3019" s="5" t="s">
        <v>81</v>
      </c>
      <c r="H3019" s="6">
        <v>45076</v>
      </c>
    </row>
    <row r="3020" spans="1:8" x14ac:dyDescent="0.25">
      <c r="A3020" s="5">
        <v>3019</v>
      </c>
      <c r="B3020" s="5" t="s">
        <v>56</v>
      </c>
      <c r="C3020" s="5" t="s">
        <v>14</v>
      </c>
      <c r="D3020" s="5" t="s">
        <v>30</v>
      </c>
      <c r="E3020" s="6">
        <v>45106</v>
      </c>
      <c r="F3020" s="5">
        <v>532.65</v>
      </c>
      <c r="G3020" s="5" t="s">
        <v>81</v>
      </c>
      <c r="H3020" s="6">
        <v>45124</v>
      </c>
    </row>
    <row r="3021" spans="1:8" x14ac:dyDescent="0.25">
      <c r="A3021" s="5">
        <v>3020</v>
      </c>
      <c r="B3021" s="5" t="s">
        <v>60</v>
      </c>
      <c r="C3021" s="5" t="s">
        <v>10</v>
      </c>
      <c r="D3021" s="5" t="s">
        <v>28</v>
      </c>
      <c r="E3021" s="6">
        <v>44917</v>
      </c>
      <c r="F3021" s="5">
        <v>763.04</v>
      </c>
      <c r="G3021" s="5" t="s">
        <v>82</v>
      </c>
      <c r="H3021" s="5" t="s">
        <v>83</v>
      </c>
    </row>
    <row r="3022" spans="1:8" x14ac:dyDescent="0.25">
      <c r="A3022" s="5">
        <v>3021</v>
      </c>
      <c r="B3022" s="5" t="s">
        <v>42</v>
      </c>
      <c r="C3022" s="5" t="s">
        <v>2</v>
      </c>
      <c r="D3022" s="5" t="s">
        <v>30</v>
      </c>
      <c r="E3022" s="6">
        <v>44898</v>
      </c>
      <c r="F3022" s="5">
        <v>651.89</v>
      </c>
      <c r="G3022" s="5" t="s">
        <v>81</v>
      </c>
      <c r="H3022" s="6">
        <v>44899</v>
      </c>
    </row>
    <row r="3023" spans="1:8" x14ac:dyDescent="0.25">
      <c r="A3023" s="5">
        <v>3022</v>
      </c>
      <c r="B3023" s="5" t="s">
        <v>54</v>
      </c>
      <c r="C3023" s="5" t="s">
        <v>14</v>
      </c>
      <c r="D3023" s="5" t="s">
        <v>28</v>
      </c>
      <c r="E3023" s="6">
        <v>45098</v>
      </c>
      <c r="F3023" s="5">
        <v>382.53</v>
      </c>
      <c r="G3023" s="5" t="s">
        <v>82</v>
      </c>
      <c r="H3023" s="5" t="s">
        <v>83</v>
      </c>
    </row>
    <row r="3024" spans="1:8" x14ac:dyDescent="0.25">
      <c r="A3024" s="5">
        <v>3023</v>
      </c>
      <c r="B3024" s="5" t="s">
        <v>42</v>
      </c>
      <c r="C3024" s="5" t="s">
        <v>15</v>
      </c>
      <c r="D3024" s="5" t="s">
        <v>30</v>
      </c>
      <c r="E3024" s="6">
        <v>44999</v>
      </c>
      <c r="F3024" s="5">
        <v>177.5</v>
      </c>
      <c r="G3024" s="5" t="s">
        <v>82</v>
      </c>
      <c r="H3024" s="5" t="s">
        <v>83</v>
      </c>
    </row>
    <row r="3025" spans="1:8" x14ac:dyDescent="0.25">
      <c r="A3025" s="5">
        <v>3024</v>
      </c>
      <c r="B3025" s="5" t="s">
        <v>44</v>
      </c>
      <c r="C3025" s="5" t="s">
        <v>13</v>
      </c>
      <c r="D3025" s="5" t="s">
        <v>30</v>
      </c>
      <c r="E3025" s="6">
        <v>44986</v>
      </c>
      <c r="F3025" s="5">
        <v>888.48</v>
      </c>
      <c r="G3025" s="5" t="s">
        <v>81</v>
      </c>
      <c r="H3025" s="6">
        <v>45001</v>
      </c>
    </row>
    <row r="3026" spans="1:8" x14ac:dyDescent="0.25">
      <c r="A3026" s="5">
        <v>3025</v>
      </c>
      <c r="B3026" s="5" t="s">
        <v>40</v>
      </c>
      <c r="C3026" s="5" t="s">
        <v>9</v>
      </c>
      <c r="D3026" s="5" t="s">
        <v>30</v>
      </c>
      <c r="E3026" s="6">
        <v>45411</v>
      </c>
      <c r="F3026" s="5">
        <v>545.41</v>
      </c>
      <c r="G3026" s="5" t="s">
        <v>81</v>
      </c>
      <c r="H3026" s="6">
        <v>45421</v>
      </c>
    </row>
    <row r="3027" spans="1:8" x14ac:dyDescent="0.25">
      <c r="A3027" s="5">
        <v>3026</v>
      </c>
      <c r="B3027" s="5" t="s">
        <v>60</v>
      </c>
      <c r="C3027" s="5" t="s">
        <v>4</v>
      </c>
      <c r="D3027" s="5" t="s">
        <v>22</v>
      </c>
      <c r="E3027" s="6">
        <v>44832</v>
      </c>
      <c r="F3027" s="5">
        <v>975.79</v>
      </c>
      <c r="G3027" s="5" t="s">
        <v>81</v>
      </c>
      <c r="H3027" s="6">
        <v>44834</v>
      </c>
    </row>
    <row r="3028" spans="1:8" x14ac:dyDescent="0.25">
      <c r="A3028" s="5">
        <v>3027</v>
      </c>
      <c r="B3028" s="5" t="s">
        <v>42</v>
      </c>
      <c r="C3028" s="5" t="s">
        <v>4</v>
      </c>
      <c r="D3028" s="5" t="s">
        <v>28</v>
      </c>
      <c r="E3028" s="6">
        <v>45037</v>
      </c>
      <c r="F3028" s="5">
        <v>495.92</v>
      </c>
      <c r="G3028" s="5" t="s">
        <v>81</v>
      </c>
      <c r="H3028" s="6">
        <v>45039</v>
      </c>
    </row>
    <row r="3029" spans="1:8" x14ac:dyDescent="0.25">
      <c r="A3029" s="5">
        <v>3028</v>
      </c>
      <c r="B3029" s="5" t="s">
        <v>46</v>
      </c>
      <c r="C3029" s="5" t="s">
        <v>11</v>
      </c>
      <c r="D3029" s="5" t="s">
        <v>31</v>
      </c>
      <c r="E3029" s="6">
        <v>45442</v>
      </c>
      <c r="F3029" s="5">
        <v>557.66</v>
      </c>
      <c r="G3029" s="5" t="s">
        <v>81</v>
      </c>
      <c r="H3029" s="6">
        <v>45454</v>
      </c>
    </row>
    <row r="3030" spans="1:8" x14ac:dyDescent="0.25">
      <c r="A3030" s="5">
        <v>3029</v>
      </c>
      <c r="B3030" s="5" t="s">
        <v>56</v>
      </c>
      <c r="C3030" s="5" t="s">
        <v>14</v>
      </c>
      <c r="D3030" s="5" t="s">
        <v>33</v>
      </c>
      <c r="E3030" s="6">
        <v>44888</v>
      </c>
      <c r="F3030" s="5">
        <v>806.53</v>
      </c>
      <c r="G3030" s="5" t="s">
        <v>81</v>
      </c>
      <c r="H3030" s="6">
        <v>44906</v>
      </c>
    </row>
    <row r="3031" spans="1:8" x14ac:dyDescent="0.25">
      <c r="A3031" s="5">
        <v>3030</v>
      </c>
      <c r="B3031" s="5" t="s">
        <v>48</v>
      </c>
      <c r="C3031" s="5" t="s">
        <v>2</v>
      </c>
      <c r="D3031" s="5" t="s">
        <v>33</v>
      </c>
      <c r="E3031" s="6">
        <v>44912</v>
      </c>
      <c r="F3031" s="5">
        <v>458.05</v>
      </c>
      <c r="G3031" s="5" t="s">
        <v>81</v>
      </c>
      <c r="H3031" s="6">
        <v>44913</v>
      </c>
    </row>
    <row r="3032" spans="1:8" x14ac:dyDescent="0.25">
      <c r="A3032" s="5">
        <v>3031</v>
      </c>
      <c r="B3032" s="5" t="s">
        <v>46</v>
      </c>
      <c r="C3032" s="5" t="s">
        <v>10</v>
      </c>
      <c r="D3032" s="5" t="s">
        <v>33</v>
      </c>
      <c r="E3032" s="6">
        <v>45405</v>
      </c>
      <c r="F3032" s="5">
        <v>556.41</v>
      </c>
      <c r="G3032" s="5" t="s">
        <v>81</v>
      </c>
      <c r="H3032" s="6">
        <v>45411</v>
      </c>
    </row>
    <row r="3033" spans="1:8" x14ac:dyDescent="0.25">
      <c r="A3033" s="5">
        <v>3032</v>
      </c>
      <c r="B3033" s="5" t="s">
        <v>62</v>
      </c>
      <c r="C3033" s="5" t="s">
        <v>4</v>
      </c>
      <c r="D3033" s="5" t="s">
        <v>33</v>
      </c>
      <c r="E3033" s="6">
        <v>45267</v>
      </c>
      <c r="F3033" s="5">
        <v>917.35</v>
      </c>
      <c r="G3033" s="5" t="s">
        <v>82</v>
      </c>
      <c r="H3033" s="5" t="s">
        <v>83</v>
      </c>
    </row>
    <row r="3034" spans="1:8" x14ac:dyDescent="0.25">
      <c r="A3034" s="5">
        <v>3033</v>
      </c>
      <c r="B3034" s="5" t="s">
        <v>42</v>
      </c>
      <c r="C3034" s="5" t="s">
        <v>5</v>
      </c>
      <c r="D3034" s="5" t="s">
        <v>31</v>
      </c>
      <c r="E3034" s="6">
        <v>45212</v>
      </c>
      <c r="F3034" s="5">
        <v>780.27</v>
      </c>
      <c r="G3034" s="5" t="s">
        <v>81</v>
      </c>
      <c r="H3034" s="6">
        <v>45216</v>
      </c>
    </row>
    <row r="3035" spans="1:8" x14ac:dyDescent="0.25">
      <c r="A3035" s="5">
        <v>3034</v>
      </c>
      <c r="B3035" s="5" t="s">
        <v>62</v>
      </c>
      <c r="C3035" s="5" t="s">
        <v>11</v>
      </c>
      <c r="D3035" s="5" t="s">
        <v>33</v>
      </c>
      <c r="E3035" s="6">
        <v>45182</v>
      </c>
      <c r="F3035" s="5">
        <v>337.09</v>
      </c>
      <c r="G3035" s="5" t="s">
        <v>81</v>
      </c>
      <c r="H3035" s="6">
        <v>45194</v>
      </c>
    </row>
    <row r="3036" spans="1:8" x14ac:dyDescent="0.25">
      <c r="A3036" s="5">
        <v>3035</v>
      </c>
      <c r="B3036" s="5" t="s">
        <v>52</v>
      </c>
      <c r="C3036" s="5" t="s">
        <v>15</v>
      </c>
      <c r="D3036" s="5" t="s">
        <v>30</v>
      </c>
      <c r="E3036" s="6">
        <v>45394</v>
      </c>
      <c r="F3036" s="5">
        <v>562.54</v>
      </c>
      <c r="G3036" s="5" t="s">
        <v>82</v>
      </c>
      <c r="H3036" s="5" t="s">
        <v>83</v>
      </c>
    </row>
    <row r="3037" spans="1:8" x14ac:dyDescent="0.25">
      <c r="A3037" s="5">
        <v>3036</v>
      </c>
      <c r="B3037" s="5" t="s">
        <v>48</v>
      </c>
      <c r="C3037" s="5" t="s">
        <v>11</v>
      </c>
      <c r="D3037" s="5" t="s">
        <v>31</v>
      </c>
      <c r="E3037" s="6">
        <v>44828</v>
      </c>
      <c r="F3037" s="5">
        <v>798.05</v>
      </c>
      <c r="G3037" s="5" t="s">
        <v>82</v>
      </c>
      <c r="H3037" s="5" t="s">
        <v>83</v>
      </c>
    </row>
    <row r="3038" spans="1:8" x14ac:dyDescent="0.25">
      <c r="A3038" s="5">
        <v>3037</v>
      </c>
      <c r="B3038" s="5" t="s">
        <v>40</v>
      </c>
      <c r="C3038" s="5" t="s">
        <v>10</v>
      </c>
      <c r="D3038" s="5" t="s">
        <v>26</v>
      </c>
      <c r="E3038" s="6">
        <v>45320</v>
      </c>
      <c r="F3038" s="5">
        <v>479.7</v>
      </c>
      <c r="G3038" s="5" t="s">
        <v>81</v>
      </c>
      <c r="H3038" s="6">
        <v>45326</v>
      </c>
    </row>
    <row r="3039" spans="1:8" x14ac:dyDescent="0.25">
      <c r="A3039" s="5">
        <v>3038</v>
      </c>
      <c r="B3039" s="5" t="s">
        <v>38</v>
      </c>
      <c r="C3039" s="5" t="s">
        <v>4</v>
      </c>
      <c r="D3039" s="5" t="s">
        <v>22</v>
      </c>
      <c r="E3039" s="6">
        <v>45041</v>
      </c>
      <c r="F3039" s="5">
        <v>175.89</v>
      </c>
      <c r="G3039" s="5" t="s">
        <v>81</v>
      </c>
      <c r="H3039" s="6">
        <v>45043</v>
      </c>
    </row>
    <row r="3040" spans="1:8" x14ac:dyDescent="0.25">
      <c r="A3040" s="5">
        <v>3039</v>
      </c>
      <c r="B3040" s="5" t="s">
        <v>56</v>
      </c>
      <c r="C3040" s="5" t="s">
        <v>2</v>
      </c>
      <c r="D3040" s="5" t="s">
        <v>33</v>
      </c>
      <c r="E3040" s="6">
        <v>45192</v>
      </c>
      <c r="F3040" s="5">
        <v>994.91</v>
      </c>
      <c r="G3040" s="5" t="s">
        <v>81</v>
      </c>
      <c r="H3040" s="6">
        <v>45193</v>
      </c>
    </row>
    <row r="3041" spans="1:8" x14ac:dyDescent="0.25">
      <c r="A3041" s="5">
        <v>3040</v>
      </c>
      <c r="B3041" s="5" t="s">
        <v>40</v>
      </c>
      <c r="C3041" s="5" t="s">
        <v>13</v>
      </c>
      <c r="D3041" s="5" t="s">
        <v>30</v>
      </c>
      <c r="E3041" s="6">
        <v>45018</v>
      </c>
      <c r="F3041" s="5">
        <v>102.03</v>
      </c>
      <c r="G3041" s="5" t="s">
        <v>81</v>
      </c>
      <c r="H3041" s="6">
        <v>45033</v>
      </c>
    </row>
    <row r="3042" spans="1:8" x14ac:dyDescent="0.25">
      <c r="A3042" s="5">
        <v>3041</v>
      </c>
      <c r="B3042" s="5" t="s">
        <v>52</v>
      </c>
      <c r="C3042" s="5" t="s">
        <v>13</v>
      </c>
      <c r="D3042" s="5" t="s">
        <v>26</v>
      </c>
      <c r="E3042" s="6">
        <v>45294</v>
      </c>
      <c r="F3042" s="5">
        <v>267.62</v>
      </c>
      <c r="G3042" s="5" t="s">
        <v>81</v>
      </c>
      <c r="H3042" s="6">
        <v>45309</v>
      </c>
    </row>
    <row r="3043" spans="1:8" x14ac:dyDescent="0.25">
      <c r="A3043" s="5">
        <v>3042</v>
      </c>
      <c r="B3043" s="5" t="s">
        <v>54</v>
      </c>
      <c r="C3043" s="5" t="s">
        <v>5</v>
      </c>
      <c r="D3043" s="5" t="s">
        <v>32</v>
      </c>
      <c r="E3043" s="6">
        <v>45502</v>
      </c>
      <c r="F3043" s="5">
        <v>927.39</v>
      </c>
      <c r="G3043" s="5" t="s">
        <v>81</v>
      </c>
      <c r="H3043" s="6">
        <v>45506</v>
      </c>
    </row>
    <row r="3044" spans="1:8" x14ac:dyDescent="0.25">
      <c r="A3044" s="5">
        <v>3043</v>
      </c>
      <c r="B3044" s="5" t="s">
        <v>36</v>
      </c>
      <c r="C3044" s="5" t="s">
        <v>15</v>
      </c>
      <c r="D3044" s="5" t="s">
        <v>22</v>
      </c>
      <c r="E3044" s="6">
        <v>45365</v>
      </c>
      <c r="F3044" s="5">
        <v>178.11</v>
      </c>
      <c r="G3044" s="5" t="s">
        <v>82</v>
      </c>
      <c r="H3044" s="5" t="s">
        <v>83</v>
      </c>
    </row>
    <row r="3045" spans="1:8" x14ac:dyDescent="0.25">
      <c r="A3045" s="5">
        <v>3044</v>
      </c>
      <c r="B3045" s="5" t="s">
        <v>42</v>
      </c>
      <c r="C3045" s="5" t="s">
        <v>5</v>
      </c>
      <c r="D3045" s="5" t="s">
        <v>22</v>
      </c>
      <c r="E3045" s="6">
        <v>45503</v>
      </c>
      <c r="F3045" s="5">
        <v>744</v>
      </c>
      <c r="G3045" s="5" t="s">
        <v>81</v>
      </c>
      <c r="H3045" s="6">
        <v>45507</v>
      </c>
    </row>
    <row r="3046" spans="1:8" x14ac:dyDescent="0.25">
      <c r="A3046" s="5">
        <v>3045</v>
      </c>
      <c r="B3046" s="5" t="s">
        <v>54</v>
      </c>
      <c r="C3046" s="5" t="s">
        <v>9</v>
      </c>
      <c r="D3046" s="5" t="s">
        <v>20</v>
      </c>
      <c r="E3046" s="6">
        <v>45315</v>
      </c>
      <c r="F3046" s="5">
        <v>903.14</v>
      </c>
      <c r="G3046" s="5" t="s">
        <v>82</v>
      </c>
      <c r="H3046" s="5" t="s">
        <v>83</v>
      </c>
    </row>
    <row r="3047" spans="1:8" x14ac:dyDescent="0.25">
      <c r="A3047" s="5">
        <v>3046</v>
      </c>
      <c r="B3047" s="5" t="s">
        <v>68</v>
      </c>
      <c r="C3047" s="5" t="s">
        <v>9</v>
      </c>
      <c r="D3047" s="5" t="s">
        <v>28</v>
      </c>
      <c r="E3047" s="6">
        <v>44969</v>
      </c>
      <c r="F3047" s="5">
        <v>418.86</v>
      </c>
      <c r="G3047" s="5" t="s">
        <v>81</v>
      </c>
      <c r="H3047" s="6">
        <v>44979</v>
      </c>
    </row>
    <row r="3048" spans="1:8" x14ac:dyDescent="0.25">
      <c r="A3048" s="5">
        <v>3047</v>
      </c>
      <c r="B3048" s="5" t="s">
        <v>38</v>
      </c>
      <c r="C3048" s="5" t="s">
        <v>11</v>
      </c>
      <c r="D3048" s="5" t="s">
        <v>26</v>
      </c>
      <c r="E3048" s="6">
        <v>45199</v>
      </c>
      <c r="F3048" s="5">
        <v>139.78</v>
      </c>
      <c r="G3048" s="5" t="s">
        <v>81</v>
      </c>
      <c r="H3048" s="6">
        <v>45211</v>
      </c>
    </row>
    <row r="3049" spans="1:8" x14ac:dyDescent="0.25">
      <c r="A3049" s="5">
        <v>3048</v>
      </c>
      <c r="B3049" s="5" t="s">
        <v>58</v>
      </c>
      <c r="C3049" s="5" t="s">
        <v>2</v>
      </c>
      <c r="D3049" s="5" t="s">
        <v>20</v>
      </c>
      <c r="E3049" s="6">
        <v>44982</v>
      </c>
      <c r="F3049" s="5">
        <v>434.59</v>
      </c>
      <c r="G3049" s="5" t="s">
        <v>82</v>
      </c>
      <c r="H3049" s="5" t="s">
        <v>83</v>
      </c>
    </row>
    <row r="3050" spans="1:8" x14ac:dyDescent="0.25">
      <c r="A3050" s="5">
        <v>3049</v>
      </c>
      <c r="B3050" s="5" t="s">
        <v>60</v>
      </c>
      <c r="C3050" s="5" t="s">
        <v>2</v>
      </c>
      <c r="D3050" s="5" t="s">
        <v>28</v>
      </c>
      <c r="E3050" s="6">
        <v>45228</v>
      </c>
      <c r="F3050" s="5">
        <v>527.98</v>
      </c>
      <c r="G3050" s="5" t="s">
        <v>81</v>
      </c>
      <c r="H3050" s="6">
        <v>45229</v>
      </c>
    </row>
    <row r="3051" spans="1:8" x14ac:dyDescent="0.25">
      <c r="A3051" s="5">
        <v>3050</v>
      </c>
      <c r="B3051" s="5" t="s">
        <v>72</v>
      </c>
      <c r="C3051" s="5" t="s">
        <v>15</v>
      </c>
      <c r="D3051" s="5" t="s">
        <v>32</v>
      </c>
      <c r="E3051" s="6">
        <v>45478</v>
      </c>
      <c r="F3051" s="5">
        <v>859.46</v>
      </c>
      <c r="G3051" s="5" t="s">
        <v>82</v>
      </c>
      <c r="H3051" s="5" t="s">
        <v>83</v>
      </c>
    </row>
    <row r="3052" spans="1:8" x14ac:dyDescent="0.25">
      <c r="A3052" s="5">
        <v>3051</v>
      </c>
      <c r="B3052" s="5" t="s">
        <v>66</v>
      </c>
      <c r="C3052" s="5" t="s">
        <v>4</v>
      </c>
      <c r="D3052" s="5" t="s">
        <v>30</v>
      </c>
      <c r="E3052" s="6">
        <v>45405</v>
      </c>
      <c r="F3052" s="5">
        <v>122.8</v>
      </c>
      <c r="G3052" s="5" t="s">
        <v>81</v>
      </c>
      <c r="H3052" s="6">
        <v>45407</v>
      </c>
    </row>
    <row r="3053" spans="1:8" x14ac:dyDescent="0.25">
      <c r="A3053" s="5">
        <v>3052</v>
      </c>
      <c r="B3053" s="5" t="s">
        <v>66</v>
      </c>
      <c r="C3053" s="5" t="s">
        <v>4</v>
      </c>
      <c r="D3053" s="5" t="s">
        <v>32</v>
      </c>
      <c r="E3053" s="6">
        <v>45491</v>
      </c>
      <c r="F3053" s="5">
        <v>868.86</v>
      </c>
      <c r="G3053" s="5" t="s">
        <v>81</v>
      </c>
      <c r="H3053" s="6">
        <v>45493</v>
      </c>
    </row>
    <row r="3054" spans="1:8" x14ac:dyDescent="0.25">
      <c r="A3054" s="5">
        <v>3053</v>
      </c>
      <c r="B3054" s="5" t="s">
        <v>44</v>
      </c>
      <c r="C3054" s="5" t="s">
        <v>4</v>
      </c>
      <c r="D3054" s="5" t="s">
        <v>26</v>
      </c>
      <c r="E3054" s="6">
        <v>44847</v>
      </c>
      <c r="F3054" s="5">
        <v>399</v>
      </c>
      <c r="G3054" s="5" t="s">
        <v>81</v>
      </c>
      <c r="H3054" s="6">
        <v>44849</v>
      </c>
    </row>
    <row r="3055" spans="1:8" x14ac:dyDescent="0.25">
      <c r="A3055" s="5">
        <v>3054</v>
      </c>
      <c r="B3055" s="5" t="s">
        <v>42</v>
      </c>
      <c r="C3055" s="5" t="s">
        <v>10</v>
      </c>
      <c r="D3055" s="5" t="s">
        <v>24</v>
      </c>
      <c r="E3055" s="6">
        <v>44958</v>
      </c>
      <c r="F3055" s="5">
        <v>477.36</v>
      </c>
      <c r="G3055" s="5" t="s">
        <v>81</v>
      </c>
      <c r="H3055" s="6">
        <v>44964</v>
      </c>
    </row>
    <row r="3056" spans="1:8" x14ac:dyDescent="0.25">
      <c r="A3056" s="5">
        <v>3055</v>
      </c>
      <c r="B3056" s="5" t="s">
        <v>62</v>
      </c>
      <c r="C3056" s="5" t="s">
        <v>5</v>
      </c>
      <c r="D3056" s="5" t="s">
        <v>29</v>
      </c>
      <c r="E3056" s="6">
        <v>45293</v>
      </c>
      <c r="F3056" s="5">
        <v>280.81</v>
      </c>
      <c r="G3056" s="5" t="s">
        <v>81</v>
      </c>
      <c r="H3056" s="6">
        <v>45297</v>
      </c>
    </row>
    <row r="3057" spans="1:8" x14ac:dyDescent="0.25">
      <c r="A3057" s="5">
        <v>3056</v>
      </c>
      <c r="B3057" s="5" t="s">
        <v>40</v>
      </c>
      <c r="C3057" s="5" t="s">
        <v>13</v>
      </c>
      <c r="D3057" s="5" t="s">
        <v>28</v>
      </c>
      <c r="E3057" s="6">
        <v>45377</v>
      </c>
      <c r="F3057" s="5">
        <v>526.29</v>
      </c>
      <c r="G3057" s="5" t="s">
        <v>82</v>
      </c>
      <c r="H3057" s="5" t="s">
        <v>83</v>
      </c>
    </row>
    <row r="3058" spans="1:8" x14ac:dyDescent="0.25">
      <c r="A3058" s="5">
        <v>3057</v>
      </c>
      <c r="B3058" s="5" t="s">
        <v>42</v>
      </c>
      <c r="C3058" s="5" t="s">
        <v>9</v>
      </c>
      <c r="D3058" s="5" t="s">
        <v>31</v>
      </c>
      <c r="E3058" s="6">
        <v>44990</v>
      </c>
      <c r="F3058" s="5">
        <v>849.26</v>
      </c>
      <c r="G3058" s="5" t="s">
        <v>81</v>
      </c>
      <c r="H3058" s="6">
        <v>45000</v>
      </c>
    </row>
    <row r="3059" spans="1:8" x14ac:dyDescent="0.25">
      <c r="A3059" s="5">
        <v>3058</v>
      </c>
      <c r="B3059" s="5" t="s">
        <v>66</v>
      </c>
      <c r="C3059" s="5" t="s">
        <v>9</v>
      </c>
      <c r="D3059" s="5" t="s">
        <v>29</v>
      </c>
      <c r="E3059" s="6">
        <v>44893</v>
      </c>
      <c r="F3059" s="5">
        <v>978.12</v>
      </c>
      <c r="G3059" s="5" t="s">
        <v>81</v>
      </c>
      <c r="H3059" s="6">
        <v>44903</v>
      </c>
    </row>
    <row r="3060" spans="1:8" x14ac:dyDescent="0.25">
      <c r="A3060" s="5">
        <v>3059</v>
      </c>
      <c r="B3060" s="5" t="s">
        <v>56</v>
      </c>
      <c r="C3060" s="5" t="s">
        <v>15</v>
      </c>
      <c r="D3060" s="5" t="s">
        <v>30</v>
      </c>
      <c r="E3060" s="6">
        <v>44816</v>
      </c>
      <c r="F3060" s="5">
        <v>205.43</v>
      </c>
      <c r="G3060" s="5" t="s">
        <v>81</v>
      </c>
      <c r="H3060" s="6">
        <v>44836</v>
      </c>
    </row>
    <row r="3061" spans="1:8" x14ac:dyDescent="0.25">
      <c r="A3061" s="5">
        <v>3060</v>
      </c>
      <c r="B3061" s="5" t="s">
        <v>36</v>
      </c>
      <c r="C3061" s="5" t="s">
        <v>5</v>
      </c>
      <c r="D3061" s="5" t="s">
        <v>32</v>
      </c>
      <c r="E3061" s="6">
        <v>45140</v>
      </c>
      <c r="F3061" s="5">
        <v>977.1</v>
      </c>
      <c r="G3061" s="5" t="s">
        <v>82</v>
      </c>
      <c r="H3061" s="5" t="s">
        <v>83</v>
      </c>
    </row>
    <row r="3062" spans="1:8" x14ac:dyDescent="0.25">
      <c r="A3062" s="5">
        <v>3061</v>
      </c>
      <c r="B3062" s="5" t="s">
        <v>66</v>
      </c>
      <c r="C3062" s="5" t="s">
        <v>15</v>
      </c>
      <c r="D3062" s="5" t="s">
        <v>33</v>
      </c>
      <c r="E3062" s="6">
        <v>44916</v>
      </c>
      <c r="F3062" s="5">
        <v>827.51</v>
      </c>
      <c r="G3062" s="5" t="s">
        <v>82</v>
      </c>
      <c r="H3062" s="5" t="s">
        <v>83</v>
      </c>
    </row>
    <row r="3063" spans="1:8" x14ac:dyDescent="0.25">
      <c r="A3063" s="5">
        <v>3062</v>
      </c>
      <c r="B3063" s="5" t="s">
        <v>46</v>
      </c>
      <c r="C3063" s="5" t="s">
        <v>15</v>
      </c>
      <c r="D3063" s="5" t="s">
        <v>22</v>
      </c>
      <c r="E3063" s="6">
        <v>45180</v>
      </c>
      <c r="F3063" s="5">
        <v>317.58999999999997</v>
      </c>
      <c r="G3063" s="5" t="s">
        <v>82</v>
      </c>
      <c r="H3063" s="5" t="s">
        <v>83</v>
      </c>
    </row>
    <row r="3064" spans="1:8" x14ac:dyDescent="0.25">
      <c r="A3064" s="5">
        <v>3063</v>
      </c>
      <c r="B3064" s="5" t="s">
        <v>36</v>
      </c>
      <c r="C3064" s="5" t="s">
        <v>11</v>
      </c>
      <c r="D3064" s="5" t="s">
        <v>20</v>
      </c>
      <c r="E3064" s="6">
        <v>45411</v>
      </c>
      <c r="F3064" s="5">
        <v>976.6</v>
      </c>
      <c r="G3064" s="5" t="s">
        <v>81</v>
      </c>
      <c r="H3064" s="6">
        <v>45423</v>
      </c>
    </row>
    <row r="3065" spans="1:8" x14ac:dyDescent="0.25">
      <c r="A3065" s="5">
        <v>3064</v>
      </c>
      <c r="B3065" s="5" t="s">
        <v>50</v>
      </c>
      <c r="C3065" s="5" t="s">
        <v>9</v>
      </c>
      <c r="D3065" s="5" t="s">
        <v>22</v>
      </c>
      <c r="E3065" s="6">
        <v>45326</v>
      </c>
      <c r="F3065" s="5">
        <v>635.65</v>
      </c>
      <c r="G3065" s="5" t="s">
        <v>81</v>
      </c>
      <c r="H3065" s="6">
        <v>45336</v>
      </c>
    </row>
    <row r="3066" spans="1:8" x14ac:dyDescent="0.25">
      <c r="A3066" s="5">
        <v>3065</v>
      </c>
      <c r="B3066" s="5" t="s">
        <v>40</v>
      </c>
      <c r="C3066" s="5" t="s">
        <v>15</v>
      </c>
      <c r="D3066" s="5" t="s">
        <v>26</v>
      </c>
      <c r="E3066" s="6">
        <v>45046</v>
      </c>
      <c r="F3066" s="5">
        <v>670.47</v>
      </c>
      <c r="G3066" s="5" t="s">
        <v>82</v>
      </c>
      <c r="H3066" s="5" t="s">
        <v>83</v>
      </c>
    </row>
    <row r="3067" spans="1:8" x14ac:dyDescent="0.25">
      <c r="A3067" s="5">
        <v>3066</v>
      </c>
      <c r="B3067" s="5" t="s">
        <v>66</v>
      </c>
      <c r="C3067" s="5" t="s">
        <v>11</v>
      </c>
      <c r="D3067" s="5" t="s">
        <v>26</v>
      </c>
      <c r="E3067" s="6">
        <v>45091</v>
      </c>
      <c r="F3067" s="5">
        <v>639.82000000000005</v>
      </c>
      <c r="G3067" s="5" t="s">
        <v>81</v>
      </c>
      <c r="H3067" s="6">
        <v>45103</v>
      </c>
    </row>
    <row r="3068" spans="1:8" x14ac:dyDescent="0.25">
      <c r="A3068" s="5">
        <v>3067</v>
      </c>
      <c r="B3068" s="5" t="s">
        <v>42</v>
      </c>
      <c r="C3068" s="5" t="s">
        <v>4</v>
      </c>
      <c r="D3068" s="5" t="s">
        <v>33</v>
      </c>
      <c r="E3068" s="6">
        <v>45119</v>
      </c>
      <c r="F3068" s="5">
        <v>172.29</v>
      </c>
      <c r="G3068" s="5" t="s">
        <v>81</v>
      </c>
      <c r="H3068" s="6">
        <v>45121</v>
      </c>
    </row>
    <row r="3069" spans="1:8" x14ac:dyDescent="0.25">
      <c r="A3069" s="5">
        <v>3068</v>
      </c>
      <c r="B3069" s="5" t="s">
        <v>70</v>
      </c>
      <c r="C3069" s="5" t="s">
        <v>2</v>
      </c>
      <c r="D3069" s="5" t="s">
        <v>30</v>
      </c>
      <c r="E3069" s="6">
        <v>45474</v>
      </c>
      <c r="F3069" s="5">
        <v>498.67</v>
      </c>
      <c r="G3069" s="5" t="s">
        <v>81</v>
      </c>
      <c r="H3069" s="6">
        <v>45475</v>
      </c>
    </row>
    <row r="3070" spans="1:8" x14ac:dyDescent="0.25">
      <c r="A3070" s="5">
        <v>3069</v>
      </c>
      <c r="B3070" s="5" t="s">
        <v>36</v>
      </c>
      <c r="C3070" s="5" t="s">
        <v>11</v>
      </c>
      <c r="D3070" s="5" t="s">
        <v>31</v>
      </c>
      <c r="E3070" s="6">
        <v>44876</v>
      </c>
      <c r="F3070" s="5">
        <v>477.4</v>
      </c>
      <c r="G3070" s="5" t="s">
        <v>82</v>
      </c>
      <c r="H3070" s="5" t="s">
        <v>83</v>
      </c>
    </row>
    <row r="3071" spans="1:8" x14ac:dyDescent="0.25">
      <c r="A3071" s="5">
        <v>3070</v>
      </c>
      <c r="B3071" s="5" t="s">
        <v>40</v>
      </c>
      <c r="C3071" s="5" t="s">
        <v>15</v>
      </c>
      <c r="D3071" s="5" t="s">
        <v>32</v>
      </c>
      <c r="E3071" s="6">
        <v>44884</v>
      </c>
      <c r="F3071" s="5">
        <v>246.08</v>
      </c>
      <c r="G3071" s="5" t="s">
        <v>82</v>
      </c>
      <c r="H3071" s="5" t="s">
        <v>83</v>
      </c>
    </row>
    <row r="3072" spans="1:8" x14ac:dyDescent="0.25">
      <c r="A3072" s="5">
        <v>3071</v>
      </c>
      <c r="B3072" s="5" t="s">
        <v>50</v>
      </c>
      <c r="C3072" s="5" t="s">
        <v>4</v>
      </c>
      <c r="D3072" s="5" t="s">
        <v>31</v>
      </c>
      <c r="E3072" s="6">
        <v>45001</v>
      </c>
      <c r="F3072" s="5">
        <v>750.09</v>
      </c>
      <c r="G3072" s="5" t="s">
        <v>82</v>
      </c>
      <c r="H3072" s="5" t="s">
        <v>83</v>
      </c>
    </row>
    <row r="3073" spans="1:8" x14ac:dyDescent="0.25">
      <c r="A3073" s="5">
        <v>3072</v>
      </c>
      <c r="B3073" s="5" t="s">
        <v>36</v>
      </c>
      <c r="C3073" s="5" t="s">
        <v>4</v>
      </c>
      <c r="D3073" s="5" t="s">
        <v>26</v>
      </c>
      <c r="E3073" s="6">
        <v>45416</v>
      </c>
      <c r="F3073" s="5">
        <v>760.33</v>
      </c>
      <c r="G3073" s="5" t="s">
        <v>81</v>
      </c>
      <c r="H3073" s="6">
        <v>45418</v>
      </c>
    </row>
    <row r="3074" spans="1:8" x14ac:dyDescent="0.25">
      <c r="A3074" s="5">
        <v>3073</v>
      </c>
      <c r="B3074" s="5" t="s">
        <v>68</v>
      </c>
      <c r="C3074" s="5" t="s">
        <v>15</v>
      </c>
      <c r="D3074" s="5" t="s">
        <v>33</v>
      </c>
      <c r="E3074" s="6">
        <v>45097</v>
      </c>
      <c r="F3074" s="5">
        <v>834.47</v>
      </c>
      <c r="G3074" s="5" t="s">
        <v>81</v>
      </c>
      <c r="H3074" s="6">
        <v>45117</v>
      </c>
    </row>
    <row r="3075" spans="1:8" x14ac:dyDescent="0.25">
      <c r="A3075" s="5">
        <v>3074</v>
      </c>
      <c r="B3075" s="5" t="s">
        <v>44</v>
      </c>
      <c r="C3075" s="5" t="s">
        <v>10</v>
      </c>
      <c r="D3075" s="5" t="s">
        <v>33</v>
      </c>
      <c r="E3075" s="6">
        <v>45188</v>
      </c>
      <c r="F3075" s="5">
        <v>128.4</v>
      </c>
      <c r="G3075" s="5" t="s">
        <v>82</v>
      </c>
      <c r="H3075" s="5" t="s">
        <v>83</v>
      </c>
    </row>
    <row r="3076" spans="1:8" x14ac:dyDescent="0.25">
      <c r="A3076" s="5">
        <v>3075</v>
      </c>
      <c r="B3076" s="5" t="s">
        <v>52</v>
      </c>
      <c r="C3076" s="5" t="s">
        <v>5</v>
      </c>
      <c r="D3076" s="5" t="s">
        <v>28</v>
      </c>
      <c r="E3076" s="6">
        <v>44939</v>
      </c>
      <c r="F3076" s="5">
        <v>648.20000000000005</v>
      </c>
      <c r="G3076" s="5" t="s">
        <v>81</v>
      </c>
      <c r="H3076" s="6">
        <v>44943</v>
      </c>
    </row>
    <row r="3077" spans="1:8" x14ac:dyDescent="0.25">
      <c r="A3077" s="5">
        <v>3076</v>
      </c>
      <c r="B3077" s="5" t="s">
        <v>40</v>
      </c>
      <c r="C3077" s="5" t="s">
        <v>2</v>
      </c>
      <c r="D3077" s="5" t="s">
        <v>28</v>
      </c>
      <c r="E3077" s="6">
        <v>44820</v>
      </c>
      <c r="F3077" s="5">
        <v>665.98</v>
      </c>
      <c r="G3077" s="5" t="s">
        <v>81</v>
      </c>
      <c r="H3077" s="6">
        <v>44821</v>
      </c>
    </row>
    <row r="3078" spans="1:8" x14ac:dyDescent="0.25">
      <c r="A3078" s="5">
        <v>3077</v>
      </c>
      <c r="B3078" s="5" t="s">
        <v>66</v>
      </c>
      <c r="C3078" s="5" t="s">
        <v>11</v>
      </c>
      <c r="D3078" s="5" t="s">
        <v>28</v>
      </c>
      <c r="E3078" s="6">
        <v>45447</v>
      </c>
      <c r="F3078" s="5">
        <v>585.5</v>
      </c>
      <c r="G3078" s="5" t="s">
        <v>81</v>
      </c>
      <c r="H3078" s="6">
        <v>45459</v>
      </c>
    </row>
    <row r="3079" spans="1:8" x14ac:dyDescent="0.25">
      <c r="A3079" s="5">
        <v>3078</v>
      </c>
      <c r="B3079" s="5" t="s">
        <v>46</v>
      </c>
      <c r="C3079" s="5" t="s">
        <v>11</v>
      </c>
      <c r="D3079" s="5" t="s">
        <v>22</v>
      </c>
      <c r="E3079" s="6">
        <v>45397</v>
      </c>
      <c r="F3079" s="5">
        <v>310.76</v>
      </c>
      <c r="G3079" s="5" t="s">
        <v>81</v>
      </c>
      <c r="H3079" s="6">
        <v>45409</v>
      </c>
    </row>
    <row r="3080" spans="1:8" x14ac:dyDescent="0.25">
      <c r="A3080" s="5">
        <v>3079</v>
      </c>
      <c r="B3080" s="5" t="s">
        <v>48</v>
      </c>
      <c r="C3080" s="5" t="s">
        <v>11</v>
      </c>
      <c r="D3080" s="5" t="s">
        <v>31</v>
      </c>
      <c r="E3080" s="6">
        <v>44897</v>
      </c>
      <c r="F3080" s="5">
        <v>463.63</v>
      </c>
      <c r="G3080" s="5" t="s">
        <v>82</v>
      </c>
      <c r="H3080" s="5" t="s">
        <v>83</v>
      </c>
    </row>
    <row r="3081" spans="1:8" x14ac:dyDescent="0.25">
      <c r="A3081" s="5">
        <v>3080</v>
      </c>
      <c r="B3081" s="5" t="s">
        <v>52</v>
      </c>
      <c r="C3081" s="5" t="s">
        <v>5</v>
      </c>
      <c r="D3081" s="5" t="s">
        <v>32</v>
      </c>
      <c r="E3081" s="6">
        <v>45172</v>
      </c>
      <c r="F3081" s="5">
        <v>413.72</v>
      </c>
      <c r="G3081" s="5" t="s">
        <v>82</v>
      </c>
      <c r="H3081" s="5" t="s">
        <v>83</v>
      </c>
    </row>
    <row r="3082" spans="1:8" x14ac:dyDescent="0.25">
      <c r="A3082" s="5">
        <v>3081</v>
      </c>
      <c r="B3082" s="5" t="s">
        <v>74</v>
      </c>
      <c r="C3082" s="5" t="s">
        <v>11</v>
      </c>
      <c r="D3082" s="5" t="s">
        <v>28</v>
      </c>
      <c r="E3082" s="6">
        <v>45339</v>
      </c>
      <c r="F3082" s="5">
        <v>784.5</v>
      </c>
      <c r="G3082" s="5" t="s">
        <v>82</v>
      </c>
      <c r="H3082" s="5" t="s">
        <v>83</v>
      </c>
    </row>
    <row r="3083" spans="1:8" x14ac:dyDescent="0.25">
      <c r="A3083" s="5">
        <v>3082</v>
      </c>
      <c r="B3083" s="5" t="s">
        <v>50</v>
      </c>
      <c r="C3083" s="5" t="s">
        <v>13</v>
      </c>
      <c r="D3083" s="5" t="s">
        <v>31</v>
      </c>
      <c r="E3083" s="6">
        <v>45373</v>
      </c>
      <c r="F3083" s="5">
        <v>692.07</v>
      </c>
      <c r="G3083" s="5" t="s">
        <v>81</v>
      </c>
      <c r="H3083" s="6">
        <v>45388</v>
      </c>
    </row>
    <row r="3084" spans="1:8" x14ac:dyDescent="0.25">
      <c r="A3084" s="5">
        <v>3083</v>
      </c>
      <c r="B3084" s="5" t="s">
        <v>46</v>
      </c>
      <c r="C3084" s="5" t="s">
        <v>15</v>
      </c>
      <c r="D3084" s="5" t="s">
        <v>20</v>
      </c>
      <c r="E3084" s="6">
        <v>45506</v>
      </c>
      <c r="F3084" s="5">
        <v>412.32</v>
      </c>
      <c r="G3084" s="5" t="s">
        <v>81</v>
      </c>
      <c r="H3084" s="6">
        <v>45526</v>
      </c>
    </row>
    <row r="3085" spans="1:8" x14ac:dyDescent="0.25">
      <c r="A3085" s="5">
        <v>3084</v>
      </c>
      <c r="B3085" s="5" t="s">
        <v>56</v>
      </c>
      <c r="C3085" s="5" t="s">
        <v>2</v>
      </c>
      <c r="D3085" s="5" t="s">
        <v>33</v>
      </c>
      <c r="E3085" s="6">
        <v>44980</v>
      </c>
      <c r="F3085" s="5">
        <v>536.44000000000005</v>
      </c>
      <c r="G3085" s="5" t="s">
        <v>81</v>
      </c>
      <c r="H3085" s="6">
        <v>44981</v>
      </c>
    </row>
    <row r="3086" spans="1:8" x14ac:dyDescent="0.25">
      <c r="A3086" s="5">
        <v>3085</v>
      </c>
      <c r="B3086" s="5" t="s">
        <v>68</v>
      </c>
      <c r="C3086" s="5" t="s">
        <v>13</v>
      </c>
      <c r="D3086" s="5" t="s">
        <v>33</v>
      </c>
      <c r="E3086" s="6">
        <v>45008</v>
      </c>
      <c r="F3086" s="5">
        <v>674.92</v>
      </c>
      <c r="G3086" s="5" t="s">
        <v>81</v>
      </c>
      <c r="H3086" s="6">
        <v>45023</v>
      </c>
    </row>
    <row r="3087" spans="1:8" x14ac:dyDescent="0.25">
      <c r="A3087" s="5">
        <v>3086</v>
      </c>
      <c r="B3087" s="5" t="s">
        <v>40</v>
      </c>
      <c r="C3087" s="5" t="s">
        <v>14</v>
      </c>
      <c r="D3087" s="5" t="s">
        <v>24</v>
      </c>
      <c r="E3087" s="6">
        <v>44918</v>
      </c>
      <c r="F3087" s="5">
        <v>508.85</v>
      </c>
      <c r="G3087" s="5" t="s">
        <v>82</v>
      </c>
      <c r="H3087" s="5" t="s">
        <v>83</v>
      </c>
    </row>
    <row r="3088" spans="1:8" x14ac:dyDescent="0.25">
      <c r="A3088" s="5">
        <v>3087</v>
      </c>
      <c r="B3088" s="5" t="s">
        <v>44</v>
      </c>
      <c r="C3088" s="5" t="s">
        <v>15</v>
      </c>
      <c r="D3088" s="5" t="s">
        <v>33</v>
      </c>
      <c r="E3088" s="6">
        <v>45262</v>
      </c>
      <c r="F3088" s="5">
        <v>548.35</v>
      </c>
      <c r="G3088" s="5" t="s">
        <v>82</v>
      </c>
      <c r="H3088" s="5" t="s">
        <v>83</v>
      </c>
    </row>
    <row r="3089" spans="1:8" x14ac:dyDescent="0.25">
      <c r="A3089" s="5">
        <v>3088</v>
      </c>
      <c r="B3089" s="5" t="s">
        <v>70</v>
      </c>
      <c r="C3089" s="5" t="s">
        <v>5</v>
      </c>
      <c r="D3089" s="5" t="s">
        <v>30</v>
      </c>
      <c r="E3089" s="6">
        <v>45237</v>
      </c>
      <c r="F3089" s="5">
        <v>643.49</v>
      </c>
      <c r="G3089" s="5" t="s">
        <v>81</v>
      </c>
      <c r="H3089" s="6">
        <v>45241</v>
      </c>
    </row>
    <row r="3090" spans="1:8" x14ac:dyDescent="0.25">
      <c r="A3090" s="5">
        <v>3089</v>
      </c>
      <c r="B3090" s="5" t="s">
        <v>40</v>
      </c>
      <c r="C3090" s="5" t="s">
        <v>13</v>
      </c>
      <c r="D3090" s="5" t="s">
        <v>30</v>
      </c>
      <c r="E3090" s="6">
        <v>45214</v>
      </c>
      <c r="F3090" s="5">
        <v>789.78</v>
      </c>
      <c r="G3090" s="5" t="s">
        <v>81</v>
      </c>
      <c r="H3090" s="6">
        <v>45229</v>
      </c>
    </row>
    <row r="3091" spans="1:8" x14ac:dyDescent="0.25">
      <c r="A3091" s="5">
        <v>3090</v>
      </c>
      <c r="B3091" s="5" t="s">
        <v>42</v>
      </c>
      <c r="C3091" s="5" t="s">
        <v>2</v>
      </c>
      <c r="D3091" s="5" t="s">
        <v>33</v>
      </c>
      <c r="E3091" s="6">
        <v>44836</v>
      </c>
      <c r="F3091" s="5">
        <v>936.05</v>
      </c>
      <c r="G3091" s="5" t="s">
        <v>81</v>
      </c>
      <c r="H3091" s="6">
        <v>44837</v>
      </c>
    </row>
    <row r="3092" spans="1:8" x14ac:dyDescent="0.25">
      <c r="A3092" s="5">
        <v>3091</v>
      </c>
      <c r="B3092" s="5" t="s">
        <v>68</v>
      </c>
      <c r="C3092" s="5" t="s">
        <v>13</v>
      </c>
      <c r="D3092" s="5" t="s">
        <v>24</v>
      </c>
      <c r="E3092" s="6">
        <v>44967</v>
      </c>
      <c r="F3092" s="5">
        <v>399.15</v>
      </c>
      <c r="G3092" s="5" t="s">
        <v>82</v>
      </c>
      <c r="H3092" s="5" t="s">
        <v>83</v>
      </c>
    </row>
    <row r="3093" spans="1:8" x14ac:dyDescent="0.25">
      <c r="A3093" s="5">
        <v>3092</v>
      </c>
      <c r="B3093" s="5" t="s">
        <v>36</v>
      </c>
      <c r="C3093" s="5" t="s">
        <v>11</v>
      </c>
      <c r="D3093" s="5" t="s">
        <v>24</v>
      </c>
      <c r="E3093" s="6">
        <v>44952</v>
      </c>
      <c r="F3093" s="5">
        <v>592.42999999999995</v>
      </c>
      <c r="G3093" s="5" t="s">
        <v>81</v>
      </c>
      <c r="H3093" s="6">
        <v>44964</v>
      </c>
    </row>
    <row r="3094" spans="1:8" x14ac:dyDescent="0.25">
      <c r="A3094" s="5">
        <v>3093</v>
      </c>
      <c r="B3094" s="5" t="s">
        <v>38</v>
      </c>
      <c r="C3094" s="5" t="s">
        <v>7</v>
      </c>
      <c r="D3094" s="5" t="s">
        <v>26</v>
      </c>
      <c r="E3094" s="6">
        <v>45247</v>
      </c>
      <c r="F3094" s="5">
        <v>618.83000000000004</v>
      </c>
      <c r="G3094" s="5" t="s">
        <v>81</v>
      </c>
      <c r="H3094" s="6">
        <v>45255</v>
      </c>
    </row>
    <row r="3095" spans="1:8" x14ac:dyDescent="0.25">
      <c r="A3095" s="5">
        <v>3094</v>
      </c>
      <c r="B3095" s="5" t="s">
        <v>60</v>
      </c>
      <c r="C3095" s="5" t="s">
        <v>13</v>
      </c>
      <c r="D3095" s="5" t="s">
        <v>29</v>
      </c>
      <c r="E3095" s="6">
        <v>45107</v>
      </c>
      <c r="F3095" s="5">
        <v>569.77</v>
      </c>
      <c r="G3095" s="5" t="s">
        <v>81</v>
      </c>
      <c r="H3095" s="6">
        <v>45122</v>
      </c>
    </row>
    <row r="3096" spans="1:8" x14ac:dyDescent="0.25">
      <c r="A3096" s="5">
        <v>3095</v>
      </c>
      <c r="B3096" s="5" t="s">
        <v>54</v>
      </c>
      <c r="C3096" s="5" t="s">
        <v>7</v>
      </c>
      <c r="D3096" s="5" t="s">
        <v>26</v>
      </c>
      <c r="E3096" s="6">
        <v>45442</v>
      </c>
      <c r="F3096" s="5">
        <v>507.49</v>
      </c>
      <c r="G3096" s="5" t="s">
        <v>82</v>
      </c>
      <c r="H3096" s="5" t="s">
        <v>83</v>
      </c>
    </row>
    <row r="3097" spans="1:8" x14ac:dyDescent="0.25">
      <c r="A3097" s="5">
        <v>3096</v>
      </c>
      <c r="B3097" s="5" t="s">
        <v>64</v>
      </c>
      <c r="C3097" s="5" t="s">
        <v>10</v>
      </c>
      <c r="D3097" s="5" t="s">
        <v>33</v>
      </c>
      <c r="E3097" s="6">
        <v>44912</v>
      </c>
      <c r="F3097" s="5">
        <v>403.93</v>
      </c>
      <c r="G3097" s="5" t="s">
        <v>82</v>
      </c>
      <c r="H3097" s="5" t="s">
        <v>83</v>
      </c>
    </row>
    <row r="3098" spans="1:8" x14ac:dyDescent="0.25">
      <c r="A3098" s="5">
        <v>3097</v>
      </c>
      <c r="B3098" s="5" t="s">
        <v>60</v>
      </c>
      <c r="C3098" s="5" t="s">
        <v>9</v>
      </c>
      <c r="D3098" s="5" t="s">
        <v>32</v>
      </c>
      <c r="E3098" s="6">
        <v>45138</v>
      </c>
      <c r="F3098" s="5">
        <v>192.67</v>
      </c>
      <c r="G3098" s="5" t="s">
        <v>81</v>
      </c>
      <c r="H3098" s="6">
        <v>45148</v>
      </c>
    </row>
    <row r="3099" spans="1:8" x14ac:dyDescent="0.25">
      <c r="A3099" s="5">
        <v>3098</v>
      </c>
      <c r="B3099" s="5" t="s">
        <v>58</v>
      </c>
      <c r="C3099" s="5" t="s">
        <v>7</v>
      </c>
      <c r="D3099" s="5" t="s">
        <v>22</v>
      </c>
      <c r="E3099" s="6">
        <v>44892</v>
      </c>
      <c r="F3099" s="5">
        <v>455.27</v>
      </c>
      <c r="G3099" s="5" t="s">
        <v>81</v>
      </c>
      <c r="H3099" s="6">
        <v>44900</v>
      </c>
    </row>
    <row r="3100" spans="1:8" x14ac:dyDescent="0.25">
      <c r="A3100" s="5">
        <v>3099</v>
      </c>
      <c r="B3100" s="5" t="s">
        <v>56</v>
      </c>
      <c r="C3100" s="5" t="s">
        <v>10</v>
      </c>
      <c r="D3100" s="5" t="s">
        <v>33</v>
      </c>
      <c r="E3100" s="6">
        <v>44993</v>
      </c>
      <c r="F3100" s="5">
        <v>103.43</v>
      </c>
      <c r="G3100" s="5" t="s">
        <v>82</v>
      </c>
      <c r="H3100" s="5" t="s">
        <v>83</v>
      </c>
    </row>
    <row r="3101" spans="1:8" x14ac:dyDescent="0.25">
      <c r="A3101" s="5">
        <v>3100</v>
      </c>
      <c r="B3101" s="5" t="s">
        <v>70</v>
      </c>
      <c r="C3101" s="5" t="s">
        <v>15</v>
      </c>
      <c r="D3101" s="5" t="s">
        <v>22</v>
      </c>
      <c r="E3101" s="6">
        <v>45176</v>
      </c>
      <c r="F3101" s="5">
        <v>899.06</v>
      </c>
      <c r="G3101" s="5" t="s">
        <v>81</v>
      </c>
      <c r="H3101" s="6">
        <v>45196</v>
      </c>
    </row>
    <row r="3102" spans="1:8" x14ac:dyDescent="0.25">
      <c r="A3102" s="5">
        <v>3101</v>
      </c>
      <c r="B3102" s="5" t="s">
        <v>50</v>
      </c>
      <c r="C3102" s="5" t="s">
        <v>10</v>
      </c>
      <c r="D3102" s="5" t="s">
        <v>32</v>
      </c>
      <c r="E3102" s="6">
        <v>44873</v>
      </c>
      <c r="F3102" s="5">
        <v>894.29</v>
      </c>
      <c r="G3102" s="5" t="s">
        <v>81</v>
      </c>
      <c r="H3102" s="6">
        <v>44879</v>
      </c>
    </row>
    <row r="3103" spans="1:8" x14ac:dyDescent="0.25">
      <c r="A3103" s="5">
        <v>3102</v>
      </c>
      <c r="B3103" s="5" t="s">
        <v>42</v>
      </c>
      <c r="C3103" s="5" t="s">
        <v>10</v>
      </c>
      <c r="D3103" s="5" t="s">
        <v>22</v>
      </c>
      <c r="E3103" s="6">
        <v>45297</v>
      </c>
      <c r="F3103" s="5">
        <v>994.69</v>
      </c>
      <c r="G3103" s="5" t="s">
        <v>81</v>
      </c>
      <c r="H3103" s="6">
        <v>45303</v>
      </c>
    </row>
    <row r="3104" spans="1:8" x14ac:dyDescent="0.25">
      <c r="A3104" s="5">
        <v>3103</v>
      </c>
      <c r="B3104" s="5" t="s">
        <v>54</v>
      </c>
      <c r="C3104" s="5" t="s">
        <v>15</v>
      </c>
      <c r="D3104" s="5" t="s">
        <v>33</v>
      </c>
      <c r="E3104" s="6">
        <v>45261</v>
      </c>
      <c r="F3104" s="5">
        <v>176.18</v>
      </c>
      <c r="G3104" s="5" t="s">
        <v>81</v>
      </c>
      <c r="H3104" s="6">
        <v>45281</v>
      </c>
    </row>
    <row r="3105" spans="1:8" x14ac:dyDescent="0.25">
      <c r="A3105" s="5">
        <v>3104</v>
      </c>
      <c r="B3105" s="5" t="s">
        <v>62</v>
      </c>
      <c r="C3105" s="5" t="s">
        <v>5</v>
      </c>
      <c r="D3105" s="5" t="s">
        <v>32</v>
      </c>
      <c r="E3105" s="6">
        <v>45113</v>
      </c>
      <c r="F3105" s="5">
        <v>196</v>
      </c>
      <c r="G3105" s="5" t="s">
        <v>81</v>
      </c>
      <c r="H3105" s="6">
        <v>45117</v>
      </c>
    </row>
    <row r="3106" spans="1:8" x14ac:dyDescent="0.25">
      <c r="A3106" s="5">
        <v>3105</v>
      </c>
      <c r="B3106" s="5" t="s">
        <v>38</v>
      </c>
      <c r="C3106" s="5" t="s">
        <v>9</v>
      </c>
      <c r="D3106" s="5" t="s">
        <v>22</v>
      </c>
      <c r="E3106" s="6">
        <v>44951</v>
      </c>
      <c r="F3106" s="5">
        <v>985.49</v>
      </c>
      <c r="G3106" s="5" t="s">
        <v>81</v>
      </c>
      <c r="H3106" s="6">
        <v>44961</v>
      </c>
    </row>
    <row r="3107" spans="1:8" x14ac:dyDescent="0.25">
      <c r="A3107" s="5">
        <v>3106</v>
      </c>
      <c r="B3107" s="5" t="s">
        <v>42</v>
      </c>
      <c r="C3107" s="5" t="s">
        <v>5</v>
      </c>
      <c r="D3107" s="5" t="s">
        <v>28</v>
      </c>
      <c r="E3107" s="6">
        <v>45103</v>
      </c>
      <c r="F3107" s="5">
        <v>239.76</v>
      </c>
      <c r="G3107" s="5" t="s">
        <v>81</v>
      </c>
      <c r="H3107" s="6">
        <v>45107</v>
      </c>
    </row>
    <row r="3108" spans="1:8" x14ac:dyDescent="0.25">
      <c r="A3108" s="5">
        <v>3107</v>
      </c>
      <c r="B3108" s="5" t="s">
        <v>74</v>
      </c>
      <c r="C3108" s="5" t="s">
        <v>7</v>
      </c>
      <c r="D3108" s="5" t="s">
        <v>31</v>
      </c>
      <c r="E3108" s="6">
        <v>45442</v>
      </c>
      <c r="F3108" s="5">
        <v>425.92</v>
      </c>
      <c r="G3108" s="5" t="s">
        <v>82</v>
      </c>
      <c r="H3108" s="5" t="s">
        <v>83</v>
      </c>
    </row>
    <row r="3109" spans="1:8" x14ac:dyDescent="0.25">
      <c r="A3109" s="5">
        <v>3108</v>
      </c>
      <c r="B3109" s="5" t="s">
        <v>42</v>
      </c>
      <c r="C3109" s="5" t="s">
        <v>14</v>
      </c>
      <c r="D3109" s="5" t="s">
        <v>33</v>
      </c>
      <c r="E3109" s="6">
        <v>45377</v>
      </c>
      <c r="F3109" s="5">
        <v>918.29</v>
      </c>
      <c r="G3109" s="5" t="s">
        <v>81</v>
      </c>
      <c r="H3109" s="6">
        <v>45395</v>
      </c>
    </row>
    <row r="3110" spans="1:8" x14ac:dyDescent="0.25">
      <c r="A3110" s="5">
        <v>3109</v>
      </c>
      <c r="B3110" s="5" t="s">
        <v>38</v>
      </c>
      <c r="C3110" s="5" t="s">
        <v>13</v>
      </c>
      <c r="D3110" s="5" t="s">
        <v>29</v>
      </c>
      <c r="E3110" s="6">
        <v>45447</v>
      </c>
      <c r="F3110" s="5">
        <v>492.2</v>
      </c>
      <c r="G3110" s="5" t="s">
        <v>81</v>
      </c>
      <c r="H3110" s="6">
        <v>45462</v>
      </c>
    </row>
    <row r="3111" spans="1:8" x14ac:dyDescent="0.25">
      <c r="A3111" s="5">
        <v>3110</v>
      </c>
      <c r="B3111" s="5" t="s">
        <v>56</v>
      </c>
      <c r="C3111" s="5" t="s">
        <v>5</v>
      </c>
      <c r="D3111" s="5" t="s">
        <v>30</v>
      </c>
      <c r="E3111" s="6">
        <v>44783</v>
      </c>
      <c r="F3111" s="5">
        <v>637.37</v>
      </c>
      <c r="G3111" s="5" t="s">
        <v>82</v>
      </c>
      <c r="H3111" s="5" t="s">
        <v>83</v>
      </c>
    </row>
    <row r="3112" spans="1:8" x14ac:dyDescent="0.25">
      <c r="A3112" s="5">
        <v>3111</v>
      </c>
      <c r="B3112" s="5" t="s">
        <v>68</v>
      </c>
      <c r="C3112" s="5" t="s">
        <v>5</v>
      </c>
      <c r="D3112" s="5" t="s">
        <v>33</v>
      </c>
      <c r="E3112" s="6">
        <v>45050</v>
      </c>
      <c r="F3112" s="5">
        <v>572.62</v>
      </c>
      <c r="G3112" s="5" t="s">
        <v>81</v>
      </c>
      <c r="H3112" s="6">
        <v>45054</v>
      </c>
    </row>
    <row r="3113" spans="1:8" x14ac:dyDescent="0.25">
      <c r="A3113" s="5">
        <v>3112</v>
      </c>
      <c r="B3113" s="5" t="s">
        <v>70</v>
      </c>
      <c r="C3113" s="5" t="s">
        <v>9</v>
      </c>
      <c r="D3113" s="5" t="s">
        <v>28</v>
      </c>
      <c r="E3113" s="6">
        <v>45403</v>
      </c>
      <c r="F3113" s="5">
        <v>336.78</v>
      </c>
      <c r="G3113" s="5" t="s">
        <v>81</v>
      </c>
      <c r="H3113" s="6">
        <v>45413</v>
      </c>
    </row>
    <row r="3114" spans="1:8" x14ac:dyDescent="0.25">
      <c r="A3114" s="5">
        <v>3113</v>
      </c>
      <c r="B3114" s="5" t="s">
        <v>72</v>
      </c>
      <c r="C3114" s="5" t="s">
        <v>4</v>
      </c>
      <c r="D3114" s="5" t="s">
        <v>22</v>
      </c>
      <c r="E3114" s="6">
        <v>45280</v>
      </c>
      <c r="F3114" s="5">
        <v>984.23</v>
      </c>
      <c r="G3114" s="5" t="s">
        <v>81</v>
      </c>
      <c r="H3114" s="6">
        <v>45282</v>
      </c>
    </row>
    <row r="3115" spans="1:8" x14ac:dyDescent="0.25">
      <c r="A3115" s="5">
        <v>3114</v>
      </c>
      <c r="B3115" s="5" t="s">
        <v>38</v>
      </c>
      <c r="C3115" s="5" t="s">
        <v>14</v>
      </c>
      <c r="D3115" s="5" t="s">
        <v>28</v>
      </c>
      <c r="E3115" s="6">
        <v>44968</v>
      </c>
      <c r="F3115" s="5">
        <v>962.36</v>
      </c>
      <c r="G3115" s="5" t="s">
        <v>82</v>
      </c>
      <c r="H3115" s="5" t="s">
        <v>83</v>
      </c>
    </row>
    <row r="3116" spans="1:8" x14ac:dyDescent="0.25">
      <c r="A3116" s="5">
        <v>3115</v>
      </c>
      <c r="B3116" s="5" t="s">
        <v>50</v>
      </c>
      <c r="C3116" s="5" t="s">
        <v>13</v>
      </c>
      <c r="D3116" s="5" t="s">
        <v>30</v>
      </c>
      <c r="E3116" s="6">
        <v>45177</v>
      </c>
      <c r="F3116" s="5">
        <v>101.56</v>
      </c>
      <c r="G3116" s="5" t="s">
        <v>81</v>
      </c>
      <c r="H3116" s="6">
        <v>45192</v>
      </c>
    </row>
    <row r="3117" spans="1:8" x14ac:dyDescent="0.25">
      <c r="A3117" s="5">
        <v>3116</v>
      </c>
      <c r="B3117" s="5" t="s">
        <v>58</v>
      </c>
      <c r="C3117" s="5" t="s">
        <v>13</v>
      </c>
      <c r="D3117" s="5" t="s">
        <v>33</v>
      </c>
      <c r="E3117" s="6">
        <v>45058</v>
      </c>
      <c r="F3117" s="5">
        <v>641.26</v>
      </c>
      <c r="G3117" s="5" t="s">
        <v>82</v>
      </c>
      <c r="H3117" s="5" t="s">
        <v>83</v>
      </c>
    </row>
    <row r="3118" spans="1:8" x14ac:dyDescent="0.25">
      <c r="A3118" s="5">
        <v>3117</v>
      </c>
      <c r="B3118" s="5" t="s">
        <v>54</v>
      </c>
      <c r="C3118" s="5" t="s">
        <v>14</v>
      </c>
      <c r="D3118" s="5" t="s">
        <v>20</v>
      </c>
      <c r="E3118" s="6">
        <v>45250</v>
      </c>
      <c r="F3118" s="5">
        <v>696.42</v>
      </c>
      <c r="G3118" s="5" t="s">
        <v>81</v>
      </c>
      <c r="H3118" s="6">
        <v>45268</v>
      </c>
    </row>
    <row r="3119" spans="1:8" x14ac:dyDescent="0.25">
      <c r="A3119" s="5">
        <v>3118</v>
      </c>
      <c r="B3119" s="5" t="s">
        <v>60</v>
      </c>
      <c r="C3119" s="5" t="s">
        <v>2</v>
      </c>
      <c r="D3119" s="5" t="s">
        <v>22</v>
      </c>
      <c r="E3119" s="6">
        <v>45296</v>
      </c>
      <c r="F3119" s="5">
        <v>200.24</v>
      </c>
      <c r="G3119" s="5" t="s">
        <v>82</v>
      </c>
      <c r="H3119" s="5" t="s">
        <v>83</v>
      </c>
    </row>
    <row r="3120" spans="1:8" x14ac:dyDescent="0.25">
      <c r="A3120" s="5">
        <v>3119</v>
      </c>
      <c r="B3120" s="5" t="s">
        <v>70</v>
      </c>
      <c r="C3120" s="5" t="s">
        <v>4</v>
      </c>
      <c r="D3120" s="5" t="s">
        <v>30</v>
      </c>
      <c r="E3120" s="6">
        <v>45472</v>
      </c>
      <c r="F3120" s="5">
        <v>882.81</v>
      </c>
      <c r="G3120" s="5" t="s">
        <v>82</v>
      </c>
      <c r="H3120" s="5" t="s">
        <v>83</v>
      </c>
    </row>
    <row r="3121" spans="1:8" x14ac:dyDescent="0.25">
      <c r="A3121" s="5">
        <v>3120</v>
      </c>
      <c r="B3121" s="5" t="s">
        <v>66</v>
      </c>
      <c r="C3121" s="5" t="s">
        <v>10</v>
      </c>
      <c r="D3121" s="5" t="s">
        <v>22</v>
      </c>
      <c r="E3121" s="6">
        <v>45125</v>
      </c>
      <c r="F3121" s="5">
        <v>952.31</v>
      </c>
      <c r="G3121" s="5" t="s">
        <v>81</v>
      </c>
      <c r="H3121" s="6">
        <v>45131</v>
      </c>
    </row>
    <row r="3122" spans="1:8" x14ac:dyDescent="0.25">
      <c r="A3122" s="5">
        <v>3121</v>
      </c>
      <c r="B3122" s="5" t="s">
        <v>44</v>
      </c>
      <c r="C3122" s="5" t="s">
        <v>14</v>
      </c>
      <c r="D3122" s="5" t="s">
        <v>28</v>
      </c>
      <c r="E3122" s="6">
        <v>45202</v>
      </c>
      <c r="F3122" s="5">
        <v>425.76</v>
      </c>
      <c r="G3122" s="5" t="s">
        <v>82</v>
      </c>
      <c r="H3122" s="5" t="s">
        <v>83</v>
      </c>
    </row>
    <row r="3123" spans="1:8" x14ac:dyDescent="0.25">
      <c r="A3123" s="5">
        <v>3122</v>
      </c>
      <c r="B3123" s="5" t="s">
        <v>40</v>
      </c>
      <c r="C3123" s="5" t="s">
        <v>4</v>
      </c>
      <c r="D3123" s="5" t="s">
        <v>22</v>
      </c>
      <c r="E3123" s="6">
        <v>45250</v>
      </c>
      <c r="F3123" s="5">
        <v>757.84</v>
      </c>
      <c r="G3123" s="5" t="s">
        <v>82</v>
      </c>
      <c r="H3123" s="5" t="s">
        <v>83</v>
      </c>
    </row>
    <row r="3124" spans="1:8" x14ac:dyDescent="0.25">
      <c r="A3124" s="5">
        <v>3123</v>
      </c>
      <c r="B3124" s="5" t="s">
        <v>60</v>
      </c>
      <c r="C3124" s="5" t="s">
        <v>15</v>
      </c>
      <c r="D3124" s="5" t="s">
        <v>22</v>
      </c>
      <c r="E3124" s="6">
        <v>45108</v>
      </c>
      <c r="F3124" s="5">
        <v>953.36</v>
      </c>
      <c r="G3124" s="5" t="s">
        <v>82</v>
      </c>
      <c r="H3124" s="5" t="s">
        <v>83</v>
      </c>
    </row>
    <row r="3125" spans="1:8" x14ac:dyDescent="0.25">
      <c r="A3125" s="5">
        <v>3124</v>
      </c>
      <c r="B3125" s="5" t="s">
        <v>62</v>
      </c>
      <c r="C3125" s="5" t="s">
        <v>9</v>
      </c>
      <c r="D3125" s="5" t="s">
        <v>26</v>
      </c>
      <c r="E3125" s="6">
        <v>45371</v>
      </c>
      <c r="F3125" s="5">
        <v>349.14</v>
      </c>
      <c r="G3125" s="5" t="s">
        <v>82</v>
      </c>
      <c r="H3125" s="5" t="s">
        <v>83</v>
      </c>
    </row>
    <row r="3126" spans="1:8" x14ac:dyDescent="0.25">
      <c r="A3126" s="5">
        <v>3125</v>
      </c>
      <c r="B3126" s="5" t="s">
        <v>50</v>
      </c>
      <c r="C3126" s="5" t="s">
        <v>14</v>
      </c>
      <c r="D3126" s="5" t="s">
        <v>22</v>
      </c>
      <c r="E3126" s="6">
        <v>45241</v>
      </c>
      <c r="F3126" s="5">
        <v>842.37</v>
      </c>
      <c r="G3126" s="5" t="s">
        <v>81</v>
      </c>
      <c r="H3126" s="6">
        <v>45259</v>
      </c>
    </row>
    <row r="3127" spans="1:8" x14ac:dyDescent="0.25">
      <c r="A3127" s="5">
        <v>3126</v>
      </c>
      <c r="B3127" s="5" t="s">
        <v>68</v>
      </c>
      <c r="C3127" s="5" t="s">
        <v>10</v>
      </c>
      <c r="D3127" s="5" t="s">
        <v>28</v>
      </c>
      <c r="E3127" s="6">
        <v>44810</v>
      </c>
      <c r="F3127" s="5">
        <v>949.99</v>
      </c>
      <c r="G3127" s="5" t="s">
        <v>82</v>
      </c>
      <c r="H3127" s="5" t="s">
        <v>83</v>
      </c>
    </row>
    <row r="3128" spans="1:8" x14ac:dyDescent="0.25">
      <c r="A3128" s="5">
        <v>3127</v>
      </c>
      <c r="B3128" s="5" t="s">
        <v>54</v>
      </c>
      <c r="C3128" s="5" t="s">
        <v>10</v>
      </c>
      <c r="D3128" s="5" t="s">
        <v>29</v>
      </c>
      <c r="E3128" s="6">
        <v>44798</v>
      </c>
      <c r="F3128" s="5">
        <v>990.57</v>
      </c>
      <c r="G3128" s="5" t="s">
        <v>81</v>
      </c>
      <c r="H3128" s="6">
        <v>44804</v>
      </c>
    </row>
    <row r="3129" spans="1:8" x14ac:dyDescent="0.25">
      <c r="A3129" s="5">
        <v>3128</v>
      </c>
      <c r="B3129" s="5" t="s">
        <v>68</v>
      </c>
      <c r="C3129" s="5" t="s">
        <v>2</v>
      </c>
      <c r="D3129" s="5" t="s">
        <v>31</v>
      </c>
      <c r="E3129" s="6">
        <v>44994</v>
      </c>
      <c r="F3129" s="5">
        <v>769.03</v>
      </c>
      <c r="G3129" s="5" t="s">
        <v>82</v>
      </c>
      <c r="H3129" s="5" t="s">
        <v>83</v>
      </c>
    </row>
    <row r="3130" spans="1:8" x14ac:dyDescent="0.25">
      <c r="A3130" s="5">
        <v>3129</v>
      </c>
      <c r="B3130" s="5" t="s">
        <v>40</v>
      </c>
      <c r="C3130" s="5" t="s">
        <v>15</v>
      </c>
      <c r="D3130" s="5" t="s">
        <v>30</v>
      </c>
      <c r="E3130" s="6">
        <v>45260</v>
      </c>
      <c r="F3130" s="5">
        <v>151.49</v>
      </c>
      <c r="G3130" s="5" t="s">
        <v>82</v>
      </c>
      <c r="H3130" s="5" t="s">
        <v>83</v>
      </c>
    </row>
    <row r="3131" spans="1:8" x14ac:dyDescent="0.25">
      <c r="A3131" s="5">
        <v>3130</v>
      </c>
      <c r="B3131" s="5" t="s">
        <v>44</v>
      </c>
      <c r="C3131" s="5" t="s">
        <v>2</v>
      </c>
      <c r="D3131" s="5" t="s">
        <v>24</v>
      </c>
      <c r="E3131" s="6">
        <v>45206</v>
      </c>
      <c r="F3131" s="5">
        <v>944.06</v>
      </c>
      <c r="G3131" s="5" t="s">
        <v>81</v>
      </c>
      <c r="H3131" s="6">
        <v>45207</v>
      </c>
    </row>
    <row r="3132" spans="1:8" x14ac:dyDescent="0.25">
      <c r="A3132" s="5">
        <v>3131</v>
      </c>
      <c r="B3132" s="5" t="s">
        <v>66</v>
      </c>
      <c r="C3132" s="5" t="s">
        <v>11</v>
      </c>
      <c r="D3132" s="5" t="s">
        <v>32</v>
      </c>
      <c r="E3132" s="6">
        <v>45096</v>
      </c>
      <c r="F3132" s="5">
        <v>301.25</v>
      </c>
      <c r="G3132" s="5" t="s">
        <v>81</v>
      </c>
      <c r="H3132" s="6">
        <v>45108</v>
      </c>
    </row>
    <row r="3133" spans="1:8" x14ac:dyDescent="0.25">
      <c r="A3133" s="5">
        <v>3132</v>
      </c>
      <c r="B3133" s="5" t="s">
        <v>40</v>
      </c>
      <c r="C3133" s="5" t="s">
        <v>11</v>
      </c>
      <c r="D3133" s="5" t="s">
        <v>31</v>
      </c>
      <c r="E3133" s="6">
        <v>44891</v>
      </c>
      <c r="F3133" s="5">
        <v>614.89</v>
      </c>
      <c r="G3133" s="5" t="s">
        <v>81</v>
      </c>
      <c r="H3133" s="6">
        <v>44903</v>
      </c>
    </row>
    <row r="3134" spans="1:8" x14ac:dyDescent="0.25">
      <c r="A3134" s="5">
        <v>3133</v>
      </c>
      <c r="B3134" s="5" t="s">
        <v>52</v>
      </c>
      <c r="C3134" s="5" t="s">
        <v>5</v>
      </c>
      <c r="D3134" s="5" t="s">
        <v>26</v>
      </c>
      <c r="E3134" s="6">
        <v>44981</v>
      </c>
      <c r="F3134" s="5">
        <v>169.72</v>
      </c>
      <c r="G3134" s="5" t="s">
        <v>81</v>
      </c>
      <c r="H3134" s="6">
        <v>44985</v>
      </c>
    </row>
    <row r="3135" spans="1:8" x14ac:dyDescent="0.25">
      <c r="A3135" s="5">
        <v>3134</v>
      </c>
      <c r="B3135" s="5" t="s">
        <v>48</v>
      </c>
      <c r="C3135" s="5" t="s">
        <v>11</v>
      </c>
      <c r="D3135" s="5" t="s">
        <v>20</v>
      </c>
      <c r="E3135" s="6">
        <v>44887</v>
      </c>
      <c r="F3135" s="5">
        <v>755.73</v>
      </c>
      <c r="G3135" s="5" t="s">
        <v>81</v>
      </c>
      <c r="H3135" s="6">
        <v>44899</v>
      </c>
    </row>
    <row r="3136" spans="1:8" x14ac:dyDescent="0.25">
      <c r="A3136" s="5">
        <v>3135</v>
      </c>
      <c r="B3136" s="5" t="s">
        <v>48</v>
      </c>
      <c r="C3136" s="5" t="s">
        <v>5</v>
      </c>
      <c r="D3136" s="5" t="s">
        <v>29</v>
      </c>
      <c r="E3136" s="6">
        <v>44993</v>
      </c>
      <c r="F3136" s="5">
        <v>822.22</v>
      </c>
      <c r="G3136" s="5" t="s">
        <v>81</v>
      </c>
      <c r="H3136" s="6">
        <v>44997</v>
      </c>
    </row>
    <row r="3137" spans="1:8" x14ac:dyDescent="0.25">
      <c r="A3137" s="5">
        <v>3136</v>
      </c>
      <c r="B3137" s="5" t="s">
        <v>70</v>
      </c>
      <c r="C3137" s="5" t="s">
        <v>14</v>
      </c>
      <c r="D3137" s="5" t="s">
        <v>22</v>
      </c>
      <c r="E3137" s="6">
        <v>44790</v>
      </c>
      <c r="F3137" s="5">
        <v>279.11</v>
      </c>
      <c r="G3137" s="5" t="s">
        <v>81</v>
      </c>
      <c r="H3137" s="6">
        <v>44808</v>
      </c>
    </row>
    <row r="3138" spans="1:8" x14ac:dyDescent="0.25">
      <c r="A3138" s="5">
        <v>3137</v>
      </c>
      <c r="B3138" s="5" t="s">
        <v>48</v>
      </c>
      <c r="C3138" s="5" t="s">
        <v>2</v>
      </c>
      <c r="D3138" s="5" t="s">
        <v>28</v>
      </c>
      <c r="E3138" s="6">
        <v>45441</v>
      </c>
      <c r="F3138" s="5">
        <v>471.1</v>
      </c>
      <c r="G3138" s="5" t="s">
        <v>81</v>
      </c>
      <c r="H3138" s="6">
        <v>45442</v>
      </c>
    </row>
    <row r="3139" spans="1:8" x14ac:dyDescent="0.25">
      <c r="A3139" s="5">
        <v>3138</v>
      </c>
      <c r="B3139" s="5" t="s">
        <v>44</v>
      </c>
      <c r="C3139" s="5" t="s">
        <v>13</v>
      </c>
      <c r="D3139" s="5" t="s">
        <v>32</v>
      </c>
      <c r="E3139" s="6">
        <v>45032</v>
      </c>
      <c r="F3139" s="5">
        <v>447.14</v>
      </c>
      <c r="G3139" s="5" t="s">
        <v>81</v>
      </c>
      <c r="H3139" s="6">
        <v>45047</v>
      </c>
    </row>
    <row r="3140" spans="1:8" x14ac:dyDescent="0.25">
      <c r="A3140" s="5">
        <v>3139</v>
      </c>
      <c r="B3140" s="5" t="s">
        <v>72</v>
      </c>
      <c r="C3140" s="5" t="s">
        <v>7</v>
      </c>
      <c r="D3140" s="5" t="s">
        <v>20</v>
      </c>
      <c r="E3140" s="6">
        <v>44847</v>
      </c>
      <c r="F3140" s="5">
        <v>979.52</v>
      </c>
      <c r="G3140" s="5" t="s">
        <v>81</v>
      </c>
      <c r="H3140" s="6">
        <v>44855</v>
      </c>
    </row>
    <row r="3141" spans="1:8" x14ac:dyDescent="0.25">
      <c r="A3141" s="5">
        <v>3140</v>
      </c>
      <c r="B3141" s="5" t="s">
        <v>66</v>
      </c>
      <c r="C3141" s="5" t="s">
        <v>14</v>
      </c>
      <c r="D3141" s="5" t="s">
        <v>30</v>
      </c>
      <c r="E3141" s="6">
        <v>45327</v>
      </c>
      <c r="F3141" s="5">
        <v>439.27</v>
      </c>
      <c r="G3141" s="5" t="s">
        <v>81</v>
      </c>
      <c r="H3141" s="6">
        <v>45345</v>
      </c>
    </row>
    <row r="3142" spans="1:8" x14ac:dyDescent="0.25">
      <c r="A3142" s="5">
        <v>3141</v>
      </c>
      <c r="B3142" s="5" t="s">
        <v>74</v>
      </c>
      <c r="C3142" s="5" t="s">
        <v>2</v>
      </c>
      <c r="D3142" s="5" t="s">
        <v>31</v>
      </c>
      <c r="E3142" s="6">
        <v>45417</v>
      </c>
      <c r="F3142" s="5">
        <v>778.79</v>
      </c>
      <c r="G3142" s="5" t="s">
        <v>81</v>
      </c>
      <c r="H3142" s="6">
        <v>45418</v>
      </c>
    </row>
    <row r="3143" spans="1:8" x14ac:dyDescent="0.25">
      <c r="A3143" s="5">
        <v>3142</v>
      </c>
      <c r="B3143" s="5" t="s">
        <v>62</v>
      </c>
      <c r="C3143" s="5" t="s">
        <v>9</v>
      </c>
      <c r="D3143" s="5" t="s">
        <v>30</v>
      </c>
      <c r="E3143" s="6">
        <v>45235</v>
      </c>
      <c r="F3143" s="5">
        <v>511.02</v>
      </c>
      <c r="G3143" s="5" t="s">
        <v>81</v>
      </c>
      <c r="H3143" s="6">
        <v>45245</v>
      </c>
    </row>
    <row r="3144" spans="1:8" x14ac:dyDescent="0.25">
      <c r="A3144" s="5">
        <v>3143</v>
      </c>
      <c r="B3144" s="5" t="s">
        <v>60</v>
      </c>
      <c r="C3144" s="5" t="s">
        <v>13</v>
      </c>
      <c r="D3144" s="5" t="s">
        <v>28</v>
      </c>
      <c r="E3144" s="6">
        <v>45375</v>
      </c>
      <c r="F3144" s="5">
        <v>685.21</v>
      </c>
      <c r="G3144" s="5" t="s">
        <v>81</v>
      </c>
      <c r="H3144" s="6">
        <v>45390</v>
      </c>
    </row>
    <row r="3145" spans="1:8" x14ac:dyDescent="0.25">
      <c r="A3145" s="5">
        <v>3144</v>
      </c>
      <c r="B3145" s="5" t="s">
        <v>44</v>
      </c>
      <c r="C3145" s="5" t="s">
        <v>14</v>
      </c>
      <c r="D3145" s="5" t="s">
        <v>31</v>
      </c>
      <c r="E3145" s="6">
        <v>45395</v>
      </c>
      <c r="F3145" s="5">
        <v>791.03</v>
      </c>
      <c r="G3145" s="5" t="s">
        <v>81</v>
      </c>
      <c r="H3145" s="6">
        <v>45413</v>
      </c>
    </row>
    <row r="3146" spans="1:8" x14ac:dyDescent="0.25">
      <c r="A3146" s="5">
        <v>3145</v>
      </c>
      <c r="B3146" s="5" t="s">
        <v>48</v>
      </c>
      <c r="C3146" s="5" t="s">
        <v>5</v>
      </c>
      <c r="D3146" s="5" t="s">
        <v>29</v>
      </c>
      <c r="E3146" s="6">
        <v>45250</v>
      </c>
      <c r="F3146" s="5">
        <v>260.04000000000002</v>
      </c>
      <c r="G3146" s="5" t="s">
        <v>82</v>
      </c>
      <c r="H3146" s="5" t="s">
        <v>83</v>
      </c>
    </row>
    <row r="3147" spans="1:8" x14ac:dyDescent="0.25">
      <c r="A3147" s="5">
        <v>3146</v>
      </c>
      <c r="B3147" s="5" t="s">
        <v>64</v>
      </c>
      <c r="C3147" s="5" t="s">
        <v>11</v>
      </c>
      <c r="D3147" s="5" t="s">
        <v>26</v>
      </c>
      <c r="E3147" s="6">
        <v>45409</v>
      </c>
      <c r="F3147" s="5">
        <v>419.71</v>
      </c>
      <c r="G3147" s="5" t="s">
        <v>81</v>
      </c>
      <c r="H3147" s="6">
        <v>45421</v>
      </c>
    </row>
    <row r="3148" spans="1:8" x14ac:dyDescent="0.25">
      <c r="A3148" s="5">
        <v>3147</v>
      </c>
      <c r="B3148" s="5" t="s">
        <v>38</v>
      </c>
      <c r="C3148" s="5" t="s">
        <v>9</v>
      </c>
      <c r="D3148" s="5" t="s">
        <v>20</v>
      </c>
      <c r="E3148" s="6">
        <v>45423</v>
      </c>
      <c r="F3148" s="5">
        <v>324.77999999999997</v>
      </c>
      <c r="G3148" s="5" t="s">
        <v>81</v>
      </c>
      <c r="H3148" s="6">
        <v>45433</v>
      </c>
    </row>
    <row r="3149" spans="1:8" x14ac:dyDescent="0.25">
      <c r="A3149" s="5">
        <v>3148</v>
      </c>
      <c r="B3149" s="5" t="s">
        <v>38</v>
      </c>
      <c r="C3149" s="5" t="s">
        <v>4</v>
      </c>
      <c r="D3149" s="5" t="s">
        <v>24</v>
      </c>
      <c r="E3149" s="6">
        <v>45378</v>
      </c>
      <c r="F3149" s="5">
        <v>662</v>
      </c>
      <c r="G3149" s="5" t="s">
        <v>82</v>
      </c>
      <c r="H3149" s="5" t="s">
        <v>83</v>
      </c>
    </row>
    <row r="3150" spans="1:8" x14ac:dyDescent="0.25">
      <c r="A3150" s="5">
        <v>3149</v>
      </c>
      <c r="B3150" s="5" t="s">
        <v>54</v>
      </c>
      <c r="C3150" s="5" t="s">
        <v>2</v>
      </c>
      <c r="D3150" s="5" t="s">
        <v>20</v>
      </c>
      <c r="E3150" s="6">
        <v>45285</v>
      </c>
      <c r="F3150" s="5">
        <v>330.97</v>
      </c>
      <c r="G3150" s="5" t="s">
        <v>81</v>
      </c>
      <c r="H3150" s="6">
        <v>45286</v>
      </c>
    </row>
    <row r="3151" spans="1:8" x14ac:dyDescent="0.25">
      <c r="A3151" s="5">
        <v>3150</v>
      </c>
      <c r="B3151" s="5" t="s">
        <v>60</v>
      </c>
      <c r="C3151" s="5" t="s">
        <v>9</v>
      </c>
      <c r="D3151" s="5" t="s">
        <v>24</v>
      </c>
      <c r="E3151" s="6">
        <v>44947</v>
      </c>
      <c r="F3151" s="5">
        <v>624.61</v>
      </c>
      <c r="G3151" s="5" t="s">
        <v>81</v>
      </c>
      <c r="H3151" s="6">
        <v>44957</v>
      </c>
    </row>
    <row r="3152" spans="1:8" x14ac:dyDescent="0.25">
      <c r="A3152" s="5">
        <v>3151</v>
      </c>
      <c r="B3152" s="5" t="s">
        <v>40</v>
      </c>
      <c r="C3152" s="5" t="s">
        <v>15</v>
      </c>
      <c r="D3152" s="5" t="s">
        <v>28</v>
      </c>
      <c r="E3152" s="6">
        <v>44802</v>
      </c>
      <c r="F3152" s="5">
        <v>762.89</v>
      </c>
      <c r="G3152" s="5" t="s">
        <v>81</v>
      </c>
      <c r="H3152" s="6">
        <v>44822</v>
      </c>
    </row>
    <row r="3153" spans="1:8" x14ac:dyDescent="0.25">
      <c r="A3153" s="5">
        <v>3152</v>
      </c>
      <c r="B3153" s="5" t="s">
        <v>52</v>
      </c>
      <c r="C3153" s="5" t="s">
        <v>15</v>
      </c>
      <c r="D3153" s="5" t="s">
        <v>26</v>
      </c>
      <c r="E3153" s="6">
        <v>44845</v>
      </c>
      <c r="F3153" s="5">
        <v>136.96</v>
      </c>
      <c r="G3153" s="5" t="s">
        <v>81</v>
      </c>
      <c r="H3153" s="6">
        <v>44865</v>
      </c>
    </row>
    <row r="3154" spans="1:8" x14ac:dyDescent="0.25">
      <c r="A3154" s="5">
        <v>3153</v>
      </c>
      <c r="B3154" s="5" t="s">
        <v>72</v>
      </c>
      <c r="C3154" s="5" t="s">
        <v>10</v>
      </c>
      <c r="D3154" s="5" t="s">
        <v>22</v>
      </c>
      <c r="E3154" s="6">
        <v>44818</v>
      </c>
      <c r="F3154" s="5">
        <v>337.76</v>
      </c>
      <c r="G3154" s="5" t="s">
        <v>81</v>
      </c>
      <c r="H3154" s="6">
        <v>44824</v>
      </c>
    </row>
    <row r="3155" spans="1:8" x14ac:dyDescent="0.25">
      <c r="A3155" s="5">
        <v>3154</v>
      </c>
      <c r="B3155" s="5" t="s">
        <v>62</v>
      </c>
      <c r="C3155" s="5" t="s">
        <v>7</v>
      </c>
      <c r="D3155" s="5" t="s">
        <v>24</v>
      </c>
      <c r="E3155" s="6">
        <v>45150</v>
      </c>
      <c r="F3155" s="5">
        <v>213.53</v>
      </c>
      <c r="G3155" s="5" t="s">
        <v>82</v>
      </c>
      <c r="H3155" s="5" t="s">
        <v>83</v>
      </c>
    </row>
    <row r="3156" spans="1:8" x14ac:dyDescent="0.25">
      <c r="A3156" s="5">
        <v>3155</v>
      </c>
      <c r="B3156" s="5" t="s">
        <v>74</v>
      </c>
      <c r="C3156" s="5" t="s">
        <v>7</v>
      </c>
      <c r="D3156" s="5" t="s">
        <v>31</v>
      </c>
      <c r="E3156" s="6">
        <v>45200</v>
      </c>
      <c r="F3156" s="5">
        <v>498.38</v>
      </c>
      <c r="G3156" s="5" t="s">
        <v>81</v>
      </c>
      <c r="H3156" s="6">
        <v>45208</v>
      </c>
    </row>
    <row r="3157" spans="1:8" x14ac:dyDescent="0.25">
      <c r="A3157" s="5">
        <v>3156</v>
      </c>
      <c r="B3157" s="5" t="s">
        <v>66</v>
      </c>
      <c r="C3157" s="5" t="s">
        <v>11</v>
      </c>
      <c r="D3157" s="5" t="s">
        <v>31</v>
      </c>
      <c r="E3157" s="6">
        <v>45450</v>
      </c>
      <c r="F3157" s="5">
        <v>866.11</v>
      </c>
      <c r="G3157" s="5" t="s">
        <v>82</v>
      </c>
      <c r="H3157" s="5" t="s">
        <v>83</v>
      </c>
    </row>
    <row r="3158" spans="1:8" x14ac:dyDescent="0.25">
      <c r="A3158" s="5">
        <v>3157</v>
      </c>
      <c r="B3158" s="5" t="s">
        <v>68</v>
      </c>
      <c r="C3158" s="5" t="s">
        <v>13</v>
      </c>
      <c r="D3158" s="5" t="s">
        <v>33</v>
      </c>
      <c r="E3158" s="6">
        <v>45434</v>
      </c>
      <c r="F3158" s="5">
        <v>694.2</v>
      </c>
      <c r="G3158" s="5" t="s">
        <v>81</v>
      </c>
      <c r="H3158" s="6">
        <v>45449</v>
      </c>
    </row>
    <row r="3159" spans="1:8" x14ac:dyDescent="0.25">
      <c r="A3159" s="5">
        <v>3158</v>
      </c>
      <c r="B3159" s="5" t="s">
        <v>68</v>
      </c>
      <c r="C3159" s="5" t="s">
        <v>15</v>
      </c>
      <c r="D3159" s="5" t="s">
        <v>26</v>
      </c>
      <c r="E3159" s="6">
        <v>45393</v>
      </c>
      <c r="F3159" s="5">
        <v>773.97</v>
      </c>
      <c r="G3159" s="5" t="s">
        <v>81</v>
      </c>
      <c r="H3159" s="6">
        <v>45413</v>
      </c>
    </row>
    <row r="3160" spans="1:8" x14ac:dyDescent="0.25">
      <c r="A3160" s="5">
        <v>3159</v>
      </c>
      <c r="B3160" s="5" t="s">
        <v>36</v>
      </c>
      <c r="C3160" s="5" t="s">
        <v>13</v>
      </c>
      <c r="D3160" s="5" t="s">
        <v>20</v>
      </c>
      <c r="E3160" s="6">
        <v>45123</v>
      </c>
      <c r="F3160" s="5">
        <v>629.35</v>
      </c>
      <c r="G3160" s="5" t="s">
        <v>82</v>
      </c>
      <c r="H3160" s="5" t="s">
        <v>83</v>
      </c>
    </row>
    <row r="3161" spans="1:8" x14ac:dyDescent="0.25">
      <c r="A3161" s="5">
        <v>3160</v>
      </c>
      <c r="B3161" s="5" t="s">
        <v>58</v>
      </c>
      <c r="C3161" s="5" t="s">
        <v>14</v>
      </c>
      <c r="D3161" s="5" t="s">
        <v>30</v>
      </c>
      <c r="E3161" s="6">
        <v>45440</v>
      </c>
      <c r="F3161" s="5">
        <v>189</v>
      </c>
      <c r="G3161" s="5" t="s">
        <v>81</v>
      </c>
      <c r="H3161" s="6">
        <v>45458</v>
      </c>
    </row>
    <row r="3162" spans="1:8" x14ac:dyDescent="0.25">
      <c r="A3162" s="5">
        <v>3161</v>
      </c>
      <c r="B3162" s="5" t="s">
        <v>48</v>
      </c>
      <c r="C3162" s="5" t="s">
        <v>14</v>
      </c>
      <c r="D3162" s="5" t="s">
        <v>20</v>
      </c>
      <c r="E3162" s="6">
        <v>45307</v>
      </c>
      <c r="F3162" s="5">
        <v>407.44</v>
      </c>
      <c r="G3162" s="5" t="s">
        <v>82</v>
      </c>
      <c r="H3162" s="5" t="s">
        <v>83</v>
      </c>
    </row>
    <row r="3163" spans="1:8" x14ac:dyDescent="0.25">
      <c r="A3163" s="5">
        <v>3162</v>
      </c>
      <c r="B3163" s="5" t="s">
        <v>38</v>
      </c>
      <c r="C3163" s="5" t="s">
        <v>9</v>
      </c>
      <c r="D3163" s="5" t="s">
        <v>24</v>
      </c>
      <c r="E3163" s="6">
        <v>45163</v>
      </c>
      <c r="F3163" s="5">
        <v>814.24</v>
      </c>
      <c r="G3163" s="5" t="s">
        <v>81</v>
      </c>
      <c r="H3163" s="6">
        <v>45173</v>
      </c>
    </row>
    <row r="3164" spans="1:8" x14ac:dyDescent="0.25">
      <c r="A3164" s="5">
        <v>3163</v>
      </c>
      <c r="B3164" s="5" t="s">
        <v>46</v>
      </c>
      <c r="C3164" s="5" t="s">
        <v>11</v>
      </c>
      <c r="D3164" s="5" t="s">
        <v>28</v>
      </c>
      <c r="E3164" s="6">
        <v>44944</v>
      </c>
      <c r="F3164" s="5">
        <v>296.18</v>
      </c>
      <c r="G3164" s="5" t="s">
        <v>81</v>
      </c>
      <c r="H3164" s="6">
        <v>44956</v>
      </c>
    </row>
    <row r="3165" spans="1:8" x14ac:dyDescent="0.25">
      <c r="A3165" s="5">
        <v>3164</v>
      </c>
      <c r="B3165" s="5" t="s">
        <v>44</v>
      </c>
      <c r="C3165" s="5" t="s">
        <v>15</v>
      </c>
      <c r="D3165" s="5" t="s">
        <v>33</v>
      </c>
      <c r="E3165" s="6">
        <v>45070</v>
      </c>
      <c r="F3165" s="5">
        <v>179.87</v>
      </c>
      <c r="G3165" s="5" t="s">
        <v>81</v>
      </c>
      <c r="H3165" s="6">
        <v>45090</v>
      </c>
    </row>
    <row r="3166" spans="1:8" x14ac:dyDescent="0.25">
      <c r="A3166" s="5">
        <v>3165</v>
      </c>
      <c r="B3166" s="5" t="s">
        <v>36</v>
      </c>
      <c r="C3166" s="5" t="s">
        <v>4</v>
      </c>
      <c r="D3166" s="5" t="s">
        <v>29</v>
      </c>
      <c r="E3166" s="6">
        <v>45402</v>
      </c>
      <c r="F3166" s="5">
        <v>548.85</v>
      </c>
      <c r="G3166" s="5" t="s">
        <v>81</v>
      </c>
      <c r="H3166" s="6">
        <v>45404</v>
      </c>
    </row>
    <row r="3167" spans="1:8" x14ac:dyDescent="0.25">
      <c r="A3167" s="5">
        <v>3166</v>
      </c>
      <c r="B3167" s="5" t="s">
        <v>46</v>
      </c>
      <c r="C3167" s="5" t="s">
        <v>2</v>
      </c>
      <c r="D3167" s="5" t="s">
        <v>33</v>
      </c>
      <c r="E3167" s="6">
        <v>45404</v>
      </c>
      <c r="F3167" s="5">
        <v>701.46</v>
      </c>
      <c r="G3167" s="5" t="s">
        <v>81</v>
      </c>
      <c r="H3167" s="6">
        <v>45405</v>
      </c>
    </row>
    <row r="3168" spans="1:8" x14ac:dyDescent="0.25">
      <c r="A3168" s="5">
        <v>3167</v>
      </c>
      <c r="B3168" s="5" t="s">
        <v>52</v>
      </c>
      <c r="C3168" s="5" t="s">
        <v>11</v>
      </c>
      <c r="D3168" s="5" t="s">
        <v>22</v>
      </c>
      <c r="E3168" s="6">
        <v>45275</v>
      </c>
      <c r="F3168" s="5">
        <v>581.47</v>
      </c>
      <c r="G3168" s="5" t="s">
        <v>81</v>
      </c>
      <c r="H3168" s="6">
        <v>45287</v>
      </c>
    </row>
    <row r="3169" spans="1:8" x14ac:dyDescent="0.25">
      <c r="A3169" s="5">
        <v>3168</v>
      </c>
      <c r="B3169" s="5" t="s">
        <v>44</v>
      </c>
      <c r="C3169" s="5" t="s">
        <v>4</v>
      </c>
      <c r="D3169" s="5" t="s">
        <v>24</v>
      </c>
      <c r="E3169" s="6">
        <v>45444</v>
      </c>
      <c r="F3169" s="5">
        <v>144.47</v>
      </c>
      <c r="G3169" s="5" t="s">
        <v>81</v>
      </c>
      <c r="H3169" s="6">
        <v>45446</v>
      </c>
    </row>
    <row r="3170" spans="1:8" x14ac:dyDescent="0.25">
      <c r="A3170" s="5">
        <v>3169</v>
      </c>
      <c r="B3170" s="5" t="s">
        <v>66</v>
      </c>
      <c r="C3170" s="5" t="s">
        <v>14</v>
      </c>
      <c r="D3170" s="5" t="s">
        <v>20</v>
      </c>
      <c r="E3170" s="6">
        <v>45007</v>
      </c>
      <c r="F3170" s="5">
        <v>119.36</v>
      </c>
      <c r="G3170" s="5" t="s">
        <v>81</v>
      </c>
      <c r="H3170" s="6">
        <v>45025</v>
      </c>
    </row>
    <row r="3171" spans="1:8" x14ac:dyDescent="0.25">
      <c r="A3171" s="5">
        <v>3170</v>
      </c>
      <c r="B3171" s="5" t="s">
        <v>42</v>
      </c>
      <c r="C3171" s="5" t="s">
        <v>14</v>
      </c>
      <c r="D3171" s="5" t="s">
        <v>28</v>
      </c>
      <c r="E3171" s="6">
        <v>44856</v>
      </c>
      <c r="F3171" s="5">
        <v>681.37</v>
      </c>
      <c r="G3171" s="5" t="s">
        <v>81</v>
      </c>
      <c r="H3171" s="6">
        <v>44874</v>
      </c>
    </row>
    <row r="3172" spans="1:8" x14ac:dyDescent="0.25">
      <c r="A3172" s="5">
        <v>3171</v>
      </c>
      <c r="B3172" s="5" t="s">
        <v>68</v>
      </c>
      <c r="C3172" s="5" t="s">
        <v>14</v>
      </c>
      <c r="D3172" s="5" t="s">
        <v>28</v>
      </c>
      <c r="E3172" s="6">
        <v>44800</v>
      </c>
      <c r="F3172" s="5">
        <v>894.64</v>
      </c>
      <c r="G3172" s="5" t="s">
        <v>82</v>
      </c>
      <c r="H3172" s="5" t="s">
        <v>83</v>
      </c>
    </row>
    <row r="3173" spans="1:8" x14ac:dyDescent="0.25">
      <c r="A3173" s="5">
        <v>3172</v>
      </c>
      <c r="B3173" s="5" t="s">
        <v>44</v>
      </c>
      <c r="C3173" s="5" t="s">
        <v>5</v>
      </c>
      <c r="D3173" s="5" t="s">
        <v>28</v>
      </c>
      <c r="E3173" s="6">
        <v>44888</v>
      </c>
      <c r="F3173" s="5">
        <v>235.77</v>
      </c>
      <c r="G3173" s="5" t="s">
        <v>82</v>
      </c>
      <c r="H3173" s="5" t="s">
        <v>83</v>
      </c>
    </row>
    <row r="3174" spans="1:8" x14ac:dyDescent="0.25">
      <c r="A3174" s="5">
        <v>3173</v>
      </c>
      <c r="B3174" s="5" t="s">
        <v>72</v>
      </c>
      <c r="C3174" s="5" t="s">
        <v>10</v>
      </c>
      <c r="D3174" s="5" t="s">
        <v>30</v>
      </c>
      <c r="E3174" s="6">
        <v>45254</v>
      </c>
      <c r="F3174" s="5">
        <v>756.11</v>
      </c>
      <c r="G3174" s="5" t="s">
        <v>81</v>
      </c>
      <c r="H3174" s="6">
        <v>45260</v>
      </c>
    </row>
    <row r="3175" spans="1:8" x14ac:dyDescent="0.25">
      <c r="A3175" s="5">
        <v>3174</v>
      </c>
      <c r="B3175" s="5" t="s">
        <v>42</v>
      </c>
      <c r="C3175" s="5" t="s">
        <v>15</v>
      </c>
      <c r="D3175" s="5" t="s">
        <v>30</v>
      </c>
      <c r="E3175" s="6">
        <v>45071</v>
      </c>
      <c r="F3175" s="5">
        <v>978.16</v>
      </c>
      <c r="G3175" s="5" t="s">
        <v>81</v>
      </c>
      <c r="H3175" s="6">
        <v>45091</v>
      </c>
    </row>
    <row r="3176" spans="1:8" x14ac:dyDescent="0.25">
      <c r="A3176" s="5">
        <v>3175</v>
      </c>
      <c r="B3176" s="5" t="s">
        <v>74</v>
      </c>
      <c r="C3176" s="5" t="s">
        <v>4</v>
      </c>
      <c r="D3176" s="5" t="s">
        <v>33</v>
      </c>
      <c r="E3176" s="6">
        <v>45415</v>
      </c>
      <c r="F3176" s="5">
        <v>278.52</v>
      </c>
      <c r="G3176" s="5" t="s">
        <v>81</v>
      </c>
      <c r="H3176" s="6">
        <v>45417</v>
      </c>
    </row>
    <row r="3177" spans="1:8" x14ac:dyDescent="0.25">
      <c r="A3177" s="5">
        <v>3176</v>
      </c>
      <c r="B3177" s="5" t="s">
        <v>52</v>
      </c>
      <c r="C3177" s="5" t="s">
        <v>2</v>
      </c>
      <c r="D3177" s="5" t="s">
        <v>30</v>
      </c>
      <c r="E3177" s="6">
        <v>45134</v>
      </c>
      <c r="F3177" s="5">
        <v>550.47</v>
      </c>
      <c r="G3177" s="5" t="s">
        <v>81</v>
      </c>
      <c r="H3177" s="6">
        <v>45135</v>
      </c>
    </row>
    <row r="3178" spans="1:8" x14ac:dyDescent="0.25">
      <c r="A3178" s="5">
        <v>3177</v>
      </c>
      <c r="B3178" s="5" t="s">
        <v>46</v>
      </c>
      <c r="C3178" s="5" t="s">
        <v>7</v>
      </c>
      <c r="D3178" s="5" t="s">
        <v>26</v>
      </c>
      <c r="E3178" s="6">
        <v>44879</v>
      </c>
      <c r="F3178" s="5">
        <v>834.33</v>
      </c>
      <c r="G3178" s="5" t="s">
        <v>81</v>
      </c>
      <c r="H3178" s="6">
        <v>44887</v>
      </c>
    </row>
    <row r="3179" spans="1:8" x14ac:dyDescent="0.25">
      <c r="A3179" s="5">
        <v>3178</v>
      </c>
      <c r="B3179" s="5" t="s">
        <v>44</v>
      </c>
      <c r="C3179" s="5" t="s">
        <v>2</v>
      </c>
      <c r="D3179" s="5" t="s">
        <v>22</v>
      </c>
      <c r="E3179" s="6">
        <v>45024</v>
      </c>
      <c r="F3179" s="5">
        <v>344.05</v>
      </c>
      <c r="G3179" s="5" t="s">
        <v>81</v>
      </c>
      <c r="H3179" s="6">
        <v>45025</v>
      </c>
    </row>
    <row r="3180" spans="1:8" x14ac:dyDescent="0.25">
      <c r="A3180" s="5">
        <v>3179</v>
      </c>
      <c r="B3180" s="5" t="s">
        <v>46</v>
      </c>
      <c r="C3180" s="5" t="s">
        <v>14</v>
      </c>
      <c r="D3180" s="5" t="s">
        <v>28</v>
      </c>
      <c r="E3180" s="6">
        <v>45267</v>
      </c>
      <c r="F3180" s="5">
        <v>517.54</v>
      </c>
      <c r="G3180" s="5" t="s">
        <v>81</v>
      </c>
      <c r="H3180" s="6">
        <v>45285</v>
      </c>
    </row>
    <row r="3181" spans="1:8" x14ac:dyDescent="0.25">
      <c r="A3181" s="5">
        <v>3180</v>
      </c>
      <c r="B3181" s="5" t="s">
        <v>62</v>
      </c>
      <c r="C3181" s="5" t="s">
        <v>11</v>
      </c>
      <c r="D3181" s="5" t="s">
        <v>22</v>
      </c>
      <c r="E3181" s="6">
        <v>45321</v>
      </c>
      <c r="F3181" s="5">
        <v>277.67</v>
      </c>
      <c r="G3181" s="5" t="s">
        <v>81</v>
      </c>
      <c r="H3181" s="6">
        <v>45333</v>
      </c>
    </row>
    <row r="3182" spans="1:8" x14ac:dyDescent="0.25">
      <c r="A3182" s="5">
        <v>3181</v>
      </c>
      <c r="B3182" s="5" t="s">
        <v>60</v>
      </c>
      <c r="C3182" s="5" t="s">
        <v>10</v>
      </c>
      <c r="D3182" s="5" t="s">
        <v>33</v>
      </c>
      <c r="E3182" s="6">
        <v>45303</v>
      </c>
      <c r="F3182" s="5">
        <v>119.23</v>
      </c>
      <c r="G3182" s="5" t="s">
        <v>81</v>
      </c>
      <c r="H3182" s="6">
        <v>45309</v>
      </c>
    </row>
    <row r="3183" spans="1:8" x14ac:dyDescent="0.25">
      <c r="A3183" s="5">
        <v>3182</v>
      </c>
      <c r="B3183" s="5" t="s">
        <v>66</v>
      </c>
      <c r="C3183" s="5" t="s">
        <v>7</v>
      </c>
      <c r="D3183" s="5" t="s">
        <v>24</v>
      </c>
      <c r="E3183" s="6">
        <v>45378</v>
      </c>
      <c r="F3183" s="5">
        <v>370.7</v>
      </c>
      <c r="G3183" s="5" t="s">
        <v>81</v>
      </c>
      <c r="H3183" s="6">
        <v>45386</v>
      </c>
    </row>
    <row r="3184" spans="1:8" x14ac:dyDescent="0.25">
      <c r="A3184" s="5">
        <v>3183</v>
      </c>
      <c r="B3184" s="5" t="s">
        <v>44</v>
      </c>
      <c r="C3184" s="5" t="s">
        <v>5</v>
      </c>
      <c r="D3184" s="5" t="s">
        <v>29</v>
      </c>
      <c r="E3184" s="6">
        <v>45150</v>
      </c>
      <c r="F3184" s="5">
        <v>777.12</v>
      </c>
      <c r="G3184" s="5" t="s">
        <v>81</v>
      </c>
      <c r="H3184" s="6">
        <v>45154</v>
      </c>
    </row>
    <row r="3185" spans="1:8" x14ac:dyDescent="0.25">
      <c r="A3185" s="5">
        <v>3184</v>
      </c>
      <c r="B3185" s="5" t="s">
        <v>62</v>
      </c>
      <c r="C3185" s="5" t="s">
        <v>10</v>
      </c>
      <c r="D3185" s="5" t="s">
        <v>29</v>
      </c>
      <c r="E3185" s="6">
        <v>45399</v>
      </c>
      <c r="F3185" s="5">
        <v>653.75</v>
      </c>
      <c r="G3185" s="5" t="s">
        <v>81</v>
      </c>
      <c r="H3185" s="6">
        <v>45405</v>
      </c>
    </row>
    <row r="3186" spans="1:8" x14ac:dyDescent="0.25">
      <c r="A3186" s="5">
        <v>3185</v>
      </c>
      <c r="B3186" s="5" t="s">
        <v>74</v>
      </c>
      <c r="C3186" s="5" t="s">
        <v>14</v>
      </c>
      <c r="D3186" s="5" t="s">
        <v>22</v>
      </c>
      <c r="E3186" s="6">
        <v>45330</v>
      </c>
      <c r="F3186" s="5">
        <v>212.34</v>
      </c>
      <c r="G3186" s="5" t="s">
        <v>81</v>
      </c>
      <c r="H3186" s="6">
        <v>45348</v>
      </c>
    </row>
    <row r="3187" spans="1:8" x14ac:dyDescent="0.25">
      <c r="A3187" s="5">
        <v>3186</v>
      </c>
      <c r="B3187" s="5" t="s">
        <v>36</v>
      </c>
      <c r="C3187" s="5" t="s">
        <v>13</v>
      </c>
      <c r="D3187" s="5" t="s">
        <v>24</v>
      </c>
      <c r="E3187" s="6">
        <v>44859</v>
      </c>
      <c r="F3187" s="5">
        <v>574.74</v>
      </c>
      <c r="G3187" s="5" t="s">
        <v>81</v>
      </c>
      <c r="H3187" s="6">
        <v>44874</v>
      </c>
    </row>
    <row r="3188" spans="1:8" x14ac:dyDescent="0.25">
      <c r="A3188" s="5">
        <v>3187</v>
      </c>
      <c r="B3188" s="5" t="s">
        <v>48</v>
      </c>
      <c r="C3188" s="5" t="s">
        <v>14</v>
      </c>
      <c r="D3188" s="5" t="s">
        <v>22</v>
      </c>
      <c r="E3188" s="6">
        <v>45130</v>
      </c>
      <c r="F3188" s="5">
        <v>895.76</v>
      </c>
      <c r="G3188" s="5" t="s">
        <v>82</v>
      </c>
      <c r="H3188" s="5" t="s">
        <v>83</v>
      </c>
    </row>
    <row r="3189" spans="1:8" x14ac:dyDescent="0.25">
      <c r="A3189" s="5">
        <v>3188</v>
      </c>
      <c r="B3189" s="5" t="s">
        <v>50</v>
      </c>
      <c r="C3189" s="5" t="s">
        <v>5</v>
      </c>
      <c r="D3189" s="5" t="s">
        <v>33</v>
      </c>
      <c r="E3189" s="6">
        <v>45287</v>
      </c>
      <c r="F3189" s="5">
        <v>929.14</v>
      </c>
      <c r="G3189" s="5" t="s">
        <v>81</v>
      </c>
      <c r="H3189" s="6">
        <v>45291</v>
      </c>
    </row>
    <row r="3190" spans="1:8" x14ac:dyDescent="0.25">
      <c r="A3190" s="5">
        <v>3189</v>
      </c>
      <c r="B3190" s="5" t="s">
        <v>56</v>
      </c>
      <c r="C3190" s="5" t="s">
        <v>9</v>
      </c>
      <c r="D3190" s="5" t="s">
        <v>31</v>
      </c>
      <c r="E3190" s="6">
        <v>45286</v>
      </c>
      <c r="F3190" s="5">
        <v>128.04</v>
      </c>
      <c r="G3190" s="5" t="s">
        <v>81</v>
      </c>
      <c r="H3190" s="6">
        <v>45296</v>
      </c>
    </row>
    <row r="3191" spans="1:8" x14ac:dyDescent="0.25">
      <c r="A3191" s="5">
        <v>3190</v>
      </c>
      <c r="B3191" s="5" t="s">
        <v>60</v>
      </c>
      <c r="C3191" s="5" t="s">
        <v>11</v>
      </c>
      <c r="D3191" s="5" t="s">
        <v>30</v>
      </c>
      <c r="E3191" s="6">
        <v>44843</v>
      </c>
      <c r="F3191" s="5">
        <v>464.87</v>
      </c>
      <c r="G3191" s="5" t="s">
        <v>81</v>
      </c>
      <c r="H3191" s="6">
        <v>44855</v>
      </c>
    </row>
    <row r="3192" spans="1:8" x14ac:dyDescent="0.25">
      <c r="A3192" s="5">
        <v>3191</v>
      </c>
      <c r="B3192" s="5" t="s">
        <v>50</v>
      </c>
      <c r="C3192" s="5" t="s">
        <v>9</v>
      </c>
      <c r="D3192" s="5" t="s">
        <v>29</v>
      </c>
      <c r="E3192" s="6">
        <v>45288</v>
      </c>
      <c r="F3192" s="5">
        <v>802.47</v>
      </c>
      <c r="G3192" s="5" t="s">
        <v>81</v>
      </c>
      <c r="H3192" s="6">
        <v>45298</v>
      </c>
    </row>
    <row r="3193" spans="1:8" x14ac:dyDescent="0.25">
      <c r="A3193" s="5">
        <v>3192</v>
      </c>
      <c r="B3193" s="5" t="s">
        <v>40</v>
      </c>
      <c r="C3193" s="5" t="s">
        <v>10</v>
      </c>
      <c r="D3193" s="5" t="s">
        <v>28</v>
      </c>
      <c r="E3193" s="6">
        <v>44787</v>
      </c>
      <c r="F3193" s="5">
        <v>208.59</v>
      </c>
      <c r="G3193" s="5" t="s">
        <v>81</v>
      </c>
      <c r="H3193" s="6">
        <v>44793</v>
      </c>
    </row>
    <row r="3194" spans="1:8" x14ac:dyDescent="0.25">
      <c r="A3194" s="5">
        <v>3193</v>
      </c>
      <c r="B3194" s="5" t="s">
        <v>48</v>
      </c>
      <c r="C3194" s="5" t="s">
        <v>2</v>
      </c>
      <c r="D3194" s="5" t="s">
        <v>26</v>
      </c>
      <c r="E3194" s="6">
        <v>45119</v>
      </c>
      <c r="F3194" s="5">
        <v>144.41999999999999</v>
      </c>
      <c r="G3194" s="5" t="s">
        <v>81</v>
      </c>
      <c r="H3194" s="6">
        <v>45120</v>
      </c>
    </row>
    <row r="3195" spans="1:8" x14ac:dyDescent="0.25">
      <c r="A3195" s="5">
        <v>3194</v>
      </c>
      <c r="B3195" s="5" t="s">
        <v>58</v>
      </c>
      <c r="C3195" s="5" t="s">
        <v>2</v>
      </c>
      <c r="D3195" s="5" t="s">
        <v>30</v>
      </c>
      <c r="E3195" s="6">
        <v>45478</v>
      </c>
      <c r="F3195" s="5">
        <v>331.36</v>
      </c>
      <c r="G3195" s="5" t="s">
        <v>81</v>
      </c>
      <c r="H3195" s="6">
        <v>45479</v>
      </c>
    </row>
    <row r="3196" spans="1:8" x14ac:dyDescent="0.25">
      <c r="A3196" s="5">
        <v>3195</v>
      </c>
      <c r="B3196" s="5" t="s">
        <v>64</v>
      </c>
      <c r="C3196" s="5" t="s">
        <v>7</v>
      </c>
      <c r="D3196" s="5" t="s">
        <v>33</v>
      </c>
      <c r="E3196" s="6">
        <v>44919</v>
      </c>
      <c r="F3196" s="5">
        <v>462.65</v>
      </c>
      <c r="G3196" s="5" t="s">
        <v>81</v>
      </c>
      <c r="H3196" s="6">
        <v>44927</v>
      </c>
    </row>
    <row r="3197" spans="1:8" x14ac:dyDescent="0.25">
      <c r="A3197" s="5">
        <v>3196</v>
      </c>
      <c r="B3197" s="5" t="s">
        <v>62</v>
      </c>
      <c r="C3197" s="5" t="s">
        <v>5</v>
      </c>
      <c r="D3197" s="5" t="s">
        <v>26</v>
      </c>
      <c r="E3197" s="6">
        <v>45093</v>
      </c>
      <c r="F3197" s="5">
        <v>837.74</v>
      </c>
      <c r="G3197" s="5" t="s">
        <v>81</v>
      </c>
      <c r="H3197" s="6">
        <v>45097</v>
      </c>
    </row>
    <row r="3198" spans="1:8" x14ac:dyDescent="0.25">
      <c r="A3198" s="5">
        <v>3197</v>
      </c>
      <c r="B3198" s="5" t="s">
        <v>44</v>
      </c>
      <c r="C3198" s="5" t="s">
        <v>10</v>
      </c>
      <c r="D3198" s="5" t="s">
        <v>33</v>
      </c>
      <c r="E3198" s="6">
        <v>45037</v>
      </c>
      <c r="F3198" s="5">
        <v>478.38</v>
      </c>
      <c r="G3198" s="5" t="s">
        <v>81</v>
      </c>
      <c r="H3198" s="6">
        <v>45043</v>
      </c>
    </row>
    <row r="3199" spans="1:8" x14ac:dyDescent="0.25">
      <c r="A3199" s="5">
        <v>3198</v>
      </c>
      <c r="B3199" s="5" t="s">
        <v>50</v>
      </c>
      <c r="C3199" s="5" t="s">
        <v>7</v>
      </c>
      <c r="D3199" s="5" t="s">
        <v>24</v>
      </c>
      <c r="E3199" s="6">
        <v>45399</v>
      </c>
      <c r="F3199" s="5">
        <v>481.53</v>
      </c>
      <c r="G3199" s="5" t="s">
        <v>82</v>
      </c>
      <c r="H3199" s="5" t="s">
        <v>83</v>
      </c>
    </row>
    <row r="3200" spans="1:8" x14ac:dyDescent="0.25">
      <c r="A3200" s="5">
        <v>3199</v>
      </c>
      <c r="B3200" s="5" t="s">
        <v>52</v>
      </c>
      <c r="C3200" s="5" t="s">
        <v>13</v>
      </c>
      <c r="D3200" s="5" t="s">
        <v>20</v>
      </c>
      <c r="E3200" s="6">
        <v>45125</v>
      </c>
      <c r="F3200" s="5">
        <v>200</v>
      </c>
      <c r="G3200" s="5" t="s">
        <v>81</v>
      </c>
      <c r="H3200" s="6">
        <v>45140</v>
      </c>
    </row>
    <row r="3201" spans="1:8" x14ac:dyDescent="0.25">
      <c r="A3201" s="5">
        <v>3200</v>
      </c>
      <c r="B3201" s="5" t="s">
        <v>72</v>
      </c>
      <c r="C3201" s="5" t="s">
        <v>10</v>
      </c>
      <c r="D3201" s="5" t="s">
        <v>31</v>
      </c>
      <c r="E3201" s="6">
        <v>45444</v>
      </c>
      <c r="F3201" s="5">
        <v>342.98</v>
      </c>
      <c r="G3201" s="5" t="s">
        <v>82</v>
      </c>
      <c r="H3201" s="5" t="s">
        <v>83</v>
      </c>
    </row>
    <row r="3202" spans="1:8" x14ac:dyDescent="0.25">
      <c r="A3202" s="5">
        <v>3201</v>
      </c>
      <c r="B3202" s="5" t="s">
        <v>66</v>
      </c>
      <c r="C3202" s="5" t="s">
        <v>7</v>
      </c>
      <c r="D3202" s="5" t="s">
        <v>22</v>
      </c>
      <c r="E3202" s="6">
        <v>44907</v>
      </c>
      <c r="F3202" s="5">
        <v>803.6</v>
      </c>
      <c r="G3202" s="5" t="s">
        <v>82</v>
      </c>
      <c r="H3202" s="5" t="s">
        <v>83</v>
      </c>
    </row>
    <row r="3203" spans="1:8" x14ac:dyDescent="0.25">
      <c r="A3203" s="5">
        <v>3202</v>
      </c>
      <c r="B3203" s="5" t="s">
        <v>52</v>
      </c>
      <c r="C3203" s="5" t="s">
        <v>15</v>
      </c>
      <c r="D3203" s="5" t="s">
        <v>22</v>
      </c>
      <c r="E3203" s="6">
        <v>45464</v>
      </c>
      <c r="F3203" s="5">
        <v>298.51</v>
      </c>
      <c r="G3203" s="5" t="s">
        <v>82</v>
      </c>
      <c r="H3203" s="5" t="s">
        <v>83</v>
      </c>
    </row>
    <row r="3204" spans="1:8" x14ac:dyDescent="0.25">
      <c r="A3204" s="5">
        <v>3203</v>
      </c>
      <c r="B3204" s="5" t="s">
        <v>74</v>
      </c>
      <c r="C3204" s="5" t="s">
        <v>9</v>
      </c>
      <c r="D3204" s="5" t="s">
        <v>32</v>
      </c>
      <c r="E3204" s="6">
        <v>45010</v>
      </c>
      <c r="F3204" s="5">
        <v>158.96</v>
      </c>
      <c r="G3204" s="5" t="s">
        <v>81</v>
      </c>
      <c r="H3204" s="6">
        <v>45020</v>
      </c>
    </row>
    <row r="3205" spans="1:8" x14ac:dyDescent="0.25">
      <c r="A3205" s="5">
        <v>3204</v>
      </c>
      <c r="B3205" s="5" t="s">
        <v>74</v>
      </c>
      <c r="C3205" s="5" t="s">
        <v>5</v>
      </c>
      <c r="D3205" s="5" t="s">
        <v>24</v>
      </c>
      <c r="E3205" s="6">
        <v>45165</v>
      </c>
      <c r="F3205" s="5">
        <v>732.69</v>
      </c>
      <c r="G3205" s="5" t="s">
        <v>81</v>
      </c>
      <c r="H3205" s="6">
        <v>45169</v>
      </c>
    </row>
    <row r="3206" spans="1:8" x14ac:dyDescent="0.25">
      <c r="A3206" s="5">
        <v>3205</v>
      </c>
      <c r="B3206" s="5" t="s">
        <v>72</v>
      </c>
      <c r="C3206" s="5" t="s">
        <v>4</v>
      </c>
      <c r="D3206" s="5" t="s">
        <v>24</v>
      </c>
      <c r="E3206" s="6">
        <v>44881</v>
      </c>
      <c r="F3206" s="5">
        <v>390.51</v>
      </c>
      <c r="G3206" s="5" t="s">
        <v>81</v>
      </c>
      <c r="H3206" s="6">
        <v>44883</v>
      </c>
    </row>
    <row r="3207" spans="1:8" x14ac:dyDescent="0.25">
      <c r="A3207" s="5">
        <v>3206</v>
      </c>
      <c r="B3207" s="5" t="s">
        <v>60</v>
      </c>
      <c r="C3207" s="5" t="s">
        <v>9</v>
      </c>
      <c r="D3207" s="5" t="s">
        <v>20</v>
      </c>
      <c r="E3207" s="6">
        <v>45486</v>
      </c>
      <c r="F3207" s="5">
        <v>434.1</v>
      </c>
      <c r="G3207" s="5" t="s">
        <v>81</v>
      </c>
      <c r="H3207" s="6">
        <v>45496</v>
      </c>
    </row>
    <row r="3208" spans="1:8" x14ac:dyDescent="0.25">
      <c r="A3208" s="5">
        <v>3207</v>
      </c>
      <c r="B3208" s="5" t="s">
        <v>42</v>
      </c>
      <c r="C3208" s="5" t="s">
        <v>14</v>
      </c>
      <c r="D3208" s="5" t="s">
        <v>32</v>
      </c>
      <c r="E3208" s="6">
        <v>45473</v>
      </c>
      <c r="F3208" s="5">
        <v>948.19</v>
      </c>
      <c r="G3208" s="5" t="s">
        <v>81</v>
      </c>
      <c r="H3208" s="6">
        <v>45491</v>
      </c>
    </row>
    <row r="3209" spans="1:8" x14ac:dyDescent="0.25">
      <c r="A3209" s="5">
        <v>3208</v>
      </c>
      <c r="B3209" s="5" t="s">
        <v>44</v>
      </c>
      <c r="C3209" s="5" t="s">
        <v>13</v>
      </c>
      <c r="D3209" s="5" t="s">
        <v>26</v>
      </c>
      <c r="E3209" s="6">
        <v>45481</v>
      </c>
      <c r="F3209" s="5">
        <v>912.05</v>
      </c>
      <c r="G3209" s="5" t="s">
        <v>82</v>
      </c>
      <c r="H3209" s="5" t="s">
        <v>83</v>
      </c>
    </row>
    <row r="3210" spans="1:8" x14ac:dyDescent="0.25">
      <c r="A3210" s="5">
        <v>3209</v>
      </c>
      <c r="B3210" s="5" t="s">
        <v>62</v>
      </c>
      <c r="C3210" s="5" t="s">
        <v>5</v>
      </c>
      <c r="D3210" s="5" t="s">
        <v>29</v>
      </c>
      <c r="E3210" s="6">
        <v>45221</v>
      </c>
      <c r="F3210" s="5">
        <v>737.92</v>
      </c>
      <c r="G3210" s="5" t="s">
        <v>82</v>
      </c>
      <c r="H3210" s="5" t="s">
        <v>83</v>
      </c>
    </row>
    <row r="3211" spans="1:8" x14ac:dyDescent="0.25">
      <c r="A3211" s="5">
        <v>3210</v>
      </c>
      <c r="B3211" s="5" t="s">
        <v>70</v>
      </c>
      <c r="C3211" s="5" t="s">
        <v>7</v>
      </c>
      <c r="D3211" s="5" t="s">
        <v>33</v>
      </c>
      <c r="E3211" s="6">
        <v>45434</v>
      </c>
      <c r="F3211" s="5">
        <v>834.92</v>
      </c>
      <c r="G3211" s="5" t="s">
        <v>82</v>
      </c>
      <c r="H3211" s="5" t="s">
        <v>83</v>
      </c>
    </row>
    <row r="3212" spans="1:8" x14ac:dyDescent="0.25">
      <c r="A3212" s="5">
        <v>3211</v>
      </c>
      <c r="B3212" s="5" t="s">
        <v>60</v>
      </c>
      <c r="C3212" s="5" t="s">
        <v>2</v>
      </c>
      <c r="D3212" s="5" t="s">
        <v>20</v>
      </c>
      <c r="E3212" s="6">
        <v>45259</v>
      </c>
      <c r="F3212" s="5">
        <v>643.37</v>
      </c>
      <c r="G3212" s="5" t="s">
        <v>81</v>
      </c>
      <c r="H3212" s="6">
        <v>45260</v>
      </c>
    </row>
    <row r="3213" spans="1:8" x14ac:dyDescent="0.25">
      <c r="A3213" s="5">
        <v>3212</v>
      </c>
      <c r="B3213" s="5" t="s">
        <v>62</v>
      </c>
      <c r="C3213" s="5" t="s">
        <v>7</v>
      </c>
      <c r="D3213" s="5" t="s">
        <v>31</v>
      </c>
      <c r="E3213" s="6">
        <v>45419</v>
      </c>
      <c r="F3213" s="5">
        <v>970.58</v>
      </c>
      <c r="G3213" s="5" t="s">
        <v>81</v>
      </c>
      <c r="H3213" s="6">
        <v>45427</v>
      </c>
    </row>
    <row r="3214" spans="1:8" x14ac:dyDescent="0.25">
      <c r="A3214" s="5">
        <v>3213</v>
      </c>
      <c r="B3214" s="5" t="s">
        <v>48</v>
      </c>
      <c r="C3214" s="5" t="s">
        <v>7</v>
      </c>
      <c r="D3214" s="5" t="s">
        <v>24</v>
      </c>
      <c r="E3214" s="6">
        <v>45487</v>
      </c>
      <c r="F3214" s="5">
        <v>111.29</v>
      </c>
      <c r="G3214" s="5" t="s">
        <v>81</v>
      </c>
      <c r="H3214" s="6">
        <v>45495</v>
      </c>
    </row>
    <row r="3215" spans="1:8" x14ac:dyDescent="0.25">
      <c r="A3215" s="5">
        <v>3214</v>
      </c>
      <c r="B3215" s="5" t="s">
        <v>54</v>
      </c>
      <c r="C3215" s="5" t="s">
        <v>5</v>
      </c>
      <c r="D3215" s="5" t="s">
        <v>24</v>
      </c>
      <c r="E3215" s="6">
        <v>45367</v>
      </c>
      <c r="F3215" s="5">
        <v>272.49</v>
      </c>
      <c r="G3215" s="5" t="s">
        <v>81</v>
      </c>
      <c r="H3215" s="6">
        <v>45371</v>
      </c>
    </row>
    <row r="3216" spans="1:8" x14ac:dyDescent="0.25">
      <c r="A3216" s="5">
        <v>3215</v>
      </c>
      <c r="B3216" s="5" t="s">
        <v>60</v>
      </c>
      <c r="C3216" s="5" t="s">
        <v>5</v>
      </c>
      <c r="D3216" s="5" t="s">
        <v>32</v>
      </c>
      <c r="E3216" s="6">
        <v>45455</v>
      </c>
      <c r="F3216" s="5">
        <v>558.71</v>
      </c>
      <c r="G3216" s="5" t="s">
        <v>82</v>
      </c>
      <c r="H3216" s="5" t="s">
        <v>83</v>
      </c>
    </row>
    <row r="3217" spans="1:8" x14ac:dyDescent="0.25">
      <c r="A3217" s="5">
        <v>3216</v>
      </c>
      <c r="B3217" s="5" t="s">
        <v>60</v>
      </c>
      <c r="C3217" s="5" t="s">
        <v>15</v>
      </c>
      <c r="D3217" s="5" t="s">
        <v>31</v>
      </c>
      <c r="E3217" s="6">
        <v>45346</v>
      </c>
      <c r="F3217" s="5">
        <v>695.68</v>
      </c>
      <c r="G3217" s="5" t="s">
        <v>81</v>
      </c>
      <c r="H3217" s="6">
        <v>45366</v>
      </c>
    </row>
    <row r="3218" spans="1:8" x14ac:dyDescent="0.25">
      <c r="A3218" s="5">
        <v>3217</v>
      </c>
      <c r="B3218" s="5" t="s">
        <v>62</v>
      </c>
      <c r="C3218" s="5" t="s">
        <v>15</v>
      </c>
      <c r="D3218" s="5" t="s">
        <v>29</v>
      </c>
      <c r="E3218" s="6">
        <v>45332</v>
      </c>
      <c r="F3218" s="5">
        <v>514.91</v>
      </c>
      <c r="G3218" s="5" t="s">
        <v>82</v>
      </c>
      <c r="H3218" s="5" t="s">
        <v>83</v>
      </c>
    </row>
    <row r="3219" spans="1:8" x14ac:dyDescent="0.25">
      <c r="A3219" s="5">
        <v>3218</v>
      </c>
      <c r="B3219" s="5" t="s">
        <v>66</v>
      </c>
      <c r="C3219" s="5" t="s">
        <v>4</v>
      </c>
      <c r="D3219" s="5" t="s">
        <v>31</v>
      </c>
      <c r="E3219" s="6">
        <v>45411</v>
      </c>
      <c r="F3219" s="5">
        <v>897.73</v>
      </c>
      <c r="G3219" s="5" t="s">
        <v>81</v>
      </c>
      <c r="H3219" s="6">
        <v>45413</v>
      </c>
    </row>
    <row r="3220" spans="1:8" x14ac:dyDescent="0.25">
      <c r="A3220" s="5">
        <v>3219</v>
      </c>
      <c r="B3220" s="5" t="s">
        <v>58</v>
      </c>
      <c r="C3220" s="5" t="s">
        <v>9</v>
      </c>
      <c r="D3220" s="5" t="s">
        <v>26</v>
      </c>
      <c r="E3220" s="6">
        <v>45181</v>
      </c>
      <c r="F3220" s="5">
        <v>881.16</v>
      </c>
      <c r="G3220" s="5" t="s">
        <v>81</v>
      </c>
      <c r="H3220" s="6">
        <v>45191</v>
      </c>
    </row>
    <row r="3221" spans="1:8" x14ac:dyDescent="0.25">
      <c r="A3221" s="5">
        <v>3220</v>
      </c>
      <c r="B3221" s="5" t="s">
        <v>56</v>
      </c>
      <c r="C3221" s="5" t="s">
        <v>7</v>
      </c>
      <c r="D3221" s="5" t="s">
        <v>32</v>
      </c>
      <c r="E3221" s="6">
        <v>45440</v>
      </c>
      <c r="F3221" s="5">
        <v>272.18</v>
      </c>
      <c r="G3221" s="5" t="s">
        <v>81</v>
      </c>
      <c r="H3221" s="6">
        <v>45448</v>
      </c>
    </row>
    <row r="3222" spans="1:8" x14ac:dyDescent="0.25">
      <c r="A3222" s="5">
        <v>3221</v>
      </c>
      <c r="B3222" s="5" t="s">
        <v>64</v>
      </c>
      <c r="C3222" s="5" t="s">
        <v>10</v>
      </c>
      <c r="D3222" s="5" t="s">
        <v>26</v>
      </c>
      <c r="E3222" s="6">
        <v>45021</v>
      </c>
      <c r="F3222" s="5">
        <v>609.24</v>
      </c>
      <c r="G3222" s="5" t="s">
        <v>81</v>
      </c>
      <c r="H3222" s="6">
        <v>45027</v>
      </c>
    </row>
    <row r="3223" spans="1:8" x14ac:dyDescent="0.25">
      <c r="A3223" s="5">
        <v>3222</v>
      </c>
      <c r="B3223" s="5" t="s">
        <v>62</v>
      </c>
      <c r="C3223" s="5" t="s">
        <v>10</v>
      </c>
      <c r="D3223" s="5" t="s">
        <v>24</v>
      </c>
      <c r="E3223" s="6">
        <v>45389</v>
      </c>
      <c r="F3223" s="5">
        <v>937.06</v>
      </c>
      <c r="G3223" s="5" t="s">
        <v>81</v>
      </c>
      <c r="H3223" s="6">
        <v>45395</v>
      </c>
    </row>
    <row r="3224" spans="1:8" x14ac:dyDescent="0.25">
      <c r="A3224" s="5">
        <v>3223</v>
      </c>
      <c r="B3224" s="5" t="s">
        <v>70</v>
      </c>
      <c r="C3224" s="5" t="s">
        <v>7</v>
      </c>
      <c r="D3224" s="5" t="s">
        <v>32</v>
      </c>
      <c r="E3224" s="6">
        <v>44934</v>
      </c>
      <c r="F3224" s="5">
        <v>150.58000000000001</v>
      </c>
      <c r="G3224" s="5" t="s">
        <v>81</v>
      </c>
      <c r="H3224" s="6">
        <v>44942</v>
      </c>
    </row>
    <row r="3225" spans="1:8" x14ac:dyDescent="0.25">
      <c r="A3225" s="5">
        <v>3224</v>
      </c>
      <c r="B3225" s="5" t="s">
        <v>52</v>
      </c>
      <c r="C3225" s="5" t="s">
        <v>2</v>
      </c>
      <c r="D3225" s="5" t="s">
        <v>29</v>
      </c>
      <c r="E3225" s="6">
        <v>44897</v>
      </c>
      <c r="F3225" s="5">
        <v>582.36</v>
      </c>
      <c r="G3225" s="5" t="s">
        <v>81</v>
      </c>
      <c r="H3225" s="6">
        <v>44898</v>
      </c>
    </row>
    <row r="3226" spans="1:8" x14ac:dyDescent="0.25">
      <c r="A3226" s="5">
        <v>3225</v>
      </c>
      <c r="B3226" s="5" t="s">
        <v>44</v>
      </c>
      <c r="C3226" s="5" t="s">
        <v>15</v>
      </c>
      <c r="D3226" s="5" t="s">
        <v>28</v>
      </c>
      <c r="E3226" s="6">
        <v>45452</v>
      </c>
      <c r="F3226" s="5">
        <v>970.88</v>
      </c>
      <c r="G3226" s="5" t="s">
        <v>82</v>
      </c>
      <c r="H3226" s="5" t="s">
        <v>83</v>
      </c>
    </row>
    <row r="3227" spans="1:8" x14ac:dyDescent="0.25">
      <c r="A3227" s="5">
        <v>3226</v>
      </c>
      <c r="B3227" s="5" t="s">
        <v>54</v>
      </c>
      <c r="C3227" s="5" t="s">
        <v>2</v>
      </c>
      <c r="D3227" s="5" t="s">
        <v>26</v>
      </c>
      <c r="E3227" s="6">
        <v>45153</v>
      </c>
      <c r="F3227" s="5">
        <v>952.29</v>
      </c>
      <c r="G3227" s="5" t="s">
        <v>81</v>
      </c>
      <c r="H3227" s="6">
        <v>45154</v>
      </c>
    </row>
    <row r="3228" spans="1:8" x14ac:dyDescent="0.25">
      <c r="A3228" s="5">
        <v>3227</v>
      </c>
      <c r="B3228" s="5" t="s">
        <v>40</v>
      </c>
      <c r="C3228" s="5" t="s">
        <v>5</v>
      </c>
      <c r="D3228" s="5" t="s">
        <v>29</v>
      </c>
      <c r="E3228" s="6">
        <v>45223</v>
      </c>
      <c r="F3228" s="5">
        <v>426.63</v>
      </c>
      <c r="G3228" s="5" t="s">
        <v>82</v>
      </c>
      <c r="H3228" s="5" t="s">
        <v>83</v>
      </c>
    </row>
    <row r="3229" spans="1:8" x14ac:dyDescent="0.25">
      <c r="A3229" s="5">
        <v>3228</v>
      </c>
      <c r="B3229" s="5" t="s">
        <v>42</v>
      </c>
      <c r="C3229" s="5" t="s">
        <v>4</v>
      </c>
      <c r="D3229" s="5" t="s">
        <v>29</v>
      </c>
      <c r="E3229" s="6">
        <v>45446</v>
      </c>
      <c r="F3229" s="5">
        <v>230.53</v>
      </c>
      <c r="G3229" s="5" t="s">
        <v>82</v>
      </c>
      <c r="H3229" s="5" t="s">
        <v>83</v>
      </c>
    </row>
    <row r="3230" spans="1:8" x14ac:dyDescent="0.25">
      <c r="A3230" s="5">
        <v>3229</v>
      </c>
      <c r="B3230" s="5" t="s">
        <v>70</v>
      </c>
      <c r="C3230" s="5" t="s">
        <v>9</v>
      </c>
      <c r="D3230" s="5" t="s">
        <v>24</v>
      </c>
      <c r="E3230" s="6">
        <v>44904</v>
      </c>
      <c r="F3230" s="5">
        <v>951.17</v>
      </c>
      <c r="G3230" s="5" t="s">
        <v>81</v>
      </c>
      <c r="H3230" s="6">
        <v>44914</v>
      </c>
    </row>
    <row r="3231" spans="1:8" x14ac:dyDescent="0.25">
      <c r="A3231" s="5">
        <v>3230</v>
      </c>
      <c r="B3231" s="5" t="s">
        <v>56</v>
      </c>
      <c r="C3231" s="5" t="s">
        <v>2</v>
      </c>
      <c r="D3231" s="5" t="s">
        <v>28</v>
      </c>
      <c r="E3231" s="6">
        <v>45072</v>
      </c>
      <c r="F3231" s="5">
        <v>865.85</v>
      </c>
      <c r="G3231" s="5" t="s">
        <v>81</v>
      </c>
      <c r="H3231" s="6">
        <v>45073</v>
      </c>
    </row>
    <row r="3232" spans="1:8" x14ac:dyDescent="0.25">
      <c r="A3232" s="5">
        <v>3231</v>
      </c>
      <c r="B3232" s="5" t="s">
        <v>44</v>
      </c>
      <c r="C3232" s="5" t="s">
        <v>11</v>
      </c>
      <c r="D3232" s="5" t="s">
        <v>31</v>
      </c>
      <c r="E3232" s="6">
        <v>45181</v>
      </c>
      <c r="F3232" s="5">
        <v>399.69</v>
      </c>
      <c r="G3232" s="5" t="s">
        <v>81</v>
      </c>
      <c r="H3232" s="6">
        <v>45193</v>
      </c>
    </row>
    <row r="3233" spans="1:8" x14ac:dyDescent="0.25">
      <c r="A3233" s="5">
        <v>3232</v>
      </c>
      <c r="B3233" s="5" t="s">
        <v>66</v>
      </c>
      <c r="C3233" s="5" t="s">
        <v>7</v>
      </c>
      <c r="D3233" s="5" t="s">
        <v>28</v>
      </c>
      <c r="E3233" s="6">
        <v>44924</v>
      </c>
      <c r="F3233" s="5">
        <v>571.05999999999995</v>
      </c>
      <c r="G3233" s="5" t="s">
        <v>82</v>
      </c>
      <c r="H3233" s="5" t="s">
        <v>83</v>
      </c>
    </row>
    <row r="3234" spans="1:8" x14ac:dyDescent="0.25">
      <c r="A3234" s="5">
        <v>3233</v>
      </c>
      <c r="B3234" s="5" t="s">
        <v>72</v>
      </c>
      <c r="C3234" s="5" t="s">
        <v>11</v>
      </c>
      <c r="D3234" s="5" t="s">
        <v>33</v>
      </c>
      <c r="E3234" s="6">
        <v>45214</v>
      </c>
      <c r="F3234" s="5">
        <v>477.83</v>
      </c>
      <c r="G3234" s="5" t="s">
        <v>82</v>
      </c>
      <c r="H3234" s="5" t="s">
        <v>83</v>
      </c>
    </row>
    <row r="3235" spans="1:8" x14ac:dyDescent="0.25">
      <c r="A3235" s="5">
        <v>3234</v>
      </c>
      <c r="B3235" s="5" t="s">
        <v>42</v>
      </c>
      <c r="C3235" s="5" t="s">
        <v>7</v>
      </c>
      <c r="D3235" s="5" t="s">
        <v>24</v>
      </c>
      <c r="E3235" s="6">
        <v>44867</v>
      </c>
      <c r="F3235" s="5">
        <v>913.85</v>
      </c>
      <c r="G3235" s="5" t="s">
        <v>82</v>
      </c>
      <c r="H3235" s="5" t="s">
        <v>83</v>
      </c>
    </row>
    <row r="3236" spans="1:8" x14ac:dyDescent="0.25">
      <c r="A3236" s="5">
        <v>3235</v>
      </c>
      <c r="B3236" s="5" t="s">
        <v>70</v>
      </c>
      <c r="C3236" s="5" t="s">
        <v>10</v>
      </c>
      <c r="D3236" s="5" t="s">
        <v>32</v>
      </c>
      <c r="E3236" s="6">
        <v>45167</v>
      </c>
      <c r="F3236" s="5">
        <v>452.89</v>
      </c>
      <c r="G3236" s="5" t="s">
        <v>82</v>
      </c>
      <c r="H3236" s="5" t="s">
        <v>83</v>
      </c>
    </row>
    <row r="3237" spans="1:8" x14ac:dyDescent="0.25">
      <c r="A3237" s="5">
        <v>3236</v>
      </c>
      <c r="B3237" s="5" t="s">
        <v>42</v>
      </c>
      <c r="C3237" s="5" t="s">
        <v>5</v>
      </c>
      <c r="D3237" s="5" t="s">
        <v>31</v>
      </c>
      <c r="E3237" s="6">
        <v>45420</v>
      </c>
      <c r="F3237" s="5">
        <v>811.63</v>
      </c>
      <c r="G3237" s="5" t="s">
        <v>81</v>
      </c>
      <c r="H3237" s="6">
        <v>45424</v>
      </c>
    </row>
    <row r="3238" spans="1:8" x14ac:dyDescent="0.25">
      <c r="A3238" s="5">
        <v>3237</v>
      </c>
      <c r="B3238" s="5" t="s">
        <v>58</v>
      </c>
      <c r="C3238" s="5" t="s">
        <v>7</v>
      </c>
      <c r="D3238" s="5" t="s">
        <v>28</v>
      </c>
      <c r="E3238" s="6">
        <v>44970</v>
      </c>
      <c r="F3238" s="5">
        <v>513.78</v>
      </c>
      <c r="G3238" s="5" t="s">
        <v>81</v>
      </c>
      <c r="H3238" s="6">
        <v>44978</v>
      </c>
    </row>
    <row r="3239" spans="1:8" x14ac:dyDescent="0.25">
      <c r="A3239" s="5">
        <v>3238</v>
      </c>
      <c r="B3239" s="5" t="s">
        <v>36</v>
      </c>
      <c r="C3239" s="5" t="s">
        <v>9</v>
      </c>
      <c r="D3239" s="5" t="s">
        <v>32</v>
      </c>
      <c r="E3239" s="6">
        <v>45079</v>
      </c>
      <c r="F3239" s="5">
        <v>344.27</v>
      </c>
      <c r="G3239" s="5" t="s">
        <v>82</v>
      </c>
      <c r="H3239" s="5" t="s">
        <v>83</v>
      </c>
    </row>
    <row r="3240" spans="1:8" x14ac:dyDescent="0.25">
      <c r="A3240" s="5">
        <v>3239</v>
      </c>
      <c r="B3240" s="5" t="s">
        <v>54</v>
      </c>
      <c r="C3240" s="5" t="s">
        <v>14</v>
      </c>
      <c r="D3240" s="5" t="s">
        <v>31</v>
      </c>
      <c r="E3240" s="6">
        <v>45260</v>
      </c>
      <c r="F3240" s="5">
        <v>738.38</v>
      </c>
      <c r="G3240" s="5" t="s">
        <v>81</v>
      </c>
      <c r="H3240" s="6">
        <v>45278</v>
      </c>
    </row>
    <row r="3241" spans="1:8" x14ac:dyDescent="0.25">
      <c r="A3241" s="5">
        <v>3240</v>
      </c>
      <c r="B3241" s="5" t="s">
        <v>60</v>
      </c>
      <c r="C3241" s="5" t="s">
        <v>14</v>
      </c>
      <c r="D3241" s="5" t="s">
        <v>32</v>
      </c>
      <c r="E3241" s="6">
        <v>44784</v>
      </c>
      <c r="F3241" s="5">
        <v>915.48</v>
      </c>
      <c r="G3241" s="5" t="s">
        <v>82</v>
      </c>
      <c r="H3241" s="5" t="s">
        <v>83</v>
      </c>
    </row>
    <row r="3242" spans="1:8" x14ac:dyDescent="0.25">
      <c r="A3242" s="5">
        <v>3241</v>
      </c>
      <c r="B3242" s="5" t="s">
        <v>70</v>
      </c>
      <c r="C3242" s="5" t="s">
        <v>5</v>
      </c>
      <c r="D3242" s="5" t="s">
        <v>20</v>
      </c>
      <c r="E3242" s="6">
        <v>45263</v>
      </c>
      <c r="F3242" s="5">
        <v>117.86</v>
      </c>
      <c r="G3242" s="5" t="s">
        <v>81</v>
      </c>
      <c r="H3242" s="6">
        <v>45267</v>
      </c>
    </row>
    <row r="3243" spans="1:8" x14ac:dyDescent="0.25">
      <c r="A3243" s="5">
        <v>3242</v>
      </c>
      <c r="B3243" s="5" t="s">
        <v>74</v>
      </c>
      <c r="C3243" s="5" t="s">
        <v>10</v>
      </c>
      <c r="D3243" s="5" t="s">
        <v>22</v>
      </c>
      <c r="E3243" s="6">
        <v>44900</v>
      </c>
      <c r="F3243" s="5">
        <v>720.8</v>
      </c>
      <c r="G3243" s="5" t="s">
        <v>82</v>
      </c>
      <c r="H3243" s="5" t="s">
        <v>83</v>
      </c>
    </row>
    <row r="3244" spans="1:8" x14ac:dyDescent="0.25">
      <c r="A3244" s="5">
        <v>3243</v>
      </c>
      <c r="B3244" s="5" t="s">
        <v>52</v>
      </c>
      <c r="C3244" s="5" t="s">
        <v>15</v>
      </c>
      <c r="D3244" s="5" t="s">
        <v>31</v>
      </c>
      <c r="E3244" s="6">
        <v>45145</v>
      </c>
      <c r="F3244" s="5">
        <v>730.48</v>
      </c>
      <c r="G3244" s="5" t="s">
        <v>81</v>
      </c>
      <c r="H3244" s="6">
        <v>45165</v>
      </c>
    </row>
    <row r="3245" spans="1:8" x14ac:dyDescent="0.25">
      <c r="A3245" s="5">
        <v>3244</v>
      </c>
      <c r="B3245" s="5" t="s">
        <v>74</v>
      </c>
      <c r="C3245" s="5" t="s">
        <v>13</v>
      </c>
      <c r="D3245" s="5" t="s">
        <v>22</v>
      </c>
      <c r="E3245" s="6">
        <v>45129</v>
      </c>
      <c r="F3245" s="5">
        <v>867.03</v>
      </c>
      <c r="G3245" s="5" t="s">
        <v>81</v>
      </c>
      <c r="H3245" s="6">
        <v>45144</v>
      </c>
    </row>
    <row r="3246" spans="1:8" x14ac:dyDescent="0.25">
      <c r="A3246" s="5">
        <v>3245</v>
      </c>
      <c r="B3246" s="5" t="s">
        <v>44</v>
      </c>
      <c r="C3246" s="5" t="s">
        <v>9</v>
      </c>
      <c r="D3246" s="5" t="s">
        <v>26</v>
      </c>
      <c r="E3246" s="6">
        <v>45042</v>
      </c>
      <c r="F3246" s="5">
        <v>491.18</v>
      </c>
      <c r="G3246" s="5" t="s">
        <v>81</v>
      </c>
      <c r="H3246" s="6">
        <v>45052</v>
      </c>
    </row>
    <row r="3247" spans="1:8" x14ac:dyDescent="0.25">
      <c r="A3247" s="5">
        <v>3246</v>
      </c>
      <c r="B3247" s="5" t="s">
        <v>74</v>
      </c>
      <c r="C3247" s="5" t="s">
        <v>9</v>
      </c>
      <c r="D3247" s="5" t="s">
        <v>29</v>
      </c>
      <c r="E3247" s="6">
        <v>45347</v>
      </c>
      <c r="F3247" s="5">
        <v>627.87</v>
      </c>
      <c r="G3247" s="5" t="s">
        <v>82</v>
      </c>
      <c r="H3247" s="5" t="s">
        <v>83</v>
      </c>
    </row>
    <row r="3248" spans="1:8" x14ac:dyDescent="0.25">
      <c r="A3248" s="5">
        <v>3247</v>
      </c>
      <c r="B3248" s="5" t="s">
        <v>56</v>
      </c>
      <c r="C3248" s="5" t="s">
        <v>14</v>
      </c>
      <c r="D3248" s="5" t="s">
        <v>31</v>
      </c>
      <c r="E3248" s="6">
        <v>45498</v>
      </c>
      <c r="F3248" s="5">
        <v>647.20000000000005</v>
      </c>
      <c r="G3248" s="5" t="s">
        <v>82</v>
      </c>
      <c r="H3248" s="5" t="s">
        <v>83</v>
      </c>
    </row>
    <row r="3249" spans="1:8" x14ac:dyDescent="0.25">
      <c r="A3249" s="5">
        <v>3248</v>
      </c>
      <c r="B3249" s="5" t="s">
        <v>68</v>
      </c>
      <c r="C3249" s="5" t="s">
        <v>9</v>
      </c>
      <c r="D3249" s="5" t="s">
        <v>31</v>
      </c>
      <c r="E3249" s="6">
        <v>44898</v>
      </c>
      <c r="F3249" s="5">
        <v>790.37</v>
      </c>
      <c r="G3249" s="5" t="s">
        <v>81</v>
      </c>
      <c r="H3249" s="6">
        <v>44908</v>
      </c>
    </row>
    <row r="3250" spans="1:8" x14ac:dyDescent="0.25">
      <c r="A3250" s="5">
        <v>3249</v>
      </c>
      <c r="B3250" s="5" t="s">
        <v>52</v>
      </c>
      <c r="C3250" s="5" t="s">
        <v>4</v>
      </c>
      <c r="D3250" s="5" t="s">
        <v>28</v>
      </c>
      <c r="E3250" s="6">
        <v>45347</v>
      </c>
      <c r="F3250" s="5">
        <v>120.56</v>
      </c>
      <c r="G3250" s="5" t="s">
        <v>82</v>
      </c>
      <c r="H3250" s="5" t="s">
        <v>83</v>
      </c>
    </row>
    <row r="3251" spans="1:8" x14ac:dyDescent="0.25">
      <c r="A3251" s="5">
        <v>3250</v>
      </c>
      <c r="B3251" s="5" t="s">
        <v>46</v>
      </c>
      <c r="C3251" s="5" t="s">
        <v>4</v>
      </c>
      <c r="D3251" s="5" t="s">
        <v>32</v>
      </c>
      <c r="E3251" s="6">
        <v>45084</v>
      </c>
      <c r="F3251" s="5">
        <v>253.24</v>
      </c>
      <c r="G3251" s="5" t="s">
        <v>81</v>
      </c>
      <c r="H3251" s="6">
        <v>45086</v>
      </c>
    </row>
    <row r="3252" spans="1:8" x14ac:dyDescent="0.25">
      <c r="A3252" s="5">
        <v>3251</v>
      </c>
      <c r="B3252" s="5" t="s">
        <v>66</v>
      </c>
      <c r="C3252" s="5" t="s">
        <v>15</v>
      </c>
      <c r="D3252" s="5" t="s">
        <v>20</v>
      </c>
      <c r="E3252" s="6">
        <v>44949</v>
      </c>
      <c r="F3252" s="5">
        <v>308.11</v>
      </c>
      <c r="G3252" s="5" t="s">
        <v>81</v>
      </c>
      <c r="H3252" s="6">
        <v>44969</v>
      </c>
    </row>
    <row r="3253" spans="1:8" x14ac:dyDescent="0.25">
      <c r="A3253" s="5">
        <v>3252</v>
      </c>
      <c r="B3253" s="5" t="s">
        <v>72</v>
      </c>
      <c r="C3253" s="5" t="s">
        <v>13</v>
      </c>
      <c r="D3253" s="5" t="s">
        <v>31</v>
      </c>
      <c r="E3253" s="6">
        <v>45387</v>
      </c>
      <c r="F3253" s="5">
        <v>804.05</v>
      </c>
      <c r="G3253" s="5" t="s">
        <v>81</v>
      </c>
      <c r="H3253" s="6">
        <v>45402</v>
      </c>
    </row>
    <row r="3254" spans="1:8" x14ac:dyDescent="0.25">
      <c r="A3254" s="5">
        <v>3253</v>
      </c>
      <c r="B3254" s="5" t="s">
        <v>36</v>
      </c>
      <c r="C3254" s="5" t="s">
        <v>13</v>
      </c>
      <c r="D3254" s="5" t="s">
        <v>22</v>
      </c>
      <c r="E3254" s="6">
        <v>44876</v>
      </c>
      <c r="F3254" s="5">
        <v>689.98</v>
      </c>
      <c r="G3254" s="5" t="s">
        <v>81</v>
      </c>
      <c r="H3254" s="6">
        <v>44891</v>
      </c>
    </row>
    <row r="3255" spans="1:8" x14ac:dyDescent="0.25">
      <c r="A3255" s="5">
        <v>3254</v>
      </c>
      <c r="B3255" s="5" t="s">
        <v>40</v>
      </c>
      <c r="C3255" s="5" t="s">
        <v>5</v>
      </c>
      <c r="D3255" s="5" t="s">
        <v>29</v>
      </c>
      <c r="E3255" s="6">
        <v>44907</v>
      </c>
      <c r="F3255" s="5">
        <v>339.99</v>
      </c>
      <c r="G3255" s="5" t="s">
        <v>81</v>
      </c>
      <c r="H3255" s="6">
        <v>44911</v>
      </c>
    </row>
    <row r="3256" spans="1:8" x14ac:dyDescent="0.25">
      <c r="A3256" s="5">
        <v>3255</v>
      </c>
      <c r="B3256" s="5" t="s">
        <v>58</v>
      </c>
      <c r="C3256" s="5" t="s">
        <v>7</v>
      </c>
      <c r="D3256" s="5" t="s">
        <v>32</v>
      </c>
      <c r="E3256" s="6">
        <v>44955</v>
      </c>
      <c r="F3256" s="5">
        <v>872.06</v>
      </c>
      <c r="G3256" s="5" t="s">
        <v>81</v>
      </c>
      <c r="H3256" s="6">
        <v>44963</v>
      </c>
    </row>
    <row r="3257" spans="1:8" x14ac:dyDescent="0.25">
      <c r="A3257" s="5">
        <v>3256</v>
      </c>
      <c r="B3257" s="5" t="s">
        <v>68</v>
      </c>
      <c r="C3257" s="5" t="s">
        <v>4</v>
      </c>
      <c r="D3257" s="5" t="s">
        <v>31</v>
      </c>
      <c r="E3257" s="6">
        <v>44976</v>
      </c>
      <c r="F3257" s="5">
        <v>295.60000000000002</v>
      </c>
      <c r="G3257" s="5" t="s">
        <v>81</v>
      </c>
      <c r="H3257" s="6">
        <v>44978</v>
      </c>
    </row>
    <row r="3258" spans="1:8" x14ac:dyDescent="0.25">
      <c r="A3258" s="5">
        <v>3257</v>
      </c>
      <c r="B3258" s="5" t="s">
        <v>74</v>
      </c>
      <c r="C3258" s="5" t="s">
        <v>14</v>
      </c>
      <c r="D3258" s="5" t="s">
        <v>24</v>
      </c>
      <c r="E3258" s="6">
        <v>44958</v>
      </c>
      <c r="F3258" s="5">
        <v>141.47999999999999</v>
      </c>
      <c r="G3258" s="5" t="s">
        <v>82</v>
      </c>
      <c r="H3258" s="5" t="s">
        <v>83</v>
      </c>
    </row>
    <row r="3259" spans="1:8" x14ac:dyDescent="0.25">
      <c r="A3259" s="5">
        <v>3258</v>
      </c>
      <c r="B3259" s="5" t="s">
        <v>54</v>
      </c>
      <c r="C3259" s="5" t="s">
        <v>5</v>
      </c>
      <c r="D3259" s="5" t="s">
        <v>22</v>
      </c>
      <c r="E3259" s="6">
        <v>45015</v>
      </c>
      <c r="F3259" s="5">
        <v>369.75</v>
      </c>
      <c r="G3259" s="5" t="s">
        <v>81</v>
      </c>
      <c r="H3259" s="6">
        <v>45019</v>
      </c>
    </row>
    <row r="3260" spans="1:8" x14ac:dyDescent="0.25">
      <c r="A3260" s="5">
        <v>3259</v>
      </c>
      <c r="B3260" s="5" t="s">
        <v>50</v>
      </c>
      <c r="C3260" s="5" t="s">
        <v>15</v>
      </c>
      <c r="D3260" s="5" t="s">
        <v>22</v>
      </c>
      <c r="E3260" s="6">
        <v>45210</v>
      </c>
      <c r="F3260" s="5">
        <v>175.78</v>
      </c>
      <c r="G3260" s="5" t="s">
        <v>81</v>
      </c>
      <c r="H3260" s="6">
        <v>45230</v>
      </c>
    </row>
    <row r="3261" spans="1:8" x14ac:dyDescent="0.25">
      <c r="A3261" s="5">
        <v>3260</v>
      </c>
      <c r="B3261" s="5" t="s">
        <v>56</v>
      </c>
      <c r="C3261" s="5" t="s">
        <v>15</v>
      </c>
      <c r="D3261" s="5" t="s">
        <v>26</v>
      </c>
      <c r="E3261" s="6">
        <v>45010</v>
      </c>
      <c r="F3261" s="5">
        <v>967.31</v>
      </c>
      <c r="G3261" s="5" t="s">
        <v>81</v>
      </c>
      <c r="H3261" s="6">
        <v>45030</v>
      </c>
    </row>
    <row r="3262" spans="1:8" x14ac:dyDescent="0.25">
      <c r="A3262" s="5">
        <v>3261</v>
      </c>
      <c r="B3262" s="5" t="s">
        <v>50</v>
      </c>
      <c r="C3262" s="5" t="s">
        <v>7</v>
      </c>
      <c r="D3262" s="5" t="s">
        <v>32</v>
      </c>
      <c r="E3262" s="6">
        <v>44850</v>
      </c>
      <c r="F3262" s="5">
        <v>446.36</v>
      </c>
      <c r="G3262" s="5" t="s">
        <v>82</v>
      </c>
      <c r="H3262" s="5" t="s">
        <v>83</v>
      </c>
    </row>
    <row r="3263" spans="1:8" x14ac:dyDescent="0.25">
      <c r="A3263" s="5">
        <v>3262</v>
      </c>
      <c r="B3263" s="5" t="s">
        <v>62</v>
      </c>
      <c r="C3263" s="5" t="s">
        <v>2</v>
      </c>
      <c r="D3263" s="5" t="s">
        <v>28</v>
      </c>
      <c r="E3263" s="6">
        <v>44827</v>
      </c>
      <c r="F3263" s="5">
        <v>506.94</v>
      </c>
      <c r="G3263" s="5" t="s">
        <v>82</v>
      </c>
      <c r="H3263" s="5" t="s">
        <v>83</v>
      </c>
    </row>
    <row r="3264" spans="1:8" x14ac:dyDescent="0.25">
      <c r="A3264" s="5">
        <v>3263</v>
      </c>
      <c r="B3264" s="5" t="s">
        <v>50</v>
      </c>
      <c r="C3264" s="5" t="s">
        <v>14</v>
      </c>
      <c r="D3264" s="5" t="s">
        <v>33</v>
      </c>
      <c r="E3264" s="6">
        <v>44831</v>
      </c>
      <c r="F3264" s="5">
        <v>575.51</v>
      </c>
      <c r="G3264" s="5" t="s">
        <v>81</v>
      </c>
      <c r="H3264" s="6">
        <v>44849</v>
      </c>
    </row>
    <row r="3265" spans="1:8" x14ac:dyDescent="0.25">
      <c r="A3265" s="5">
        <v>3264</v>
      </c>
      <c r="B3265" s="5" t="s">
        <v>36</v>
      </c>
      <c r="C3265" s="5" t="s">
        <v>2</v>
      </c>
      <c r="D3265" s="5" t="s">
        <v>26</v>
      </c>
      <c r="E3265" s="6">
        <v>45299</v>
      </c>
      <c r="F3265" s="5">
        <v>697.66</v>
      </c>
      <c r="G3265" s="5" t="s">
        <v>81</v>
      </c>
      <c r="H3265" s="6">
        <v>45300</v>
      </c>
    </row>
    <row r="3266" spans="1:8" x14ac:dyDescent="0.25">
      <c r="A3266" s="5">
        <v>3265</v>
      </c>
      <c r="B3266" s="5" t="s">
        <v>68</v>
      </c>
      <c r="C3266" s="5" t="s">
        <v>11</v>
      </c>
      <c r="D3266" s="5" t="s">
        <v>26</v>
      </c>
      <c r="E3266" s="6">
        <v>45493</v>
      </c>
      <c r="F3266" s="5">
        <v>185.1</v>
      </c>
      <c r="G3266" s="5" t="s">
        <v>81</v>
      </c>
      <c r="H3266" s="6">
        <v>45505</v>
      </c>
    </row>
    <row r="3267" spans="1:8" x14ac:dyDescent="0.25">
      <c r="A3267" s="5">
        <v>3266</v>
      </c>
      <c r="B3267" s="5" t="s">
        <v>72</v>
      </c>
      <c r="C3267" s="5" t="s">
        <v>15</v>
      </c>
      <c r="D3267" s="5" t="s">
        <v>20</v>
      </c>
      <c r="E3267" s="6">
        <v>45268</v>
      </c>
      <c r="F3267" s="5">
        <v>866.07</v>
      </c>
      <c r="G3267" s="5" t="s">
        <v>81</v>
      </c>
      <c r="H3267" s="6">
        <v>45288</v>
      </c>
    </row>
    <row r="3268" spans="1:8" x14ac:dyDescent="0.25">
      <c r="A3268" s="5">
        <v>3267</v>
      </c>
      <c r="B3268" s="5" t="s">
        <v>36</v>
      </c>
      <c r="C3268" s="5" t="s">
        <v>4</v>
      </c>
      <c r="D3268" s="5" t="s">
        <v>31</v>
      </c>
      <c r="E3268" s="6">
        <v>45477</v>
      </c>
      <c r="F3268" s="5">
        <v>668.06</v>
      </c>
      <c r="G3268" s="5" t="s">
        <v>81</v>
      </c>
      <c r="H3268" s="6">
        <v>45479</v>
      </c>
    </row>
    <row r="3269" spans="1:8" x14ac:dyDescent="0.25">
      <c r="A3269" s="5">
        <v>3268</v>
      </c>
      <c r="B3269" s="5" t="s">
        <v>44</v>
      </c>
      <c r="C3269" s="5" t="s">
        <v>5</v>
      </c>
      <c r="D3269" s="5" t="s">
        <v>20</v>
      </c>
      <c r="E3269" s="6">
        <v>44799</v>
      </c>
      <c r="F3269" s="5">
        <v>786.89</v>
      </c>
      <c r="G3269" s="5" t="s">
        <v>81</v>
      </c>
      <c r="H3269" s="6">
        <v>44803</v>
      </c>
    </row>
    <row r="3270" spans="1:8" x14ac:dyDescent="0.25">
      <c r="A3270" s="5">
        <v>3269</v>
      </c>
      <c r="B3270" s="5" t="s">
        <v>62</v>
      </c>
      <c r="C3270" s="5" t="s">
        <v>7</v>
      </c>
      <c r="D3270" s="5" t="s">
        <v>26</v>
      </c>
      <c r="E3270" s="6">
        <v>45434</v>
      </c>
      <c r="F3270" s="5">
        <v>754.32</v>
      </c>
      <c r="G3270" s="5" t="s">
        <v>82</v>
      </c>
      <c r="H3270" s="5" t="s">
        <v>83</v>
      </c>
    </row>
    <row r="3271" spans="1:8" x14ac:dyDescent="0.25">
      <c r="A3271" s="5">
        <v>3270</v>
      </c>
      <c r="B3271" s="5" t="s">
        <v>40</v>
      </c>
      <c r="C3271" s="5" t="s">
        <v>15</v>
      </c>
      <c r="D3271" s="5" t="s">
        <v>30</v>
      </c>
      <c r="E3271" s="6">
        <v>44796</v>
      </c>
      <c r="F3271" s="5">
        <v>162.75</v>
      </c>
      <c r="G3271" s="5" t="s">
        <v>81</v>
      </c>
      <c r="H3271" s="6">
        <v>44816</v>
      </c>
    </row>
    <row r="3272" spans="1:8" x14ac:dyDescent="0.25">
      <c r="A3272" s="5">
        <v>3271</v>
      </c>
      <c r="B3272" s="5" t="s">
        <v>64</v>
      </c>
      <c r="C3272" s="5" t="s">
        <v>11</v>
      </c>
      <c r="D3272" s="5" t="s">
        <v>24</v>
      </c>
      <c r="E3272" s="6">
        <v>44876</v>
      </c>
      <c r="F3272" s="5">
        <v>226.63</v>
      </c>
      <c r="G3272" s="5" t="s">
        <v>81</v>
      </c>
      <c r="H3272" s="6">
        <v>44888</v>
      </c>
    </row>
    <row r="3273" spans="1:8" x14ac:dyDescent="0.25">
      <c r="A3273" s="5">
        <v>3272</v>
      </c>
      <c r="B3273" s="5" t="s">
        <v>60</v>
      </c>
      <c r="C3273" s="5" t="s">
        <v>10</v>
      </c>
      <c r="D3273" s="5" t="s">
        <v>32</v>
      </c>
      <c r="E3273" s="6">
        <v>44825</v>
      </c>
      <c r="F3273" s="5">
        <v>975.85</v>
      </c>
      <c r="G3273" s="5" t="s">
        <v>81</v>
      </c>
      <c r="H3273" s="6">
        <v>44831</v>
      </c>
    </row>
    <row r="3274" spans="1:8" x14ac:dyDescent="0.25">
      <c r="A3274" s="5">
        <v>3273</v>
      </c>
      <c r="B3274" s="5" t="s">
        <v>40</v>
      </c>
      <c r="C3274" s="5" t="s">
        <v>13</v>
      </c>
      <c r="D3274" s="5" t="s">
        <v>24</v>
      </c>
      <c r="E3274" s="6">
        <v>45352</v>
      </c>
      <c r="F3274" s="5">
        <v>962.28</v>
      </c>
      <c r="G3274" s="5" t="s">
        <v>81</v>
      </c>
      <c r="H3274" s="6">
        <v>45367</v>
      </c>
    </row>
    <row r="3275" spans="1:8" x14ac:dyDescent="0.25">
      <c r="A3275" s="5">
        <v>3274</v>
      </c>
      <c r="B3275" s="5" t="s">
        <v>52</v>
      </c>
      <c r="C3275" s="5" t="s">
        <v>5</v>
      </c>
      <c r="D3275" s="5" t="s">
        <v>33</v>
      </c>
      <c r="E3275" s="6">
        <v>45284</v>
      </c>
      <c r="F3275" s="5">
        <v>179.84</v>
      </c>
      <c r="G3275" s="5" t="s">
        <v>81</v>
      </c>
      <c r="H3275" s="6">
        <v>45288</v>
      </c>
    </row>
    <row r="3276" spans="1:8" x14ac:dyDescent="0.25">
      <c r="A3276" s="5">
        <v>3275</v>
      </c>
      <c r="B3276" s="5" t="s">
        <v>48</v>
      </c>
      <c r="C3276" s="5" t="s">
        <v>9</v>
      </c>
      <c r="D3276" s="5" t="s">
        <v>22</v>
      </c>
      <c r="E3276" s="6">
        <v>44790</v>
      </c>
      <c r="F3276" s="5">
        <v>177.68</v>
      </c>
      <c r="G3276" s="5" t="s">
        <v>81</v>
      </c>
      <c r="H3276" s="6">
        <v>44800</v>
      </c>
    </row>
    <row r="3277" spans="1:8" x14ac:dyDescent="0.25">
      <c r="A3277" s="5">
        <v>3276</v>
      </c>
      <c r="B3277" s="5" t="s">
        <v>50</v>
      </c>
      <c r="C3277" s="5" t="s">
        <v>4</v>
      </c>
      <c r="D3277" s="5" t="s">
        <v>32</v>
      </c>
      <c r="E3277" s="6">
        <v>45009</v>
      </c>
      <c r="F3277" s="5">
        <v>146.76</v>
      </c>
      <c r="G3277" s="5" t="s">
        <v>82</v>
      </c>
      <c r="H3277" s="5" t="s">
        <v>83</v>
      </c>
    </row>
    <row r="3278" spans="1:8" x14ac:dyDescent="0.25">
      <c r="A3278" s="5">
        <v>3277</v>
      </c>
      <c r="B3278" s="5" t="s">
        <v>44</v>
      </c>
      <c r="C3278" s="5" t="s">
        <v>11</v>
      </c>
      <c r="D3278" s="5" t="s">
        <v>22</v>
      </c>
      <c r="E3278" s="6">
        <v>44959</v>
      </c>
      <c r="F3278" s="5">
        <v>180.93</v>
      </c>
      <c r="G3278" s="5" t="s">
        <v>82</v>
      </c>
      <c r="H3278" s="5" t="s">
        <v>83</v>
      </c>
    </row>
    <row r="3279" spans="1:8" x14ac:dyDescent="0.25">
      <c r="A3279" s="5">
        <v>3278</v>
      </c>
      <c r="B3279" s="5" t="s">
        <v>66</v>
      </c>
      <c r="C3279" s="5" t="s">
        <v>2</v>
      </c>
      <c r="D3279" s="5" t="s">
        <v>30</v>
      </c>
      <c r="E3279" s="6">
        <v>45068</v>
      </c>
      <c r="F3279" s="5">
        <v>767.15</v>
      </c>
      <c r="G3279" s="5" t="s">
        <v>81</v>
      </c>
      <c r="H3279" s="6">
        <v>45069</v>
      </c>
    </row>
    <row r="3280" spans="1:8" x14ac:dyDescent="0.25">
      <c r="A3280" s="5">
        <v>3279</v>
      </c>
      <c r="B3280" s="5" t="s">
        <v>46</v>
      </c>
      <c r="C3280" s="5" t="s">
        <v>11</v>
      </c>
      <c r="D3280" s="5" t="s">
        <v>28</v>
      </c>
      <c r="E3280" s="6">
        <v>44815</v>
      </c>
      <c r="F3280" s="5">
        <v>503.04</v>
      </c>
      <c r="G3280" s="5" t="s">
        <v>82</v>
      </c>
      <c r="H3280" s="5" t="s">
        <v>83</v>
      </c>
    </row>
    <row r="3281" spans="1:8" x14ac:dyDescent="0.25">
      <c r="A3281" s="5">
        <v>3280</v>
      </c>
      <c r="B3281" s="5" t="s">
        <v>42</v>
      </c>
      <c r="C3281" s="5" t="s">
        <v>9</v>
      </c>
      <c r="D3281" s="5" t="s">
        <v>30</v>
      </c>
      <c r="E3281" s="6">
        <v>45044</v>
      </c>
      <c r="F3281" s="5">
        <v>942.17</v>
      </c>
      <c r="G3281" s="5" t="s">
        <v>82</v>
      </c>
      <c r="H3281" s="5" t="s">
        <v>83</v>
      </c>
    </row>
    <row r="3282" spans="1:8" x14ac:dyDescent="0.25">
      <c r="A3282" s="5">
        <v>3281</v>
      </c>
      <c r="B3282" s="5" t="s">
        <v>70</v>
      </c>
      <c r="C3282" s="5" t="s">
        <v>7</v>
      </c>
      <c r="D3282" s="5" t="s">
        <v>33</v>
      </c>
      <c r="E3282" s="6">
        <v>45408</v>
      </c>
      <c r="F3282" s="5">
        <v>673.39</v>
      </c>
      <c r="G3282" s="5" t="s">
        <v>81</v>
      </c>
      <c r="H3282" s="6">
        <v>45416</v>
      </c>
    </row>
    <row r="3283" spans="1:8" x14ac:dyDescent="0.25">
      <c r="A3283" s="5">
        <v>3282</v>
      </c>
      <c r="B3283" s="5" t="s">
        <v>40</v>
      </c>
      <c r="C3283" s="5" t="s">
        <v>13</v>
      </c>
      <c r="D3283" s="5" t="s">
        <v>32</v>
      </c>
      <c r="E3283" s="6">
        <v>44872</v>
      </c>
      <c r="F3283" s="5">
        <v>295.83</v>
      </c>
      <c r="G3283" s="5" t="s">
        <v>81</v>
      </c>
      <c r="H3283" s="6">
        <v>44887</v>
      </c>
    </row>
    <row r="3284" spans="1:8" x14ac:dyDescent="0.25">
      <c r="A3284" s="5">
        <v>3283</v>
      </c>
      <c r="B3284" s="5" t="s">
        <v>36</v>
      </c>
      <c r="C3284" s="5" t="s">
        <v>2</v>
      </c>
      <c r="D3284" s="5" t="s">
        <v>22</v>
      </c>
      <c r="E3284" s="6">
        <v>45173</v>
      </c>
      <c r="F3284" s="5">
        <v>162.47999999999999</v>
      </c>
      <c r="G3284" s="5" t="s">
        <v>81</v>
      </c>
      <c r="H3284" s="6">
        <v>45174</v>
      </c>
    </row>
    <row r="3285" spans="1:8" x14ac:dyDescent="0.25">
      <c r="A3285" s="5">
        <v>3284</v>
      </c>
      <c r="B3285" s="5" t="s">
        <v>66</v>
      </c>
      <c r="C3285" s="5" t="s">
        <v>5</v>
      </c>
      <c r="D3285" s="5" t="s">
        <v>22</v>
      </c>
      <c r="E3285" s="6">
        <v>44874</v>
      </c>
      <c r="F3285" s="5">
        <v>933.18</v>
      </c>
      <c r="G3285" s="5" t="s">
        <v>81</v>
      </c>
      <c r="H3285" s="6">
        <v>44878</v>
      </c>
    </row>
    <row r="3286" spans="1:8" x14ac:dyDescent="0.25">
      <c r="A3286" s="5">
        <v>3285</v>
      </c>
      <c r="B3286" s="5" t="s">
        <v>72</v>
      </c>
      <c r="C3286" s="5" t="s">
        <v>11</v>
      </c>
      <c r="D3286" s="5" t="s">
        <v>22</v>
      </c>
      <c r="E3286" s="6">
        <v>45406</v>
      </c>
      <c r="F3286" s="5">
        <v>264.77</v>
      </c>
      <c r="G3286" s="5" t="s">
        <v>82</v>
      </c>
      <c r="H3286" s="5" t="s">
        <v>83</v>
      </c>
    </row>
    <row r="3287" spans="1:8" x14ac:dyDescent="0.25">
      <c r="A3287" s="5">
        <v>3286</v>
      </c>
      <c r="B3287" s="5" t="s">
        <v>42</v>
      </c>
      <c r="C3287" s="5" t="s">
        <v>14</v>
      </c>
      <c r="D3287" s="5" t="s">
        <v>28</v>
      </c>
      <c r="E3287" s="6">
        <v>45224</v>
      </c>
      <c r="F3287" s="5">
        <v>540.5</v>
      </c>
      <c r="G3287" s="5" t="s">
        <v>81</v>
      </c>
      <c r="H3287" s="6">
        <v>45242</v>
      </c>
    </row>
    <row r="3288" spans="1:8" x14ac:dyDescent="0.25">
      <c r="A3288" s="5">
        <v>3287</v>
      </c>
      <c r="B3288" s="5" t="s">
        <v>42</v>
      </c>
      <c r="C3288" s="5" t="s">
        <v>10</v>
      </c>
      <c r="D3288" s="5" t="s">
        <v>30</v>
      </c>
      <c r="E3288" s="6">
        <v>45155</v>
      </c>
      <c r="F3288" s="5">
        <v>826.1</v>
      </c>
      <c r="G3288" s="5" t="s">
        <v>81</v>
      </c>
      <c r="H3288" s="6">
        <v>45161</v>
      </c>
    </row>
    <row r="3289" spans="1:8" x14ac:dyDescent="0.25">
      <c r="A3289" s="5">
        <v>3288</v>
      </c>
      <c r="B3289" s="5" t="s">
        <v>40</v>
      </c>
      <c r="C3289" s="5" t="s">
        <v>9</v>
      </c>
      <c r="D3289" s="5" t="s">
        <v>20</v>
      </c>
      <c r="E3289" s="6">
        <v>45157</v>
      </c>
      <c r="F3289" s="5">
        <v>812.62</v>
      </c>
      <c r="G3289" s="5" t="s">
        <v>82</v>
      </c>
      <c r="H3289" s="5" t="s">
        <v>83</v>
      </c>
    </row>
    <row r="3290" spans="1:8" x14ac:dyDescent="0.25">
      <c r="A3290" s="5">
        <v>3289</v>
      </c>
      <c r="B3290" s="5" t="s">
        <v>70</v>
      </c>
      <c r="C3290" s="5" t="s">
        <v>15</v>
      </c>
      <c r="D3290" s="5" t="s">
        <v>22</v>
      </c>
      <c r="E3290" s="6">
        <v>45386</v>
      </c>
      <c r="F3290" s="5">
        <v>686.28</v>
      </c>
      <c r="G3290" s="5" t="s">
        <v>81</v>
      </c>
      <c r="H3290" s="6">
        <v>45406</v>
      </c>
    </row>
    <row r="3291" spans="1:8" x14ac:dyDescent="0.25">
      <c r="A3291" s="5">
        <v>3290</v>
      </c>
      <c r="B3291" s="5" t="s">
        <v>56</v>
      </c>
      <c r="C3291" s="5" t="s">
        <v>15</v>
      </c>
      <c r="D3291" s="5" t="s">
        <v>28</v>
      </c>
      <c r="E3291" s="6">
        <v>45413</v>
      </c>
      <c r="F3291" s="5">
        <v>861.46</v>
      </c>
      <c r="G3291" s="5" t="s">
        <v>81</v>
      </c>
      <c r="H3291" s="6">
        <v>45433</v>
      </c>
    </row>
    <row r="3292" spans="1:8" x14ac:dyDescent="0.25">
      <c r="A3292" s="5">
        <v>3291</v>
      </c>
      <c r="B3292" s="5" t="s">
        <v>48</v>
      </c>
      <c r="C3292" s="5" t="s">
        <v>4</v>
      </c>
      <c r="D3292" s="5" t="s">
        <v>22</v>
      </c>
      <c r="E3292" s="6">
        <v>45002</v>
      </c>
      <c r="F3292" s="5">
        <v>460.39</v>
      </c>
      <c r="G3292" s="5" t="s">
        <v>81</v>
      </c>
      <c r="H3292" s="6">
        <v>45004</v>
      </c>
    </row>
    <row r="3293" spans="1:8" x14ac:dyDescent="0.25">
      <c r="A3293" s="5">
        <v>3292</v>
      </c>
      <c r="B3293" s="5" t="s">
        <v>74</v>
      </c>
      <c r="C3293" s="5" t="s">
        <v>10</v>
      </c>
      <c r="D3293" s="5" t="s">
        <v>22</v>
      </c>
      <c r="E3293" s="6">
        <v>45214</v>
      </c>
      <c r="F3293" s="5">
        <v>575.54</v>
      </c>
      <c r="G3293" s="5" t="s">
        <v>81</v>
      </c>
      <c r="H3293" s="6">
        <v>45220</v>
      </c>
    </row>
    <row r="3294" spans="1:8" x14ac:dyDescent="0.25">
      <c r="A3294" s="5">
        <v>3293</v>
      </c>
      <c r="B3294" s="5" t="s">
        <v>52</v>
      </c>
      <c r="C3294" s="5" t="s">
        <v>2</v>
      </c>
      <c r="D3294" s="5" t="s">
        <v>20</v>
      </c>
      <c r="E3294" s="6">
        <v>44798</v>
      </c>
      <c r="F3294" s="5">
        <v>795.88</v>
      </c>
      <c r="G3294" s="5" t="s">
        <v>81</v>
      </c>
      <c r="H3294" s="6">
        <v>44799</v>
      </c>
    </row>
    <row r="3295" spans="1:8" x14ac:dyDescent="0.25">
      <c r="A3295" s="5">
        <v>3294</v>
      </c>
      <c r="B3295" s="5" t="s">
        <v>44</v>
      </c>
      <c r="C3295" s="5" t="s">
        <v>15</v>
      </c>
      <c r="D3295" s="5" t="s">
        <v>22</v>
      </c>
      <c r="E3295" s="6">
        <v>45174</v>
      </c>
      <c r="F3295" s="5">
        <v>261.14</v>
      </c>
      <c r="G3295" s="5" t="s">
        <v>81</v>
      </c>
      <c r="H3295" s="6">
        <v>45194</v>
      </c>
    </row>
    <row r="3296" spans="1:8" x14ac:dyDescent="0.25">
      <c r="A3296" s="5">
        <v>3295</v>
      </c>
      <c r="B3296" s="5" t="s">
        <v>68</v>
      </c>
      <c r="C3296" s="5" t="s">
        <v>4</v>
      </c>
      <c r="D3296" s="5" t="s">
        <v>33</v>
      </c>
      <c r="E3296" s="6">
        <v>45042</v>
      </c>
      <c r="F3296" s="5">
        <v>353.51</v>
      </c>
      <c r="G3296" s="5" t="s">
        <v>82</v>
      </c>
      <c r="H3296" s="5" t="s">
        <v>83</v>
      </c>
    </row>
    <row r="3297" spans="1:8" x14ac:dyDescent="0.25">
      <c r="A3297" s="5">
        <v>3296</v>
      </c>
      <c r="B3297" s="5" t="s">
        <v>74</v>
      </c>
      <c r="C3297" s="5" t="s">
        <v>10</v>
      </c>
      <c r="D3297" s="5" t="s">
        <v>32</v>
      </c>
      <c r="E3297" s="6">
        <v>45202</v>
      </c>
      <c r="F3297" s="5">
        <v>718.54</v>
      </c>
      <c r="G3297" s="5" t="s">
        <v>82</v>
      </c>
      <c r="H3297" s="5" t="s">
        <v>83</v>
      </c>
    </row>
    <row r="3298" spans="1:8" x14ac:dyDescent="0.25">
      <c r="A3298" s="5">
        <v>3297</v>
      </c>
      <c r="B3298" s="5" t="s">
        <v>52</v>
      </c>
      <c r="C3298" s="5" t="s">
        <v>5</v>
      </c>
      <c r="D3298" s="5" t="s">
        <v>29</v>
      </c>
      <c r="E3298" s="6">
        <v>44862</v>
      </c>
      <c r="F3298" s="5">
        <v>822.59</v>
      </c>
      <c r="G3298" s="5" t="s">
        <v>82</v>
      </c>
      <c r="H3298" s="5" t="s">
        <v>83</v>
      </c>
    </row>
    <row r="3299" spans="1:8" x14ac:dyDescent="0.25">
      <c r="A3299" s="5">
        <v>3298</v>
      </c>
      <c r="B3299" s="5" t="s">
        <v>62</v>
      </c>
      <c r="C3299" s="5" t="s">
        <v>13</v>
      </c>
      <c r="D3299" s="5" t="s">
        <v>22</v>
      </c>
      <c r="E3299" s="6">
        <v>45054</v>
      </c>
      <c r="F3299" s="5">
        <v>556.54</v>
      </c>
      <c r="G3299" s="5" t="s">
        <v>81</v>
      </c>
      <c r="H3299" s="6">
        <v>45069</v>
      </c>
    </row>
    <row r="3300" spans="1:8" x14ac:dyDescent="0.25">
      <c r="A3300" s="5">
        <v>3299</v>
      </c>
      <c r="B3300" s="5" t="s">
        <v>62</v>
      </c>
      <c r="C3300" s="5" t="s">
        <v>10</v>
      </c>
      <c r="D3300" s="5" t="s">
        <v>24</v>
      </c>
      <c r="E3300" s="6">
        <v>44886</v>
      </c>
      <c r="F3300" s="5">
        <v>251.25</v>
      </c>
      <c r="G3300" s="5" t="s">
        <v>81</v>
      </c>
      <c r="H3300" s="6">
        <v>44892</v>
      </c>
    </row>
    <row r="3301" spans="1:8" x14ac:dyDescent="0.25">
      <c r="A3301" s="5">
        <v>3300</v>
      </c>
      <c r="B3301" s="5" t="s">
        <v>62</v>
      </c>
      <c r="C3301" s="5" t="s">
        <v>14</v>
      </c>
      <c r="D3301" s="5" t="s">
        <v>32</v>
      </c>
      <c r="E3301" s="6">
        <v>44894</v>
      </c>
      <c r="F3301" s="5">
        <v>837.79</v>
      </c>
      <c r="G3301" s="5" t="s">
        <v>81</v>
      </c>
      <c r="H3301" s="6">
        <v>44912</v>
      </c>
    </row>
    <row r="3302" spans="1:8" x14ac:dyDescent="0.25">
      <c r="A3302" s="5">
        <v>3301</v>
      </c>
      <c r="B3302" s="5" t="s">
        <v>40</v>
      </c>
      <c r="C3302" s="5" t="s">
        <v>14</v>
      </c>
      <c r="D3302" s="5" t="s">
        <v>24</v>
      </c>
      <c r="E3302" s="6">
        <v>45109</v>
      </c>
      <c r="F3302" s="5">
        <v>229.77</v>
      </c>
      <c r="G3302" s="5" t="s">
        <v>81</v>
      </c>
      <c r="H3302" s="6">
        <v>45127</v>
      </c>
    </row>
    <row r="3303" spans="1:8" x14ac:dyDescent="0.25">
      <c r="A3303" s="5">
        <v>3302</v>
      </c>
      <c r="B3303" s="5" t="s">
        <v>58</v>
      </c>
      <c r="C3303" s="5" t="s">
        <v>13</v>
      </c>
      <c r="D3303" s="5" t="s">
        <v>32</v>
      </c>
      <c r="E3303" s="6">
        <v>44843</v>
      </c>
      <c r="F3303" s="5">
        <v>485.32</v>
      </c>
      <c r="G3303" s="5" t="s">
        <v>82</v>
      </c>
      <c r="H3303" s="5" t="s">
        <v>83</v>
      </c>
    </row>
    <row r="3304" spans="1:8" x14ac:dyDescent="0.25">
      <c r="A3304" s="5">
        <v>3303</v>
      </c>
      <c r="B3304" s="5" t="s">
        <v>42</v>
      </c>
      <c r="C3304" s="5" t="s">
        <v>9</v>
      </c>
      <c r="D3304" s="5" t="s">
        <v>32</v>
      </c>
      <c r="E3304" s="6">
        <v>45367</v>
      </c>
      <c r="F3304" s="5">
        <v>521.77</v>
      </c>
      <c r="G3304" s="5" t="s">
        <v>82</v>
      </c>
      <c r="H3304" s="5" t="s">
        <v>83</v>
      </c>
    </row>
    <row r="3305" spans="1:8" x14ac:dyDescent="0.25">
      <c r="A3305" s="5">
        <v>3304</v>
      </c>
      <c r="B3305" s="5" t="s">
        <v>42</v>
      </c>
      <c r="C3305" s="5" t="s">
        <v>10</v>
      </c>
      <c r="D3305" s="5" t="s">
        <v>26</v>
      </c>
      <c r="E3305" s="6">
        <v>45206</v>
      </c>
      <c r="F3305" s="5">
        <v>962.41</v>
      </c>
      <c r="G3305" s="5" t="s">
        <v>81</v>
      </c>
      <c r="H3305" s="6">
        <v>45212</v>
      </c>
    </row>
    <row r="3306" spans="1:8" x14ac:dyDescent="0.25">
      <c r="A3306" s="5">
        <v>3305</v>
      </c>
      <c r="B3306" s="5" t="s">
        <v>56</v>
      </c>
      <c r="C3306" s="5" t="s">
        <v>9</v>
      </c>
      <c r="D3306" s="5" t="s">
        <v>29</v>
      </c>
      <c r="E3306" s="6">
        <v>45064</v>
      </c>
      <c r="F3306" s="5">
        <v>582.92999999999995</v>
      </c>
      <c r="G3306" s="5" t="s">
        <v>81</v>
      </c>
      <c r="H3306" s="6">
        <v>45074</v>
      </c>
    </row>
    <row r="3307" spans="1:8" x14ac:dyDescent="0.25">
      <c r="A3307" s="5">
        <v>3306</v>
      </c>
      <c r="B3307" s="5" t="s">
        <v>56</v>
      </c>
      <c r="C3307" s="5" t="s">
        <v>10</v>
      </c>
      <c r="D3307" s="5" t="s">
        <v>33</v>
      </c>
      <c r="E3307" s="6">
        <v>45081</v>
      </c>
      <c r="F3307" s="5">
        <v>345.48</v>
      </c>
      <c r="G3307" s="5" t="s">
        <v>81</v>
      </c>
      <c r="H3307" s="6">
        <v>45087</v>
      </c>
    </row>
    <row r="3308" spans="1:8" x14ac:dyDescent="0.25">
      <c r="A3308" s="5">
        <v>3307</v>
      </c>
      <c r="B3308" s="5" t="s">
        <v>58</v>
      </c>
      <c r="C3308" s="5" t="s">
        <v>2</v>
      </c>
      <c r="D3308" s="5" t="s">
        <v>22</v>
      </c>
      <c r="E3308" s="6">
        <v>45005</v>
      </c>
      <c r="F3308" s="5">
        <v>878.14</v>
      </c>
      <c r="G3308" s="5" t="s">
        <v>82</v>
      </c>
      <c r="H3308" s="5" t="s">
        <v>83</v>
      </c>
    </row>
    <row r="3309" spans="1:8" x14ac:dyDescent="0.25">
      <c r="A3309" s="5">
        <v>3308</v>
      </c>
      <c r="B3309" s="5" t="s">
        <v>42</v>
      </c>
      <c r="C3309" s="5" t="s">
        <v>10</v>
      </c>
      <c r="D3309" s="5" t="s">
        <v>20</v>
      </c>
      <c r="E3309" s="6">
        <v>45254</v>
      </c>
      <c r="F3309" s="5">
        <v>950.22</v>
      </c>
      <c r="G3309" s="5" t="s">
        <v>81</v>
      </c>
      <c r="H3309" s="6">
        <v>45260</v>
      </c>
    </row>
    <row r="3310" spans="1:8" x14ac:dyDescent="0.25">
      <c r="A3310" s="5">
        <v>3309</v>
      </c>
      <c r="B3310" s="5" t="s">
        <v>60</v>
      </c>
      <c r="C3310" s="5" t="s">
        <v>9</v>
      </c>
      <c r="D3310" s="5" t="s">
        <v>26</v>
      </c>
      <c r="E3310" s="6">
        <v>45109</v>
      </c>
      <c r="F3310" s="5">
        <v>398.52</v>
      </c>
      <c r="G3310" s="5" t="s">
        <v>81</v>
      </c>
      <c r="H3310" s="6">
        <v>45119</v>
      </c>
    </row>
    <row r="3311" spans="1:8" x14ac:dyDescent="0.25">
      <c r="A3311" s="5">
        <v>3310</v>
      </c>
      <c r="B3311" s="5" t="s">
        <v>42</v>
      </c>
      <c r="C3311" s="5" t="s">
        <v>14</v>
      </c>
      <c r="D3311" s="5" t="s">
        <v>30</v>
      </c>
      <c r="E3311" s="6">
        <v>44943</v>
      </c>
      <c r="F3311" s="5">
        <v>345.24</v>
      </c>
      <c r="G3311" s="5" t="s">
        <v>82</v>
      </c>
      <c r="H3311" s="5" t="s">
        <v>83</v>
      </c>
    </row>
    <row r="3312" spans="1:8" x14ac:dyDescent="0.25">
      <c r="A3312" s="5">
        <v>3311</v>
      </c>
      <c r="B3312" s="5" t="s">
        <v>72</v>
      </c>
      <c r="C3312" s="5" t="s">
        <v>11</v>
      </c>
      <c r="D3312" s="5" t="s">
        <v>28</v>
      </c>
      <c r="E3312" s="6">
        <v>45379</v>
      </c>
      <c r="F3312" s="5">
        <v>352.7</v>
      </c>
      <c r="G3312" s="5" t="s">
        <v>81</v>
      </c>
      <c r="H3312" s="6">
        <v>45391</v>
      </c>
    </row>
    <row r="3313" spans="1:8" x14ac:dyDescent="0.25">
      <c r="A3313" s="5">
        <v>3312</v>
      </c>
      <c r="B3313" s="5" t="s">
        <v>68</v>
      </c>
      <c r="C3313" s="5" t="s">
        <v>9</v>
      </c>
      <c r="D3313" s="5" t="s">
        <v>30</v>
      </c>
      <c r="E3313" s="6">
        <v>45097</v>
      </c>
      <c r="F3313" s="5">
        <v>113.83</v>
      </c>
      <c r="G3313" s="5" t="s">
        <v>81</v>
      </c>
      <c r="H3313" s="6">
        <v>45107</v>
      </c>
    </row>
    <row r="3314" spans="1:8" x14ac:dyDescent="0.25">
      <c r="A3314" s="5">
        <v>3313</v>
      </c>
      <c r="B3314" s="5" t="s">
        <v>54</v>
      </c>
      <c r="C3314" s="5" t="s">
        <v>14</v>
      </c>
      <c r="D3314" s="5" t="s">
        <v>29</v>
      </c>
      <c r="E3314" s="6">
        <v>44876</v>
      </c>
      <c r="F3314" s="5">
        <v>784.96</v>
      </c>
      <c r="G3314" s="5" t="s">
        <v>81</v>
      </c>
      <c r="H3314" s="6">
        <v>44894</v>
      </c>
    </row>
    <row r="3315" spans="1:8" x14ac:dyDescent="0.25">
      <c r="A3315" s="5">
        <v>3314</v>
      </c>
      <c r="B3315" s="5" t="s">
        <v>36</v>
      </c>
      <c r="C3315" s="5" t="s">
        <v>4</v>
      </c>
      <c r="D3315" s="5" t="s">
        <v>22</v>
      </c>
      <c r="E3315" s="6">
        <v>45234</v>
      </c>
      <c r="F3315" s="5">
        <v>166.89</v>
      </c>
      <c r="G3315" s="5" t="s">
        <v>81</v>
      </c>
      <c r="H3315" s="6">
        <v>45236</v>
      </c>
    </row>
    <row r="3316" spans="1:8" x14ac:dyDescent="0.25">
      <c r="A3316" s="5">
        <v>3315</v>
      </c>
      <c r="B3316" s="5" t="s">
        <v>48</v>
      </c>
      <c r="C3316" s="5" t="s">
        <v>13</v>
      </c>
      <c r="D3316" s="5" t="s">
        <v>28</v>
      </c>
      <c r="E3316" s="6">
        <v>45247</v>
      </c>
      <c r="F3316" s="5">
        <v>838.84</v>
      </c>
      <c r="G3316" s="5" t="s">
        <v>81</v>
      </c>
      <c r="H3316" s="6">
        <v>45262</v>
      </c>
    </row>
    <row r="3317" spans="1:8" x14ac:dyDescent="0.25">
      <c r="A3317" s="5">
        <v>3316</v>
      </c>
      <c r="B3317" s="5" t="s">
        <v>56</v>
      </c>
      <c r="C3317" s="5" t="s">
        <v>9</v>
      </c>
      <c r="D3317" s="5" t="s">
        <v>29</v>
      </c>
      <c r="E3317" s="6">
        <v>45384</v>
      </c>
      <c r="F3317" s="5">
        <v>444.6</v>
      </c>
      <c r="G3317" s="5" t="s">
        <v>82</v>
      </c>
      <c r="H3317" s="5" t="s">
        <v>83</v>
      </c>
    </row>
    <row r="3318" spans="1:8" x14ac:dyDescent="0.25">
      <c r="A3318" s="5">
        <v>3317</v>
      </c>
      <c r="B3318" s="5" t="s">
        <v>46</v>
      </c>
      <c r="C3318" s="5" t="s">
        <v>5</v>
      </c>
      <c r="D3318" s="5" t="s">
        <v>32</v>
      </c>
      <c r="E3318" s="6">
        <v>45401</v>
      </c>
      <c r="F3318" s="5">
        <v>439.44</v>
      </c>
      <c r="G3318" s="5" t="s">
        <v>81</v>
      </c>
      <c r="H3318" s="6">
        <v>45405</v>
      </c>
    </row>
    <row r="3319" spans="1:8" x14ac:dyDescent="0.25">
      <c r="A3319" s="5">
        <v>3318</v>
      </c>
      <c r="B3319" s="5" t="s">
        <v>72</v>
      </c>
      <c r="C3319" s="5" t="s">
        <v>11</v>
      </c>
      <c r="D3319" s="5" t="s">
        <v>26</v>
      </c>
      <c r="E3319" s="6">
        <v>45140</v>
      </c>
      <c r="F3319" s="5">
        <v>877.51</v>
      </c>
      <c r="G3319" s="5" t="s">
        <v>81</v>
      </c>
      <c r="H3319" s="6">
        <v>45152</v>
      </c>
    </row>
    <row r="3320" spans="1:8" x14ac:dyDescent="0.25">
      <c r="A3320" s="5">
        <v>3319</v>
      </c>
      <c r="B3320" s="5" t="s">
        <v>62</v>
      </c>
      <c r="C3320" s="5" t="s">
        <v>13</v>
      </c>
      <c r="D3320" s="5" t="s">
        <v>20</v>
      </c>
      <c r="E3320" s="6">
        <v>45449</v>
      </c>
      <c r="F3320" s="5">
        <v>939.72</v>
      </c>
      <c r="G3320" s="5" t="s">
        <v>81</v>
      </c>
      <c r="H3320" s="6">
        <v>45464</v>
      </c>
    </row>
    <row r="3321" spans="1:8" x14ac:dyDescent="0.25">
      <c r="A3321" s="5">
        <v>3320</v>
      </c>
      <c r="B3321" s="5" t="s">
        <v>58</v>
      </c>
      <c r="C3321" s="5" t="s">
        <v>11</v>
      </c>
      <c r="D3321" s="5" t="s">
        <v>29</v>
      </c>
      <c r="E3321" s="6">
        <v>45033</v>
      </c>
      <c r="F3321" s="5">
        <v>442.24</v>
      </c>
      <c r="G3321" s="5" t="s">
        <v>82</v>
      </c>
      <c r="H3321" s="5" t="s">
        <v>83</v>
      </c>
    </row>
    <row r="3322" spans="1:8" x14ac:dyDescent="0.25">
      <c r="A3322" s="5">
        <v>3321</v>
      </c>
      <c r="B3322" s="5" t="s">
        <v>60</v>
      </c>
      <c r="C3322" s="5" t="s">
        <v>7</v>
      </c>
      <c r="D3322" s="5" t="s">
        <v>30</v>
      </c>
      <c r="E3322" s="6">
        <v>44998</v>
      </c>
      <c r="F3322" s="5">
        <v>552.39</v>
      </c>
      <c r="G3322" s="5" t="s">
        <v>81</v>
      </c>
      <c r="H3322" s="6">
        <v>45006</v>
      </c>
    </row>
    <row r="3323" spans="1:8" x14ac:dyDescent="0.25">
      <c r="A3323" s="5">
        <v>3322</v>
      </c>
      <c r="B3323" s="5" t="s">
        <v>56</v>
      </c>
      <c r="C3323" s="5" t="s">
        <v>4</v>
      </c>
      <c r="D3323" s="5" t="s">
        <v>32</v>
      </c>
      <c r="E3323" s="6">
        <v>44976</v>
      </c>
      <c r="F3323" s="5">
        <v>118.11</v>
      </c>
      <c r="G3323" s="5" t="s">
        <v>81</v>
      </c>
      <c r="H3323" s="6">
        <v>44978</v>
      </c>
    </row>
    <row r="3324" spans="1:8" x14ac:dyDescent="0.25">
      <c r="A3324" s="5">
        <v>3323</v>
      </c>
      <c r="B3324" s="5" t="s">
        <v>66</v>
      </c>
      <c r="C3324" s="5" t="s">
        <v>4</v>
      </c>
      <c r="D3324" s="5" t="s">
        <v>33</v>
      </c>
      <c r="E3324" s="6">
        <v>45093</v>
      </c>
      <c r="F3324" s="5">
        <v>246.39</v>
      </c>
      <c r="G3324" s="5" t="s">
        <v>81</v>
      </c>
      <c r="H3324" s="6">
        <v>45095</v>
      </c>
    </row>
    <row r="3325" spans="1:8" x14ac:dyDescent="0.25">
      <c r="A3325" s="5">
        <v>3324</v>
      </c>
      <c r="B3325" s="5" t="s">
        <v>56</v>
      </c>
      <c r="C3325" s="5" t="s">
        <v>7</v>
      </c>
      <c r="D3325" s="5" t="s">
        <v>24</v>
      </c>
      <c r="E3325" s="6">
        <v>45403</v>
      </c>
      <c r="F3325" s="5">
        <v>338.77</v>
      </c>
      <c r="G3325" s="5" t="s">
        <v>81</v>
      </c>
      <c r="H3325" s="6">
        <v>45411</v>
      </c>
    </row>
    <row r="3326" spans="1:8" x14ac:dyDescent="0.25">
      <c r="A3326" s="5">
        <v>3325</v>
      </c>
      <c r="B3326" s="5" t="s">
        <v>44</v>
      </c>
      <c r="C3326" s="5" t="s">
        <v>7</v>
      </c>
      <c r="D3326" s="5" t="s">
        <v>32</v>
      </c>
      <c r="E3326" s="6">
        <v>45321</v>
      </c>
      <c r="F3326" s="5">
        <v>877.08</v>
      </c>
      <c r="G3326" s="5" t="s">
        <v>81</v>
      </c>
      <c r="H3326" s="6">
        <v>45329</v>
      </c>
    </row>
    <row r="3327" spans="1:8" x14ac:dyDescent="0.25">
      <c r="A3327" s="5">
        <v>3326</v>
      </c>
      <c r="B3327" s="5" t="s">
        <v>46</v>
      </c>
      <c r="C3327" s="5" t="s">
        <v>14</v>
      </c>
      <c r="D3327" s="5" t="s">
        <v>29</v>
      </c>
      <c r="E3327" s="6">
        <v>45208</v>
      </c>
      <c r="F3327" s="5">
        <v>894.39</v>
      </c>
      <c r="G3327" s="5" t="s">
        <v>82</v>
      </c>
      <c r="H3327" s="5" t="s">
        <v>83</v>
      </c>
    </row>
    <row r="3328" spans="1:8" x14ac:dyDescent="0.25">
      <c r="A3328" s="5">
        <v>3327</v>
      </c>
      <c r="B3328" s="5" t="s">
        <v>62</v>
      </c>
      <c r="C3328" s="5" t="s">
        <v>7</v>
      </c>
      <c r="D3328" s="5" t="s">
        <v>31</v>
      </c>
      <c r="E3328" s="6">
        <v>45148</v>
      </c>
      <c r="F3328" s="5">
        <v>675.67</v>
      </c>
      <c r="G3328" s="5" t="s">
        <v>81</v>
      </c>
      <c r="H3328" s="6">
        <v>45156</v>
      </c>
    </row>
    <row r="3329" spans="1:8" x14ac:dyDescent="0.25">
      <c r="A3329" s="5">
        <v>3328</v>
      </c>
      <c r="B3329" s="5" t="s">
        <v>70</v>
      </c>
      <c r="C3329" s="5" t="s">
        <v>10</v>
      </c>
      <c r="D3329" s="5" t="s">
        <v>24</v>
      </c>
      <c r="E3329" s="6">
        <v>45412</v>
      </c>
      <c r="F3329" s="5">
        <v>420.7</v>
      </c>
      <c r="G3329" s="5" t="s">
        <v>82</v>
      </c>
      <c r="H3329" s="5" t="s">
        <v>83</v>
      </c>
    </row>
    <row r="3330" spans="1:8" x14ac:dyDescent="0.25">
      <c r="A3330" s="5">
        <v>3329</v>
      </c>
      <c r="B3330" s="5" t="s">
        <v>58</v>
      </c>
      <c r="C3330" s="5" t="s">
        <v>15</v>
      </c>
      <c r="D3330" s="5" t="s">
        <v>24</v>
      </c>
      <c r="E3330" s="6">
        <v>45173</v>
      </c>
      <c r="F3330" s="5">
        <v>656.76</v>
      </c>
      <c r="G3330" s="5" t="s">
        <v>81</v>
      </c>
      <c r="H3330" s="6">
        <v>45193</v>
      </c>
    </row>
    <row r="3331" spans="1:8" x14ac:dyDescent="0.25">
      <c r="A3331" s="5">
        <v>3330</v>
      </c>
      <c r="B3331" s="5" t="s">
        <v>66</v>
      </c>
      <c r="C3331" s="5" t="s">
        <v>13</v>
      </c>
      <c r="D3331" s="5" t="s">
        <v>26</v>
      </c>
      <c r="E3331" s="6">
        <v>45311</v>
      </c>
      <c r="F3331" s="5">
        <v>383.38</v>
      </c>
      <c r="G3331" s="5" t="s">
        <v>81</v>
      </c>
      <c r="H3331" s="6">
        <v>45326</v>
      </c>
    </row>
    <row r="3332" spans="1:8" x14ac:dyDescent="0.25">
      <c r="A3332" s="5">
        <v>3331</v>
      </c>
      <c r="B3332" s="5" t="s">
        <v>56</v>
      </c>
      <c r="C3332" s="5" t="s">
        <v>7</v>
      </c>
      <c r="D3332" s="5" t="s">
        <v>24</v>
      </c>
      <c r="E3332" s="6">
        <v>45089</v>
      </c>
      <c r="F3332" s="5">
        <v>863.29</v>
      </c>
      <c r="G3332" s="5" t="s">
        <v>82</v>
      </c>
      <c r="H3332" s="5" t="s">
        <v>83</v>
      </c>
    </row>
    <row r="3333" spans="1:8" x14ac:dyDescent="0.25">
      <c r="A3333" s="5">
        <v>3332</v>
      </c>
      <c r="B3333" s="5" t="s">
        <v>42</v>
      </c>
      <c r="C3333" s="5" t="s">
        <v>5</v>
      </c>
      <c r="D3333" s="5" t="s">
        <v>31</v>
      </c>
      <c r="E3333" s="6">
        <v>44967</v>
      </c>
      <c r="F3333" s="5">
        <v>737.23</v>
      </c>
      <c r="G3333" s="5" t="s">
        <v>82</v>
      </c>
      <c r="H3333" s="5" t="s">
        <v>83</v>
      </c>
    </row>
    <row r="3334" spans="1:8" x14ac:dyDescent="0.25">
      <c r="A3334" s="5">
        <v>3333</v>
      </c>
      <c r="B3334" s="5" t="s">
        <v>50</v>
      </c>
      <c r="C3334" s="5" t="s">
        <v>10</v>
      </c>
      <c r="D3334" s="5" t="s">
        <v>31</v>
      </c>
      <c r="E3334" s="6">
        <v>45454</v>
      </c>
      <c r="F3334" s="5">
        <v>232.99</v>
      </c>
      <c r="G3334" s="5" t="s">
        <v>81</v>
      </c>
      <c r="H3334" s="6">
        <v>45460</v>
      </c>
    </row>
    <row r="3335" spans="1:8" x14ac:dyDescent="0.25">
      <c r="A3335" s="5">
        <v>3334</v>
      </c>
      <c r="B3335" s="5" t="s">
        <v>60</v>
      </c>
      <c r="C3335" s="5" t="s">
        <v>9</v>
      </c>
      <c r="D3335" s="5" t="s">
        <v>31</v>
      </c>
      <c r="E3335" s="6">
        <v>45323</v>
      </c>
      <c r="F3335" s="5">
        <v>495.66</v>
      </c>
      <c r="G3335" s="5" t="s">
        <v>82</v>
      </c>
      <c r="H3335" s="5" t="s">
        <v>83</v>
      </c>
    </row>
    <row r="3336" spans="1:8" x14ac:dyDescent="0.25">
      <c r="A3336" s="5">
        <v>3335</v>
      </c>
      <c r="B3336" s="5" t="s">
        <v>72</v>
      </c>
      <c r="C3336" s="5" t="s">
        <v>15</v>
      </c>
      <c r="D3336" s="5" t="s">
        <v>20</v>
      </c>
      <c r="E3336" s="6">
        <v>44829</v>
      </c>
      <c r="F3336" s="5">
        <v>763.12</v>
      </c>
      <c r="G3336" s="5" t="s">
        <v>82</v>
      </c>
      <c r="H3336" s="5" t="s">
        <v>83</v>
      </c>
    </row>
    <row r="3337" spans="1:8" x14ac:dyDescent="0.25">
      <c r="A3337" s="5">
        <v>3336</v>
      </c>
      <c r="B3337" s="5" t="s">
        <v>58</v>
      </c>
      <c r="C3337" s="5" t="s">
        <v>5</v>
      </c>
      <c r="D3337" s="5" t="s">
        <v>31</v>
      </c>
      <c r="E3337" s="6">
        <v>44848</v>
      </c>
      <c r="F3337" s="5">
        <v>895.51</v>
      </c>
      <c r="G3337" s="5" t="s">
        <v>81</v>
      </c>
      <c r="H3337" s="6">
        <v>44852</v>
      </c>
    </row>
    <row r="3338" spans="1:8" x14ac:dyDescent="0.25">
      <c r="A3338" s="5">
        <v>3337</v>
      </c>
      <c r="B3338" s="5" t="s">
        <v>48</v>
      </c>
      <c r="C3338" s="5" t="s">
        <v>11</v>
      </c>
      <c r="D3338" s="5" t="s">
        <v>24</v>
      </c>
      <c r="E3338" s="6">
        <v>44955</v>
      </c>
      <c r="F3338" s="5">
        <v>885.89</v>
      </c>
      <c r="G3338" s="5" t="s">
        <v>81</v>
      </c>
      <c r="H3338" s="6">
        <v>44967</v>
      </c>
    </row>
    <row r="3339" spans="1:8" x14ac:dyDescent="0.25">
      <c r="A3339" s="5">
        <v>3338</v>
      </c>
      <c r="B3339" s="5" t="s">
        <v>66</v>
      </c>
      <c r="C3339" s="5" t="s">
        <v>5</v>
      </c>
      <c r="D3339" s="5" t="s">
        <v>26</v>
      </c>
      <c r="E3339" s="6">
        <v>45234</v>
      </c>
      <c r="F3339" s="5">
        <v>135.05000000000001</v>
      </c>
      <c r="G3339" s="5" t="s">
        <v>81</v>
      </c>
      <c r="H3339" s="6">
        <v>45238</v>
      </c>
    </row>
    <row r="3340" spans="1:8" x14ac:dyDescent="0.25">
      <c r="A3340" s="5">
        <v>3339</v>
      </c>
      <c r="B3340" s="5" t="s">
        <v>40</v>
      </c>
      <c r="C3340" s="5" t="s">
        <v>11</v>
      </c>
      <c r="D3340" s="5" t="s">
        <v>30</v>
      </c>
      <c r="E3340" s="6">
        <v>45256</v>
      </c>
      <c r="F3340" s="5">
        <v>780.79</v>
      </c>
      <c r="G3340" s="5" t="s">
        <v>81</v>
      </c>
      <c r="H3340" s="6">
        <v>45268</v>
      </c>
    </row>
    <row r="3341" spans="1:8" x14ac:dyDescent="0.25">
      <c r="A3341" s="5">
        <v>3340</v>
      </c>
      <c r="B3341" s="5" t="s">
        <v>64</v>
      </c>
      <c r="C3341" s="5" t="s">
        <v>10</v>
      </c>
      <c r="D3341" s="5" t="s">
        <v>26</v>
      </c>
      <c r="E3341" s="6">
        <v>45264</v>
      </c>
      <c r="F3341" s="5">
        <v>716.14</v>
      </c>
      <c r="G3341" s="5" t="s">
        <v>82</v>
      </c>
      <c r="H3341" s="5" t="s">
        <v>83</v>
      </c>
    </row>
    <row r="3342" spans="1:8" x14ac:dyDescent="0.25">
      <c r="A3342" s="5">
        <v>3341</v>
      </c>
      <c r="B3342" s="5" t="s">
        <v>68</v>
      </c>
      <c r="C3342" s="5" t="s">
        <v>11</v>
      </c>
      <c r="D3342" s="5" t="s">
        <v>29</v>
      </c>
      <c r="E3342" s="6">
        <v>45400</v>
      </c>
      <c r="F3342" s="5">
        <v>729.41</v>
      </c>
      <c r="G3342" s="5" t="s">
        <v>81</v>
      </c>
      <c r="H3342" s="6">
        <v>45412</v>
      </c>
    </row>
    <row r="3343" spans="1:8" x14ac:dyDescent="0.25">
      <c r="A3343" s="5">
        <v>3342</v>
      </c>
      <c r="B3343" s="5" t="s">
        <v>46</v>
      </c>
      <c r="C3343" s="5" t="s">
        <v>13</v>
      </c>
      <c r="D3343" s="5" t="s">
        <v>22</v>
      </c>
      <c r="E3343" s="6">
        <v>44822</v>
      </c>
      <c r="F3343" s="5">
        <v>205.78</v>
      </c>
      <c r="G3343" s="5" t="s">
        <v>82</v>
      </c>
      <c r="H3343" s="5" t="s">
        <v>83</v>
      </c>
    </row>
    <row r="3344" spans="1:8" x14ac:dyDescent="0.25">
      <c r="A3344" s="5">
        <v>3343</v>
      </c>
      <c r="B3344" s="5" t="s">
        <v>66</v>
      </c>
      <c r="C3344" s="5" t="s">
        <v>14</v>
      </c>
      <c r="D3344" s="5" t="s">
        <v>24</v>
      </c>
      <c r="E3344" s="6">
        <v>45315</v>
      </c>
      <c r="F3344" s="5">
        <v>195.41</v>
      </c>
      <c r="G3344" s="5" t="s">
        <v>82</v>
      </c>
      <c r="H3344" s="5" t="s">
        <v>83</v>
      </c>
    </row>
    <row r="3345" spans="1:8" x14ac:dyDescent="0.25">
      <c r="A3345" s="5">
        <v>3344</v>
      </c>
      <c r="B3345" s="5" t="s">
        <v>40</v>
      </c>
      <c r="C3345" s="5" t="s">
        <v>2</v>
      </c>
      <c r="D3345" s="5" t="s">
        <v>31</v>
      </c>
      <c r="E3345" s="6">
        <v>45178</v>
      </c>
      <c r="F3345" s="5">
        <v>171.74</v>
      </c>
      <c r="G3345" s="5" t="s">
        <v>81</v>
      </c>
      <c r="H3345" s="6">
        <v>45179</v>
      </c>
    </row>
    <row r="3346" spans="1:8" x14ac:dyDescent="0.25">
      <c r="A3346" s="5">
        <v>3345</v>
      </c>
      <c r="B3346" s="5" t="s">
        <v>40</v>
      </c>
      <c r="C3346" s="5" t="s">
        <v>2</v>
      </c>
      <c r="D3346" s="5" t="s">
        <v>33</v>
      </c>
      <c r="E3346" s="6">
        <v>44921</v>
      </c>
      <c r="F3346" s="5">
        <v>992.55</v>
      </c>
      <c r="G3346" s="5" t="s">
        <v>81</v>
      </c>
      <c r="H3346" s="6">
        <v>44922</v>
      </c>
    </row>
    <row r="3347" spans="1:8" x14ac:dyDescent="0.25">
      <c r="A3347" s="5">
        <v>3346</v>
      </c>
      <c r="B3347" s="5" t="s">
        <v>46</v>
      </c>
      <c r="C3347" s="5" t="s">
        <v>10</v>
      </c>
      <c r="D3347" s="5" t="s">
        <v>28</v>
      </c>
      <c r="E3347" s="6">
        <v>45014</v>
      </c>
      <c r="F3347" s="5">
        <v>982.7</v>
      </c>
      <c r="G3347" s="5" t="s">
        <v>81</v>
      </c>
      <c r="H3347" s="6">
        <v>45020</v>
      </c>
    </row>
    <row r="3348" spans="1:8" x14ac:dyDescent="0.25">
      <c r="A3348" s="5">
        <v>3347</v>
      </c>
      <c r="B3348" s="5" t="s">
        <v>52</v>
      </c>
      <c r="C3348" s="5" t="s">
        <v>2</v>
      </c>
      <c r="D3348" s="5" t="s">
        <v>24</v>
      </c>
      <c r="E3348" s="6">
        <v>45326</v>
      </c>
      <c r="F3348" s="5">
        <v>716.28</v>
      </c>
      <c r="G3348" s="5" t="s">
        <v>82</v>
      </c>
      <c r="H3348" s="5" t="s">
        <v>83</v>
      </c>
    </row>
    <row r="3349" spans="1:8" x14ac:dyDescent="0.25">
      <c r="A3349" s="5">
        <v>3348</v>
      </c>
      <c r="B3349" s="5" t="s">
        <v>42</v>
      </c>
      <c r="C3349" s="5" t="s">
        <v>10</v>
      </c>
      <c r="D3349" s="5" t="s">
        <v>33</v>
      </c>
      <c r="E3349" s="6">
        <v>45058</v>
      </c>
      <c r="F3349" s="5">
        <v>574.71</v>
      </c>
      <c r="G3349" s="5" t="s">
        <v>81</v>
      </c>
      <c r="H3349" s="6">
        <v>45064</v>
      </c>
    </row>
    <row r="3350" spans="1:8" x14ac:dyDescent="0.25">
      <c r="A3350" s="5">
        <v>3349</v>
      </c>
      <c r="B3350" s="5" t="s">
        <v>44</v>
      </c>
      <c r="C3350" s="5" t="s">
        <v>13</v>
      </c>
      <c r="D3350" s="5" t="s">
        <v>24</v>
      </c>
      <c r="E3350" s="6">
        <v>45053</v>
      </c>
      <c r="F3350" s="5">
        <v>955.36</v>
      </c>
      <c r="G3350" s="5" t="s">
        <v>81</v>
      </c>
      <c r="H3350" s="6">
        <v>45068</v>
      </c>
    </row>
    <row r="3351" spans="1:8" x14ac:dyDescent="0.25">
      <c r="A3351" s="5">
        <v>3350</v>
      </c>
      <c r="B3351" s="5" t="s">
        <v>58</v>
      </c>
      <c r="C3351" s="5" t="s">
        <v>15</v>
      </c>
      <c r="D3351" s="5" t="s">
        <v>29</v>
      </c>
      <c r="E3351" s="6">
        <v>44793</v>
      </c>
      <c r="F3351" s="5">
        <v>954.35</v>
      </c>
      <c r="G3351" s="5" t="s">
        <v>82</v>
      </c>
      <c r="H3351" s="5" t="s">
        <v>83</v>
      </c>
    </row>
    <row r="3352" spans="1:8" x14ac:dyDescent="0.25">
      <c r="A3352" s="5">
        <v>3351</v>
      </c>
      <c r="B3352" s="5" t="s">
        <v>38</v>
      </c>
      <c r="C3352" s="5" t="s">
        <v>13</v>
      </c>
      <c r="D3352" s="5" t="s">
        <v>32</v>
      </c>
      <c r="E3352" s="6">
        <v>45211</v>
      </c>
      <c r="F3352" s="5">
        <v>910.52</v>
      </c>
      <c r="G3352" s="5" t="s">
        <v>81</v>
      </c>
      <c r="H3352" s="6">
        <v>45226</v>
      </c>
    </row>
    <row r="3353" spans="1:8" x14ac:dyDescent="0.25">
      <c r="A3353" s="5">
        <v>3352</v>
      </c>
      <c r="B3353" s="5" t="s">
        <v>74</v>
      </c>
      <c r="C3353" s="5" t="s">
        <v>13</v>
      </c>
      <c r="D3353" s="5" t="s">
        <v>30</v>
      </c>
      <c r="E3353" s="6">
        <v>45197</v>
      </c>
      <c r="F3353" s="5">
        <v>557.9</v>
      </c>
      <c r="G3353" s="5" t="s">
        <v>81</v>
      </c>
      <c r="H3353" s="6">
        <v>45212</v>
      </c>
    </row>
    <row r="3354" spans="1:8" x14ac:dyDescent="0.25">
      <c r="A3354" s="5">
        <v>3353</v>
      </c>
      <c r="B3354" s="5" t="s">
        <v>48</v>
      </c>
      <c r="C3354" s="5" t="s">
        <v>15</v>
      </c>
      <c r="D3354" s="5" t="s">
        <v>32</v>
      </c>
      <c r="E3354" s="6">
        <v>44807</v>
      </c>
      <c r="F3354" s="5">
        <v>678.78</v>
      </c>
      <c r="G3354" s="5" t="s">
        <v>81</v>
      </c>
      <c r="H3354" s="6">
        <v>44827</v>
      </c>
    </row>
    <row r="3355" spans="1:8" x14ac:dyDescent="0.25">
      <c r="A3355" s="5">
        <v>3354</v>
      </c>
      <c r="B3355" s="5" t="s">
        <v>72</v>
      </c>
      <c r="C3355" s="5" t="s">
        <v>11</v>
      </c>
      <c r="D3355" s="5" t="s">
        <v>26</v>
      </c>
      <c r="E3355" s="6">
        <v>44828</v>
      </c>
      <c r="F3355" s="5">
        <v>628.70000000000005</v>
      </c>
      <c r="G3355" s="5" t="s">
        <v>82</v>
      </c>
      <c r="H3355" s="5" t="s">
        <v>83</v>
      </c>
    </row>
    <row r="3356" spans="1:8" x14ac:dyDescent="0.25">
      <c r="A3356" s="5">
        <v>3355</v>
      </c>
      <c r="B3356" s="5" t="s">
        <v>46</v>
      </c>
      <c r="C3356" s="5" t="s">
        <v>15</v>
      </c>
      <c r="D3356" s="5" t="s">
        <v>32</v>
      </c>
      <c r="E3356" s="6">
        <v>45212</v>
      </c>
      <c r="F3356" s="5">
        <v>147.63999999999999</v>
      </c>
      <c r="G3356" s="5" t="s">
        <v>81</v>
      </c>
      <c r="H3356" s="6">
        <v>45232</v>
      </c>
    </row>
    <row r="3357" spans="1:8" x14ac:dyDescent="0.25">
      <c r="A3357" s="5">
        <v>3356</v>
      </c>
      <c r="B3357" s="5" t="s">
        <v>42</v>
      </c>
      <c r="C3357" s="5" t="s">
        <v>10</v>
      </c>
      <c r="D3357" s="5" t="s">
        <v>24</v>
      </c>
      <c r="E3357" s="6">
        <v>44947</v>
      </c>
      <c r="F3357" s="5">
        <v>294.44</v>
      </c>
      <c r="G3357" s="5" t="s">
        <v>81</v>
      </c>
      <c r="H3357" s="6">
        <v>44953</v>
      </c>
    </row>
    <row r="3358" spans="1:8" x14ac:dyDescent="0.25">
      <c r="A3358" s="5">
        <v>3357</v>
      </c>
      <c r="B3358" s="5" t="s">
        <v>64</v>
      </c>
      <c r="C3358" s="5" t="s">
        <v>5</v>
      </c>
      <c r="D3358" s="5" t="s">
        <v>28</v>
      </c>
      <c r="E3358" s="6">
        <v>45350</v>
      </c>
      <c r="F3358" s="5">
        <v>782.38</v>
      </c>
      <c r="G3358" s="5" t="s">
        <v>81</v>
      </c>
      <c r="H3358" s="6">
        <v>45354</v>
      </c>
    </row>
    <row r="3359" spans="1:8" x14ac:dyDescent="0.25">
      <c r="A3359" s="5">
        <v>3358</v>
      </c>
      <c r="B3359" s="5" t="s">
        <v>64</v>
      </c>
      <c r="C3359" s="5" t="s">
        <v>9</v>
      </c>
      <c r="D3359" s="5" t="s">
        <v>26</v>
      </c>
      <c r="E3359" s="6">
        <v>44843</v>
      </c>
      <c r="F3359" s="5">
        <v>445.05</v>
      </c>
      <c r="G3359" s="5" t="s">
        <v>81</v>
      </c>
      <c r="H3359" s="6">
        <v>44853</v>
      </c>
    </row>
    <row r="3360" spans="1:8" x14ac:dyDescent="0.25">
      <c r="A3360" s="5">
        <v>3359</v>
      </c>
      <c r="B3360" s="5" t="s">
        <v>38</v>
      </c>
      <c r="C3360" s="5" t="s">
        <v>14</v>
      </c>
      <c r="D3360" s="5" t="s">
        <v>28</v>
      </c>
      <c r="E3360" s="6">
        <v>45384</v>
      </c>
      <c r="F3360" s="5">
        <v>111.66</v>
      </c>
      <c r="G3360" s="5" t="s">
        <v>81</v>
      </c>
      <c r="H3360" s="6">
        <v>45402</v>
      </c>
    </row>
    <row r="3361" spans="1:8" x14ac:dyDescent="0.25">
      <c r="A3361" s="5">
        <v>3360</v>
      </c>
      <c r="B3361" s="5" t="s">
        <v>36</v>
      </c>
      <c r="C3361" s="5" t="s">
        <v>13</v>
      </c>
      <c r="D3361" s="5" t="s">
        <v>26</v>
      </c>
      <c r="E3361" s="6">
        <v>45432</v>
      </c>
      <c r="F3361" s="5">
        <v>848.41</v>
      </c>
      <c r="G3361" s="5" t="s">
        <v>81</v>
      </c>
      <c r="H3361" s="6">
        <v>45447</v>
      </c>
    </row>
    <row r="3362" spans="1:8" x14ac:dyDescent="0.25">
      <c r="A3362" s="5">
        <v>3361</v>
      </c>
      <c r="B3362" s="5" t="s">
        <v>44</v>
      </c>
      <c r="C3362" s="5" t="s">
        <v>13</v>
      </c>
      <c r="D3362" s="5" t="s">
        <v>30</v>
      </c>
      <c r="E3362" s="6">
        <v>45382</v>
      </c>
      <c r="F3362" s="5">
        <v>335.32</v>
      </c>
      <c r="G3362" s="5" t="s">
        <v>81</v>
      </c>
      <c r="H3362" s="6">
        <v>45397</v>
      </c>
    </row>
    <row r="3363" spans="1:8" x14ac:dyDescent="0.25">
      <c r="A3363" s="5">
        <v>3362</v>
      </c>
      <c r="B3363" s="5" t="s">
        <v>46</v>
      </c>
      <c r="C3363" s="5" t="s">
        <v>13</v>
      </c>
      <c r="D3363" s="5" t="s">
        <v>31</v>
      </c>
      <c r="E3363" s="6">
        <v>45103</v>
      </c>
      <c r="F3363" s="5">
        <v>936.59</v>
      </c>
      <c r="G3363" s="5" t="s">
        <v>82</v>
      </c>
      <c r="H3363" s="5" t="s">
        <v>83</v>
      </c>
    </row>
    <row r="3364" spans="1:8" x14ac:dyDescent="0.25">
      <c r="A3364" s="5">
        <v>3363</v>
      </c>
      <c r="B3364" s="5" t="s">
        <v>68</v>
      </c>
      <c r="C3364" s="5" t="s">
        <v>9</v>
      </c>
      <c r="D3364" s="5" t="s">
        <v>24</v>
      </c>
      <c r="E3364" s="6">
        <v>45236</v>
      </c>
      <c r="F3364" s="5">
        <v>898.21</v>
      </c>
      <c r="G3364" s="5" t="s">
        <v>82</v>
      </c>
      <c r="H3364" s="5" t="s">
        <v>83</v>
      </c>
    </row>
    <row r="3365" spans="1:8" x14ac:dyDescent="0.25">
      <c r="A3365" s="5">
        <v>3364</v>
      </c>
      <c r="B3365" s="5" t="s">
        <v>58</v>
      </c>
      <c r="C3365" s="5" t="s">
        <v>10</v>
      </c>
      <c r="D3365" s="5" t="s">
        <v>32</v>
      </c>
      <c r="E3365" s="6">
        <v>45093</v>
      </c>
      <c r="F3365" s="5">
        <v>785.09</v>
      </c>
      <c r="G3365" s="5" t="s">
        <v>82</v>
      </c>
      <c r="H3365" s="5" t="s">
        <v>83</v>
      </c>
    </row>
    <row r="3366" spans="1:8" x14ac:dyDescent="0.25">
      <c r="A3366" s="5">
        <v>3365</v>
      </c>
      <c r="B3366" s="5" t="s">
        <v>70</v>
      </c>
      <c r="C3366" s="5" t="s">
        <v>13</v>
      </c>
      <c r="D3366" s="5" t="s">
        <v>33</v>
      </c>
      <c r="E3366" s="6">
        <v>44948</v>
      </c>
      <c r="F3366" s="5">
        <v>532.61</v>
      </c>
      <c r="G3366" s="5" t="s">
        <v>82</v>
      </c>
      <c r="H3366" s="5" t="s">
        <v>83</v>
      </c>
    </row>
    <row r="3367" spans="1:8" x14ac:dyDescent="0.25">
      <c r="A3367" s="5">
        <v>3366</v>
      </c>
      <c r="B3367" s="5" t="s">
        <v>46</v>
      </c>
      <c r="C3367" s="5" t="s">
        <v>15</v>
      </c>
      <c r="D3367" s="5" t="s">
        <v>22</v>
      </c>
      <c r="E3367" s="6">
        <v>44971</v>
      </c>
      <c r="F3367" s="5">
        <v>784.47</v>
      </c>
      <c r="G3367" s="5" t="s">
        <v>82</v>
      </c>
      <c r="H3367" s="5" t="s">
        <v>83</v>
      </c>
    </row>
    <row r="3368" spans="1:8" x14ac:dyDescent="0.25">
      <c r="A3368" s="5">
        <v>3367</v>
      </c>
      <c r="B3368" s="5" t="s">
        <v>50</v>
      </c>
      <c r="C3368" s="5" t="s">
        <v>9</v>
      </c>
      <c r="D3368" s="5" t="s">
        <v>29</v>
      </c>
      <c r="E3368" s="6">
        <v>45250</v>
      </c>
      <c r="F3368" s="5">
        <v>893.71</v>
      </c>
      <c r="G3368" s="5" t="s">
        <v>81</v>
      </c>
      <c r="H3368" s="6">
        <v>45260</v>
      </c>
    </row>
    <row r="3369" spans="1:8" x14ac:dyDescent="0.25">
      <c r="A3369" s="5">
        <v>3368</v>
      </c>
      <c r="B3369" s="5" t="s">
        <v>36</v>
      </c>
      <c r="C3369" s="5" t="s">
        <v>7</v>
      </c>
      <c r="D3369" s="5" t="s">
        <v>30</v>
      </c>
      <c r="E3369" s="6">
        <v>45354</v>
      </c>
      <c r="F3369" s="5">
        <v>833.08</v>
      </c>
      <c r="G3369" s="5" t="s">
        <v>82</v>
      </c>
      <c r="H3369" s="5" t="s">
        <v>83</v>
      </c>
    </row>
    <row r="3370" spans="1:8" x14ac:dyDescent="0.25">
      <c r="A3370" s="5">
        <v>3369</v>
      </c>
      <c r="B3370" s="5" t="s">
        <v>60</v>
      </c>
      <c r="C3370" s="5" t="s">
        <v>5</v>
      </c>
      <c r="D3370" s="5" t="s">
        <v>26</v>
      </c>
      <c r="E3370" s="6">
        <v>45319</v>
      </c>
      <c r="F3370" s="5">
        <v>888.26</v>
      </c>
      <c r="G3370" s="5" t="s">
        <v>82</v>
      </c>
      <c r="H3370" s="5" t="s">
        <v>83</v>
      </c>
    </row>
    <row r="3371" spans="1:8" x14ac:dyDescent="0.25">
      <c r="A3371" s="5">
        <v>3370</v>
      </c>
      <c r="B3371" s="5" t="s">
        <v>46</v>
      </c>
      <c r="C3371" s="5" t="s">
        <v>4</v>
      </c>
      <c r="D3371" s="5" t="s">
        <v>22</v>
      </c>
      <c r="E3371" s="6">
        <v>45403</v>
      </c>
      <c r="F3371" s="5">
        <v>649.97</v>
      </c>
      <c r="G3371" s="5" t="s">
        <v>81</v>
      </c>
      <c r="H3371" s="6">
        <v>45405</v>
      </c>
    </row>
    <row r="3372" spans="1:8" x14ac:dyDescent="0.25">
      <c r="A3372" s="5">
        <v>3371</v>
      </c>
      <c r="B3372" s="5" t="s">
        <v>46</v>
      </c>
      <c r="C3372" s="5" t="s">
        <v>11</v>
      </c>
      <c r="D3372" s="5" t="s">
        <v>30</v>
      </c>
      <c r="E3372" s="6">
        <v>45133</v>
      </c>
      <c r="F3372" s="5">
        <v>382.54</v>
      </c>
      <c r="G3372" s="5" t="s">
        <v>81</v>
      </c>
      <c r="H3372" s="6">
        <v>45145</v>
      </c>
    </row>
    <row r="3373" spans="1:8" x14ac:dyDescent="0.25">
      <c r="A3373" s="5">
        <v>3372</v>
      </c>
      <c r="B3373" s="5" t="s">
        <v>56</v>
      </c>
      <c r="C3373" s="5" t="s">
        <v>13</v>
      </c>
      <c r="D3373" s="5" t="s">
        <v>22</v>
      </c>
      <c r="E3373" s="6">
        <v>45487</v>
      </c>
      <c r="F3373" s="5">
        <v>361.36</v>
      </c>
      <c r="G3373" s="5" t="s">
        <v>81</v>
      </c>
      <c r="H3373" s="6">
        <v>45502</v>
      </c>
    </row>
    <row r="3374" spans="1:8" x14ac:dyDescent="0.25">
      <c r="A3374" s="5">
        <v>3373</v>
      </c>
      <c r="B3374" s="5" t="s">
        <v>36</v>
      </c>
      <c r="C3374" s="5" t="s">
        <v>11</v>
      </c>
      <c r="D3374" s="5" t="s">
        <v>24</v>
      </c>
      <c r="E3374" s="6">
        <v>44950</v>
      </c>
      <c r="F3374" s="5">
        <v>366.25</v>
      </c>
      <c r="G3374" s="5" t="s">
        <v>81</v>
      </c>
      <c r="H3374" s="6">
        <v>44962</v>
      </c>
    </row>
    <row r="3375" spans="1:8" x14ac:dyDescent="0.25">
      <c r="A3375" s="5">
        <v>3374</v>
      </c>
      <c r="B3375" s="5" t="s">
        <v>62</v>
      </c>
      <c r="C3375" s="5" t="s">
        <v>9</v>
      </c>
      <c r="D3375" s="5" t="s">
        <v>20</v>
      </c>
      <c r="E3375" s="6">
        <v>45112</v>
      </c>
      <c r="F3375" s="5">
        <v>343.41</v>
      </c>
      <c r="G3375" s="5" t="s">
        <v>82</v>
      </c>
      <c r="H3375" s="5" t="s">
        <v>83</v>
      </c>
    </row>
    <row r="3376" spans="1:8" x14ac:dyDescent="0.25">
      <c r="A3376" s="5">
        <v>3375</v>
      </c>
      <c r="B3376" s="5" t="s">
        <v>64</v>
      </c>
      <c r="C3376" s="5" t="s">
        <v>5</v>
      </c>
      <c r="D3376" s="5" t="s">
        <v>31</v>
      </c>
      <c r="E3376" s="6">
        <v>45135</v>
      </c>
      <c r="F3376" s="5">
        <v>856.94</v>
      </c>
      <c r="G3376" s="5" t="s">
        <v>81</v>
      </c>
      <c r="H3376" s="6">
        <v>45139</v>
      </c>
    </row>
    <row r="3377" spans="1:8" x14ac:dyDescent="0.25">
      <c r="A3377" s="5">
        <v>3376</v>
      </c>
      <c r="B3377" s="5" t="s">
        <v>38</v>
      </c>
      <c r="C3377" s="5" t="s">
        <v>15</v>
      </c>
      <c r="D3377" s="5" t="s">
        <v>24</v>
      </c>
      <c r="E3377" s="6">
        <v>44791</v>
      </c>
      <c r="F3377" s="5">
        <v>800.09</v>
      </c>
      <c r="G3377" s="5" t="s">
        <v>82</v>
      </c>
      <c r="H3377" s="5" t="s">
        <v>83</v>
      </c>
    </row>
    <row r="3378" spans="1:8" x14ac:dyDescent="0.25">
      <c r="A3378" s="5">
        <v>3377</v>
      </c>
      <c r="B3378" s="5" t="s">
        <v>54</v>
      </c>
      <c r="C3378" s="5" t="s">
        <v>4</v>
      </c>
      <c r="D3378" s="5" t="s">
        <v>20</v>
      </c>
      <c r="E3378" s="6">
        <v>45407</v>
      </c>
      <c r="F3378" s="5">
        <v>886.72</v>
      </c>
      <c r="G3378" s="5" t="s">
        <v>81</v>
      </c>
      <c r="H3378" s="6">
        <v>45409</v>
      </c>
    </row>
    <row r="3379" spans="1:8" x14ac:dyDescent="0.25">
      <c r="A3379" s="5">
        <v>3378</v>
      </c>
      <c r="B3379" s="5" t="s">
        <v>70</v>
      </c>
      <c r="C3379" s="5" t="s">
        <v>9</v>
      </c>
      <c r="D3379" s="5" t="s">
        <v>29</v>
      </c>
      <c r="E3379" s="6">
        <v>45156</v>
      </c>
      <c r="F3379" s="5">
        <v>566.04</v>
      </c>
      <c r="G3379" s="5" t="s">
        <v>81</v>
      </c>
      <c r="H3379" s="6">
        <v>45166</v>
      </c>
    </row>
    <row r="3380" spans="1:8" x14ac:dyDescent="0.25">
      <c r="A3380" s="5">
        <v>3379</v>
      </c>
      <c r="B3380" s="5" t="s">
        <v>64</v>
      </c>
      <c r="C3380" s="5" t="s">
        <v>11</v>
      </c>
      <c r="D3380" s="5" t="s">
        <v>33</v>
      </c>
      <c r="E3380" s="6">
        <v>45431</v>
      </c>
      <c r="F3380" s="5">
        <v>784.26</v>
      </c>
      <c r="G3380" s="5" t="s">
        <v>81</v>
      </c>
      <c r="H3380" s="6">
        <v>45443</v>
      </c>
    </row>
    <row r="3381" spans="1:8" x14ac:dyDescent="0.25">
      <c r="A3381" s="5">
        <v>3380</v>
      </c>
      <c r="B3381" s="5" t="s">
        <v>64</v>
      </c>
      <c r="C3381" s="5" t="s">
        <v>13</v>
      </c>
      <c r="D3381" s="5" t="s">
        <v>24</v>
      </c>
      <c r="E3381" s="6">
        <v>45176</v>
      </c>
      <c r="F3381" s="5">
        <v>944.34</v>
      </c>
      <c r="G3381" s="5" t="s">
        <v>81</v>
      </c>
      <c r="H3381" s="6">
        <v>45191</v>
      </c>
    </row>
    <row r="3382" spans="1:8" x14ac:dyDescent="0.25">
      <c r="A3382" s="5">
        <v>3381</v>
      </c>
      <c r="B3382" s="5" t="s">
        <v>48</v>
      </c>
      <c r="C3382" s="5" t="s">
        <v>7</v>
      </c>
      <c r="D3382" s="5" t="s">
        <v>29</v>
      </c>
      <c r="E3382" s="6">
        <v>45307</v>
      </c>
      <c r="F3382" s="5">
        <v>636.59</v>
      </c>
      <c r="G3382" s="5" t="s">
        <v>81</v>
      </c>
      <c r="H3382" s="6">
        <v>45315</v>
      </c>
    </row>
    <row r="3383" spans="1:8" x14ac:dyDescent="0.25">
      <c r="A3383" s="5">
        <v>3382</v>
      </c>
      <c r="B3383" s="5" t="s">
        <v>58</v>
      </c>
      <c r="C3383" s="5" t="s">
        <v>5</v>
      </c>
      <c r="D3383" s="5" t="s">
        <v>30</v>
      </c>
      <c r="E3383" s="6">
        <v>45041</v>
      </c>
      <c r="F3383" s="5">
        <v>339.34</v>
      </c>
      <c r="G3383" s="5" t="s">
        <v>81</v>
      </c>
      <c r="H3383" s="6">
        <v>45045</v>
      </c>
    </row>
    <row r="3384" spans="1:8" x14ac:dyDescent="0.25">
      <c r="A3384" s="5">
        <v>3383</v>
      </c>
      <c r="B3384" s="5" t="s">
        <v>56</v>
      </c>
      <c r="C3384" s="5" t="s">
        <v>5</v>
      </c>
      <c r="D3384" s="5" t="s">
        <v>33</v>
      </c>
      <c r="E3384" s="6">
        <v>45251</v>
      </c>
      <c r="F3384" s="5">
        <v>875.58</v>
      </c>
      <c r="G3384" s="5" t="s">
        <v>82</v>
      </c>
      <c r="H3384" s="5" t="s">
        <v>83</v>
      </c>
    </row>
    <row r="3385" spans="1:8" x14ac:dyDescent="0.25">
      <c r="A3385" s="5">
        <v>3384</v>
      </c>
      <c r="B3385" s="5" t="s">
        <v>44</v>
      </c>
      <c r="C3385" s="5" t="s">
        <v>11</v>
      </c>
      <c r="D3385" s="5" t="s">
        <v>20</v>
      </c>
      <c r="E3385" s="6">
        <v>45308</v>
      </c>
      <c r="F3385" s="5">
        <v>746.21</v>
      </c>
      <c r="G3385" s="5" t="s">
        <v>81</v>
      </c>
      <c r="H3385" s="6">
        <v>45320</v>
      </c>
    </row>
    <row r="3386" spans="1:8" x14ac:dyDescent="0.25">
      <c r="A3386" s="5">
        <v>3385</v>
      </c>
      <c r="B3386" s="5" t="s">
        <v>72</v>
      </c>
      <c r="C3386" s="5" t="s">
        <v>4</v>
      </c>
      <c r="D3386" s="5" t="s">
        <v>28</v>
      </c>
      <c r="E3386" s="6">
        <v>45353</v>
      </c>
      <c r="F3386" s="5">
        <v>871.78</v>
      </c>
      <c r="G3386" s="5" t="s">
        <v>81</v>
      </c>
      <c r="H3386" s="6">
        <v>45355</v>
      </c>
    </row>
    <row r="3387" spans="1:8" x14ac:dyDescent="0.25">
      <c r="A3387" s="5">
        <v>3386</v>
      </c>
      <c r="B3387" s="5" t="s">
        <v>74</v>
      </c>
      <c r="C3387" s="5" t="s">
        <v>13</v>
      </c>
      <c r="D3387" s="5" t="s">
        <v>24</v>
      </c>
      <c r="E3387" s="6">
        <v>45158</v>
      </c>
      <c r="F3387" s="5">
        <v>535.26</v>
      </c>
      <c r="G3387" s="5" t="s">
        <v>81</v>
      </c>
      <c r="H3387" s="6">
        <v>45173</v>
      </c>
    </row>
    <row r="3388" spans="1:8" x14ac:dyDescent="0.25">
      <c r="A3388" s="5">
        <v>3387</v>
      </c>
      <c r="B3388" s="5" t="s">
        <v>52</v>
      </c>
      <c r="C3388" s="5" t="s">
        <v>15</v>
      </c>
      <c r="D3388" s="5" t="s">
        <v>32</v>
      </c>
      <c r="E3388" s="6">
        <v>45496</v>
      </c>
      <c r="F3388" s="5">
        <v>578.25</v>
      </c>
      <c r="G3388" s="5" t="s">
        <v>82</v>
      </c>
      <c r="H3388" s="5" t="s">
        <v>83</v>
      </c>
    </row>
    <row r="3389" spans="1:8" x14ac:dyDescent="0.25">
      <c r="A3389" s="5">
        <v>3388</v>
      </c>
      <c r="B3389" s="5" t="s">
        <v>72</v>
      </c>
      <c r="C3389" s="5" t="s">
        <v>13</v>
      </c>
      <c r="D3389" s="5" t="s">
        <v>29</v>
      </c>
      <c r="E3389" s="6">
        <v>45253</v>
      </c>
      <c r="F3389" s="5">
        <v>172.36</v>
      </c>
      <c r="G3389" s="5" t="s">
        <v>81</v>
      </c>
      <c r="H3389" s="6">
        <v>45268</v>
      </c>
    </row>
    <row r="3390" spans="1:8" x14ac:dyDescent="0.25">
      <c r="A3390" s="5">
        <v>3389</v>
      </c>
      <c r="B3390" s="5" t="s">
        <v>68</v>
      </c>
      <c r="C3390" s="5" t="s">
        <v>11</v>
      </c>
      <c r="D3390" s="5" t="s">
        <v>31</v>
      </c>
      <c r="E3390" s="6">
        <v>44827</v>
      </c>
      <c r="F3390" s="5">
        <v>119.65</v>
      </c>
      <c r="G3390" s="5" t="s">
        <v>82</v>
      </c>
      <c r="H3390" s="5" t="s">
        <v>83</v>
      </c>
    </row>
    <row r="3391" spans="1:8" x14ac:dyDescent="0.25">
      <c r="A3391" s="5">
        <v>3390</v>
      </c>
      <c r="B3391" s="5" t="s">
        <v>36</v>
      </c>
      <c r="C3391" s="5" t="s">
        <v>14</v>
      </c>
      <c r="D3391" s="5" t="s">
        <v>28</v>
      </c>
      <c r="E3391" s="6">
        <v>44977</v>
      </c>
      <c r="F3391" s="5">
        <v>209.42</v>
      </c>
      <c r="G3391" s="5" t="s">
        <v>81</v>
      </c>
      <c r="H3391" s="6">
        <v>44995</v>
      </c>
    </row>
    <row r="3392" spans="1:8" x14ac:dyDescent="0.25">
      <c r="A3392" s="5">
        <v>3391</v>
      </c>
      <c r="B3392" s="5" t="s">
        <v>72</v>
      </c>
      <c r="C3392" s="5" t="s">
        <v>4</v>
      </c>
      <c r="D3392" s="5" t="s">
        <v>24</v>
      </c>
      <c r="E3392" s="6">
        <v>45508</v>
      </c>
      <c r="F3392" s="5">
        <v>405.47</v>
      </c>
      <c r="G3392" s="5" t="s">
        <v>81</v>
      </c>
      <c r="H3392" s="6">
        <v>45510</v>
      </c>
    </row>
    <row r="3393" spans="1:8" x14ac:dyDescent="0.25">
      <c r="A3393" s="5">
        <v>3392</v>
      </c>
      <c r="B3393" s="5" t="s">
        <v>60</v>
      </c>
      <c r="C3393" s="5" t="s">
        <v>11</v>
      </c>
      <c r="D3393" s="5" t="s">
        <v>20</v>
      </c>
      <c r="E3393" s="6">
        <v>45388</v>
      </c>
      <c r="F3393" s="5">
        <v>749.08</v>
      </c>
      <c r="G3393" s="5" t="s">
        <v>82</v>
      </c>
      <c r="H3393" s="5" t="s">
        <v>83</v>
      </c>
    </row>
    <row r="3394" spans="1:8" x14ac:dyDescent="0.25">
      <c r="A3394" s="5">
        <v>3393</v>
      </c>
      <c r="B3394" s="5" t="s">
        <v>66</v>
      </c>
      <c r="C3394" s="5" t="s">
        <v>15</v>
      </c>
      <c r="D3394" s="5" t="s">
        <v>20</v>
      </c>
      <c r="E3394" s="6">
        <v>45143</v>
      </c>
      <c r="F3394" s="5">
        <v>253.85</v>
      </c>
      <c r="G3394" s="5" t="s">
        <v>81</v>
      </c>
      <c r="H3394" s="6">
        <v>45163</v>
      </c>
    </row>
    <row r="3395" spans="1:8" x14ac:dyDescent="0.25">
      <c r="A3395" s="5">
        <v>3394</v>
      </c>
      <c r="B3395" s="5" t="s">
        <v>56</v>
      </c>
      <c r="C3395" s="5" t="s">
        <v>13</v>
      </c>
      <c r="D3395" s="5" t="s">
        <v>20</v>
      </c>
      <c r="E3395" s="6">
        <v>45330</v>
      </c>
      <c r="F3395" s="5">
        <v>987.84</v>
      </c>
      <c r="G3395" s="5" t="s">
        <v>81</v>
      </c>
      <c r="H3395" s="6">
        <v>45345</v>
      </c>
    </row>
    <row r="3396" spans="1:8" x14ac:dyDescent="0.25">
      <c r="A3396" s="5">
        <v>3395</v>
      </c>
      <c r="B3396" s="5" t="s">
        <v>48</v>
      </c>
      <c r="C3396" s="5" t="s">
        <v>5</v>
      </c>
      <c r="D3396" s="5" t="s">
        <v>24</v>
      </c>
      <c r="E3396" s="6">
        <v>45436</v>
      </c>
      <c r="F3396" s="5">
        <v>180.83</v>
      </c>
      <c r="G3396" s="5" t="s">
        <v>81</v>
      </c>
      <c r="H3396" s="6">
        <v>45440</v>
      </c>
    </row>
    <row r="3397" spans="1:8" x14ac:dyDescent="0.25">
      <c r="A3397" s="5">
        <v>3396</v>
      </c>
      <c r="B3397" s="5" t="s">
        <v>70</v>
      </c>
      <c r="C3397" s="5" t="s">
        <v>9</v>
      </c>
      <c r="D3397" s="5" t="s">
        <v>33</v>
      </c>
      <c r="E3397" s="6">
        <v>45119</v>
      </c>
      <c r="F3397" s="5">
        <v>979.79</v>
      </c>
      <c r="G3397" s="5" t="s">
        <v>82</v>
      </c>
      <c r="H3397" s="5" t="s">
        <v>83</v>
      </c>
    </row>
    <row r="3398" spans="1:8" x14ac:dyDescent="0.25">
      <c r="A3398" s="5">
        <v>3397</v>
      </c>
      <c r="B3398" s="5" t="s">
        <v>64</v>
      </c>
      <c r="C3398" s="5" t="s">
        <v>15</v>
      </c>
      <c r="D3398" s="5" t="s">
        <v>24</v>
      </c>
      <c r="E3398" s="6">
        <v>45100</v>
      </c>
      <c r="F3398" s="5">
        <v>409.28</v>
      </c>
      <c r="G3398" s="5" t="s">
        <v>81</v>
      </c>
      <c r="H3398" s="6">
        <v>45120</v>
      </c>
    </row>
    <row r="3399" spans="1:8" x14ac:dyDescent="0.25">
      <c r="A3399" s="5">
        <v>3398</v>
      </c>
      <c r="B3399" s="5" t="s">
        <v>72</v>
      </c>
      <c r="C3399" s="5" t="s">
        <v>15</v>
      </c>
      <c r="D3399" s="5" t="s">
        <v>26</v>
      </c>
      <c r="E3399" s="6">
        <v>44812</v>
      </c>
      <c r="F3399" s="5">
        <v>362.98</v>
      </c>
      <c r="G3399" s="5" t="s">
        <v>81</v>
      </c>
      <c r="H3399" s="6">
        <v>44832</v>
      </c>
    </row>
    <row r="3400" spans="1:8" x14ac:dyDescent="0.25">
      <c r="A3400" s="5">
        <v>3399</v>
      </c>
      <c r="B3400" s="5" t="s">
        <v>60</v>
      </c>
      <c r="C3400" s="5" t="s">
        <v>5</v>
      </c>
      <c r="D3400" s="5" t="s">
        <v>32</v>
      </c>
      <c r="E3400" s="6">
        <v>44784</v>
      </c>
      <c r="F3400" s="5">
        <v>911.85</v>
      </c>
      <c r="G3400" s="5" t="s">
        <v>82</v>
      </c>
      <c r="H3400" s="5" t="s">
        <v>83</v>
      </c>
    </row>
    <row r="3401" spans="1:8" x14ac:dyDescent="0.25">
      <c r="A3401" s="5">
        <v>3400</v>
      </c>
      <c r="B3401" s="5" t="s">
        <v>74</v>
      </c>
      <c r="C3401" s="5" t="s">
        <v>7</v>
      </c>
      <c r="D3401" s="5" t="s">
        <v>24</v>
      </c>
      <c r="E3401" s="6">
        <v>44830</v>
      </c>
      <c r="F3401" s="5">
        <v>914.82</v>
      </c>
      <c r="G3401" s="5" t="s">
        <v>81</v>
      </c>
      <c r="H3401" s="6">
        <v>44838</v>
      </c>
    </row>
    <row r="3402" spans="1:8" x14ac:dyDescent="0.25">
      <c r="A3402" s="5">
        <v>3401</v>
      </c>
      <c r="B3402" s="5" t="s">
        <v>44</v>
      </c>
      <c r="C3402" s="5" t="s">
        <v>14</v>
      </c>
      <c r="D3402" s="5" t="s">
        <v>31</v>
      </c>
      <c r="E3402" s="6">
        <v>44951</v>
      </c>
      <c r="F3402" s="5">
        <v>391.42</v>
      </c>
      <c r="G3402" s="5" t="s">
        <v>81</v>
      </c>
      <c r="H3402" s="6">
        <v>44969</v>
      </c>
    </row>
    <row r="3403" spans="1:8" x14ac:dyDescent="0.25">
      <c r="A3403" s="5">
        <v>3402</v>
      </c>
      <c r="B3403" s="5" t="s">
        <v>54</v>
      </c>
      <c r="C3403" s="5" t="s">
        <v>11</v>
      </c>
      <c r="D3403" s="5" t="s">
        <v>31</v>
      </c>
      <c r="E3403" s="6">
        <v>45322</v>
      </c>
      <c r="F3403" s="5">
        <v>489.95</v>
      </c>
      <c r="G3403" s="5" t="s">
        <v>82</v>
      </c>
      <c r="H3403" s="5" t="s">
        <v>83</v>
      </c>
    </row>
    <row r="3404" spans="1:8" x14ac:dyDescent="0.25">
      <c r="A3404" s="5">
        <v>3403</v>
      </c>
      <c r="B3404" s="5" t="s">
        <v>58</v>
      </c>
      <c r="C3404" s="5" t="s">
        <v>4</v>
      </c>
      <c r="D3404" s="5" t="s">
        <v>28</v>
      </c>
      <c r="E3404" s="6">
        <v>45031</v>
      </c>
      <c r="F3404" s="5">
        <v>629.76</v>
      </c>
      <c r="G3404" s="5" t="s">
        <v>81</v>
      </c>
      <c r="H3404" s="6">
        <v>45033</v>
      </c>
    </row>
    <row r="3405" spans="1:8" x14ac:dyDescent="0.25">
      <c r="A3405" s="5">
        <v>3404</v>
      </c>
      <c r="B3405" s="5" t="s">
        <v>70</v>
      </c>
      <c r="C3405" s="5" t="s">
        <v>2</v>
      </c>
      <c r="D3405" s="5" t="s">
        <v>20</v>
      </c>
      <c r="E3405" s="6">
        <v>44932</v>
      </c>
      <c r="F3405" s="5">
        <v>630.57000000000005</v>
      </c>
      <c r="G3405" s="5" t="s">
        <v>81</v>
      </c>
      <c r="H3405" s="6">
        <v>44933</v>
      </c>
    </row>
    <row r="3406" spans="1:8" x14ac:dyDescent="0.25">
      <c r="A3406" s="5">
        <v>3405</v>
      </c>
      <c r="B3406" s="5" t="s">
        <v>60</v>
      </c>
      <c r="C3406" s="5" t="s">
        <v>2</v>
      </c>
      <c r="D3406" s="5" t="s">
        <v>22</v>
      </c>
      <c r="E3406" s="6">
        <v>45397</v>
      </c>
      <c r="F3406" s="5">
        <v>211.17</v>
      </c>
      <c r="G3406" s="5" t="s">
        <v>81</v>
      </c>
      <c r="H3406" s="6">
        <v>45398</v>
      </c>
    </row>
    <row r="3407" spans="1:8" x14ac:dyDescent="0.25">
      <c r="A3407" s="5">
        <v>3406</v>
      </c>
      <c r="B3407" s="5" t="s">
        <v>54</v>
      </c>
      <c r="C3407" s="5" t="s">
        <v>2</v>
      </c>
      <c r="D3407" s="5" t="s">
        <v>33</v>
      </c>
      <c r="E3407" s="6">
        <v>45016</v>
      </c>
      <c r="F3407" s="5">
        <v>108.28</v>
      </c>
      <c r="G3407" s="5" t="s">
        <v>81</v>
      </c>
      <c r="H3407" s="6">
        <v>45017</v>
      </c>
    </row>
    <row r="3408" spans="1:8" x14ac:dyDescent="0.25">
      <c r="A3408" s="5">
        <v>3407</v>
      </c>
      <c r="B3408" s="5" t="s">
        <v>58</v>
      </c>
      <c r="C3408" s="5" t="s">
        <v>5</v>
      </c>
      <c r="D3408" s="5" t="s">
        <v>30</v>
      </c>
      <c r="E3408" s="6">
        <v>44918</v>
      </c>
      <c r="F3408" s="5">
        <v>672.2</v>
      </c>
      <c r="G3408" s="5" t="s">
        <v>81</v>
      </c>
      <c r="H3408" s="6">
        <v>44922</v>
      </c>
    </row>
    <row r="3409" spans="1:8" x14ac:dyDescent="0.25">
      <c r="A3409" s="5">
        <v>3408</v>
      </c>
      <c r="B3409" s="5" t="s">
        <v>52</v>
      </c>
      <c r="C3409" s="5" t="s">
        <v>11</v>
      </c>
      <c r="D3409" s="5" t="s">
        <v>22</v>
      </c>
      <c r="E3409" s="6">
        <v>45291</v>
      </c>
      <c r="F3409" s="5">
        <v>713.99</v>
      </c>
      <c r="G3409" s="5" t="s">
        <v>81</v>
      </c>
      <c r="H3409" s="6">
        <v>45303</v>
      </c>
    </row>
    <row r="3410" spans="1:8" x14ac:dyDescent="0.25">
      <c r="A3410" s="5">
        <v>3409</v>
      </c>
      <c r="B3410" s="5" t="s">
        <v>68</v>
      </c>
      <c r="C3410" s="5" t="s">
        <v>14</v>
      </c>
      <c r="D3410" s="5" t="s">
        <v>30</v>
      </c>
      <c r="E3410" s="6">
        <v>45069</v>
      </c>
      <c r="F3410" s="5">
        <v>736.09</v>
      </c>
      <c r="G3410" s="5" t="s">
        <v>81</v>
      </c>
      <c r="H3410" s="6">
        <v>45087</v>
      </c>
    </row>
    <row r="3411" spans="1:8" x14ac:dyDescent="0.25">
      <c r="A3411" s="5">
        <v>3410</v>
      </c>
      <c r="B3411" s="5" t="s">
        <v>64</v>
      </c>
      <c r="C3411" s="5" t="s">
        <v>14</v>
      </c>
      <c r="D3411" s="5" t="s">
        <v>20</v>
      </c>
      <c r="E3411" s="6">
        <v>44882</v>
      </c>
      <c r="F3411" s="5">
        <v>354.8</v>
      </c>
      <c r="G3411" s="5" t="s">
        <v>82</v>
      </c>
      <c r="H3411" s="5" t="s">
        <v>83</v>
      </c>
    </row>
    <row r="3412" spans="1:8" x14ac:dyDescent="0.25">
      <c r="A3412" s="5">
        <v>3411</v>
      </c>
      <c r="B3412" s="5" t="s">
        <v>46</v>
      </c>
      <c r="C3412" s="5" t="s">
        <v>4</v>
      </c>
      <c r="D3412" s="5" t="s">
        <v>26</v>
      </c>
      <c r="E3412" s="6">
        <v>45369</v>
      </c>
      <c r="F3412" s="5">
        <v>688.09</v>
      </c>
      <c r="G3412" s="5" t="s">
        <v>82</v>
      </c>
      <c r="H3412" s="5" t="s">
        <v>83</v>
      </c>
    </row>
    <row r="3413" spans="1:8" x14ac:dyDescent="0.25">
      <c r="A3413" s="5">
        <v>3412</v>
      </c>
      <c r="B3413" s="5" t="s">
        <v>62</v>
      </c>
      <c r="C3413" s="5" t="s">
        <v>9</v>
      </c>
      <c r="D3413" s="5" t="s">
        <v>29</v>
      </c>
      <c r="E3413" s="6">
        <v>45217</v>
      </c>
      <c r="F3413" s="5">
        <v>573.20000000000005</v>
      </c>
      <c r="G3413" s="5" t="s">
        <v>81</v>
      </c>
      <c r="H3413" s="6">
        <v>45227</v>
      </c>
    </row>
    <row r="3414" spans="1:8" x14ac:dyDescent="0.25">
      <c r="A3414" s="5">
        <v>3413</v>
      </c>
      <c r="B3414" s="5" t="s">
        <v>50</v>
      </c>
      <c r="C3414" s="5" t="s">
        <v>13</v>
      </c>
      <c r="D3414" s="5" t="s">
        <v>33</v>
      </c>
      <c r="E3414" s="6">
        <v>45223</v>
      </c>
      <c r="F3414" s="5">
        <v>186.75</v>
      </c>
      <c r="G3414" s="5" t="s">
        <v>81</v>
      </c>
      <c r="H3414" s="6">
        <v>45238</v>
      </c>
    </row>
    <row r="3415" spans="1:8" x14ac:dyDescent="0.25">
      <c r="A3415" s="5">
        <v>3414</v>
      </c>
      <c r="B3415" s="5" t="s">
        <v>66</v>
      </c>
      <c r="C3415" s="5" t="s">
        <v>11</v>
      </c>
      <c r="D3415" s="5" t="s">
        <v>28</v>
      </c>
      <c r="E3415" s="6">
        <v>44796</v>
      </c>
      <c r="F3415" s="5">
        <v>882.14</v>
      </c>
      <c r="G3415" s="5" t="s">
        <v>81</v>
      </c>
      <c r="H3415" s="6">
        <v>44808</v>
      </c>
    </row>
    <row r="3416" spans="1:8" x14ac:dyDescent="0.25">
      <c r="A3416" s="5">
        <v>3415</v>
      </c>
      <c r="B3416" s="5" t="s">
        <v>60</v>
      </c>
      <c r="C3416" s="5" t="s">
        <v>14</v>
      </c>
      <c r="D3416" s="5" t="s">
        <v>20</v>
      </c>
      <c r="E3416" s="6">
        <v>44912</v>
      </c>
      <c r="F3416" s="5">
        <v>161.54</v>
      </c>
      <c r="G3416" s="5" t="s">
        <v>82</v>
      </c>
      <c r="H3416" s="5" t="s">
        <v>83</v>
      </c>
    </row>
    <row r="3417" spans="1:8" x14ac:dyDescent="0.25">
      <c r="A3417" s="5">
        <v>3416</v>
      </c>
      <c r="B3417" s="5" t="s">
        <v>40</v>
      </c>
      <c r="C3417" s="5" t="s">
        <v>13</v>
      </c>
      <c r="D3417" s="5" t="s">
        <v>22</v>
      </c>
      <c r="E3417" s="6">
        <v>44814</v>
      </c>
      <c r="F3417" s="5">
        <v>569.76</v>
      </c>
      <c r="G3417" s="5" t="s">
        <v>82</v>
      </c>
      <c r="H3417" s="5" t="s">
        <v>83</v>
      </c>
    </row>
    <row r="3418" spans="1:8" x14ac:dyDescent="0.25">
      <c r="A3418" s="5">
        <v>3417</v>
      </c>
      <c r="B3418" s="5" t="s">
        <v>68</v>
      </c>
      <c r="C3418" s="5" t="s">
        <v>7</v>
      </c>
      <c r="D3418" s="5" t="s">
        <v>30</v>
      </c>
      <c r="E3418" s="6">
        <v>45446</v>
      </c>
      <c r="F3418" s="5">
        <v>203.01</v>
      </c>
      <c r="G3418" s="5" t="s">
        <v>81</v>
      </c>
      <c r="H3418" s="6">
        <v>45454</v>
      </c>
    </row>
    <row r="3419" spans="1:8" x14ac:dyDescent="0.25">
      <c r="A3419" s="5">
        <v>3418</v>
      </c>
      <c r="B3419" s="5" t="s">
        <v>44</v>
      </c>
      <c r="C3419" s="5" t="s">
        <v>2</v>
      </c>
      <c r="D3419" s="5" t="s">
        <v>31</v>
      </c>
      <c r="E3419" s="6">
        <v>45112</v>
      </c>
      <c r="F3419" s="5">
        <v>622.72</v>
      </c>
      <c r="G3419" s="5" t="s">
        <v>82</v>
      </c>
      <c r="H3419" s="5" t="s">
        <v>83</v>
      </c>
    </row>
    <row r="3420" spans="1:8" x14ac:dyDescent="0.25">
      <c r="A3420" s="5">
        <v>3419</v>
      </c>
      <c r="B3420" s="5" t="s">
        <v>56</v>
      </c>
      <c r="C3420" s="5" t="s">
        <v>7</v>
      </c>
      <c r="D3420" s="5" t="s">
        <v>26</v>
      </c>
      <c r="E3420" s="6">
        <v>45298</v>
      </c>
      <c r="F3420" s="5">
        <v>831.39</v>
      </c>
      <c r="G3420" s="5" t="s">
        <v>81</v>
      </c>
      <c r="H3420" s="6">
        <v>45306</v>
      </c>
    </row>
    <row r="3421" spans="1:8" x14ac:dyDescent="0.25">
      <c r="A3421" s="5">
        <v>3420</v>
      </c>
      <c r="B3421" s="5" t="s">
        <v>60</v>
      </c>
      <c r="C3421" s="5" t="s">
        <v>7</v>
      </c>
      <c r="D3421" s="5" t="s">
        <v>32</v>
      </c>
      <c r="E3421" s="6">
        <v>45337</v>
      </c>
      <c r="F3421" s="5">
        <v>591.47</v>
      </c>
      <c r="G3421" s="5" t="s">
        <v>81</v>
      </c>
      <c r="H3421" s="6">
        <v>45345</v>
      </c>
    </row>
    <row r="3422" spans="1:8" x14ac:dyDescent="0.25">
      <c r="A3422" s="5">
        <v>3421</v>
      </c>
      <c r="B3422" s="5" t="s">
        <v>36</v>
      </c>
      <c r="C3422" s="5" t="s">
        <v>9</v>
      </c>
      <c r="D3422" s="5" t="s">
        <v>22</v>
      </c>
      <c r="E3422" s="6">
        <v>44980</v>
      </c>
      <c r="F3422" s="5">
        <v>950.58</v>
      </c>
      <c r="G3422" s="5" t="s">
        <v>81</v>
      </c>
      <c r="H3422" s="6">
        <v>44990</v>
      </c>
    </row>
    <row r="3423" spans="1:8" x14ac:dyDescent="0.25">
      <c r="A3423" s="5">
        <v>3422</v>
      </c>
      <c r="B3423" s="5" t="s">
        <v>74</v>
      </c>
      <c r="C3423" s="5" t="s">
        <v>4</v>
      </c>
      <c r="D3423" s="5" t="s">
        <v>29</v>
      </c>
      <c r="E3423" s="6">
        <v>44963</v>
      </c>
      <c r="F3423" s="5">
        <v>995.95</v>
      </c>
      <c r="G3423" s="5" t="s">
        <v>82</v>
      </c>
      <c r="H3423" s="5" t="s">
        <v>83</v>
      </c>
    </row>
    <row r="3424" spans="1:8" x14ac:dyDescent="0.25">
      <c r="A3424" s="5">
        <v>3423</v>
      </c>
      <c r="B3424" s="5" t="s">
        <v>44</v>
      </c>
      <c r="C3424" s="5" t="s">
        <v>15</v>
      </c>
      <c r="D3424" s="5" t="s">
        <v>30</v>
      </c>
      <c r="E3424" s="6">
        <v>45229</v>
      </c>
      <c r="F3424" s="5">
        <v>991.99</v>
      </c>
      <c r="G3424" s="5" t="s">
        <v>81</v>
      </c>
      <c r="H3424" s="6">
        <v>45249</v>
      </c>
    </row>
    <row r="3425" spans="1:8" x14ac:dyDescent="0.25">
      <c r="A3425" s="5">
        <v>3424</v>
      </c>
      <c r="B3425" s="5" t="s">
        <v>66</v>
      </c>
      <c r="C3425" s="5" t="s">
        <v>7</v>
      </c>
      <c r="D3425" s="5" t="s">
        <v>24</v>
      </c>
      <c r="E3425" s="6">
        <v>45099</v>
      </c>
      <c r="F3425" s="5">
        <v>110.67</v>
      </c>
      <c r="G3425" s="5" t="s">
        <v>81</v>
      </c>
      <c r="H3425" s="6">
        <v>45107</v>
      </c>
    </row>
    <row r="3426" spans="1:8" x14ac:dyDescent="0.25">
      <c r="A3426" s="5">
        <v>3425</v>
      </c>
      <c r="B3426" s="5" t="s">
        <v>36</v>
      </c>
      <c r="C3426" s="5" t="s">
        <v>9</v>
      </c>
      <c r="D3426" s="5" t="s">
        <v>30</v>
      </c>
      <c r="E3426" s="6">
        <v>45183</v>
      </c>
      <c r="F3426" s="5">
        <v>216.2</v>
      </c>
      <c r="G3426" s="5" t="s">
        <v>82</v>
      </c>
      <c r="H3426" s="5" t="s">
        <v>83</v>
      </c>
    </row>
    <row r="3427" spans="1:8" x14ac:dyDescent="0.25">
      <c r="A3427" s="5">
        <v>3426</v>
      </c>
      <c r="B3427" s="5" t="s">
        <v>58</v>
      </c>
      <c r="C3427" s="5" t="s">
        <v>4</v>
      </c>
      <c r="D3427" s="5" t="s">
        <v>28</v>
      </c>
      <c r="E3427" s="6">
        <v>45200</v>
      </c>
      <c r="F3427" s="5">
        <v>574.22</v>
      </c>
      <c r="G3427" s="5" t="s">
        <v>82</v>
      </c>
      <c r="H3427" s="5" t="s">
        <v>83</v>
      </c>
    </row>
    <row r="3428" spans="1:8" x14ac:dyDescent="0.25">
      <c r="A3428" s="5">
        <v>3427</v>
      </c>
      <c r="B3428" s="5" t="s">
        <v>42</v>
      </c>
      <c r="C3428" s="5" t="s">
        <v>5</v>
      </c>
      <c r="D3428" s="5" t="s">
        <v>26</v>
      </c>
      <c r="E3428" s="6">
        <v>45013</v>
      </c>
      <c r="F3428" s="5">
        <v>372.56</v>
      </c>
      <c r="G3428" s="5" t="s">
        <v>81</v>
      </c>
      <c r="H3428" s="6">
        <v>45017</v>
      </c>
    </row>
    <row r="3429" spans="1:8" x14ac:dyDescent="0.25">
      <c r="A3429" s="5">
        <v>3428</v>
      </c>
      <c r="B3429" s="5" t="s">
        <v>42</v>
      </c>
      <c r="C3429" s="5" t="s">
        <v>14</v>
      </c>
      <c r="D3429" s="5" t="s">
        <v>22</v>
      </c>
      <c r="E3429" s="6">
        <v>45071</v>
      </c>
      <c r="F3429" s="5">
        <v>944.63</v>
      </c>
      <c r="G3429" s="5" t="s">
        <v>81</v>
      </c>
      <c r="H3429" s="6">
        <v>45089</v>
      </c>
    </row>
    <row r="3430" spans="1:8" x14ac:dyDescent="0.25">
      <c r="A3430" s="5">
        <v>3429</v>
      </c>
      <c r="B3430" s="5" t="s">
        <v>74</v>
      </c>
      <c r="C3430" s="5" t="s">
        <v>13</v>
      </c>
      <c r="D3430" s="5" t="s">
        <v>28</v>
      </c>
      <c r="E3430" s="6">
        <v>45239</v>
      </c>
      <c r="F3430" s="5">
        <v>492.99</v>
      </c>
      <c r="G3430" s="5" t="s">
        <v>81</v>
      </c>
      <c r="H3430" s="6">
        <v>45254</v>
      </c>
    </row>
    <row r="3431" spans="1:8" x14ac:dyDescent="0.25">
      <c r="A3431" s="5">
        <v>3430</v>
      </c>
      <c r="B3431" s="5" t="s">
        <v>46</v>
      </c>
      <c r="C3431" s="5" t="s">
        <v>10</v>
      </c>
      <c r="D3431" s="5" t="s">
        <v>33</v>
      </c>
      <c r="E3431" s="6">
        <v>45009</v>
      </c>
      <c r="F3431" s="5">
        <v>268.75</v>
      </c>
      <c r="G3431" s="5" t="s">
        <v>81</v>
      </c>
      <c r="H3431" s="6">
        <v>45015</v>
      </c>
    </row>
    <row r="3432" spans="1:8" x14ac:dyDescent="0.25">
      <c r="A3432" s="5">
        <v>3431</v>
      </c>
      <c r="B3432" s="5" t="s">
        <v>66</v>
      </c>
      <c r="C3432" s="5" t="s">
        <v>5</v>
      </c>
      <c r="D3432" s="5" t="s">
        <v>20</v>
      </c>
      <c r="E3432" s="6">
        <v>45111</v>
      </c>
      <c r="F3432" s="5">
        <v>903.55</v>
      </c>
      <c r="G3432" s="5" t="s">
        <v>81</v>
      </c>
      <c r="H3432" s="6">
        <v>45115</v>
      </c>
    </row>
    <row r="3433" spans="1:8" x14ac:dyDescent="0.25">
      <c r="A3433" s="5">
        <v>3432</v>
      </c>
      <c r="B3433" s="5" t="s">
        <v>46</v>
      </c>
      <c r="C3433" s="5" t="s">
        <v>15</v>
      </c>
      <c r="D3433" s="5" t="s">
        <v>30</v>
      </c>
      <c r="E3433" s="6">
        <v>44958</v>
      </c>
      <c r="F3433" s="5">
        <v>888.1</v>
      </c>
      <c r="G3433" s="5" t="s">
        <v>82</v>
      </c>
      <c r="H3433" s="5" t="s">
        <v>83</v>
      </c>
    </row>
    <row r="3434" spans="1:8" x14ac:dyDescent="0.25">
      <c r="A3434" s="5">
        <v>3433</v>
      </c>
      <c r="B3434" s="5" t="s">
        <v>70</v>
      </c>
      <c r="C3434" s="5" t="s">
        <v>14</v>
      </c>
      <c r="D3434" s="5" t="s">
        <v>33</v>
      </c>
      <c r="E3434" s="6">
        <v>45385</v>
      </c>
      <c r="F3434" s="5">
        <v>270.97000000000003</v>
      </c>
      <c r="G3434" s="5" t="s">
        <v>81</v>
      </c>
      <c r="H3434" s="6">
        <v>45403</v>
      </c>
    </row>
    <row r="3435" spans="1:8" x14ac:dyDescent="0.25">
      <c r="A3435" s="5">
        <v>3434</v>
      </c>
      <c r="B3435" s="5" t="s">
        <v>54</v>
      </c>
      <c r="C3435" s="5" t="s">
        <v>9</v>
      </c>
      <c r="D3435" s="5" t="s">
        <v>20</v>
      </c>
      <c r="E3435" s="6">
        <v>45471</v>
      </c>
      <c r="F3435" s="5">
        <v>385.18</v>
      </c>
      <c r="G3435" s="5" t="s">
        <v>81</v>
      </c>
      <c r="H3435" s="6">
        <v>45481</v>
      </c>
    </row>
    <row r="3436" spans="1:8" x14ac:dyDescent="0.25">
      <c r="A3436" s="5">
        <v>3435</v>
      </c>
      <c r="B3436" s="5" t="s">
        <v>48</v>
      </c>
      <c r="C3436" s="5" t="s">
        <v>9</v>
      </c>
      <c r="D3436" s="5" t="s">
        <v>30</v>
      </c>
      <c r="E3436" s="6">
        <v>44785</v>
      </c>
      <c r="F3436" s="5">
        <v>274.75</v>
      </c>
      <c r="G3436" s="5" t="s">
        <v>81</v>
      </c>
      <c r="H3436" s="6">
        <v>44795</v>
      </c>
    </row>
    <row r="3437" spans="1:8" x14ac:dyDescent="0.25">
      <c r="A3437" s="5">
        <v>3436</v>
      </c>
      <c r="B3437" s="5" t="s">
        <v>48</v>
      </c>
      <c r="C3437" s="5" t="s">
        <v>4</v>
      </c>
      <c r="D3437" s="5" t="s">
        <v>33</v>
      </c>
      <c r="E3437" s="6">
        <v>45095</v>
      </c>
      <c r="F3437" s="5">
        <v>792.62</v>
      </c>
      <c r="G3437" s="5" t="s">
        <v>82</v>
      </c>
      <c r="H3437" s="5" t="s">
        <v>83</v>
      </c>
    </row>
    <row r="3438" spans="1:8" x14ac:dyDescent="0.25">
      <c r="A3438" s="5">
        <v>3437</v>
      </c>
      <c r="B3438" s="5" t="s">
        <v>42</v>
      </c>
      <c r="C3438" s="5" t="s">
        <v>11</v>
      </c>
      <c r="D3438" s="5" t="s">
        <v>32</v>
      </c>
      <c r="E3438" s="6">
        <v>45163</v>
      </c>
      <c r="F3438" s="5">
        <v>763.53</v>
      </c>
      <c r="G3438" s="5" t="s">
        <v>81</v>
      </c>
      <c r="H3438" s="6">
        <v>45175</v>
      </c>
    </row>
    <row r="3439" spans="1:8" x14ac:dyDescent="0.25">
      <c r="A3439" s="5">
        <v>3438</v>
      </c>
      <c r="B3439" s="5" t="s">
        <v>40</v>
      </c>
      <c r="C3439" s="5" t="s">
        <v>15</v>
      </c>
      <c r="D3439" s="5" t="s">
        <v>24</v>
      </c>
      <c r="E3439" s="6">
        <v>45118</v>
      </c>
      <c r="F3439" s="5">
        <v>426.94</v>
      </c>
      <c r="G3439" s="5" t="s">
        <v>81</v>
      </c>
      <c r="H3439" s="6">
        <v>45138</v>
      </c>
    </row>
    <row r="3440" spans="1:8" x14ac:dyDescent="0.25">
      <c r="A3440" s="5">
        <v>3439</v>
      </c>
      <c r="B3440" s="5" t="s">
        <v>42</v>
      </c>
      <c r="C3440" s="5" t="s">
        <v>14</v>
      </c>
      <c r="D3440" s="5" t="s">
        <v>29</v>
      </c>
      <c r="E3440" s="6">
        <v>45337</v>
      </c>
      <c r="F3440" s="5">
        <v>497.77</v>
      </c>
      <c r="G3440" s="5" t="s">
        <v>82</v>
      </c>
      <c r="H3440" s="5" t="s">
        <v>83</v>
      </c>
    </row>
    <row r="3441" spans="1:8" x14ac:dyDescent="0.25">
      <c r="A3441" s="5">
        <v>3440</v>
      </c>
      <c r="B3441" s="5" t="s">
        <v>56</v>
      </c>
      <c r="C3441" s="5" t="s">
        <v>4</v>
      </c>
      <c r="D3441" s="5" t="s">
        <v>22</v>
      </c>
      <c r="E3441" s="6">
        <v>45238</v>
      </c>
      <c r="F3441" s="5">
        <v>940.45</v>
      </c>
      <c r="G3441" s="5" t="s">
        <v>82</v>
      </c>
      <c r="H3441" s="5" t="s">
        <v>83</v>
      </c>
    </row>
    <row r="3442" spans="1:8" x14ac:dyDescent="0.25">
      <c r="A3442" s="5">
        <v>3441</v>
      </c>
      <c r="B3442" s="5" t="s">
        <v>74</v>
      </c>
      <c r="C3442" s="5" t="s">
        <v>9</v>
      </c>
      <c r="D3442" s="5" t="s">
        <v>20</v>
      </c>
      <c r="E3442" s="6">
        <v>45474</v>
      </c>
      <c r="F3442" s="5">
        <v>770.86</v>
      </c>
      <c r="G3442" s="5" t="s">
        <v>82</v>
      </c>
      <c r="H3442" s="5" t="s">
        <v>83</v>
      </c>
    </row>
    <row r="3443" spans="1:8" x14ac:dyDescent="0.25">
      <c r="A3443" s="5">
        <v>3442</v>
      </c>
      <c r="B3443" s="5" t="s">
        <v>66</v>
      </c>
      <c r="C3443" s="5" t="s">
        <v>9</v>
      </c>
      <c r="D3443" s="5" t="s">
        <v>24</v>
      </c>
      <c r="E3443" s="6">
        <v>45041</v>
      </c>
      <c r="F3443" s="5">
        <v>279.5</v>
      </c>
      <c r="G3443" s="5" t="s">
        <v>81</v>
      </c>
      <c r="H3443" s="6">
        <v>45051</v>
      </c>
    </row>
    <row r="3444" spans="1:8" x14ac:dyDescent="0.25">
      <c r="A3444" s="5">
        <v>3443</v>
      </c>
      <c r="B3444" s="5" t="s">
        <v>68</v>
      </c>
      <c r="C3444" s="5" t="s">
        <v>2</v>
      </c>
      <c r="D3444" s="5" t="s">
        <v>22</v>
      </c>
      <c r="E3444" s="6">
        <v>45250</v>
      </c>
      <c r="F3444" s="5">
        <v>245.58</v>
      </c>
      <c r="G3444" s="5" t="s">
        <v>81</v>
      </c>
      <c r="H3444" s="6">
        <v>45251</v>
      </c>
    </row>
    <row r="3445" spans="1:8" x14ac:dyDescent="0.25">
      <c r="A3445" s="5">
        <v>3444</v>
      </c>
      <c r="B3445" s="5" t="s">
        <v>44</v>
      </c>
      <c r="C3445" s="5" t="s">
        <v>7</v>
      </c>
      <c r="D3445" s="5" t="s">
        <v>20</v>
      </c>
      <c r="E3445" s="6">
        <v>45163</v>
      </c>
      <c r="F3445" s="5">
        <v>879.61</v>
      </c>
      <c r="G3445" s="5" t="s">
        <v>81</v>
      </c>
      <c r="H3445" s="6">
        <v>45171</v>
      </c>
    </row>
    <row r="3446" spans="1:8" x14ac:dyDescent="0.25">
      <c r="A3446" s="5">
        <v>3445</v>
      </c>
      <c r="B3446" s="5" t="s">
        <v>66</v>
      </c>
      <c r="C3446" s="5" t="s">
        <v>2</v>
      </c>
      <c r="D3446" s="5" t="s">
        <v>31</v>
      </c>
      <c r="E3446" s="6">
        <v>45459</v>
      </c>
      <c r="F3446" s="5">
        <v>976.2</v>
      </c>
      <c r="G3446" s="5" t="s">
        <v>81</v>
      </c>
      <c r="H3446" s="6">
        <v>45460</v>
      </c>
    </row>
    <row r="3447" spans="1:8" x14ac:dyDescent="0.25">
      <c r="A3447" s="5">
        <v>3446</v>
      </c>
      <c r="B3447" s="5" t="s">
        <v>74</v>
      </c>
      <c r="C3447" s="5" t="s">
        <v>14</v>
      </c>
      <c r="D3447" s="5" t="s">
        <v>30</v>
      </c>
      <c r="E3447" s="6">
        <v>44780</v>
      </c>
      <c r="F3447" s="5">
        <v>653.91999999999996</v>
      </c>
      <c r="G3447" s="5" t="s">
        <v>81</v>
      </c>
      <c r="H3447" s="6">
        <v>44798</v>
      </c>
    </row>
    <row r="3448" spans="1:8" x14ac:dyDescent="0.25">
      <c r="A3448" s="5">
        <v>3447</v>
      </c>
      <c r="B3448" s="5" t="s">
        <v>44</v>
      </c>
      <c r="C3448" s="5" t="s">
        <v>9</v>
      </c>
      <c r="D3448" s="5" t="s">
        <v>29</v>
      </c>
      <c r="E3448" s="6">
        <v>45416</v>
      </c>
      <c r="F3448" s="5">
        <v>923.15</v>
      </c>
      <c r="G3448" s="5" t="s">
        <v>81</v>
      </c>
      <c r="H3448" s="6">
        <v>45426</v>
      </c>
    </row>
    <row r="3449" spans="1:8" x14ac:dyDescent="0.25">
      <c r="A3449" s="5">
        <v>3448</v>
      </c>
      <c r="B3449" s="5" t="s">
        <v>40</v>
      </c>
      <c r="C3449" s="5" t="s">
        <v>13</v>
      </c>
      <c r="D3449" s="5" t="s">
        <v>29</v>
      </c>
      <c r="E3449" s="6">
        <v>45246</v>
      </c>
      <c r="F3449" s="5">
        <v>273.33999999999997</v>
      </c>
      <c r="G3449" s="5" t="s">
        <v>81</v>
      </c>
      <c r="H3449" s="6">
        <v>45261</v>
      </c>
    </row>
    <row r="3450" spans="1:8" x14ac:dyDescent="0.25">
      <c r="A3450" s="5">
        <v>3449</v>
      </c>
      <c r="B3450" s="5" t="s">
        <v>68</v>
      </c>
      <c r="C3450" s="5" t="s">
        <v>15</v>
      </c>
      <c r="D3450" s="5" t="s">
        <v>31</v>
      </c>
      <c r="E3450" s="6">
        <v>45239</v>
      </c>
      <c r="F3450" s="5">
        <v>369.67</v>
      </c>
      <c r="G3450" s="5" t="s">
        <v>82</v>
      </c>
      <c r="H3450" s="5" t="s">
        <v>83</v>
      </c>
    </row>
    <row r="3451" spans="1:8" x14ac:dyDescent="0.25">
      <c r="A3451" s="5">
        <v>3450</v>
      </c>
      <c r="B3451" s="5" t="s">
        <v>60</v>
      </c>
      <c r="C3451" s="5" t="s">
        <v>11</v>
      </c>
      <c r="D3451" s="5" t="s">
        <v>22</v>
      </c>
      <c r="E3451" s="6">
        <v>45010</v>
      </c>
      <c r="F3451" s="5">
        <v>971.22</v>
      </c>
      <c r="G3451" s="5" t="s">
        <v>81</v>
      </c>
      <c r="H3451" s="6">
        <v>45022</v>
      </c>
    </row>
    <row r="3452" spans="1:8" x14ac:dyDescent="0.25">
      <c r="A3452" s="5">
        <v>3451</v>
      </c>
      <c r="B3452" s="5" t="s">
        <v>44</v>
      </c>
      <c r="C3452" s="5" t="s">
        <v>7</v>
      </c>
      <c r="D3452" s="5" t="s">
        <v>26</v>
      </c>
      <c r="E3452" s="6">
        <v>45058</v>
      </c>
      <c r="F3452" s="5">
        <v>601.9</v>
      </c>
      <c r="G3452" s="5" t="s">
        <v>81</v>
      </c>
      <c r="H3452" s="6">
        <v>45066</v>
      </c>
    </row>
    <row r="3453" spans="1:8" x14ac:dyDescent="0.25">
      <c r="A3453" s="5">
        <v>3452</v>
      </c>
      <c r="B3453" s="5" t="s">
        <v>62</v>
      </c>
      <c r="C3453" s="5" t="s">
        <v>11</v>
      </c>
      <c r="D3453" s="5" t="s">
        <v>33</v>
      </c>
      <c r="E3453" s="6">
        <v>44870</v>
      </c>
      <c r="F3453" s="5">
        <v>680.23</v>
      </c>
      <c r="G3453" s="5" t="s">
        <v>81</v>
      </c>
      <c r="H3453" s="6">
        <v>44882</v>
      </c>
    </row>
    <row r="3454" spans="1:8" x14ac:dyDescent="0.25">
      <c r="A3454" s="5">
        <v>3453</v>
      </c>
      <c r="B3454" s="5" t="s">
        <v>68</v>
      </c>
      <c r="C3454" s="5" t="s">
        <v>9</v>
      </c>
      <c r="D3454" s="5" t="s">
        <v>32</v>
      </c>
      <c r="E3454" s="6">
        <v>44861</v>
      </c>
      <c r="F3454" s="5">
        <v>722.79</v>
      </c>
      <c r="G3454" s="5" t="s">
        <v>81</v>
      </c>
      <c r="H3454" s="6">
        <v>44871</v>
      </c>
    </row>
    <row r="3455" spans="1:8" x14ac:dyDescent="0.25">
      <c r="A3455" s="5">
        <v>3454</v>
      </c>
      <c r="B3455" s="5" t="s">
        <v>52</v>
      </c>
      <c r="C3455" s="5" t="s">
        <v>7</v>
      </c>
      <c r="D3455" s="5" t="s">
        <v>28</v>
      </c>
      <c r="E3455" s="6">
        <v>44790</v>
      </c>
      <c r="F3455" s="5">
        <v>986.14</v>
      </c>
      <c r="G3455" s="5" t="s">
        <v>81</v>
      </c>
      <c r="H3455" s="6">
        <v>44798</v>
      </c>
    </row>
    <row r="3456" spans="1:8" x14ac:dyDescent="0.25">
      <c r="A3456" s="5">
        <v>3455</v>
      </c>
      <c r="B3456" s="5" t="s">
        <v>52</v>
      </c>
      <c r="C3456" s="5" t="s">
        <v>11</v>
      </c>
      <c r="D3456" s="5" t="s">
        <v>33</v>
      </c>
      <c r="E3456" s="6">
        <v>45167</v>
      </c>
      <c r="F3456" s="5">
        <v>692.24</v>
      </c>
      <c r="G3456" s="5" t="s">
        <v>82</v>
      </c>
      <c r="H3456" s="5" t="s">
        <v>83</v>
      </c>
    </row>
    <row r="3457" spans="1:8" x14ac:dyDescent="0.25">
      <c r="A3457" s="5">
        <v>3456</v>
      </c>
      <c r="B3457" s="5" t="s">
        <v>60</v>
      </c>
      <c r="C3457" s="5" t="s">
        <v>9</v>
      </c>
      <c r="D3457" s="5" t="s">
        <v>30</v>
      </c>
      <c r="E3457" s="6">
        <v>45425</v>
      </c>
      <c r="F3457" s="5">
        <v>748.36</v>
      </c>
      <c r="G3457" s="5" t="s">
        <v>81</v>
      </c>
      <c r="H3457" s="6">
        <v>45435</v>
      </c>
    </row>
    <row r="3458" spans="1:8" x14ac:dyDescent="0.25">
      <c r="A3458" s="5">
        <v>3457</v>
      </c>
      <c r="B3458" s="5" t="s">
        <v>36</v>
      </c>
      <c r="C3458" s="5" t="s">
        <v>4</v>
      </c>
      <c r="D3458" s="5" t="s">
        <v>33</v>
      </c>
      <c r="E3458" s="6">
        <v>45349</v>
      </c>
      <c r="F3458" s="5">
        <v>630.08000000000004</v>
      </c>
      <c r="G3458" s="5" t="s">
        <v>81</v>
      </c>
      <c r="H3458" s="6">
        <v>45351</v>
      </c>
    </row>
    <row r="3459" spans="1:8" x14ac:dyDescent="0.25">
      <c r="A3459" s="5">
        <v>3458</v>
      </c>
      <c r="B3459" s="5" t="s">
        <v>44</v>
      </c>
      <c r="C3459" s="5" t="s">
        <v>15</v>
      </c>
      <c r="D3459" s="5" t="s">
        <v>33</v>
      </c>
      <c r="E3459" s="6">
        <v>45218</v>
      </c>
      <c r="F3459" s="5">
        <v>367.94</v>
      </c>
      <c r="G3459" s="5" t="s">
        <v>82</v>
      </c>
      <c r="H3459" s="5" t="s">
        <v>83</v>
      </c>
    </row>
    <row r="3460" spans="1:8" x14ac:dyDescent="0.25">
      <c r="A3460" s="5">
        <v>3459</v>
      </c>
      <c r="B3460" s="5" t="s">
        <v>54</v>
      </c>
      <c r="C3460" s="5" t="s">
        <v>9</v>
      </c>
      <c r="D3460" s="5" t="s">
        <v>33</v>
      </c>
      <c r="E3460" s="6">
        <v>44782</v>
      </c>
      <c r="F3460" s="5">
        <v>650.05999999999995</v>
      </c>
      <c r="G3460" s="5" t="s">
        <v>81</v>
      </c>
      <c r="H3460" s="6">
        <v>44792</v>
      </c>
    </row>
    <row r="3461" spans="1:8" x14ac:dyDescent="0.25">
      <c r="A3461" s="5">
        <v>3460</v>
      </c>
      <c r="B3461" s="5" t="s">
        <v>70</v>
      </c>
      <c r="C3461" s="5" t="s">
        <v>4</v>
      </c>
      <c r="D3461" s="5" t="s">
        <v>22</v>
      </c>
      <c r="E3461" s="6">
        <v>45197</v>
      </c>
      <c r="F3461" s="5">
        <v>295.57</v>
      </c>
      <c r="G3461" s="5" t="s">
        <v>82</v>
      </c>
      <c r="H3461" s="5" t="s">
        <v>83</v>
      </c>
    </row>
    <row r="3462" spans="1:8" x14ac:dyDescent="0.25">
      <c r="A3462" s="5">
        <v>3461</v>
      </c>
      <c r="B3462" s="5" t="s">
        <v>60</v>
      </c>
      <c r="C3462" s="5" t="s">
        <v>5</v>
      </c>
      <c r="D3462" s="5" t="s">
        <v>20</v>
      </c>
      <c r="E3462" s="6">
        <v>45343</v>
      </c>
      <c r="F3462" s="5">
        <v>424.11</v>
      </c>
      <c r="G3462" s="5" t="s">
        <v>81</v>
      </c>
      <c r="H3462" s="6">
        <v>45347</v>
      </c>
    </row>
    <row r="3463" spans="1:8" x14ac:dyDescent="0.25">
      <c r="A3463" s="5">
        <v>3462</v>
      </c>
      <c r="B3463" s="5" t="s">
        <v>68</v>
      </c>
      <c r="C3463" s="5" t="s">
        <v>5</v>
      </c>
      <c r="D3463" s="5" t="s">
        <v>30</v>
      </c>
      <c r="E3463" s="6">
        <v>44889</v>
      </c>
      <c r="F3463" s="5">
        <v>339.53</v>
      </c>
      <c r="G3463" s="5" t="s">
        <v>81</v>
      </c>
      <c r="H3463" s="6">
        <v>44893</v>
      </c>
    </row>
    <row r="3464" spans="1:8" x14ac:dyDescent="0.25">
      <c r="A3464" s="5">
        <v>3463</v>
      </c>
      <c r="B3464" s="5" t="s">
        <v>72</v>
      </c>
      <c r="C3464" s="5" t="s">
        <v>10</v>
      </c>
      <c r="D3464" s="5" t="s">
        <v>32</v>
      </c>
      <c r="E3464" s="6">
        <v>45312</v>
      </c>
      <c r="F3464" s="5">
        <v>499.76</v>
      </c>
      <c r="G3464" s="5" t="s">
        <v>81</v>
      </c>
      <c r="H3464" s="6">
        <v>45318</v>
      </c>
    </row>
    <row r="3465" spans="1:8" x14ac:dyDescent="0.25">
      <c r="A3465" s="5">
        <v>3464</v>
      </c>
      <c r="B3465" s="5" t="s">
        <v>72</v>
      </c>
      <c r="C3465" s="5" t="s">
        <v>11</v>
      </c>
      <c r="D3465" s="5" t="s">
        <v>22</v>
      </c>
      <c r="E3465" s="6">
        <v>45123</v>
      </c>
      <c r="F3465" s="5">
        <v>512.98</v>
      </c>
      <c r="G3465" s="5" t="s">
        <v>82</v>
      </c>
      <c r="H3465" s="5" t="s">
        <v>83</v>
      </c>
    </row>
    <row r="3466" spans="1:8" x14ac:dyDescent="0.25">
      <c r="A3466" s="5">
        <v>3465</v>
      </c>
      <c r="B3466" s="5" t="s">
        <v>42</v>
      </c>
      <c r="C3466" s="5" t="s">
        <v>14</v>
      </c>
      <c r="D3466" s="5" t="s">
        <v>22</v>
      </c>
      <c r="E3466" s="6">
        <v>44854</v>
      </c>
      <c r="F3466" s="5">
        <v>745.68</v>
      </c>
      <c r="G3466" s="5" t="s">
        <v>81</v>
      </c>
      <c r="H3466" s="6">
        <v>44872</v>
      </c>
    </row>
    <row r="3467" spans="1:8" x14ac:dyDescent="0.25">
      <c r="A3467" s="5">
        <v>3466</v>
      </c>
      <c r="B3467" s="5" t="s">
        <v>52</v>
      </c>
      <c r="C3467" s="5" t="s">
        <v>2</v>
      </c>
      <c r="D3467" s="5" t="s">
        <v>22</v>
      </c>
      <c r="E3467" s="6">
        <v>45495</v>
      </c>
      <c r="F3467" s="5">
        <v>211.09</v>
      </c>
      <c r="G3467" s="5" t="s">
        <v>82</v>
      </c>
      <c r="H3467" s="5" t="s">
        <v>83</v>
      </c>
    </row>
    <row r="3468" spans="1:8" x14ac:dyDescent="0.25">
      <c r="A3468" s="5">
        <v>3467</v>
      </c>
      <c r="B3468" s="5" t="s">
        <v>44</v>
      </c>
      <c r="C3468" s="5" t="s">
        <v>13</v>
      </c>
      <c r="D3468" s="5" t="s">
        <v>28</v>
      </c>
      <c r="E3468" s="6">
        <v>45293</v>
      </c>
      <c r="F3468" s="5">
        <v>100.5</v>
      </c>
      <c r="G3468" s="5" t="s">
        <v>81</v>
      </c>
      <c r="H3468" s="6">
        <v>45308</v>
      </c>
    </row>
    <row r="3469" spans="1:8" x14ac:dyDescent="0.25">
      <c r="A3469" s="5">
        <v>3468</v>
      </c>
      <c r="B3469" s="5" t="s">
        <v>44</v>
      </c>
      <c r="C3469" s="5" t="s">
        <v>9</v>
      </c>
      <c r="D3469" s="5" t="s">
        <v>24</v>
      </c>
      <c r="E3469" s="6">
        <v>45036</v>
      </c>
      <c r="F3469" s="5">
        <v>478.82</v>
      </c>
      <c r="G3469" s="5" t="s">
        <v>81</v>
      </c>
      <c r="H3469" s="6">
        <v>45046</v>
      </c>
    </row>
    <row r="3470" spans="1:8" x14ac:dyDescent="0.25">
      <c r="A3470" s="5">
        <v>3469</v>
      </c>
      <c r="B3470" s="5" t="s">
        <v>56</v>
      </c>
      <c r="C3470" s="5" t="s">
        <v>9</v>
      </c>
      <c r="D3470" s="5" t="s">
        <v>20</v>
      </c>
      <c r="E3470" s="6">
        <v>45265</v>
      </c>
      <c r="F3470" s="5">
        <v>346.03</v>
      </c>
      <c r="G3470" s="5" t="s">
        <v>81</v>
      </c>
      <c r="H3470" s="6">
        <v>45275</v>
      </c>
    </row>
    <row r="3471" spans="1:8" x14ac:dyDescent="0.25">
      <c r="A3471" s="5">
        <v>3470</v>
      </c>
      <c r="B3471" s="5" t="s">
        <v>50</v>
      </c>
      <c r="C3471" s="5" t="s">
        <v>10</v>
      </c>
      <c r="D3471" s="5" t="s">
        <v>32</v>
      </c>
      <c r="E3471" s="6">
        <v>44875</v>
      </c>
      <c r="F3471" s="5">
        <v>378.68</v>
      </c>
      <c r="G3471" s="5" t="s">
        <v>82</v>
      </c>
      <c r="H3471" s="5" t="s">
        <v>83</v>
      </c>
    </row>
    <row r="3472" spans="1:8" x14ac:dyDescent="0.25">
      <c r="A3472" s="5">
        <v>3471</v>
      </c>
      <c r="B3472" s="5" t="s">
        <v>42</v>
      </c>
      <c r="C3472" s="5" t="s">
        <v>13</v>
      </c>
      <c r="D3472" s="5" t="s">
        <v>33</v>
      </c>
      <c r="E3472" s="6">
        <v>44969</v>
      </c>
      <c r="F3472" s="5">
        <v>667.85</v>
      </c>
      <c r="G3472" s="5" t="s">
        <v>81</v>
      </c>
      <c r="H3472" s="6">
        <v>44984</v>
      </c>
    </row>
    <row r="3473" spans="1:8" x14ac:dyDescent="0.25">
      <c r="A3473" s="5">
        <v>3472</v>
      </c>
      <c r="B3473" s="5" t="s">
        <v>52</v>
      </c>
      <c r="C3473" s="5" t="s">
        <v>5</v>
      </c>
      <c r="D3473" s="5" t="s">
        <v>30</v>
      </c>
      <c r="E3473" s="6">
        <v>45073</v>
      </c>
      <c r="F3473" s="5">
        <v>522.32000000000005</v>
      </c>
      <c r="G3473" s="5" t="s">
        <v>81</v>
      </c>
      <c r="H3473" s="6">
        <v>45077</v>
      </c>
    </row>
    <row r="3474" spans="1:8" x14ac:dyDescent="0.25">
      <c r="A3474" s="5">
        <v>3473</v>
      </c>
      <c r="B3474" s="5" t="s">
        <v>42</v>
      </c>
      <c r="C3474" s="5" t="s">
        <v>9</v>
      </c>
      <c r="D3474" s="5" t="s">
        <v>28</v>
      </c>
      <c r="E3474" s="6">
        <v>45416</v>
      </c>
      <c r="F3474" s="5">
        <v>814.9</v>
      </c>
      <c r="G3474" s="5" t="s">
        <v>81</v>
      </c>
      <c r="H3474" s="6">
        <v>45426</v>
      </c>
    </row>
    <row r="3475" spans="1:8" x14ac:dyDescent="0.25">
      <c r="A3475" s="5">
        <v>3474</v>
      </c>
      <c r="B3475" s="5" t="s">
        <v>68</v>
      </c>
      <c r="C3475" s="5" t="s">
        <v>2</v>
      </c>
      <c r="D3475" s="5" t="s">
        <v>29</v>
      </c>
      <c r="E3475" s="6">
        <v>45125</v>
      </c>
      <c r="F3475" s="5">
        <v>454.92</v>
      </c>
      <c r="G3475" s="5" t="s">
        <v>82</v>
      </c>
      <c r="H3475" s="5" t="s">
        <v>83</v>
      </c>
    </row>
    <row r="3476" spans="1:8" x14ac:dyDescent="0.25">
      <c r="A3476" s="5">
        <v>3475</v>
      </c>
      <c r="B3476" s="5" t="s">
        <v>54</v>
      </c>
      <c r="C3476" s="5" t="s">
        <v>4</v>
      </c>
      <c r="D3476" s="5" t="s">
        <v>28</v>
      </c>
      <c r="E3476" s="6">
        <v>44928</v>
      </c>
      <c r="F3476" s="5">
        <v>592.85</v>
      </c>
      <c r="G3476" s="5" t="s">
        <v>81</v>
      </c>
      <c r="H3476" s="6">
        <v>44930</v>
      </c>
    </row>
    <row r="3477" spans="1:8" x14ac:dyDescent="0.25">
      <c r="A3477" s="5">
        <v>3476</v>
      </c>
      <c r="B3477" s="5" t="s">
        <v>44</v>
      </c>
      <c r="C3477" s="5" t="s">
        <v>4</v>
      </c>
      <c r="D3477" s="5" t="s">
        <v>30</v>
      </c>
      <c r="E3477" s="6">
        <v>45497</v>
      </c>
      <c r="F3477" s="5">
        <v>973.32</v>
      </c>
      <c r="G3477" s="5" t="s">
        <v>81</v>
      </c>
      <c r="H3477" s="6">
        <v>45499</v>
      </c>
    </row>
    <row r="3478" spans="1:8" x14ac:dyDescent="0.25">
      <c r="A3478" s="5">
        <v>3477</v>
      </c>
      <c r="B3478" s="5" t="s">
        <v>56</v>
      </c>
      <c r="C3478" s="5" t="s">
        <v>9</v>
      </c>
      <c r="D3478" s="5" t="s">
        <v>20</v>
      </c>
      <c r="E3478" s="6">
        <v>45319</v>
      </c>
      <c r="F3478" s="5">
        <v>363.91</v>
      </c>
      <c r="G3478" s="5" t="s">
        <v>81</v>
      </c>
      <c r="H3478" s="6">
        <v>45329</v>
      </c>
    </row>
    <row r="3479" spans="1:8" x14ac:dyDescent="0.25">
      <c r="A3479" s="5">
        <v>3478</v>
      </c>
      <c r="B3479" s="5" t="s">
        <v>44</v>
      </c>
      <c r="C3479" s="5" t="s">
        <v>14</v>
      </c>
      <c r="D3479" s="5" t="s">
        <v>29</v>
      </c>
      <c r="E3479" s="6">
        <v>45500</v>
      </c>
      <c r="F3479" s="5">
        <v>167.46</v>
      </c>
      <c r="G3479" s="5" t="s">
        <v>82</v>
      </c>
      <c r="H3479" s="5" t="s">
        <v>83</v>
      </c>
    </row>
    <row r="3480" spans="1:8" x14ac:dyDescent="0.25">
      <c r="A3480" s="5">
        <v>3479</v>
      </c>
      <c r="B3480" s="5" t="s">
        <v>58</v>
      </c>
      <c r="C3480" s="5" t="s">
        <v>15</v>
      </c>
      <c r="D3480" s="5" t="s">
        <v>22</v>
      </c>
      <c r="E3480" s="6">
        <v>45061</v>
      </c>
      <c r="F3480" s="5">
        <v>614.16</v>
      </c>
      <c r="G3480" s="5" t="s">
        <v>82</v>
      </c>
      <c r="H3480" s="5" t="s">
        <v>83</v>
      </c>
    </row>
    <row r="3481" spans="1:8" x14ac:dyDescent="0.25">
      <c r="A3481" s="5">
        <v>3480</v>
      </c>
      <c r="B3481" s="5" t="s">
        <v>46</v>
      </c>
      <c r="C3481" s="5" t="s">
        <v>15</v>
      </c>
      <c r="D3481" s="5" t="s">
        <v>29</v>
      </c>
      <c r="E3481" s="6">
        <v>44918</v>
      </c>
      <c r="F3481" s="5">
        <v>541.78</v>
      </c>
      <c r="G3481" s="5" t="s">
        <v>82</v>
      </c>
      <c r="H3481" s="5" t="s">
        <v>83</v>
      </c>
    </row>
    <row r="3482" spans="1:8" x14ac:dyDescent="0.25">
      <c r="A3482" s="5">
        <v>3481</v>
      </c>
      <c r="B3482" s="5" t="s">
        <v>62</v>
      </c>
      <c r="C3482" s="5" t="s">
        <v>9</v>
      </c>
      <c r="D3482" s="5" t="s">
        <v>26</v>
      </c>
      <c r="E3482" s="6">
        <v>44994</v>
      </c>
      <c r="F3482" s="5">
        <v>361.29</v>
      </c>
      <c r="G3482" s="5" t="s">
        <v>81</v>
      </c>
      <c r="H3482" s="6">
        <v>45004</v>
      </c>
    </row>
    <row r="3483" spans="1:8" x14ac:dyDescent="0.25">
      <c r="A3483" s="5">
        <v>3482</v>
      </c>
      <c r="B3483" s="5" t="s">
        <v>54</v>
      </c>
      <c r="C3483" s="5" t="s">
        <v>10</v>
      </c>
      <c r="D3483" s="5" t="s">
        <v>22</v>
      </c>
      <c r="E3483" s="6">
        <v>45501</v>
      </c>
      <c r="F3483" s="5">
        <v>188.36</v>
      </c>
      <c r="G3483" s="5" t="s">
        <v>81</v>
      </c>
      <c r="H3483" s="6">
        <v>45507</v>
      </c>
    </row>
    <row r="3484" spans="1:8" x14ac:dyDescent="0.25">
      <c r="A3484" s="5">
        <v>3483</v>
      </c>
      <c r="B3484" s="5" t="s">
        <v>52</v>
      </c>
      <c r="C3484" s="5" t="s">
        <v>10</v>
      </c>
      <c r="D3484" s="5" t="s">
        <v>29</v>
      </c>
      <c r="E3484" s="6">
        <v>45069</v>
      </c>
      <c r="F3484" s="5">
        <v>874.89</v>
      </c>
      <c r="G3484" s="5" t="s">
        <v>81</v>
      </c>
      <c r="H3484" s="6">
        <v>45075</v>
      </c>
    </row>
    <row r="3485" spans="1:8" x14ac:dyDescent="0.25">
      <c r="A3485" s="5">
        <v>3484</v>
      </c>
      <c r="B3485" s="5" t="s">
        <v>50</v>
      </c>
      <c r="C3485" s="5" t="s">
        <v>10</v>
      </c>
      <c r="D3485" s="5" t="s">
        <v>24</v>
      </c>
      <c r="E3485" s="6">
        <v>45297</v>
      </c>
      <c r="F3485" s="5">
        <v>429.54</v>
      </c>
      <c r="G3485" s="5" t="s">
        <v>81</v>
      </c>
      <c r="H3485" s="6">
        <v>45303</v>
      </c>
    </row>
    <row r="3486" spans="1:8" x14ac:dyDescent="0.25">
      <c r="A3486" s="5">
        <v>3485</v>
      </c>
      <c r="B3486" s="5" t="s">
        <v>64</v>
      </c>
      <c r="C3486" s="5" t="s">
        <v>2</v>
      </c>
      <c r="D3486" s="5" t="s">
        <v>32</v>
      </c>
      <c r="E3486" s="6">
        <v>44842</v>
      </c>
      <c r="F3486" s="5">
        <v>464.01</v>
      </c>
      <c r="G3486" s="5" t="s">
        <v>82</v>
      </c>
      <c r="H3486" s="5" t="s">
        <v>83</v>
      </c>
    </row>
    <row r="3487" spans="1:8" x14ac:dyDescent="0.25">
      <c r="A3487" s="5">
        <v>3486</v>
      </c>
      <c r="B3487" s="5" t="s">
        <v>38</v>
      </c>
      <c r="C3487" s="5" t="s">
        <v>11</v>
      </c>
      <c r="D3487" s="5" t="s">
        <v>31</v>
      </c>
      <c r="E3487" s="6">
        <v>45064</v>
      </c>
      <c r="F3487" s="5">
        <v>601.85</v>
      </c>
      <c r="G3487" s="5" t="s">
        <v>81</v>
      </c>
      <c r="H3487" s="6">
        <v>45076</v>
      </c>
    </row>
    <row r="3488" spans="1:8" x14ac:dyDescent="0.25">
      <c r="A3488" s="5">
        <v>3487</v>
      </c>
      <c r="B3488" s="5" t="s">
        <v>36</v>
      </c>
      <c r="C3488" s="5" t="s">
        <v>13</v>
      </c>
      <c r="D3488" s="5" t="s">
        <v>29</v>
      </c>
      <c r="E3488" s="6">
        <v>45369</v>
      </c>
      <c r="F3488" s="5">
        <v>342.77</v>
      </c>
      <c r="G3488" s="5" t="s">
        <v>82</v>
      </c>
      <c r="H3488" s="5" t="s">
        <v>83</v>
      </c>
    </row>
    <row r="3489" spans="1:8" x14ac:dyDescent="0.25">
      <c r="A3489" s="5">
        <v>3488</v>
      </c>
      <c r="B3489" s="5" t="s">
        <v>40</v>
      </c>
      <c r="C3489" s="5" t="s">
        <v>11</v>
      </c>
      <c r="D3489" s="5" t="s">
        <v>29</v>
      </c>
      <c r="E3489" s="6">
        <v>44974</v>
      </c>
      <c r="F3489" s="5">
        <v>575.92999999999995</v>
      </c>
      <c r="G3489" s="5" t="s">
        <v>81</v>
      </c>
      <c r="H3489" s="6">
        <v>44986</v>
      </c>
    </row>
    <row r="3490" spans="1:8" x14ac:dyDescent="0.25">
      <c r="A3490" s="5">
        <v>3489</v>
      </c>
      <c r="B3490" s="5" t="s">
        <v>38</v>
      </c>
      <c r="C3490" s="5" t="s">
        <v>10</v>
      </c>
      <c r="D3490" s="5" t="s">
        <v>31</v>
      </c>
      <c r="E3490" s="6">
        <v>45101</v>
      </c>
      <c r="F3490" s="5">
        <v>796.03</v>
      </c>
      <c r="G3490" s="5" t="s">
        <v>82</v>
      </c>
      <c r="H3490" s="5" t="s">
        <v>83</v>
      </c>
    </row>
    <row r="3491" spans="1:8" x14ac:dyDescent="0.25">
      <c r="A3491" s="5">
        <v>3490</v>
      </c>
      <c r="B3491" s="5" t="s">
        <v>42</v>
      </c>
      <c r="C3491" s="5" t="s">
        <v>7</v>
      </c>
      <c r="D3491" s="5" t="s">
        <v>22</v>
      </c>
      <c r="E3491" s="6">
        <v>45079</v>
      </c>
      <c r="F3491" s="5">
        <v>603.9</v>
      </c>
      <c r="G3491" s="5" t="s">
        <v>81</v>
      </c>
      <c r="H3491" s="6">
        <v>45087</v>
      </c>
    </row>
    <row r="3492" spans="1:8" x14ac:dyDescent="0.25">
      <c r="A3492" s="5">
        <v>3491</v>
      </c>
      <c r="B3492" s="5" t="s">
        <v>54</v>
      </c>
      <c r="C3492" s="5" t="s">
        <v>13</v>
      </c>
      <c r="D3492" s="5" t="s">
        <v>28</v>
      </c>
      <c r="E3492" s="6">
        <v>44936</v>
      </c>
      <c r="F3492" s="5">
        <v>434.96</v>
      </c>
      <c r="G3492" s="5" t="s">
        <v>81</v>
      </c>
      <c r="H3492" s="6">
        <v>44951</v>
      </c>
    </row>
    <row r="3493" spans="1:8" x14ac:dyDescent="0.25">
      <c r="A3493" s="5">
        <v>3492</v>
      </c>
      <c r="B3493" s="5" t="s">
        <v>70</v>
      </c>
      <c r="C3493" s="5" t="s">
        <v>14</v>
      </c>
      <c r="D3493" s="5" t="s">
        <v>26</v>
      </c>
      <c r="E3493" s="6">
        <v>44823</v>
      </c>
      <c r="F3493" s="5">
        <v>374.89</v>
      </c>
      <c r="G3493" s="5" t="s">
        <v>81</v>
      </c>
      <c r="H3493" s="6">
        <v>44841</v>
      </c>
    </row>
    <row r="3494" spans="1:8" x14ac:dyDescent="0.25">
      <c r="A3494" s="5">
        <v>3493</v>
      </c>
      <c r="B3494" s="5" t="s">
        <v>74</v>
      </c>
      <c r="C3494" s="5" t="s">
        <v>10</v>
      </c>
      <c r="D3494" s="5" t="s">
        <v>28</v>
      </c>
      <c r="E3494" s="6">
        <v>44954</v>
      </c>
      <c r="F3494" s="5">
        <v>322.95999999999998</v>
      </c>
      <c r="G3494" s="5" t="s">
        <v>81</v>
      </c>
      <c r="H3494" s="6">
        <v>44960</v>
      </c>
    </row>
    <row r="3495" spans="1:8" x14ac:dyDescent="0.25">
      <c r="A3495" s="5">
        <v>3494</v>
      </c>
      <c r="B3495" s="5" t="s">
        <v>54</v>
      </c>
      <c r="C3495" s="5" t="s">
        <v>5</v>
      </c>
      <c r="D3495" s="5" t="s">
        <v>31</v>
      </c>
      <c r="E3495" s="6">
        <v>45396</v>
      </c>
      <c r="F3495" s="5">
        <v>846.36</v>
      </c>
      <c r="G3495" s="5" t="s">
        <v>82</v>
      </c>
      <c r="H3495" s="5" t="s">
        <v>83</v>
      </c>
    </row>
    <row r="3496" spans="1:8" x14ac:dyDescent="0.25">
      <c r="A3496" s="5">
        <v>3495</v>
      </c>
      <c r="B3496" s="5" t="s">
        <v>72</v>
      </c>
      <c r="C3496" s="5" t="s">
        <v>2</v>
      </c>
      <c r="D3496" s="5" t="s">
        <v>30</v>
      </c>
      <c r="E3496" s="6">
        <v>45206</v>
      </c>
      <c r="F3496" s="5">
        <v>902.27</v>
      </c>
      <c r="G3496" s="5" t="s">
        <v>82</v>
      </c>
      <c r="H3496" s="5" t="s">
        <v>83</v>
      </c>
    </row>
    <row r="3497" spans="1:8" x14ac:dyDescent="0.25">
      <c r="A3497" s="5">
        <v>3496</v>
      </c>
      <c r="B3497" s="5" t="s">
        <v>54</v>
      </c>
      <c r="C3497" s="5" t="s">
        <v>5</v>
      </c>
      <c r="D3497" s="5" t="s">
        <v>24</v>
      </c>
      <c r="E3497" s="6">
        <v>45049</v>
      </c>
      <c r="F3497" s="5">
        <v>897.2</v>
      </c>
      <c r="G3497" s="5" t="s">
        <v>81</v>
      </c>
      <c r="H3497" s="6">
        <v>45053</v>
      </c>
    </row>
    <row r="3498" spans="1:8" x14ac:dyDescent="0.25">
      <c r="A3498" s="5">
        <v>3497</v>
      </c>
      <c r="B3498" s="5" t="s">
        <v>54</v>
      </c>
      <c r="C3498" s="5" t="s">
        <v>14</v>
      </c>
      <c r="D3498" s="5" t="s">
        <v>22</v>
      </c>
      <c r="E3498" s="6">
        <v>44842</v>
      </c>
      <c r="F3498" s="5">
        <v>645.33000000000004</v>
      </c>
      <c r="G3498" s="5" t="s">
        <v>81</v>
      </c>
      <c r="H3498" s="6">
        <v>44860</v>
      </c>
    </row>
    <row r="3499" spans="1:8" x14ac:dyDescent="0.25">
      <c r="A3499" s="5">
        <v>3498</v>
      </c>
      <c r="B3499" s="5" t="s">
        <v>68</v>
      </c>
      <c r="C3499" s="5" t="s">
        <v>2</v>
      </c>
      <c r="D3499" s="5" t="s">
        <v>24</v>
      </c>
      <c r="E3499" s="6">
        <v>45409</v>
      </c>
      <c r="F3499" s="5">
        <v>540.91</v>
      </c>
      <c r="G3499" s="5" t="s">
        <v>81</v>
      </c>
      <c r="H3499" s="6">
        <v>45410</v>
      </c>
    </row>
    <row r="3500" spans="1:8" x14ac:dyDescent="0.25">
      <c r="A3500" s="5">
        <v>3499</v>
      </c>
      <c r="B3500" s="5" t="s">
        <v>58</v>
      </c>
      <c r="C3500" s="5" t="s">
        <v>10</v>
      </c>
      <c r="D3500" s="5" t="s">
        <v>31</v>
      </c>
      <c r="E3500" s="6">
        <v>44990</v>
      </c>
      <c r="F3500" s="5">
        <v>260.06</v>
      </c>
      <c r="G3500" s="5" t="s">
        <v>81</v>
      </c>
      <c r="H3500" s="6">
        <v>44996</v>
      </c>
    </row>
    <row r="3501" spans="1:8" x14ac:dyDescent="0.25">
      <c r="A3501" s="5">
        <v>3500</v>
      </c>
      <c r="B3501" s="5" t="s">
        <v>68</v>
      </c>
      <c r="C3501" s="5" t="s">
        <v>14</v>
      </c>
      <c r="D3501" s="5" t="s">
        <v>31</v>
      </c>
      <c r="E3501" s="6">
        <v>45052</v>
      </c>
      <c r="F3501" s="5">
        <v>393.83</v>
      </c>
      <c r="G3501" s="5" t="s">
        <v>82</v>
      </c>
      <c r="H3501" s="5" t="s">
        <v>83</v>
      </c>
    </row>
    <row r="3502" spans="1:8" x14ac:dyDescent="0.25">
      <c r="A3502" s="5">
        <v>3501</v>
      </c>
      <c r="B3502" s="5" t="s">
        <v>52</v>
      </c>
      <c r="C3502" s="5" t="s">
        <v>5</v>
      </c>
      <c r="D3502" s="5" t="s">
        <v>33</v>
      </c>
      <c r="E3502" s="6">
        <v>45116</v>
      </c>
      <c r="F3502" s="5">
        <v>954.76</v>
      </c>
      <c r="G3502" s="5" t="s">
        <v>81</v>
      </c>
      <c r="H3502" s="6">
        <v>45120</v>
      </c>
    </row>
    <row r="3503" spans="1:8" x14ac:dyDescent="0.25">
      <c r="A3503" s="5">
        <v>3502</v>
      </c>
      <c r="B3503" s="5" t="s">
        <v>64</v>
      </c>
      <c r="C3503" s="5" t="s">
        <v>15</v>
      </c>
      <c r="D3503" s="5" t="s">
        <v>20</v>
      </c>
      <c r="E3503" s="6">
        <v>45228</v>
      </c>
      <c r="F3503" s="5">
        <v>921.16</v>
      </c>
      <c r="G3503" s="5" t="s">
        <v>81</v>
      </c>
      <c r="H3503" s="6">
        <v>45248</v>
      </c>
    </row>
    <row r="3504" spans="1:8" x14ac:dyDescent="0.25">
      <c r="A3504" s="5">
        <v>3503</v>
      </c>
      <c r="B3504" s="5" t="s">
        <v>72</v>
      </c>
      <c r="C3504" s="5" t="s">
        <v>14</v>
      </c>
      <c r="D3504" s="5" t="s">
        <v>32</v>
      </c>
      <c r="E3504" s="6">
        <v>44793</v>
      </c>
      <c r="F3504" s="5">
        <v>135.69</v>
      </c>
      <c r="G3504" s="5" t="s">
        <v>81</v>
      </c>
      <c r="H3504" s="6">
        <v>44811</v>
      </c>
    </row>
    <row r="3505" spans="1:8" x14ac:dyDescent="0.25">
      <c r="A3505" s="5">
        <v>3504</v>
      </c>
      <c r="B3505" s="5" t="s">
        <v>50</v>
      </c>
      <c r="C3505" s="5" t="s">
        <v>14</v>
      </c>
      <c r="D3505" s="5" t="s">
        <v>22</v>
      </c>
      <c r="E3505" s="6">
        <v>45168</v>
      </c>
      <c r="F3505" s="5">
        <v>648.65</v>
      </c>
      <c r="G3505" s="5" t="s">
        <v>82</v>
      </c>
      <c r="H3505" s="5" t="s">
        <v>83</v>
      </c>
    </row>
    <row r="3506" spans="1:8" x14ac:dyDescent="0.25">
      <c r="A3506" s="5">
        <v>3505</v>
      </c>
      <c r="B3506" s="5" t="s">
        <v>48</v>
      </c>
      <c r="C3506" s="5" t="s">
        <v>9</v>
      </c>
      <c r="D3506" s="5" t="s">
        <v>32</v>
      </c>
      <c r="E3506" s="6">
        <v>44796</v>
      </c>
      <c r="F3506" s="5">
        <v>579.71</v>
      </c>
      <c r="G3506" s="5" t="s">
        <v>81</v>
      </c>
      <c r="H3506" s="6">
        <v>44806</v>
      </c>
    </row>
    <row r="3507" spans="1:8" x14ac:dyDescent="0.25">
      <c r="A3507" s="5">
        <v>3506</v>
      </c>
      <c r="B3507" s="5" t="s">
        <v>40</v>
      </c>
      <c r="C3507" s="5" t="s">
        <v>2</v>
      </c>
      <c r="D3507" s="5" t="s">
        <v>33</v>
      </c>
      <c r="E3507" s="6">
        <v>44903</v>
      </c>
      <c r="F3507" s="5">
        <v>752.17</v>
      </c>
      <c r="G3507" s="5" t="s">
        <v>81</v>
      </c>
      <c r="H3507" s="6">
        <v>44904</v>
      </c>
    </row>
    <row r="3508" spans="1:8" x14ac:dyDescent="0.25">
      <c r="A3508" s="5">
        <v>3507</v>
      </c>
      <c r="B3508" s="5" t="s">
        <v>50</v>
      </c>
      <c r="C3508" s="5" t="s">
        <v>7</v>
      </c>
      <c r="D3508" s="5" t="s">
        <v>22</v>
      </c>
      <c r="E3508" s="6">
        <v>45165</v>
      </c>
      <c r="F3508" s="5">
        <v>941.16</v>
      </c>
      <c r="G3508" s="5" t="s">
        <v>82</v>
      </c>
      <c r="H3508" s="5" t="s">
        <v>83</v>
      </c>
    </row>
    <row r="3509" spans="1:8" x14ac:dyDescent="0.25">
      <c r="A3509" s="5">
        <v>3508</v>
      </c>
      <c r="B3509" s="5" t="s">
        <v>48</v>
      </c>
      <c r="C3509" s="5" t="s">
        <v>13</v>
      </c>
      <c r="D3509" s="5" t="s">
        <v>30</v>
      </c>
      <c r="E3509" s="6">
        <v>45211</v>
      </c>
      <c r="F3509" s="5">
        <v>260.14999999999998</v>
      </c>
      <c r="G3509" s="5" t="s">
        <v>81</v>
      </c>
      <c r="H3509" s="6">
        <v>45226</v>
      </c>
    </row>
    <row r="3510" spans="1:8" x14ac:dyDescent="0.25">
      <c r="A3510" s="5">
        <v>3509</v>
      </c>
      <c r="B3510" s="5" t="s">
        <v>54</v>
      </c>
      <c r="C3510" s="5" t="s">
        <v>13</v>
      </c>
      <c r="D3510" s="5" t="s">
        <v>29</v>
      </c>
      <c r="E3510" s="6">
        <v>45175</v>
      </c>
      <c r="F3510" s="5">
        <v>574.24</v>
      </c>
      <c r="G3510" s="5" t="s">
        <v>82</v>
      </c>
      <c r="H3510" s="5" t="s">
        <v>83</v>
      </c>
    </row>
    <row r="3511" spans="1:8" x14ac:dyDescent="0.25">
      <c r="A3511" s="5">
        <v>3510</v>
      </c>
      <c r="B3511" s="5" t="s">
        <v>44</v>
      </c>
      <c r="C3511" s="5" t="s">
        <v>14</v>
      </c>
      <c r="D3511" s="5" t="s">
        <v>31</v>
      </c>
      <c r="E3511" s="6">
        <v>45245</v>
      </c>
      <c r="F3511" s="5">
        <v>132.49</v>
      </c>
      <c r="G3511" s="5" t="s">
        <v>81</v>
      </c>
      <c r="H3511" s="6">
        <v>45263</v>
      </c>
    </row>
    <row r="3512" spans="1:8" x14ac:dyDescent="0.25">
      <c r="A3512" s="5">
        <v>3511</v>
      </c>
      <c r="B3512" s="5" t="s">
        <v>54</v>
      </c>
      <c r="C3512" s="5" t="s">
        <v>5</v>
      </c>
      <c r="D3512" s="5" t="s">
        <v>28</v>
      </c>
      <c r="E3512" s="6">
        <v>45128</v>
      </c>
      <c r="F3512" s="5">
        <v>130.69999999999999</v>
      </c>
      <c r="G3512" s="5" t="s">
        <v>81</v>
      </c>
      <c r="H3512" s="6">
        <v>45132</v>
      </c>
    </row>
    <row r="3513" spans="1:8" x14ac:dyDescent="0.25">
      <c r="A3513" s="5">
        <v>3512</v>
      </c>
      <c r="B3513" s="5" t="s">
        <v>46</v>
      </c>
      <c r="C3513" s="5" t="s">
        <v>15</v>
      </c>
      <c r="D3513" s="5" t="s">
        <v>32</v>
      </c>
      <c r="E3513" s="6">
        <v>44945</v>
      </c>
      <c r="F3513" s="5">
        <v>786</v>
      </c>
      <c r="G3513" s="5" t="s">
        <v>81</v>
      </c>
      <c r="H3513" s="6">
        <v>44965</v>
      </c>
    </row>
    <row r="3514" spans="1:8" x14ac:dyDescent="0.25">
      <c r="A3514" s="5">
        <v>3513</v>
      </c>
      <c r="B3514" s="5" t="s">
        <v>36</v>
      </c>
      <c r="C3514" s="5" t="s">
        <v>13</v>
      </c>
      <c r="D3514" s="5" t="s">
        <v>28</v>
      </c>
      <c r="E3514" s="6">
        <v>45328</v>
      </c>
      <c r="F3514" s="5">
        <v>448.68</v>
      </c>
      <c r="G3514" s="5" t="s">
        <v>82</v>
      </c>
      <c r="H3514" s="5" t="s">
        <v>83</v>
      </c>
    </row>
    <row r="3515" spans="1:8" x14ac:dyDescent="0.25">
      <c r="A3515" s="5">
        <v>3514</v>
      </c>
      <c r="B3515" s="5" t="s">
        <v>66</v>
      </c>
      <c r="C3515" s="5" t="s">
        <v>7</v>
      </c>
      <c r="D3515" s="5" t="s">
        <v>26</v>
      </c>
      <c r="E3515" s="6">
        <v>45215</v>
      </c>
      <c r="F3515" s="5">
        <v>561.52</v>
      </c>
      <c r="G3515" s="5" t="s">
        <v>81</v>
      </c>
      <c r="H3515" s="6">
        <v>45223</v>
      </c>
    </row>
    <row r="3516" spans="1:8" x14ac:dyDescent="0.25">
      <c r="A3516" s="5">
        <v>3515</v>
      </c>
      <c r="B3516" s="5" t="s">
        <v>48</v>
      </c>
      <c r="C3516" s="5" t="s">
        <v>10</v>
      </c>
      <c r="D3516" s="5" t="s">
        <v>29</v>
      </c>
      <c r="E3516" s="6">
        <v>44908</v>
      </c>
      <c r="F3516" s="5">
        <v>493.06</v>
      </c>
      <c r="G3516" s="5" t="s">
        <v>82</v>
      </c>
      <c r="H3516" s="5" t="s">
        <v>83</v>
      </c>
    </row>
    <row r="3517" spans="1:8" x14ac:dyDescent="0.25">
      <c r="A3517" s="5">
        <v>3516</v>
      </c>
      <c r="B3517" s="5" t="s">
        <v>68</v>
      </c>
      <c r="C3517" s="5" t="s">
        <v>9</v>
      </c>
      <c r="D3517" s="5" t="s">
        <v>32</v>
      </c>
      <c r="E3517" s="6">
        <v>45255</v>
      </c>
      <c r="F3517" s="5">
        <v>794.52</v>
      </c>
      <c r="G3517" s="5" t="s">
        <v>81</v>
      </c>
      <c r="H3517" s="6">
        <v>45265</v>
      </c>
    </row>
    <row r="3518" spans="1:8" x14ac:dyDescent="0.25">
      <c r="A3518" s="5">
        <v>3517</v>
      </c>
      <c r="B3518" s="5" t="s">
        <v>64</v>
      </c>
      <c r="C3518" s="5" t="s">
        <v>13</v>
      </c>
      <c r="D3518" s="5" t="s">
        <v>20</v>
      </c>
      <c r="E3518" s="6">
        <v>44869</v>
      </c>
      <c r="F3518" s="5">
        <v>939.8</v>
      </c>
      <c r="G3518" s="5" t="s">
        <v>82</v>
      </c>
      <c r="H3518" s="5" t="s">
        <v>83</v>
      </c>
    </row>
    <row r="3519" spans="1:8" x14ac:dyDescent="0.25">
      <c r="A3519" s="5">
        <v>3518</v>
      </c>
      <c r="B3519" s="5" t="s">
        <v>44</v>
      </c>
      <c r="C3519" s="5" t="s">
        <v>9</v>
      </c>
      <c r="D3519" s="5" t="s">
        <v>24</v>
      </c>
      <c r="E3519" s="6">
        <v>45217</v>
      </c>
      <c r="F3519" s="5">
        <v>200.68</v>
      </c>
      <c r="G3519" s="5" t="s">
        <v>81</v>
      </c>
      <c r="H3519" s="6">
        <v>45227</v>
      </c>
    </row>
    <row r="3520" spans="1:8" x14ac:dyDescent="0.25">
      <c r="A3520" s="5">
        <v>3519</v>
      </c>
      <c r="B3520" s="5" t="s">
        <v>66</v>
      </c>
      <c r="C3520" s="5" t="s">
        <v>11</v>
      </c>
      <c r="D3520" s="5" t="s">
        <v>30</v>
      </c>
      <c r="E3520" s="6">
        <v>44846</v>
      </c>
      <c r="F3520" s="5">
        <v>888.87</v>
      </c>
      <c r="G3520" s="5" t="s">
        <v>82</v>
      </c>
      <c r="H3520" s="5" t="s">
        <v>83</v>
      </c>
    </row>
    <row r="3521" spans="1:8" x14ac:dyDescent="0.25">
      <c r="A3521" s="5">
        <v>3520</v>
      </c>
      <c r="B3521" s="5" t="s">
        <v>60</v>
      </c>
      <c r="C3521" s="5" t="s">
        <v>13</v>
      </c>
      <c r="D3521" s="5" t="s">
        <v>31</v>
      </c>
      <c r="E3521" s="6">
        <v>45229</v>
      </c>
      <c r="F3521" s="5">
        <v>463.32</v>
      </c>
      <c r="G3521" s="5" t="s">
        <v>81</v>
      </c>
      <c r="H3521" s="6">
        <v>45244</v>
      </c>
    </row>
    <row r="3522" spans="1:8" x14ac:dyDescent="0.25">
      <c r="A3522" s="5">
        <v>3521</v>
      </c>
      <c r="B3522" s="5" t="s">
        <v>66</v>
      </c>
      <c r="C3522" s="5" t="s">
        <v>9</v>
      </c>
      <c r="D3522" s="5" t="s">
        <v>24</v>
      </c>
      <c r="E3522" s="6">
        <v>45283</v>
      </c>
      <c r="F3522" s="5">
        <v>483.19</v>
      </c>
      <c r="G3522" s="5" t="s">
        <v>81</v>
      </c>
      <c r="H3522" s="6">
        <v>45293</v>
      </c>
    </row>
    <row r="3523" spans="1:8" x14ac:dyDescent="0.25">
      <c r="A3523" s="5">
        <v>3522</v>
      </c>
      <c r="B3523" s="5" t="s">
        <v>54</v>
      </c>
      <c r="C3523" s="5" t="s">
        <v>5</v>
      </c>
      <c r="D3523" s="5" t="s">
        <v>29</v>
      </c>
      <c r="E3523" s="6">
        <v>45156</v>
      </c>
      <c r="F3523" s="5">
        <v>812.88</v>
      </c>
      <c r="G3523" s="5" t="s">
        <v>81</v>
      </c>
      <c r="H3523" s="6">
        <v>45160</v>
      </c>
    </row>
    <row r="3524" spans="1:8" x14ac:dyDescent="0.25">
      <c r="A3524" s="5">
        <v>3523</v>
      </c>
      <c r="B3524" s="5" t="s">
        <v>48</v>
      </c>
      <c r="C3524" s="5" t="s">
        <v>11</v>
      </c>
      <c r="D3524" s="5" t="s">
        <v>28</v>
      </c>
      <c r="E3524" s="6">
        <v>44811</v>
      </c>
      <c r="F3524" s="5">
        <v>593.63</v>
      </c>
      <c r="G3524" s="5" t="s">
        <v>81</v>
      </c>
      <c r="H3524" s="6">
        <v>44823</v>
      </c>
    </row>
    <row r="3525" spans="1:8" x14ac:dyDescent="0.25">
      <c r="A3525" s="5">
        <v>3524</v>
      </c>
      <c r="B3525" s="5" t="s">
        <v>40</v>
      </c>
      <c r="C3525" s="5" t="s">
        <v>13</v>
      </c>
      <c r="D3525" s="5" t="s">
        <v>32</v>
      </c>
      <c r="E3525" s="6">
        <v>45425</v>
      </c>
      <c r="F3525" s="5">
        <v>791.42</v>
      </c>
      <c r="G3525" s="5" t="s">
        <v>81</v>
      </c>
      <c r="H3525" s="6">
        <v>45440</v>
      </c>
    </row>
    <row r="3526" spans="1:8" x14ac:dyDescent="0.25">
      <c r="A3526" s="5">
        <v>3525</v>
      </c>
      <c r="B3526" s="5" t="s">
        <v>44</v>
      </c>
      <c r="C3526" s="5" t="s">
        <v>14</v>
      </c>
      <c r="D3526" s="5" t="s">
        <v>31</v>
      </c>
      <c r="E3526" s="6">
        <v>45341</v>
      </c>
      <c r="F3526" s="5">
        <v>995.54</v>
      </c>
      <c r="G3526" s="5" t="s">
        <v>81</v>
      </c>
      <c r="H3526" s="6">
        <v>45359</v>
      </c>
    </row>
    <row r="3527" spans="1:8" x14ac:dyDescent="0.25">
      <c r="A3527" s="5">
        <v>3526</v>
      </c>
      <c r="B3527" s="5" t="s">
        <v>74</v>
      </c>
      <c r="C3527" s="5" t="s">
        <v>13</v>
      </c>
      <c r="D3527" s="5" t="s">
        <v>28</v>
      </c>
      <c r="E3527" s="6">
        <v>44845</v>
      </c>
      <c r="F3527" s="5">
        <v>688.73</v>
      </c>
      <c r="G3527" s="5" t="s">
        <v>81</v>
      </c>
      <c r="H3527" s="6">
        <v>44860</v>
      </c>
    </row>
    <row r="3528" spans="1:8" x14ac:dyDescent="0.25">
      <c r="A3528" s="5">
        <v>3527</v>
      </c>
      <c r="B3528" s="5" t="s">
        <v>52</v>
      </c>
      <c r="C3528" s="5" t="s">
        <v>11</v>
      </c>
      <c r="D3528" s="5" t="s">
        <v>28</v>
      </c>
      <c r="E3528" s="6">
        <v>45271</v>
      </c>
      <c r="F3528" s="5">
        <v>397.18</v>
      </c>
      <c r="G3528" s="5" t="s">
        <v>81</v>
      </c>
      <c r="H3528" s="6">
        <v>45283</v>
      </c>
    </row>
    <row r="3529" spans="1:8" x14ac:dyDescent="0.25">
      <c r="A3529" s="5">
        <v>3528</v>
      </c>
      <c r="B3529" s="5" t="s">
        <v>74</v>
      </c>
      <c r="C3529" s="5" t="s">
        <v>9</v>
      </c>
      <c r="D3529" s="5" t="s">
        <v>32</v>
      </c>
      <c r="E3529" s="6">
        <v>45364</v>
      </c>
      <c r="F3529" s="5">
        <v>784.39</v>
      </c>
      <c r="G3529" s="5" t="s">
        <v>82</v>
      </c>
      <c r="H3529" s="5" t="s">
        <v>83</v>
      </c>
    </row>
    <row r="3530" spans="1:8" x14ac:dyDescent="0.25">
      <c r="A3530" s="5">
        <v>3529</v>
      </c>
      <c r="B3530" s="5" t="s">
        <v>72</v>
      </c>
      <c r="C3530" s="5" t="s">
        <v>10</v>
      </c>
      <c r="D3530" s="5" t="s">
        <v>24</v>
      </c>
      <c r="E3530" s="6">
        <v>45002</v>
      </c>
      <c r="F3530" s="5">
        <v>790.87</v>
      </c>
      <c r="G3530" s="5" t="s">
        <v>81</v>
      </c>
      <c r="H3530" s="6">
        <v>45008</v>
      </c>
    </row>
    <row r="3531" spans="1:8" x14ac:dyDescent="0.25">
      <c r="A3531" s="5">
        <v>3530</v>
      </c>
      <c r="B3531" s="5" t="s">
        <v>50</v>
      </c>
      <c r="C3531" s="5" t="s">
        <v>9</v>
      </c>
      <c r="D3531" s="5" t="s">
        <v>33</v>
      </c>
      <c r="E3531" s="6">
        <v>44985</v>
      </c>
      <c r="F3531" s="5">
        <v>576.17999999999995</v>
      </c>
      <c r="G3531" s="5" t="s">
        <v>81</v>
      </c>
      <c r="H3531" s="6">
        <v>44995</v>
      </c>
    </row>
    <row r="3532" spans="1:8" x14ac:dyDescent="0.25">
      <c r="A3532" s="5">
        <v>3531</v>
      </c>
      <c r="B3532" s="5" t="s">
        <v>64</v>
      </c>
      <c r="C3532" s="5" t="s">
        <v>15</v>
      </c>
      <c r="D3532" s="5" t="s">
        <v>32</v>
      </c>
      <c r="E3532" s="6">
        <v>45012</v>
      </c>
      <c r="F3532" s="5">
        <v>100.52</v>
      </c>
      <c r="G3532" s="5" t="s">
        <v>82</v>
      </c>
      <c r="H3532" s="5" t="s">
        <v>83</v>
      </c>
    </row>
    <row r="3533" spans="1:8" x14ac:dyDescent="0.25">
      <c r="A3533" s="5">
        <v>3532</v>
      </c>
      <c r="B3533" s="5" t="s">
        <v>70</v>
      </c>
      <c r="C3533" s="5" t="s">
        <v>5</v>
      </c>
      <c r="D3533" s="5" t="s">
        <v>24</v>
      </c>
      <c r="E3533" s="6">
        <v>45420</v>
      </c>
      <c r="F3533" s="5">
        <v>790.87</v>
      </c>
      <c r="G3533" s="5" t="s">
        <v>82</v>
      </c>
      <c r="H3533" s="5" t="s">
        <v>83</v>
      </c>
    </row>
    <row r="3534" spans="1:8" x14ac:dyDescent="0.25">
      <c r="A3534" s="5">
        <v>3533</v>
      </c>
      <c r="B3534" s="5" t="s">
        <v>74</v>
      </c>
      <c r="C3534" s="5" t="s">
        <v>15</v>
      </c>
      <c r="D3534" s="5" t="s">
        <v>24</v>
      </c>
      <c r="E3534" s="6">
        <v>44900</v>
      </c>
      <c r="F3534" s="5">
        <v>466.01</v>
      </c>
      <c r="G3534" s="5" t="s">
        <v>81</v>
      </c>
      <c r="H3534" s="6">
        <v>44920</v>
      </c>
    </row>
    <row r="3535" spans="1:8" x14ac:dyDescent="0.25">
      <c r="A3535" s="5">
        <v>3534</v>
      </c>
      <c r="B3535" s="5" t="s">
        <v>72</v>
      </c>
      <c r="C3535" s="5" t="s">
        <v>10</v>
      </c>
      <c r="D3535" s="5" t="s">
        <v>24</v>
      </c>
      <c r="E3535" s="6">
        <v>45143</v>
      </c>
      <c r="F3535" s="5">
        <v>928.31</v>
      </c>
      <c r="G3535" s="5" t="s">
        <v>81</v>
      </c>
      <c r="H3535" s="6">
        <v>45149</v>
      </c>
    </row>
    <row r="3536" spans="1:8" x14ac:dyDescent="0.25">
      <c r="A3536" s="5">
        <v>3535</v>
      </c>
      <c r="B3536" s="5" t="s">
        <v>50</v>
      </c>
      <c r="C3536" s="5" t="s">
        <v>9</v>
      </c>
      <c r="D3536" s="5" t="s">
        <v>29</v>
      </c>
      <c r="E3536" s="6">
        <v>45067</v>
      </c>
      <c r="F3536" s="5">
        <v>410.35</v>
      </c>
      <c r="G3536" s="5" t="s">
        <v>82</v>
      </c>
      <c r="H3536" s="5" t="s">
        <v>83</v>
      </c>
    </row>
    <row r="3537" spans="1:8" x14ac:dyDescent="0.25">
      <c r="A3537" s="5">
        <v>3536</v>
      </c>
      <c r="B3537" s="5" t="s">
        <v>62</v>
      </c>
      <c r="C3537" s="5" t="s">
        <v>5</v>
      </c>
      <c r="D3537" s="5" t="s">
        <v>29</v>
      </c>
      <c r="E3537" s="6">
        <v>44822</v>
      </c>
      <c r="F3537" s="5">
        <v>123.2</v>
      </c>
      <c r="G3537" s="5" t="s">
        <v>82</v>
      </c>
      <c r="H3537" s="5" t="s">
        <v>83</v>
      </c>
    </row>
    <row r="3538" spans="1:8" x14ac:dyDescent="0.25">
      <c r="A3538" s="5">
        <v>3537</v>
      </c>
      <c r="B3538" s="5" t="s">
        <v>54</v>
      </c>
      <c r="C3538" s="5" t="s">
        <v>2</v>
      </c>
      <c r="D3538" s="5" t="s">
        <v>26</v>
      </c>
      <c r="E3538" s="6">
        <v>45317</v>
      </c>
      <c r="F3538" s="5">
        <v>517.62</v>
      </c>
      <c r="G3538" s="5" t="s">
        <v>81</v>
      </c>
      <c r="H3538" s="6">
        <v>45318</v>
      </c>
    </row>
    <row r="3539" spans="1:8" x14ac:dyDescent="0.25">
      <c r="A3539" s="5">
        <v>3538</v>
      </c>
      <c r="B3539" s="5" t="s">
        <v>66</v>
      </c>
      <c r="C3539" s="5" t="s">
        <v>2</v>
      </c>
      <c r="D3539" s="5" t="s">
        <v>20</v>
      </c>
      <c r="E3539" s="6">
        <v>45341</v>
      </c>
      <c r="F3539" s="5">
        <v>638.17999999999995</v>
      </c>
      <c r="G3539" s="5" t="s">
        <v>81</v>
      </c>
      <c r="H3539" s="6">
        <v>45342</v>
      </c>
    </row>
    <row r="3540" spans="1:8" x14ac:dyDescent="0.25">
      <c r="A3540" s="5">
        <v>3539</v>
      </c>
      <c r="B3540" s="5" t="s">
        <v>38</v>
      </c>
      <c r="C3540" s="5" t="s">
        <v>7</v>
      </c>
      <c r="D3540" s="5" t="s">
        <v>26</v>
      </c>
      <c r="E3540" s="6">
        <v>45241</v>
      </c>
      <c r="F3540" s="5">
        <v>331.42</v>
      </c>
      <c r="G3540" s="5" t="s">
        <v>81</v>
      </c>
      <c r="H3540" s="6">
        <v>45249</v>
      </c>
    </row>
    <row r="3541" spans="1:8" x14ac:dyDescent="0.25">
      <c r="A3541" s="5">
        <v>3540</v>
      </c>
      <c r="B3541" s="5" t="s">
        <v>60</v>
      </c>
      <c r="C3541" s="5" t="s">
        <v>15</v>
      </c>
      <c r="D3541" s="5" t="s">
        <v>22</v>
      </c>
      <c r="E3541" s="6">
        <v>45290</v>
      </c>
      <c r="F3541" s="5">
        <v>125</v>
      </c>
      <c r="G3541" s="5" t="s">
        <v>81</v>
      </c>
      <c r="H3541" s="6">
        <v>45310</v>
      </c>
    </row>
    <row r="3542" spans="1:8" x14ac:dyDescent="0.25">
      <c r="A3542" s="5">
        <v>3541</v>
      </c>
      <c r="B3542" s="5" t="s">
        <v>58</v>
      </c>
      <c r="C3542" s="5" t="s">
        <v>15</v>
      </c>
      <c r="D3542" s="5" t="s">
        <v>28</v>
      </c>
      <c r="E3542" s="6">
        <v>44971</v>
      </c>
      <c r="F3542" s="5">
        <v>192.77</v>
      </c>
      <c r="G3542" s="5" t="s">
        <v>81</v>
      </c>
      <c r="H3542" s="6">
        <v>44991</v>
      </c>
    </row>
    <row r="3543" spans="1:8" x14ac:dyDescent="0.25">
      <c r="A3543" s="5">
        <v>3542</v>
      </c>
      <c r="B3543" s="5" t="s">
        <v>68</v>
      </c>
      <c r="C3543" s="5" t="s">
        <v>13</v>
      </c>
      <c r="D3543" s="5" t="s">
        <v>20</v>
      </c>
      <c r="E3543" s="6">
        <v>45247</v>
      </c>
      <c r="F3543" s="5">
        <v>465.98</v>
      </c>
      <c r="G3543" s="5" t="s">
        <v>81</v>
      </c>
      <c r="H3543" s="6">
        <v>45262</v>
      </c>
    </row>
    <row r="3544" spans="1:8" x14ac:dyDescent="0.25">
      <c r="A3544" s="5">
        <v>3543</v>
      </c>
      <c r="B3544" s="5" t="s">
        <v>42</v>
      </c>
      <c r="C3544" s="5" t="s">
        <v>13</v>
      </c>
      <c r="D3544" s="5" t="s">
        <v>29</v>
      </c>
      <c r="E3544" s="6">
        <v>45129</v>
      </c>
      <c r="F3544" s="5">
        <v>881.96</v>
      </c>
      <c r="G3544" s="5" t="s">
        <v>81</v>
      </c>
      <c r="H3544" s="6">
        <v>45144</v>
      </c>
    </row>
    <row r="3545" spans="1:8" x14ac:dyDescent="0.25">
      <c r="A3545" s="5">
        <v>3544</v>
      </c>
      <c r="B3545" s="5" t="s">
        <v>58</v>
      </c>
      <c r="C3545" s="5" t="s">
        <v>14</v>
      </c>
      <c r="D3545" s="5" t="s">
        <v>24</v>
      </c>
      <c r="E3545" s="6">
        <v>45076</v>
      </c>
      <c r="F3545" s="5">
        <v>867.83</v>
      </c>
      <c r="G3545" s="5" t="s">
        <v>81</v>
      </c>
      <c r="H3545" s="6">
        <v>45094</v>
      </c>
    </row>
    <row r="3546" spans="1:8" x14ac:dyDescent="0.25">
      <c r="A3546" s="5">
        <v>3545</v>
      </c>
      <c r="B3546" s="5" t="s">
        <v>56</v>
      </c>
      <c r="C3546" s="5" t="s">
        <v>7</v>
      </c>
      <c r="D3546" s="5" t="s">
        <v>20</v>
      </c>
      <c r="E3546" s="6">
        <v>45304</v>
      </c>
      <c r="F3546" s="5">
        <v>495.19</v>
      </c>
      <c r="G3546" s="5" t="s">
        <v>81</v>
      </c>
      <c r="H3546" s="6">
        <v>45312</v>
      </c>
    </row>
    <row r="3547" spans="1:8" x14ac:dyDescent="0.25">
      <c r="A3547" s="5">
        <v>3546</v>
      </c>
      <c r="B3547" s="5" t="s">
        <v>74</v>
      </c>
      <c r="C3547" s="5" t="s">
        <v>13</v>
      </c>
      <c r="D3547" s="5" t="s">
        <v>26</v>
      </c>
      <c r="E3547" s="6">
        <v>45073</v>
      </c>
      <c r="F3547" s="5">
        <v>398.89</v>
      </c>
      <c r="G3547" s="5" t="s">
        <v>81</v>
      </c>
      <c r="H3547" s="6">
        <v>45088</v>
      </c>
    </row>
    <row r="3548" spans="1:8" x14ac:dyDescent="0.25">
      <c r="A3548" s="5">
        <v>3547</v>
      </c>
      <c r="B3548" s="5" t="s">
        <v>44</v>
      </c>
      <c r="C3548" s="5" t="s">
        <v>4</v>
      </c>
      <c r="D3548" s="5" t="s">
        <v>32</v>
      </c>
      <c r="E3548" s="6">
        <v>45351</v>
      </c>
      <c r="F3548" s="5">
        <v>848.9</v>
      </c>
      <c r="G3548" s="5" t="s">
        <v>82</v>
      </c>
      <c r="H3548" s="5" t="s">
        <v>83</v>
      </c>
    </row>
    <row r="3549" spans="1:8" x14ac:dyDescent="0.25">
      <c r="A3549" s="5">
        <v>3548</v>
      </c>
      <c r="B3549" s="5" t="s">
        <v>42</v>
      </c>
      <c r="C3549" s="5" t="s">
        <v>11</v>
      </c>
      <c r="D3549" s="5" t="s">
        <v>26</v>
      </c>
      <c r="E3549" s="6">
        <v>45235</v>
      </c>
      <c r="F3549" s="5">
        <v>253.62</v>
      </c>
      <c r="G3549" s="5" t="s">
        <v>81</v>
      </c>
      <c r="H3549" s="6">
        <v>45247</v>
      </c>
    </row>
    <row r="3550" spans="1:8" x14ac:dyDescent="0.25">
      <c r="A3550" s="5">
        <v>3549</v>
      </c>
      <c r="B3550" s="5" t="s">
        <v>52</v>
      </c>
      <c r="C3550" s="5" t="s">
        <v>10</v>
      </c>
      <c r="D3550" s="5" t="s">
        <v>20</v>
      </c>
      <c r="E3550" s="6">
        <v>45232</v>
      </c>
      <c r="F3550" s="5">
        <v>967.47</v>
      </c>
      <c r="G3550" s="5" t="s">
        <v>81</v>
      </c>
      <c r="H3550" s="6">
        <v>45238</v>
      </c>
    </row>
    <row r="3551" spans="1:8" x14ac:dyDescent="0.25">
      <c r="A3551" s="5">
        <v>3550</v>
      </c>
      <c r="B3551" s="5" t="s">
        <v>50</v>
      </c>
      <c r="C3551" s="5" t="s">
        <v>7</v>
      </c>
      <c r="D3551" s="5" t="s">
        <v>28</v>
      </c>
      <c r="E3551" s="6">
        <v>45214</v>
      </c>
      <c r="F3551" s="5">
        <v>303.37</v>
      </c>
      <c r="G3551" s="5" t="s">
        <v>81</v>
      </c>
      <c r="H3551" s="6">
        <v>45222</v>
      </c>
    </row>
    <row r="3552" spans="1:8" x14ac:dyDescent="0.25">
      <c r="A3552" s="5">
        <v>3551</v>
      </c>
      <c r="B3552" s="5" t="s">
        <v>46</v>
      </c>
      <c r="C3552" s="5" t="s">
        <v>14</v>
      </c>
      <c r="D3552" s="5" t="s">
        <v>22</v>
      </c>
      <c r="E3552" s="6">
        <v>45067</v>
      </c>
      <c r="F3552" s="5">
        <v>260.02999999999997</v>
      </c>
      <c r="G3552" s="5" t="s">
        <v>82</v>
      </c>
      <c r="H3552" s="5" t="s">
        <v>83</v>
      </c>
    </row>
    <row r="3553" spans="1:8" x14ac:dyDescent="0.25">
      <c r="A3553" s="5">
        <v>3552</v>
      </c>
      <c r="B3553" s="5" t="s">
        <v>74</v>
      </c>
      <c r="C3553" s="5" t="s">
        <v>5</v>
      </c>
      <c r="D3553" s="5" t="s">
        <v>30</v>
      </c>
      <c r="E3553" s="6">
        <v>45230</v>
      </c>
      <c r="F3553" s="5">
        <v>247.5</v>
      </c>
      <c r="G3553" s="5" t="s">
        <v>81</v>
      </c>
      <c r="H3553" s="6">
        <v>45234</v>
      </c>
    </row>
    <row r="3554" spans="1:8" x14ac:dyDescent="0.25">
      <c r="A3554" s="5">
        <v>3553</v>
      </c>
      <c r="B3554" s="5" t="s">
        <v>66</v>
      </c>
      <c r="C3554" s="5" t="s">
        <v>2</v>
      </c>
      <c r="D3554" s="5" t="s">
        <v>32</v>
      </c>
      <c r="E3554" s="6">
        <v>45192</v>
      </c>
      <c r="F3554" s="5">
        <v>350.31</v>
      </c>
      <c r="G3554" s="5" t="s">
        <v>82</v>
      </c>
      <c r="H3554" s="5" t="s">
        <v>83</v>
      </c>
    </row>
    <row r="3555" spans="1:8" x14ac:dyDescent="0.25">
      <c r="A3555" s="5">
        <v>3554</v>
      </c>
      <c r="B3555" s="5" t="s">
        <v>60</v>
      </c>
      <c r="C3555" s="5" t="s">
        <v>14</v>
      </c>
      <c r="D3555" s="5" t="s">
        <v>22</v>
      </c>
      <c r="E3555" s="6">
        <v>44857</v>
      </c>
      <c r="F3555" s="5">
        <v>352.8</v>
      </c>
      <c r="G3555" s="5" t="s">
        <v>82</v>
      </c>
      <c r="H3555" s="5" t="s">
        <v>83</v>
      </c>
    </row>
    <row r="3556" spans="1:8" x14ac:dyDescent="0.25">
      <c r="A3556" s="5">
        <v>3555</v>
      </c>
      <c r="B3556" s="5" t="s">
        <v>64</v>
      </c>
      <c r="C3556" s="5" t="s">
        <v>7</v>
      </c>
      <c r="D3556" s="5" t="s">
        <v>24</v>
      </c>
      <c r="E3556" s="6">
        <v>45082</v>
      </c>
      <c r="F3556" s="5">
        <v>228.9</v>
      </c>
      <c r="G3556" s="5" t="s">
        <v>82</v>
      </c>
      <c r="H3556" s="5" t="s">
        <v>83</v>
      </c>
    </row>
    <row r="3557" spans="1:8" x14ac:dyDescent="0.25">
      <c r="A3557" s="5">
        <v>3556</v>
      </c>
      <c r="B3557" s="5" t="s">
        <v>52</v>
      </c>
      <c r="C3557" s="5" t="s">
        <v>5</v>
      </c>
      <c r="D3557" s="5" t="s">
        <v>20</v>
      </c>
      <c r="E3557" s="6">
        <v>45418</v>
      </c>
      <c r="F3557" s="5">
        <v>977.26</v>
      </c>
      <c r="G3557" s="5" t="s">
        <v>82</v>
      </c>
      <c r="H3557" s="5" t="s">
        <v>83</v>
      </c>
    </row>
    <row r="3558" spans="1:8" x14ac:dyDescent="0.25">
      <c r="A3558" s="5">
        <v>3557</v>
      </c>
      <c r="B3558" s="5" t="s">
        <v>38</v>
      </c>
      <c r="C3558" s="5" t="s">
        <v>9</v>
      </c>
      <c r="D3558" s="5" t="s">
        <v>29</v>
      </c>
      <c r="E3558" s="6">
        <v>45037</v>
      </c>
      <c r="F3558" s="5">
        <v>812.9</v>
      </c>
      <c r="G3558" s="5" t="s">
        <v>81</v>
      </c>
      <c r="H3558" s="6">
        <v>45047</v>
      </c>
    </row>
    <row r="3559" spans="1:8" x14ac:dyDescent="0.25">
      <c r="A3559" s="5">
        <v>3558</v>
      </c>
      <c r="B3559" s="5" t="s">
        <v>52</v>
      </c>
      <c r="C3559" s="5" t="s">
        <v>15</v>
      </c>
      <c r="D3559" s="5" t="s">
        <v>28</v>
      </c>
      <c r="E3559" s="6">
        <v>45094</v>
      </c>
      <c r="F3559" s="5">
        <v>498</v>
      </c>
      <c r="G3559" s="5" t="s">
        <v>81</v>
      </c>
      <c r="H3559" s="6">
        <v>45114</v>
      </c>
    </row>
    <row r="3560" spans="1:8" x14ac:dyDescent="0.25">
      <c r="A3560" s="5">
        <v>3559</v>
      </c>
      <c r="B3560" s="5" t="s">
        <v>74</v>
      </c>
      <c r="C3560" s="5" t="s">
        <v>13</v>
      </c>
      <c r="D3560" s="5" t="s">
        <v>31</v>
      </c>
      <c r="E3560" s="6">
        <v>45068</v>
      </c>
      <c r="F3560" s="5">
        <v>667.38</v>
      </c>
      <c r="G3560" s="5" t="s">
        <v>81</v>
      </c>
      <c r="H3560" s="6">
        <v>45083</v>
      </c>
    </row>
    <row r="3561" spans="1:8" x14ac:dyDescent="0.25">
      <c r="A3561" s="5">
        <v>3560</v>
      </c>
      <c r="B3561" s="5" t="s">
        <v>46</v>
      </c>
      <c r="C3561" s="5" t="s">
        <v>2</v>
      </c>
      <c r="D3561" s="5" t="s">
        <v>22</v>
      </c>
      <c r="E3561" s="6">
        <v>45138</v>
      </c>
      <c r="F3561" s="5">
        <v>925.64</v>
      </c>
      <c r="G3561" s="5" t="s">
        <v>82</v>
      </c>
      <c r="H3561" s="5" t="s">
        <v>83</v>
      </c>
    </row>
    <row r="3562" spans="1:8" x14ac:dyDescent="0.25">
      <c r="A3562" s="5">
        <v>3561</v>
      </c>
      <c r="B3562" s="5" t="s">
        <v>66</v>
      </c>
      <c r="C3562" s="5" t="s">
        <v>13</v>
      </c>
      <c r="D3562" s="5" t="s">
        <v>22</v>
      </c>
      <c r="E3562" s="6">
        <v>45259</v>
      </c>
      <c r="F3562" s="5">
        <v>421.6</v>
      </c>
      <c r="G3562" s="5" t="s">
        <v>81</v>
      </c>
      <c r="H3562" s="6">
        <v>45274</v>
      </c>
    </row>
    <row r="3563" spans="1:8" x14ac:dyDescent="0.25">
      <c r="A3563" s="5">
        <v>3562</v>
      </c>
      <c r="B3563" s="5" t="s">
        <v>58</v>
      </c>
      <c r="C3563" s="5" t="s">
        <v>14</v>
      </c>
      <c r="D3563" s="5" t="s">
        <v>20</v>
      </c>
      <c r="E3563" s="6">
        <v>45070</v>
      </c>
      <c r="F3563" s="5">
        <v>143.91</v>
      </c>
      <c r="G3563" s="5" t="s">
        <v>81</v>
      </c>
      <c r="H3563" s="6">
        <v>45088</v>
      </c>
    </row>
    <row r="3564" spans="1:8" x14ac:dyDescent="0.25">
      <c r="A3564" s="5">
        <v>3563</v>
      </c>
      <c r="B3564" s="5" t="s">
        <v>60</v>
      </c>
      <c r="C3564" s="5" t="s">
        <v>9</v>
      </c>
      <c r="D3564" s="5" t="s">
        <v>28</v>
      </c>
      <c r="E3564" s="6">
        <v>44789</v>
      </c>
      <c r="F3564" s="5">
        <v>617.96</v>
      </c>
      <c r="G3564" s="5" t="s">
        <v>82</v>
      </c>
      <c r="H3564" s="5" t="s">
        <v>83</v>
      </c>
    </row>
    <row r="3565" spans="1:8" x14ac:dyDescent="0.25">
      <c r="A3565" s="5">
        <v>3564</v>
      </c>
      <c r="B3565" s="5" t="s">
        <v>40</v>
      </c>
      <c r="C3565" s="5" t="s">
        <v>14</v>
      </c>
      <c r="D3565" s="5" t="s">
        <v>31</v>
      </c>
      <c r="E3565" s="6">
        <v>44941</v>
      </c>
      <c r="F3565" s="5">
        <v>342.94</v>
      </c>
      <c r="G3565" s="5" t="s">
        <v>81</v>
      </c>
      <c r="H3565" s="6">
        <v>44959</v>
      </c>
    </row>
    <row r="3566" spans="1:8" x14ac:dyDescent="0.25">
      <c r="A3566" s="5">
        <v>3565</v>
      </c>
      <c r="B3566" s="5" t="s">
        <v>40</v>
      </c>
      <c r="C3566" s="5" t="s">
        <v>7</v>
      </c>
      <c r="D3566" s="5" t="s">
        <v>33</v>
      </c>
      <c r="E3566" s="6">
        <v>45068</v>
      </c>
      <c r="F3566" s="5">
        <v>967.46</v>
      </c>
      <c r="G3566" s="5" t="s">
        <v>81</v>
      </c>
      <c r="H3566" s="6">
        <v>45076</v>
      </c>
    </row>
    <row r="3567" spans="1:8" x14ac:dyDescent="0.25">
      <c r="A3567" s="5">
        <v>3566</v>
      </c>
      <c r="B3567" s="5" t="s">
        <v>46</v>
      </c>
      <c r="C3567" s="5" t="s">
        <v>15</v>
      </c>
      <c r="D3567" s="5" t="s">
        <v>31</v>
      </c>
      <c r="E3567" s="6">
        <v>44967</v>
      </c>
      <c r="F3567" s="5">
        <v>884.52</v>
      </c>
      <c r="G3567" s="5" t="s">
        <v>81</v>
      </c>
      <c r="H3567" s="6">
        <v>44987</v>
      </c>
    </row>
    <row r="3568" spans="1:8" x14ac:dyDescent="0.25">
      <c r="A3568" s="5">
        <v>3567</v>
      </c>
      <c r="B3568" s="5" t="s">
        <v>54</v>
      </c>
      <c r="C3568" s="5" t="s">
        <v>11</v>
      </c>
      <c r="D3568" s="5" t="s">
        <v>29</v>
      </c>
      <c r="E3568" s="6">
        <v>44998</v>
      </c>
      <c r="F3568" s="5">
        <v>961.2</v>
      </c>
      <c r="G3568" s="5" t="s">
        <v>81</v>
      </c>
      <c r="H3568" s="6">
        <v>45010</v>
      </c>
    </row>
    <row r="3569" spans="1:8" x14ac:dyDescent="0.25">
      <c r="A3569" s="5">
        <v>3568</v>
      </c>
      <c r="B3569" s="5" t="s">
        <v>66</v>
      </c>
      <c r="C3569" s="5" t="s">
        <v>4</v>
      </c>
      <c r="D3569" s="5" t="s">
        <v>29</v>
      </c>
      <c r="E3569" s="6">
        <v>45382</v>
      </c>
      <c r="F3569" s="5">
        <v>804.83</v>
      </c>
      <c r="G3569" s="5" t="s">
        <v>81</v>
      </c>
      <c r="H3569" s="6">
        <v>45384</v>
      </c>
    </row>
    <row r="3570" spans="1:8" x14ac:dyDescent="0.25">
      <c r="A3570" s="5">
        <v>3569</v>
      </c>
      <c r="B3570" s="5" t="s">
        <v>54</v>
      </c>
      <c r="C3570" s="5" t="s">
        <v>14</v>
      </c>
      <c r="D3570" s="5" t="s">
        <v>22</v>
      </c>
      <c r="E3570" s="6">
        <v>44879</v>
      </c>
      <c r="F3570" s="5">
        <v>948.54</v>
      </c>
      <c r="G3570" s="5" t="s">
        <v>82</v>
      </c>
      <c r="H3570" s="5" t="s">
        <v>83</v>
      </c>
    </row>
    <row r="3571" spans="1:8" x14ac:dyDescent="0.25">
      <c r="A3571" s="5">
        <v>3570</v>
      </c>
      <c r="B3571" s="5" t="s">
        <v>60</v>
      </c>
      <c r="C3571" s="5" t="s">
        <v>13</v>
      </c>
      <c r="D3571" s="5" t="s">
        <v>24</v>
      </c>
      <c r="E3571" s="6">
        <v>45311</v>
      </c>
      <c r="F3571" s="5">
        <v>341.27</v>
      </c>
      <c r="G3571" s="5" t="s">
        <v>82</v>
      </c>
      <c r="H3571" s="5" t="s">
        <v>83</v>
      </c>
    </row>
    <row r="3572" spans="1:8" x14ac:dyDescent="0.25">
      <c r="A3572" s="5">
        <v>3571</v>
      </c>
      <c r="B3572" s="5" t="s">
        <v>70</v>
      </c>
      <c r="C3572" s="5" t="s">
        <v>5</v>
      </c>
      <c r="D3572" s="5" t="s">
        <v>28</v>
      </c>
      <c r="E3572" s="6">
        <v>45041</v>
      </c>
      <c r="F3572" s="5">
        <v>800.25</v>
      </c>
      <c r="G3572" s="5" t="s">
        <v>82</v>
      </c>
      <c r="H3572" s="5" t="s">
        <v>83</v>
      </c>
    </row>
    <row r="3573" spans="1:8" x14ac:dyDescent="0.25">
      <c r="A3573" s="5">
        <v>3572</v>
      </c>
      <c r="B3573" s="5" t="s">
        <v>38</v>
      </c>
      <c r="C3573" s="5" t="s">
        <v>2</v>
      </c>
      <c r="D3573" s="5" t="s">
        <v>32</v>
      </c>
      <c r="E3573" s="6">
        <v>45003</v>
      </c>
      <c r="F3573" s="5">
        <v>194.78</v>
      </c>
      <c r="G3573" s="5" t="s">
        <v>81</v>
      </c>
      <c r="H3573" s="6">
        <v>45004</v>
      </c>
    </row>
    <row r="3574" spans="1:8" x14ac:dyDescent="0.25">
      <c r="A3574" s="5">
        <v>3573</v>
      </c>
      <c r="B3574" s="5" t="s">
        <v>72</v>
      </c>
      <c r="C3574" s="5" t="s">
        <v>5</v>
      </c>
      <c r="D3574" s="5" t="s">
        <v>33</v>
      </c>
      <c r="E3574" s="6">
        <v>44887</v>
      </c>
      <c r="F3574" s="5">
        <v>974.34</v>
      </c>
      <c r="G3574" s="5" t="s">
        <v>82</v>
      </c>
      <c r="H3574" s="5" t="s">
        <v>83</v>
      </c>
    </row>
    <row r="3575" spans="1:8" x14ac:dyDescent="0.25">
      <c r="A3575" s="5">
        <v>3574</v>
      </c>
      <c r="B3575" s="5" t="s">
        <v>60</v>
      </c>
      <c r="C3575" s="5" t="s">
        <v>2</v>
      </c>
      <c r="D3575" s="5" t="s">
        <v>29</v>
      </c>
      <c r="E3575" s="6">
        <v>44807</v>
      </c>
      <c r="F3575" s="5">
        <v>176.53</v>
      </c>
      <c r="G3575" s="5" t="s">
        <v>81</v>
      </c>
      <c r="H3575" s="6">
        <v>44808</v>
      </c>
    </row>
    <row r="3576" spans="1:8" x14ac:dyDescent="0.25">
      <c r="A3576" s="5">
        <v>3575</v>
      </c>
      <c r="B3576" s="5" t="s">
        <v>44</v>
      </c>
      <c r="C3576" s="5" t="s">
        <v>7</v>
      </c>
      <c r="D3576" s="5" t="s">
        <v>32</v>
      </c>
      <c r="E3576" s="6">
        <v>45283</v>
      </c>
      <c r="F3576" s="5">
        <v>328.3</v>
      </c>
      <c r="G3576" s="5" t="s">
        <v>81</v>
      </c>
      <c r="H3576" s="6">
        <v>45291</v>
      </c>
    </row>
    <row r="3577" spans="1:8" x14ac:dyDescent="0.25">
      <c r="A3577" s="5">
        <v>3576</v>
      </c>
      <c r="B3577" s="5" t="s">
        <v>50</v>
      </c>
      <c r="C3577" s="5" t="s">
        <v>4</v>
      </c>
      <c r="D3577" s="5" t="s">
        <v>28</v>
      </c>
      <c r="E3577" s="6">
        <v>45459</v>
      </c>
      <c r="F3577" s="5">
        <v>347.84</v>
      </c>
      <c r="G3577" s="5" t="s">
        <v>82</v>
      </c>
      <c r="H3577" s="5" t="s">
        <v>83</v>
      </c>
    </row>
    <row r="3578" spans="1:8" x14ac:dyDescent="0.25">
      <c r="A3578" s="5">
        <v>3577</v>
      </c>
      <c r="B3578" s="5" t="s">
        <v>70</v>
      </c>
      <c r="C3578" s="5" t="s">
        <v>10</v>
      </c>
      <c r="D3578" s="5" t="s">
        <v>29</v>
      </c>
      <c r="E3578" s="6">
        <v>44830</v>
      </c>
      <c r="F3578" s="5">
        <v>769</v>
      </c>
      <c r="G3578" s="5" t="s">
        <v>82</v>
      </c>
      <c r="H3578" s="5" t="s">
        <v>83</v>
      </c>
    </row>
    <row r="3579" spans="1:8" x14ac:dyDescent="0.25">
      <c r="A3579" s="5">
        <v>3578</v>
      </c>
      <c r="B3579" s="5" t="s">
        <v>38</v>
      </c>
      <c r="C3579" s="5" t="s">
        <v>7</v>
      </c>
      <c r="D3579" s="5" t="s">
        <v>24</v>
      </c>
      <c r="E3579" s="6">
        <v>45004</v>
      </c>
      <c r="F3579" s="5">
        <v>746.37</v>
      </c>
      <c r="G3579" s="5" t="s">
        <v>82</v>
      </c>
      <c r="H3579" s="5" t="s">
        <v>83</v>
      </c>
    </row>
    <row r="3580" spans="1:8" x14ac:dyDescent="0.25">
      <c r="A3580" s="5">
        <v>3579</v>
      </c>
      <c r="B3580" s="5" t="s">
        <v>60</v>
      </c>
      <c r="C3580" s="5" t="s">
        <v>4</v>
      </c>
      <c r="D3580" s="5" t="s">
        <v>33</v>
      </c>
      <c r="E3580" s="6">
        <v>45207</v>
      </c>
      <c r="F3580" s="5">
        <v>192.89</v>
      </c>
      <c r="G3580" s="5" t="s">
        <v>81</v>
      </c>
      <c r="H3580" s="6">
        <v>45209</v>
      </c>
    </row>
    <row r="3581" spans="1:8" x14ac:dyDescent="0.25">
      <c r="A3581" s="5">
        <v>3580</v>
      </c>
      <c r="B3581" s="5" t="s">
        <v>36</v>
      </c>
      <c r="C3581" s="5" t="s">
        <v>14</v>
      </c>
      <c r="D3581" s="5" t="s">
        <v>33</v>
      </c>
      <c r="E3581" s="6">
        <v>45469</v>
      </c>
      <c r="F3581" s="5">
        <v>554.5</v>
      </c>
      <c r="G3581" s="5" t="s">
        <v>82</v>
      </c>
      <c r="H3581" s="5" t="s">
        <v>83</v>
      </c>
    </row>
    <row r="3582" spans="1:8" x14ac:dyDescent="0.25">
      <c r="A3582" s="5">
        <v>3581</v>
      </c>
      <c r="B3582" s="5" t="s">
        <v>36</v>
      </c>
      <c r="C3582" s="5" t="s">
        <v>13</v>
      </c>
      <c r="D3582" s="5" t="s">
        <v>22</v>
      </c>
      <c r="E3582" s="6">
        <v>45250</v>
      </c>
      <c r="F3582" s="5">
        <v>851.81</v>
      </c>
      <c r="G3582" s="5" t="s">
        <v>81</v>
      </c>
      <c r="H3582" s="6">
        <v>45265</v>
      </c>
    </row>
    <row r="3583" spans="1:8" x14ac:dyDescent="0.25">
      <c r="A3583" s="5">
        <v>3582</v>
      </c>
      <c r="B3583" s="5" t="s">
        <v>74</v>
      </c>
      <c r="C3583" s="5" t="s">
        <v>7</v>
      </c>
      <c r="D3583" s="5" t="s">
        <v>26</v>
      </c>
      <c r="E3583" s="6">
        <v>44824</v>
      </c>
      <c r="F3583" s="5">
        <v>844.89</v>
      </c>
      <c r="G3583" s="5" t="s">
        <v>81</v>
      </c>
      <c r="H3583" s="6">
        <v>44832</v>
      </c>
    </row>
    <row r="3584" spans="1:8" x14ac:dyDescent="0.25">
      <c r="A3584" s="5">
        <v>3583</v>
      </c>
      <c r="B3584" s="5" t="s">
        <v>66</v>
      </c>
      <c r="C3584" s="5" t="s">
        <v>2</v>
      </c>
      <c r="D3584" s="5" t="s">
        <v>20</v>
      </c>
      <c r="E3584" s="6">
        <v>44852</v>
      </c>
      <c r="F3584" s="5">
        <v>335.78</v>
      </c>
      <c r="G3584" s="5" t="s">
        <v>81</v>
      </c>
      <c r="H3584" s="6">
        <v>44853</v>
      </c>
    </row>
    <row r="3585" spans="1:8" x14ac:dyDescent="0.25">
      <c r="A3585" s="5">
        <v>3584</v>
      </c>
      <c r="B3585" s="5" t="s">
        <v>40</v>
      </c>
      <c r="C3585" s="5" t="s">
        <v>5</v>
      </c>
      <c r="D3585" s="5" t="s">
        <v>32</v>
      </c>
      <c r="E3585" s="6">
        <v>45195</v>
      </c>
      <c r="F3585" s="5">
        <v>756.45</v>
      </c>
      <c r="G3585" s="5" t="s">
        <v>81</v>
      </c>
      <c r="H3585" s="6">
        <v>45199</v>
      </c>
    </row>
    <row r="3586" spans="1:8" x14ac:dyDescent="0.25">
      <c r="A3586" s="5">
        <v>3585</v>
      </c>
      <c r="B3586" s="5" t="s">
        <v>36</v>
      </c>
      <c r="C3586" s="5" t="s">
        <v>15</v>
      </c>
      <c r="D3586" s="5" t="s">
        <v>24</v>
      </c>
      <c r="E3586" s="6">
        <v>45487</v>
      </c>
      <c r="F3586" s="5">
        <v>967.68</v>
      </c>
      <c r="G3586" s="5" t="s">
        <v>81</v>
      </c>
      <c r="H3586" s="6">
        <v>45507</v>
      </c>
    </row>
    <row r="3587" spans="1:8" x14ac:dyDescent="0.25">
      <c r="A3587" s="5">
        <v>3586</v>
      </c>
      <c r="B3587" s="5" t="s">
        <v>68</v>
      </c>
      <c r="C3587" s="5" t="s">
        <v>14</v>
      </c>
      <c r="D3587" s="5" t="s">
        <v>28</v>
      </c>
      <c r="E3587" s="6">
        <v>44801</v>
      </c>
      <c r="F3587" s="5">
        <v>103.64</v>
      </c>
      <c r="G3587" s="5" t="s">
        <v>81</v>
      </c>
      <c r="H3587" s="6">
        <v>44819</v>
      </c>
    </row>
    <row r="3588" spans="1:8" x14ac:dyDescent="0.25">
      <c r="A3588" s="5">
        <v>3587</v>
      </c>
      <c r="B3588" s="5" t="s">
        <v>50</v>
      </c>
      <c r="C3588" s="5" t="s">
        <v>9</v>
      </c>
      <c r="D3588" s="5" t="s">
        <v>22</v>
      </c>
      <c r="E3588" s="6">
        <v>45436</v>
      </c>
      <c r="F3588" s="5">
        <v>873.44</v>
      </c>
      <c r="G3588" s="5" t="s">
        <v>82</v>
      </c>
      <c r="H3588" s="5" t="s">
        <v>83</v>
      </c>
    </row>
    <row r="3589" spans="1:8" x14ac:dyDescent="0.25">
      <c r="A3589" s="5">
        <v>3588</v>
      </c>
      <c r="B3589" s="5" t="s">
        <v>70</v>
      </c>
      <c r="C3589" s="5" t="s">
        <v>13</v>
      </c>
      <c r="D3589" s="5" t="s">
        <v>26</v>
      </c>
      <c r="E3589" s="6">
        <v>45303</v>
      </c>
      <c r="F3589" s="5">
        <v>274.2</v>
      </c>
      <c r="G3589" s="5" t="s">
        <v>81</v>
      </c>
      <c r="H3589" s="6">
        <v>45318</v>
      </c>
    </row>
    <row r="3590" spans="1:8" x14ac:dyDescent="0.25">
      <c r="A3590" s="5">
        <v>3589</v>
      </c>
      <c r="B3590" s="5" t="s">
        <v>54</v>
      </c>
      <c r="C3590" s="5" t="s">
        <v>15</v>
      </c>
      <c r="D3590" s="5" t="s">
        <v>28</v>
      </c>
      <c r="E3590" s="6">
        <v>45447</v>
      </c>
      <c r="F3590" s="5">
        <v>949.87</v>
      </c>
      <c r="G3590" s="5" t="s">
        <v>82</v>
      </c>
      <c r="H3590" s="5" t="s">
        <v>83</v>
      </c>
    </row>
    <row r="3591" spans="1:8" x14ac:dyDescent="0.25">
      <c r="A3591" s="5">
        <v>3590</v>
      </c>
      <c r="B3591" s="5" t="s">
        <v>66</v>
      </c>
      <c r="C3591" s="5" t="s">
        <v>14</v>
      </c>
      <c r="D3591" s="5" t="s">
        <v>29</v>
      </c>
      <c r="E3591" s="6">
        <v>45398</v>
      </c>
      <c r="F3591" s="5">
        <v>504.51</v>
      </c>
      <c r="G3591" s="5" t="s">
        <v>82</v>
      </c>
      <c r="H3591" s="5" t="s">
        <v>83</v>
      </c>
    </row>
    <row r="3592" spans="1:8" x14ac:dyDescent="0.25">
      <c r="A3592" s="5">
        <v>3591</v>
      </c>
      <c r="B3592" s="5" t="s">
        <v>66</v>
      </c>
      <c r="C3592" s="5" t="s">
        <v>4</v>
      </c>
      <c r="D3592" s="5" t="s">
        <v>31</v>
      </c>
      <c r="E3592" s="6">
        <v>45365</v>
      </c>
      <c r="F3592" s="5">
        <v>188.6</v>
      </c>
      <c r="G3592" s="5" t="s">
        <v>81</v>
      </c>
      <c r="H3592" s="6">
        <v>45367</v>
      </c>
    </row>
    <row r="3593" spans="1:8" x14ac:dyDescent="0.25">
      <c r="A3593" s="5">
        <v>3592</v>
      </c>
      <c r="B3593" s="5" t="s">
        <v>46</v>
      </c>
      <c r="C3593" s="5" t="s">
        <v>9</v>
      </c>
      <c r="D3593" s="5" t="s">
        <v>20</v>
      </c>
      <c r="E3593" s="6">
        <v>45063</v>
      </c>
      <c r="F3593" s="5">
        <v>616.79999999999995</v>
      </c>
      <c r="G3593" s="5" t="s">
        <v>81</v>
      </c>
      <c r="H3593" s="6">
        <v>45073</v>
      </c>
    </row>
    <row r="3594" spans="1:8" x14ac:dyDescent="0.25">
      <c r="A3594" s="5">
        <v>3593</v>
      </c>
      <c r="B3594" s="5" t="s">
        <v>54</v>
      </c>
      <c r="C3594" s="5" t="s">
        <v>4</v>
      </c>
      <c r="D3594" s="5" t="s">
        <v>24</v>
      </c>
      <c r="E3594" s="6">
        <v>44893</v>
      </c>
      <c r="F3594" s="5">
        <v>986.23</v>
      </c>
      <c r="G3594" s="5" t="s">
        <v>81</v>
      </c>
      <c r="H3594" s="6">
        <v>44895</v>
      </c>
    </row>
    <row r="3595" spans="1:8" x14ac:dyDescent="0.25">
      <c r="A3595" s="5">
        <v>3594</v>
      </c>
      <c r="B3595" s="5" t="s">
        <v>50</v>
      </c>
      <c r="C3595" s="5" t="s">
        <v>11</v>
      </c>
      <c r="D3595" s="5" t="s">
        <v>26</v>
      </c>
      <c r="E3595" s="6">
        <v>45177</v>
      </c>
      <c r="F3595" s="5">
        <v>696.08</v>
      </c>
      <c r="G3595" s="5" t="s">
        <v>81</v>
      </c>
      <c r="H3595" s="6">
        <v>45189</v>
      </c>
    </row>
    <row r="3596" spans="1:8" x14ac:dyDescent="0.25">
      <c r="A3596" s="5">
        <v>3595</v>
      </c>
      <c r="B3596" s="5" t="s">
        <v>36</v>
      </c>
      <c r="C3596" s="5" t="s">
        <v>15</v>
      </c>
      <c r="D3596" s="5" t="s">
        <v>26</v>
      </c>
      <c r="E3596" s="6">
        <v>44834</v>
      </c>
      <c r="F3596" s="5">
        <v>346.51</v>
      </c>
      <c r="G3596" s="5" t="s">
        <v>82</v>
      </c>
      <c r="H3596" s="5" t="s">
        <v>83</v>
      </c>
    </row>
    <row r="3597" spans="1:8" x14ac:dyDescent="0.25">
      <c r="A3597" s="5">
        <v>3596</v>
      </c>
      <c r="B3597" s="5" t="s">
        <v>48</v>
      </c>
      <c r="C3597" s="5" t="s">
        <v>7</v>
      </c>
      <c r="D3597" s="5" t="s">
        <v>30</v>
      </c>
      <c r="E3597" s="6">
        <v>45431</v>
      </c>
      <c r="F3597" s="5">
        <v>431.29</v>
      </c>
      <c r="G3597" s="5" t="s">
        <v>82</v>
      </c>
      <c r="H3597" s="5" t="s">
        <v>83</v>
      </c>
    </row>
    <row r="3598" spans="1:8" x14ac:dyDescent="0.25">
      <c r="A3598" s="5">
        <v>3597</v>
      </c>
      <c r="B3598" s="5" t="s">
        <v>58</v>
      </c>
      <c r="C3598" s="5" t="s">
        <v>15</v>
      </c>
      <c r="D3598" s="5" t="s">
        <v>29</v>
      </c>
      <c r="E3598" s="6">
        <v>45464</v>
      </c>
      <c r="F3598" s="5">
        <v>637.17999999999995</v>
      </c>
      <c r="G3598" s="5" t="s">
        <v>82</v>
      </c>
      <c r="H3598" s="5" t="s">
        <v>83</v>
      </c>
    </row>
    <row r="3599" spans="1:8" x14ac:dyDescent="0.25">
      <c r="A3599" s="5">
        <v>3598</v>
      </c>
      <c r="B3599" s="5" t="s">
        <v>70</v>
      </c>
      <c r="C3599" s="5" t="s">
        <v>9</v>
      </c>
      <c r="D3599" s="5" t="s">
        <v>20</v>
      </c>
      <c r="E3599" s="6">
        <v>45406</v>
      </c>
      <c r="F3599" s="5">
        <v>458.61</v>
      </c>
      <c r="G3599" s="5" t="s">
        <v>81</v>
      </c>
      <c r="H3599" s="6">
        <v>45416</v>
      </c>
    </row>
    <row r="3600" spans="1:8" x14ac:dyDescent="0.25">
      <c r="A3600" s="5">
        <v>3599</v>
      </c>
      <c r="B3600" s="5" t="s">
        <v>74</v>
      </c>
      <c r="C3600" s="5" t="s">
        <v>5</v>
      </c>
      <c r="D3600" s="5" t="s">
        <v>26</v>
      </c>
      <c r="E3600" s="6">
        <v>45056</v>
      </c>
      <c r="F3600" s="5">
        <v>543.88</v>
      </c>
      <c r="G3600" s="5" t="s">
        <v>81</v>
      </c>
      <c r="H3600" s="6">
        <v>45060</v>
      </c>
    </row>
    <row r="3601" spans="1:8" x14ac:dyDescent="0.25">
      <c r="A3601" s="5">
        <v>3600</v>
      </c>
      <c r="B3601" s="5" t="s">
        <v>54</v>
      </c>
      <c r="C3601" s="5" t="s">
        <v>10</v>
      </c>
      <c r="D3601" s="5" t="s">
        <v>22</v>
      </c>
      <c r="E3601" s="6">
        <v>45465</v>
      </c>
      <c r="F3601" s="5">
        <v>529.70000000000005</v>
      </c>
      <c r="G3601" s="5" t="s">
        <v>81</v>
      </c>
      <c r="H3601" s="6">
        <v>45471</v>
      </c>
    </row>
    <row r="3602" spans="1:8" x14ac:dyDescent="0.25">
      <c r="A3602" s="5">
        <v>3601</v>
      </c>
      <c r="B3602" s="5" t="s">
        <v>58</v>
      </c>
      <c r="C3602" s="5" t="s">
        <v>5</v>
      </c>
      <c r="D3602" s="5" t="s">
        <v>26</v>
      </c>
      <c r="E3602" s="6">
        <v>45496</v>
      </c>
      <c r="F3602" s="5">
        <v>307.83999999999997</v>
      </c>
      <c r="G3602" s="5" t="s">
        <v>82</v>
      </c>
      <c r="H3602" s="5" t="s">
        <v>83</v>
      </c>
    </row>
    <row r="3603" spans="1:8" x14ac:dyDescent="0.25">
      <c r="A3603" s="5">
        <v>3602</v>
      </c>
      <c r="B3603" s="5" t="s">
        <v>66</v>
      </c>
      <c r="C3603" s="5" t="s">
        <v>7</v>
      </c>
      <c r="D3603" s="5" t="s">
        <v>32</v>
      </c>
      <c r="E3603" s="6">
        <v>45238</v>
      </c>
      <c r="F3603" s="5">
        <v>628.1</v>
      </c>
      <c r="G3603" s="5" t="s">
        <v>81</v>
      </c>
      <c r="H3603" s="6">
        <v>45246</v>
      </c>
    </row>
    <row r="3604" spans="1:8" x14ac:dyDescent="0.25">
      <c r="A3604" s="5">
        <v>3603</v>
      </c>
      <c r="B3604" s="5" t="s">
        <v>62</v>
      </c>
      <c r="C3604" s="5" t="s">
        <v>11</v>
      </c>
      <c r="D3604" s="5" t="s">
        <v>32</v>
      </c>
      <c r="E3604" s="6">
        <v>44977</v>
      </c>
      <c r="F3604" s="5">
        <v>656.75</v>
      </c>
      <c r="G3604" s="5" t="s">
        <v>81</v>
      </c>
      <c r="H3604" s="6">
        <v>44989</v>
      </c>
    </row>
    <row r="3605" spans="1:8" x14ac:dyDescent="0.25">
      <c r="A3605" s="5">
        <v>3604</v>
      </c>
      <c r="B3605" s="5" t="s">
        <v>44</v>
      </c>
      <c r="C3605" s="5" t="s">
        <v>2</v>
      </c>
      <c r="D3605" s="5" t="s">
        <v>22</v>
      </c>
      <c r="E3605" s="6">
        <v>45341</v>
      </c>
      <c r="F3605" s="5">
        <v>504.15</v>
      </c>
      <c r="G3605" s="5" t="s">
        <v>82</v>
      </c>
      <c r="H3605" s="5" t="s">
        <v>83</v>
      </c>
    </row>
    <row r="3606" spans="1:8" x14ac:dyDescent="0.25">
      <c r="A3606" s="5">
        <v>3605</v>
      </c>
      <c r="B3606" s="5" t="s">
        <v>42</v>
      </c>
      <c r="C3606" s="5" t="s">
        <v>2</v>
      </c>
      <c r="D3606" s="5" t="s">
        <v>20</v>
      </c>
      <c r="E3606" s="6">
        <v>44993</v>
      </c>
      <c r="F3606" s="5">
        <v>410.65</v>
      </c>
      <c r="G3606" s="5" t="s">
        <v>81</v>
      </c>
      <c r="H3606" s="6">
        <v>44994</v>
      </c>
    </row>
    <row r="3607" spans="1:8" x14ac:dyDescent="0.25">
      <c r="A3607" s="5">
        <v>3606</v>
      </c>
      <c r="B3607" s="5" t="s">
        <v>62</v>
      </c>
      <c r="C3607" s="5" t="s">
        <v>13</v>
      </c>
      <c r="D3607" s="5" t="s">
        <v>30</v>
      </c>
      <c r="E3607" s="6">
        <v>44837</v>
      </c>
      <c r="F3607" s="5">
        <v>591.41999999999996</v>
      </c>
      <c r="G3607" s="5" t="s">
        <v>82</v>
      </c>
      <c r="H3607" s="5" t="s">
        <v>83</v>
      </c>
    </row>
    <row r="3608" spans="1:8" x14ac:dyDescent="0.25">
      <c r="A3608" s="5">
        <v>3607</v>
      </c>
      <c r="B3608" s="5" t="s">
        <v>40</v>
      </c>
      <c r="C3608" s="5" t="s">
        <v>13</v>
      </c>
      <c r="D3608" s="5" t="s">
        <v>33</v>
      </c>
      <c r="E3608" s="6">
        <v>44941</v>
      </c>
      <c r="F3608" s="5">
        <v>582.84</v>
      </c>
      <c r="G3608" s="5" t="s">
        <v>81</v>
      </c>
      <c r="H3608" s="6">
        <v>44956</v>
      </c>
    </row>
    <row r="3609" spans="1:8" x14ac:dyDescent="0.25">
      <c r="A3609" s="5">
        <v>3608</v>
      </c>
      <c r="B3609" s="5" t="s">
        <v>46</v>
      </c>
      <c r="C3609" s="5" t="s">
        <v>11</v>
      </c>
      <c r="D3609" s="5" t="s">
        <v>28</v>
      </c>
      <c r="E3609" s="6">
        <v>45434</v>
      </c>
      <c r="F3609" s="5">
        <v>650.4</v>
      </c>
      <c r="G3609" s="5" t="s">
        <v>82</v>
      </c>
      <c r="H3609" s="5" t="s">
        <v>83</v>
      </c>
    </row>
    <row r="3610" spans="1:8" x14ac:dyDescent="0.25">
      <c r="A3610" s="5">
        <v>3609</v>
      </c>
      <c r="B3610" s="5" t="s">
        <v>52</v>
      </c>
      <c r="C3610" s="5" t="s">
        <v>11</v>
      </c>
      <c r="D3610" s="5" t="s">
        <v>32</v>
      </c>
      <c r="E3610" s="6">
        <v>45414</v>
      </c>
      <c r="F3610" s="5">
        <v>982.25</v>
      </c>
      <c r="G3610" s="5" t="s">
        <v>81</v>
      </c>
      <c r="H3610" s="6">
        <v>45426</v>
      </c>
    </row>
    <row r="3611" spans="1:8" x14ac:dyDescent="0.25">
      <c r="A3611" s="5">
        <v>3610</v>
      </c>
      <c r="B3611" s="5" t="s">
        <v>70</v>
      </c>
      <c r="C3611" s="5" t="s">
        <v>13</v>
      </c>
      <c r="D3611" s="5" t="s">
        <v>22</v>
      </c>
      <c r="E3611" s="6">
        <v>45477</v>
      </c>
      <c r="F3611" s="5">
        <v>801.83</v>
      </c>
      <c r="G3611" s="5" t="s">
        <v>81</v>
      </c>
      <c r="H3611" s="6">
        <v>45492</v>
      </c>
    </row>
    <row r="3612" spans="1:8" x14ac:dyDescent="0.25">
      <c r="A3612" s="5">
        <v>3611</v>
      </c>
      <c r="B3612" s="5" t="s">
        <v>72</v>
      </c>
      <c r="C3612" s="5" t="s">
        <v>4</v>
      </c>
      <c r="D3612" s="5" t="s">
        <v>33</v>
      </c>
      <c r="E3612" s="6">
        <v>45074</v>
      </c>
      <c r="F3612" s="5">
        <v>161.37</v>
      </c>
      <c r="G3612" s="5" t="s">
        <v>82</v>
      </c>
      <c r="H3612" s="5" t="s">
        <v>83</v>
      </c>
    </row>
    <row r="3613" spans="1:8" x14ac:dyDescent="0.25">
      <c r="A3613" s="5">
        <v>3612</v>
      </c>
      <c r="B3613" s="5" t="s">
        <v>40</v>
      </c>
      <c r="C3613" s="5" t="s">
        <v>15</v>
      </c>
      <c r="D3613" s="5" t="s">
        <v>29</v>
      </c>
      <c r="E3613" s="6">
        <v>45382</v>
      </c>
      <c r="F3613" s="5">
        <v>101.94</v>
      </c>
      <c r="G3613" s="5" t="s">
        <v>81</v>
      </c>
      <c r="H3613" s="6">
        <v>45402</v>
      </c>
    </row>
    <row r="3614" spans="1:8" x14ac:dyDescent="0.25">
      <c r="A3614" s="5">
        <v>3613</v>
      </c>
      <c r="B3614" s="5" t="s">
        <v>46</v>
      </c>
      <c r="C3614" s="5" t="s">
        <v>4</v>
      </c>
      <c r="D3614" s="5" t="s">
        <v>32</v>
      </c>
      <c r="E3614" s="6">
        <v>44988</v>
      </c>
      <c r="F3614" s="5">
        <v>415.52</v>
      </c>
      <c r="G3614" s="5" t="s">
        <v>82</v>
      </c>
      <c r="H3614" s="5" t="s">
        <v>83</v>
      </c>
    </row>
    <row r="3615" spans="1:8" x14ac:dyDescent="0.25">
      <c r="A3615" s="5">
        <v>3614</v>
      </c>
      <c r="B3615" s="5" t="s">
        <v>56</v>
      </c>
      <c r="C3615" s="5" t="s">
        <v>10</v>
      </c>
      <c r="D3615" s="5" t="s">
        <v>20</v>
      </c>
      <c r="E3615" s="6">
        <v>45388</v>
      </c>
      <c r="F3615" s="5">
        <v>774.59</v>
      </c>
      <c r="G3615" s="5" t="s">
        <v>81</v>
      </c>
      <c r="H3615" s="6">
        <v>45394</v>
      </c>
    </row>
    <row r="3616" spans="1:8" x14ac:dyDescent="0.25">
      <c r="A3616" s="5">
        <v>3615</v>
      </c>
      <c r="B3616" s="5" t="s">
        <v>44</v>
      </c>
      <c r="C3616" s="5" t="s">
        <v>11</v>
      </c>
      <c r="D3616" s="5" t="s">
        <v>30</v>
      </c>
      <c r="E3616" s="6">
        <v>45015</v>
      </c>
      <c r="F3616" s="5">
        <v>882.86</v>
      </c>
      <c r="G3616" s="5" t="s">
        <v>82</v>
      </c>
      <c r="H3616" s="5" t="s">
        <v>83</v>
      </c>
    </row>
    <row r="3617" spans="1:8" x14ac:dyDescent="0.25">
      <c r="A3617" s="5">
        <v>3616</v>
      </c>
      <c r="B3617" s="5" t="s">
        <v>56</v>
      </c>
      <c r="C3617" s="5" t="s">
        <v>9</v>
      </c>
      <c r="D3617" s="5" t="s">
        <v>28</v>
      </c>
      <c r="E3617" s="6">
        <v>45180</v>
      </c>
      <c r="F3617" s="5">
        <v>479.39</v>
      </c>
      <c r="G3617" s="5" t="s">
        <v>82</v>
      </c>
      <c r="H3617" s="5" t="s">
        <v>83</v>
      </c>
    </row>
    <row r="3618" spans="1:8" x14ac:dyDescent="0.25">
      <c r="A3618" s="5">
        <v>3617</v>
      </c>
      <c r="B3618" s="5" t="s">
        <v>68</v>
      </c>
      <c r="C3618" s="5" t="s">
        <v>15</v>
      </c>
      <c r="D3618" s="5" t="s">
        <v>31</v>
      </c>
      <c r="E3618" s="6">
        <v>44846</v>
      </c>
      <c r="F3618" s="5">
        <v>989.91</v>
      </c>
      <c r="G3618" s="5" t="s">
        <v>82</v>
      </c>
      <c r="H3618" s="5" t="s">
        <v>83</v>
      </c>
    </row>
    <row r="3619" spans="1:8" x14ac:dyDescent="0.25">
      <c r="A3619" s="5">
        <v>3618</v>
      </c>
      <c r="B3619" s="5" t="s">
        <v>60</v>
      </c>
      <c r="C3619" s="5" t="s">
        <v>10</v>
      </c>
      <c r="D3619" s="5" t="s">
        <v>28</v>
      </c>
      <c r="E3619" s="6">
        <v>44885</v>
      </c>
      <c r="F3619" s="5">
        <v>505.66</v>
      </c>
      <c r="G3619" s="5" t="s">
        <v>81</v>
      </c>
      <c r="H3619" s="6">
        <v>44891</v>
      </c>
    </row>
    <row r="3620" spans="1:8" x14ac:dyDescent="0.25">
      <c r="A3620" s="5">
        <v>3619</v>
      </c>
      <c r="B3620" s="5" t="s">
        <v>74</v>
      </c>
      <c r="C3620" s="5" t="s">
        <v>4</v>
      </c>
      <c r="D3620" s="5" t="s">
        <v>20</v>
      </c>
      <c r="E3620" s="6">
        <v>45058</v>
      </c>
      <c r="F3620" s="5">
        <v>346.93</v>
      </c>
      <c r="G3620" s="5" t="s">
        <v>82</v>
      </c>
      <c r="H3620" s="5" t="s">
        <v>83</v>
      </c>
    </row>
    <row r="3621" spans="1:8" x14ac:dyDescent="0.25">
      <c r="A3621" s="5">
        <v>3620</v>
      </c>
      <c r="B3621" s="5" t="s">
        <v>60</v>
      </c>
      <c r="C3621" s="5" t="s">
        <v>14</v>
      </c>
      <c r="D3621" s="5" t="s">
        <v>24</v>
      </c>
      <c r="E3621" s="6">
        <v>45467</v>
      </c>
      <c r="F3621" s="5">
        <v>402.55</v>
      </c>
      <c r="G3621" s="5" t="s">
        <v>81</v>
      </c>
      <c r="H3621" s="6">
        <v>45485</v>
      </c>
    </row>
    <row r="3622" spans="1:8" x14ac:dyDescent="0.25">
      <c r="A3622" s="5">
        <v>3621</v>
      </c>
      <c r="B3622" s="5" t="s">
        <v>62</v>
      </c>
      <c r="C3622" s="5" t="s">
        <v>10</v>
      </c>
      <c r="D3622" s="5" t="s">
        <v>30</v>
      </c>
      <c r="E3622" s="6">
        <v>45079</v>
      </c>
      <c r="F3622" s="5">
        <v>314.22000000000003</v>
      </c>
      <c r="G3622" s="5" t="s">
        <v>82</v>
      </c>
      <c r="H3622" s="5" t="s">
        <v>83</v>
      </c>
    </row>
    <row r="3623" spans="1:8" x14ac:dyDescent="0.25">
      <c r="A3623" s="5">
        <v>3622</v>
      </c>
      <c r="B3623" s="5" t="s">
        <v>68</v>
      </c>
      <c r="C3623" s="5" t="s">
        <v>10</v>
      </c>
      <c r="D3623" s="5" t="s">
        <v>26</v>
      </c>
      <c r="E3623" s="6">
        <v>44977</v>
      </c>
      <c r="F3623" s="5">
        <v>993.57</v>
      </c>
      <c r="G3623" s="5" t="s">
        <v>81</v>
      </c>
      <c r="H3623" s="6">
        <v>44983</v>
      </c>
    </row>
    <row r="3624" spans="1:8" x14ac:dyDescent="0.25">
      <c r="A3624" s="5">
        <v>3623</v>
      </c>
      <c r="B3624" s="5" t="s">
        <v>36</v>
      </c>
      <c r="C3624" s="5" t="s">
        <v>9</v>
      </c>
      <c r="D3624" s="5" t="s">
        <v>22</v>
      </c>
      <c r="E3624" s="6">
        <v>45238</v>
      </c>
      <c r="F3624" s="5">
        <v>748.75</v>
      </c>
      <c r="G3624" s="5" t="s">
        <v>81</v>
      </c>
      <c r="H3624" s="6">
        <v>45248</v>
      </c>
    </row>
    <row r="3625" spans="1:8" x14ac:dyDescent="0.25">
      <c r="A3625" s="5">
        <v>3624</v>
      </c>
      <c r="B3625" s="5" t="s">
        <v>42</v>
      </c>
      <c r="C3625" s="5" t="s">
        <v>14</v>
      </c>
      <c r="D3625" s="5" t="s">
        <v>22</v>
      </c>
      <c r="E3625" s="6">
        <v>45044</v>
      </c>
      <c r="F3625" s="5">
        <v>940.02</v>
      </c>
      <c r="G3625" s="5" t="s">
        <v>82</v>
      </c>
      <c r="H3625" s="5" t="s">
        <v>83</v>
      </c>
    </row>
    <row r="3626" spans="1:8" x14ac:dyDescent="0.25">
      <c r="A3626" s="5">
        <v>3625</v>
      </c>
      <c r="B3626" s="5" t="s">
        <v>60</v>
      </c>
      <c r="C3626" s="5" t="s">
        <v>7</v>
      </c>
      <c r="D3626" s="5" t="s">
        <v>22</v>
      </c>
      <c r="E3626" s="6">
        <v>45074</v>
      </c>
      <c r="F3626" s="5">
        <v>979.3</v>
      </c>
      <c r="G3626" s="5" t="s">
        <v>81</v>
      </c>
      <c r="H3626" s="6">
        <v>45082</v>
      </c>
    </row>
    <row r="3627" spans="1:8" x14ac:dyDescent="0.25">
      <c r="A3627" s="5">
        <v>3626</v>
      </c>
      <c r="B3627" s="5" t="s">
        <v>36</v>
      </c>
      <c r="C3627" s="5" t="s">
        <v>14</v>
      </c>
      <c r="D3627" s="5" t="s">
        <v>28</v>
      </c>
      <c r="E3627" s="6">
        <v>45011</v>
      </c>
      <c r="F3627" s="5">
        <v>857.85</v>
      </c>
      <c r="G3627" s="5" t="s">
        <v>81</v>
      </c>
      <c r="H3627" s="6">
        <v>45029</v>
      </c>
    </row>
    <row r="3628" spans="1:8" x14ac:dyDescent="0.25">
      <c r="A3628" s="5">
        <v>3627</v>
      </c>
      <c r="B3628" s="5" t="s">
        <v>70</v>
      </c>
      <c r="C3628" s="5" t="s">
        <v>14</v>
      </c>
      <c r="D3628" s="5" t="s">
        <v>29</v>
      </c>
      <c r="E3628" s="6">
        <v>44939</v>
      </c>
      <c r="F3628" s="5">
        <v>478.67</v>
      </c>
      <c r="G3628" s="5" t="s">
        <v>82</v>
      </c>
      <c r="H3628" s="5" t="s">
        <v>83</v>
      </c>
    </row>
    <row r="3629" spans="1:8" x14ac:dyDescent="0.25">
      <c r="A3629" s="5">
        <v>3628</v>
      </c>
      <c r="B3629" s="5" t="s">
        <v>72</v>
      </c>
      <c r="C3629" s="5" t="s">
        <v>5</v>
      </c>
      <c r="D3629" s="5" t="s">
        <v>26</v>
      </c>
      <c r="E3629" s="6">
        <v>45418</v>
      </c>
      <c r="F3629" s="5">
        <v>490.92</v>
      </c>
      <c r="G3629" s="5" t="s">
        <v>82</v>
      </c>
      <c r="H3629" s="5" t="s">
        <v>83</v>
      </c>
    </row>
    <row r="3630" spans="1:8" x14ac:dyDescent="0.25">
      <c r="A3630" s="5">
        <v>3629</v>
      </c>
      <c r="B3630" s="5" t="s">
        <v>40</v>
      </c>
      <c r="C3630" s="5" t="s">
        <v>11</v>
      </c>
      <c r="D3630" s="5" t="s">
        <v>29</v>
      </c>
      <c r="E3630" s="6">
        <v>44879</v>
      </c>
      <c r="F3630" s="5">
        <v>356.26</v>
      </c>
      <c r="G3630" s="5" t="s">
        <v>82</v>
      </c>
      <c r="H3630" s="5" t="s">
        <v>83</v>
      </c>
    </row>
    <row r="3631" spans="1:8" x14ac:dyDescent="0.25">
      <c r="A3631" s="5">
        <v>3630</v>
      </c>
      <c r="B3631" s="5" t="s">
        <v>66</v>
      </c>
      <c r="C3631" s="5" t="s">
        <v>14</v>
      </c>
      <c r="D3631" s="5" t="s">
        <v>22</v>
      </c>
      <c r="E3631" s="6">
        <v>45408</v>
      </c>
      <c r="F3631" s="5">
        <v>228.98</v>
      </c>
      <c r="G3631" s="5" t="s">
        <v>81</v>
      </c>
      <c r="H3631" s="6">
        <v>45426</v>
      </c>
    </row>
    <row r="3632" spans="1:8" x14ac:dyDescent="0.25">
      <c r="A3632" s="5">
        <v>3631</v>
      </c>
      <c r="B3632" s="5" t="s">
        <v>74</v>
      </c>
      <c r="C3632" s="5" t="s">
        <v>4</v>
      </c>
      <c r="D3632" s="5" t="s">
        <v>20</v>
      </c>
      <c r="E3632" s="6">
        <v>45182</v>
      </c>
      <c r="F3632" s="5">
        <v>366.15</v>
      </c>
      <c r="G3632" s="5" t="s">
        <v>81</v>
      </c>
      <c r="H3632" s="6">
        <v>45184</v>
      </c>
    </row>
    <row r="3633" spans="1:8" x14ac:dyDescent="0.25">
      <c r="A3633" s="5">
        <v>3632</v>
      </c>
      <c r="B3633" s="5" t="s">
        <v>66</v>
      </c>
      <c r="C3633" s="5" t="s">
        <v>11</v>
      </c>
      <c r="D3633" s="5" t="s">
        <v>22</v>
      </c>
      <c r="E3633" s="6">
        <v>45136</v>
      </c>
      <c r="F3633" s="5">
        <v>499.48</v>
      </c>
      <c r="G3633" s="5" t="s">
        <v>81</v>
      </c>
      <c r="H3633" s="6">
        <v>45148</v>
      </c>
    </row>
    <row r="3634" spans="1:8" x14ac:dyDescent="0.25">
      <c r="A3634" s="5">
        <v>3633</v>
      </c>
      <c r="B3634" s="5" t="s">
        <v>40</v>
      </c>
      <c r="C3634" s="5" t="s">
        <v>9</v>
      </c>
      <c r="D3634" s="5" t="s">
        <v>29</v>
      </c>
      <c r="E3634" s="6">
        <v>45410</v>
      </c>
      <c r="F3634" s="5">
        <v>173.77</v>
      </c>
      <c r="G3634" s="5" t="s">
        <v>81</v>
      </c>
      <c r="H3634" s="6">
        <v>45420</v>
      </c>
    </row>
    <row r="3635" spans="1:8" x14ac:dyDescent="0.25">
      <c r="A3635" s="5">
        <v>3634</v>
      </c>
      <c r="B3635" s="5" t="s">
        <v>36</v>
      </c>
      <c r="C3635" s="5" t="s">
        <v>2</v>
      </c>
      <c r="D3635" s="5" t="s">
        <v>26</v>
      </c>
      <c r="E3635" s="6">
        <v>44904</v>
      </c>
      <c r="F3635" s="5">
        <v>169.37</v>
      </c>
      <c r="G3635" s="5" t="s">
        <v>81</v>
      </c>
      <c r="H3635" s="6">
        <v>44905</v>
      </c>
    </row>
    <row r="3636" spans="1:8" x14ac:dyDescent="0.25">
      <c r="A3636" s="5">
        <v>3635</v>
      </c>
      <c r="B3636" s="5" t="s">
        <v>66</v>
      </c>
      <c r="C3636" s="5" t="s">
        <v>13</v>
      </c>
      <c r="D3636" s="5" t="s">
        <v>30</v>
      </c>
      <c r="E3636" s="6">
        <v>44861</v>
      </c>
      <c r="F3636" s="5">
        <v>147.72</v>
      </c>
      <c r="G3636" s="5" t="s">
        <v>81</v>
      </c>
      <c r="H3636" s="6">
        <v>44876</v>
      </c>
    </row>
    <row r="3637" spans="1:8" x14ac:dyDescent="0.25">
      <c r="A3637" s="5">
        <v>3636</v>
      </c>
      <c r="B3637" s="5" t="s">
        <v>68</v>
      </c>
      <c r="C3637" s="5" t="s">
        <v>7</v>
      </c>
      <c r="D3637" s="5" t="s">
        <v>20</v>
      </c>
      <c r="E3637" s="6">
        <v>45326</v>
      </c>
      <c r="F3637" s="5">
        <v>136.37</v>
      </c>
      <c r="G3637" s="5" t="s">
        <v>81</v>
      </c>
      <c r="H3637" s="6">
        <v>45334</v>
      </c>
    </row>
    <row r="3638" spans="1:8" x14ac:dyDescent="0.25">
      <c r="A3638" s="5">
        <v>3637</v>
      </c>
      <c r="B3638" s="5" t="s">
        <v>54</v>
      </c>
      <c r="C3638" s="5" t="s">
        <v>5</v>
      </c>
      <c r="D3638" s="5" t="s">
        <v>33</v>
      </c>
      <c r="E3638" s="6">
        <v>45236</v>
      </c>
      <c r="F3638" s="5">
        <v>119.71</v>
      </c>
      <c r="G3638" s="5" t="s">
        <v>81</v>
      </c>
      <c r="H3638" s="6">
        <v>45240</v>
      </c>
    </row>
    <row r="3639" spans="1:8" x14ac:dyDescent="0.25">
      <c r="A3639" s="5">
        <v>3638</v>
      </c>
      <c r="B3639" s="5" t="s">
        <v>50</v>
      </c>
      <c r="C3639" s="5" t="s">
        <v>2</v>
      </c>
      <c r="D3639" s="5" t="s">
        <v>31</v>
      </c>
      <c r="E3639" s="6">
        <v>45052</v>
      </c>
      <c r="F3639" s="5">
        <v>994.35</v>
      </c>
      <c r="G3639" s="5" t="s">
        <v>81</v>
      </c>
      <c r="H3639" s="6">
        <v>45053</v>
      </c>
    </row>
    <row r="3640" spans="1:8" x14ac:dyDescent="0.25">
      <c r="A3640" s="5">
        <v>3639</v>
      </c>
      <c r="B3640" s="5" t="s">
        <v>42</v>
      </c>
      <c r="C3640" s="5" t="s">
        <v>2</v>
      </c>
      <c r="D3640" s="5" t="s">
        <v>29</v>
      </c>
      <c r="E3640" s="6">
        <v>44862</v>
      </c>
      <c r="F3640" s="5">
        <v>867.69</v>
      </c>
      <c r="G3640" s="5" t="s">
        <v>81</v>
      </c>
      <c r="H3640" s="6">
        <v>44863</v>
      </c>
    </row>
    <row r="3641" spans="1:8" x14ac:dyDescent="0.25">
      <c r="A3641" s="5">
        <v>3640</v>
      </c>
      <c r="B3641" s="5" t="s">
        <v>50</v>
      </c>
      <c r="C3641" s="5" t="s">
        <v>15</v>
      </c>
      <c r="D3641" s="5" t="s">
        <v>30</v>
      </c>
      <c r="E3641" s="6">
        <v>45055</v>
      </c>
      <c r="F3641" s="5">
        <v>528.1</v>
      </c>
      <c r="G3641" s="5" t="s">
        <v>81</v>
      </c>
      <c r="H3641" s="6">
        <v>45075</v>
      </c>
    </row>
    <row r="3642" spans="1:8" x14ac:dyDescent="0.25">
      <c r="A3642" s="5">
        <v>3641</v>
      </c>
      <c r="B3642" s="5" t="s">
        <v>48</v>
      </c>
      <c r="C3642" s="5" t="s">
        <v>15</v>
      </c>
      <c r="D3642" s="5" t="s">
        <v>28</v>
      </c>
      <c r="E3642" s="6">
        <v>45058</v>
      </c>
      <c r="F3642" s="5">
        <v>276.11</v>
      </c>
      <c r="G3642" s="5" t="s">
        <v>82</v>
      </c>
      <c r="H3642" s="5" t="s">
        <v>83</v>
      </c>
    </row>
    <row r="3643" spans="1:8" x14ac:dyDescent="0.25">
      <c r="A3643" s="5">
        <v>3642</v>
      </c>
      <c r="B3643" s="5" t="s">
        <v>72</v>
      </c>
      <c r="C3643" s="5" t="s">
        <v>10</v>
      </c>
      <c r="D3643" s="5" t="s">
        <v>32</v>
      </c>
      <c r="E3643" s="6">
        <v>45302</v>
      </c>
      <c r="F3643" s="5">
        <v>829.13</v>
      </c>
      <c r="G3643" s="5" t="s">
        <v>81</v>
      </c>
      <c r="H3643" s="6">
        <v>45308</v>
      </c>
    </row>
    <row r="3644" spans="1:8" x14ac:dyDescent="0.25">
      <c r="A3644" s="5">
        <v>3643</v>
      </c>
      <c r="B3644" s="5" t="s">
        <v>50</v>
      </c>
      <c r="C3644" s="5" t="s">
        <v>11</v>
      </c>
      <c r="D3644" s="5" t="s">
        <v>22</v>
      </c>
      <c r="E3644" s="6">
        <v>45399</v>
      </c>
      <c r="F3644" s="5">
        <v>956.94</v>
      </c>
      <c r="G3644" s="5" t="s">
        <v>81</v>
      </c>
      <c r="H3644" s="6">
        <v>45411</v>
      </c>
    </row>
    <row r="3645" spans="1:8" x14ac:dyDescent="0.25">
      <c r="A3645" s="5">
        <v>3644</v>
      </c>
      <c r="B3645" s="5" t="s">
        <v>52</v>
      </c>
      <c r="C3645" s="5" t="s">
        <v>7</v>
      </c>
      <c r="D3645" s="5" t="s">
        <v>28</v>
      </c>
      <c r="E3645" s="6">
        <v>44872</v>
      </c>
      <c r="F3645" s="5">
        <v>193.2</v>
      </c>
      <c r="G3645" s="5" t="s">
        <v>81</v>
      </c>
      <c r="H3645" s="6">
        <v>44880</v>
      </c>
    </row>
    <row r="3646" spans="1:8" x14ac:dyDescent="0.25">
      <c r="A3646" s="5">
        <v>3645</v>
      </c>
      <c r="B3646" s="5" t="s">
        <v>38</v>
      </c>
      <c r="C3646" s="5" t="s">
        <v>9</v>
      </c>
      <c r="D3646" s="5" t="s">
        <v>33</v>
      </c>
      <c r="E3646" s="6">
        <v>44828</v>
      </c>
      <c r="F3646" s="5">
        <v>977.99</v>
      </c>
      <c r="G3646" s="5" t="s">
        <v>81</v>
      </c>
      <c r="H3646" s="6">
        <v>44838</v>
      </c>
    </row>
    <row r="3647" spans="1:8" x14ac:dyDescent="0.25">
      <c r="A3647" s="5">
        <v>3646</v>
      </c>
      <c r="B3647" s="5" t="s">
        <v>38</v>
      </c>
      <c r="C3647" s="5" t="s">
        <v>11</v>
      </c>
      <c r="D3647" s="5" t="s">
        <v>22</v>
      </c>
      <c r="E3647" s="6">
        <v>45100</v>
      </c>
      <c r="F3647" s="5">
        <v>452.97</v>
      </c>
      <c r="G3647" s="5" t="s">
        <v>81</v>
      </c>
      <c r="H3647" s="6">
        <v>45112</v>
      </c>
    </row>
    <row r="3648" spans="1:8" x14ac:dyDescent="0.25">
      <c r="A3648" s="5">
        <v>3647</v>
      </c>
      <c r="B3648" s="5" t="s">
        <v>54</v>
      </c>
      <c r="C3648" s="5" t="s">
        <v>15</v>
      </c>
      <c r="D3648" s="5" t="s">
        <v>22</v>
      </c>
      <c r="E3648" s="6">
        <v>44918</v>
      </c>
      <c r="F3648" s="5">
        <v>478.3</v>
      </c>
      <c r="G3648" s="5" t="s">
        <v>81</v>
      </c>
      <c r="H3648" s="6">
        <v>44938</v>
      </c>
    </row>
    <row r="3649" spans="1:8" x14ac:dyDescent="0.25">
      <c r="A3649" s="5">
        <v>3648</v>
      </c>
      <c r="B3649" s="5" t="s">
        <v>38</v>
      </c>
      <c r="C3649" s="5" t="s">
        <v>14</v>
      </c>
      <c r="D3649" s="5" t="s">
        <v>24</v>
      </c>
      <c r="E3649" s="6">
        <v>45429</v>
      </c>
      <c r="F3649" s="5">
        <v>979.68</v>
      </c>
      <c r="G3649" s="5" t="s">
        <v>81</v>
      </c>
      <c r="H3649" s="6">
        <v>45447</v>
      </c>
    </row>
    <row r="3650" spans="1:8" x14ac:dyDescent="0.25">
      <c r="A3650" s="5">
        <v>3649</v>
      </c>
      <c r="B3650" s="5" t="s">
        <v>50</v>
      </c>
      <c r="C3650" s="5" t="s">
        <v>11</v>
      </c>
      <c r="D3650" s="5" t="s">
        <v>33</v>
      </c>
      <c r="E3650" s="6">
        <v>45392</v>
      </c>
      <c r="F3650" s="5">
        <v>423.1</v>
      </c>
      <c r="G3650" s="5" t="s">
        <v>81</v>
      </c>
      <c r="H3650" s="6">
        <v>45404</v>
      </c>
    </row>
    <row r="3651" spans="1:8" x14ac:dyDescent="0.25">
      <c r="A3651" s="5">
        <v>3650</v>
      </c>
      <c r="B3651" s="5" t="s">
        <v>38</v>
      </c>
      <c r="C3651" s="5" t="s">
        <v>10</v>
      </c>
      <c r="D3651" s="5" t="s">
        <v>31</v>
      </c>
      <c r="E3651" s="6">
        <v>45271</v>
      </c>
      <c r="F3651" s="5">
        <v>224.74</v>
      </c>
      <c r="G3651" s="5" t="s">
        <v>82</v>
      </c>
      <c r="H3651" s="5" t="s">
        <v>83</v>
      </c>
    </row>
    <row r="3652" spans="1:8" x14ac:dyDescent="0.25">
      <c r="A3652" s="5">
        <v>3651</v>
      </c>
      <c r="B3652" s="5" t="s">
        <v>60</v>
      </c>
      <c r="C3652" s="5" t="s">
        <v>13</v>
      </c>
      <c r="D3652" s="5" t="s">
        <v>31</v>
      </c>
      <c r="E3652" s="6">
        <v>45313</v>
      </c>
      <c r="F3652" s="5">
        <v>780.38</v>
      </c>
      <c r="G3652" s="5" t="s">
        <v>81</v>
      </c>
      <c r="H3652" s="6">
        <v>45328</v>
      </c>
    </row>
    <row r="3653" spans="1:8" x14ac:dyDescent="0.25">
      <c r="A3653" s="5">
        <v>3652</v>
      </c>
      <c r="B3653" s="5" t="s">
        <v>74</v>
      </c>
      <c r="C3653" s="5" t="s">
        <v>15</v>
      </c>
      <c r="D3653" s="5" t="s">
        <v>20</v>
      </c>
      <c r="E3653" s="6">
        <v>44984</v>
      </c>
      <c r="F3653" s="5">
        <v>242.65</v>
      </c>
      <c r="G3653" s="5" t="s">
        <v>82</v>
      </c>
      <c r="H3653" s="5" t="s">
        <v>83</v>
      </c>
    </row>
    <row r="3654" spans="1:8" x14ac:dyDescent="0.25">
      <c r="A3654" s="5">
        <v>3653</v>
      </c>
      <c r="B3654" s="5" t="s">
        <v>44</v>
      </c>
      <c r="C3654" s="5" t="s">
        <v>15</v>
      </c>
      <c r="D3654" s="5" t="s">
        <v>22</v>
      </c>
      <c r="E3654" s="6">
        <v>45173</v>
      </c>
      <c r="F3654" s="5">
        <v>199.96</v>
      </c>
      <c r="G3654" s="5" t="s">
        <v>81</v>
      </c>
      <c r="H3654" s="6">
        <v>45193</v>
      </c>
    </row>
    <row r="3655" spans="1:8" x14ac:dyDescent="0.25">
      <c r="A3655" s="5">
        <v>3654</v>
      </c>
      <c r="B3655" s="5" t="s">
        <v>52</v>
      </c>
      <c r="C3655" s="5" t="s">
        <v>5</v>
      </c>
      <c r="D3655" s="5" t="s">
        <v>31</v>
      </c>
      <c r="E3655" s="6">
        <v>44960</v>
      </c>
      <c r="F3655" s="5">
        <v>910.2</v>
      </c>
      <c r="G3655" s="5" t="s">
        <v>81</v>
      </c>
      <c r="H3655" s="6">
        <v>44964</v>
      </c>
    </row>
    <row r="3656" spans="1:8" x14ac:dyDescent="0.25">
      <c r="A3656" s="5">
        <v>3655</v>
      </c>
      <c r="B3656" s="5" t="s">
        <v>52</v>
      </c>
      <c r="C3656" s="5" t="s">
        <v>14</v>
      </c>
      <c r="D3656" s="5" t="s">
        <v>20</v>
      </c>
      <c r="E3656" s="6">
        <v>45016</v>
      </c>
      <c r="F3656" s="5">
        <v>400.26</v>
      </c>
      <c r="G3656" s="5" t="s">
        <v>81</v>
      </c>
      <c r="H3656" s="6">
        <v>45034</v>
      </c>
    </row>
    <row r="3657" spans="1:8" x14ac:dyDescent="0.25">
      <c r="A3657" s="5">
        <v>3656</v>
      </c>
      <c r="B3657" s="5" t="s">
        <v>68</v>
      </c>
      <c r="C3657" s="5" t="s">
        <v>9</v>
      </c>
      <c r="D3657" s="5" t="s">
        <v>32</v>
      </c>
      <c r="E3657" s="6">
        <v>44998</v>
      </c>
      <c r="F3657" s="5">
        <v>936.92</v>
      </c>
      <c r="G3657" s="5" t="s">
        <v>82</v>
      </c>
      <c r="H3657" s="5" t="s">
        <v>83</v>
      </c>
    </row>
    <row r="3658" spans="1:8" x14ac:dyDescent="0.25">
      <c r="A3658" s="5">
        <v>3657</v>
      </c>
      <c r="B3658" s="5" t="s">
        <v>36</v>
      </c>
      <c r="C3658" s="5" t="s">
        <v>4</v>
      </c>
      <c r="D3658" s="5" t="s">
        <v>20</v>
      </c>
      <c r="E3658" s="6">
        <v>44978</v>
      </c>
      <c r="F3658" s="5">
        <v>378.97</v>
      </c>
      <c r="G3658" s="5" t="s">
        <v>81</v>
      </c>
      <c r="H3658" s="6">
        <v>44980</v>
      </c>
    </row>
    <row r="3659" spans="1:8" x14ac:dyDescent="0.25">
      <c r="A3659" s="5">
        <v>3658</v>
      </c>
      <c r="B3659" s="5" t="s">
        <v>54</v>
      </c>
      <c r="C3659" s="5" t="s">
        <v>2</v>
      </c>
      <c r="D3659" s="5" t="s">
        <v>33</v>
      </c>
      <c r="E3659" s="6">
        <v>44815</v>
      </c>
      <c r="F3659" s="5">
        <v>467.87</v>
      </c>
      <c r="G3659" s="5" t="s">
        <v>81</v>
      </c>
      <c r="H3659" s="6">
        <v>44816</v>
      </c>
    </row>
    <row r="3660" spans="1:8" x14ac:dyDescent="0.25">
      <c r="A3660" s="5">
        <v>3659</v>
      </c>
      <c r="B3660" s="5" t="s">
        <v>56</v>
      </c>
      <c r="C3660" s="5" t="s">
        <v>5</v>
      </c>
      <c r="D3660" s="5" t="s">
        <v>26</v>
      </c>
      <c r="E3660" s="6">
        <v>45212</v>
      </c>
      <c r="F3660" s="5">
        <v>805.66</v>
      </c>
      <c r="G3660" s="5" t="s">
        <v>82</v>
      </c>
      <c r="H3660" s="5" t="s">
        <v>83</v>
      </c>
    </row>
    <row r="3661" spans="1:8" x14ac:dyDescent="0.25">
      <c r="A3661" s="5">
        <v>3660</v>
      </c>
      <c r="B3661" s="5" t="s">
        <v>54</v>
      </c>
      <c r="C3661" s="5" t="s">
        <v>9</v>
      </c>
      <c r="D3661" s="5" t="s">
        <v>29</v>
      </c>
      <c r="E3661" s="6">
        <v>45100</v>
      </c>
      <c r="F3661" s="5">
        <v>233.44</v>
      </c>
      <c r="G3661" s="5" t="s">
        <v>82</v>
      </c>
      <c r="H3661" s="5" t="s">
        <v>83</v>
      </c>
    </row>
    <row r="3662" spans="1:8" x14ac:dyDescent="0.25">
      <c r="A3662" s="5">
        <v>3661</v>
      </c>
      <c r="B3662" s="5" t="s">
        <v>74</v>
      </c>
      <c r="C3662" s="5" t="s">
        <v>2</v>
      </c>
      <c r="D3662" s="5" t="s">
        <v>31</v>
      </c>
      <c r="E3662" s="6">
        <v>45495</v>
      </c>
      <c r="F3662" s="5">
        <v>397.48</v>
      </c>
      <c r="G3662" s="5" t="s">
        <v>81</v>
      </c>
      <c r="H3662" s="6">
        <v>45496</v>
      </c>
    </row>
    <row r="3663" spans="1:8" x14ac:dyDescent="0.25">
      <c r="A3663" s="5">
        <v>3662</v>
      </c>
      <c r="B3663" s="5" t="s">
        <v>50</v>
      </c>
      <c r="C3663" s="5" t="s">
        <v>14</v>
      </c>
      <c r="D3663" s="5" t="s">
        <v>20</v>
      </c>
      <c r="E3663" s="6">
        <v>45412</v>
      </c>
      <c r="F3663" s="5">
        <v>532.84</v>
      </c>
      <c r="G3663" s="5" t="s">
        <v>82</v>
      </c>
      <c r="H3663" s="5" t="s">
        <v>83</v>
      </c>
    </row>
    <row r="3664" spans="1:8" x14ac:dyDescent="0.25">
      <c r="A3664" s="5">
        <v>3663</v>
      </c>
      <c r="B3664" s="5" t="s">
        <v>56</v>
      </c>
      <c r="C3664" s="5" t="s">
        <v>13</v>
      </c>
      <c r="D3664" s="5" t="s">
        <v>30</v>
      </c>
      <c r="E3664" s="6">
        <v>45370</v>
      </c>
      <c r="F3664" s="5">
        <v>217.84</v>
      </c>
      <c r="G3664" s="5" t="s">
        <v>81</v>
      </c>
      <c r="H3664" s="6">
        <v>45385</v>
      </c>
    </row>
    <row r="3665" spans="1:8" x14ac:dyDescent="0.25">
      <c r="A3665" s="5">
        <v>3664</v>
      </c>
      <c r="B3665" s="5" t="s">
        <v>36</v>
      </c>
      <c r="C3665" s="5" t="s">
        <v>4</v>
      </c>
      <c r="D3665" s="5" t="s">
        <v>20</v>
      </c>
      <c r="E3665" s="6">
        <v>45112</v>
      </c>
      <c r="F3665" s="5">
        <v>277.89999999999998</v>
      </c>
      <c r="G3665" s="5" t="s">
        <v>82</v>
      </c>
      <c r="H3665" s="5" t="s">
        <v>83</v>
      </c>
    </row>
    <row r="3666" spans="1:8" x14ac:dyDescent="0.25">
      <c r="A3666" s="5">
        <v>3665</v>
      </c>
      <c r="B3666" s="5" t="s">
        <v>46</v>
      </c>
      <c r="C3666" s="5" t="s">
        <v>2</v>
      </c>
      <c r="D3666" s="5" t="s">
        <v>28</v>
      </c>
      <c r="E3666" s="6">
        <v>44934</v>
      </c>
      <c r="F3666" s="5">
        <v>333.31</v>
      </c>
      <c r="G3666" s="5" t="s">
        <v>82</v>
      </c>
      <c r="H3666" s="5" t="s">
        <v>83</v>
      </c>
    </row>
    <row r="3667" spans="1:8" x14ac:dyDescent="0.25">
      <c r="A3667" s="5">
        <v>3666</v>
      </c>
      <c r="B3667" s="5" t="s">
        <v>52</v>
      </c>
      <c r="C3667" s="5" t="s">
        <v>10</v>
      </c>
      <c r="D3667" s="5" t="s">
        <v>30</v>
      </c>
      <c r="E3667" s="6">
        <v>44823</v>
      </c>
      <c r="F3667" s="5">
        <v>935.65</v>
      </c>
      <c r="G3667" s="5" t="s">
        <v>82</v>
      </c>
      <c r="H3667" s="5" t="s">
        <v>83</v>
      </c>
    </row>
    <row r="3668" spans="1:8" x14ac:dyDescent="0.25">
      <c r="A3668" s="5">
        <v>3667</v>
      </c>
      <c r="B3668" s="5" t="s">
        <v>64</v>
      </c>
      <c r="C3668" s="5" t="s">
        <v>4</v>
      </c>
      <c r="D3668" s="5" t="s">
        <v>32</v>
      </c>
      <c r="E3668" s="6">
        <v>45100</v>
      </c>
      <c r="F3668" s="5">
        <v>275.83</v>
      </c>
      <c r="G3668" s="5" t="s">
        <v>81</v>
      </c>
      <c r="H3668" s="6">
        <v>45102</v>
      </c>
    </row>
    <row r="3669" spans="1:8" x14ac:dyDescent="0.25">
      <c r="A3669" s="5">
        <v>3668</v>
      </c>
      <c r="B3669" s="5" t="s">
        <v>44</v>
      </c>
      <c r="C3669" s="5" t="s">
        <v>10</v>
      </c>
      <c r="D3669" s="5" t="s">
        <v>24</v>
      </c>
      <c r="E3669" s="6">
        <v>45395</v>
      </c>
      <c r="F3669" s="5">
        <v>112.12</v>
      </c>
      <c r="G3669" s="5" t="s">
        <v>82</v>
      </c>
      <c r="H3669" s="5" t="s">
        <v>83</v>
      </c>
    </row>
    <row r="3670" spans="1:8" x14ac:dyDescent="0.25">
      <c r="A3670" s="5">
        <v>3669</v>
      </c>
      <c r="B3670" s="5" t="s">
        <v>50</v>
      </c>
      <c r="C3670" s="5" t="s">
        <v>11</v>
      </c>
      <c r="D3670" s="5" t="s">
        <v>33</v>
      </c>
      <c r="E3670" s="6">
        <v>45264</v>
      </c>
      <c r="F3670" s="5">
        <v>674.52</v>
      </c>
      <c r="G3670" s="5" t="s">
        <v>81</v>
      </c>
      <c r="H3670" s="6">
        <v>45276</v>
      </c>
    </row>
    <row r="3671" spans="1:8" x14ac:dyDescent="0.25">
      <c r="A3671" s="5">
        <v>3670</v>
      </c>
      <c r="B3671" s="5" t="s">
        <v>58</v>
      </c>
      <c r="C3671" s="5" t="s">
        <v>14</v>
      </c>
      <c r="D3671" s="5" t="s">
        <v>29</v>
      </c>
      <c r="E3671" s="6">
        <v>44959</v>
      </c>
      <c r="F3671" s="5">
        <v>589.75</v>
      </c>
      <c r="G3671" s="5" t="s">
        <v>82</v>
      </c>
      <c r="H3671" s="5" t="s">
        <v>83</v>
      </c>
    </row>
    <row r="3672" spans="1:8" x14ac:dyDescent="0.25">
      <c r="A3672" s="5">
        <v>3671</v>
      </c>
      <c r="B3672" s="5" t="s">
        <v>54</v>
      </c>
      <c r="C3672" s="5" t="s">
        <v>15</v>
      </c>
      <c r="D3672" s="5" t="s">
        <v>20</v>
      </c>
      <c r="E3672" s="6">
        <v>44985</v>
      </c>
      <c r="F3672" s="5">
        <v>208.66</v>
      </c>
      <c r="G3672" s="5" t="s">
        <v>81</v>
      </c>
      <c r="H3672" s="6">
        <v>45005</v>
      </c>
    </row>
    <row r="3673" spans="1:8" x14ac:dyDescent="0.25">
      <c r="A3673" s="5">
        <v>3672</v>
      </c>
      <c r="B3673" s="5" t="s">
        <v>54</v>
      </c>
      <c r="C3673" s="5" t="s">
        <v>15</v>
      </c>
      <c r="D3673" s="5" t="s">
        <v>24</v>
      </c>
      <c r="E3673" s="6">
        <v>44851</v>
      </c>
      <c r="F3673" s="5">
        <v>129.18</v>
      </c>
      <c r="G3673" s="5" t="s">
        <v>81</v>
      </c>
      <c r="H3673" s="6">
        <v>44871</v>
      </c>
    </row>
    <row r="3674" spans="1:8" x14ac:dyDescent="0.25">
      <c r="A3674" s="5">
        <v>3673</v>
      </c>
      <c r="B3674" s="5" t="s">
        <v>74</v>
      </c>
      <c r="C3674" s="5" t="s">
        <v>4</v>
      </c>
      <c r="D3674" s="5" t="s">
        <v>26</v>
      </c>
      <c r="E3674" s="6">
        <v>45454</v>
      </c>
      <c r="F3674" s="5">
        <v>110.41</v>
      </c>
      <c r="G3674" s="5" t="s">
        <v>82</v>
      </c>
      <c r="H3674" s="5" t="s">
        <v>83</v>
      </c>
    </row>
    <row r="3675" spans="1:8" x14ac:dyDescent="0.25">
      <c r="A3675" s="5">
        <v>3674</v>
      </c>
      <c r="B3675" s="5" t="s">
        <v>52</v>
      </c>
      <c r="C3675" s="5" t="s">
        <v>14</v>
      </c>
      <c r="D3675" s="5" t="s">
        <v>28</v>
      </c>
      <c r="E3675" s="6">
        <v>44943</v>
      </c>
      <c r="F3675" s="5">
        <v>853.65</v>
      </c>
      <c r="G3675" s="5" t="s">
        <v>81</v>
      </c>
      <c r="H3675" s="6">
        <v>44961</v>
      </c>
    </row>
    <row r="3676" spans="1:8" x14ac:dyDescent="0.25">
      <c r="A3676" s="5">
        <v>3675</v>
      </c>
      <c r="B3676" s="5" t="s">
        <v>50</v>
      </c>
      <c r="C3676" s="5" t="s">
        <v>11</v>
      </c>
      <c r="D3676" s="5" t="s">
        <v>33</v>
      </c>
      <c r="E3676" s="6">
        <v>45131</v>
      </c>
      <c r="F3676" s="5">
        <v>402.03</v>
      </c>
      <c r="G3676" s="5" t="s">
        <v>81</v>
      </c>
      <c r="H3676" s="6">
        <v>45143</v>
      </c>
    </row>
    <row r="3677" spans="1:8" x14ac:dyDescent="0.25">
      <c r="A3677" s="5">
        <v>3676</v>
      </c>
      <c r="B3677" s="5" t="s">
        <v>68</v>
      </c>
      <c r="C3677" s="5" t="s">
        <v>14</v>
      </c>
      <c r="D3677" s="5" t="s">
        <v>29</v>
      </c>
      <c r="E3677" s="6">
        <v>45265</v>
      </c>
      <c r="F3677" s="5">
        <v>787.37</v>
      </c>
      <c r="G3677" s="5" t="s">
        <v>82</v>
      </c>
      <c r="H3677" s="5" t="s">
        <v>83</v>
      </c>
    </row>
    <row r="3678" spans="1:8" x14ac:dyDescent="0.25">
      <c r="A3678" s="5">
        <v>3677</v>
      </c>
      <c r="B3678" s="5" t="s">
        <v>50</v>
      </c>
      <c r="C3678" s="5" t="s">
        <v>2</v>
      </c>
      <c r="D3678" s="5" t="s">
        <v>24</v>
      </c>
      <c r="E3678" s="6">
        <v>45253</v>
      </c>
      <c r="F3678" s="5">
        <v>253.29</v>
      </c>
      <c r="G3678" s="5" t="s">
        <v>81</v>
      </c>
      <c r="H3678" s="6">
        <v>45254</v>
      </c>
    </row>
    <row r="3679" spans="1:8" x14ac:dyDescent="0.25">
      <c r="A3679" s="5">
        <v>3678</v>
      </c>
      <c r="B3679" s="5" t="s">
        <v>72</v>
      </c>
      <c r="C3679" s="5" t="s">
        <v>2</v>
      </c>
      <c r="D3679" s="5" t="s">
        <v>24</v>
      </c>
      <c r="E3679" s="6">
        <v>45450</v>
      </c>
      <c r="F3679" s="5">
        <v>865.46</v>
      </c>
      <c r="G3679" s="5" t="s">
        <v>82</v>
      </c>
      <c r="H3679" s="5" t="s">
        <v>83</v>
      </c>
    </row>
    <row r="3680" spans="1:8" x14ac:dyDescent="0.25">
      <c r="A3680" s="5">
        <v>3679</v>
      </c>
      <c r="B3680" s="5" t="s">
        <v>38</v>
      </c>
      <c r="C3680" s="5" t="s">
        <v>7</v>
      </c>
      <c r="D3680" s="5" t="s">
        <v>22</v>
      </c>
      <c r="E3680" s="6">
        <v>45495</v>
      </c>
      <c r="F3680" s="5">
        <v>211.77</v>
      </c>
      <c r="G3680" s="5" t="s">
        <v>81</v>
      </c>
      <c r="H3680" s="6">
        <v>45503</v>
      </c>
    </row>
    <row r="3681" spans="1:8" x14ac:dyDescent="0.25">
      <c r="A3681" s="5">
        <v>3680</v>
      </c>
      <c r="B3681" s="5" t="s">
        <v>42</v>
      </c>
      <c r="C3681" s="5" t="s">
        <v>13</v>
      </c>
      <c r="D3681" s="5" t="s">
        <v>24</v>
      </c>
      <c r="E3681" s="6">
        <v>45340</v>
      </c>
      <c r="F3681" s="5">
        <v>752.38</v>
      </c>
      <c r="G3681" s="5" t="s">
        <v>81</v>
      </c>
      <c r="H3681" s="6">
        <v>45355</v>
      </c>
    </row>
    <row r="3682" spans="1:8" x14ac:dyDescent="0.25">
      <c r="A3682" s="5">
        <v>3681</v>
      </c>
      <c r="B3682" s="5" t="s">
        <v>60</v>
      </c>
      <c r="C3682" s="5" t="s">
        <v>11</v>
      </c>
      <c r="D3682" s="5" t="s">
        <v>24</v>
      </c>
      <c r="E3682" s="6">
        <v>45429</v>
      </c>
      <c r="F3682" s="5">
        <v>174.91</v>
      </c>
      <c r="G3682" s="5" t="s">
        <v>81</v>
      </c>
      <c r="H3682" s="6">
        <v>45441</v>
      </c>
    </row>
    <row r="3683" spans="1:8" x14ac:dyDescent="0.25">
      <c r="A3683" s="5">
        <v>3682</v>
      </c>
      <c r="B3683" s="5" t="s">
        <v>70</v>
      </c>
      <c r="C3683" s="5" t="s">
        <v>4</v>
      </c>
      <c r="D3683" s="5" t="s">
        <v>30</v>
      </c>
      <c r="E3683" s="6">
        <v>45071</v>
      </c>
      <c r="F3683" s="5">
        <v>437.51</v>
      </c>
      <c r="G3683" s="5" t="s">
        <v>82</v>
      </c>
      <c r="H3683" s="5" t="s">
        <v>83</v>
      </c>
    </row>
    <row r="3684" spans="1:8" x14ac:dyDescent="0.25">
      <c r="A3684" s="5">
        <v>3683</v>
      </c>
      <c r="B3684" s="5" t="s">
        <v>64</v>
      </c>
      <c r="C3684" s="5" t="s">
        <v>7</v>
      </c>
      <c r="D3684" s="5" t="s">
        <v>33</v>
      </c>
      <c r="E3684" s="6">
        <v>45282</v>
      </c>
      <c r="F3684" s="5">
        <v>569.4</v>
      </c>
      <c r="G3684" s="5" t="s">
        <v>82</v>
      </c>
      <c r="H3684" s="5" t="s">
        <v>83</v>
      </c>
    </row>
    <row r="3685" spans="1:8" x14ac:dyDescent="0.25">
      <c r="A3685" s="5">
        <v>3684</v>
      </c>
      <c r="B3685" s="5" t="s">
        <v>60</v>
      </c>
      <c r="C3685" s="5" t="s">
        <v>14</v>
      </c>
      <c r="D3685" s="5" t="s">
        <v>22</v>
      </c>
      <c r="E3685" s="6">
        <v>45054</v>
      </c>
      <c r="F3685" s="5">
        <v>429.85</v>
      </c>
      <c r="G3685" s="5" t="s">
        <v>82</v>
      </c>
      <c r="H3685" s="5" t="s">
        <v>83</v>
      </c>
    </row>
    <row r="3686" spans="1:8" x14ac:dyDescent="0.25">
      <c r="A3686" s="5">
        <v>3685</v>
      </c>
      <c r="B3686" s="5" t="s">
        <v>62</v>
      </c>
      <c r="C3686" s="5" t="s">
        <v>7</v>
      </c>
      <c r="D3686" s="5" t="s">
        <v>31</v>
      </c>
      <c r="E3686" s="6">
        <v>45197</v>
      </c>
      <c r="F3686" s="5">
        <v>943.03</v>
      </c>
      <c r="G3686" s="5" t="s">
        <v>82</v>
      </c>
      <c r="H3686" s="5" t="s">
        <v>83</v>
      </c>
    </row>
    <row r="3687" spans="1:8" x14ac:dyDescent="0.25">
      <c r="A3687" s="5">
        <v>3686</v>
      </c>
      <c r="B3687" s="5" t="s">
        <v>72</v>
      </c>
      <c r="C3687" s="5" t="s">
        <v>13</v>
      </c>
      <c r="D3687" s="5" t="s">
        <v>28</v>
      </c>
      <c r="E3687" s="6">
        <v>45261</v>
      </c>
      <c r="F3687" s="5">
        <v>593.71</v>
      </c>
      <c r="G3687" s="5" t="s">
        <v>82</v>
      </c>
      <c r="H3687" s="5" t="s">
        <v>83</v>
      </c>
    </row>
    <row r="3688" spans="1:8" x14ac:dyDescent="0.25">
      <c r="A3688" s="5">
        <v>3687</v>
      </c>
      <c r="B3688" s="5" t="s">
        <v>54</v>
      </c>
      <c r="C3688" s="5" t="s">
        <v>7</v>
      </c>
      <c r="D3688" s="5" t="s">
        <v>31</v>
      </c>
      <c r="E3688" s="6">
        <v>45256</v>
      </c>
      <c r="F3688" s="5">
        <v>707.22</v>
      </c>
      <c r="G3688" s="5" t="s">
        <v>81</v>
      </c>
      <c r="H3688" s="6">
        <v>45264</v>
      </c>
    </row>
    <row r="3689" spans="1:8" x14ac:dyDescent="0.25">
      <c r="A3689" s="5">
        <v>3688</v>
      </c>
      <c r="B3689" s="5" t="s">
        <v>70</v>
      </c>
      <c r="C3689" s="5" t="s">
        <v>5</v>
      </c>
      <c r="D3689" s="5" t="s">
        <v>24</v>
      </c>
      <c r="E3689" s="6">
        <v>45232</v>
      </c>
      <c r="F3689" s="5">
        <v>225.55</v>
      </c>
      <c r="G3689" s="5" t="s">
        <v>82</v>
      </c>
      <c r="H3689" s="5" t="s">
        <v>83</v>
      </c>
    </row>
    <row r="3690" spans="1:8" x14ac:dyDescent="0.25">
      <c r="A3690" s="5">
        <v>3689</v>
      </c>
      <c r="B3690" s="5" t="s">
        <v>66</v>
      </c>
      <c r="C3690" s="5" t="s">
        <v>13</v>
      </c>
      <c r="D3690" s="5" t="s">
        <v>31</v>
      </c>
      <c r="E3690" s="6">
        <v>45428</v>
      </c>
      <c r="F3690" s="5">
        <v>406.02</v>
      </c>
      <c r="G3690" s="5" t="s">
        <v>81</v>
      </c>
      <c r="H3690" s="6">
        <v>45443</v>
      </c>
    </row>
    <row r="3691" spans="1:8" x14ac:dyDescent="0.25">
      <c r="A3691" s="5">
        <v>3690</v>
      </c>
      <c r="B3691" s="5" t="s">
        <v>48</v>
      </c>
      <c r="C3691" s="5" t="s">
        <v>13</v>
      </c>
      <c r="D3691" s="5" t="s">
        <v>30</v>
      </c>
      <c r="E3691" s="6">
        <v>44993</v>
      </c>
      <c r="F3691" s="5">
        <v>422.3</v>
      </c>
      <c r="G3691" s="5" t="s">
        <v>81</v>
      </c>
      <c r="H3691" s="6">
        <v>45008</v>
      </c>
    </row>
    <row r="3692" spans="1:8" x14ac:dyDescent="0.25">
      <c r="A3692" s="5">
        <v>3691</v>
      </c>
      <c r="B3692" s="5" t="s">
        <v>52</v>
      </c>
      <c r="C3692" s="5" t="s">
        <v>11</v>
      </c>
      <c r="D3692" s="5" t="s">
        <v>31</v>
      </c>
      <c r="E3692" s="6">
        <v>45482</v>
      </c>
      <c r="F3692" s="5">
        <v>890.77</v>
      </c>
      <c r="G3692" s="5" t="s">
        <v>81</v>
      </c>
      <c r="H3692" s="6">
        <v>45494</v>
      </c>
    </row>
    <row r="3693" spans="1:8" x14ac:dyDescent="0.25">
      <c r="A3693" s="5">
        <v>3692</v>
      </c>
      <c r="B3693" s="5" t="s">
        <v>44</v>
      </c>
      <c r="C3693" s="5" t="s">
        <v>14</v>
      </c>
      <c r="D3693" s="5" t="s">
        <v>33</v>
      </c>
      <c r="E3693" s="6">
        <v>45190</v>
      </c>
      <c r="F3693" s="5">
        <v>334.97</v>
      </c>
      <c r="G3693" s="5" t="s">
        <v>81</v>
      </c>
      <c r="H3693" s="6">
        <v>45208</v>
      </c>
    </row>
    <row r="3694" spans="1:8" x14ac:dyDescent="0.25">
      <c r="A3694" s="5">
        <v>3693</v>
      </c>
      <c r="B3694" s="5" t="s">
        <v>70</v>
      </c>
      <c r="C3694" s="5" t="s">
        <v>13</v>
      </c>
      <c r="D3694" s="5" t="s">
        <v>33</v>
      </c>
      <c r="E3694" s="6">
        <v>45266</v>
      </c>
      <c r="F3694" s="5">
        <v>735.27</v>
      </c>
      <c r="G3694" s="5" t="s">
        <v>81</v>
      </c>
      <c r="H3694" s="6">
        <v>45281</v>
      </c>
    </row>
    <row r="3695" spans="1:8" x14ac:dyDescent="0.25">
      <c r="A3695" s="5">
        <v>3694</v>
      </c>
      <c r="B3695" s="5" t="s">
        <v>72</v>
      </c>
      <c r="C3695" s="5" t="s">
        <v>15</v>
      </c>
      <c r="D3695" s="5" t="s">
        <v>30</v>
      </c>
      <c r="E3695" s="6">
        <v>45317</v>
      </c>
      <c r="F3695" s="5">
        <v>277.97000000000003</v>
      </c>
      <c r="G3695" s="5" t="s">
        <v>82</v>
      </c>
      <c r="H3695" s="5" t="s">
        <v>83</v>
      </c>
    </row>
    <row r="3696" spans="1:8" x14ac:dyDescent="0.25">
      <c r="A3696" s="5">
        <v>3695</v>
      </c>
      <c r="B3696" s="5" t="s">
        <v>56</v>
      </c>
      <c r="C3696" s="5" t="s">
        <v>4</v>
      </c>
      <c r="D3696" s="5" t="s">
        <v>20</v>
      </c>
      <c r="E3696" s="6">
        <v>44999</v>
      </c>
      <c r="F3696" s="5">
        <v>416.66</v>
      </c>
      <c r="G3696" s="5" t="s">
        <v>81</v>
      </c>
      <c r="H3696" s="6">
        <v>45001</v>
      </c>
    </row>
    <row r="3697" spans="1:8" x14ac:dyDescent="0.25">
      <c r="A3697" s="5">
        <v>3696</v>
      </c>
      <c r="B3697" s="5" t="s">
        <v>52</v>
      </c>
      <c r="C3697" s="5" t="s">
        <v>2</v>
      </c>
      <c r="D3697" s="5" t="s">
        <v>31</v>
      </c>
      <c r="E3697" s="6">
        <v>44884</v>
      </c>
      <c r="F3697" s="5">
        <v>398.25</v>
      </c>
      <c r="G3697" s="5" t="s">
        <v>81</v>
      </c>
      <c r="H3697" s="6">
        <v>44885</v>
      </c>
    </row>
    <row r="3698" spans="1:8" x14ac:dyDescent="0.25">
      <c r="A3698" s="5">
        <v>3697</v>
      </c>
      <c r="B3698" s="5" t="s">
        <v>42</v>
      </c>
      <c r="C3698" s="5" t="s">
        <v>11</v>
      </c>
      <c r="D3698" s="5" t="s">
        <v>24</v>
      </c>
      <c r="E3698" s="6">
        <v>45029</v>
      </c>
      <c r="F3698" s="5">
        <v>815.98</v>
      </c>
      <c r="G3698" s="5" t="s">
        <v>81</v>
      </c>
      <c r="H3698" s="6">
        <v>45041</v>
      </c>
    </row>
    <row r="3699" spans="1:8" x14ac:dyDescent="0.25">
      <c r="A3699" s="5">
        <v>3698</v>
      </c>
      <c r="B3699" s="5" t="s">
        <v>62</v>
      </c>
      <c r="C3699" s="5" t="s">
        <v>14</v>
      </c>
      <c r="D3699" s="5" t="s">
        <v>32</v>
      </c>
      <c r="E3699" s="6">
        <v>44966</v>
      </c>
      <c r="F3699" s="5">
        <v>759.4</v>
      </c>
      <c r="G3699" s="5" t="s">
        <v>81</v>
      </c>
      <c r="H3699" s="6">
        <v>44984</v>
      </c>
    </row>
    <row r="3700" spans="1:8" x14ac:dyDescent="0.25">
      <c r="A3700" s="5">
        <v>3699</v>
      </c>
      <c r="B3700" s="5" t="s">
        <v>54</v>
      </c>
      <c r="C3700" s="5" t="s">
        <v>15</v>
      </c>
      <c r="D3700" s="5" t="s">
        <v>29</v>
      </c>
      <c r="E3700" s="6">
        <v>45160</v>
      </c>
      <c r="F3700" s="5">
        <v>871.06</v>
      </c>
      <c r="G3700" s="5" t="s">
        <v>81</v>
      </c>
      <c r="H3700" s="6">
        <v>45180</v>
      </c>
    </row>
    <row r="3701" spans="1:8" x14ac:dyDescent="0.25">
      <c r="A3701" s="5">
        <v>3700</v>
      </c>
      <c r="B3701" s="5" t="s">
        <v>58</v>
      </c>
      <c r="C3701" s="5" t="s">
        <v>2</v>
      </c>
      <c r="D3701" s="5" t="s">
        <v>22</v>
      </c>
      <c r="E3701" s="6">
        <v>45262</v>
      </c>
      <c r="F3701" s="5">
        <v>518.42999999999995</v>
      </c>
      <c r="G3701" s="5" t="s">
        <v>81</v>
      </c>
      <c r="H3701" s="6">
        <v>45263</v>
      </c>
    </row>
    <row r="3702" spans="1:8" x14ac:dyDescent="0.25">
      <c r="A3702" s="5">
        <v>3701</v>
      </c>
      <c r="B3702" s="5" t="s">
        <v>42</v>
      </c>
      <c r="C3702" s="5" t="s">
        <v>7</v>
      </c>
      <c r="D3702" s="5" t="s">
        <v>24</v>
      </c>
      <c r="E3702" s="6">
        <v>45193</v>
      </c>
      <c r="F3702" s="5">
        <v>677.09</v>
      </c>
      <c r="G3702" s="5" t="s">
        <v>81</v>
      </c>
      <c r="H3702" s="6">
        <v>45201</v>
      </c>
    </row>
    <row r="3703" spans="1:8" x14ac:dyDescent="0.25">
      <c r="A3703" s="5">
        <v>3702</v>
      </c>
      <c r="B3703" s="5" t="s">
        <v>46</v>
      </c>
      <c r="C3703" s="5" t="s">
        <v>13</v>
      </c>
      <c r="D3703" s="5" t="s">
        <v>30</v>
      </c>
      <c r="E3703" s="6">
        <v>45452</v>
      </c>
      <c r="F3703" s="5">
        <v>509.92</v>
      </c>
      <c r="G3703" s="5" t="s">
        <v>82</v>
      </c>
      <c r="H3703" s="5" t="s">
        <v>83</v>
      </c>
    </row>
    <row r="3704" spans="1:8" x14ac:dyDescent="0.25">
      <c r="A3704" s="5">
        <v>3703</v>
      </c>
      <c r="B3704" s="5" t="s">
        <v>52</v>
      </c>
      <c r="C3704" s="5" t="s">
        <v>15</v>
      </c>
      <c r="D3704" s="5" t="s">
        <v>20</v>
      </c>
      <c r="E3704" s="6">
        <v>45092</v>
      </c>
      <c r="F3704" s="5">
        <v>613.15</v>
      </c>
      <c r="G3704" s="5" t="s">
        <v>81</v>
      </c>
      <c r="H3704" s="6">
        <v>45112</v>
      </c>
    </row>
    <row r="3705" spans="1:8" x14ac:dyDescent="0.25">
      <c r="A3705" s="5">
        <v>3704</v>
      </c>
      <c r="B3705" s="5" t="s">
        <v>40</v>
      </c>
      <c r="C3705" s="5" t="s">
        <v>7</v>
      </c>
      <c r="D3705" s="5" t="s">
        <v>22</v>
      </c>
      <c r="E3705" s="6">
        <v>44857</v>
      </c>
      <c r="F3705" s="5">
        <v>793.22</v>
      </c>
      <c r="G3705" s="5" t="s">
        <v>81</v>
      </c>
      <c r="H3705" s="6">
        <v>44865</v>
      </c>
    </row>
    <row r="3706" spans="1:8" x14ac:dyDescent="0.25">
      <c r="A3706" s="5">
        <v>3705</v>
      </c>
      <c r="B3706" s="5" t="s">
        <v>36</v>
      </c>
      <c r="C3706" s="5" t="s">
        <v>15</v>
      </c>
      <c r="D3706" s="5" t="s">
        <v>29</v>
      </c>
      <c r="E3706" s="6">
        <v>45178</v>
      </c>
      <c r="F3706" s="5">
        <v>477.05</v>
      </c>
      <c r="G3706" s="5" t="s">
        <v>81</v>
      </c>
      <c r="H3706" s="6">
        <v>45198</v>
      </c>
    </row>
    <row r="3707" spans="1:8" x14ac:dyDescent="0.25">
      <c r="A3707" s="5">
        <v>3706</v>
      </c>
      <c r="B3707" s="5" t="s">
        <v>46</v>
      </c>
      <c r="C3707" s="5" t="s">
        <v>2</v>
      </c>
      <c r="D3707" s="5" t="s">
        <v>28</v>
      </c>
      <c r="E3707" s="6">
        <v>45467</v>
      </c>
      <c r="F3707" s="5">
        <v>388.55</v>
      </c>
      <c r="G3707" s="5" t="s">
        <v>82</v>
      </c>
      <c r="H3707" s="5" t="s">
        <v>83</v>
      </c>
    </row>
    <row r="3708" spans="1:8" x14ac:dyDescent="0.25">
      <c r="A3708" s="5">
        <v>3707</v>
      </c>
      <c r="B3708" s="5" t="s">
        <v>48</v>
      </c>
      <c r="C3708" s="5" t="s">
        <v>5</v>
      </c>
      <c r="D3708" s="5" t="s">
        <v>20</v>
      </c>
      <c r="E3708" s="6">
        <v>44932</v>
      </c>
      <c r="F3708" s="5">
        <v>136.31</v>
      </c>
      <c r="G3708" s="5" t="s">
        <v>81</v>
      </c>
      <c r="H3708" s="6">
        <v>44936</v>
      </c>
    </row>
    <row r="3709" spans="1:8" x14ac:dyDescent="0.25">
      <c r="A3709" s="5">
        <v>3708</v>
      </c>
      <c r="B3709" s="5" t="s">
        <v>52</v>
      </c>
      <c r="C3709" s="5" t="s">
        <v>5</v>
      </c>
      <c r="D3709" s="5" t="s">
        <v>26</v>
      </c>
      <c r="E3709" s="6">
        <v>45129</v>
      </c>
      <c r="F3709" s="5">
        <v>930.63</v>
      </c>
      <c r="G3709" s="5" t="s">
        <v>81</v>
      </c>
      <c r="H3709" s="6">
        <v>45133</v>
      </c>
    </row>
    <row r="3710" spans="1:8" x14ac:dyDescent="0.25">
      <c r="A3710" s="5">
        <v>3709</v>
      </c>
      <c r="B3710" s="5" t="s">
        <v>58</v>
      </c>
      <c r="C3710" s="5" t="s">
        <v>9</v>
      </c>
      <c r="D3710" s="5" t="s">
        <v>24</v>
      </c>
      <c r="E3710" s="6">
        <v>45323</v>
      </c>
      <c r="F3710" s="5">
        <v>367.62</v>
      </c>
      <c r="G3710" s="5" t="s">
        <v>81</v>
      </c>
      <c r="H3710" s="6">
        <v>45333</v>
      </c>
    </row>
    <row r="3711" spans="1:8" x14ac:dyDescent="0.25">
      <c r="A3711" s="5">
        <v>3710</v>
      </c>
      <c r="B3711" s="5" t="s">
        <v>48</v>
      </c>
      <c r="C3711" s="5" t="s">
        <v>10</v>
      </c>
      <c r="D3711" s="5" t="s">
        <v>20</v>
      </c>
      <c r="E3711" s="6">
        <v>45100</v>
      </c>
      <c r="F3711" s="5">
        <v>298</v>
      </c>
      <c r="G3711" s="5" t="s">
        <v>81</v>
      </c>
      <c r="H3711" s="6">
        <v>45106</v>
      </c>
    </row>
    <row r="3712" spans="1:8" x14ac:dyDescent="0.25">
      <c r="A3712" s="5">
        <v>3711</v>
      </c>
      <c r="B3712" s="5" t="s">
        <v>64</v>
      </c>
      <c r="C3712" s="5" t="s">
        <v>11</v>
      </c>
      <c r="D3712" s="5" t="s">
        <v>22</v>
      </c>
      <c r="E3712" s="6">
        <v>45138</v>
      </c>
      <c r="F3712" s="5">
        <v>619.94000000000005</v>
      </c>
      <c r="G3712" s="5" t="s">
        <v>81</v>
      </c>
      <c r="H3712" s="6">
        <v>45150</v>
      </c>
    </row>
    <row r="3713" spans="1:8" x14ac:dyDescent="0.25">
      <c r="A3713" s="5">
        <v>3712</v>
      </c>
      <c r="B3713" s="5" t="s">
        <v>74</v>
      </c>
      <c r="C3713" s="5" t="s">
        <v>7</v>
      </c>
      <c r="D3713" s="5" t="s">
        <v>31</v>
      </c>
      <c r="E3713" s="6">
        <v>44782</v>
      </c>
      <c r="F3713" s="5">
        <v>742.1</v>
      </c>
      <c r="G3713" s="5" t="s">
        <v>82</v>
      </c>
      <c r="H3713" s="5" t="s">
        <v>83</v>
      </c>
    </row>
    <row r="3714" spans="1:8" x14ac:dyDescent="0.25">
      <c r="A3714" s="5">
        <v>3713</v>
      </c>
      <c r="B3714" s="5" t="s">
        <v>36</v>
      </c>
      <c r="C3714" s="5" t="s">
        <v>9</v>
      </c>
      <c r="D3714" s="5" t="s">
        <v>33</v>
      </c>
      <c r="E3714" s="6">
        <v>45097</v>
      </c>
      <c r="F3714" s="5">
        <v>234.03</v>
      </c>
      <c r="G3714" s="5" t="s">
        <v>81</v>
      </c>
      <c r="H3714" s="6">
        <v>45107</v>
      </c>
    </row>
    <row r="3715" spans="1:8" x14ac:dyDescent="0.25">
      <c r="A3715" s="5">
        <v>3714</v>
      </c>
      <c r="B3715" s="5" t="s">
        <v>74</v>
      </c>
      <c r="C3715" s="5" t="s">
        <v>14</v>
      </c>
      <c r="D3715" s="5" t="s">
        <v>29</v>
      </c>
      <c r="E3715" s="6">
        <v>45182</v>
      </c>
      <c r="F3715" s="5">
        <v>508.41</v>
      </c>
      <c r="G3715" s="5" t="s">
        <v>81</v>
      </c>
      <c r="H3715" s="6">
        <v>45200</v>
      </c>
    </row>
    <row r="3716" spans="1:8" x14ac:dyDescent="0.25">
      <c r="A3716" s="5">
        <v>3715</v>
      </c>
      <c r="B3716" s="5" t="s">
        <v>72</v>
      </c>
      <c r="C3716" s="5" t="s">
        <v>2</v>
      </c>
      <c r="D3716" s="5" t="s">
        <v>33</v>
      </c>
      <c r="E3716" s="6">
        <v>45361</v>
      </c>
      <c r="F3716" s="5">
        <v>231.58</v>
      </c>
      <c r="G3716" s="5" t="s">
        <v>82</v>
      </c>
      <c r="H3716" s="5" t="s">
        <v>83</v>
      </c>
    </row>
    <row r="3717" spans="1:8" x14ac:dyDescent="0.25">
      <c r="A3717" s="5">
        <v>3716</v>
      </c>
      <c r="B3717" s="5" t="s">
        <v>54</v>
      </c>
      <c r="C3717" s="5" t="s">
        <v>2</v>
      </c>
      <c r="D3717" s="5" t="s">
        <v>26</v>
      </c>
      <c r="E3717" s="6">
        <v>45400</v>
      </c>
      <c r="F3717" s="5">
        <v>525.48</v>
      </c>
      <c r="G3717" s="5" t="s">
        <v>81</v>
      </c>
      <c r="H3717" s="6">
        <v>45401</v>
      </c>
    </row>
    <row r="3718" spans="1:8" x14ac:dyDescent="0.25">
      <c r="A3718" s="5">
        <v>3717</v>
      </c>
      <c r="B3718" s="5" t="s">
        <v>60</v>
      </c>
      <c r="C3718" s="5" t="s">
        <v>14</v>
      </c>
      <c r="D3718" s="5" t="s">
        <v>30</v>
      </c>
      <c r="E3718" s="6">
        <v>45466</v>
      </c>
      <c r="F3718" s="5">
        <v>492.71</v>
      </c>
      <c r="G3718" s="5" t="s">
        <v>82</v>
      </c>
      <c r="H3718" s="5" t="s">
        <v>83</v>
      </c>
    </row>
    <row r="3719" spans="1:8" x14ac:dyDescent="0.25">
      <c r="A3719" s="5">
        <v>3718</v>
      </c>
      <c r="B3719" s="5" t="s">
        <v>46</v>
      </c>
      <c r="C3719" s="5" t="s">
        <v>4</v>
      </c>
      <c r="D3719" s="5" t="s">
        <v>30</v>
      </c>
      <c r="E3719" s="6">
        <v>45311</v>
      </c>
      <c r="F3719" s="5">
        <v>554.4</v>
      </c>
      <c r="G3719" s="5" t="s">
        <v>81</v>
      </c>
      <c r="H3719" s="6">
        <v>45313</v>
      </c>
    </row>
    <row r="3720" spans="1:8" x14ac:dyDescent="0.25">
      <c r="A3720" s="5">
        <v>3719</v>
      </c>
      <c r="B3720" s="5" t="s">
        <v>56</v>
      </c>
      <c r="C3720" s="5" t="s">
        <v>4</v>
      </c>
      <c r="D3720" s="5" t="s">
        <v>33</v>
      </c>
      <c r="E3720" s="6">
        <v>44954</v>
      </c>
      <c r="F3720" s="5">
        <v>161.57</v>
      </c>
      <c r="G3720" s="5" t="s">
        <v>81</v>
      </c>
      <c r="H3720" s="6">
        <v>44956</v>
      </c>
    </row>
    <row r="3721" spans="1:8" x14ac:dyDescent="0.25">
      <c r="A3721" s="5">
        <v>3720</v>
      </c>
      <c r="B3721" s="5" t="s">
        <v>44</v>
      </c>
      <c r="C3721" s="5" t="s">
        <v>5</v>
      </c>
      <c r="D3721" s="5" t="s">
        <v>31</v>
      </c>
      <c r="E3721" s="6">
        <v>44841</v>
      </c>
      <c r="F3721" s="5">
        <v>128.03</v>
      </c>
      <c r="G3721" s="5" t="s">
        <v>81</v>
      </c>
      <c r="H3721" s="6">
        <v>44845</v>
      </c>
    </row>
    <row r="3722" spans="1:8" x14ac:dyDescent="0.25">
      <c r="A3722" s="5">
        <v>3721</v>
      </c>
      <c r="B3722" s="5" t="s">
        <v>54</v>
      </c>
      <c r="C3722" s="5" t="s">
        <v>13</v>
      </c>
      <c r="D3722" s="5" t="s">
        <v>29</v>
      </c>
      <c r="E3722" s="6">
        <v>45218</v>
      </c>
      <c r="F3722" s="5">
        <v>201.73</v>
      </c>
      <c r="G3722" s="5" t="s">
        <v>82</v>
      </c>
      <c r="H3722" s="5" t="s">
        <v>83</v>
      </c>
    </row>
    <row r="3723" spans="1:8" x14ac:dyDescent="0.25">
      <c r="A3723" s="5">
        <v>3722</v>
      </c>
      <c r="B3723" s="5" t="s">
        <v>62</v>
      </c>
      <c r="C3723" s="5" t="s">
        <v>4</v>
      </c>
      <c r="D3723" s="5" t="s">
        <v>20</v>
      </c>
      <c r="E3723" s="6">
        <v>44821</v>
      </c>
      <c r="F3723" s="5">
        <v>372.56</v>
      </c>
      <c r="G3723" s="5" t="s">
        <v>82</v>
      </c>
      <c r="H3723" s="5" t="s">
        <v>83</v>
      </c>
    </row>
    <row r="3724" spans="1:8" x14ac:dyDescent="0.25">
      <c r="A3724" s="5">
        <v>3723</v>
      </c>
      <c r="B3724" s="5" t="s">
        <v>52</v>
      </c>
      <c r="C3724" s="5" t="s">
        <v>4</v>
      </c>
      <c r="D3724" s="5" t="s">
        <v>22</v>
      </c>
      <c r="E3724" s="6">
        <v>45060</v>
      </c>
      <c r="F3724" s="5">
        <v>558.62</v>
      </c>
      <c r="G3724" s="5" t="s">
        <v>81</v>
      </c>
      <c r="H3724" s="6">
        <v>45062</v>
      </c>
    </row>
    <row r="3725" spans="1:8" x14ac:dyDescent="0.25">
      <c r="A3725" s="5">
        <v>3724</v>
      </c>
      <c r="B3725" s="5" t="s">
        <v>68</v>
      </c>
      <c r="C3725" s="5" t="s">
        <v>11</v>
      </c>
      <c r="D3725" s="5" t="s">
        <v>30</v>
      </c>
      <c r="E3725" s="6">
        <v>45001</v>
      </c>
      <c r="F3725" s="5">
        <v>573.66999999999996</v>
      </c>
      <c r="G3725" s="5" t="s">
        <v>81</v>
      </c>
      <c r="H3725" s="6">
        <v>45013</v>
      </c>
    </row>
    <row r="3726" spans="1:8" x14ac:dyDescent="0.25">
      <c r="A3726" s="5">
        <v>3725</v>
      </c>
      <c r="B3726" s="5" t="s">
        <v>74</v>
      </c>
      <c r="C3726" s="5" t="s">
        <v>11</v>
      </c>
      <c r="D3726" s="5" t="s">
        <v>26</v>
      </c>
      <c r="E3726" s="6">
        <v>44793</v>
      </c>
      <c r="F3726" s="5">
        <v>721.55</v>
      </c>
      <c r="G3726" s="5" t="s">
        <v>82</v>
      </c>
      <c r="H3726" s="5" t="s">
        <v>83</v>
      </c>
    </row>
    <row r="3727" spans="1:8" x14ac:dyDescent="0.25">
      <c r="A3727" s="5">
        <v>3726</v>
      </c>
      <c r="B3727" s="5" t="s">
        <v>64</v>
      </c>
      <c r="C3727" s="5" t="s">
        <v>13</v>
      </c>
      <c r="D3727" s="5" t="s">
        <v>28</v>
      </c>
      <c r="E3727" s="6">
        <v>44877</v>
      </c>
      <c r="F3727" s="5">
        <v>956.81</v>
      </c>
      <c r="G3727" s="5" t="s">
        <v>82</v>
      </c>
      <c r="H3727" s="5" t="s">
        <v>83</v>
      </c>
    </row>
    <row r="3728" spans="1:8" x14ac:dyDescent="0.25">
      <c r="A3728" s="5">
        <v>3727</v>
      </c>
      <c r="B3728" s="5" t="s">
        <v>52</v>
      </c>
      <c r="C3728" s="5" t="s">
        <v>15</v>
      </c>
      <c r="D3728" s="5" t="s">
        <v>22</v>
      </c>
      <c r="E3728" s="6">
        <v>45499</v>
      </c>
      <c r="F3728" s="5">
        <v>827.46</v>
      </c>
      <c r="G3728" s="5" t="s">
        <v>82</v>
      </c>
      <c r="H3728" s="5" t="s">
        <v>83</v>
      </c>
    </row>
    <row r="3729" spans="1:8" x14ac:dyDescent="0.25">
      <c r="A3729" s="5">
        <v>3728</v>
      </c>
      <c r="B3729" s="5" t="s">
        <v>66</v>
      </c>
      <c r="C3729" s="5" t="s">
        <v>10</v>
      </c>
      <c r="D3729" s="5" t="s">
        <v>26</v>
      </c>
      <c r="E3729" s="6">
        <v>45215</v>
      </c>
      <c r="F3729" s="5">
        <v>600.74</v>
      </c>
      <c r="G3729" s="5" t="s">
        <v>81</v>
      </c>
      <c r="H3729" s="6">
        <v>45221</v>
      </c>
    </row>
    <row r="3730" spans="1:8" x14ac:dyDescent="0.25">
      <c r="A3730" s="5">
        <v>3729</v>
      </c>
      <c r="B3730" s="5" t="s">
        <v>74</v>
      </c>
      <c r="C3730" s="5" t="s">
        <v>2</v>
      </c>
      <c r="D3730" s="5" t="s">
        <v>24</v>
      </c>
      <c r="E3730" s="6">
        <v>45167</v>
      </c>
      <c r="F3730" s="5">
        <v>908.87</v>
      </c>
      <c r="G3730" s="5" t="s">
        <v>82</v>
      </c>
      <c r="H3730" s="5" t="s">
        <v>83</v>
      </c>
    </row>
    <row r="3731" spans="1:8" x14ac:dyDescent="0.25">
      <c r="A3731" s="5">
        <v>3730</v>
      </c>
      <c r="B3731" s="5" t="s">
        <v>70</v>
      </c>
      <c r="C3731" s="5" t="s">
        <v>11</v>
      </c>
      <c r="D3731" s="5" t="s">
        <v>30</v>
      </c>
      <c r="E3731" s="6">
        <v>44975</v>
      </c>
      <c r="F3731" s="5">
        <v>750.15</v>
      </c>
      <c r="G3731" s="5" t="s">
        <v>81</v>
      </c>
      <c r="H3731" s="6">
        <v>44987</v>
      </c>
    </row>
    <row r="3732" spans="1:8" x14ac:dyDescent="0.25">
      <c r="A3732" s="5">
        <v>3731</v>
      </c>
      <c r="B3732" s="5" t="s">
        <v>56</v>
      </c>
      <c r="C3732" s="5" t="s">
        <v>13</v>
      </c>
      <c r="D3732" s="5" t="s">
        <v>20</v>
      </c>
      <c r="E3732" s="6">
        <v>44826</v>
      </c>
      <c r="F3732" s="5">
        <v>443.74</v>
      </c>
      <c r="G3732" s="5" t="s">
        <v>81</v>
      </c>
      <c r="H3732" s="6">
        <v>44841</v>
      </c>
    </row>
    <row r="3733" spans="1:8" x14ac:dyDescent="0.25">
      <c r="A3733" s="5">
        <v>3732</v>
      </c>
      <c r="B3733" s="5" t="s">
        <v>74</v>
      </c>
      <c r="C3733" s="5" t="s">
        <v>9</v>
      </c>
      <c r="D3733" s="5" t="s">
        <v>31</v>
      </c>
      <c r="E3733" s="6">
        <v>45143</v>
      </c>
      <c r="F3733" s="5">
        <v>103.32</v>
      </c>
      <c r="G3733" s="5" t="s">
        <v>81</v>
      </c>
      <c r="H3733" s="6">
        <v>45153</v>
      </c>
    </row>
    <row r="3734" spans="1:8" x14ac:dyDescent="0.25">
      <c r="A3734" s="5">
        <v>3733</v>
      </c>
      <c r="B3734" s="5" t="s">
        <v>62</v>
      </c>
      <c r="C3734" s="5" t="s">
        <v>4</v>
      </c>
      <c r="D3734" s="5" t="s">
        <v>33</v>
      </c>
      <c r="E3734" s="6">
        <v>45100</v>
      </c>
      <c r="F3734" s="5">
        <v>114.82</v>
      </c>
      <c r="G3734" s="5" t="s">
        <v>81</v>
      </c>
      <c r="H3734" s="6">
        <v>45102</v>
      </c>
    </row>
    <row r="3735" spans="1:8" x14ac:dyDescent="0.25">
      <c r="A3735" s="5">
        <v>3734</v>
      </c>
      <c r="B3735" s="5" t="s">
        <v>40</v>
      </c>
      <c r="C3735" s="5" t="s">
        <v>10</v>
      </c>
      <c r="D3735" s="5" t="s">
        <v>28</v>
      </c>
      <c r="E3735" s="6">
        <v>45490</v>
      </c>
      <c r="F3735" s="5">
        <v>890.88</v>
      </c>
      <c r="G3735" s="5" t="s">
        <v>81</v>
      </c>
      <c r="H3735" s="6">
        <v>45496</v>
      </c>
    </row>
    <row r="3736" spans="1:8" x14ac:dyDescent="0.25">
      <c r="A3736" s="5">
        <v>3735</v>
      </c>
      <c r="B3736" s="5" t="s">
        <v>62</v>
      </c>
      <c r="C3736" s="5" t="s">
        <v>7</v>
      </c>
      <c r="D3736" s="5" t="s">
        <v>31</v>
      </c>
      <c r="E3736" s="6">
        <v>45416</v>
      </c>
      <c r="F3736" s="5">
        <v>365.59</v>
      </c>
      <c r="G3736" s="5" t="s">
        <v>81</v>
      </c>
      <c r="H3736" s="6">
        <v>45424</v>
      </c>
    </row>
    <row r="3737" spans="1:8" x14ac:dyDescent="0.25">
      <c r="A3737" s="5">
        <v>3736</v>
      </c>
      <c r="B3737" s="5" t="s">
        <v>62</v>
      </c>
      <c r="C3737" s="5" t="s">
        <v>14</v>
      </c>
      <c r="D3737" s="5" t="s">
        <v>28</v>
      </c>
      <c r="E3737" s="6">
        <v>44808</v>
      </c>
      <c r="F3737" s="5">
        <v>710.47</v>
      </c>
      <c r="G3737" s="5" t="s">
        <v>81</v>
      </c>
      <c r="H3737" s="6">
        <v>44826</v>
      </c>
    </row>
    <row r="3738" spans="1:8" x14ac:dyDescent="0.25">
      <c r="A3738" s="5">
        <v>3737</v>
      </c>
      <c r="B3738" s="5" t="s">
        <v>72</v>
      </c>
      <c r="C3738" s="5" t="s">
        <v>9</v>
      </c>
      <c r="D3738" s="5" t="s">
        <v>26</v>
      </c>
      <c r="E3738" s="6">
        <v>45131</v>
      </c>
      <c r="F3738" s="5">
        <v>535.19000000000005</v>
      </c>
      <c r="G3738" s="5" t="s">
        <v>81</v>
      </c>
      <c r="H3738" s="6">
        <v>45141</v>
      </c>
    </row>
    <row r="3739" spans="1:8" x14ac:dyDescent="0.25">
      <c r="A3739" s="5">
        <v>3738</v>
      </c>
      <c r="B3739" s="5" t="s">
        <v>66</v>
      </c>
      <c r="C3739" s="5" t="s">
        <v>13</v>
      </c>
      <c r="D3739" s="5" t="s">
        <v>22</v>
      </c>
      <c r="E3739" s="6">
        <v>45506</v>
      </c>
      <c r="F3739" s="5">
        <v>275.85000000000002</v>
      </c>
      <c r="G3739" s="5" t="s">
        <v>81</v>
      </c>
      <c r="H3739" s="6">
        <v>45521</v>
      </c>
    </row>
    <row r="3740" spans="1:8" x14ac:dyDescent="0.25">
      <c r="A3740" s="5">
        <v>3739</v>
      </c>
      <c r="B3740" s="5" t="s">
        <v>72</v>
      </c>
      <c r="C3740" s="5" t="s">
        <v>5</v>
      </c>
      <c r="D3740" s="5" t="s">
        <v>20</v>
      </c>
      <c r="E3740" s="6">
        <v>45083</v>
      </c>
      <c r="F3740" s="5">
        <v>929.16</v>
      </c>
      <c r="G3740" s="5" t="s">
        <v>81</v>
      </c>
      <c r="H3740" s="6">
        <v>45087</v>
      </c>
    </row>
    <row r="3741" spans="1:8" x14ac:dyDescent="0.25">
      <c r="A3741" s="5">
        <v>3740</v>
      </c>
      <c r="B3741" s="5" t="s">
        <v>72</v>
      </c>
      <c r="C3741" s="5" t="s">
        <v>15</v>
      </c>
      <c r="D3741" s="5" t="s">
        <v>24</v>
      </c>
      <c r="E3741" s="6">
        <v>45331</v>
      </c>
      <c r="F3741" s="5">
        <v>240.47</v>
      </c>
      <c r="G3741" s="5" t="s">
        <v>81</v>
      </c>
      <c r="H3741" s="6">
        <v>45351</v>
      </c>
    </row>
    <row r="3742" spans="1:8" x14ac:dyDescent="0.25">
      <c r="A3742" s="5">
        <v>3741</v>
      </c>
      <c r="B3742" s="5" t="s">
        <v>72</v>
      </c>
      <c r="C3742" s="5" t="s">
        <v>14</v>
      </c>
      <c r="D3742" s="5" t="s">
        <v>30</v>
      </c>
      <c r="E3742" s="6">
        <v>44781</v>
      </c>
      <c r="F3742" s="5">
        <v>205.76</v>
      </c>
      <c r="G3742" s="5" t="s">
        <v>81</v>
      </c>
      <c r="H3742" s="6">
        <v>44799</v>
      </c>
    </row>
    <row r="3743" spans="1:8" x14ac:dyDescent="0.25">
      <c r="A3743" s="5">
        <v>3742</v>
      </c>
      <c r="B3743" s="5" t="s">
        <v>68</v>
      </c>
      <c r="C3743" s="5" t="s">
        <v>2</v>
      </c>
      <c r="D3743" s="5" t="s">
        <v>30</v>
      </c>
      <c r="E3743" s="6">
        <v>45289</v>
      </c>
      <c r="F3743" s="5">
        <v>548.25</v>
      </c>
      <c r="G3743" s="5" t="s">
        <v>82</v>
      </c>
      <c r="H3743" s="5" t="s">
        <v>83</v>
      </c>
    </row>
    <row r="3744" spans="1:8" x14ac:dyDescent="0.25">
      <c r="A3744" s="5">
        <v>3743</v>
      </c>
      <c r="B3744" s="5" t="s">
        <v>40</v>
      </c>
      <c r="C3744" s="5" t="s">
        <v>7</v>
      </c>
      <c r="D3744" s="5" t="s">
        <v>26</v>
      </c>
      <c r="E3744" s="6">
        <v>45102</v>
      </c>
      <c r="F3744" s="5">
        <v>107.75</v>
      </c>
      <c r="G3744" s="5" t="s">
        <v>82</v>
      </c>
      <c r="H3744" s="5" t="s">
        <v>83</v>
      </c>
    </row>
    <row r="3745" spans="1:8" x14ac:dyDescent="0.25">
      <c r="A3745" s="5">
        <v>3744</v>
      </c>
      <c r="B3745" s="5" t="s">
        <v>38</v>
      </c>
      <c r="C3745" s="5" t="s">
        <v>14</v>
      </c>
      <c r="D3745" s="5" t="s">
        <v>30</v>
      </c>
      <c r="E3745" s="6">
        <v>45295</v>
      </c>
      <c r="F3745" s="5">
        <v>523.69000000000005</v>
      </c>
      <c r="G3745" s="5" t="s">
        <v>81</v>
      </c>
      <c r="H3745" s="6">
        <v>45313</v>
      </c>
    </row>
    <row r="3746" spans="1:8" x14ac:dyDescent="0.25">
      <c r="A3746" s="5">
        <v>3745</v>
      </c>
      <c r="B3746" s="5" t="s">
        <v>66</v>
      </c>
      <c r="C3746" s="5" t="s">
        <v>9</v>
      </c>
      <c r="D3746" s="5" t="s">
        <v>32</v>
      </c>
      <c r="E3746" s="6">
        <v>45117</v>
      </c>
      <c r="F3746" s="5">
        <v>215.18</v>
      </c>
      <c r="G3746" s="5" t="s">
        <v>81</v>
      </c>
      <c r="H3746" s="6">
        <v>45127</v>
      </c>
    </row>
    <row r="3747" spans="1:8" x14ac:dyDescent="0.25">
      <c r="A3747" s="5">
        <v>3746</v>
      </c>
      <c r="B3747" s="5" t="s">
        <v>68</v>
      </c>
      <c r="C3747" s="5" t="s">
        <v>15</v>
      </c>
      <c r="D3747" s="5" t="s">
        <v>29</v>
      </c>
      <c r="E3747" s="6">
        <v>45088</v>
      </c>
      <c r="F3747" s="5">
        <v>607.92999999999995</v>
      </c>
      <c r="G3747" s="5" t="s">
        <v>82</v>
      </c>
      <c r="H3747" s="5" t="s">
        <v>83</v>
      </c>
    </row>
    <row r="3748" spans="1:8" x14ac:dyDescent="0.25">
      <c r="A3748" s="5">
        <v>3747</v>
      </c>
      <c r="B3748" s="5" t="s">
        <v>68</v>
      </c>
      <c r="C3748" s="5" t="s">
        <v>11</v>
      </c>
      <c r="D3748" s="5" t="s">
        <v>32</v>
      </c>
      <c r="E3748" s="6">
        <v>44881</v>
      </c>
      <c r="F3748" s="5">
        <v>768.85</v>
      </c>
      <c r="G3748" s="5" t="s">
        <v>82</v>
      </c>
      <c r="H3748" s="5" t="s">
        <v>83</v>
      </c>
    </row>
    <row r="3749" spans="1:8" x14ac:dyDescent="0.25">
      <c r="A3749" s="5">
        <v>3748</v>
      </c>
      <c r="B3749" s="5" t="s">
        <v>68</v>
      </c>
      <c r="C3749" s="5" t="s">
        <v>5</v>
      </c>
      <c r="D3749" s="5" t="s">
        <v>22</v>
      </c>
      <c r="E3749" s="6">
        <v>44910</v>
      </c>
      <c r="F3749" s="5">
        <v>985.77</v>
      </c>
      <c r="G3749" s="5" t="s">
        <v>82</v>
      </c>
      <c r="H3749" s="5" t="s">
        <v>83</v>
      </c>
    </row>
    <row r="3750" spans="1:8" x14ac:dyDescent="0.25">
      <c r="A3750" s="5">
        <v>3749</v>
      </c>
      <c r="B3750" s="5" t="s">
        <v>50</v>
      </c>
      <c r="C3750" s="5" t="s">
        <v>10</v>
      </c>
      <c r="D3750" s="5" t="s">
        <v>29</v>
      </c>
      <c r="E3750" s="6">
        <v>45246</v>
      </c>
      <c r="F3750" s="5">
        <v>947.43</v>
      </c>
      <c r="G3750" s="5" t="s">
        <v>82</v>
      </c>
      <c r="H3750" s="5" t="s">
        <v>83</v>
      </c>
    </row>
    <row r="3751" spans="1:8" x14ac:dyDescent="0.25">
      <c r="A3751" s="5">
        <v>3750</v>
      </c>
      <c r="B3751" s="5" t="s">
        <v>48</v>
      </c>
      <c r="C3751" s="5" t="s">
        <v>10</v>
      </c>
      <c r="D3751" s="5" t="s">
        <v>33</v>
      </c>
      <c r="E3751" s="6">
        <v>45134</v>
      </c>
      <c r="F3751" s="5">
        <v>791.37</v>
      </c>
      <c r="G3751" s="5" t="s">
        <v>82</v>
      </c>
      <c r="H3751" s="5" t="s">
        <v>83</v>
      </c>
    </row>
    <row r="3752" spans="1:8" x14ac:dyDescent="0.25">
      <c r="A3752" s="5">
        <v>3751</v>
      </c>
      <c r="B3752" s="5" t="s">
        <v>68</v>
      </c>
      <c r="C3752" s="5" t="s">
        <v>11</v>
      </c>
      <c r="D3752" s="5" t="s">
        <v>22</v>
      </c>
      <c r="E3752" s="6">
        <v>44839</v>
      </c>
      <c r="F3752" s="5">
        <v>943.37</v>
      </c>
      <c r="G3752" s="5" t="s">
        <v>82</v>
      </c>
      <c r="H3752" s="5" t="s">
        <v>83</v>
      </c>
    </row>
    <row r="3753" spans="1:8" x14ac:dyDescent="0.25">
      <c r="A3753" s="5">
        <v>3752</v>
      </c>
      <c r="B3753" s="5" t="s">
        <v>70</v>
      </c>
      <c r="C3753" s="5" t="s">
        <v>15</v>
      </c>
      <c r="D3753" s="5" t="s">
        <v>22</v>
      </c>
      <c r="E3753" s="6">
        <v>44997</v>
      </c>
      <c r="F3753" s="5">
        <v>589.94000000000005</v>
      </c>
      <c r="G3753" s="5" t="s">
        <v>82</v>
      </c>
      <c r="H3753" s="5" t="s">
        <v>83</v>
      </c>
    </row>
    <row r="3754" spans="1:8" x14ac:dyDescent="0.25">
      <c r="A3754" s="5">
        <v>3753</v>
      </c>
      <c r="B3754" s="5" t="s">
        <v>36</v>
      </c>
      <c r="C3754" s="5" t="s">
        <v>10</v>
      </c>
      <c r="D3754" s="5" t="s">
        <v>31</v>
      </c>
      <c r="E3754" s="6">
        <v>45205</v>
      </c>
      <c r="F3754" s="5">
        <v>344.8</v>
      </c>
      <c r="G3754" s="5" t="s">
        <v>82</v>
      </c>
      <c r="H3754" s="5" t="s">
        <v>83</v>
      </c>
    </row>
    <row r="3755" spans="1:8" x14ac:dyDescent="0.25">
      <c r="A3755" s="5">
        <v>3754</v>
      </c>
      <c r="B3755" s="5" t="s">
        <v>66</v>
      </c>
      <c r="C3755" s="5" t="s">
        <v>9</v>
      </c>
      <c r="D3755" s="5" t="s">
        <v>20</v>
      </c>
      <c r="E3755" s="6">
        <v>44997</v>
      </c>
      <c r="F3755" s="5">
        <v>822.92</v>
      </c>
      <c r="G3755" s="5" t="s">
        <v>82</v>
      </c>
      <c r="H3755" s="5" t="s">
        <v>83</v>
      </c>
    </row>
    <row r="3756" spans="1:8" x14ac:dyDescent="0.25">
      <c r="A3756" s="5">
        <v>3755</v>
      </c>
      <c r="B3756" s="5" t="s">
        <v>62</v>
      </c>
      <c r="C3756" s="5" t="s">
        <v>4</v>
      </c>
      <c r="D3756" s="5" t="s">
        <v>28</v>
      </c>
      <c r="E3756" s="6">
        <v>45004</v>
      </c>
      <c r="F3756" s="5">
        <v>251.93</v>
      </c>
      <c r="G3756" s="5" t="s">
        <v>82</v>
      </c>
      <c r="H3756" s="5" t="s">
        <v>83</v>
      </c>
    </row>
    <row r="3757" spans="1:8" x14ac:dyDescent="0.25">
      <c r="A3757" s="5">
        <v>3756</v>
      </c>
      <c r="B3757" s="5" t="s">
        <v>58</v>
      </c>
      <c r="C3757" s="5" t="s">
        <v>9</v>
      </c>
      <c r="D3757" s="5" t="s">
        <v>26</v>
      </c>
      <c r="E3757" s="6">
        <v>45266</v>
      </c>
      <c r="F3757" s="5">
        <v>193.15</v>
      </c>
      <c r="G3757" s="5" t="s">
        <v>82</v>
      </c>
      <c r="H3757" s="5" t="s">
        <v>83</v>
      </c>
    </row>
    <row r="3758" spans="1:8" x14ac:dyDescent="0.25">
      <c r="A3758" s="5">
        <v>3757</v>
      </c>
      <c r="B3758" s="5" t="s">
        <v>36</v>
      </c>
      <c r="C3758" s="5" t="s">
        <v>15</v>
      </c>
      <c r="D3758" s="5" t="s">
        <v>30</v>
      </c>
      <c r="E3758" s="6">
        <v>45301</v>
      </c>
      <c r="F3758" s="5">
        <v>418.99</v>
      </c>
      <c r="G3758" s="5" t="s">
        <v>81</v>
      </c>
      <c r="H3758" s="6">
        <v>45321</v>
      </c>
    </row>
    <row r="3759" spans="1:8" x14ac:dyDescent="0.25">
      <c r="A3759" s="5">
        <v>3758</v>
      </c>
      <c r="B3759" s="5" t="s">
        <v>46</v>
      </c>
      <c r="C3759" s="5" t="s">
        <v>15</v>
      </c>
      <c r="D3759" s="5" t="s">
        <v>32</v>
      </c>
      <c r="E3759" s="6">
        <v>44779</v>
      </c>
      <c r="F3759" s="5">
        <v>437.58</v>
      </c>
      <c r="G3759" s="5" t="s">
        <v>81</v>
      </c>
      <c r="H3759" s="6">
        <v>44799</v>
      </c>
    </row>
    <row r="3760" spans="1:8" x14ac:dyDescent="0.25">
      <c r="A3760" s="5">
        <v>3759</v>
      </c>
      <c r="B3760" s="5" t="s">
        <v>52</v>
      </c>
      <c r="C3760" s="5" t="s">
        <v>13</v>
      </c>
      <c r="D3760" s="5" t="s">
        <v>28</v>
      </c>
      <c r="E3760" s="6">
        <v>45482</v>
      </c>
      <c r="F3760" s="5">
        <v>565.6</v>
      </c>
      <c r="G3760" s="5" t="s">
        <v>81</v>
      </c>
      <c r="H3760" s="6">
        <v>45497</v>
      </c>
    </row>
    <row r="3761" spans="1:8" x14ac:dyDescent="0.25">
      <c r="A3761" s="5">
        <v>3760</v>
      </c>
      <c r="B3761" s="5" t="s">
        <v>52</v>
      </c>
      <c r="C3761" s="5" t="s">
        <v>14</v>
      </c>
      <c r="D3761" s="5" t="s">
        <v>28</v>
      </c>
      <c r="E3761" s="6">
        <v>45026</v>
      </c>
      <c r="F3761" s="5">
        <v>651.21</v>
      </c>
      <c r="G3761" s="5" t="s">
        <v>81</v>
      </c>
      <c r="H3761" s="6">
        <v>45044</v>
      </c>
    </row>
    <row r="3762" spans="1:8" x14ac:dyDescent="0.25">
      <c r="A3762" s="5">
        <v>3761</v>
      </c>
      <c r="B3762" s="5" t="s">
        <v>56</v>
      </c>
      <c r="C3762" s="5" t="s">
        <v>15</v>
      </c>
      <c r="D3762" s="5" t="s">
        <v>29</v>
      </c>
      <c r="E3762" s="6">
        <v>45012</v>
      </c>
      <c r="F3762" s="5">
        <v>591.49</v>
      </c>
      <c r="G3762" s="5" t="s">
        <v>81</v>
      </c>
      <c r="H3762" s="6">
        <v>45032</v>
      </c>
    </row>
    <row r="3763" spans="1:8" x14ac:dyDescent="0.25">
      <c r="A3763" s="5">
        <v>3762</v>
      </c>
      <c r="B3763" s="5" t="s">
        <v>36</v>
      </c>
      <c r="C3763" s="5" t="s">
        <v>2</v>
      </c>
      <c r="D3763" s="5" t="s">
        <v>22</v>
      </c>
      <c r="E3763" s="6">
        <v>45073</v>
      </c>
      <c r="F3763" s="5">
        <v>244.39</v>
      </c>
      <c r="G3763" s="5" t="s">
        <v>81</v>
      </c>
      <c r="H3763" s="6">
        <v>45074</v>
      </c>
    </row>
    <row r="3764" spans="1:8" x14ac:dyDescent="0.25">
      <c r="A3764" s="5">
        <v>3763</v>
      </c>
      <c r="B3764" s="5" t="s">
        <v>74</v>
      </c>
      <c r="C3764" s="5" t="s">
        <v>11</v>
      </c>
      <c r="D3764" s="5" t="s">
        <v>28</v>
      </c>
      <c r="E3764" s="6">
        <v>44832</v>
      </c>
      <c r="F3764" s="5">
        <v>453.54</v>
      </c>
      <c r="G3764" s="5" t="s">
        <v>81</v>
      </c>
      <c r="H3764" s="6">
        <v>44844</v>
      </c>
    </row>
    <row r="3765" spans="1:8" x14ac:dyDescent="0.25">
      <c r="A3765" s="5">
        <v>3764</v>
      </c>
      <c r="B3765" s="5" t="s">
        <v>68</v>
      </c>
      <c r="C3765" s="5" t="s">
        <v>4</v>
      </c>
      <c r="D3765" s="5" t="s">
        <v>22</v>
      </c>
      <c r="E3765" s="6">
        <v>45169</v>
      </c>
      <c r="F3765" s="5">
        <v>877.81</v>
      </c>
      <c r="G3765" s="5" t="s">
        <v>81</v>
      </c>
      <c r="H3765" s="6">
        <v>45171</v>
      </c>
    </row>
    <row r="3766" spans="1:8" x14ac:dyDescent="0.25">
      <c r="A3766" s="5">
        <v>3765</v>
      </c>
      <c r="B3766" s="5" t="s">
        <v>56</v>
      </c>
      <c r="C3766" s="5" t="s">
        <v>2</v>
      </c>
      <c r="D3766" s="5" t="s">
        <v>31</v>
      </c>
      <c r="E3766" s="6">
        <v>45448</v>
      </c>
      <c r="F3766" s="5">
        <v>885.91</v>
      </c>
      <c r="G3766" s="5" t="s">
        <v>81</v>
      </c>
      <c r="H3766" s="6">
        <v>45449</v>
      </c>
    </row>
    <row r="3767" spans="1:8" x14ac:dyDescent="0.25">
      <c r="A3767" s="5">
        <v>3766</v>
      </c>
      <c r="B3767" s="5" t="s">
        <v>38</v>
      </c>
      <c r="C3767" s="5" t="s">
        <v>4</v>
      </c>
      <c r="D3767" s="5" t="s">
        <v>30</v>
      </c>
      <c r="E3767" s="6">
        <v>45386</v>
      </c>
      <c r="F3767" s="5">
        <v>591.58000000000004</v>
      </c>
      <c r="G3767" s="5" t="s">
        <v>82</v>
      </c>
      <c r="H3767" s="5" t="s">
        <v>83</v>
      </c>
    </row>
    <row r="3768" spans="1:8" x14ac:dyDescent="0.25">
      <c r="A3768" s="5">
        <v>3767</v>
      </c>
      <c r="B3768" s="5" t="s">
        <v>54</v>
      </c>
      <c r="C3768" s="5" t="s">
        <v>7</v>
      </c>
      <c r="D3768" s="5" t="s">
        <v>33</v>
      </c>
      <c r="E3768" s="6">
        <v>45058</v>
      </c>
      <c r="F3768" s="5">
        <v>174.1</v>
      </c>
      <c r="G3768" s="5" t="s">
        <v>81</v>
      </c>
      <c r="H3768" s="6">
        <v>45066</v>
      </c>
    </row>
    <row r="3769" spans="1:8" x14ac:dyDescent="0.25">
      <c r="A3769" s="5">
        <v>3768</v>
      </c>
      <c r="B3769" s="5" t="s">
        <v>68</v>
      </c>
      <c r="C3769" s="5" t="s">
        <v>15</v>
      </c>
      <c r="D3769" s="5" t="s">
        <v>20</v>
      </c>
      <c r="E3769" s="6">
        <v>45457</v>
      </c>
      <c r="F3769" s="5">
        <v>537.04</v>
      </c>
      <c r="G3769" s="5" t="s">
        <v>81</v>
      </c>
      <c r="H3769" s="6">
        <v>45477</v>
      </c>
    </row>
    <row r="3770" spans="1:8" x14ac:dyDescent="0.25">
      <c r="A3770" s="5">
        <v>3769</v>
      </c>
      <c r="B3770" s="5" t="s">
        <v>40</v>
      </c>
      <c r="C3770" s="5" t="s">
        <v>9</v>
      </c>
      <c r="D3770" s="5" t="s">
        <v>26</v>
      </c>
      <c r="E3770" s="6">
        <v>44837</v>
      </c>
      <c r="F3770" s="5">
        <v>459.94</v>
      </c>
      <c r="G3770" s="5" t="s">
        <v>82</v>
      </c>
      <c r="H3770" s="5" t="s">
        <v>83</v>
      </c>
    </row>
    <row r="3771" spans="1:8" x14ac:dyDescent="0.25">
      <c r="A3771" s="5">
        <v>3770</v>
      </c>
      <c r="B3771" s="5" t="s">
        <v>60</v>
      </c>
      <c r="C3771" s="5" t="s">
        <v>5</v>
      </c>
      <c r="D3771" s="5" t="s">
        <v>26</v>
      </c>
      <c r="E3771" s="6">
        <v>45135</v>
      </c>
      <c r="F3771" s="5">
        <v>618.64</v>
      </c>
      <c r="G3771" s="5" t="s">
        <v>81</v>
      </c>
      <c r="H3771" s="6">
        <v>45139</v>
      </c>
    </row>
    <row r="3772" spans="1:8" x14ac:dyDescent="0.25">
      <c r="A3772" s="5">
        <v>3771</v>
      </c>
      <c r="B3772" s="5" t="s">
        <v>62</v>
      </c>
      <c r="C3772" s="5" t="s">
        <v>2</v>
      </c>
      <c r="D3772" s="5" t="s">
        <v>24</v>
      </c>
      <c r="E3772" s="6">
        <v>45006</v>
      </c>
      <c r="F3772" s="5">
        <v>151.59</v>
      </c>
      <c r="G3772" s="5" t="s">
        <v>81</v>
      </c>
      <c r="H3772" s="6">
        <v>45007</v>
      </c>
    </row>
    <row r="3773" spans="1:8" x14ac:dyDescent="0.25">
      <c r="A3773" s="5">
        <v>3772</v>
      </c>
      <c r="B3773" s="5" t="s">
        <v>66</v>
      </c>
      <c r="C3773" s="5" t="s">
        <v>10</v>
      </c>
      <c r="D3773" s="5" t="s">
        <v>24</v>
      </c>
      <c r="E3773" s="6">
        <v>45219</v>
      </c>
      <c r="F3773" s="5">
        <v>192.25</v>
      </c>
      <c r="G3773" s="5" t="s">
        <v>81</v>
      </c>
      <c r="H3773" s="6">
        <v>45225</v>
      </c>
    </row>
    <row r="3774" spans="1:8" x14ac:dyDescent="0.25">
      <c r="A3774" s="5">
        <v>3773</v>
      </c>
      <c r="B3774" s="5" t="s">
        <v>66</v>
      </c>
      <c r="C3774" s="5" t="s">
        <v>9</v>
      </c>
      <c r="D3774" s="5" t="s">
        <v>26</v>
      </c>
      <c r="E3774" s="6">
        <v>44863</v>
      </c>
      <c r="F3774" s="5">
        <v>922.03</v>
      </c>
      <c r="G3774" s="5" t="s">
        <v>82</v>
      </c>
      <c r="H3774" s="5" t="s">
        <v>83</v>
      </c>
    </row>
    <row r="3775" spans="1:8" x14ac:dyDescent="0.25">
      <c r="A3775" s="5">
        <v>3774</v>
      </c>
      <c r="B3775" s="5" t="s">
        <v>44</v>
      </c>
      <c r="C3775" s="5" t="s">
        <v>9</v>
      </c>
      <c r="D3775" s="5" t="s">
        <v>29</v>
      </c>
      <c r="E3775" s="6">
        <v>44951</v>
      </c>
      <c r="F3775" s="5">
        <v>860.03</v>
      </c>
      <c r="G3775" s="5" t="s">
        <v>82</v>
      </c>
      <c r="H3775" s="5" t="s">
        <v>83</v>
      </c>
    </row>
    <row r="3776" spans="1:8" x14ac:dyDescent="0.25">
      <c r="A3776" s="5">
        <v>3775</v>
      </c>
      <c r="B3776" s="5" t="s">
        <v>66</v>
      </c>
      <c r="C3776" s="5" t="s">
        <v>7</v>
      </c>
      <c r="D3776" s="5" t="s">
        <v>30</v>
      </c>
      <c r="E3776" s="6">
        <v>45369</v>
      </c>
      <c r="F3776" s="5">
        <v>917.27</v>
      </c>
      <c r="G3776" s="5" t="s">
        <v>81</v>
      </c>
      <c r="H3776" s="6">
        <v>45377</v>
      </c>
    </row>
    <row r="3777" spans="1:8" x14ac:dyDescent="0.25">
      <c r="A3777" s="5">
        <v>3776</v>
      </c>
      <c r="B3777" s="5" t="s">
        <v>40</v>
      </c>
      <c r="C3777" s="5" t="s">
        <v>10</v>
      </c>
      <c r="D3777" s="5" t="s">
        <v>20</v>
      </c>
      <c r="E3777" s="6">
        <v>44930</v>
      </c>
      <c r="F3777" s="5">
        <v>181.11</v>
      </c>
      <c r="G3777" s="5" t="s">
        <v>81</v>
      </c>
      <c r="H3777" s="6">
        <v>44936</v>
      </c>
    </row>
    <row r="3778" spans="1:8" x14ac:dyDescent="0.25">
      <c r="A3778" s="5">
        <v>3777</v>
      </c>
      <c r="B3778" s="5" t="s">
        <v>64</v>
      </c>
      <c r="C3778" s="5" t="s">
        <v>14</v>
      </c>
      <c r="D3778" s="5" t="s">
        <v>30</v>
      </c>
      <c r="E3778" s="6">
        <v>45349</v>
      </c>
      <c r="F3778" s="5">
        <v>201.28</v>
      </c>
      <c r="G3778" s="5" t="s">
        <v>82</v>
      </c>
      <c r="H3778" s="5" t="s">
        <v>83</v>
      </c>
    </row>
    <row r="3779" spans="1:8" x14ac:dyDescent="0.25">
      <c r="A3779" s="5">
        <v>3778</v>
      </c>
      <c r="B3779" s="5" t="s">
        <v>38</v>
      </c>
      <c r="C3779" s="5" t="s">
        <v>9</v>
      </c>
      <c r="D3779" s="5" t="s">
        <v>29</v>
      </c>
      <c r="E3779" s="6">
        <v>45343</v>
      </c>
      <c r="F3779" s="5">
        <v>639.59</v>
      </c>
      <c r="G3779" s="5" t="s">
        <v>82</v>
      </c>
      <c r="H3779" s="5" t="s">
        <v>83</v>
      </c>
    </row>
    <row r="3780" spans="1:8" x14ac:dyDescent="0.25">
      <c r="A3780" s="5">
        <v>3779</v>
      </c>
      <c r="B3780" s="5" t="s">
        <v>56</v>
      </c>
      <c r="C3780" s="5" t="s">
        <v>5</v>
      </c>
      <c r="D3780" s="5" t="s">
        <v>22</v>
      </c>
      <c r="E3780" s="6">
        <v>44857</v>
      </c>
      <c r="F3780" s="5">
        <v>516.71</v>
      </c>
      <c r="G3780" s="5" t="s">
        <v>81</v>
      </c>
      <c r="H3780" s="6">
        <v>44861</v>
      </c>
    </row>
    <row r="3781" spans="1:8" x14ac:dyDescent="0.25">
      <c r="A3781" s="5">
        <v>3780</v>
      </c>
      <c r="B3781" s="5" t="s">
        <v>72</v>
      </c>
      <c r="C3781" s="5" t="s">
        <v>11</v>
      </c>
      <c r="D3781" s="5" t="s">
        <v>26</v>
      </c>
      <c r="E3781" s="6">
        <v>45289</v>
      </c>
      <c r="F3781" s="5">
        <v>416.22</v>
      </c>
      <c r="G3781" s="5" t="s">
        <v>81</v>
      </c>
      <c r="H3781" s="6">
        <v>45301</v>
      </c>
    </row>
    <row r="3782" spans="1:8" x14ac:dyDescent="0.25">
      <c r="A3782" s="5">
        <v>3781</v>
      </c>
      <c r="B3782" s="5" t="s">
        <v>56</v>
      </c>
      <c r="C3782" s="5" t="s">
        <v>15</v>
      </c>
      <c r="D3782" s="5" t="s">
        <v>24</v>
      </c>
      <c r="E3782" s="6">
        <v>44941</v>
      </c>
      <c r="F3782" s="5">
        <v>959.99</v>
      </c>
      <c r="G3782" s="5" t="s">
        <v>81</v>
      </c>
      <c r="H3782" s="6">
        <v>44961</v>
      </c>
    </row>
    <row r="3783" spans="1:8" x14ac:dyDescent="0.25">
      <c r="A3783" s="5">
        <v>3782</v>
      </c>
      <c r="B3783" s="5" t="s">
        <v>64</v>
      </c>
      <c r="C3783" s="5" t="s">
        <v>13</v>
      </c>
      <c r="D3783" s="5" t="s">
        <v>22</v>
      </c>
      <c r="E3783" s="6">
        <v>44945</v>
      </c>
      <c r="F3783" s="5">
        <v>797.55</v>
      </c>
      <c r="G3783" s="5" t="s">
        <v>82</v>
      </c>
      <c r="H3783" s="5" t="s">
        <v>83</v>
      </c>
    </row>
    <row r="3784" spans="1:8" x14ac:dyDescent="0.25">
      <c r="A3784" s="5">
        <v>3783</v>
      </c>
      <c r="B3784" s="5" t="s">
        <v>56</v>
      </c>
      <c r="C3784" s="5" t="s">
        <v>15</v>
      </c>
      <c r="D3784" s="5" t="s">
        <v>24</v>
      </c>
      <c r="E3784" s="6">
        <v>45141</v>
      </c>
      <c r="F3784" s="5">
        <v>227.28</v>
      </c>
      <c r="G3784" s="5" t="s">
        <v>81</v>
      </c>
      <c r="H3784" s="6">
        <v>45161</v>
      </c>
    </row>
    <row r="3785" spans="1:8" x14ac:dyDescent="0.25">
      <c r="A3785" s="5">
        <v>3784</v>
      </c>
      <c r="B3785" s="5" t="s">
        <v>62</v>
      </c>
      <c r="C3785" s="5" t="s">
        <v>15</v>
      </c>
      <c r="D3785" s="5" t="s">
        <v>26</v>
      </c>
      <c r="E3785" s="6">
        <v>45005</v>
      </c>
      <c r="F3785" s="5">
        <v>675.12</v>
      </c>
      <c r="G3785" s="5" t="s">
        <v>81</v>
      </c>
      <c r="H3785" s="6">
        <v>45025</v>
      </c>
    </row>
    <row r="3786" spans="1:8" x14ac:dyDescent="0.25">
      <c r="A3786" s="5">
        <v>3785</v>
      </c>
      <c r="B3786" s="5" t="s">
        <v>40</v>
      </c>
      <c r="C3786" s="5" t="s">
        <v>4</v>
      </c>
      <c r="D3786" s="5" t="s">
        <v>29</v>
      </c>
      <c r="E3786" s="6">
        <v>45387</v>
      </c>
      <c r="F3786" s="5">
        <v>396.95</v>
      </c>
      <c r="G3786" s="5" t="s">
        <v>81</v>
      </c>
      <c r="H3786" s="6">
        <v>45389</v>
      </c>
    </row>
    <row r="3787" spans="1:8" x14ac:dyDescent="0.25">
      <c r="A3787" s="5">
        <v>3786</v>
      </c>
      <c r="B3787" s="5" t="s">
        <v>64</v>
      </c>
      <c r="C3787" s="5" t="s">
        <v>14</v>
      </c>
      <c r="D3787" s="5" t="s">
        <v>30</v>
      </c>
      <c r="E3787" s="6">
        <v>44970</v>
      </c>
      <c r="F3787" s="5">
        <v>439.61</v>
      </c>
      <c r="G3787" s="5" t="s">
        <v>81</v>
      </c>
      <c r="H3787" s="6">
        <v>44988</v>
      </c>
    </row>
    <row r="3788" spans="1:8" x14ac:dyDescent="0.25">
      <c r="A3788" s="5">
        <v>3787</v>
      </c>
      <c r="B3788" s="5" t="s">
        <v>60</v>
      </c>
      <c r="C3788" s="5" t="s">
        <v>5</v>
      </c>
      <c r="D3788" s="5" t="s">
        <v>28</v>
      </c>
      <c r="E3788" s="6">
        <v>45292</v>
      </c>
      <c r="F3788" s="5">
        <v>214.34</v>
      </c>
      <c r="G3788" s="5" t="s">
        <v>81</v>
      </c>
      <c r="H3788" s="6">
        <v>45296</v>
      </c>
    </row>
    <row r="3789" spans="1:8" x14ac:dyDescent="0.25">
      <c r="A3789" s="5">
        <v>3788</v>
      </c>
      <c r="B3789" s="5" t="s">
        <v>66</v>
      </c>
      <c r="C3789" s="5" t="s">
        <v>7</v>
      </c>
      <c r="D3789" s="5" t="s">
        <v>31</v>
      </c>
      <c r="E3789" s="6">
        <v>44955</v>
      </c>
      <c r="F3789" s="5">
        <v>303.07</v>
      </c>
      <c r="G3789" s="5" t="s">
        <v>81</v>
      </c>
      <c r="H3789" s="6">
        <v>44963</v>
      </c>
    </row>
    <row r="3790" spans="1:8" x14ac:dyDescent="0.25">
      <c r="A3790" s="5">
        <v>3789</v>
      </c>
      <c r="B3790" s="5" t="s">
        <v>66</v>
      </c>
      <c r="C3790" s="5" t="s">
        <v>10</v>
      </c>
      <c r="D3790" s="5" t="s">
        <v>29</v>
      </c>
      <c r="E3790" s="6">
        <v>45388</v>
      </c>
      <c r="F3790" s="5">
        <v>618.85</v>
      </c>
      <c r="G3790" s="5" t="s">
        <v>82</v>
      </c>
      <c r="H3790" s="5" t="s">
        <v>83</v>
      </c>
    </row>
    <row r="3791" spans="1:8" x14ac:dyDescent="0.25">
      <c r="A3791" s="5">
        <v>3790</v>
      </c>
      <c r="B3791" s="5" t="s">
        <v>44</v>
      </c>
      <c r="C3791" s="5" t="s">
        <v>15</v>
      </c>
      <c r="D3791" s="5" t="s">
        <v>20</v>
      </c>
      <c r="E3791" s="6">
        <v>45011</v>
      </c>
      <c r="F3791" s="5">
        <v>867.05</v>
      </c>
      <c r="G3791" s="5" t="s">
        <v>81</v>
      </c>
      <c r="H3791" s="6">
        <v>45031</v>
      </c>
    </row>
    <row r="3792" spans="1:8" x14ac:dyDescent="0.25">
      <c r="A3792" s="5">
        <v>3791</v>
      </c>
      <c r="B3792" s="5" t="s">
        <v>70</v>
      </c>
      <c r="C3792" s="5" t="s">
        <v>14</v>
      </c>
      <c r="D3792" s="5" t="s">
        <v>20</v>
      </c>
      <c r="E3792" s="6">
        <v>44808</v>
      </c>
      <c r="F3792" s="5">
        <v>237.89</v>
      </c>
      <c r="G3792" s="5" t="s">
        <v>82</v>
      </c>
      <c r="H3792" s="5" t="s">
        <v>83</v>
      </c>
    </row>
    <row r="3793" spans="1:8" x14ac:dyDescent="0.25">
      <c r="A3793" s="5">
        <v>3792</v>
      </c>
      <c r="B3793" s="5" t="s">
        <v>58</v>
      </c>
      <c r="C3793" s="5" t="s">
        <v>13</v>
      </c>
      <c r="D3793" s="5" t="s">
        <v>28</v>
      </c>
      <c r="E3793" s="6">
        <v>44924</v>
      </c>
      <c r="F3793" s="5">
        <v>309.77999999999997</v>
      </c>
      <c r="G3793" s="5" t="s">
        <v>82</v>
      </c>
      <c r="H3793" s="5" t="s">
        <v>83</v>
      </c>
    </row>
    <row r="3794" spans="1:8" x14ac:dyDescent="0.25">
      <c r="A3794" s="5">
        <v>3793</v>
      </c>
      <c r="B3794" s="5" t="s">
        <v>36</v>
      </c>
      <c r="C3794" s="5" t="s">
        <v>15</v>
      </c>
      <c r="D3794" s="5" t="s">
        <v>22</v>
      </c>
      <c r="E3794" s="6">
        <v>45146</v>
      </c>
      <c r="F3794" s="5">
        <v>774.04</v>
      </c>
      <c r="G3794" s="5" t="s">
        <v>81</v>
      </c>
      <c r="H3794" s="6">
        <v>45166</v>
      </c>
    </row>
    <row r="3795" spans="1:8" x14ac:dyDescent="0.25">
      <c r="A3795" s="5">
        <v>3794</v>
      </c>
      <c r="B3795" s="5" t="s">
        <v>40</v>
      </c>
      <c r="C3795" s="5" t="s">
        <v>11</v>
      </c>
      <c r="D3795" s="5" t="s">
        <v>29</v>
      </c>
      <c r="E3795" s="6">
        <v>45471</v>
      </c>
      <c r="F3795" s="5">
        <v>980.89</v>
      </c>
      <c r="G3795" s="5" t="s">
        <v>81</v>
      </c>
      <c r="H3795" s="6">
        <v>45483</v>
      </c>
    </row>
    <row r="3796" spans="1:8" x14ac:dyDescent="0.25">
      <c r="A3796" s="5">
        <v>3795</v>
      </c>
      <c r="B3796" s="5" t="s">
        <v>60</v>
      </c>
      <c r="C3796" s="5" t="s">
        <v>2</v>
      </c>
      <c r="D3796" s="5" t="s">
        <v>20</v>
      </c>
      <c r="E3796" s="6">
        <v>45413</v>
      </c>
      <c r="F3796" s="5">
        <v>313.77999999999997</v>
      </c>
      <c r="G3796" s="5" t="s">
        <v>81</v>
      </c>
      <c r="H3796" s="6">
        <v>45414</v>
      </c>
    </row>
    <row r="3797" spans="1:8" x14ac:dyDescent="0.25">
      <c r="A3797" s="5">
        <v>3796</v>
      </c>
      <c r="B3797" s="5" t="s">
        <v>42</v>
      </c>
      <c r="C3797" s="5" t="s">
        <v>11</v>
      </c>
      <c r="D3797" s="5" t="s">
        <v>20</v>
      </c>
      <c r="E3797" s="6">
        <v>45456</v>
      </c>
      <c r="F3797" s="5">
        <v>942.83</v>
      </c>
      <c r="G3797" s="5" t="s">
        <v>81</v>
      </c>
      <c r="H3797" s="6">
        <v>45468</v>
      </c>
    </row>
    <row r="3798" spans="1:8" x14ac:dyDescent="0.25">
      <c r="A3798" s="5">
        <v>3797</v>
      </c>
      <c r="B3798" s="5" t="s">
        <v>40</v>
      </c>
      <c r="C3798" s="5" t="s">
        <v>9</v>
      </c>
      <c r="D3798" s="5" t="s">
        <v>26</v>
      </c>
      <c r="E3798" s="6">
        <v>45022</v>
      </c>
      <c r="F3798" s="5">
        <v>543.55999999999995</v>
      </c>
      <c r="G3798" s="5" t="s">
        <v>81</v>
      </c>
      <c r="H3798" s="6">
        <v>45032</v>
      </c>
    </row>
    <row r="3799" spans="1:8" x14ac:dyDescent="0.25">
      <c r="A3799" s="5">
        <v>3798</v>
      </c>
      <c r="B3799" s="5" t="s">
        <v>54</v>
      </c>
      <c r="C3799" s="5" t="s">
        <v>11</v>
      </c>
      <c r="D3799" s="5" t="s">
        <v>33</v>
      </c>
      <c r="E3799" s="6">
        <v>45281</v>
      </c>
      <c r="F3799" s="5">
        <v>215.9</v>
      </c>
      <c r="G3799" s="5" t="s">
        <v>81</v>
      </c>
      <c r="H3799" s="6">
        <v>45293</v>
      </c>
    </row>
    <row r="3800" spans="1:8" x14ac:dyDescent="0.25">
      <c r="A3800" s="5">
        <v>3799</v>
      </c>
      <c r="B3800" s="5" t="s">
        <v>42</v>
      </c>
      <c r="C3800" s="5" t="s">
        <v>4</v>
      </c>
      <c r="D3800" s="5" t="s">
        <v>24</v>
      </c>
      <c r="E3800" s="6">
        <v>44931</v>
      </c>
      <c r="F3800" s="5">
        <v>719.73</v>
      </c>
      <c r="G3800" s="5" t="s">
        <v>82</v>
      </c>
      <c r="H3800" s="5" t="s">
        <v>83</v>
      </c>
    </row>
    <row r="3801" spans="1:8" x14ac:dyDescent="0.25">
      <c r="A3801" s="5">
        <v>3800</v>
      </c>
      <c r="B3801" s="5" t="s">
        <v>48</v>
      </c>
      <c r="C3801" s="5" t="s">
        <v>4</v>
      </c>
      <c r="D3801" s="5" t="s">
        <v>28</v>
      </c>
      <c r="E3801" s="6">
        <v>45309</v>
      </c>
      <c r="F3801" s="5">
        <v>832.64</v>
      </c>
      <c r="G3801" s="5" t="s">
        <v>81</v>
      </c>
      <c r="H3801" s="6">
        <v>45311</v>
      </c>
    </row>
    <row r="3802" spans="1:8" x14ac:dyDescent="0.25">
      <c r="A3802" s="5">
        <v>3801</v>
      </c>
      <c r="B3802" s="5" t="s">
        <v>48</v>
      </c>
      <c r="C3802" s="5" t="s">
        <v>7</v>
      </c>
      <c r="D3802" s="5" t="s">
        <v>29</v>
      </c>
      <c r="E3802" s="6">
        <v>45340</v>
      </c>
      <c r="F3802" s="5">
        <v>115.45</v>
      </c>
      <c r="G3802" s="5" t="s">
        <v>82</v>
      </c>
      <c r="H3802" s="5" t="s">
        <v>83</v>
      </c>
    </row>
    <row r="3803" spans="1:8" x14ac:dyDescent="0.25">
      <c r="A3803" s="5">
        <v>3802</v>
      </c>
      <c r="B3803" s="5" t="s">
        <v>40</v>
      </c>
      <c r="C3803" s="5" t="s">
        <v>10</v>
      </c>
      <c r="D3803" s="5" t="s">
        <v>30</v>
      </c>
      <c r="E3803" s="6">
        <v>45453</v>
      </c>
      <c r="F3803" s="5">
        <v>746.53</v>
      </c>
      <c r="G3803" s="5" t="s">
        <v>81</v>
      </c>
      <c r="H3803" s="6">
        <v>45459</v>
      </c>
    </row>
    <row r="3804" spans="1:8" x14ac:dyDescent="0.25">
      <c r="A3804" s="5">
        <v>3803</v>
      </c>
      <c r="B3804" s="5" t="s">
        <v>56</v>
      </c>
      <c r="C3804" s="5" t="s">
        <v>9</v>
      </c>
      <c r="D3804" s="5" t="s">
        <v>20</v>
      </c>
      <c r="E3804" s="6">
        <v>44978</v>
      </c>
      <c r="F3804" s="5">
        <v>383.12</v>
      </c>
      <c r="G3804" s="5" t="s">
        <v>82</v>
      </c>
      <c r="H3804" s="5" t="s">
        <v>83</v>
      </c>
    </row>
    <row r="3805" spans="1:8" x14ac:dyDescent="0.25">
      <c r="A3805" s="5">
        <v>3804</v>
      </c>
      <c r="B3805" s="5" t="s">
        <v>72</v>
      </c>
      <c r="C3805" s="5" t="s">
        <v>11</v>
      </c>
      <c r="D3805" s="5" t="s">
        <v>31</v>
      </c>
      <c r="E3805" s="6">
        <v>45282</v>
      </c>
      <c r="F3805" s="5">
        <v>296.29000000000002</v>
      </c>
      <c r="G3805" s="5" t="s">
        <v>81</v>
      </c>
      <c r="H3805" s="6">
        <v>45294</v>
      </c>
    </row>
    <row r="3806" spans="1:8" x14ac:dyDescent="0.25">
      <c r="A3806" s="5">
        <v>3805</v>
      </c>
      <c r="B3806" s="5" t="s">
        <v>56</v>
      </c>
      <c r="C3806" s="5" t="s">
        <v>9</v>
      </c>
      <c r="D3806" s="5" t="s">
        <v>22</v>
      </c>
      <c r="E3806" s="6">
        <v>45482</v>
      </c>
      <c r="F3806" s="5">
        <v>814.76</v>
      </c>
      <c r="G3806" s="5" t="s">
        <v>81</v>
      </c>
      <c r="H3806" s="6">
        <v>45492</v>
      </c>
    </row>
    <row r="3807" spans="1:8" x14ac:dyDescent="0.25">
      <c r="A3807" s="5">
        <v>3806</v>
      </c>
      <c r="B3807" s="5" t="s">
        <v>68</v>
      </c>
      <c r="C3807" s="5" t="s">
        <v>9</v>
      </c>
      <c r="D3807" s="5" t="s">
        <v>22</v>
      </c>
      <c r="E3807" s="6">
        <v>44991</v>
      </c>
      <c r="F3807" s="5">
        <v>404.78</v>
      </c>
      <c r="G3807" s="5" t="s">
        <v>81</v>
      </c>
      <c r="H3807" s="6">
        <v>45001</v>
      </c>
    </row>
    <row r="3808" spans="1:8" x14ac:dyDescent="0.25">
      <c r="A3808" s="5">
        <v>3807</v>
      </c>
      <c r="B3808" s="5" t="s">
        <v>68</v>
      </c>
      <c r="C3808" s="5" t="s">
        <v>15</v>
      </c>
      <c r="D3808" s="5" t="s">
        <v>26</v>
      </c>
      <c r="E3808" s="6">
        <v>45387</v>
      </c>
      <c r="F3808" s="5">
        <v>935.23</v>
      </c>
      <c r="G3808" s="5" t="s">
        <v>81</v>
      </c>
      <c r="H3808" s="6">
        <v>45407</v>
      </c>
    </row>
    <row r="3809" spans="1:8" x14ac:dyDescent="0.25">
      <c r="A3809" s="5">
        <v>3808</v>
      </c>
      <c r="B3809" s="5" t="s">
        <v>66</v>
      </c>
      <c r="C3809" s="5" t="s">
        <v>4</v>
      </c>
      <c r="D3809" s="5" t="s">
        <v>28</v>
      </c>
      <c r="E3809" s="6">
        <v>44857</v>
      </c>
      <c r="F3809" s="5">
        <v>735.76</v>
      </c>
      <c r="G3809" s="5" t="s">
        <v>82</v>
      </c>
      <c r="H3809" s="5" t="s">
        <v>83</v>
      </c>
    </row>
    <row r="3810" spans="1:8" x14ac:dyDescent="0.25">
      <c r="A3810" s="5">
        <v>3809</v>
      </c>
      <c r="B3810" s="5" t="s">
        <v>60</v>
      </c>
      <c r="C3810" s="5" t="s">
        <v>14</v>
      </c>
      <c r="D3810" s="5" t="s">
        <v>20</v>
      </c>
      <c r="E3810" s="6">
        <v>45374</v>
      </c>
      <c r="F3810" s="5">
        <v>450.8</v>
      </c>
      <c r="G3810" s="5" t="s">
        <v>82</v>
      </c>
      <c r="H3810" s="5" t="s">
        <v>83</v>
      </c>
    </row>
    <row r="3811" spans="1:8" x14ac:dyDescent="0.25">
      <c r="A3811" s="5">
        <v>3810</v>
      </c>
      <c r="B3811" s="5" t="s">
        <v>38</v>
      </c>
      <c r="C3811" s="5" t="s">
        <v>5</v>
      </c>
      <c r="D3811" s="5" t="s">
        <v>28</v>
      </c>
      <c r="E3811" s="6">
        <v>45022</v>
      </c>
      <c r="F3811" s="5">
        <v>456.56</v>
      </c>
      <c r="G3811" s="5" t="s">
        <v>81</v>
      </c>
      <c r="H3811" s="6">
        <v>45026</v>
      </c>
    </row>
    <row r="3812" spans="1:8" x14ac:dyDescent="0.25">
      <c r="A3812" s="5">
        <v>3811</v>
      </c>
      <c r="B3812" s="5" t="s">
        <v>36</v>
      </c>
      <c r="C3812" s="5" t="s">
        <v>7</v>
      </c>
      <c r="D3812" s="5" t="s">
        <v>32</v>
      </c>
      <c r="E3812" s="6">
        <v>44855</v>
      </c>
      <c r="F3812" s="5">
        <v>124.88</v>
      </c>
      <c r="G3812" s="5" t="s">
        <v>81</v>
      </c>
      <c r="H3812" s="6">
        <v>44863</v>
      </c>
    </row>
    <row r="3813" spans="1:8" x14ac:dyDescent="0.25">
      <c r="A3813" s="5">
        <v>3812</v>
      </c>
      <c r="B3813" s="5" t="s">
        <v>42</v>
      </c>
      <c r="C3813" s="5" t="s">
        <v>4</v>
      </c>
      <c r="D3813" s="5" t="s">
        <v>29</v>
      </c>
      <c r="E3813" s="6">
        <v>45414</v>
      </c>
      <c r="F3813" s="5">
        <v>915.94</v>
      </c>
      <c r="G3813" s="5" t="s">
        <v>81</v>
      </c>
      <c r="H3813" s="6">
        <v>45416</v>
      </c>
    </row>
    <row r="3814" spans="1:8" x14ac:dyDescent="0.25">
      <c r="A3814" s="5">
        <v>3813</v>
      </c>
      <c r="B3814" s="5" t="s">
        <v>44</v>
      </c>
      <c r="C3814" s="5" t="s">
        <v>2</v>
      </c>
      <c r="D3814" s="5" t="s">
        <v>33</v>
      </c>
      <c r="E3814" s="6">
        <v>44917</v>
      </c>
      <c r="F3814" s="5">
        <v>438.33</v>
      </c>
      <c r="G3814" s="5" t="s">
        <v>81</v>
      </c>
      <c r="H3814" s="6">
        <v>44918</v>
      </c>
    </row>
    <row r="3815" spans="1:8" x14ac:dyDescent="0.25">
      <c r="A3815" s="5">
        <v>3814</v>
      </c>
      <c r="B3815" s="5" t="s">
        <v>74</v>
      </c>
      <c r="C3815" s="5" t="s">
        <v>13</v>
      </c>
      <c r="D3815" s="5" t="s">
        <v>20</v>
      </c>
      <c r="E3815" s="6">
        <v>44822</v>
      </c>
      <c r="F3815" s="5">
        <v>894.16</v>
      </c>
      <c r="G3815" s="5" t="s">
        <v>82</v>
      </c>
      <c r="H3815" s="5" t="s">
        <v>83</v>
      </c>
    </row>
    <row r="3816" spans="1:8" x14ac:dyDescent="0.25">
      <c r="A3816" s="5">
        <v>3815</v>
      </c>
      <c r="B3816" s="5" t="s">
        <v>68</v>
      </c>
      <c r="C3816" s="5" t="s">
        <v>14</v>
      </c>
      <c r="D3816" s="5" t="s">
        <v>26</v>
      </c>
      <c r="E3816" s="6">
        <v>45038</v>
      </c>
      <c r="F3816" s="5">
        <v>766.02</v>
      </c>
      <c r="G3816" s="5" t="s">
        <v>81</v>
      </c>
      <c r="H3816" s="6">
        <v>45056</v>
      </c>
    </row>
    <row r="3817" spans="1:8" x14ac:dyDescent="0.25">
      <c r="A3817" s="5">
        <v>3816</v>
      </c>
      <c r="B3817" s="5" t="s">
        <v>48</v>
      </c>
      <c r="C3817" s="5" t="s">
        <v>4</v>
      </c>
      <c r="D3817" s="5" t="s">
        <v>31</v>
      </c>
      <c r="E3817" s="6">
        <v>44953</v>
      </c>
      <c r="F3817" s="5">
        <v>584.87</v>
      </c>
      <c r="G3817" s="5" t="s">
        <v>81</v>
      </c>
      <c r="H3817" s="6">
        <v>44955</v>
      </c>
    </row>
    <row r="3818" spans="1:8" x14ac:dyDescent="0.25">
      <c r="A3818" s="5">
        <v>3817</v>
      </c>
      <c r="B3818" s="5" t="s">
        <v>64</v>
      </c>
      <c r="C3818" s="5" t="s">
        <v>13</v>
      </c>
      <c r="D3818" s="5" t="s">
        <v>22</v>
      </c>
      <c r="E3818" s="6">
        <v>45152</v>
      </c>
      <c r="F3818" s="5">
        <v>752.47</v>
      </c>
      <c r="G3818" s="5" t="s">
        <v>81</v>
      </c>
      <c r="H3818" s="6">
        <v>45167</v>
      </c>
    </row>
    <row r="3819" spans="1:8" x14ac:dyDescent="0.25">
      <c r="A3819" s="5">
        <v>3818</v>
      </c>
      <c r="B3819" s="5" t="s">
        <v>38</v>
      </c>
      <c r="C3819" s="5" t="s">
        <v>2</v>
      </c>
      <c r="D3819" s="5" t="s">
        <v>24</v>
      </c>
      <c r="E3819" s="6">
        <v>45392</v>
      </c>
      <c r="F3819" s="5">
        <v>661.63</v>
      </c>
      <c r="G3819" s="5" t="s">
        <v>82</v>
      </c>
      <c r="H3819" s="5" t="s">
        <v>83</v>
      </c>
    </row>
    <row r="3820" spans="1:8" x14ac:dyDescent="0.25">
      <c r="A3820" s="5">
        <v>3819</v>
      </c>
      <c r="B3820" s="5" t="s">
        <v>62</v>
      </c>
      <c r="C3820" s="5" t="s">
        <v>10</v>
      </c>
      <c r="D3820" s="5" t="s">
        <v>28</v>
      </c>
      <c r="E3820" s="6">
        <v>44838</v>
      </c>
      <c r="F3820" s="5">
        <v>321.51</v>
      </c>
      <c r="G3820" s="5" t="s">
        <v>81</v>
      </c>
      <c r="H3820" s="6">
        <v>44844</v>
      </c>
    </row>
    <row r="3821" spans="1:8" x14ac:dyDescent="0.25">
      <c r="A3821" s="5">
        <v>3820</v>
      </c>
      <c r="B3821" s="5" t="s">
        <v>46</v>
      </c>
      <c r="C3821" s="5" t="s">
        <v>9</v>
      </c>
      <c r="D3821" s="5" t="s">
        <v>22</v>
      </c>
      <c r="E3821" s="6">
        <v>44826</v>
      </c>
      <c r="F3821" s="5">
        <v>940.69</v>
      </c>
      <c r="G3821" s="5" t="s">
        <v>81</v>
      </c>
      <c r="H3821" s="6">
        <v>44836</v>
      </c>
    </row>
    <row r="3822" spans="1:8" x14ac:dyDescent="0.25">
      <c r="A3822" s="5">
        <v>3821</v>
      </c>
      <c r="B3822" s="5" t="s">
        <v>70</v>
      </c>
      <c r="C3822" s="5" t="s">
        <v>4</v>
      </c>
      <c r="D3822" s="5" t="s">
        <v>30</v>
      </c>
      <c r="E3822" s="6">
        <v>44914</v>
      </c>
      <c r="F3822" s="5">
        <v>687.22</v>
      </c>
      <c r="G3822" s="5" t="s">
        <v>81</v>
      </c>
      <c r="H3822" s="6">
        <v>44916</v>
      </c>
    </row>
    <row r="3823" spans="1:8" x14ac:dyDescent="0.25">
      <c r="A3823" s="5">
        <v>3822</v>
      </c>
      <c r="B3823" s="5" t="s">
        <v>62</v>
      </c>
      <c r="C3823" s="5" t="s">
        <v>11</v>
      </c>
      <c r="D3823" s="5" t="s">
        <v>28</v>
      </c>
      <c r="E3823" s="6">
        <v>44831</v>
      </c>
      <c r="F3823" s="5">
        <v>360.68</v>
      </c>
      <c r="G3823" s="5" t="s">
        <v>82</v>
      </c>
      <c r="H3823" s="5" t="s">
        <v>83</v>
      </c>
    </row>
    <row r="3824" spans="1:8" x14ac:dyDescent="0.25">
      <c r="A3824" s="5">
        <v>3823</v>
      </c>
      <c r="B3824" s="5" t="s">
        <v>56</v>
      </c>
      <c r="C3824" s="5" t="s">
        <v>9</v>
      </c>
      <c r="D3824" s="5" t="s">
        <v>20</v>
      </c>
      <c r="E3824" s="6">
        <v>44993</v>
      </c>
      <c r="F3824" s="5">
        <v>756.9</v>
      </c>
      <c r="G3824" s="5" t="s">
        <v>81</v>
      </c>
      <c r="H3824" s="6">
        <v>45003</v>
      </c>
    </row>
    <row r="3825" spans="1:8" x14ac:dyDescent="0.25">
      <c r="A3825" s="5">
        <v>3824</v>
      </c>
      <c r="B3825" s="5" t="s">
        <v>74</v>
      </c>
      <c r="C3825" s="5" t="s">
        <v>15</v>
      </c>
      <c r="D3825" s="5" t="s">
        <v>24</v>
      </c>
      <c r="E3825" s="6">
        <v>45412</v>
      </c>
      <c r="F3825" s="5">
        <v>740.23</v>
      </c>
      <c r="G3825" s="5" t="s">
        <v>82</v>
      </c>
      <c r="H3825" s="5" t="s">
        <v>83</v>
      </c>
    </row>
    <row r="3826" spans="1:8" x14ac:dyDescent="0.25">
      <c r="A3826" s="5">
        <v>3825</v>
      </c>
      <c r="B3826" s="5" t="s">
        <v>42</v>
      </c>
      <c r="C3826" s="5" t="s">
        <v>14</v>
      </c>
      <c r="D3826" s="5" t="s">
        <v>29</v>
      </c>
      <c r="E3826" s="6">
        <v>44860</v>
      </c>
      <c r="F3826" s="5">
        <v>865.19</v>
      </c>
      <c r="G3826" s="5" t="s">
        <v>81</v>
      </c>
      <c r="H3826" s="6">
        <v>44878</v>
      </c>
    </row>
    <row r="3827" spans="1:8" x14ac:dyDescent="0.25">
      <c r="A3827" s="5">
        <v>3826</v>
      </c>
      <c r="B3827" s="5" t="s">
        <v>74</v>
      </c>
      <c r="C3827" s="5" t="s">
        <v>14</v>
      </c>
      <c r="D3827" s="5" t="s">
        <v>20</v>
      </c>
      <c r="E3827" s="6">
        <v>45187</v>
      </c>
      <c r="F3827" s="5">
        <v>618.08000000000004</v>
      </c>
      <c r="G3827" s="5" t="s">
        <v>81</v>
      </c>
      <c r="H3827" s="6">
        <v>45205</v>
      </c>
    </row>
    <row r="3828" spans="1:8" x14ac:dyDescent="0.25">
      <c r="A3828" s="5">
        <v>3827</v>
      </c>
      <c r="B3828" s="5" t="s">
        <v>66</v>
      </c>
      <c r="C3828" s="5" t="s">
        <v>5</v>
      </c>
      <c r="D3828" s="5" t="s">
        <v>28</v>
      </c>
      <c r="E3828" s="6">
        <v>44805</v>
      </c>
      <c r="F3828" s="5">
        <v>736.65</v>
      </c>
      <c r="G3828" s="5" t="s">
        <v>81</v>
      </c>
      <c r="H3828" s="6">
        <v>44809</v>
      </c>
    </row>
    <row r="3829" spans="1:8" x14ac:dyDescent="0.25">
      <c r="A3829" s="5">
        <v>3828</v>
      </c>
      <c r="B3829" s="5" t="s">
        <v>48</v>
      </c>
      <c r="C3829" s="5" t="s">
        <v>2</v>
      </c>
      <c r="D3829" s="5" t="s">
        <v>22</v>
      </c>
      <c r="E3829" s="6">
        <v>45488</v>
      </c>
      <c r="F3829" s="5">
        <v>554.13</v>
      </c>
      <c r="G3829" s="5" t="s">
        <v>81</v>
      </c>
      <c r="H3829" s="6">
        <v>45489</v>
      </c>
    </row>
    <row r="3830" spans="1:8" x14ac:dyDescent="0.25">
      <c r="A3830" s="5">
        <v>3829</v>
      </c>
      <c r="B3830" s="5" t="s">
        <v>36</v>
      </c>
      <c r="C3830" s="5" t="s">
        <v>4</v>
      </c>
      <c r="D3830" s="5" t="s">
        <v>32</v>
      </c>
      <c r="E3830" s="6">
        <v>45129</v>
      </c>
      <c r="F3830" s="5">
        <v>652.59</v>
      </c>
      <c r="G3830" s="5" t="s">
        <v>82</v>
      </c>
      <c r="H3830" s="5" t="s">
        <v>83</v>
      </c>
    </row>
    <row r="3831" spans="1:8" x14ac:dyDescent="0.25">
      <c r="A3831" s="5">
        <v>3830</v>
      </c>
      <c r="B3831" s="5" t="s">
        <v>42</v>
      </c>
      <c r="C3831" s="5" t="s">
        <v>7</v>
      </c>
      <c r="D3831" s="5" t="s">
        <v>24</v>
      </c>
      <c r="E3831" s="6">
        <v>45240</v>
      </c>
      <c r="F3831" s="5">
        <v>262.31</v>
      </c>
      <c r="G3831" s="5" t="s">
        <v>81</v>
      </c>
      <c r="H3831" s="6">
        <v>45248</v>
      </c>
    </row>
    <row r="3832" spans="1:8" x14ac:dyDescent="0.25">
      <c r="A3832" s="5">
        <v>3831</v>
      </c>
      <c r="B3832" s="5" t="s">
        <v>40</v>
      </c>
      <c r="C3832" s="5" t="s">
        <v>15</v>
      </c>
      <c r="D3832" s="5" t="s">
        <v>26</v>
      </c>
      <c r="E3832" s="6">
        <v>44898</v>
      </c>
      <c r="F3832" s="5">
        <v>842.01</v>
      </c>
      <c r="G3832" s="5" t="s">
        <v>81</v>
      </c>
      <c r="H3832" s="6">
        <v>44918</v>
      </c>
    </row>
    <row r="3833" spans="1:8" x14ac:dyDescent="0.25">
      <c r="A3833" s="5">
        <v>3832</v>
      </c>
      <c r="B3833" s="5" t="s">
        <v>48</v>
      </c>
      <c r="C3833" s="5" t="s">
        <v>2</v>
      </c>
      <c r="D3833" s="5" t="s">
        <v>28</v>
      </c>
      <c r="E3833" s="6">
        <v>44861</v>
      </c>
      <c r="F3833" s="5">
        <v>937.2</v>
      </c>
      <c r="G3833" s="5" t="s">
        <v>82</v>
      </c>
      <c r="H3833" s="5" t="s">
        <v>83</v>
      </c>
    </row>
    <row r="3834" spans="1:8" x14ac:dyDescent="0.25">
      <c r="A3834" s="5">
        <v>3833</v>
      </c>
      <c r="B3834" s="5" t="s">
        <v>36</v>
      </c>
      <c r="C3834" s="5" t="s">
        <v>15</v>
      </c>
      <c r="D3834" s="5" t="s">
        <v>20</v>
      </c>
      <c r="E3834" s="6">
        <v>44908</v>
      </c>
      <c r="F3834" s="5">
        <v>212.15</v>
      </c>
      <c r="G3834" s="5" t="s">
        <v>81</v>
      </c>
      <c r="H3834" s="6">
        <v>44928</v>
      </c>
    </row>
    <row r="3835" spans="1:8" x14ac:dyDescent="0.25">
      <c r="A3835" s="5">
        <v>3834</v>
      </c>
      <c r="B3835" s="5" t="s">
        <v>58</v>
      </c>
      <c r="C3835" s="5" t="s">
        <v>11</v>
      </c>
      <c r="D3835" s="5" t="s">
        <v>33</v>
      </c>
      <c r="E3835" s="6">
        <v>45489</v>
      </c>
      <c r="F3835" s="5">
        <v>755.03</v>
      </c>
      <c r="G3835" s="5" t="s">
        <v>81</v>
      </c>
      <c r="H3835" s="6">
        <v>45501</v>
      </c>
    </row>
    <row r="3836" spans="1:8" x14ac:dyDescent="0.25">
      <c r="A3836" s="5">
        <v>3835</v>
      </c>
      <c r="B3836" s="5" t="s">
        <v>36</v>
      </c>
      <c r="C3836" s="5" t="s">
        <v>4</v>
      </c>
      <c r="D3836" s="5" t="s">
        <v>30</v>
      </c>
      <c r="E3836" s="6">
        <v>45207</v>
      </c>
      <c r="F3836" s="5">
        <v>108.06</v>
      </c>
      <c r="G3836" s="5" t="s">
        <v>81</v>
      </c>
      <c r="H3836" s="6">
        <v>45209</v>
      </c>
    </row>
    <row r="3837" spans="1:8" x14ac:dyDescent="0.25">
      <c r="A3837" s="5">
        <v>3836</v>
      </c>
      <c r="B3837" s="5" t="s">
        <v>54</v>
      </c>
      <c r="C3837" s="5" t="s">
        <v>10</v>
      </c>
      <c r="D3837" s="5" t="s">
        <v>20</v>
      </c>
      <c r="E3837" s="6">
        <v>45089</v>
      </c>
      <c r="F3837" s="5">
        <v>982.34</v>
      </c>
      <c r="G3837" s="5" t="s">
        <v>82</v>
      </c>
      <c r="H3837" s="5" t="s">
        <v>83</v>
      </c>
    </row>
    <row r="3838" spans="1:8" x14ac:dyDescent="0.25">
      <c r="A3838" s="5">
        <v>3837</v>
      </c>
      <c r="B3838" s="5" t="s">
        <v>64</v>
      </c>
      <c r="C3838" s="5" t="s">
        <v>10</v>
      </c>
      <c r="D3838" s="5" t="s">
        <v>29</v>
      </c>
      <c r="E3838" s="6">
        <v>45192</v>
      </c>
      <c r="F3838" s="5">
        <v>388.1</v>
      </c>
      <c r="G3838" s="5" t="s">
        <v>82</v>
      </c>
      <c r="H3838" s="5" t="s">
        <v>83</v>
      </c>
    </row>
    <row r="3839" spans="1:8" x14ac:dyDescent="0.25">
      <c r="A3839" s="5">
        <v>3838</v>
      </c>
      <c r="B3839" s="5" t="s">
        <v>74</v>
      </c>
      <c r="C3839" s="5" t="s">
        <v>7</v>
      </c>
      <c r="D3839" s="5" t="s">
        <v>31</v>
      </c>
      <c r="E3839" s="6">
        <v>45195</v>
      </c>
      <c r="F3839" s="5">
        <v>268</v>
      </c>
      <c r="G3839" s="5" t="s">
        <v>81</v>
      </c>
      <c r="H3839" s="6">
        <v>45203</v>
      </c>
    </row>
    <row r="3840" spans="1:8" x14ac:dyDescent="0.25">
      <c r="A3840" s="5">
        <v>3839</v>
      </c>
      <c r="B3840" s="5" t="s">
        <v>54</v>
      </c>
      <c r="C3840" s="5" t="s">
        <v>7</v>
      </c>
      <c r="D3840" s="5" t="s">
        <v>28</v>
      </c>
      <c r="E3840" s="6">
        <v>45381</v>
      </c>
      <c r="F3840" s="5">
        <v>230.85</v>
      </c>
      <c r="G3840" s="5" t="s">
        <v>81</v>
      </c>
      <c r="H3840" s="6">
        <v>45389</v>
      </c>
    </row>
    <row r="3841" spans="1:8" x14ac:dyDescent="0.25">
      <c r="A3841" s="5">
        <v>3840</v>
      </c>
      <c r="B3841" s="5" t="s">
        <v>48</v>
      </c>
      <c r="C3841" s="5" t="s">
        <v>9</v>
      </c>
      <c r="D3841" s="5" t="s">
        <v>30</v>
      </c>
      <c r="E3841" s="6">
        <v>45122</v>
      </c>
      <c r="F3841" s="5">
        <v>426.1</v>
      </c>
      <c r="G3841" s="5" t="s">
        <v>82</v>
      </c>
      <c r="H3841" s="5" t="s">
        <v>83</v>
      </c>
    </row>
    <row r="3842" spans="1:8" x14ac:dyDescent="0.25">
      <c r="A3842" s="5">
        <v>3841</v>
      </c>
      <c r="B3842" s="5" t="s">
        <v>66</v>
      </c>
      <c r="C3842" s="5" t="s">
        <v>15</v>
      </c>
      <c r="D3842" s="5" t="s">
        <v>32</v>
      </c>
      <c r="E3842" s="6">
        <v>44935</v>
      </c>
      <c r="F3842" s="5">
        <v>260.83</v>
      </c>
      <c r="G3842" s="5" t="s">
        <v>81</v>
      </c>
      <c r="H3842" s="6">
        <v>44955</v>
      </c>
    </row>
    <row r="3843" spans="1:8" x14ac:dyDescent="0.25">
      <c r="A3843" s="5">
        <v>3842</v>
      </c>
      <c r="B3843" s="5" t="s">
        <v>74</v>
      </c>
      <c r="C3843" s="5" t="s">
        <v>2</v>
      </c>
      <c r="D3843" s="5" t="s">
        <v>30</v>
      </c>
      <c r="E3843" s="6">
        <v>44814</v>
      </c>
      <c r="F3843" s="5">
        <v>859.51</v>
      </c>
      <c r="G3843" s="5" t="s">
        <v>81</v>
      </c>
      <c r="H3843" s="6">
        <v>44815</v>
      </c>
    </row>
    <row r="3844" spans="1:8" x14ac:dyDescent="0.25">
      <c r="A3844" s="5">
        <v>3843</v>
      </c>
      <c r="B3844" s="5" t="s">
        <v>66</v>
      </c>
      <c r="C3844" s="5" t="s">
        <v>4</v>
      </c>
      <c r="D3844" s="5" t="s">
        <v>31</v>
      </c>
      <c r="E3844" s="6">
        <v>45370</v>
      </c>
      <c r="F3844" s="5">
        <v>103.6</v>
      </c>
      <c r="G3844" s="5" t="s">
        <v>81</v>
      </c>
      <c r="H3844" s="6">
        <v>45372</v>
      </c>
    </row>
    <row r="3845" spans="1:8" x14ac:dyDescent="0.25">
      <c r="A3845" s="5">
        <v>3844</v>
      </c>
      <c r="B3845" s="5" t="s">
        <v>66</v>
      </c>
      <c r="C3845" s="5" t="s">
        <v>14</v>
      </c>
      <c r="D3845" s="5" t="s">
        <v>26</v>
      </c>
      <c r="E3845" s="6">
        <v>45414</v>
      </c>
      <c r="F3845" s="5">
        <v>417.91</v>
      </c>
      <c r="G3845" s="5" t="s">
        <v>81</v>
      </c>
      <c r="H3845" s="6">
        <v>45432</v>
      </c>
    </row>
    <row r="3846" spans="1:8" x14ac:dyDescent="0.25">
      <c r="A3846" s="5">
        <v>3845</v>
      </c>
      <c r="B3846" s="5" t="s">
        <v>36</v>
      </c>
      <c r="C3846" s="5" t="s">
        <v>15</v>
      </c>
      <c r="D3846" s="5" t="s">
        <v>32</v>
      </c>
      <c r="E3846" s="6">
        <v>45110</v>
      </c>
      <c r="F3846" s="5">
        <v>491.13</v>
      </c>
      <c r="G3846" s="5" t="s">
        <v>81</v>
      </c>
      <c r="H3846" s="6">
        <v>45130</v>
      </c>
    </row>
    <row r="3847" spans="1:8" x14ac:dyDescent="0.25">
      <c r="A3847" s="5">
        <v>3846</v>
      </c>
      <c r="B3847" s="5" t="s">
        <v>68</v>
      </c>
      <c r="C3847" s="5" t="s">
        <v>5</v>
      </c>
      <c r="D3847" s="5" t="s">
        <v>24</v>
      </c>
      <c r="E3847" s="6">
        <v>45316</v>
      </c>
      <c r="F3847" s="5">
        <v>205.13</v>
      </c>
      <c r="G3847" s="5" t="s">
        <v>81</v>
      </c>
      <c r="H3847" s="6">
        <v>45320</v>
      </c>
    </row>
    <row r="3848" spans="1:8" x14ac:dyDescent="0.25">
      <c r="A3848" s="5">
        <v>3847</v>
      </c>
      <c r="B3848" s="5" t="s">
        <v>64</v>
      </c>
      <c r="C3848" s="5" t="s">
        <v>9</v>
      </c>
      <c r="D3848" s="5" t="s">
        <v>22</v>
      </c>
      <c r="E3848" s="6">
        <v>44900</v>
      </c>
      <c r="F3848" s="5">
        <v>266.94</v>
      </c>
      <c r="G3848" s="5" t="s">
        <v>81</v>
      </c>
      <c r="H3848" s="6">
        <v>44910</v>
      </c>
    </row>
    <row r="3849" spans="1:8" x14ac:dyDescent="0.25">
      <c r="A3849" s="5">
        <v>3848</v>
      </c>
      <c r="B3849" s="5" t="s">
        <v>42</v>
      </c>
      <c r="C3849" s="5" t="s">
        <v>7</v>
      </c>
      <c r="D3849" s="5" t="s">
        <v>20</v>
      </c>
      <c r="E3849" s="6">
        <v>45242</v>
      </c>
      <c r="F3849" s="5">
        <v>257.56</v>
      </c>
      <c r="G3849" s="5" t="s">
        <v>81</v>
      </c>
      <c r="H3849" s="6">
        <v>45250</v>
      </c>
    </row>
    <row r="3850" spans="1:8" x14ac:dyDescent="0.25">
      <c r="A3850" s="5">
        <v>3849</v>
      </c>
      <c r="B3850" s="5" t="s">
        <v>50</v>
      </c>
      <c r="C3850" s="5" t="s">
        <v>5</v>
      </c>
      <c r="D3850" s="5" t="s">
        <v>30</v>
      </c>
      <c r="E3850" s="6">
        <v>45126</v>
      </c>
      <c r="F3850" s="5">
        <v>701.55</v>
      </c>
      <c r="G3850" s="5" t="s">
        <v>81</v>
      </c>
      <c r="H3850" s="6">
        <v>45130</v>
      </c>
    </row>
    <row r="3851" spans="1:8" x14ac:dyDescent="0.25">
      <c r="A3851" s="5">
        <v>3850</v>
      </c>
      <c r="B3851" s="5" t="s">
        <v>40</v>
      </c>
      <c r="C3851" s="5" t="s">
        <v>9</v>
      </c>
      <c r="D3851" s="5" t="s">
        <v>24</v>
      </c>
      <c r="E3851" s="6">
        <v>45286</v>
      </c>
      <c r="F3851" s="5">
        <v>161.33000000000001</v>
      </c>
      <c r="G3851" s="5" t="s">
        <v>82</v>
      </c>
      <c r="H3851" s="5" t="s">
        <v>83</v>
      </c>
    </row>
    <row r="3852" spans="1:8" x14ac:dyDescent="0.25">
      <c r="A3852" s="5">
        <v>3851</v>
      </c>
      <c r="B3852" s="5" t="s">
        <v>72</v>
      </c>
      <c r="C3852" s="5" t="s">
        <v>10</v>
      </c>
      <c r="D3852" s="5" t="s">
        <v>30</v>
      </c>
      <c r="E3852" s="6">
        <v>45341</v>
      </c>
      <c r="F3852" s="5">
        <v>594.14</v>
      </c>
      <c r="G3852" s="5" t="s">
        <v>81</v>
      </c>
      <c r="H3852" s="6">
        <v>45347</v>
      </c>
    </row>
    <row r="3853" spans="1:8" x14ac:dyDescent="0.25">
      <c r="A3853" s="5">
        <v>3852</v>
      </c>
      <c r="B3853" s="5" t="s">
        <v>74</v>
      </c>
      <c r="C3853" s="5" t="s">
        <v>13</v>
      </c>
      <c r="D3853" s="5" t="s">
        <v>32</v>
      </c>
      <c r="E3853" s="6">
        <v>44925</v>
      </c>
      <c r="F3853" s="5">
        <v>559.97</v>
      </c>
      <c r="G3853" s="5" t="s">
        <v>81</v>
      </c>
      <c r="H3853" s="6">
        <v>44940</v>
      </c>
    </row>
    <row r="3854" spans="1:8" x14ac:dyDescent="0.25">
      <c r="A3854" s="5">
        <v>3853</v>
      </c>
      <c r="B3854" s="5" t="s">
        <v>74</v>
      </c>
      <c r="C3854" s="5" t="s">
        <v>14</v>
      </c>
      <c r="D3854" s="5" t="s">
        <v>30</v>
      </c>
      <c r="E3854" s="6">
        <v>44819</v>
      </c>
      <c r="F3854" s="5">
        <v>897.12</v>
      </c>
      <c r="G3854" s="5" t="s">
        <v>81</v>
      </c>
      <c r="H3854" s="6">
        <v>44837</v>
      </c>
    </row>
    <row r="3855" spans="1:8" x14ac:dyDescent="0.25">
      <c r="A3855" s="5">
        <v>3854</v>
      </c>
      <c r="B3855" s="5" t="s">
        <v>68</v>
      </c>
      <c r="C3855" s="5" t="s">
        <v>10</v>
      </c>
      <c r="D3855" s="5" t="s">
        <v>32</v>
      </c>
      <c r="E3855" s="6">
        <v>44976</v>
      </c>
      <c r="F3855" s="5">
        <v>933.5</v>
      </c>
      <c r="G3855" s="5" t="s">
        <v>81</v>
      </c>
      <c r="H3855" s="6">
        <v>44982</v>
      </c>
    </row>
    <row r="3856" spans="1:8" x14ac:dyDescent="0.25">
      <c r="A3856" s="5">
        <v>3855</v>
      </c>
      <c r="B3856" s="5" t="s">
        <v>38</v>
      </c>
      <c r="C3856" s="5" t="s">
        <v>15</v>
      </c>
      <c r="D3856" s="5" t="s">
        <v>29</v>
      </c>
      <c r="E3856" s="6">
        <v>44799</v>
      </c>
      <c r="F3856" s="5">
        <v>662.64</v>
      </c>
      <c r="G3856" s="5" t="s">
        <v>81</v>
      </c>
      <c r="H3856" s="6">
        <v>44819</v>
      </c>
    </row>
    <row r="3857" spans="1:8" x14ac:dyDescent="0.25">
      <c r="A3857" s="5">
        <v>3856</v>
      </c>
      <c r="B3857" s="5" t="s">
        <v>52</v>
      </c>
      <c r="C3857" s="5" t="s">
        <v>13</v>
      </c>
      <c r="D3857" s="5" t="s">
        <v>29</v>
      </c>
      <c r="E3857" s="6">
        <v>45471</v>
      </c>
      <c r="F3857" s="5">
        <v>203.16</v>
      </c>
      <c r="G3857" s="5" t="s">
        <v>81</v>
      </c>
      <c r="H3857" s="6">
        <v>45486</v>
      </c>
    </row>
    <row r="3858" spans="1:8" x14ac:dyDescent="0.25">
      <c r="A3858" s="5">
        <v>3857</v>
      </c>
      <c r="B3858" s="5" t="s">
        <v>70</v>
      </c>
      <c r="C3858" s="5" t="s">
        <v>2</v>
      </c>
      <c r="D3858" s="5" t="s">
        <v>28</v>
      </c>
      <c r="E3858" s="6">
        <v>45315</v>
      </c>
      <c r="F3858" s="5">
        <v>978.89</v>
      </c>
      <c r="G3858" s="5" t="s">
        <v>82</v>
      </c>
      <c r="H3858" s="5" t="s">
        <v>83</v>
      </c>
    </row>
    <row r="3859" spans="1:8" x14ac:dyDescent="0.25">
      <c r="A3859" s="5">
        <v>3858</v>
      </c>
      <c r="B3859" s="5" t="s">
        <v>48</v>
      </c>
      <c r="C3859" s="5" t="s">
        <v>4</v>
      </c>
      <c r="D3859" s="5" t="s">
        <v>28</v>
      </c>
      <c r="E3859" s="6">
        <v>45080</v>
      </c>
      <c r="F3859" s="5">
        <v>103.37</v>
      </c>
      <c r="G3859" s="5" t="s">
        <v>82</v>
      </c>
      <c r="H3859" s="5" t="s">
        <v>83</v>
      </c>
    </row>
    <row r="3860" spans="1:8" x14ac:dyDescent="0.25">
      <c r="A3860" s="5">
        <v>3859</v>
      </c>
      <c r="B3860" s="5" t="s">
        <v>40</v>
      </c>
      <c r="C3860" s="5" t="s">
        <v>7</v>
      </c>
      <c r="D3860" s="5" t="s">
        <v>20</v>
      </c>
      <c r="E3860" s="6">
        <v>44807</v>
      </c>
      <c r="F3860" s="5">
        <v>318.24</v>
      </c>
      <c r="G3860" s="5" t="s">
        <v>82</v>
      </c>
      <c r="H3860" s="5" t="s">
        <v>83</v>
      </c>
    </row>
    <row r="3861" spans="1:8" x14ac:dyDescent="0.25">
      <c r="A3861" s="5">
        <v>3860</v>
      </c>
      <c r="B3861" s="5" t="s">
        <v>60</v>
      </c>
      <c r="C3861" s="5" t="s">
        <v>4</v>
      </c>
      <c r="D3861" s="5" t="s">
        <v>20</v>
      </c>
      <c r="E3861" s="6">
        <v>45160</v>
      </c>
      <c r="F3861" s="5">
        <v>367.04</v>
      </c>
      <c r="G3861" s="5" t="s">
        <v>81</v>
      </c>
      <c r="H3861" s="6">
        <v>45162</v>
      </c>
    </row>
    <row r="3862" spans="1:8" x14ac:dyDescent="0.25">
      <c r="A3862" s="5">
        <v>3861</v>
      </c>
      <c r="B3862" s="5" t="s">
        <v>72</v>
      </c>
      <c r="C3862" s="5" t="s">
        <v>2</v>
      </c>
      <c r="D3862" s="5" t="s">
        <v>32</v>
      </c>
      <c r="E3862" s="6">
        <v>45277</v>
      </c>
      <c r="F3862" s="5">
        <v>359.87</v>
      </c>
      <c r="G3862" s="5" t="s">
        <v>81</v>
      </c>
      <c r="H3862" s="6">
        <v>45278</v>
      </c>
    </row>
    <row r="3863" spans="1:8" x14ac:dyDescent="0.25">
      <c r="A3863" s="5">
        <v>3862</v>
      </c>
      <c r="B3863" s="5" t="s">
        <v>40</v>
      </c>
      <c r="C3863" s="5" t="s">
        <v>2</v>
      </c>
      <c r="D3863" s="5" t="s">
        <v>31</v>
      </c>
      <c r="E3863" s="6">
        <v>45366</v>
      </c>
      <c r="F3863" s="5">
        <v>673.83</v>
      </c>
      <c r="G3863" s="5" t="s">
        <v>81</v>
      </c>
      <c r="H3863" s="6">
        <v>45367</v>
      </c>
    </row>
    <row r="3864" spans="1:8" x14ac:dyDescent="0.25">
      <c r="A3864" s="5">
        <v>3863</v>
      </c>
      <c r="B3864" s="5" t="s">
        <v>44</v>
      </c>
      <c r="C3864" s="5" t="s">
        <v>10</v>
      </c>
      <c r="D3864" s="5" t="s">
        <v>30</v>
      </c>
      <c r="E3864" s="6">
        <v>45182</v>
      </c>
      <c r="F3864" s="5">
        <v>581.64</v>
      </c>
      <c r="G3864" s="5" t="s">
        <v>81</v>
      </c>
      <c r="H3864" s="6">
        <v>45188</v>
      </c>
    </row>
    <row r="3865" spans="1:8" x14ac:dyDescent="0.25">
      <c r="A3865" s="5">
        <v>3864</v>
      </c>
      <c r="B3865" s="5" t="s">
        <v>72</v>
      </c>
      <c r="C3865" s="5" t="s">
        <v>2</v>
      </c>
      <c r="D3865" s="5" t="s">
        <v>28</v>
      </c>
      <c r="E3865" s="6">
        <v>44999</v>
      </c>
      <c r="F3865" s="5">
        <v>808.92</v>
      </c>
      <c r="G3865" s="5" t="s">
        <v>82</v>
      </c>
      <c r="H3865" s="5" t="s">
        <v>83</v>
      </c>
    </row>
    <row r="3866" spans="1:8" x14ac:dyDescent="0.25">
      <c r="A3866" s="5">
        <v>3865</v>
      </c>
      <c r="B3866" s="5" t="s">
        <v>38</v>
      </c>
      <c r="C3866" s="5" t="s">
        <v>15</v>
      </c>
      <c r="D3866" s="5" t="s">
        <v>31</v>
      </c>
      <c r="E3866" s="6">
        <v>44830</v>
      </c>
      <c r="F3866" s="5">
        <v>872.96</v>
      </c>
      <c r="G3866" s="5" t="s">
        <v>81</v>
      </c>
      <c r="H3866" s="6">
        <v>44850</v>
      </c>
    </row>
    <row r="3867" spans="1:8" x14ac:dyDescent="0.25">
      <c r="A3867" s="5">
        <v>3866</v>
      </c>
      <c r="B3867" s="5" t="s">
        <v>44</v>
      </c>
      <c r="C3867" s="5" t="s">
        <v>5</v>
      </c>
      <c r="D3867" s="5" t="s">
        <v>24</v>
      </c>
      <c r="E3867" s="6">
        <v>45250</v>
      </c>
      <c r="F3867" s="5">
        <v>574.01</v>
      </c>
      <c r="G3867" s="5" t="s">
        <v>81</v>
      </c>
      <c r="H3867" s="6">
        <v>45254</v>
      </c>
    </row>
    <row r="3868" spans="1:8" x14ac:dyDescent="0.25">
      <c r="A3868" s="5">
        <v>3867</v>
      </c>
      <c r="B3868" s="5" t="s">
        <v>44</v>
      </c>
      <c r="C3868" s="5" t="s">
        <v>4</v>
      </c>
      <c r="D3868" s="5" t="s">
        <v>24</v>
      </c>
      <c r="E3868" s="6">
        <v>44864</v>
      </c>
      <c r="F3868" s="5">
        <v>149.84</v>
      </c>
      <c r="G3868" s="5" t="s">
        <v>81</v>
      </c>
      <c r="H3868" s="6">
        <v>44866</v>
      </c>
    </row>
    <row r="3869" spans="1:8" x14ac:dyDescent="0.25">
      <c r="A3869" s="5">
        <v>3868</v>
      </c>
      <c r="B3869" s="5" t="s">
        <v>70</v>
      </c>
      <c r="C3869" s="5" t="s">
        <v>11</v>
      </c>
      <c r="D3869" s="5" t="s">
        <v>24</v>
      </c>
      <c r="E3869" s="6">
        <v>44864</v>
      </c>
      <c r="F3869" s="5">
        <v>700.55</v>
      </c>
      <c r="G3869" s="5" t="s">
        <v>81</v>
      </c>
      <c r="H3869" s="6">
        <v>44876</v>
      </c>
    </row>
    <row r="3870" spans="1:8" x14ac:dyDescent="0.25">
      <c r="A3870" s="5">
        <v>3869</v>
      </c>
      <c r="B3870" s="5" t="s">
        <v>74</v>
      </c>
      <c r="C3870" s="5" t="s">
        <v>9</v>
      </c>
      <c r="D3870" s="5" t="s">
        <v>30</v>
      </c>
      <c r="E3870" s="6">
        <v>44995</v>
      </c>
      <c r="F3870" s="5">
        <v>766.66</v>
      </c>
      <c r="G3870" s="5" t="s">
        <v>81</v>
      </c>
      <c r="H3870" s="6">
        <v>45005</v>
      </c>
    </row>
    <row r="3871" spans="1:8" x14ac:dyDescent="0.25">
      <c r="A3871" s="5">
        <v>3870</v>
      </c>
      <c r="B3871" s="5" t="s">
        <v>50</v>
      </c>
      <c r="C3871" s="5" t="s">
        <v>2</v>
      </c>
      <c r="D3871" s="5" t="s">
        <v>30</v>
      </c>
      <c r="E3871" s="6">
        <v>45204</v>
      </c>
      <c r="F3871" s="5">
        <v>186.42</v>
      </c>
      <c r="G3871" s="5" t="s">
        <v>81</v>
      </c>
      <c r="H3871" s="6">
        <v>45205</v>
      </c>
    </row>
    <row r="3872" spans="1:8" x14ac:dyDescent="0.25">
      <c r="A3872" s="5">
        <v>3871</v>
      </c>
      <c r="B3872" s="5" t="s">
        <v>38</v>
      </c>
      <c r="C3872" s="5" t="s">
        <v>14</v>
      </c>
      <c r="D3872" s="5" t="s">
        <v>31</v>
      </c>
      <c r="E3872" s="6">
        <v>45168</v>
      </c>
      <c r="F3872" s="5">
        <v>442.19</v>
      </c>
      <c r="G3872" s="5" t="s">
        <v>81</v>
      </c>
      <c r="H3872" s="6">
        <v>45186</v>
      </c>
    </row>
    <row r="3873" spans="1:8" x14ac:dyDescent="0.25">
      <c r="A3873" s="5">
        <v>3872</v>
      </c>
      <c r="B3873" s="5" t="s">
        <v>40</v>
      </c>
      <c r="C3873" s="5" t="s">
        <v>10</v>
      </c>
      <c r="D3873" s="5" t="s">
        <v>26</v>
      </c>
      <c r="E3873" s="6">
        <v>45160</v>
      </c>
      <c r="F3873" s="5">
        <v>141.57</v>
      </c>
      <c r="G3873" s="5" t="s">
        <v>81</v>
      </c>
      <c r="H3873" s="6">
        <v>45166</v>
      </c>
    </row>
    <row r="3874" spans="1:8" x14ac:dyDescent="0.25">
      <c r="A3874" s="5">
        <v>3873</v>
      </c>
      <c r="B3874" s="5" t="s">
        <v>64</v>
      </c>
      <c r="C3874" s="5" t="s">
        <v>15</v>
      </c>
      <c r="D3874" s="5" t="s">
        <v>22</v>
      </c>
      <c r="E3874" s="6">
        <v>44937</v>
      </c>
      <c r="F3874" s="5">
        <v>818.67</v>
      </c>
      <c r="G3874" s="5" t="s">
        <v>82</v>
      </c>
      <c r="H3874" s="5" t="s">
        <v>83</v>
      </c>
    </row>
    <row r="3875" spans="1:8" x14ac:dyDescent="0.25">
      <c r="A3875" s="5">
        <v>3874</v>
      </c>
      <c r="B3875" s="5" t="s">
        <v>72</v>
      </c>
      <c r="C3875" s="5" t="s">
        <v>14</v>
      </c>
      <c r="D3875" s="5" t="s">
        <v>32</v>
      </c>
      <c r="E3875" s="6">
        <v>44829</v>
      </c>
      <c r="F3875" s="5">
        <v>626.70000000000005</v>
      </c>
      <c r="G3875" s="5" t="s">
        <v>81</v>
      </c>
      <c r="H3875" s="6">
        <v>44847</v>
      </c>
    </row>
    <row r="3876" spans="1:8" x14ac:dyDescent="0.25">
      <c r="A3876" s="5">
        <v>3875</v>
      </c>
      <c r="B3876" s="5" t="s">
        <v>62</v>
      </c>
      <c r="C3876" s="5" t="s">
        <v>10</v>
      </c>
      <c r="D3876" s="5" t="s">
        <v>33</v>
      </c>
      <c r="E3876" s="6">
        <v>44780</v>
      </c>
      <c r="F3876" s="5">
        <v>336.04</v>
      </c>
      <c r="G3876" s="5" t="s">
        <v>81</v>
      </c>
      <c r="H3876" s="6">
        <v>44786</v>
      </c>
    </row>
    <row r="3877" spans="1:8" x14ac:dyDescent="0.25">
      <c r="A3877" s="5">
        <v>3876</v>
      </c>
      <c r="B3877" s="5" t="s">
        <v>68</v>
      </c>
      <c r="C3877" s="5" t="s">
        <v>15</v>
      </c>
      <c r="D3877" s="5" t="s">
        <v>32</v>
      </c>
      <c r="E3877" s="6">
        <v>45438</v>
      </c>
      <c r="F3877" s="5">
        <v>945.96</v>
      </c>
      <c r="G3877" s="5" t="s">
        <v>81</v>
      </c>
      <c r="H3877" s="6">
        <v>45458</v>
      </c>
    </row>
    <row r="3878" spans="1:8" x14ac:dyDescent="0.25">
      <c r="A3878" s="5">
        <v>3877</v>
      </c>
      <c r="B3878" s="5" t="s">
        <v>36</v>
      </c>
      <c r="C3878" s="5" t="s">
        <v>2</v>
      </c>
      <c r="D3878" s="5" t="s">
        <v>28</v>
      </c>
      <c r="E3878" s="6">
        <v>45384</v>
      </c>
      <c r="F3878" s="5">
        <v>803.19</v>
      </c>
      <c r="G3878" s="5" t="s">
        <v>82</v>
      </c>
      <c r="H3878" s="5" t="s">
        <v>83</v>
      </c>
    </row>
    <row r="3879" spans="1:8" x14ac:dyDescent="0.25">
      <c r="A3879" s="5">
        <v>3878</v>
      </c>
      <c r="B3879" s="5" t="s">
        <v>68</v>
      </c>
      <c r="C3879" s="5" t="s">
        <v>7</v>
      </c>
      <c r="D3879" s="5" t="s">
        <v>31</v>
      </c>
      <c r="E3879" s="6">
        <v>45278</v>
      </c>
      <c r="F3879" s="5">
        <v>882.9</v>
      </c>
      <c r="G3879" s="5" t="s">
        <v>81</v>
      </c>
      <c r="H3879" s="6">
        <v>45286</v>
      </c>
    </row>
    <row r="3880" spans="1:8" x14ac:dyDescent="0.25">
      <c r="A3880" s="5">
        <v>3879</v>
      </c>
      <c r="B3880" s="5" t="s">
        <v>42</v>
      </c>
      <c r="C3880" s="5" t="s">
        <v>13</v>
      </c>
      <c r="D3880" s="5" t="s">
        <v>33</v>
      </c>
      <c r="E3880" s="6">
        <v>44780</v>
      </c>
      <c r="F3880" s="5">
        <v>767.21</v>
      </c>
      <c r="G3880" s="5" t="s">
        <v>81</v>
      </c>
      <c r="H3880" s="6">
        <v>44795</v>
      </c>
    </row>
    <row r="3881" spans="1:8" x14ac:dyDescent="0.25">
      <c r="A3881" s="5">
        <v>3880</v>
      </c>
      <c r="B3881" s="5" t="s">
        <v>64</v>
      </c>
      <c r="C3881" s="5" t="s">
        <v>10</v>
      </c>
      <c r="D3881" s="5" t="s">
        <v>29</v>
      </c>
      <c r="E3881" s="6">
        <v>45125</v>
      </c>
      <c r="F3881" s="5">
        <v>452.36</v>
      </c>
      <c r="G3881" s="5" t="s">
        <v>81</v>
      </c>
      <c r="H3881" s="6">
        <v>45131</v>
      </c>
    </row>
    <row r="3882" spans="1:8" x14ac:dyDescent="0.25">
      <c r="A3882" s="5">
        <v>3881</v>
      </c>
      <c r="B3882" s="5" t="s">
        <v>62</v>
      </c>
      <c r="C3882" s="5" t="s">
        <v>9</v>
      </c>
      <c r="D3882" s="5" t="s">
        <v>33</v>
      </c>
      <c r="E3882" s="6">
        <v>45340</v>
      </c>
      <c r="F3882" s="5">
        <v>857.16</v>
      </c>
      <c r="G3882" s="5" t="s">
        <v>82</v>
      </c>
      <c r="H3882" s="5" t="s">
        <v>83</v>
      </c>
    </row>
    <row r="3883" spans="1:8" x14ac:dyDescent="0.25">
      <c r="A3883" s="5">
        <v>3882</v>
      </c>
      <c r="B3883" s="5" t="s">
        <v>56</v>
      </c>
      <c r="C3883" s="5" t="s">
        <v>11</v>
      </c>
      <c r="D3883" s="5" t="s">
        <v>26</v>
      </c>
      <c r="E3883" s="6">
        <v>45246</v>
      </c>
      <c r="F3883" s="5">
        <v>988.03</v>
      </c>
      <c r="G3883" s="5" t="s">
        <v>81</v>
      </c>
      <c r="H3883" s="6">
        <v>45258</v>
      </c>
    </row>
    <row r="3884" spans="1:8" x14ac:dyDescent="0.25">
      <c r="A3884" s="5">
        <v>3883</v>
      </c>
      <c r="B3884" s="5" t="s">
        <v>52</v>
      </c>
      <c r="C3884" s="5" t="s">
        <v>13</v>
      </c>
      <c r="D3884" s="5" t="s">
        <v>32</v>
      </c>
      <c r="E3884" s="6">
        <v>45357</v>
      </c>
      <c r="F3884" s="5">
        <v>612.46</v>
      </c>
      <c r="G3884" s="5" t="s">
        <v>81</v>
      </c>
      <c r="H3884" s="6">
        <v>45372</v>
      </c>
    </row>
    <row r="3885" spans="1:8" x14ac:dyDescent="0.25">
      <c r="A3885" s="5">
        <v>3884</v>
      </c>
      <c r="B3885" s="5" t="s">
        <v>54</v>
      </c>
      <c r="C3885" s="5" t="s">
        <v>2</v>
      </c>
      <c r="D3885" s="5" t="s">
        <v>26</v>
      </c>
      <c r="E3885" s="6">
        <v>45383</v>
      </c>
      <c r="F3885" s="5">
        <v>308.81</v>
      </c>
      <c r="G3885" s="5" t="s">
        <v>81</v>
      </c>
      <c r="H3885" s="6">
        <v>45384</v>
      </c>
    </row>
    <row r="3886" spans="1:8" x14ac:dyDescent="0.25">
      <c r="A3886" s="5">
        <v>3885</v>
      </c>
      <c r="B3886" s="5" t="s">
        <v>70</v>
      </c>
      <c r="C3886" s="5" t="s">
        <v>11</v>
      </c>
      <c r="D3886" s="5" t="s">
        <v>29</v>
      </c>
      <c r="E3886" s="6">
        <v>45200</v>
      </c>
      <c r="F3886" s="5">
        <v>461.38</v>
      </c>
      <c r="G3886" s="5" t="s">
        <v>82</v>
      </c>
      <c r="H3886" s="5" t="s">
        <v>83</v>
      </c>
    </row>
    <row r="3887" spans="1:8" x14ac:dyDescent="0.25">
      <c r="A3887" s="5">
        <v>3886</v>
      </c>
      <c r="B3887" s="5" t="s">
        <v>58</v>
      </c>
      <c r="C3887" s="5" t="s">
        <v>2</v>
      </c>
      <c r="D3887" s="5" t="s">
        <v>26</v>
      </c>
      <c r="E3887" s="6">
        <v>45396</v>
      </c>
      <c r="F3887" s="5">
        <v>975.38</v>
      </c>
      <c r="G3887" s="5" t="s">
        <v>81</v>
      </c>
      <c r="H3887" s="6">
        <v>45397</v>
      </c>
    </row>
    <row r="3888" spans="1:8" x14ac:dyDescent="0.25">
      <c r="A3888" s="5">
        <v>3887</v>
      </c>
      <c r="B3888" s="5" t="s">
        <v>62</v>
      </c>
      <c r="C3888" s="5" t="s">
        <v>10</v>
      </c>
      <c r="D3888" s="5" t="s">
        <v>24</v>
      </c>
      <c r="E3888" s="6">
        <v>45174</v>
      </c>
      <c r="F3888" s="5">
        <v>311.61</v>
      </c>
      <c r="G3888" s="5" t="s">
        <v>81</v>
      </c>
      <c r="H3888" s="6">
        <v>45180</v>
      </c>
    </row>
    <row r="3889" spans="1:8" x14ac:dyDescent="0.25">
      <c r="A3889" s="5">
        <v>3888</v>
      </c>
      <c r="B3889" s="5" t="s">
        <v>54</v>
      </c>
      <c r="C3889" s="5" t="s">
        <v>9</v>
      </c>
      <c r="D3889" s="5" t="s">
        <v>26</v>
      </c>
      <c r="E3889" s="6">
        <v>44879</v>
      </c>
      <c r="F3889" s="5">
        <v>801.2</v>
      </c>
      <c r="G3889" s="5" t="s">
        <v>81</v>
      </c>
      <c r="H3889" s="6">
        <v>44889</v>
      </c>
    </row>
    <row r="3890" spans="1:8" x14ac:dyDescent="0.25">
      <c r="A3890" s="5">
        <v>3889</v>
      </c>
      <c r="B3890" s="5" t="s">
        <v>36</v>
      </c>
      <c r="C3890" s="5" t="s">
        <v>13</v>
      </c>
      <c r="D3890" s="5" t="s">
        <v>26</v>
      </c>
      <c r="E3890" s="6">
        <v>45304</v>
      </c>
      <c r="F3890" s="5">
        <v>156.80000000000001</v>
      </c>
      <c r="G3890" s="5" t="s">
        <v>81</v>
      </c>
      <c r="H3890" s="6">
        <v>45319</v>
      </c>
    </row>
    <row r="3891" spans="1:8" x14ac:dyDescent="0.25">
      <c r="A3891" s="5">
        <v>3890</v>
      </c>
      <c r="B3891" s="5" t="s">
        <v>60</v>
      </c>
      <c r="C3891" s="5" t="s">
        <v>10</v>
      </c>
      <c r="D3891" s="5" t="s">
        <v>24</v>
      </c>
      <c r="E3891" s="6">
        <v>45144</v>
      </c>
      <c r="F3891" s="5">
        <v>110.4</v>
      </c>
      <c r="G3891" s="5" t="s">
        <v>81</v>
      </c>
      <c r="H3891" s="6">
        <v>45150</v>
      </c>
    </row>
    <row r="3892" spans="1:8" x14ac:dyDescent="0.25">
      <c r="A3892" s="5">
        <v>3891</v>
      </c>
      <c r="B3892" s="5" t="s">
        <v>62</v>
      </c>
      <c r="C3892" s="5" t="s">
        <v>11</v>
      </c>
      <c r="D3892" s="5" t="s">
        <v>32</v>
      </c>
      <c r="E3892" s="6">
        <v>45050</v>
      </c>
      <c r="F3892" s="5">
        <v>985.68</v>
      </c>
      <c r="G3892" s="5" t="s">
        <v>82</v>
      </c>
      <c r="H3892" s="5" t="s">
        <v>83</v>
      </c>
    </row>
    <row r="3893" spans="1:8" x14ac:dyDescent="0.25">
      <c r="A3893" s="5">
        <v>3892</v>
      </c>
      <c r="B3893" s="5" t="s">
        <v>66</v>
      </c>
      <c r="C3893" s="5" t="s">
        <v>14</v>
      </c>
      <c r="D3893" s="5" t="s">
        <v>20</v>
      </c>
      <c r="E3893" s="6">
        <v>45291</v>
      </c>
      <c r="F3893" s="5">
        <v>422.4</v>
      </c>
      <c r="G3893" s="5" t="s">
        <v>81</v>
      </c>
      <c r="H3893" s="6">
        <v>45309</v>
      </c>
    </row>
    <row r="3894" spans="1:8" x14ac:dyDescent="0.25">
      <c r="A3894" s="5">
        <v>3893</v>
      </c>
      <c r="B3894" s="5" t="s">
        <v>36</v>
      </c>
      <c r="C3894" s="5" t="s">
        <v>4</v>
      </c>
      <c r="D3894" s="5" t="s">
        <v>31</v>
      </c>
      <c r="E3894" s="6">
        <v>44823</v>
      </c>
      <c r="F3894" s="5">
        <v>354.83</v>
      </c>
      <c r="G3894" s="5" t="s">
        <v>81</v>
      </c>
      <c r="H3894" s="6">
        <v>44825</v>
      </c>
    </row>
    <row r="3895" spans="1:8" x14ac:dyDescent="0.25">
      <c r="A3895" s="5">
        <v>3894</v>
      </c>
      <c r="B3895" s="5" t="s">
        <v>38</v>
      </c>
      <c r="C3895" s="5" t="s">
        <v>15</v>
      </c>
      <c r="D3895" s="5" t="s">
        <v>24</v>
      </c>
      <c r="E3895" s="6">
        <v>45418</v>
      </c>
      <c r="F3895" s="5">
        <v>688.33</v>
      </c>
      <c r="G3895" s="5" t="s">
        <v>81</v>
      </c>
      <c r="H3895" s="6">
        <v>45438</v>
      </c>
    </row>
    <row r="3896" spans="1:8" x14ac:dyDescent="0.25">
      <c r="A3896" s="5">
        <v>3895</v>
      </c>
      <c r="B3896" s="5" t="s">
        <v>50</v>
      </c>
      <c r="C3896" s="5" t="s">
        <v>5</v>
      </c>
      <c r="D3896" s="5" t="s">
        <v>24</v>
      </c>
      <c r="E3896" s="6">
        <v>44966</v>
      </c>
      <c r="F3896" s="5">
        <v>309.08</v>
      </c>
      <c r="G3896" s="5" t="s">
        <v>81</v>
      </c>
      <c r="H3896" s="6">
        <v>44970</v>
      </c>
    </row>
    <row r="3897" spans="1:8" x14ac:dyDescent="0.25">
      <c r="A3897" s="5">
        <v>3896</v>
      </c>
      <c r="B3897" s="5" t="s">
        <v>60</v>
      </c>
      <c r="C3897" s="5" t="s">
        <v>15</v>
      </c>
      <c r="D3897" s="5" t="s">
        <v>32</v>
      </c>
      <c r="E3897" s="6">
        <v>44951</v>
      </c>
      <c r="F3897" s="5">
        <v>993.99</v>
      </c>
      <c r="G3897" s="5" t="s">
        <v>81</v>
      </c>
      <c r="H3897" s="6">
        <v>44971</v>
      </c>
    </row>
    <row r="3898" spans="1:8" x14ac:dyDescent="0.25">
      <c r="A3898" s="5">
        <v>3897</v>
      </c>
      <c r="B3898" s="5" t="s">
        <v>60</v>
      </c>
      <c r="C3898" s="5" t="s">
        <v>5</v>
      </c>
      <c r="D3898" s="5" t="s">
        <v>29</v>
      </c>
      <c r="E3898" s="6">
        <v>45217</v>
      </c>
      <c r="F3898" s="5">
        <v>340.82</v>
      </c>
      <c r="G3898" s="5" t="s">
        <v>81</v>
      </c>
      <c r="H3898" s="6">
        <v>45221</v>
      </c>
    </row>
    <row r="3899" spans="1:8" x14ac:dyDescent="0.25">
      <c r="A3899" s="5">
        <v>3898</v>
      </c>
      <c r="B3899" s="5" t="s">
        <v>38</v>
      </c>
      <c r="C3899" s="5" t="s">
        <v>9</v>
      </c>
      <c r="D3899" s="5" t="s">
        <v>30</v>
      </c>
      <c r="E3899" s="6">
        <v>45384</v>
      </c>
      <c r="F3899" s="5">
        <v>269.42</v>
      </c>
      <c r="G3899" s="5" t="s">
        <v>81</v>
      </c>
      <c r="H3899" s="6">
        <v>45394</v>
      </c>
    </row>
    <row r="3900" spans="1:8" x14ac:dyDescent="0.25">
      <c r="A3900" s="5">
        <v>3899</v>
      </c>
      <c r="B3900" s="5" t="s">
        <v>44</v>
      </c>
      <c r="C3900" s="5" t="s">
        <v>2</v>
      </c>
      <c r="D3900" s="5" t="s">
        <v>32</v>
      </c>
      <c r="E3900" s="6">
        <v>45421</v>
      </c>
      <c r="F3900" s="5">
        <v>317.20999999999998</v>
      </c>
      <c r="G3900" s="5" t="s">
        <v>81</v>
      </c>
      <c r="H3900" s="6">
        <v>45422</v>
      </c>
    </row>
    <row r="3901" spans="1:8" x14ac:dyDescent="0.25">
      <c r="A3901" s="5">
        <v>3900</v>
      </c>
      <c r="B3901" s="5" t="s">
        <v>54</v>
      </c>
      <c r="C3901" s="5" t="s">
        <v>15</v>
      </c>
      <c r="D3901" s="5" t="s">
        <v>30</v>
      </c>
      <c r="E3901" s="6">
        <v>44882</v>
      </c>
      <c r="F3901" s="5">
        <v>905.37</v>
      </c>
      <c r="G3901" s="5" t="s">
        <v>81</v>
      </c>
      <c r="H3901" s="6">
        <v>44902</v>
      </c>
    </row>
    <row r="3902" spans="1:8" x14ac:dyDescent="0.25">
      <c r="A3902" s="5">
        <v>3901</v>
      </c>
      <c r="B3902" s="5" t="s">
        <v>36</v>
      </c>
      <c r="C3902" s="5" t="s">
        <v>13</v>
      </c>
      <c r="D3902" s="5" t="s">
        <v>20</v>
      </c>
      <c r="E3902" s="6">
        <v>45316</v>
      </c>
      <c r="F3902" s="5">
        <v>769.1</v>
      </c>
      <c r="G3902" s="5" t="s">
        <v>81</v>
      </c>
      <c r="H3902" s="6">
        <v>45331</v>
      </c>
    </row>
    <row r="3903" spans="1:8" x14ac:dyDescent="0.25">
      <c r="A3903" s="5">
        <v>3902</v>
      </c>
      <c r="B3903" s="5" t="s">
        <v>68</v>
      </c>
      <c r="C3903" s="5" t="s">
        <v>15</v>
      </c>
      <c r="D3903" s="5" t="s">
        <v>26</v>
      </c>
      <c r="E3903" s="6">
        <v>44812</v>
      </c>
      <c r="F3903" s="5">
        <v>194.55</v>
      </c>
      <c r="G3903" s="5" t="s">
        <v>81</v>
      </c>
      <c r="H3903" s="6">
        <v>44832</v>
      </c>
    </row>
    <row r="3904" spans="1:8" x14ac:dyDescent="0.25">
      <c r="A3904" s="5">
        <v>3903</v>
      </c>
      <c r="B3904" s="5" t="s">
        <v>58</v>
      </c>
      <c r="C3904" s="5" t="s">
        <v>15</v>
      </c>
      <c r="D3904" s="5" t="s">
        <v>33</v>
      </c>
      <c r="E3904" s="6">
        <v>45082</v>
      </c>
      <c r="F3904" s="5">
        <v>472.26</v>
      </c>
      <c r="G3904" s="5" t="s">
        <v>81</v>
      </c>
      <c r="H3904" s="6">
        <v>45102</v>
      </c>
    </row>
    <row r="3905" spans="1:8" x14ac:dyDescent="0.25">
      <c r="A3905" s="5">
        <v>3904</v>
      </c>
      <c r="B3905" s="5" t="s">
        <v>62</v>
      </c>
      <c r="C3905" s="5" t="s">
        <v>11</v>
      </c>
      <c r="D3905" s="5" t="s">
        <v>31</v>
      </c>
      <c r="E3905" s="6">
        <v>45257</v>
      </c>
      <c r="F3905" s="5">
        <v>730.49</v>
      </c>
      <c r="G3905" s="5" t="s">
        <v>82</v>
      </c>
      <c r="H3905" s="5" t="s">
        <v>83</v>
      </c>
    </row>
    <row r="3906" spans="1:8" x14ac:dyDescent="0.25">
      <c r="A3906" s="5">
        <v>3905</v>
      </c>
      <c r="B3906" s="5" t="s">
        <v>48</v>
      </c>
      <c r="C3906" s="5" t="s">
        <v>5</v>
      </c>
      <c r="D3906" s="5" t="s">
        <v>31</v>
      </c>
      <c r="E3906" s="6">
        <v>45380</v>
      </c>
      <c r="F3906" s="5">
        <v>148.11000000000001</v>
      </c>
      <c r="G3906" s="5" t="s">
        <v>81</v>
      </c>
      <c r="H3906" s="6">
        <v>45384</v>
      </c>
    </row>
    <row r="3907" spans="1:8" x14ac:dyDescent="0.25">
      <c r="A3907" s="5">
        <v>3906</v>
      </c>
      <c r="B3907" s="5" t="s">
        <v>68</v>
      </c>
      <c r="C3907" s="5" t="s">
        <v>5</v>
      </c>
      <c r="D3907" s="5" t="s">
        <v>26</v>
      </c>
      <c r="E3907" s="6">
        <v>44831</v>
      </c>
      <c r="F3907" s="5">
        <v>815.9</v>
      </c>
      <c r="G3907" s="5" t="s">
        <v>82</v>
      </c>
      <c r="H3907" s="5" t="s">
        <v>83</v>
      </c>
    </row>
    <row r="3908" spans="1:8" x14ac:dyDescent="0.25">
      <c r="A3908" s="5">
        <v>3907</v>
      </c>
      <c r="B3908" s="5" t="s">
        <v>66</v>
      </c>
      <c r="C3908" s="5" t="s">
        <v>10</v>
      </c>
      <c r="D3908" s="5" t="s">
        <v>26</v>
      </c>
      <c r="E3908" s="6">
        <v>45168</v>
      </c>
      <c r="F3908" s="5">
        <v>374.82</v>
      </c>
      <c r="G3908" s="5" t="s">
        <v>82</v>
      </c>
      <c r="H3908" s="5" t="s">
        <v>83</v>
      </c>
    </row>
    <row r="3909" spans="1:8" x14ac:dyDescent="0.25">
      <c r="A3909" s="5">
        <v>3908</v>
      </c>
      <c r="B3909" s="5" t="s">
        <v>64</v>
      </c>
      <c r="C3909" s="5" t="s">
        <v>14</v>
      </c>
      <c r="D3909" s="5" t="s">
        <v>33</v>
      </c>
      <c r="E3909" s="6">
        <v>44865</v>
      </c>
      <c r="F3909" s="5">
        <v>890.05</v>
      </c>
      <c r="G3909" s="5" t="s">
        <v>81</v>
      </c>
      <c r="H3909" s="6">
        <v>44883</v>
      </c>
    </row>
    <row r="3910" spans="1:8" x14ac:dyDescent="0.25">
      <c r="A3910" s="5">
        <v>3909</v>
      </c>
      <c r="B3910" s="5" t="s">
        <v>74</v>
      </c>
      <c r="C3910" s="5" t="s">
        <v>7</v>
      </c>
      <c r="D3910" s="5" t="s">
        <v>32</v>
      </c>
      <c r="E3910" s="6">
        <v>45005</v>
      </c>
      <c r="F3910" s="5">
        <v>966.99</v>
      </c>
      <c r="G3910" s="5" t="s">
        <v>81</v>
      </c>
      <c r="H3910" s="6">
        <v>45013</v>
      </c>
    </row>
    <row r="3911" spans="1:8" x14ac:dyDescent="0.25">
      <c r="A3911" s="5">
        <v>3910</v>
      </c>
      <c r="B3911" s="5" t="s">
        <v>72</v>
      </c>
      <c r="C3911" s="5" t="s">
        <v>9</v>
      </c>
      <c r="D3911" s="5" t="s">
        <v>33</v>
      </c>
      <c r="E3911" s="6">
        <v>44902</v>
      </c>
      <c r="F3911" s="5">
        <v>749.45</v>
      </c>
      <c r="G3911" s="5" t="s">
        <v>81</v>
      </c>
      <c r="H3911" s="6">
        <v>44912</v>
      </c>
    </row>
    <row r="3912" spans="1:8" x14ac:dyDescent="0.25">
      <c r="A3912" s="5">
        <v>3911</v>
      </c>
      <c r="B3912" s="5" t="s">
        <v>60</v>
      </c>
      <c r="C3912" s="5" t="s">
        <v>10</v>
      </c>
      <c r="D3912" s="5" t="s">
        <v>30</v>
      </c>
      <c r="E3912" s="6">
        <v>44803</v>
      </c>
      <c r="F3912" s="5">
        <v>984.96</v>
      </c>
      <c r="G3912" s="5" t="s">
        <v>81</v>
      </c>
      <c r="H3912" s="6">
        <v>44809</v>
      </c>
    </row>
    <row r="3913" spans="1:8" x14ac:dyDescent="0.25">
      <c r="A3913" s="5">
        <v>3912</v>
      </c>
      <c r="B3913" s="5" t="s">
        <v>38</v>
      </c>
      <c r="C3913" s="5" t="s">
        <v>13</v>
      </c>
      <c r="D3913" s="5" t="s">
        <v>22</v>
      </c>
      <c r="E3913" s="6">
        <v>45389</v>
      </c>
      <c r="F3913" s="5">
        <v>193.05</v>
      </c>
      <c r="G3913" s="5" t="s">
        <v>82</v>
      </c>
      <c r="H3913" s="5" t="s">
        <v>83</v>
      </c>
    </row>
    <row r="3914" spans="1:8" x14ac:dyDescent="0.25">
      <c r="A3914" s="5">
        <v>3913</v>
      </c>
      <c r="B3914" s="5" t="s">
        <v>40</v>
      </c>
      <c r="C3914" s="5" t="s">
        <v>9</v>
      </c>
      <c r="D3914" s="5" t="s">
        <v>24</v>
      </c>
      <c r="E3914" s="6">
        <v>45228</v>
      </c>
      <c r="F3914" s="5">
        <v>859.36</v>
      </c>
      <c r="G3914" s="5" t="s">
        <v>81</v>
      </c>
      <c r="H3914" s="6">
        <v>45238</v>
      </c>
    </row>
    <row r="3915" spans="1:8" x14ac:dyDescent="0.25">
      <c r="A3915" s="5">
        <v>3914</v>
      </c>
      <c r="B3915" s="5" t="s">
        <v>40</v>
      </c>
      <c r="C3915" s="5" t="s">
        <v>11</v>
      </c>
      <c r="D3915" s="5" t="s">
        <v>31</v>
      </c>
      <c r="E3915" s="6">
        <v>45418</v>
      </c>
      <c r="F3915" s="5">
        <v>332.42</v>
      </c>
      <c r="G3915" s="5" t="s">
        <v>81</v>
      </c>
      <c r="H3915" s="6">
        <v>45430</v>
      </c>
    </row>
    <row r="3916" spans="1:8" x14ac:dyDescent="0.25">
      <c r="A3916" s="5">
        <v>3915</v>
      </c>
      <c r="B3916" s="5" t="s">
        <v>48</v>
      </c>
      <c r="C3916" s="5" t="s">
        <v>10</v>
      </c>
      <c r="D3916" s="5" t="s">
        <v>32</v>
      </c>
      <c r="E3916" s="6">
        <v>45125</v>
      </c>
      <c r="F3916" s="5">
        <v>835.2</v>
      </c>
      <c r="G3916" s="5" t="s">
        <v>82</v>
      </c>
      <c r="H3916" s="5" t="s">
        <v>83</v>
      </c>
    </row>
    <row r="3917" spans="1:8" x14ac:dyDescent="0.25">
      <c r="A3917" s="5">
        <v>3916</v>
      </c>
      <c r="B3917" s="5" t="s">
        <v>52</v>
      </c>
      <c r="C3917" s="5" t="s">
        <v>9</v>
      </c>
      <c r="D3917" s="5" t="s">
        <v>31</v>
      </c>
      <c r="E3917" s="6">
        <v>45464</v>
      </c>
      <c r="F3917" s="5">
        <v>397.26</v>
      </c>
      <c r="G3917" s="5" t="s">
        <v>81</v>
      </c>
      <c r="H3917" s="6">
        <v>45474</v>
      </c>
    </row>
    <row r="3918" spans="1:8" x14ac:dyDescent="0.25">
      <c r="A3918" s="5">
        <v>3917</v>
      </c>
      <c r="B3918" s="5" t="s">
        <v>68</v>
      </c>
      <c r="C3918" s="5" t="s">
        <v>9</v>
      </c>
      <c r="D3918" s="5" t="s">
        <v>22</v>
      </c>
      <c r="E3918" s="6">
        <v>44895</v>
      </c>
      <c r="F3918" s="5">
        <v>229.36</v>
      </c>
      <c r="G3918" s="5" t="s">
        <v>82</v>
      </c>
      <c r="H3918" s="5" t="s">
        <v>83</v>
      </c>
    </row>
    <row r="3919" spans="1:8" x14ac:dyDescent="0.25">
      <c r="A3919" s="5">
        <v>3918</v>
      </c>
      <c r="B3919" s="5" t="s">
        <v>68</v>
      </c>
      <c r="C3919" s="5" t="s">
        <v>10</v>
      </c>
      <c r="D3919" s="5" t="s">
        <v>28</v>
      </c>
      <c r="E3919" s="6">
        <v>44953</v>
      </c>
      <c r="F3919" s="5">
        <v>261.98</v>
      </c>
      <c r="G3919" s="5" t="s">
        <v>81</v>
      </c>
      <c r="H3919" s="6">
        <v>44959</v>
      </c>
    </row>
    <row r="3920" spans="1:8" x14ac:dyDescent="0.25">
      <c r="A3920" s="5">
        <v>3919</v>
      </c>
      <c r="B3920" s="5" t="s">
        <v>42</v>
      </c>
      <c r="C3920" s="5" t="s">
        <v>9</v>
      </c>
      <c r="D3920" s="5" t="s">
        <v>30</v>
      </c>
      <c r="E3920" s="6">
        <v>45441</v>
      </c>
      <c r="F3920" s="5">
        <v>639.48</v>
      </c>
      <c r="G3920" s="5" t="s">
        <v>82</v>
      </c>
      <c r="H3920" s="5" t="s">
        <v>83</v>
      </c>
    </row>
    <row r="3921" spans="1:8" x14ac:dyDescent="0.25">
      <c r="A3921" s="5">
        <v>3920</v>
      </c>
      <c r="B3921" s="5" t="s">
        <v>74</v>
      </c>
      <c r="C3921" s="5" t="s">
        <v>9</v>
      </c>
      <c r="D3921" s="5" t="s">
        <v>33</v>
      </c>
      <c r="E3921" s="6">
        <v>45223</v>
      </c>
      <c r="F3921" s="5">
        <v>704.31</v>
      </c>
      <c r="G3921" s="5" t="s">
        <v>81</v>
      </c>
      <c r="H3921" s="6">
        <v>45233</v>
      </c>
    </row>
    <row r="3922" spans="1:8" x14ac:dyDescent="0.25">
      <c r="A3922" s="5">
        <v>3921</v>
      </c>
      <c r="B3922" s="5" t="s">
        <v>70</v>
      </c>
      <c r="C3922" s="5" t="s">
        <v>11</v>
      </c>
      <c r="D3922" s="5" t="s">
        <v>30</v>
      </c>
      <c r="E3922" s="6">
        <v>45363</v>
      </c>
      <c r="F3922" s="5">
        <v>267.63</v>
      </c>
      <c r="G3922" s="5" t="s">
        <v>81</v>
      </c>
      <c r="H3922" s="6">
        <v>45375</v>
      </c>
    </row>
    <row r="3923" spans="1:8" x14ac:dyDescent="0.25">
      <c r="A3923" s="5">
        <v>3922</v>
      </c>
      <c r="B3923" s="5" t="s">
        <v>38</v>
      </c>
      <c r="C3923" s="5" t="s">
        <v>2</v>
      </c>
      <c r="D3923" s="5" t="s">
        <v>24</v>
      </c>
      <c r="E3923" s="6">
        <v>45107</v>
      </c>
      <c r="F3923" s="5">
        <v>405.78</v>
      </c>
      <c r="G3923" s="5" t="s">
        <v>81</v>
      </c>
      <c r="H3923" s="6">
        <v>45108</v>
      </c>
    </row>
    <row r="3924" spans="1:8" x14ac:dyDescent="0.25">
      <c r="A3924" s="5">
        <v>3923</v>
      </c>
      <c r="B3924" s="5" t="s">
        <v>42</v>
      </c>
      <c r="C3924" s="5" t="s">
        <v>15</v>
      </c>
      <c r="D3924" s="5" t="s">
        <v>20</v>
      </c>
      <c r="E3924" s="6">
        <v>45072</v>
      </c>
      <c r="F3924" s="5">
        <v>616.15</v>
      </c>
      <c r="G3924" s="5" t="s">
        <v>81</v>
      </c>
      <c r="H3924" s="6">
        <v>45092</v>
      </c>
    </row>
    <row r="3925" spans="1:8" x14ac:dyDescent="0.25">
      <c r="A3925" s="5">
        <v>3924</v>
      </c>
      <c r="B3925" s="5" t="s">
        <v>50</v>
      </c>
      <c r="C3925" s="5" t="s">
        <v>7</v>
      </c>
      <c r="D3925" s="5" t="s">
        <v>22</v>
      </c>
      <c r="E3925" s="6">
        <v>45086</v>
      </c>
      <c r="F3925" s="5">
        <v>499.16</v>
      </c>
      <c r="G3925" s="5" t="s">
        <v>82</v>
      </c>
      <c r="H3925" s="5" t="s">
        <v>83</v>
      </c>
    </row>
    <row r="3926" spans="1:8" x14ac:dyDescent="0.25">
      <c r="A3926" s="5">
        <v>3925</v>
      </c>
      <c r="B3926" s="5" t="s">
        <v>62</v>
      </c>
      <c r="C3926" s="5" t="s">
        <v>11</v>
      </c>
      <c r="D3926" s="5" t="s">
        <v>31</v>
      </c>
      <c r="E3926" s="6">
        <v>44907</v>
      </c>
      <c r="F3926" s="5">
        <v>569.29</v>
      </c>
      <c r="G3926" s="5" t="s">
        <v>82</v>
      </c>
      <c r="H3926" s="5" t="s">
        <v>83</v>
      </c>
    </row>
    <row r="3927" spans="1:8" x14ac:dyDescent="0.25">
      <c r="A3927" s="5">
        <v>3926</v>
      </c>
      <c r="B3927" s="5" t="s">
        <v>50</v>
      </c>
      <c r="C3927" s="5" t="s">
        <v>9</v>
      </c>
      <c r="D3927" s="5" t="s">
        <v>26</v>
      </c>
      <c r="E3927" s="6">
        <v>45354</v>
      </c>
      <c r="F3927" s="5">
        <v>404.1</v>
      </c>
      <c r="G3927" s="5" t="s">
        <v>81</v>
      </c>
      <c r="H3927" s="6">
        <v>45364</v>
      </c>
    </row>
    <row r="3928" spans="1:8" x14ac:dyDescent="0.25">
      <c r="A3928" s="5">
        <v>3927</v>
      </c>
      <c r="B3928" s="5" t="s">
        <v>44</v>
      </c>
      <c r="C3928" s="5" t="s">
        <v>15</v>
      </c>
      <c r="D3928" s="5" t="s">
        <v>20</v>
      </c>
      <c r="E3928" s="6">
        <v>45417</v>
      </c>
      <c r="F3928" s="5">
        <v>920.91</v>
      </c>
      <c r="G3928" s="5" t="s">
        <v>81</v>
      </c>
      <c r="H3928" s="6">
        <v>45437</v>
      </c>
    </row>
    <row r="3929" spans="1:8" x14ac:dyDescent="0.25">
      <c r="A3929" s="5">
        <v>3928</v>
      </c>
      <c r="B3929" s="5" t="s">
        <v>38</v>
      </c>
      <c r="C3929" s="5" t="s">
        <v>10</v>
      </c>
      <c r="D3929" s="5" t="s">
        <v>31</v>
      </c>
      <c r="E3929" s="6">
        <v>45347</v>
      </c>
      <c r="F3929" s="5">
        <v>778.57</v>
      </c>
      <c r="G3929" s="5" t="s">
        <v>81</v>
      </c>
      <c r="H3929" s="6">
        <v>45353</v>
      </c>
    </row>
    <row r="3930" spans="1:8" x14ac:dyDescent="0.25">
      <c r="A3930" s="5">
        <v>3929</v>
      </c>
      <c r="B3930" s="5" t="s">
        <v>60</v>
      </c>
      <c r="C3930" s="5" t="s">
        <v>2</v>
      </c>
      <c r="D3930" s="5" t="s">
        <v>30</v>
      </c>
      <c r="E3930" s="6">
        <v>45285</v>
      </c>
      <c r="F3930" s="5">
        <v>642.35</v>
      </c>
      <c r="G3930" s="5" t="s">
        <v>81</v>
      </c>
      <c r="H3930" s="6">
        <v>45286</v>
      </c>
    </row>
    <row r="3931" spans="1:8" x14ac:dyDescent="0.25">
      <c r="A3931" s="5">
        <v>3930</v>
      </c>
      <c r="B3931" s="5" t="s">
        <v>64</v>
      </c>
      <c r="C3931" s="5" t="s">
        <v>9</v>
      </c>
      <c r="D3931" s="5" t="s">
        <v>30</v>
      </c>
      <c r="E3931" s="6">
        <v>45459</v>
      </c>
      <c r="F3931" s="5">
        <v>813.4</v>
      </c>
      <c r="G3931" s="5" t="s">
        <v>82</v>
      </c>
      <c r="H3931" s="5" t="s">
        <v>83</v>
      </c>
    </row>
    <row r="3932" spans="1:8" x14ac:dyDescent="0.25">
      <c r="A3932" s="5">
        <v>3931</v>
      </c>
      <c r="B3932" s="5" t="s">
        <v>46</v>
      </c>
      <c r="C3932" s="5" t="s">
        <v>15</v>
      </c>
      <c r="D3932" s="5" t="s">
        <v>22</v>
      </c>
      <c r="E3932" s="6">
        <v>45488</v>
      </c>
      <c r="F3932" s="5">
        <v>309.81</v>
      </c>
      <c r="G3932" s="5" t="s">
        <v>82</v>
      </c>
      <c r="H3932" s="5" t="s">
        <v>83</v>
      </c>
    </row>
    <row r="3933" spans="1:8" x14ac:dyDescent="0.25">
      <c r="A3933" s="5">
        <v>3932</v>
      </c>
      <c r="B3933" s="5" t="s">
        <v>44</v>
      </c>
      <c r="C3933" s="5" t="s">
        <v>2</v>
      </c>
      <c r="D3933" s="5" t="s">
        <v>20</v>
      </c>
      <c r="E3933" s="6">
        <v>45211</v>
      </c>
      <c r="F3933" s="5">
        <v>228.77</v>
      </c>
      <c r="G3933" s="5" t="s">
        <v>82</v>
      </c>
      <c r="H3933" s="5" t="s">
        <v>83</v>
      </c>
    </row>
    <row r="3934" spans="1:8" x14ac:dyDescent="0.25">
      <c r="A3934" s="5">
        <v>3933</v>
      </c>
      <c r="B3934" s="5" t="s">
        <v>74</v>
      </c>
      <c r="C3934" s="5" t="s">
        <v>4</v>
      </c>
      <c r="D3934" s="5" t="s">
        <v>30</v>
      </c>
      <c r="E3934" s="6">
        <v>45290</v>
      </c>
      <c r="F3934" s="5">
        <v>407.04</v>
      </c>
      <c r="G3934" s="5" t="s">
        <v>82</v>
      </c>
      <c r="H3934" s="5" t="s">
        <v>83</v>
      </c>
    </row>
    <row r="3935" spans="1:8" x14ac:dyDescent="0.25">
      <c r="A3935" s="5">
        <v>3934</v>
      </c>
      <c r="B3935" s="5" t="s">
        <v>64</v>
      </c>
      <c r="C3935" s="5" t="s">
        <v>9</v>
      </c>
      <c r="D3935" s="5" t="s">
        <v>30</v>
      </c>
      <c r="E3935" s="6">
        <v>45111</v>
      </c>
      <c r="F3935" s="5">
        <v>270.29000000000002</v>
      </c>
      <c r="G3935" s="5" t="s">
        <v>81</v>
      </c>
      <c r="H3935" s="6">
        <v>45121</v>
      </c>
    </row>
    <row r="3936" spans="1:8" x14ac:dyDescent="0.25">
      <c r="A3936" s="5">
        <v>3935</v>
      </c>
      <c r="B3936" s="5" t="s">
        <v>60</v>
      </c>
      <c r="C3936" s="5" t="s">
        <v>5</v>
      </c>
      <c r="D3936" s="5" t="s">
        <v>30</v>
      </c>
      <c r="E3936" s="6">
        <v>45409</v>
      </c>
      <c r="F3936" s="5">
        <v>454.92</v>
      </c>
      <c r="G3936" s="5" t="s">
        <v>81</v>
      </c>
      <c r="H3936" s="6">
        <v>45413</v>
      </c>
    </row>
    <row r="3937" spans="1:8" x14ac:dyDescent="0.25">
      <c r="A3937" s="5">
        <v>3936</v>
      </c>
      <c r="B3937" s="5" t="s">
        <v>54</v>
      </c>
      <c r="C3937" s="5" t="s">
        <v>13</v>
      </c>
      <c r="D3937" s="5" t="s">
        <v>22</v>
      </c>
      <c r="E3937" s="6">
        <v>45434</v>
      </c>
      <c r="F3937" s="5">
        <v>744.83</v>
      </c>
      <c r="G3937" s="5" t="s">
        <v>81</v>
      </c>
      <c r="H3937" s="6">
        <v>45449</v>
      </c>
    </row>
    <row r="3938" spans="1:8" x14ac:dyDescent="0.25">
      <c r="A3938" s="5">
        <v>3937</v>
      </c>
      <c r="B3938" s="5" t="s">
        <v>46</v>
      </c>
      <c r="C3938" s="5" t="s">
        <v>13</v>
      </c>
      <c r="D3938" s="5" t="s">
        <v>24</v>
      </c>
      <c r="E3938" s="6">
        <v>45340</v>
      </c>
      <c r="F3938" s="5">
        <v>212.38</v>
      </c>
      <c r="G3938" s="5" t="s">
        <v>81</v>
      </c>
      <c r="H3938" s="6">
        <v>45355</v>
      </c>
    </row>
    <row r="3939" spans="1:8" x14ac:dyDescent="0.25">
      <c r="A3939" s="5">
        <v>3938</v>
      </c>
      <c r="B3939" s="5" t="s">
        <v>64</v>
      </c>
      <c r="C3939" s="5" t="s">
        <v>5</v>
      </c>
      <c r="D3939" s="5" t="s">
        <v>22</v>
      </c>
      <c r="E3939" s="6">
        <v>45058</v>
      </c>
      <c r="F3939" s="5">
        <v>490.05</v>
      </c>
      <c r="G3939" s="5" t="s">
        <v>81</v>
      </c>
      <c r="H3939" s="6">
        <v>45062</v>
      </c>
    </row>
    <row r="3940" spans="1:8" x14ac:dyDescent="0.25">
      <c r="A3940" s="5">
        <v>3939</v>
      </c>
      <c r="B3940" s="5" t="s">
        <v>66</v>
      </c>
      <c r="C3940" s="5" t="s">
        <v>14</v>
      </c>
      <c r="D3940" s="5" t="s">
        <v>28</v>
      </c>
      <c r="E3940" s="6">
        <v>45494</v>
      </c>
      <c r="F3940" s="5">
        <v>800.42</v>
      </c>
      <c r="G3940" s="5" t="s">
        <v>81</v>
      </c>
      <c r="H3940" s="6">
        <v>45512</v>
      </c>
    </row>
    <row r="3941" spans="1:8" x14ac:dyDescent="0.25">
      <c r="A3941" s="5">
        <v>3940</v>
      </c>
      <c r="B3941" s="5" t="s">
        <v>42</v>
      </c>
      <c r="C3941" s="5" t="s">
        <v>9</v>
      </c>
      <c r="D3941" s="5" t="s">
        <v>31</v>
      </c>
      <c r="E3941" s="6">
        <v>45265</v>
      </c>
      <c r="F3941" s="5">
        <v>439.44</v>
      </c>
      <c r="G3941" s="5" t="s">
        <v>81</v>
      </c>
      <c r="H3941" s="6">
        <v>45275</v>
      </c>
    </row>
    <row r="3942" spans="1:8" x14ac:dyDescent="0.25">
      <c r="A3942" s="5">
        <v>3941</v>
      </c>
      <c r="B3942" s="5" t="s">
        <v>42</v>
      </c>
      <c r="C3942" s="5" t="s">
        <v>2</v>
      </c>
      <c r="D3942" s="5" t="s">
        <v>33</v>
      </c>
      <c r="E3942" s="6">
        <v>45068</v>
      </c>
      <c r="F3942" s="5">
        <v>738.67</v>
      </c>
      <c r="G3942" s="5" t="s">
        <v>81</v>
      </c>
      <c r="H3942" s="6">
        <v>45069</v>
      </c>
    </row>
    <row r="3943" spans="1:8" x14ac:dyDescent="0.25">
      <c r="A3943" s="5">
        <v>3942</v>
      </c>
      <c r="B3943" s="5" t="s">
        <v>54</v>
      </c>
      <c r="C3943" s="5" t="s">
        <v>14</v>
      </c>
      <c r="D3943" s="5" t="s">
        <v>33</v>
      </c>
      <c r="E3943" s="6">
        <v>45503</v>
      </c>
      <c r="F3943" s="5">
        <v>200.73</v>
      </c>
      <c r="G3943" s="5" t="s">
        <v>82</v>
      </c>
      <c r="H3943" s="5" t="s">
        <v>83</v>
      </c>
    </row>
    <row r="3944" spans="1:8" x14ac:dyDescent="0.25">
      <c r="A3944" s="5">
        <v>3943</v>
      </c>
      <c r="B3944" s="5" t="s">
        <v>52</v>
      </c>
      <c r="C3944" s="5" t="s">
        <v>13</v>
      </c>
      <c r="D3944" s="5" t="s">
        <v>22</v>
      </c>
      <c r="E3944" s="6">
        <v>44841</v>
      </c>
      <c r="F3944" s="5">
        <v>533.57000000000005</v>
      </c>
      <c r="G3944" s="5" t="s">
        <v>81</v>
      </c>
      <c r="H3944" s="6">
        <v>44856</v>
      </c>
    </row>
    <row r="3945" spans="1:8" x14ac:dyDescent="0.25">
      <c r="A3945" s="5">
        <v>3944</v>
      </c>
      <c r="B3945" s="5" t="s">
        <v>40</v>
      </c>
      <c r="C3945" s="5" t="s">
        <v>2</v>
      </c>
      <c r="D3945" s="5" t="s">
        <v>33</v>
      </c>
      <c r="E3945" s="6">
        <v>45116</v>
      </c>
      <c r="F3945" s="5">
        <v>688.92</v>
      </c>
      <c r="G3945" s="5" t="s">
        <v>82</v>
      </c>
      <c r="H3945" s="5" t="s">
        <v>83</v>
      </c>
    </row>
    <row r="3946" spans="1:8" x14ac:dyDescent="0.25">
      <c r="A3946" s="5">
        <v>3945</v>
      </c>
      <c r="B3946" s="5" t="s">
        <v>62</v>
      </c>
      <c r="C3946" s="5" t="s">
        <v>5</v>
      </c>
      <c r="D3946" s="5" t="s">
        <v>29</v>
      </c>
      <c r="E3946" s="6">
        <v>45217</v>
      </c>
      <c r="F3946" s="5">
        <v>525.36</v>
      </c>
      <c r="G3946" s="5" t="s">
        <v>81</v>
      </c>
      <c r="H3946" s="6">
        <v>45221</v>
      </c>
    </row>
    <row r="3947" spans="1:8" x14ac:dyDescent="0.25">
      <c r="A3947" s="5">
        <v>3946</v>
      </c>
      <c r="B3947" s="5" t="s">
        <v>70</v>
      </c>
      <c r="C3947" s="5" t="s">
        <v>2</v>
      </c>
      <c r="D3947" s="5" t="s">
        <v>24</v>
      </c>
      <c r="E3947" s="6">
        <v>45051</v>
      </c>
      <c r="F3947" s="5">
        <v>825.11</v>
      </c>
      <c r="G3947" s="5" t="s">
        <v>82</v>
      </c>
      <c r="H3947" s="5" t="s">
        <v>83</v>
      </c>
    </row>
    <row r="3948" spans="1:8" x14ac:dyDescent="0.25">
      <c r="A3948" s="5">
        <v>3947</v>
      </c>
      <c r="B3948" s="5" t="s">
        <v>56</v>
      </c>
      <c r="C3948" s="5" t="s">
        <v>4</v>
      </c>
      <c r="D3948" s="5" t="s">
        <v>28</v>
      </c>
      <c r="E3948" s="6">
        <v>45457</v>
      </c>
      <c r="F3948" s="5">
        <v>497.52</v>
      </c>
      <c r="G3948" s="5" t="s">
        <v>81</v>
      </c>
      <c r="H3948" s="6">
        <v>45459</v>
      </c>
    </row>
    <row r="3949" spans="1:8" x14ac:dyDescent="0.25">
      <c r="A3949" s="5">
        <v>3948</v>
      </c>
      <c r="B3949" s="5" t="s">
        <v>64</v>
      </c>
      <c r="C3949" s="5" t="s">
        <v>13</v>
      </c>
      <c r="D3949" s="5" t="s">
        <v>31</v>
      </c>
      <c r="E3949" s="6">
        <v>44902</v>
      </c>
      <c r="F3949" s="5">
        <v>613.19000000000005</v>
      </c>
      <c r="G3949" s="5" t="s">
        <v>81</v>
      </c>
      <c r="H3949" s="6">
        <v>44917</v>
      </c>
    </row>
    <row r="3950" spans="1:8" x14ac:dyDescent="0.25">
      <c r="A3950" s="5">
        <v>3949</v>
      </c>
      <c r="B3950" s="5" t="s">
        <v>62</v>
      </c>
      <c r="C3950" s="5" t="s">
        <v>11</v>
      </c>
      <c r="D3950" s="5" t="s">
        <v>24</v>
      </c>
      <c r="E3950" s="6">
        <v>45148</v>
      </c>
      <c r="F3950" s="5">
        <v>801.4</v>
      </c>
      <c r="G3950" s="5" t="s">
        <v>81</v>
      </c>
      <c r="H3950" s="6">
        <v>45160</v>
      </c>
    </row>
    <row r="3951" spans="1:8" x14ac:dyDescent="0.25">
      <c r="A3951" s="5">
        <v>3950</v>
      </c>
      <c r="B3951" s="5" t="s">
        <v>50</v>
      </c>
      <c r="C3951" s="5" t="s">
        <v>13</v>
      </c>
      <c r="D3951" s="5" t="s">
        <v>20</v>
      </c>
      <c r="E3951" s="6">
        <v>44919</v>
      </c>
      <c r="F3951" s="5">
        <v>883.43</v>
      </c>
      <c r="G3951" s="5" t="s">
        <v>81</v>
      </c>
      <c r="H3951" s="6">
        <v>44934</v>
      </c>
    </row>
    <row r="3952" spans="1:8" x14ac:dyDescent="0.25">
      <c r="A3952" s="5">
        <v>3951</v>
      </c>
      <c r="B3952" s="5" t="s">
        <v>40</v>
      </c>
      <c r="C3952" s="5" t="s">
        <v>7</v>
      </c>
      <c r="D3952" s="5" t="s">
        <v>29</v>
      </c>
      <c r="E3952" s="6">
        <v>44944</v>
      </c>
      <c r="F3952" s="5">
        <v>937.19</v>
      </c>
      <c r="G3952" s="5" t="s">
        <v>81</v>
      </c>
      <c r="H3952" s="6">
        <v>44952</v>
      </c>
    </row>
    <row r="3953" spans="1:8" x14ac:dyDescent="0.25">
      <c r="A3953" s="5">
        <v>3952</v>
      </c>
      <c r="B3953" s="5" t="s">
        <v>38</v>
      </c>
      <c r="C3953" s="5" t="s">
        <v>9</v>
      </c>
      <c r="D3953" s="5" t="s">
        <v>33</v>
      </c>
      <c r="E3953" s="6">
        <v>45270</v>
      </c>
      <c r="F3953" s="5">
        <v>967.05</v>
      </c>
      <c r="G3953" s="5" t="s">
        <v>82</v>
      </c>
      <c r="H3953" s="5" t="s">
        <v>83</v>
      </c>
    </row>
    <row r="3954" spans="1:8" x14ac:dyDescent="0.25">
      <c r="A3954" s="5">
        <v>3953</v>
      </c>
      <c r="B3954" s="5" t="s">
        <v>50</v>
      </c>
      <c r="C3954" s="5" t="s">
        <v>5</v>
      </c>
      <c r="D3954" s="5" t="s">
        <v>29</v>
      </c>
      <c r="E3954" s="6">
        <v>45204</v>
      </c>
      <c r="F3954" s="5">
        <v>594.05999999999995</v>
      </c>
      <c r="G3954" s="5" t="s">
        <v>82</v>
      </c>
      <c r="H3954" s="5" t="s">
        <v>83</v>
      </c>
    </row>
    <row r="3955" spans="1:8" x14ac:dyDescent="0.25">
      <c r="A3955" s="5">
        <v>3954</v>
      </c>
      <c r="B3955" s="5" t="s">
        <v>46</v>
      </c>
      <c r="C3955" s="5" t="s">
        <v>7</v>
      </c>
      <c r="D3955" s="5" t="s">
        <v>31</v>
      </c>
      <c r="E3955" s="6">
        <v>44854</v>
      </c>
      <c r="F3955" s="5">
        <v>660.02</v>
      </c>
      <c r="G3955" s="5" t="s">
        <v>81</v>
      </c>
      <c r="H3955" s="6">
        <v>44862</v>
      </c>
    </row>
    <row r="3956" spans="1:8" x14ac:dyDescent="0.25">
      <c r="A3956" s="5">
        <v>3955</v>
      </c>
      <c r="B3956" s="5" t="s">
        <v>74</v>
      </c>
      <c r="C3956" s="5" t="s">
        <v>14</v>
      </c>
      <c r="D3956" s="5" t="s">
        <v>33</v>
      </c>
      <c r="E3956" s="6">
        <v>45246</v>
      </c>
      <c r="F3956" s="5">
        <v>126.01</v>
      </c>
      <c r="G3956" s="5" t="s">
        <v>81</v>
      </c>
      <c r="H3956" s="6">
        <v>45264</v>
      </c>
    </row>
    <row r="3957" spans="1:8" x14ac:dyDescent="0.25">
      <c r="A3957" s="5">
        <v>3956</v>
      </c>
      <c r="B3957" s="5" t="s">
        <v>64</v>
      </c>
      <c r="C3957" s="5" t="s">
        <v>9</v>
      </c>
      <c r="D3957" s="5" t="s">
        <v>26</v>
      </c>
      <c r="E3957" s="6">
        <v>45478</v>
      </c>
      <c r="F3957" s="5">
        <v>268.55</v>
      </c>
      <c r="G3957" s="5" t="s">
        <v>81</v>
      </c>
      <c r="H3957" s="6">
        <v>45488</v>
      </c>
    </row>
    <row r="3958" spans="1:8" x14ac:dyDescent="0.25">
      <c r="A3958" s="5">
        <v>3957</v>
      </c>
      <c r="B3958" s="5" t="s">
        <v>38</v>
      </c>
      <c r="C3958" s="5" t="s">
        <v>5</v>
      </c>
      <c r="D3958" s="5" t="s">
        <v>26</v>
      </c>
      <c r="E3958" s="6">
        <v>45173</v>
      </c>
      <c r="F3958" s="5">
        <v>847.22</v>
      </c>
      <c r="G3958" s="5" t="s">
        <v>82</v>
      </c>
      <c r="H3958" s="5" t="s">
        <v>83</v>
      </c>
    </row>
    <row r="3959" spans="1:8" x14ac:dyDescent="0.25">
      <c r="A3959" s="5">
        <v>3958</v>
      </c>
      <c r="B3959" s="5" t="s">
        <v>50</v>
      </c>
      <c r="C3959" s="5" t="s">
        <v>5</v>
      </c>
      <c r="D3959" s="5" t="s">
        <v>24</v>
      </c>
      <c r="E3959" s="6">
        <v>45180</v>
      </c>
      <c r="F3959" s="5">
        <v>516.82000000000005</v>
      </c>
      <c r="G3959" s="5" t="s">
        <v>82</v>
      </c>
      <c r="H3959" s="5" t="s">
        <v>83</v>
      </c>
    </row>
    <row r="3960" spans="1:8" x14ac:dyDescent="0.25">
      <c r="A3960" s="5">
        <v>3959</v>
      </c>
      <c r="B3960" s="5" t="s">
        <v>72</v>
      </c>
      <c r="C3960" s="5" t="s">
        <v>7</v>
      </c>
      <c r="D3960" s="5" t="s">
        <v>24</v>
      </c>
      <c r="E3960" s="6">
        <v>45445</v>
      </c>
      <c r="F3960" s="5">
        <v>463.51</v>
      </c>
      <c r="G3960" s="5" t="s">
        <v>82</v>
      </c>
      <c r="H3960" s="5" t="s">
        <v>83</v>
      </c>
    </row>
    <row r="3961" spans="1:8" x14ac:dyDescent="0.25">
      <c r="A3961" s="5">
        <v>3960</v>
      </c>
      <c r="B3961" s="5" t="s">
        <v>36</v>
      </c>
      <c r="C3961" s="5" t="s">
        <v>13</v>
      </c>
      <c r="D3961" s="5" t="s">
        <v>33</v>
      </c>
      <c r="E3961" s="6">
        <v>45191</v>
      </c>
      <c r="F3961" s="5">
        <v>222.1</v>
      </c>
      <c r="G3961" s="5" t="s">
        <v>81</v>
      </c>
      <c r="H3961" s="6">
        <v>45206</v>
      </c>
    </row>
    <row r="3962" spans="1:8" x14ac:dyDescent="0.25">
      <c r="A3962" s="5">
        <v>3961</v>
      </c>
      <c r="B3962" s="5" t="s">
        <v>56</v>
      </c>
      <c r="C3962" s="5" t="s">
        <v>2</v>
      </c>
      <c r="D3962" s="5" t="s">
        <v>31</v>
      </c>
      <c r="E3962" s="6">
        <v>45351</v>
      </c>
      <c r="F3962" s="5">
        <v>654.73</v>
      </c>
      <c r="G3962" s="5" t="s">
        <v>82</v>
      </c>
      <c r="H3962" s="5" t="s">
        <v>83</v>
      </c>
    </row>
    <row r="3963" spans="1:8" x14ac:dyDescent="0.25">
      <c r="A3963" s="5">
        <v>3962</v>
      </c>
      <c r="B3963" s="5" t="s">
        <v>48</v>
      </c>
      <c r="C3963" s="5" t="s">
        <v>2</v>
      </c>
      <c r="D3963" s="5" t="s">
        <v>22</v>
      </c>
      <c r="E3963" s="6">
        <v>44897</v>
      </c>
      <c r="F3963" s="5">
        <v>852.31</v>
      </c>
      <c r="G3963" s="5" t="s">
        <v>81</v>
      </c>
      <c r="H3963" s="6">
        <v>44898</v>
      </c>
    </row>
    <row r="3964" spans="1:8" x14ac:dyDescent="0.25">
      <c r="A3964" s="5">
        <v>3963</v>
      </c>
      <c r="B3964" s="5" t="s">
        <v>70</v>
      </c>
      <c r="C3964" s="5" t="s">
        <v>2</v>
      </c>
      <c r="D3964" s="5" t="s">
        <v>26</v>
      </c>
      <c r="E3964" s="6">
        <v>45381</v>
      </c>
      <c r="F3964" s="5">
        <v>773.1</v>
      </c>
      <c r="G3964" s="5" t="s">
        <v>81</v>
      </c>
      <c r="H3964" s="6">
        <v>45382</v>
      </c>
    </row>
    <row r="3965" spans="1:8" x14ac:dyDescent="0.25">
      <c r="A3965" s="5">
        <v>3964</v>
      </c>
      <c r="B3965" s="5" t="s">
        <v>38</v>
      </c>
      <c r="C3965" s="5" t="s">
        <v>13</v>
      </c>
      <c r="D3965" s="5" t="s">
        <v>26</v>
      </c>
      <c r="E3965" s="6">
        <v>45245</v>
      </c>
      <c r="F3965" s="5">
        <v>438.52</v>
      </c>
      <c r="G3965" s="5" t="s">
        <v>81</v>
      </c>
      <c r="H3965" s="6">
        <v>45260</v>
      </c>
    </row>
    <row r="3966" spans="1:8" x14ac:dyDescent="0.25">
      <c r="A3966" s="5">
        <v>3965</v>
      </c>
      <c r="B3966" s="5" t="s">
        <v>38</v>
      </c>
      <c r="C3966" s="5" t="s">
        <v>2</v>
      </c>
      <c r="D3966" s="5" t="s">
        <v>29</v>
      </c>
      <c r="E3966" s="6">
        <v>45076</v>
      </c>
      <c r="F3966" s="5">
        <v>975.36</v>
      </c>
      <c r="G3966" s="5" t="s">
        <v>81</v>
      </c>
      <c r="H3966" s="6">
        <v>45077</v>
      </c>
    </row>
    <row r="3967" spans="1:8" x14ac:dyDescent="0.25">
      <c r="A3967" s="5">
        <v>3966</v>
      </c>
      <c r="B3967" s="5" t="s">
        <v>42</v>
      </c>
      <c r="C3967" s="5" t="s">
        <v>7</v>
      </c>
      <c r="D3967" s="5" t="s">
        <v>33</v>
      </c>
      <c r="E3967" s="6">
        <v>45192</v>
      </c>
      <c r="F3967" s="5">
        <v>718.26</v>
      </c>
      <c r="G3967" s="5" t="s">
        <v>82</v>
      </c>
      <c r="H3967" s="5" t="s">
        <v>83</v>
      </c>
    </row>
    <row r="3968" spans="1:8" x14ac:dyDescent="0.25">
      <c r="A3968" s="5">
        <v>3967</v>
      </c>
      <c r="B3968" s="5" t="s">
        <v>60</v>
      </c>
      <c r="C3968" s="5" t="s">
        <v>7</v>
      </c>
      <c r="D3968" s="5" t="s">
        <v>33</v>
      </c>
      <c r="E3968" s="6">
        <v>45058</v>
      </c>
      <c r="F3968" s="5">
        <v>513.84</v>
      </c>
      <c r="G3968" s="5" t="s">
        <v>82</v>
      </c>
      <c r="H3968" s="5" t="s">
        <v>83</v>
      </c>
    </row>
    <row r="3969" spans="1:8" x14ac:dyDescent="0.25">
      <c r="A3969" s="5">
        <v>3968</v>
      </c>
      <c r="B3969" s="5" t="s">
        <v>72</v>
      </c>
      <c r="C3969" s="5" t="s">
        <v>5</v>
      </c>
      <c r="D3969" s="5" t="s">
        <v>24</v>
      </c>
      <c r="E3969" s="6">
        <v>45469</v>
      </c>
      <c r="F3969" s="5">
        <v>302.14999999999998</v>
      </c>
      <c r="G3969" s="5" t="s">
        <v>81</v>
      </c>
      <c r="H3969" s="6">
        <v>45473</v>
      </c>
    </row>
    <row r="3970" spans="1:8" x14ac:dyDescent="0.25">
      <c r="A3970" s="5">
        <v>3969</v>
      </c>
      <c r="B3970" s="5" t="s">
        <v>48</v>
      </c>
      <c r="C3970" s="5" t="s">
        <v>13</v>
      </c>
      <c r="D3970" s="5" t="s">
        <v>26</v>
      </c>
      <c r="E3970" s="6">
        <v>45269</v>
      </c>
      <c r="F3970" s="5">
        <v>943.81</v>
      </c>
      <c r="G3970" s="5" t="s">
        <v>81</v>
      </c>
      <c r="H3970" s="6">
        <v>45284</v>
      </c>
    </row>
    <row r="3971" spans="1:8" x14ac:dyDescent="0.25">
      <c r="A3971" s="5">
        <v>3970</v>
      </c>
      <c r="B3971" s="5" t="s">
        <v>66</v>
      </c>
      <c r="C3971" s="5" t="s">
        <v>2</v>
      </c>
      <c r="D3971" s="5" t="s">
        <v>28</v>
      </c>
      <c r="E3971" s="6">
        <v>44955</v>
      </c>
      <c r="F3971" s="5">
        <v>549.11</v>
      </c>
      <c r="G3971" s="5" t="s">
        <v>82</v>
      </c>
      <c r="H3971" s="5" t="s">
        <v>83</v>
      </c>
    </row>
    <row r="3972" spans="1:8" x14ac:dyDescent="0.25">
      <c r="A3972" s="5">
        <v>3971</v>
      </c>
      <c r="B3972" s="5" t="s">
        <v>42</v>
      </c>
      <c r="C3972" s="5" t="s">
        <v>11</v>
      </c>
      <c r="D3972" s="5" t="s">
        <v>28</v>
      </c>
      <c r="E3972" s="6">
        <v>45096</v>
      </c>
      <c r="F3972" s="5">
        <v>712.6</v>
      </c>
      <c r="G3972" s="5" t="s">
        <v>81</v>
      </c>
      <c r="H3972" s="6">
        <v>45108</v>
      </c>
    </row>
    <row r="3973" spans="1:8" x14ac:dyDescent="0.25">
      <c r="A3973" s="5">
        <v>3972</v>
      </c>
      <c r="B3973" s="5" t="s">
        <v>40</v>
      </c>
      <c r="C3973" s="5" t="s">
        <v>5</v>
      </c>
      <c r="D3973" s="5" t="s">
        <v>28</v>
      </c>
      <c r="E3973" s="6">
        <v>45426</v>
      </c>
      <c r="F3973" s="5">
        <v>662.07</v>
      </c>
      <c r="G3973" s="5" t="s">
        <v>81</v>
      </c>
      <c r="H3973" s="6">
        <v>45430</v>
      </c>
    </row>
    <row r="3974" spans="1:8" x14ac:dyDescent="0.25">
      <c r="A3974" s="5">
        <v>3973</v>
      </c>
      <c r="B3974" s="5" t="s">
        <v>68</v>
      </c>
      <c r="C3974" s="5" t="s">
        <v>15</v>
      </c>
      <c r="D3974" s="5" t="s">
        <v>22</v>
      </c>
      <c r="E3974" s="6">
        <v>44904</v>
      </c>
      <c r="F3974" s="5">
        <v>666.22</v>
      </c>
      <c r="G3974" s="5" t="s">
        <v>81</v>
      </c>
      <c r="H3974" s="6">
        <v>44924</v>
      </c>
    </row>
    <row r="3975" spans="1:8" x14ac:dyDescent="0.25">
      <c r="A3975" s="5">
        <v>3974</v>
      </c>
      <c r="B3975" s="5" t="s">
        <v>44</v>
      </c>
      <c r="C3975" s="5" t="s">
        <v>11</v>
      </c>
      <c r="D3975" s="5" t="s">
        <v>31</v>
      </c>
      <c r="E3975" s="6">
        <v>44935</v>
      </c>
      <c r="F3975" s="5">
        <v>414.48</v>
      </c>
      <c r="G3975" s="5" t="s">
        <v>81</v>
      </c>
      <c r="H3975" s="6">
        <v>44947</v>
      </c>
    </row>
    <row r="3976" spans="1:8" x14ac:dyDescent="0.25">
      <c r="A3976" s="5">
        <v>3975</v>
      </c>
      <c r="B3976" s="5" t="s">
        <v>62</v>
      </c>
      <c r="C3976" s="5" t="s">
        <v>11</v>
      </c>
      <c r="D3976" s="5" t="s">
        <v>33</v>
      </c>
      <c r="E3976" s="6">
        <v>44992</v>
      </c>
      <c r="F3976" s="5">
        <v>457.9</v>
      </c>
      <c r="G3976" s="5" t="s">
        <v>81</v>
      </c>
      <c r="H3976" s="6">
        <v>45004</v>
      </c>
    </row>
    <row r="3977" spans="1:8" x14ac:dyDescent="0.25">
      <c r="A3977" s="5">
        <v>3976</v>
      </c>
      <c r="B3977" s="5" t="s">
        <v>52</v>
      </c>
      <c r="C3977" s="5" t="s">
        <v>14</v>
      </c>
      <c r="D3977" s="5" t="s">
        <v>32</v>
      </c>
      <c r="E3977" s="6">
        <v>45283</v>
      </c>
      <c r="F3977" s="5">
        <v>281.27999999999997</v>
      </c>
      <c r="G3977" s="5" t="s">
        <v>81</v>
      </c>
      <c r="H3977" s="6">
        <v>45301</v>
      </c>
    </row>
    <row r="3978" spans="1:8" x14ac:dyDescent="0.25">
      <c r="A3978" s="5">
        <v>3977</v>
      </c>
      <c r="B3978" s="5" t="s">
        <v>70</v>
      </c>
      <c r="C3978" s="5" t="s">
        <v>10</v>
      </c>
      <c r="D3978" s="5" t="s">
        <v>22</v>
      </c>
      <c r="E3978" s="6">
        <v>45187</v>
      </c>
      <c r="F3978" s="5">
        <v>235.98</v>
      </c>
      <c r="G3978" s="5" t="s">
        <v>81</v>
      </c>
      <c r="H3978" s="6">
        <v>45193</v>
      </c>
    </row>
    <row r="3979" spans="1:8" x14ac:dyDescent="0.25">
      <c r="A3979" s="5">
        <v>3978</v>
      </c>
      <c r="B3979" s="5" t="s">
        <v>50</v>
      </c>
      <c r="C3979" s="5" t="s">
        <v>14</v>
      </c>
      <c r="D3979" s="5" t="s">
        <v>28</v>
      </c>
      <c r="E3979" s="6">
        <v>45003</v>
      </c>
      <c r="F3979" s="5">
        <v>240.12</v>
      </c>
      <c r="G3979" s="5" t="s">
        <v>81</v>
      </c>
      <c r="H3979" s="6">
        <v>45021</v>
      </c>
    </row>
    <row r="3980" spans="1:8" x14ac:dyDescent="0.25">
      <c r="A3980" s="5">
        <v>3979</v>
      </c>
      <c r="B3980" s="5" t="s">
        <v>36</v>
      </c>
      <c r="C3980" s="5" t="s">
        <v>7</v>
      </c>
      <c r="D3980" s="5" t="s">
        <v>28</v>
      </c>
      <c r="E3980" s="6">
        <v>45130</v>
      </c>
      <c r="F3980" s="5">
        <v>564.35</v>
      </c>
      <c r="G3980" s="5" t="s">
        <v>81</v>
      </c>
      <c r="H3980" s="6">
        <v>45138</v>
      </c>
    </row>
    <row r="3981" spans="1:8" x14ac:dyDescent="0.25">
      <c r="A3981" s="5">
        <v>3980</v>
      </c>
      <c r="B3981" s="5" t="s">
        <v>62</v>
      </c>
      <c r="C3981" s="5" t="s">
        <v>10</v>
      </c>
      <c r="D3981" s="5" t="s">
        <v>28</v>
      </c>
      <c r="E3981" s="6">
        <v>45022</v>
      </c>
      <c r="F3981" s="5">
        <v>195.79</v>
      </c>
      <c r="G3981" s="5" t="s">
        <v>81</v>
      </c>
      <c r="H3981" s="6">
        <v>45028</v>
      </c>
    </row>
    <row r="3982" spans="1:8" x14ac:dyDescent="0.25">
      <c r="A3982" s="5">
        <v>3981</v>
      </c>
      <c r="B3982" s="5" t="s">
        <v>36</v>
      </c>
      <c r="C3982" s="5" t="s">
        <v>14</v>
      </c>
      <c r="D3982" s="5" t="s">
        <v>33</v>
      </c>
      <c r="E3982" s="6">
        <v>45335</v>
      </c>
      <c r="F3982" s="5">
        <v>673.67</v>
      </c>
      <c r="G3982" s="5" t="s">
        <v>81</v>
      </c>
      <c r="H3982" s="6">
        <v>45353</v>
      </c>
    </row>
    <row r="3983" spans="1:8" x14ac:dyDescent="0.25">
      <c r="A3983" s="5">
        <v>3982</v>
      </c>
      <c r="B3983" s="5" t="s">
        <v>62</v>
      </c>
      <c r="C3983" s="5" t="s">
        <v>11</v>
      </c>
      <c r="D3983" s="5" t="s">
        <v>20</v>
      </c>
      <c r="E3983" s="6">
        <v>45052</v>
      </c>
      <c r="F3983" s="5">
        <v>407.74</v>
      </c>
      <c r="G3983" s="5" t="s">
        <v>82</v>
      </c>
      <c r="H3983" s="5" t="s">
        <v>83</v>
      </c>
    </row>
    <row r="3984" spans="1:8" x14ac:dyDescent="0.25">
      <c r="A3984" s="5">
        <v>3983</v>
      </c>
      <c r="B3984" s="5" t="s">
        <v>68</v>
      </c>
      <c r="C3984" s="5" t="s">
        <v>10</v>
      </c>
      <c r="D3984" s="5" t="s">
        <v>22</v>
      </c>
      <c r="E3984" s="6">
        <v>45171</v>
      </c>
      <c r="F3984" s="5">
        <v>359.96</v>
      </c>
      <c r="G3984" s="5" t="s">
        <v>81</v>
      </c>
      <c r="H3984" s="6">
        <v>45177</v>
      </c>
    </row>
    <row r="3985" spans="1:8" x14ac:dyDescent="0.25">
      <c r="A3985" s="5">
        <v>3984</v>
      </c>
      <c r="B3985" s="5" t="s">
        <v>56</v>
      </c>
      <c r="C3985" s="5" t="s">
        <v>15</v>
      </c>
      <c r="D3985" s="5" t="s">
        <v>31</v>
      </c>
      <c r="E3985" s="6">
        <v>44920</v>
      </c>
      <c r="F3985" s="5">
        <v>371.88</v>
      </c>
      <c r="G3985" s="5" t="s">
        <v>81</v>
      </c>
      <c r="H3985" s="6">
        <v>44940</v>
      </c>
    </row>
    <row r="3986" spans="1:8" x14ac:dyDescent="0.25">
      <c r="A3986" s="5">
        <v>3985</v>
      </c>
      <c r="B3986" s="5" t="s">
        <v>70</v>
      </c>
      <c r="C3986" s="5" t="s">
        <v>13</v>
      </c>
      <c r="D3986" s="5" t="s">
        <v>29</v>
      </c>
      <c r="E3986" s="6">
        <v>45499</v>
      </c>
      <c r="F3986" s="5">
        <v>195.44</v>
      </c>
      <c r="G3986" s="5" t="s">
        <v>81</v>
      </c>
      <c r="H3986" s="6">
        <v>45514</v>
      </c>
    </row>
    <row r="3987" spans="1:8" x14ac:dyDescent="0.25">
      <c r="A3987" s="5">
        <v>3986</v>
      </c>
      <c r="B3987" s="5" t="s">
        <v>38</v>
      </c>
      <c r="C3987" s="5" t="s">
        <v>15</v>
      </c>
      <c r="D3987" s="5" t="s">
        <v>32</v>
      </c>
      <c r="E3987" s="6">
        <v>45115</v>
      </c>
      <c r="F3987" s="5">
        <v>260.27</v>
      </c>
      <c r="G3987" s="5" t="s">
        <v>81</v>
      </c>
      <c r="H3987" s="6">
        <v>45135</v>
      </c>
    </row>
    <row r="3988" spans="1:8" x14ac:dyDescent="0.25">
      <c r="A3988" s="5">
        <v>3987</v>
      </c>
      <c r="B3988" s="5" t="s">
        <v>44</v>
      </c>
      <c r="C3988" s="5" t="s">
        <v>11</v>
      </c>
      <c r="D3988" s="5" t="s">
        <v>32</v>
      </c>
      <c r="E3988" s="6">
        <v>45366</v>
      </c>
      <c r="F3988" s="5">
        <v>617.12</v>
      </c>
      <c r="G3988" s="5" t="s">
        <v>81</v>
      </c>
      <c r="H3988" s="6">
        <v>45378</v>
      </c>
    </row>
    <row r="3989" spans="1:8" x14ac:dyDescent="0.25">
      <c r="A3989" s="5">
        <v>3988</v>
      </c>
      <c r="B3989" s="5" t="s">
        <v>64</v>
      </c>
      <c r="C3989" s="5" t="s">
        <v>11</v>
      </c>
      <c r="D3989" s="5" t="s">
        <v>30</v>
      </c>
      <c r="E3989" s="6">
        <v>45061</v>
      </c>
      <c r="F3989" s="5">
        <v>647.38</v>
      </c>
      <c r="G3989" s="5" t="s">
        <v>81</v>
      </c>
      <c r="H3989" s="6">
        <v>45073</v>
      </c>
    </row>
    <row r="3990" spans="1:8" x14ac:dyDescent="0.25">
      <c r="A3990" s="5">
        <v>3989</v>
      </c>
      <c r="B3990" s="5" t="s">
        <v>72</v>
      </c>
      <c r="C3990" s="5" t="s">
        <v>7</v>
      </c>
      <c r="D3990" s="5" t="s">
        <v>26</v>
      </c>
      <c r="E3990" s="6">
        <v>45059</v>
      </c>
      <c r="F3990" s="5">
        <v>681.56</v>
      </c>
      <c r="G3990" s="5" t="s">
        <v>82</v>
      </c>
      <c r="H3990" s="5" t="s">
        <v>83</v>
      </c>
    </row>
    <row r="3991" spans="1:8" x14ac:dyDescent="0.25">
      <c r="A3991" s="5">
        <v>3990</v>
      </c>
      <c r="B3991" s="5" t="s">
        <v>64</v>
      </c>
      <c r="C3991" s="5" t="s">
        <v>13</v>
      </c>
      <c r="D3991" s="5" t="s">
        <v>28</v>
      </c>
      <c r="E3991" s="6">
        <v>45057</v>
      </c>
      <c r="F3991" s="5">
        <v>226.95</v>
      </c>
      <c r="G3991" s="5" t="s">
        <v>81</v>
      </c>
      <c r="H3991" s="6">
        <v>45072</v>
      </c>
    </row>
    <row r="3992" spans="1:8" x14ac:dyDescent="0.25">
      <c r="A3992" s="5">
        <v>3991</v>
      </c>
      <c r="B3992" s="5" t="s">
        <v>38</v>
      </c>
      <c r="C3992" s="5" t="s">
        <v>7</v>
      </c>
      <c r="D3992" s="5" t="s">
        <v>20</v>
      </c>
      <c r="E3992" s="6">
        <v>45439</v>
      </c>
      <c r="F3992" s="5">
        <v>572.47</v>
      </c>
      <c r="G3992" s="5" t="s">
        <v>81</v>
      </c>
      <c r="H3992" s="6">
        <v>45447</v>
      </c>
    </row>
    <row r="3993" spans="1:8" x14ac:dyDescent="0.25">
      <c r="A3993" s="5">
        <v>3992</v>
      </c>
      <c r="B3993" s="5" t="s">
        <v>56</v>
      </c>
      <c r="C3993" s="5" t="s">
        <v>9</v>
      </c>
      <c r="D3993" s="5" t="s">
        <v>26</v>
      </c>
      <c r="E3993" s="6">
        <v>45433</v>
      </c>
      <c r="F3993" s="5">
        <v>476.95</v>
      </c>
      <c r="G3993" s="5" t="s">
        <v>82</v>
      </c>
      <c r="H3993" s="5" t="s">
        <v>83</v>
      </c>
    </row>
    <row r="3994" spans="1:8" x14ac:dyDescent="0.25">
      <c r="A3994" s="5">
        <v>3993</v>
      </c>
      <c r="B3994" s="5" t="s">
        <v>60</v>
      </c>
      <c r="C3994" s="5" t="s">
        <v>5</v>
      </c>
      <c r="D3994" s="5" t="s">
        <v>30</v>
      </c>
      <c r="E3994" s="6">
        <v>45008</v>
      </c>
      <c r="F3994" s="5">
        <v>563.26</v>
      </c>
      <c r="G3994" s="5" t="s">
        <v>81</v>
      </c>
      <c r="H3994" s="6">
        <v>45012</v>
      </c>
    </row>
    <row r="3995" spans="1:8" x14ac:dyDescent="0.25">
      <c r="A3995" s="5">
        <v>3994</v>
      </c>
      <c r="B3995" s="5" t="s">
        <v>50</v>
      </c>
      <c r="C3995" s="5" t="s">
        <v>5</v>
      </c>
      <c r="D3995" s="5" t="s">
        <v>22</v>
      </c>
      <c r="E3995" s="6">
        <v>44942</v>
      </c>
      <c r="F3995" s="5">
        <v>438.26</v>
      </c>
      <c r="G3995" s="5" t="s">
        <v>82</v>
      </c>
      <c r="H3995" s="5" t="s">
        <v>83</v>
      </c>
    </row>
    <row r="3996" spans="1:8" x14ac:dyDescent="0.25">
      <c r="A3996" s="5">
        <v>3995</v>
      </c>
      <c r="B3996" s="5" t="s">
        <v>52</v>
      </c>
      <c r="C3996" s="5" t="s">
        <v>13</v>
      </c>
      <c r="D3996" s="5" t="s">
        <v>20</v>
      </c>
      <c r="E3996" s="6">
        <v>44897</v>
      </c>
      <c r="F3996" s="5">
        <v>374.48</v>
      </c>
      <c r="G3996" s="5" t="s">
        <v>81</v>
      </c>
      <c r="H3996" s="6">
        <v>44912</v>
      </c>
    </row>
    <row r="3997" spans="1:8" x14ac:dyDescent="0.25">
      <c r="A3997" s="5">
        <v>3996</v>
      </c>
      <c r="B3997" s="5" t="s">
        <v>38</v>
      </c>
      <c r="C3997" s="5" t="s">
        <v>11</v>
      </c>
      <c r="D3997" s="5" t="s">
        <v>22</v>
      </c>
      <c r="E3997" s="6">
        <v>45479</v>
      </c>
      <c r="F3997" s="5">
        <v>590.66999999999996</v>
      </c>
      <c r="G3997" s="5" t="s">
        <v>81</v>
      </c>
      <c r="H3997" s="6">
        <v>45491</v>
      </c>
    </row>
    <row r="3998" spans="1:8" x14ac:dyDescent="0.25">
      <c r="A3998" s="5">
        <v>3997</v>
      </c>
      <c r="B3998" s="5" t="s">
        <v>56</v>
      </c>
      <c r="C3998" s="5" t="s">
        <v>2</v>
      </c>
      <c r="D3998" s="5" t="s">
        <v>22</v>
      </c>
      <c r="E3998" s="6">
        <v>45407</v>
      </c>
      <c r="F3998" s="5">
        <v>232.86</v>
      </c>
      <c r="G3998" s="5" t="s">
        <v>81</v>
      </c>
      <c r="H3998" s="6">
        <v>45408</v>
      </c>
    </row>
    <row r="3999" spans="1:8" x14ac:dyDescent="0.25">
      <c r="A3999" s="5">
        <v>3998</v>
      </c>
      <c r="B3999" s="5" t="s">
        <v>50</v>
      </c>
      <c r="C3999" s="5" t="s">
        <v>7</v>
      </c>
      <c r="D3999" s="5" t="s">
        <v>20</v>
      </c>
      <c r="E3999" s="6">
        <v>45458</v>
      </c>
      <c r="F3999" s="5">
        <v>342.51</v>
      </c>
      <c r="G3999" s="5" t="s">
        <v>81</v>
      </c>
      <c r="H3999" s="6">
        <v>45466</v>
      </c>
    </row>
    <row r="4000" spans="1:8" x14ac:dyDescent="0.25">
      <c r="A4000" s="5">
        <v>3999</v>
      </c>
      <c r="B4000" s="5" t="s">
        <v>46</v>
      </c>
      <c r="C4000" s="5" t="s">
        <v>15</v>
      </c>
      <c r="D4000" s="5" t="s">
        <v>22</v>
      </c>
      <c r="E4000" s="6">
        <v>44788</v>
      </c>
      <c r="F4000" s="5">
        <v>262.58999999999997</v>
      </c>
      <c r="G4000" s="5" t="s">
        <v>81</v>
      </c>
      <c r="H4000" s="6">
        <v>44808</v>
      </c>
    </row>
    <row r="4001" spans="1:8" x14ac:dyDescent="0.25">
      <c r="A4001" s="5">
        <v>4000</v>
      </c>
      <c r="B4001" s="5" t="s">
        <v>40</v>
      </c>
      <c r="C4001" s="5" t="s">
        <v>10</v>
      </c>
      <c r="D4001" s="5" t="s">
        <v>24</v>
      </c>
      <c r="E4001" s="6">
        <v>44901</v>
      </c>
      <c r="F4001" s="5">
        <v>585.1</v>
      </c>
      <c r="G4001" s="5" t="s">
        <v>81</v>
      </c>
      <c r="H4001" s="6">
        <v>44907</v>
      </c>
    </row>
    <row r="4002" spans="1:8" x14ac:dyDescent="0.25">
      <c r="A4002" s="5">
        <v>4001</v>
      </c>
      <c r="B4002" s="5" t="s">
        <v>66</v>
      </c>
      <c r="C4002" s="5" t="s">
        <v>2</v>
      </c>
      <c r="D4002" s="5" t="s">
        <v>26</v>
      </c>
      <c r="E4002" s="6">
        <v>45389</v>
      </c>
      <c r="F4002" s="5">
        <v>156.68</v>
      </c>
      <c r="G4002" s="5" t="s">
        <v>81</v>
      </c>
      <c r="H4002" s="6">
        <v>45390</v>
      </c>
    </row>
    <row r="4003" spans="1:8" x14ac:dyDescent="0.25">
      <c r="A4003" s="5">
        <v>4002</v>
      </c>
      <c r="B4003" s="5" t="s">
        <v>68</v>
      </c>
      <c r="C4003" s="5" t="s">
        <v>9</v>
      </c>
      <c r="D4003" s="5" t="s">
        <v>33</v>
      </c>
      <c r="E4003" s="6">
        <v>45090</v>
      </c>
      <c r="F4003" s="5">
        <v>424.14</v>
      </c>
      <c r="G4003" s="5" t="s">
        <v>81</v>
      </c>
      <c r="H4003" s="6">
        <v>45100</v>
      </c>
    </row>
    <row r="4004" spans="1:8" x14ac:dyDescent="0.25">
      <c r="A4004" s="5">
        <v>4003</v>
      </c>
      <c r="B4004" s="5" t="s">
        <v>38</v>
      </c>
      <c r="C4004" s="5" t="s">
        <v>11</v>
      </c>
      <c r="D4004" s="5" t="s">
        <v>29</v>
      </c>
      <c r="E4004" s="6">
        <v>45035</v>
      </c>
      <c r="F4004" s="5">
        <v>457.81</v>
      </c>
      <c r="G4004" s="5" t="s">
        <v>81</v>
      </c>
      <c r="H4004" s="6">
        <v>45047</v>
      </c>
    </row>
    <row r="4005" spans="1:8" x14ac:dyDescent="0.25">
      <c r="A4005" s="5">
        <v>4004</v>
      </c>
      <c r="B4005" s="5" t="s">
        <v>56</v>
      </c>
      <c r="C4005" s="5" t="s">
        <v>13</v>
      </c>
      <c r="D4005" s="5" t="s">
        <v>26</v>
      </c>
      <c r="E4005" s="6">
        <v>44967</v>
      </c>
      <c r="F4005" s="5">
        <v>141.82</v>
      </c>
      <c r="G4005" s="5" t="s">
        <v>82</v>
      </c>
      <c r="H4005" s="5" t="s">
        <v>83</v>
      </c>
    </row>
    <row r="4006" spans="1:8" x14ac:dyDescent="0.25">
      <c r="A4006" s="5">
        <v>4005</v>
      </c>
      <c r="B4006" s="5" t="s">
        <v>48</v>
      </c>
      <c r="C4006" s="5" t="s">
        <v>5</v>
      </c>
      <c r="D4006" s="5" t="s">
        <v>28</v>
      </c>
      <c r="E4006" s="6">
        <v>45437</v>
      </c>
      <c r="F4006" s="5">
        <v>204.12</v>
      </c>
      <c r="G4006" s="5" t="s">
        <v>82</v>
      </c>
      <c r="H4006" s="5" t="s">
        <v>83</v>
      </c>
    </row>
    <row r="4007" spans="1:8" x14ac:dyDescent="0.25">
      <c r="A4007" s="5">
        <v>4006</v>
      </c>
      <c r="B4007" s="5" t="s">
        <v>58</v>
      </c>
      <c r="C4007" s="5" t="s">
        <v>15</v>
      </c>
      <c r="D4007" s="5" t="s">
        <v>29</v>
      </c>
      <c r="E4007" s="6">
        <v>45219</v>
      </c>
      <c r="F4007" s="5">
        <v>891.97</v>
      </c>
      <c r="G4007" s="5" t="s">
        <v>82</v>
      </c>
      <c r="H4007" s="5" t="s">
        <v>83</v>
      </c>
    </row>
    <row r="4008" spans="1:8" x14ac:dyDescent="0.25">
      <c r="A4008" s="5">
        <v>4007</v>
      </c>
      <c r="B4008" s="5" t="s">
        <v>56</v>
      </c>
      <c r="C4008" s="5" t="s">
        <v>9</v>
      </c>
      <c r="D4008" s="5" t="s">
        <v>29</v>
      </c>
      <c r="E4008" s="6">
        <v>45151</v>
      </c>
      <c r="F4008" s="5">
        <v>487.62</v>
      </c>
      <c r="G4008" s="5" t="s">
        <v>81</v>
      </c>
      <c r="H4008" s="6">
        <v>45161</v>
      </c>
    </row>
    <row r="4009" spans="1:8" x14ac:dyDescent="0.25">
      <c r="A4009" s="5">
        <v>4008</v>
      </c>
      <c r="B4009" s="5" t="s">
        <v>66</v>
      </c>
      <c r="C4009" s="5" t="s">
        <v>4</v>
      </c>
      <c r="D4009" s="5" t="s">
        <v>33</v>
      </c>
      <c r="E4009" s="6">
        <v>44861</v>
      </c>
      <c r="F4009" s="5">
        <v>179.49</v>
      </c>
      <c r="G4009" s="5" t="s">
        <v>82</v>
      </c>
      <c r="H4009" s="5" t="s">
        <v>83</v>
      </c>
    </row>
    <row r="4010" spans="1:8" x14ac:dyDescent="0.25">
      <c r="A4010" s="5">
        <v>4009</v>
      </c>
      <c r="B4010" s="5" t="s">
        <v>62</v>
      </c>
      <c r="C4010" s="5" t="s">
        <v>15</v>
      </c>
      <c r="D4010" s="5" t="s">
        <v>29</v>
      </c>
      <c r="E4010" s="6">
        <v>45151</v>
      </c>
      <c r="F4010" s="5">
        <v>522.84</v>
      </c>
      <c r="G4010" s="5" t="s">
        <v>81</v>
      </c>
      <c r="H4010" s="6">
        <v>45171</v>
      </c>
    </row>
    <row r="4011" spans="1:8" x14ac:dyDescent="0.25">
      <c r="A4011" s="5">
        <v>4010</v>
      </c>
      <c r="B4011" s="5" t="s">
        <v>50</v>
      </c>
      <c r="C4011" s="5" t="s">
        <v>10</v>
      </c>
      <c r="D4011" s="5" t="s">
        <v>28</v>
      </c>
      <c r="E4011" s="6">
        <v>45325</v>
      </c>
      <c r="F4011" s="5">
        <v>464.99</v>
      </c>
      <c r="G4011" s="5" t="s">
        <v>81</v>
      </c>
      <c r="H4011" s="6">
        <v>45331</v>
      </c>
    </row>
    <row r="4012" spans="1:8" x14ac:dyDescent="0.25">
      <c r="A4012" s="5">
        <v>4011</v>
      </c>
      <c r="B4012" s="5" t="s">
        <v>36</v>
      </c>
      <c r="C4012" s="5" t="s">
        <v>13</v>
      </c>
      <c r="D4012" s="5" t="s">
        <v>29</v>
      </c>
      <c r="E4012" s="6">
        <v>45079</v>
      </c>
      <c r="F4012" s="5">
        <v>270.43</v>
      </c>
      <c r="G4012" s="5" t="s">
        <v>82</v>
      </c>
      <c r="H4012" s="5" t="s">
        <v>83</v>
      </c>
    </row>
    <row r="4013" spans="1:8" x14ac:dyDescent="0.25">
      <c r="A4013" s="5">
        <v>4012</v>
      </c>
      <c r="B4013" s="5" t="s">
        <v>48</v>
      </c>
      <c r="C4013" s="5" t="s">
        <v>5</v>
      </c>
      <c r="D4013" s="5" t="s">
        <v>33</v>
      </c>
      <c r="E4013" s="6">
        <v>45415</v>
      </c>
      <c r="F4013" s="5">
        <v>708.74</v>
      </c>
      <c r="G4013" s="5" t="s">
        <v>82</v>
      </c>
      <c r="H4013" s="5" t="s">
        <v>83</v>
      </c>
    </row>
    <row r="4014" spans="1:8" x14ac:dyDescent="0.25">
      <c r="A4014" s="5">
        <v>4013</v>
      </c>
      <c r="B4014" s="5" t="s">
        <v>74</v>
      </c>
      <c r="C4014" s="5" t="s">
        <v>14</v>
      </c>
      <c r="D4014" s="5" t="s">
        <v>33</v>
      </c>
      <c r="E4014" s="6">
        <v>45474</v>
      </c>
      <c r="F4014" s="5">
        <v>303.51</v>
      </c>
      <c r="G4014" s="5" t="s">
        <v>81</v>
      </c>
      <c r="H4014" s="6">
        <v>45492</v>
      </c>
    </row>
    <row r="4015" spans="1:8" x14ac:dyDescent="0.25">
      <c r="A4015" s="5">
        <v>4014</v>
      </c>
      <c r="B4015" s="5" t="s">
        <v>72</v>
      </c>
      <c r="C4015" s="5" t="s">
        <v>4</v>
      </c>
      <c r="D4015" s="5" t="s">
        <v>33</v>
      </c>
      <c r="E4015" s="6">
        <v>45390</v>
      </c>
      <c r="F4015" s="5">
        <v>921.15</v>
      </c>
      <c r="G4015" s="5" t="s">
        <v>82</v>
      </c>
      <c r="H4015" s="5" t="s">
        <v>83</v>
      </c>
    </row>
    <row r="4016" spans="1:8" x14ac:dyDescent="0.25">
      <c r="A4016" s="5">
        <v>4015</v>
      </c>
      <c r="B4016" s="5" t="s">
        <v>52</v>
      </c>
      <c r="C4016" s="5" t="s">
        <v>5</v>
      </c>
      <c r="D4016" s="5" t="s">
        <v>28</v>
      </c>
      <c r="E4016" s="6">
        <v>45369</v>
      </c>
      <c r="F4016" s="5">
        <v>621.73</v>
      </c>
      <c r="G4016" s="5" t="s">
        <v>81</v>
      </c>
      <c r="H4016" s="6">
        <v>45373</v>
      </c>
    </row>
    <row r="4017" spans="1:8" x14ac:dyDescent="0.25">
      <c r="A4017" s="5">
        <v>4016</v>
      </c>
      <c r="B4017" s="5" t="s">
        <v>36</v>
      </c>
      <c r="C4017" s="5" t="s">
        <v>7</v>
      </c>
      <c r="D4017" s="5" t="s">
        <v>26</v>
      </c>
      <c r="E4017" s="6">
        <v>45145</v>
      </c>
      <c r="F4017" s="5">
        <v>599.04</v>
      </c>
      <c r="G4017" s="5" t="s">
        <v>82</v>
      </c>
      <c r="H4017" s="5" t="s">
        <v>83</v>
      </c>
    </row>
    <row r="4018" spans="1:8" x14ac:dyDescent="0.25">
      <c r="A4018" s="5">
        <v>4017</v>
      </c>
      <c r="B4018" s="5" t="s">
        <v>74</v>
      </c>
      <c r="C4018" s="5" t="s">
        <v>9</v>
      </c>
      <c r="D4018" s="5" t="s">
        <v>24</v>
      </c>
      <c r="E4018" s="6">
        <v>44882</v>
      </c>
      <c r="F4018" s="5">
        <v>914.88</v>
      </c>
      <c r="G4018" s="5" t="s">
        <v>82</v>
      </c>
      <c r="H4018" s="5" t="s">
        <v>83</v>
      </c>
    </row>
    <row r="4019" spans="1:8" x14ac:dyDescent="0.25">
      <c r="A4019" s="5">
        <v>4018</v>
      </c>
      <c r="B4019" s="5" t="s">
        <v>66</v>
      </c>
      <c r="C4019" s="5" t="s">
        <v>14</v>
      </c>
      <c r="D4019" s="5" t="s">
        <v>30</v>
      </c>
      <c r="E4019" s="6">
        <v>44864</v>
      </c>
      <c r="F4019" s="5">
        <v>591.01</v>
      </c>
      <c r="G4019" s="5" t="s">
        <v>81</v>
      </c>
      <c r="H4019" s="6">
        <v>44882</v>
      </c>
    </row>
    <row r="4020" spans="1:8" x14ac:dyDescent="0.25">
      <c r="A4020" s="5">
        <v>4019</v>
      </c>
      <c r="B4020" s="5" t="s">
        <v>50</v>
      </c>
      <c r="C4020" s="5" t="s">
        <v>2</v>
      </c>
      <c r="D4020" s="5" t="s">
        <v>33</v>
      </c>
      <c r="E4020" s="6">
        <v>45408</v>
      </c>
      <c r="F4020" s="5">
        <v>769.19</v>
      </c>
      <c r="G4020" s="5" t="s">
        <v>82</v>
      </c>
      <c r="H4020" s="5" t="s">
        <v>83</v>
      </c>
    </row>
    <row r="4021" spans="1:8" x14ac:dyDescent="0.25">
      <c r="A4021" s="5">
        <v>4020</v>
      </c>
      <c r="B4021" s="5" t="s">
        <v>66</v>
      </c>
      <c r="C4021" s="5" t="s">
        <v>14</v>
      </c>
      <c r="D4021" s="5" t="s">
        <v>22</v>
      </c>
      <c r="E4021" s="6">
        <v>44987</v>
      </c>
      <c r="F4021" s="5">
        <v>445.9</v>
      </c>
      <c r="G4021" s="5" t="s">
        <v>81</v>
      </c>
      <c r="H4021" s="6">
        <v>45005</v>
      </c>
    </row>
    <row r="4022" spans="1:8" x14ac:dyDescent="0.25">
      <c r="A4022" s="5">
        <v>4021</v>
      </c>
      <c r="B4022" s="5" t="s">
        <v>62</v>
      </c>
      <c r="C4022" s="5" t="s">
        <v>14</v>
      </c>
      <c r="D4022" s="5" t="s">
        <v>22</v>
      </c>
      <c r="E4022" s="6">
        <v>45216</v>
      </c>
      <c r="F4022" s="5">
        <v>935.29</v>
      </c>
      <c r="G4022" s="5" t="s">
        <v>81</v>
      </c>
      <c r="H4022" s="6">
        <v>45234</v>
      </c>
    </row>
    <row r="4023" spans="1:8" x14ac:dyDescent="0.25">
      <c r="A4023" s="5">
        <v>4022</v>
      </c>
      <c r="B4023" s="5" t="s">
        <v>52</v>
      </c>
      <c r="C4023" s="5" t="s">
        <v>11</v>
      </c>
      <c r="D4023" s="5" t="s">
        <v>22</v>
      </c>
      <c r="E4023" s="6">
        <v>44792</v>
      </c>
      <c r="F4023" s="5">
        <v>438.5</v>
      </c>
      <c r="G4023" s="5" t="s">
        <v>82</v>
      </c>
      <c r="H4023" s="5" t="s">
        <v>83</v>
      </c>
    </row>
    <row r="4024" spans="1:8" x14ac:dyDescent="0.25">
      <c r="A4024" s="5">
        <v>4023</v>
      </c>
      <c r="B4024" s="5" t="s">
        <v>56</v>
      </c>
      <c r="C4024" s="5" t="s">
        <v>15</v>
      </c>
      <c r="D4024" s="5" t="s">
        <v>26</v>
      </c>
      <c r="E4024" s="6">
        <v>45022</v>
      </c>
      <c r="F4024" s="5">
        <v>386.36</v>
      </c>
      <c r="G4024" s="5" t="s">
        <v>81</v>
      </c>
      <c r="H4024" s="6">
        <v>45042</v>
      </c>
    </row>
    <row r="4025" spans="1:8" x14ac:dyDescent="0.25">
      <c r="A4025" s="5">
        <v>4024</v>
      </c>
      <c r="B4025" s="5" t="s">
        <v>42</v>
      </c>
      <c r="C4025" s="5" t="s">
        <v>10</v>
      </c>
      <c r="D4025" s="5" t="s">
        <v>31</v>
      </c>
      <c r="E4025" s="6">
        <v>45415</v>
      </c>
      <c r="F4025" s="5">
        <v>877.86</v>
      </c>
      <c r="G4025" s="5" t="s">
        <v>81</v>
      </c>
      <c r="H4025" s="6">
        <v>45421</v>
      </c>
    </row>
    <row r="4026" spans="1:8" x14ac:dyDescent="0.25">
      <c r="A4026" s="5">
        <v>4025</v>
      </c>
      <c r="B4026" s="5" t="s">
        <v>64</v>
      </c>
      <c r="C4026" s="5" t="s">
        <v>7</v>
      </c>
      <c r="D4026" s="5" t="s">
        <v>32</v>
      </c>
      <c r="E4026" s="6">
        <v>45234</v>
      </c>
      <c r="F4026" s="5">
        <v>428.25</v>
      </c>
      <c r="G4026" s="5" t="s">
        <v>82</v>
      </c>
      <c r="H4026" s="5" t="s">
        <v>83</v>
      </c>
    </row>
    <row r="4027" spans="1:8" x14ac:dyDescent="0.25">
      <c r="A4027" s="5">
        <v>4026</v>
      </c>
      <c r="B4027" s="5" t="s">
        <v>46</v>
      </c>
      <c r="C4027" s="5" t="s">
        <v>9</v>
      </c>
      <c r="D4027" s="5" t="s">
        <v>22</v>
      </c>
      <c r="E4027" s="6">
        <v>45032</v>
      </c>
      <c r="F4027" s="5">
        <v>777.77</v>
      </c>
      <c r="G4027" s="5" t="s">
        <v>81</v>
      </c>
      <c r="H4027" s="6">
        <v>45042</v>
      </c>
    </row>
    <row r="4028" spans="1:8" x14ac:dyDescent="0.25">
      <c r="A4028" s="5">
        <v>4027</v>
      </c>
      <c r="B4028" s="5" t="s">
        <v>38</v>
      </c>
      <c r="C4028" s="5" t="s">
        <v>9</v>
      </c>
      <c r="D4028" s="5" t="s">
        <v>30</v>
      </c>
      <c r="E4028" s="6">
        <v>44860</v>
      </c>
      <c r="F4028" s="5">
        <v>506.63</v>
      </c>
      <c r="G4028" s="5" t="s">
        <v>81</v>
      </c>
      <c r="H4028" s="6">
        <v>44870</v>
      </c>
    </row>
    <row r="4029" spans="1:8" x14ac:dyDescent="0.25">
      <c r="A4029" s="5">
        <v>4028</v>
      </c>
      <c r="B4029" s="5" t="s">
        <v>56</v>
      </c>
      <c r="C4029" s="5" t="s">
        <v>13</v>
      </c>
      <c r="D4029" s="5" t="s">
        <v>30</v>
      </c>
      <c r="E4029" s="6">
        <v>44978</v>
      </c>
      <c r="F4029" s="5">
        <v>935.33</v>
      </c>
      <c r="G4029" s="5" t="s">
        <v>82</v>
      </c>
      <c r="H4029" s="5" t="s">
        <v>83</v>
      </c>
    </row>
    <row r="4030" spans="1:8" x14ac:dyDescent="0.25">
      <c r="A4030" s="5">
        <v>4029</v>
      </c>
      <c r="B4030" s="5" t="s">
        <v>54</v>
      </c>
      <c r="C4030" s="5" t="s">
        <v>4</v>
      </c>
      <c r="D4030" s="5" t="s">
        <v>28</v>
      </c>
      <c r="E4030" s="6">
        <v>44843</v>
      </c>
      <c r="F4030" s="5">
        <v>545.86</v>
      </c>
      <c r="G4030" s="5" t="s">
        <v>81</v>
      </c>
      <c r="H4030" s="6">
        <v>44845</v>
      </c>
    </row>
    <row r="4031" spans="1:8" x14ac:dyDescent="0.25">
      <c r="A4031" s="5">
        <v>4030</v>
      </c>
      <c r="B4031" s="5" t="s">
        <v>38</v>
      </c>
      <c r="C4031" s="5" t="s">
        <v>5</v>
      </c>
      <c r="D4031" s="5" t="s">
        <v>31</v>
      </c>
      <c r="E4031" s="6">
        <v>45333</v>
      </c>
      <c r="F4031" s="5">
        <v>980.7</v>
      </c>
      <c r="G4031" s="5" t="s">
        <v>82</v>
      </c>
      <c r="H4031" s="5" t="s">
        <v>83</v>
      </c>
    </row>
    <row r="4032" spans="1:8" x14ac:dyDescent="0.25">
      <c r="A4032" s="5">
        <v>4031</v>
      </c>
      <c r="B4032" s="5" t="s">
        <v>52</v>
      </c>
      <c r="C4032" s="5" t="s">
        <v>7</v>
      </c>
      <c r="D4032" s="5" t="s">
        <v>20</v>
      </c>
      <c r="E4032" s="6">
        <v>45017</v>
      </c>
      <c r="F4032" s="5">
        <v>114.09</v>
      </c>
      <c r="G4032" s="5" t="s">
        <v>82</v>
      </c>
      <c r="H4032" s="5" t="s">
        <v>83</v>
      </c>
    </row>
    <row r="4033" spans="1:8" x14ac:dyDescent="0.25">
      <c r="A4033" s="5">
        <v>4032</v>
      </c>
      <c r="B4033" s="5" t="s">
        <v>44</v>
      </c>
      <c r="C4033" s="5" t="s">
        <v>10</v>
      </c>
      <c r="D4033" s="5" t="s">
        <v>31</v>
      </c>
      <c r="E4033" s="6">
        <v>44963</v>
      </c>
      <c r="F4033" s="5">
        <v>512.83000000000004</v>
      </c>
      <c r="G4033" s="5" t="s">
        <v>81</v>
      </c>
      <c r="H4033" s="6">
        <v>44969</v>
      </c>
    </row>
    <row r="4034" spans="1:8" x14ac:dyDescent="0.25">
      <c r="A4034" s="5">
        <v>4033</v>
      </c>
      <c r="B4034" s="5" t="s">
        <v>62</v>
      </c>
      <c r="C4034" s="5" t="s">
        <v>13</v>
      </c>
      <c r="D4034" s="5" t="s">
        <v>20</v>
      </c>
      <c r="E4034" s="6">
        <v>45050</v>
      </c>
      <c r="F4034" s="5">
        <v>688.85</v>
      </c>
      <c r="G4034" s="5" t="s">
        <v>81</v>
      </c>
      <c r="H4034" s="6">
        <v>45065</v>
      </c>
    </row>
    <row r="4035" spans="1:8" x14ac:dyDescent="0.25">
      <c r="A4035" s="5">
        <v>4034</v>
      </c>
      <c r="B4035" s="5" t="s">
        <v>68</v>
      </c>
      <c r="C4035" s="5" t="s">
        <v>14</v>
      </c>
      <c r="D4035" s="5" t="s">
        <v>33</v>
      </c>
      <c r="E4035" s="6">
        <v>44827</v>
      </c>
      <c r="F4035" s="5">
        <v>185.86</v>
      </c>
      <c r="G4035" s="5" t="s">
        <v>81</v>
      </c>
      <c r="H4035" s="6">
        <v>44845</v>
      </c>
    </row>
    <row r="4036" spans="1:8" x14ac:dyDescent="0.25">
      <c r="A4036" s="5">
        <v>4035</v>
      </c>
      <c r="B4036" s="5" t="s">
        <v>60</v>
      </c>
      <c r="C4036" s="5" t="s">
        <v>10</v>
      </c>
      <c r="D4036" s="5" t="s">
        <v>22</v>
      </c>
      <c r="E4036" s="6">
        <v>45316</v>
      </c>
      <c r="F4036" s="5">
        <v>143.22</v>
      </c>
      <c r="G4036" s="5" t="s">
        <v>82</v>
      </c>
      <c r="H4036" s="5" t="s">
        <v>83</v>
      </c>
    </row>
    <row r="4037" spans="1:8" x14ac:dyDescent="0.25">
      <c r="A4037" s="5">
        <v>4036</v>
      </c>
      <c r="B4037" s="5" t="s">
        <v>44</v>
      </c>
      <c r="C4037" s="5" t="s">
        <v>7</v>
      </c>
      <c r="D4037" s="5" t="s">
        <v>29</v>
      </c>
      <c r="E4037" s="6">
        <v>44864</v>
      </c>
      <c r="F4037" s="5">
        <v>390.59</v>
      </c>
      <c r="G4037" s="5" t="s">
        <v>82</v>
      </c>
      <c r="H4037" s="5" t="s">
        <v>83</v>
      </c>
    </row>
    <row r="4038" spans="1:8" x14ac:dyDescent="0.25">
      <c r="A4038" s="5">
        <v>4037</v>
      </c>
      <c r="B4038" s="5" t="s">
        <v>52</v>
      </c>
      <c r="C4038" s="5" t="s">
        <v>11</v>
      </c>
      <c r="D4038" s="5" t="s">
        <v>26</v>
      </c>
      <c r="E4038" s="6">
        <v>44996</v>
      </c>
      <c r="F4038" s="5">
        <v>400.78</v>
      </c>
      <c r="G4038" s="5" t="s">
        <v>81</v>
      </c>
      <c r="H4038" s="6">
        <v>45008</v>
      </c>
    </row>
    <row r="4039" spans="1:8" x14ac:dyDescent="0.25">
      <c r="A4039" s="5">
        <v>4038</v>
      </c>
      <c r="B4039" s="5" t="s">
        <v>60</v>
      </c>
      <c r="C4039" s="5" t="s">
        <v>2</v>
      </c>
      <c r="D4039" s="5" t="s">
        <v>33</v>
      </c>
      <c r="E4039" s="6">
        <v>44888</v>
      </c>
      <c r="F4039" s="5">
        <v>558.66999999999996</v>
      </c>
      <c r="G4039" s="5" t="s">
        <v>82</v>
      </c>
      <c r="H4039" s="5" t="s">
        <v>83</v>
      </c>
    </row>
    <row r="4040" spans="1:8" x14ac:dyDescent="0.25">
      <c r="A4040" s="5">
        <v>4039</v>
      </c>
      <c r="B4040" s="5" t="s">
        <v>58</v>
      </c>
      <c r="C4040" s="5" t="s">
        <v>11</v>
      </c>
      <c r="D4040" s="5" t="s">
        <v>32</v>
      </c>
      <c r="E4040" s="6">
        <v>44896</v>
      </c>
      <c r="F4040" s="5">
        <v>236.41</v>
      </c>
      <c r="G4040" s="5" t="s">
        <v>81</v>
      </c>
      <c r="H4040" s="6">
        <v>44908</v>
      </c>
    </row>
    <row r="4041" spans="1:8" x14ac:dyDescent="0.25">
      <c r="A4041" s="5">
        <v>4040</v>
      </c>
      <c r="B4041" s="5" t="s">
        <v>66</v>
      </c>
      <c r="C4041" s="5" t="s">
        <v>4</v>
      </c>
      <c r="D4041" s="5" t="s">
        <v>24</v>
      </c>
      <c r="E4041" s="6">
        <v>45490</v>
      </c>
      <c r="F4041" s="5">
        <v>908.84</v>
      </c>
      <c r="G4041" s="5" t="s">
        <v>81</v>
      </c>
      <c r="H4041" s="6">
        <v>45492</v>
      </c>
    </row>
    <row r="4042" spans="1:8" x14ac:dyDescent="0.25">
      <c r="A4042" s="5">
        <v>4041</v>
      </c>
      <c r="B4042" s="5" t="s">
        <v>50</v>
      </c>
      <c r="C4042" s="5" t="s">
        <v>15</v>
      </c>
      <c r="D4042" s="5" t="s">
        <v>20</v>
      </c>
      <c r="E4042" s="6">
        <v>45246</v>
      </c>
      <c r="F4042" s="5">
        <v>103.17</v>
      </c>
      <c r="G4042" s="5" t="s">
        <v>82</v>
      </c>
      <c r="H4042" s="5" t="s">
        <v>83</v>
      </c>
    </row>
    <row r="4043" spans="1:8" x14ac:dyDescent="0.25">
      <c r="A4043" s="5">
        <v>4042</v>
      </c>
      <c r="B4043" s="5" t="s">
        <v>64</v>
      </c>
      <c r="C4043" s="5" t="s">
        <v>15</v>
      </c>
      <c r="D4043" s="5" t="s">
        <v>24</v>
      </c>
      <c r="E4043" s="6">
        <v>44783</v>
      </c>
      <c r="F4043" s="5">
        <v>881.57</v>
      </c>
      <c r="G4043" s="5" t="s">
        <v>82</v>
      </c>
      <c r="H4043" s="5" t="s">
        <v>83</v>
      </c>
    </row>
    <row r="4044" spans="1:8" x14ac:dyDescent="0.25">
      <c r="A4044" s="5">
        <v>4043</v>
      </c>
      <c r="B4044" s="5" t="s">
        <v>42</v>
      </c>
      <c r="C4044" s="5" t="s">
        <v>7</v>
      </c>
      <c r="D4044" s="5" t="s">
        <v>32</v>
      </c>
      <c r="E4044" s="6">
        <v>45290</v>
      </c>
      <c r="F4044" s="5">
        <v>765.96</v>
      </c>
      <c r="G4044" s="5" t="s">
        <v>81</v>
      </c>
      <c r="H4044" s="6">
        <v>45298</v>
      </c>
    </row>
    <row r="4045" spans="1:8" x14ac:dyDescent="0.25">
      <c r="A4045" s="5">
        <v>4044</v>
      </c>
      <c r="B4045" s="5" t="s">
        <v>62</v>
      </c>
      <c r="C4045" s="5" t="s">
        <v>4</v>
      </c>
      <c r="D4045" s="5" t="s">
        <v>29</v>
      </c>
      <c r="E4045" s="6">
        <v>45257</v>
      </c>
      <c r="F4045" s="5">
        <v>864.36</v>
      </c>
      <c r="G4045" s="5" t="s">
        <v>82</v>
      </c>
      <c r="H4045" s="5" t="s">
        <v>83</v>
      </c>
    </row>
    <row r="4046" spans="1:8" x14ac:dyDescent="0.25">
      <c r="A4046" s="5">
        <v>4045</v>
      </c>
      <c r="B4046" s="5" t="s">
        <v>44</v>
      </c>
      <c r="C4046" s="5" t="s">
        <v>15</v>
      </c>
      <c r="D4046" s="5" t="s">
        <v>20</v>
      </c>
      <c r="E4046" s="6">
        <v>45064</v>
      </c>
      <c r="F4046" s="5">
        <v>837.1</v>
      </c>
      <c r="G4046" s="5" t="s">
        <v>81</v>
      </c>
      <c r="H4046" s="6">
        <v>45084</v>
      </c>
    </row>
    <row r="4047" spans="1:8" x14ac:dyDescent="0.25">
      <c r="A4047" s="5">
        <v>4046</v>
      </c>
      <c r="B4047" s="5" t="s">
        <v>64</v>
      </c>
      <c r="C4047" s="5" t="s">
        <v>4</v>
      </c>
      <c r="D4047" s="5" t="s">
        <v>24</v>
      </c>
      <c r="E4047" s="6">
        <v>45475</v>
      </c>
      <c r="F4047" s="5">
        <v>309.92</v>
      </c>
      <c r="G4047" s="5" t="s">
        <v>81</v>
      </c>
      <c r="H4047" s="6">
        <v>45477</v>
      </c>
    </row>
    <row r="4048" spans="1:8" x14ac:dyDescent="0.25">
      <c r="A4048" s="5">
        <v>4047</v>
      </c>
      <c r="B4048" s="5" t="s">
        <v>46</v>
      </c>
      <c r="C4048" s="5" t="s">
        <v>4</v>
      </c>
      <c r="D4048" s="5" t="s">
        <v>33</v>
      </c>
      <c r="E4048" s="6">
        <v>44917</v>
      </c>
      <c r="F4048" s="5">
        <v>842.65</v>
      </c>
      <c r="G4048" s="5" t="s">
        <v>81</v>
      </c>
      <c r="H4048" s="6">
        <v>44919</v>
      </c>
    </row>
    <row r="4049" spans="1:8" x14ac:dyDescent="0.25">
      <c r="A4049" s="5">
        <v>4048</v>
      </c>
      <c r="B4049" s="5" t="s">
        <v>66</v>
      </c>
      <c r="C4049" s="5" t="s">
        <v>2</v>
      </c>
      <c r="D4049" s="5" t="s">
        <v>29</v>
      </c>
      <c r="E4049" s="6">
        <v>45457</v>
      </c>
      <c r="F4049" s="5">
        <v>538.17999999999995</v>
      </c>
      <c r="G4049" s="5" t="s">
        <v>81</v>
      </c>
      <c r="H4049" s="6">
        <v>45458</v>
      </c>
    </row>
    <row r="4050" spans="1:8" x14ac:dyDescent="0.25">
      <c r="A4050" s="5">
        <v>4049</v>
      </c>
      <c r="B4050" s="5" t="s">
        <v>70</v>
      </c>
      <c r="C4050" s="5" t="s">
        <v>14</v>
      </c>
      <c r="D4050" s="5" t="s">
        <v>30</v>
      </c>
      <c r="E4050" s="6">
        <v>44823</v>
      </c>
      <c r="F4050" s="5">
        <v>867.38</v>
      </c>
      <c r="G4050" s="5" t="s">
        <v>82</v>
      </c>
      <c r="H4050" s="5" t="s">
        <v>83</v>
      </c>
    </row>
    <row r="4051" spans="1:8" x14ac:dyDescent="0.25">
      <c r="A4051" s="5">
        <v>4050</v>
      </c>
      <c r="B4051" s="5" t="s">
        <v>72</v>
      </c>
      <c r="C4051" s="5" t="s">
        <v>9</v>
      </c>
      <c r="D4051" s="5" t="s">
        <v>29</v>
      </c>
      <c r="E4051" s="6">
        <v>44934</v>
      </c>
      <c r="F4051" s="5">
        <v>527.88</v>
      </c>
      <c r="G4051" s="5" t="s">
        <v>81</v>
      </c>
      <c r="H4051" s="6">
        <v>44944</v>
      </c>
    </row>
    <row r="4052" spans="1:8" x14ac:dyDescent="0.25">
      <c r="A4052" s="5">
        <v>4051</v>
      </c>
      <c r="B4052" s="5" t="s">
        <v>62</v>
      </c>
      <c r="C4052" s="5" t="s">
        <v>10</v>
      </c>
      <c r="D4052" s="5" t="s">
        <v>26</v>
      </c>
      <c r="E4052" s="6">
        <v>45348</v>
      </c>
      <c r="F4052" s="5">
        <v>951.83</v>
      </c>
      <c r="G4052" s="5" t="s">
        <v>81</v>
      </c>
      <c r="H4052" s="6">
        <v>45354</v>
      </c>
    </row>
    <row r="4053" spans="1:8" x14ac:dyDescent="0.25">
      <c r="A4053" s="5">
        <v>4052</v>
      </c>
      <c r="B4053" s="5" t="s">
        <v>62</v>
      </c>
      <c r="C4053" s="5" t="s">
        <v>2</v>
      </c>
      <c r="D4053" s="5" t="s">
        <v>29</v>
      </c>
      <c r="E4053" s="6">
        <v>45354</v>
      </c>
      <c r="F4053" s="5">
        <v>803.88</v>
      </c>
      <c r="G4053" s="5" t="s">
        <v>81</v>
      </c>
      <c r="H4053" s="6">
        <v>45355</v>
      </c>
    </row>
    <row r="4054" spans="1:8" x14ac:dyDescent="0.25">
      <c r="A4054" s="5">
        <v>4053</v>
      </c>
      <c r="B4054" s="5" t="s">
        <v>60</v>
      </c>
      <c r="C4054" s="5" t="s">
        <v>5</v>
      </c>
      <c r="D4054" s="5" t="s">
        <v>29</v>
      </c>
      <c r="E4054" s="6">
        <v>45246</v>
      </c>
      <c r="F4054" s="5">
        <v>242.25</v>
      </c>
      <c r="G4054" s="5" t="s">
        <v>82</v>
      </c>
      <c r="H4054" s="5" t="s">
        <v>83</v>
      </c>
    </row>
    <row r="4055" spans="1:8" x14ac:dyDescent="0.25">
      <c r="A4055" s="5">
        <v>4054</v>
      </c>
      <c r="B4055" s="5" t="s">
        <v>64</v>
      </c>
      <c r="C4055" s="5" t="s">
        <v>14</v>
      </c>
      <c r="D4055" s="5" t="s">
        <v>31</v>
      </c>
      <c r="E4055" s="6">
        <v>44909</v>
      </c>
      <c r="F4055" s="5">
        <v>495.24</v>
      </c>
      <c r="G4055" s="5" t="s">
        <v>81</v>
      </c>
      <c r="H4055" s="6">
        <v>44927</v>
      </c>
    </row>
    <row r="4056" spans="1:8" x14ac:dyDescent="0.25">
      <c r="A4056" s="5">
        <v>4055</v>
      </c>
      <c r="B4056" s="5" t="s">
        <v>48</v>
      </c>
      <c r="C4056" s="5" t="s">
        <v>14</v>
      </c>
      <c r="D4056" s="5" t="s">
        <v>31</v>
      </c>
      <c r="E4056" s="6">
        <v>44913</v>
      </c>
      <c r="F4056" s="5">
        <v>821.58</v>
      </c>
      <c r="G4056" s="5" t="s">
        <v>82</v>
      </c>
      <c r="H4056" s="5" t="s">
        <v>83</v>
      </c>
    </row>
    <row r="4057" spans="1:8" x14ac:dyDescent="0.25">
      <c r="A4057" s="5">
        <v>4056</v>
      </c>
      <c r="B4057" s="5" t="s">
        <v>58</v>
      </c>
      <c r="C4057" s="5" t="s">
        <v>4</v>
      </c>
      <c r="D4057" s="5" t="s">
        <v>24</v>
      </c>
      <c r="E4057" s="6">
        <v>44809</v>
      </c>
      <c r="F4057" s="5">
        <v>495.67</v>
      </c>
      <c r="G4057" s="5" t="s">
        <v>81</v>
      </c>
      <c r="H4057" s="6">
        <v>44811</v>
      </c>
    </row>
    <row r="4058" spans="1:8" x14ac:dyDescent="0.25">
      <c r="A4058" s="5">
        <v>4057</v>
      </c>
      <c r="B4058" s="5" t="s">
        <v>44</v>
      </c>
      <c r="C4058" s="5" t="s">
        <v>5</v>
      </c>
      <c r="D4058" s="5" t="s">
        <v>30</v>
      </c>
      <c r="E4058" s="6">
        <v>45476</v>
      </c>
      <c r="F4058" s="5">
        <v>297.92</v>
      </c>
      <c r="G4058" s="5" t="s">
        <v>82</v>
      </c>
      <c r="H4058" s="5" t="s">
        <v>83</v>
      </c>
    </row>
    <row r="4059" spans="1:8" x14ac:dyDescent="0.25">
      <c r="A4059" s="5">
        <v>4058</v>
      </c>
      <c r="B4059" s="5" t="s">
        <v>68</v>
      </c>
      <c r="C4059" s="5" t="s">
        <v>14</v>
      </c>
      <c r="D4059" s="5" t="s">
        <v>28</v>
      </c>
      <c r="E4059" s="6">
        <v>45328</v>
      </c>
      <c r="F4059" s="5">
        <v>798.11</v>
      </c>
      <c r="G4059" s="5" t="s">
        <v>81</v>
      </c>
      <c r="H4059" s="6">
        <v>45346</v>
      </c>
    </row>
    <row r="4060" spans="1:8" x14ac:dyDescent="0.25">
      <c r="A4060" s="5">
        <v>4059</v>
      </c>
      <c r="B4060" s="5" t="s">
        <v>54</v>
      </c>
      <c r="C4060" s="5" t="s">
        <v>15</v>
      </c>
      <c r="D4060" s="5" t="s">
        <v>33</v>
      </c>
      <c r="E4060" s="6">
        <v>45109</v>
      </c>
      <c r="F4060" s="5">
        <v>917.43</v>
      </c>
      <c r="G4060" s="5" t="s">
        <v>81</v>
      </c>
      <c r="H4060" s="6">
        <v>45129</v>
      </c>
    </row>
    <row r="4061" spans="1:8" x14ac:dyDescent="0.25">
      <c r="A4061" s="5">
        <v>4060</v>
      </c>
      <c r="B4061" s="5" t="s">
        <v>50</v>
      </c>
      <c r="C4061" s="5" t="s">
        <v>9</v>
      </c>
      <c r="D4061" s="5" t="s">
        <v>33</v>
      </c>
      <c r="E4061" s="6">
        <v>45219</v>
      </c>
      <c r="F4061" s="5">
        <v>931.4</v>
      </c>
      <c r="G4061" s="5" t="s">
        <v>81</v>
      </c>
      <c r="H4061" s="6">
        <v>45229</v>
      </c>
    </row>
    <row r="4062" spans="1:8" x14ac:dyDescent="0.25">
      <c r="A4062" s="5">
        <v>4061</v>
      </c>
      <c r="B4062" s="5" t="s">
        <v>56</v>
      </c>
      <c r="C4062" s="5" t="s">
        <v>10</v>
      </c>
      <c r="D4062" s="5" t="s">
        <v>31</v>
      </c>
      <c r="E4062" s="6">
        <v>45188</v>
      </c>
      <c r="F4062" s="5">
        <v>275.8</v>
      </c>
      <c r="G4062" s="5" t="s">
        <v>82</v>
      </c>
      <c r="H4062" s="5" t="s">
        <v>83</v>
      </c>
    </row>
    <row r="4063" spans="1:8" x14ac:dyDescent="0.25">
      <c r="A4063" s="5">
        <v>4062</v>
      </c>
      <c r="B4063" s="5" t="s">
        <v>64</v>
      </c>
      <c r="C4063" s="5" t="s">
        <v>13</v>
      </c>
      <c r="D4063" s="5" t="s">
        <v>32</v>
      </c>
      <c r="E4063" s="6">
        <v>45159</v>
      </c>
      <c r="F4063" s="5">
        <v>445.32</v>
      </c>
      <c r="G4063" s="5" t="s">
        <v>81</v>
      </c>
      <c r="H4063" s="6">
        <v>45174</v>
      </c>
    </row>
    <row r="4064" spans="1:8" x14ac:dyDescent="0.25">
      <c r="A4064" s="5">
        <v>4063</v>
      </c>
      <c r="B4064" s="5" t="s">
        <v>46</v>
      </c>
      <c r="C4064" s="5" t="s">
        <v>11</v>
      </c>
      <c r="D4064" s="5" t="s">
        <v>33</v>
      </c>
      <c r="E4064" s="6">
        <v>45324</v>
      </c>
      <c r="F4064" s="5">
        <v>133.47999999999999</v>
      </c>
      <c r="G4064" s="5" t="s">
        <v>82</v>
      </c>
      <c r="H4064" s="5" t="s">
        <v>83</v>
      </c>
    </row>
    <row r="4065" spans="1:8" x14ac:dyDescent="0.25">
      <c r="A4065" s="5">
        <v>4064</v>
      </c>
      <c r="B4065" s="5" t="s">
        <v>70</v>
      </c>
      <c r="C4065" s="5" t="s">
        <v>15</v>
      </c>
      <c r="D4065" s="5" t="s">
        <v>22</v>
      </c>
      <c r="E4065" s="6">
        <v>44882</v>
      </c>
      <c r="F4065" s="5">
        <v>830.7</v>
      </c>
      <c r="G4065" s="5" t="s">
        <v>82</v>
      </c>
      <c r="H4065" s="5" t="s">
        <v>83</v>
      </c>
    </row>
    <row r="4066" spans="1:8" x14ac:dyDescent="0.25">
      <c r="A4066" s="5">
        <v>4065</v>
      </c>
      <c r="B4066" s="5" t="s">
        <v>52</v>
      </c>
      <c r="C4066" s="5" t="s">
        <v>10</v>
      </c>
      <c r="D4066" s="5" t="s">
        <v>28</v>
      </c>
      <c r="E4066" s="6">
        <v>45028</v>
      </c>
      <c r="F4066" s="5">
        <v>471.76</v>
      </c>
      <c r="G4066" s="5" t="s">
        <v>81</v>
      </c>
      <c r="H4066" s="6">
        <v>45034</v>
      </c>
    </row>
    <row r="4067" spans="1:8" x14ac:dyDescent="0.25">
      <c r="A4067" s="5">
        <v>4066</v>
      </c>
      <c r="B4067" s="5" t="s">
        <v>56</v>
      </c>
      <c r="C4067" s="5" t="s">
        <v>13</v>
      </c>
      <c r="D4067" s="5" t="s">
        <v>28</v>
      </c>
      <c r="E4067" s="6">
        <v>45448</v>
      </c>
      <c r="F4067" s="5">
        <v>158.05000000000001</v>
      </c>
      <c r="G4067" s="5" t="s">
        <v>81</v>
      </c>
      <c r="H4067" s="6">
        <v>45463</v>
      </c>
    </row>
    <row r="4068" spans="1:8" x14ac:dyDescent="0.25">
      <c r="A4068" s="5">
        <v>4067</v>
      </c>
      <c r="B4068" s="5" t="s">
        <v>52</v>
      </c>
      <c r="C4068" s="5" t="s">
        <v>9</v>
      </c>
      <c r="D4068" s="5" t="s">
        <v>22</v>
      </c>
      <c r="E4068" s="6">
        <v>45165</v>
      </c>
      <c r="F4068" s="5">
        <v>870.94</v>
      </c>
      <c r="G4068" s="5" t="s">
        <v>81</v>
      </c>
      <c r="H4068" s="6">
        <v>45175</v>
      </c>
    </row>
    <row r="4069" spans="1:8" x14ac:dyDescent="0.25">
      <c r="A4069" s="5">
        <v>4068</v>
      </c>
      <c r="B4069" s="5" t="s">
        <v>58</v>
      </c>
      <c r="C4069" s="5" t="s">
        <v>4</v>
      </c>
      <c r="D4069" s="5" t="s">
        <v>20</v>
      </c>
      <c r="E4069" s="6">
        <v>45263</v>
      </c>
      <c r="F4069" s="5">
        <v>996.1</v>
      </c>
      <c r="G4069" s="5" t="s">
        <v>81</v>
      </c>
      <c r="H4069" s="6">
        <v>45265</v>
      </c>
    </row>
    <row r="4070" spans="1:8" x14ac:dyDescent="0.25">
      <c r="A4070" s="5">
        <v>4069</v>
      </c>
      <c r="B4070" s="5" t="s">
        <v>66</v>
      </c>
      <c r="C4070" s="5" t="s">
        <v>10</v>
      </c>
      <c r="D4070" s="5" t="s">
        <v>31</v>
      </c>
      <c r="E4070" s="6">
        <v>44894</v>
      </c>
      <c r="F4070" s="5">
        <v>934.17</v>
      </c>
      <c r="G4070" s="5" t="s">
        <v>81</v>
      </c>
      <c r="H4070" s="6">
        <v>44900</v>
      </c>
    </row>
    <row r="4071" spans="1:8" x14ac:dyDescent="0.25">
      <c r="A4071" s="5">
        <v>4070</v>
      </c>
      <c r="B4071" s="5" t="s">
        <v>70</v>
      </c>
      <c r="C4071" s="5" t="s">
        <v>5</v>
      </c>
      <c r="D4071" s="5" t="s">
        <v>24</v>
      </c>
      <c r="E4071" s="6">
        <v>45158</v>
      </c>
      <c r="F4071" s="5">
        <v>253.84</v>
      </c>
      <c r="G4071" s="5" t="s">
        <v>81</v>
      </c>
      <c r="H4071" s="6">
        <v>45162</v>
      </c>
    </row>
    <row r="4072" spans="1:8" x14ac:dyDescent="0.25">
      <c r="A4072" s="5">
        <v>4071</v>
      </c>
      <c r="B4072" s="5" t="s">
        <v>52</v>
      </c>
      <c r="C4072" s="5" t="s">
        <v>9</v>
      </c>
      <c r="D4072" s="5" t="s">
        <v>29</v>
      </c>
      <c r="E4072" s="6">
        <v>45173</v>
      </c>
      <c r="F4072" s="5">
        <v>365.81</v>
      </c>
      <c r="G4072" s="5" t="s">
        <v>81</v>
      </c>
      <c r="H4072" s="6">
        <v>45183</v>
      </c>
    </row>
    <row r="4073" spans="1:8" x14ac:dyDescent="0.25">
      <c r="A4073" s="5">
        <v>4072</v>
      </c>
      <c r="B4073" s="5" t="s">
        <v>64</v>
      </c>
      <c r="C4073" s="5" t="s">
        <v>4</v>
      </c>
      <c r="D4073" s="5" t="s">
        <v>33</v>
      </c>
      <c r="E4073" s="6">
        <v>45272</v>
      </c>
      <c r="F4073" s="5">
        <v>556.51</v>
      </c>
      <c r="G4073" s="5" t="s">
        <v>81</v>
      </c>
      <c r="H4073" s="6">
        <v>45274</v>
      </c>
    </row>
    <row r="4074" spans="1:8" x14ac:dyDescent="0.25">
      <c r="A4074" s="5">
        <v>4073</v>
      </c>
      <c r="B4074" s="5" t="s">
        <v>66</v>
      </c>
      <c r="C4074" s="5" t="s">
        <v>7</v>
      </c>
      <c r="D4074" s="5" t="s">
        <v>29</v>
      </c>
      <c r="E4074" s="6">
        <v>45459</v>
      </c>
      <c r="F4074" s="5">
        <v>298.02</v>
      </c>
      <c r="G4074" s="5" t="s">
        <v>81</v>
      </c>
      <c r="H4074" s="6">
        <v>45467</v>
      </c>
    </row>
    <row r="4075" spans="1:8" x14ac:dyDescent="0.25">
      <c r="A4075" s="5">
        <v>4074</v>
      </c>
      <c r="B4075" s="5" t="s">
        <v>48</v>
      </c>
      <c r="C4075" s="5" t="s">
        <v>4</v>
      </c>
      <c r="D4075" s="5" t="s">
        <v>31</v>
      </c>
      <c r="E4075" s="6">
        <v>45219</v>
      </c>
      <c r="F4075" s="5">
        <v>566.36</v>
      </c>
      <c r="G4075" s="5" t="s">
        <v>81</v>
      </c>
      <c r="H4075" s="6">
        <v>45221</v>
      </c>
    </row>
    <row r="4076" spans="1:8" x14ac:dyDescent="0.25">
      <c r="A4076" s="5">
        <v>4075</v>
      </c>
      <c r="B4076" s="5" t="s">
        <v>62</v>
      </c>
      <c r="C4076" s="5" t="s">
        <v>13</v>
      </c>
      <c r="D4076" s="5" t="s">
        <v>26</v>
      </c>
      <c r="E4076" s="6">
        <v>45026</v>
      </c>
      <c r="F4076" s="5">
        <v>539.64</v>
      </c>
      <c r="G4076" s="5" t="s">
        <v>81</v>
      </c>
      <c r="H4076" s="6">
        <v>45041</v>
      </c>
    </row>
    <row r="4077" spans="1:8" x14ac:dyDescent="0.25">
      <c r="A4077" s="5">
        <v>4076</v>
      </c>
      <c r="B4077" s="5" t="s">
        <v>46</v>
      </c>
      <c r="C4077" s="5" t="s">
        <v>5</v>
      </c>
      <c r="D4077" s="5" t="s">
        <v>29</v>
      </c>
      <c r="E4077" s="6">
        <v>45306</v>
      </c>
      <c r="F4077" s="5">
        <v>761.01</v>
      </c>
      <c r="G4077" s="5" t="s">
        <v>82</v>
      </c>
      <c r="H4077" s="5" t="s">
        <v>83</v>
      </c>
    </row>
    <row r="4078" spans="1:8" x14ac:dyDescent="0.25">
      <c r="A4078" s="5">
        <v>4077</v>
      </c>
      <c r="B4078" s="5" t="s">
        <v>48</v>
      </c>
      <c r="C4078" s="5" t="s">
        <v>2</v>
      </c>
      <c r="D4078" s="5" t="s">
        <v>32</v>
      </c>
      <c r="E4078" s="6">
        <v>45087</v>
      </c>
      <c r="F4078" s="5">
        <v>208.42</v>
      </c>
      <c r="G4078" s="5" t="s">
        <v>82</v>
      </c>
      <c r="H4078" s="5" t="s">
        <v>83</v>
      </c>
    </row>
    <row r="4079" spans="1:8" x14ac:dyDescent="0.25">
      <c r="A4079" s="5">
        <v>4078</v>
      </c>
      <c r="B4079" s="5" t="s">
        <v>66</v>
      </c>
      <c r="C4079" s="5" t="s">
        <v>14</v>
      </c>
      <c r="D4079" s="5" t="s">
        <v>29</v>
      </c>
      <c r="E4079" s="6">
        <v>44935</v>
      </c>
      <c r="F4079" s="5">
        <v>337.41</v>
      </c>
      <c r="G4079" s="5" t="s">
        <v>81</v>
      </c>
      <c r="H4079" s="6">
        <v>44953</v>
      </c>
    </row>
    <row r="4080" spans="1:8" x14ac:dyDescent="0.25">
      <c r="A4080" s="5">
        <v>4079</v>
      </c>
      <c r="B4080" s="5" t="s">
        <v>54</v>
      </c>
      <c r="C4080" s="5" t="s">
        <v>14</v>
      </c>
      <c r="D4080" s="5" t="s">
        <v>24</v>
      </c>
      <c r="E4080" s="6">
        <v>45367</v>
      </c>
      <c r="F4080" s="5">
        <v>923.87</v>
      </c>
      <c r="G4080" s="5" t="s">
        <v>81</v>
      </c>
      <c r="H4080" s="6">
        <v>45385</v>
      </c>
    </row>
    <row r="4081" spans="1:8" x14ac:dyDescent="0.25">
      <c r="A4081" s="5">
        <v>4080</v>
      </c>
      <c r="B4081" s="5" t="s">
        <v>56</v>
      </c>
      <c r="C4081" s="5" t="s">
        <v>13</v>
      </c>
      <c r="D4081" s="5" t="s">
        <v>31</v>
      </c>
      <c r="E4081" s="6">
        <v>45318</v>
      </c>
      <c r="F4081" s="5">
        <v>613.08000000000004</v>
      </c>
      <c r="G4081" s="5" t="s">
        <v>81</v>
      </c>
      <c r="H4081" s="6">
        <v>45333</v>
      </c>
    </row>
    <row r="4082" spans="1:8" x14ac:dyDescent="0.25">
      <c r="A4082" s="5">
        <v>4081</v>
      </c>
      <c r="B4082" s="5" t="s">
        <v>36</v>
      </c>
      <c r="C4082" s="5" t="s">
        <v>10</v>
      </c>
      <c r="D4082" s="5" t="s">
        <v>28</v>
      </c>
      <c r="E4082" s="6">
        <v>44841</v>
      </c>
      <c r="F4082" s="5">
        <v>797.85</v>
      </c>
      <c r="G4082" s="5" t="s">
        <v>82</v>
      </c>
      <c r="H4082" s="5" t="s">
        <v>83</v>
      </c>
    </row>
    <row r="4083" spans="1:8" x14ac:dyDescent="0.25">
      <c r="A4083" s="5">
        <v>4082</v>
      </c>
      <c r="B4083" s="5" t="s">
        <v>62</v>
      </c>
      <c r="C4083" s="5" t="s">
        <v>2</v>
      </c>
      <c r="D4083" s="5" t="s">
        <v>28</v>
      </c>
      <c r="E4083" s="6">
        <v>44936</v>
      </c>
      <c r="F4083" s="5">
        <v>744.77</v>
      </c>
      <c r="G4083" s="5" t="s">
        <v>82</v>
      </c>
      <c r="H4083" s="5" t="s">
        <v>83</v>
      </c>
    </row>
    <row r="4084" spans="1:8" x14ac:dyDescent="0.25">
      <c r="A4084" s="5">
        <v>4083</v>
      </c>
      <c r="B4084" s="5" t="s">
        <v>62</v>
      </c>
      <c r="C4084" s="5" t="s">
        <v>11</v>
      </c>
      <c r="D4084" s="5" t="s">
        <v>28</v>
      </c>
      <c r="E4084" s="6">
        <v>45467</v>
      </c>
      <c r="F4084" s="5">
        <v>782.31</v>
      </c>
      <c r="G4084" s="5" t="s">
        <v>81</v>
      </c>
      <c r="H4084" s="6">
        <v>45479</v>
      </c>
    </row>
    <row r="4085" spans="1:8" x14ac:dyDescent="0.25">
      <c r="A4085" s="5">
        <v>4084</v>
      </c>
      <c r="B4085" s="5" t="s">
        <v>40</v>
      </c>
      <c r="C4085" s="5" t="s">
        <v>5</v>
      </c>
      <c r="D4085" s="5" t="s">
        <v>33</v>
      </c>
      <c r="E4085" s="6">
        <v>45470</v>
      </c>
      <c r="F4085" s="5">
        <v>462.12</v>
      </c>
      <c r="G4085" s="5" t="s">
        <v>81</v>
      </c>
      <c r="H4085" s="6">
        <v>45474</v>
      </c>
    </row>
    <row r="4086" spans="1:8" x14ac:dyDescent="0.25">
      <c r="A4086" s="5">
        <v>4085</v>
      </c>
      <c r="B4086" s="5" t="s">
        <v>44</v>
      </c>
      <c r="C4086" s="5" t="s">
        <v>13</v>
      </c>
      <c r="D4086" s="5" t="s">
        <v>29</v>
      </c>
      <c r="E4086" s="6">
        <v>45444</v>
      </c>
      <c r="F4086" s="5">
        <v>566.14</v>
      </c>
      <c r="G4086" s="5" t="s">
        <v>82</v>
      </c>
      <c r="H4086" s="5" t="s">
        <v>83</v>
      </c>
    </row>
    <row r="4087" spans="1:8" x14ac:dyDescent="0.25">
      <c r="A4087" s="5">
        <v>4086</v>
      </c>
      <c r="B4087" s="5" t="s">
        <v>42</v>
      </c>
      <c r="C4087" s="5" t="s">
        <v>7</v>
      </c>
      <c r="D4087" s="5" t="s">
        <v>32</v>
      </c>
      <c r="E4087" s="6">
        <v>45041</v>
      </c>
      <c r="F4087" s="5">
        <v>259.23</v>
      </c>
      <c r="G4087" s="5" t="s">
        <v>81</v>
      </c>
      <c r="H4087" s="6">
        <v>45049</v>
      </c>
    </row>
    <row r="4088" spans="1:8" x14ac:dyDescent="0.25">
      <c r="A4088" s="5">
        <v>4087</v>
      </c>
      <c r="B4088" s="5" t="s">
        <v>66</v>
      </c>
      <c r="C4088" s="5" t="s">
        <v>10</v>
      </c>
      <c r="D4088" s="5" t="s">
        <v>28</v>
      </c>
      <c r="E4088" s="6">
        <v>45442</v>
      </c>
      <c r="F4088" s="5">
        <v>523.20000000000005</v>
      </c>
      <c r="G4088" s="5" t="s">
        <v>81</v>
      </c>
      <c r="H4088" s="6">
        <v>45448</v>
      </c>
    </row>
    <row r="4089" spans="1:8" x14ac:dyDescent="0.25">
      <c r="A4089" s="5">
        <v>4088</v>
      </c>
      <c r="B4089" s="5" t="s">
        <v>66</v>
      </c>
      <c r="C4089" s="5" t="s">
        <v>14</v>
      </c>
      <c r="D4089" s="5" t="s">
        <v>28</v>
      </c>
      <c r="E4089" s="6">
        <v>45235</v>
      </c>
      <c r="F4089" s="5">
        <v>596.09</v>
      </c>
      <c r="G4089" s="5" t="s">
        <v>81</v>
      </c>
      <c r="H4089" s="6">
        <v>45253</v>
      </c>
    </row>
    <row r="4090" spans="1:8" x14ac:dyDescent="0.25">
      <c r="A4090" s="5">
        <v>4089</v>
      </c>
      <c r="B4090" s="5" t="s">
        <v>40</v>
      </c>
      <c r="C4090" s="5" t="s">
        <v>15</v>
      </c>
      <c r="D4090" s="5" t="s">
        <v>30</v>
      </c>
      <c r="E4090" s="6">
        <v>45224</v>
      </c>
      <c r="F4090" s="5">
        <v>340.35</v>
      </c>
      <c r="G4090" s="5" t="s">
        <v>81</v>
      </c>
      <c r="H4090" s="6">
        <v>45244</v>
      </c>
    </row>
    <row r="4091" spans="1:8" x14ac:dyDescent="0.25">
      <c r="A4091" s="5">
        <v>4090</v>
      </c>
      <c r="B4091" s="5" t="s">
        <v>60</v>
      </c>
      <c r="C4091" s="5" t="s">
        <v>9</v>
      </c>
      <c r="D4091" s="5" t="s">
        <v>22</v>
      </c>
      <c r="E4091" s="6">
        <v>45201</v>
      </c>
      <c r="F4091" s="5">
        <v>427.01</v>
      </c>
      <c r="G4091" s="5" t="s">
        <v>81</v>
      </c>
      <c r="H4091" s="6">
        <v>45211</v>
      </c>
    </row>
    <row r="4092" spans="1:8" x14ac:dyDescent="0.25">
      <c r="A4092" s="5">
        <v>4091</v>
      </c>
      <c r="B4092" s="5" t="s">
        <v>66</v>
      </c>
      <c r="C4092" s="5" t="s">
        <v>4</v>
      </c>
      <c r="D4092" s="5" t="s">
        <v>20</v>
      </c>
      <c r="E4092" s="6">
        <v>45202</v>
      </c>
      <c r="F4092" s="5">
        <v>724.14</v>
      </c>
      <c r="G4092" s="5" t="s">
        <v>81</v>
      </c>
      <c r="H4092" s="6">
        <v>45204</v>
      </c>
    </row>
    <row r="4093" spans="1:8" x14ac:dyDescent="0.25">
      <c r="A4093" s="5">
        <v>4092</v>
      </c>
      <c r="B4093" s="5" t="s">
        <v>74</v>
      </c>
      <c r="C4093" s="5" t="s">
        <v>15</v>
      </c>
      <c r="D4093" s="5" t="s">
        <v>28</v>
      </c>
      <c r="E4093" s="6">
        <v>45189</v>
      </c>
      <c r="F4093" s="5">
        <v>370.6</v>
      </c>
      <c r="G4093" s="5" t="s">
        <v>82</v>
      </c>
      <c r="H4093" s="5" t="s">
        <v>83</v>
      </c>
    </row>
    <row r="4094" spans="1:8" x14ac:dyDescent="0.25">
      <c r="A4094" s="5">
        <v>4093</v>
      </c>
      <c r="B4094" s="5" t="s">
        <v>62</v>
      </c>
      <c r="C4094" s="5" t="s">
        <v>2</v>
      </c>
      <c r="D4094" s="5" t="s">
        <v>26</v>
      </c>
      <c r="E4094" s="6">
        <v>45499</v>
      </c>
      <c r="F4094" s="5">
        <v>237.51</v>
      </c>
      <c r="G4094" s="5" t="s">
        <v>81</v>
      </c>
      <c r="H4094" s="6">
        <v>45500</v>
      </c>
    </row>
    <row r="4095" spans="1:8" x14ac:dyDescent="0.25">
      <c r="A4095" s="5">
        <v>4094</v>
      </c>
      <c r="B4095" s="5" t="s">
        <v>58</v>
      </c>
      <c r="C4095" s="5" t="s">
        <v>15</v>
      </c>
      <c r="D4095" s="5" t="s">
        <v>20</v>
      </c>
      <c r="E4095" s="6">
        <v>45236</v>
      </c>
      <c r="F4095" s="5">
        <v>329.05</v>
      </c>
      <c r="G4095" s="5" t="s">
        <v>81</v>
      </c>
      <c r="H4095" s="6">
        <v>45256</v>
      </c>
    </row>
    <row r="4096" spans="1:8" x14ac:dyDescent="0.25">
      <c r="A4096" s="5">
        <v>4095</v>
      </c>
      <c r="B4096" s="5" t="s">
        <v>56</v>
      </c>
      <c r="C4096" s="5" t="s">
        <v>11</v>
      </c>
      <c r="D4096" s="5" t="s">
        <v>32</v>
      </c>
      <c r="E4096" s="6">
        <v>45037</v>
      </c>
      <c r="F4096" s="5">
        <v>152.94999999999999</v>
      </c>
      <c r="G4096" s="5" t="s">
        <v>81</v>
      </c>
      <c r="H4096" s="6">
        <v>45049</v>
      </c>
    </row>
    <row r="4097" spans="1:8" x14ac:dyDescent="0.25">
      <c r="A4097" s="5">
        <v>4096</v>
      </c>
      <c r="B4097" s="5" t="s">
        <v>46</v>
      </c>
      <c r="C4097" s="5" t="s">
        <v>4</v>
      </c>
      <c r="D4097" s="5" t="s">
        <v>28</v>
      </c>
      <c r="E4097" s="6">
        <v>45307</v>
      </c>
      <c r="F4097" s="5">
        <v>499.01</v>
      </c>
      <c r="G4097" s="5" t="s">
        <v>81</v>
      </c>
      <c r="H4097" s="6">
        <v>45309</v>
      </c>
    </row>
    <row r="4098" spans="1:8" x14ac:dyDescent="0.25">
      <c r="A4098" s="5">
        <v>4097</v>
      </c>
      <c r="B4098" s="5" t="s">
        <v>56</v>
      </c>
      <c r="C4098" s="5" t="s">
        <v>11</v>
      </c>
      <c r="D4098" s="5" t="s">
        <v>33</v>
      </c>
      <c r="E4098" s="6">
        <v>44883</v>
      </c>
      <c r="F4098" s="5">
        <v>720.83</v>
      </c>
      <c r="G4098" s="5" t="s">
        <v>81</v>
      </c>
      <c r="H4098" s="6">
        <v>44895</v>
      </c>
    </row>
    <row r="4099" spans="1:8" x14ac:dyDescent="0.25">
      <c r="A4099" s="5">
        <v>4098</v>
      </c>
      <c r="B4099" s="5" t="s">
        <v>68</v>
      </c>
      <c r="C4099" s="5" t="s">
        <v>15</v>
      </c>
      <c r="D4099" s="5" t="s">
        <v>20</v>
      </c>
      <c r="E4099" s="6">
        <v>45195</v>
      </c>
      <c r="F4099" s="5">
        <v>168.05</v>
      </c>
      <c r="G4099" s="5" t="s">
        <v>82</v>
      </c>
      <c r="H4099" s="5" t="s">
        <v>83</v>
      </c>
    </row>
    <row r="4100" spans="1:8" x14ac:dyDescent="0.25">
      <c r="A4100" s="5">
        <v>4099</v>
      </c>
      <c r="B4100" s="5" t="s">
        <v>56</v>
      </c>
      <c r="C4100" s="5" t="s">
        <v>7</v>
      </c>
      <c r="D4100" s="5" t="s">
        <v>33</v>
      </c>
      <c r="E4100" s="6">
        <v>45033</v>
      </c>
      <c r="F4100" s="5">
        <v>805.85</v>
      </c>
      <c r="G4100" s="5" t="s">
        <v>81</v>
      </c>
      <c r="H4100" s="6">
        <v>45041</v>
      </c>
    </row>
    <row r="4101" spans="1:8" x14ac:dyDescent="0.25">
      <c r="A4101" s="5">
        <v>4100</v>
      </c>
      <c r="B4101" s="5" t="s">
        <v>60</v>
      </c>
      <c r="C4101" s="5" t="s">
        <v>9</v>
      </c>
      <c r="D4101" s="5" t="s">
        <v>33</v>
      </c>
      <c r="E4101" s="6">
        <v>45236</v>
      </c>
      <c r="F4101" s="5">
        <v>539.59</v>
      </c>
      <c r="G4101" s="5" t="s">
        <v>81</v>
      </c>
      <c r="H4101" s="6">
        <v>45246</v>
      </c>
    </row>
    <row r="4102" spans="1:8" x14ac:dyDescent="0.25">
      <c r="A4102" s="5">
        <v>4101</v>
      </c>
      <c r="B4102" s="5" t="s">
        <v>54</v>
      </c>
      <c r="C4102" s="5" t="s">
        <v>14</v>
      </c>
      <c r="D4102" s="5" t="s">
        <v>22</v>
      </c>
      <c r="E4102" s="6">
        <v>45132</v>
      </c>
      <c r="F4102" s="5">
        <v>167.67</v>
      </c>
      <c r="G4102" s="5" t="s">
        <v>81</v>
      </c>
      <c r="H4102" s="6">
        <v>45150</v>
      </c>
    </row>
    <row r="4103" spans="1:8" x14ac:dyDescent="0.25">
      <c r="A4103" s="5">
        <v>4102</v>
      </c>
      <c r="B4103" s="5" t="s">
        <v>60</v>
      </c>
      <c r="C4103" s="5" t="s">
        <v>11</v>
      </c>
      <c r="D4103" s="5" t="s">
        <v>28</v>
      </c>
      <c r="E4103" s="6">
        <v>45114</v>
      </c>
      <c r="F4103" s="5">
        <v>452.46</v>
      </c>
      <c r="G4103" s="5" t="s">
        <v>81</v>
      </c>
      <c r="H4103" s="6">
        <v>45126</v>
      </c>
    </row>
    <row r="4104" spans="1:8" x14ac:dyDescent="0.25">
      <c r="A4104" s="5">
        <v>4103</v>
      </c>
      <c r="B4104" s="5" t="s">
        <v>58</v>
      </c>
      <c r="C4104" s="5" t="s">
        <v>2</v>
      </c>
      <c r="D4104" s="5" t="s">
        <v>33</v>
      </c>
      <c r="E4104" s="6">
        <v>45394</v>
      </c>
      <c r="F4104" s="5">
        <v>744.54</v>
      </c>
      <c r="G4104" s="5" t="s">
        <v>81</v>
      </c>
      <c r="H4104" s="6">
        <v>45395</v>
      </c>
    </row>
    <row r="4105" spans="1:8" x14ac:dyDescent="0.25">
      <c r="A4105" s="5">
        <v>4104</v>
      </c>
      <c r="B4105" s="5" t="s">
        <v>36</v>
      </c>
      <c r="C4105" s="5" t="s">
        <v>9</v>
      </c>
      <c r="D4105" s="5" t="s">
        <v>33</v>
      </c>
      <c r="E4105" s="6">
        <v>44956</v>
      </c>
      <c r="F4105" s="5">
        <v>815.6</v>
      </c>
      <c r="G4105" s="5" t="s">
        <v>81</v>
      </c>
      <c r="H4105" s="6">
        <v>44966</v>
      </c>
    </row>
    <row r="4106" spans="1:8" x14ac:dyDescent="0.25">
      <c r="A4106" s="5">
        <v>4105</v>
      </c>
      <c r="B4106" s="5" t="s">
        <v>66</v>
      </c>
      <c r="C4106" s="5" t="s">
        <v>10</v>
      </c>
      <c r="D4106" s="5" t="s">
        <v>33</v>
      </c>
      <c r="E4106" s="6">
        <v>45373</v>
      </c>
      <c r="F4106" s="5">
        <v>370.65</v>
      </c>
      <c r="G4106" s="5" t="s">
        <v>81</v>
      </c>
      <c r="H4106" s="6">
        <v>45379</v>
      </c>
    </row>
    <row r="4107" spans="1:8" x14ac:dyDescent="0.25">
      <c r="A4107" s="5">
        <v>4106</v>
      </c>
      <c r="B4107" s="5" t="s">
        <v>62</v>
      </c>
      <c r="C4107" s="5" t="s">
        <v>2</v>
      </c>
      <c r="D4107" s="5" t="s">
        <v>20</v>
      </c>
      <c r="E4107" s="6">
        <v>45231</v>
      </c>
      <c r="F4107" s="5">
        <v>733.57</v>
      </c>
      <c r="G4107" s="5" t="s">
        <v>82</v>
      </c>
      <c r="H4107" s="5" t="s">
        <v>83</v>
      </c>
    </row>
    <row r="4108" spans="1:8" x14ac:dyDescent="0.25">
      <c r="A4108" s="5">
        <v>4107</v>
      </c>
      <c r="B4108" s="5" t="s">
        <v>52</v>
      </c>
      <c r="C4108" s="5" t="s">
        <v>5</v>
      </c>
      <c r="D4108" s="5" t="s">
        <v>31</v>
      </c>
      <c r="E4108" s="6">
        <v>45188</v>
      </c>
      <c r="F4108" s="5">
        <v>416.49</v>
      </c>
      <c r="G4108" s="5" t="s">
        <v>82</v>
      </c>
      <c r="H4108" s="5" t="s">
        <v>83</v>
      </c>
    </row>
    <row r="4109" spans="1:8" x14ac:dyDescent="0.25">
      <c r="A4109" s="5">
        <v>4108</v>
      </c>
      <c r="B4109" s="5" t="s">
        <v>68</v>
      </c>
      <c r="C4109" s="5" t="s">
        <v>15</v>
      </c>
      <c r="D4109" s="5" t="s">
        <v>20</v>
      </c>
      <c r="E4109" s="6">
        <v>44856</v>
      </c>
      <c r="F4109" s="5">
        <v>357.91</v>
      </c>
      <c r="G4109" s="5" t="s">
        <v>82</v>
      </c>
      <c r="H4109" s="5" t="s">
        <v>83</v>
      </c>
    </row>
    <row r="4110" spans="1:8" x14ac:dyDescent="0.25">
      <c r="A4110" s="5">
        <v>4109</v>
      </c>
      <c r="B4110" s="5" t="s">
        <v>38</v>
      </c>
      <c r="C4110" s="5" t="s">
        <v>5</v>
      </c>
      <c r="D4110" s="5" t="s">
        <v>33</v>
      </c>
      <c r="E4110" s="6">
        <v>45425</v>
      </c>
      <c r="F4110" s="5">
        <v>765.56</v>
      </c>
      <c r="G4110" s="5" t="s">
        <v>81</v>
      </c>
      <c r="H4110" s="6">
        <v>45429</v>
      </c>
    </row>
    <row r="4111" spans="1:8" x14ac:dyDescent="0.25">
      <c r="A4111" s="5">
        <v>4110</v>
      </c>
      <c r="B4111" s="5" t="s">
        <v>48</v>
      </c>
      <c r="C4111" s="5" t="s">
        <v>9</v>
      </c>
      <c r="D4111" s="5" t="s">
        <v>33</v>
      </c>
      <c r="E4111" s="6">
        <v>45421</v>
      </c>
      <c r="F4111" s="5">
        <v>277.67</v>
      </c>
      <c r="G4111" s="5" t="s">
        <v>81</v>
      </c>
      <c r="H4111" s="6">
        <v>45431</v>
      </c>
    </row>
    <row r="4112" spans="1:8" x14ac:dyDescent="0.25">
      <c r="A4112" s="5">
        <v>4111</v>
      </c>
      <c r="B4112" s="5" t="s">
        <v>38</v>
      </c>
      <c r="C4112" s="5" t="s">
        <v>13</v>
      </c>
      <c r="D4112" s="5" t="s">
        <v>31</v>
      </c>
      <c r="E4112" s="6">
        <v>45005</v>
      </c>
      <c r="F4112" s="5">
        <v>289.39999999999998</v>
      </c>
      <c r="G4112" s="5" t="s">
        <v>81</v>
      </c>
      <c r="H4112" s="6">
        <v>45020</v>
      </c>
    </row>
    <row r="4113" spans="1:8" x14ac:dyDescent="0.25">
      <c r="A4113" s="5">
        <v>4112</v>
      </c>
      <c r="B4113" s="5" t="s">
        <v>70</v>
      </c>
      <c r="C4113" s="5" t="s">
        <v>7</v>
      </c>
      <c r="D4113" s="5" t="s">
        <v>22</v>
      </c>
      <c r="E4113" s="6">
        <v>45159</v>
      </c>
      <c r="F4113" s="5">
        <v>702.86</v>
      </c>
      <c r="G4113" s="5" t="s">
        <v>81</v>
      </c>
      <c r="H4113" s="6">
        <v>45167</v>
      </c>
    </row>
    <row r="4114" spans="1:8" x14ac:dyDescent="0.25">
      <c r="A4114" s="5">
        <v>4113</v>
      </c>
      <c r="B4114" s="5" t="s">
        <v>50</v>
      </c>
      <c r="C4114" s="5" t="s">
        <v>13</v>
      </c>
      <c r="D4114" s="5" t="s">
        <v>32</v>
      </c>
      <c r="E4114" s="6">
        <v>44808</v>
      </c>
      <c r="F4114" s="5">
        <v>968.36</v>
      </c>
      <c r="G4114" s="5" t="s">
        <v>82</v>
      </c>
      <c r="H4114" s="5" t="s">
        <v>83</v>
      </c>
    </row>
    <row r="4115" spans="1:8" x14ac:dyDescent="0.25">
      <c r="A4115" s="5">
        <v>4114</v>
      </c>
      <c r="B4115" s="5" t="s">
        <v>58</v>
      </c>
      <c r="C4115" s="5" t="s">
        <v>15</v>
      </c>
      <c r="D4115" s="5" t="s">
        <v>30</v>
      </c>
      <c r="E4115" s="6">
        <v>45187</v>
      </c>
      <c r="F4115" s="5">
        <v>338.36</v>
      </c>
      <c r="G4115" s="5" t="s">
        <v>82</v>
      </c>
      <c r="H4115" s="5" t="s">
        <v>83</v>
      </c>
    </row>
    <row r="4116" spans="1:8" x14ac:dyDescent="0.25">
      <c r="A4116" s="5">
        <v>4115</v>
      </c>
      <c r="B4116" s="5" t="s">
        <v>74</v>
      </c>
      <c r="C4116" s="5" t="s">
        <v>9</v>
      </c>
      <c r="D4116" s="5" t="s">
        <v>24</v>
      </c>
      <c r="E4116" s="6">
        <v>45023</v>
      </c>
      <c r="F4116" s="5">
        <v>821.66</v>
      </c>
      <c r="G4116" s="5" t="s">
        <v>81</v>
      </c>
      <c r="H4116" s="6">
        <v>45033</v>
      </c>
    </row>
    <row r="4117" spans="1:8" x14ac:dyDescent="0.25">
      <c r="A4117" s="5">
        <v>4116</v>
      </c>
      <c r="B4117" s="5" t="s">
        <v>60</v>
      </c>
      <c r="C4117" s="5" t="s">
        <v>9</v>
      </c>
      <c r="D4117" s="5" t="s">
        <v>28</v>
      </c>
      <c r="E4117" s="6">
        <v>45138</v>
      </c>
      <c r="F4117" s="5">
        <v>969.96</v>
      </c>
      <c r="G4117" s="5" t="s">
        <v>81</v>
      </c>
      <c r="H4117" s="6">
        <v>45148</v>
      </c>
    </row>
    <row r="4118" spans="1:8" x14ac:dyDescent="0.25">
      <c r="A4118" s="5">
        <v>4117</v>
      </c>
      <c r="B4118" s="5" t="s">
        <v>42</v>
      </c>
      <c r="C4118" s="5" t="s">
        <v>13</v>
      </c>
      <c r="D4118" s="5" t="s">
        <v>22</v>
      </c>
      <c r="E4118" s="6">
        <v>45020</v>
      </c>
      <c r="F4118" s="5">
        <v>846.91</v>
      </c>
      <c r="G4118" s="5" t="s">
        <v>82</v>
      </c>
      <c r="H4118" s="5" t="s">
        <v>83</v>
      </c>
    </row>
    <row r="4119" spans="1:8" x14ac:dyDescent="0.25">
      <c r="A4119" s="5">
        <v>4118</v>
      </c>
      <c r="B4119" s="5" t="s">
        <v>60</v>
      </c>
      <c r="C4119" s="5" t="s">
        <v>15</v>
      </c>
      <c r="D4119" s="5" t="s">
        <v>20</v>
      </c>
      <c r="E4119" s="6">
        <v>45241</v>
      </c>
      <c r="F4119" s="5">
        <v>670.9</v>
      </c>
      <c r="G4119" s="5" t="s">
        <v>81</v>
      </c>
      <c r="H4119" s="6">
        <v>45261</v>
      </c>
    </row>
    <row r="4120" spans="1:8" x14ac:dyDescent="0.25">
      <c r="A4120" s="5">
        <v>4119</v>
      </c>
      <c r="B4120" s="5" t="s">
        <v>42</v>
      </c>
      <c r="C4120" s="5" t="s">
        <v>4</v>
      </c>
      <c r="D4120" s="5" t="s">
        <v>31</v>
      </c>
      <c r="E4120" s="6">
        <v>44791</v>
      </c>
      <c r="F4120" s="5">
        <v>413.8</v>
      </c>
      <c r="G4120" s="5" t="s">
        <v>81</v>
      </c>
      <c r="H4120" s="6">
        <v>44793</v>
      </c>
    </row>
    <row r="4121" spans="1:8" x14ac:dyDescent="0.25">
      <c r="A4121" s="5">
        <v>4120</v>
      </c>
      <c r="B4121" s="5" t="s">
        <v>48</v>
      </c>
      <c r="C4121" s="5" t="s">
        <v>10</v>
      </c>
      <c r="D4121" s="5" t="s">
        <v>31</v>
      </c>
      <c r="E4121" s="6">
        <v>44855</v>
      </c>
      <c r="F4121" s="5">
        <v>918.96</v>
      </c>
      <c r="G4121" s="5" t="s">
        <v>81</v>
      </c>
      <c r="H4121" s="6">
        <v>44861</v>
      </c>
    </row>
    <row r="4122" spans="1:8" x14ac:dyDescent="0.25">
      <c r="A4122" s="5">
        <v>4121</v>
      </c>
      <c r="B4122" s="5" t="s">
        <v>40</v>
      </c>
      <c r="C4122" s="5" t="s">
        <v>13</v>
      </c>
      <c r="D4122" s="5" t="s">
        <v>28</v>
      </c>
      <c r="E4122" s="6">
        <v>45464</v>
      </c>
      <c r="F4122" s="5">
        <v>846.66</v>
      </c>
      <c r="G4122" s="5" t="s">
        <v>81</v>
      </c>
      <c r="H4122" s="6">
        <v>45479</v>
      </c>
    </row>
    <row r="4123" spans="1:8" x14ac:dyDescent="0.25">
      <c r="A4123" s="5">
        <v>4122</v>
      </c>
      <c r="B4123" s="5" t="s">
        <v>56</v>
      </c>
      <c r="C4123" s="5" t="s">
        <v>4</v>
      </c>
      <c r="D4123" s="5" t="s">
        <v>32</v>
      </c>
      <c r="E4123" s="6">
        <v>44986</v>
      </c>
      <c r="F4123" s="5">
        <v>524.66</v>
      </c>
      <c r="G4123" s="5" t="s">
        <v>82</v>
      </c>
      <c r="H4123" s="5" t="s">
        <v>83</v>
      </c>
    </row>
    <row r="4124" spans="1:8" x14ac:dyDescent="0.25">
      <c r="A4124" s="5">
        <v>4123</v>
      </c>
      <c r="B4124" s="5" t="s">
        <v>72</v>
      </c>
      <c r="C4124" s="5" t="s">
        <v>14</v>
      </c>
      <c r="D4124" s="5" t="s">
        <v>24</v>
      </c>
      <c r="E4124" s="6">
        <v>45476</v>
      </c>
      <c r="F4124" s="5">
        <v>882</v>
      </c>
      <c r="G4124" s="5" t="s">
        <v>81</v>
      </c>
      <c r="H4124" s="6">
        <v>45494</v>
      </c>
    </row>
    <row r="4125" spans="1:8" x14ac:dyDescent="0.25">
      <c r="A4125" s="5">
        <v>4124</v>
      </c>
      <c r="B4125" s="5" t="s">
        <v>54</v>
      </c>
      <c r="C4125" s="5" t="s">
        <v>10</v>
      </c>
      <c r="D4125" s="5" t="s">
        <v>32</v>
      </c>
      <c r="E4125" s="6">
        <v>44931</v>
      </c>
      <c r="F4125" s="5">
        <v>663.86</v>
      </c>
      <c r="G4125" s="5" t="s">
        <v>81</v>
      </c>
      <c r="H4125" s="6">
        <v>44937</v>
      </c>
    </row>
    <row r="4126" spans="1:8" x14ac:dyDescent="0.25">
      <c r="A4126" s="5">
        <v>4125</v>
      </c>
      <c r="B4126" s="5" t="s">
        <v>40</v>
      </c>
      <c r="C4126" s="5" t="s">
        <v>7</v>
      </c>
      <c r="D4126" s="5" t="s">
        <v>30</v>
      </c>
      <c r="E4126" s="6">
        <v>45208</v>
      </c>
      <c r="F4126" s="5">
        <v>278.97000000000003</v>
      </c>
      <c r="G4126" s="5" t="s">
        <v>81</v>
      </c>
      <c r="H4126" s="6">
        <v>45216</v>
      </c>
    </row>
    <row r="4127" spans="1:8" x14ac:dyDescent="0.25">
      <c r="A4127" s="5">
        <v>4126</v>
      </c>
      <c r="B4127" s="5" t="s">
        <v>38</v>
      </c>
      <c r="C4127" s="5" t="s">
        <v>13</v>
      </c>
      <c r="D4127" s="5" t="s">
        <v>28</v>
      </c>
      <c r="E4127" s="6">
        <v>44899</v>
      </c>
      <c r="F4127" s="5">
        <v>378.78</v>
      </c>
      <c r="G4127" s="5" t="s">
        <v>81</v>
      </c>
      <c r="H4127" s="6">
        <v>44914</v>
      </c>
    </row>
    <row r="4128" spans="1:8" x14ac:dyDescent="0.25">
      <c r="A4128" s="5">
        <v>4127</v>
      </c>
      <c r="B4128" s="5" t="s">
        <v>72</v>
      </c>
      <c r="C4128" s="5" t="s">
        <v>2</v>
      </c>
      <c r="D4128" s="5" t="s">
        <v>20</v>
      </c>
      <c r="E4128" s="6">
        <v>44990</v>
      </c>
      <c r="F4128" s="5">
        <v>800.91</v>
      </c>
      <c r="G4128" s="5" t="s">
        <v>81</v>
      </c>
      <c r="H4128" s="6">
        <v>44991</v>
      </c>
    </row>
    <row r="4129" spans="1:8" x14ac:dyDescent="0.25">
      <c r="A4129" s="5">
        <v>4128</v>
      </c>
      <c r="B4129" s="5" t="s">
        <v>62</v>
      </c>
      <c r="C4129" s="5" t="s">
        <v>5</v>
      </c>
      <c r="D4129" s="5" t="s">
        <v>26</v>
      </c>
      <c r="E4129" s="6">
        <v>45207</v>
      </c>
      <c r="F4129" s="5">
        <v>924.83</v>
      </c>
      <c r="G4129" s="5" t="s">
        <v>81</v>
      </c>
      <c r="H4129" s="6">
        <v>45211</v>
      </c>
    </row>
    <row r="4130" spans="1:8" x14ac:dyDescent="0.25">
      <c r="A4130" s="5">
        <v>4129</v>
      </c>
      <c r="B4130" s="5" t="s">
        <v>46</v>
      </c>
      <c r="C4130" s="5" t="s">
        <v>9</v>
      </c>
      <c r="D4130" s="5" t="s">
        <v>28</v>
      </c>
      <c r="E4130" s="6">
        <v>45186</v>
      </c>
      <c r="F4130" s="5">
        <v>905.73</v>
      </c>
      <c r="G4130" s="5" t="s">
        <v>82</v>
      </c>
      <c r="H4130" s="5" t="s">
        <v>83</v>
      </c>
    </row>
    <row r="4131" spans="1:8" x14ac:dyDescent="0.25">
      <c r="A4131" s="5">
        <v>4130</v>
      </c>
      <c r="B4131" s="5" t="s">
        <v>70</v>
      </c>
      <c r="C4131" s="5" t="s">
        <v>11</v>
      </c>
      <c r="D4131" s="5" t="s">
        <v>32</v>
      </c>
      <c r="E4131" s="6">
        <v>44793</v>
      </c>
      <c r="F4131" s="5">
        <v>348.38</v>
      </c>
      <c r="G4131" s="5" t="s">
        <v>82</v>
      </c>
      <c r="H4131" s="5" t="s">
        <v>83</v>
      </c>
    </row>
    <row r="4132" spans="1:8" x14ac:dyDescent="0.25">
      <c r="A4132" s="5">
        <v>4131</v>
      </c>
      <c r="B4132" s="5" t="s">
        <v>52</v>
      </c>
      <c r="C4132" s="5" t="s">
        <v>9</v>
      </c>
      <c r="D4132" s="5" t="s">
        <v>20</v>
      </c>
      <c r="E4132" s="6">
        <v>44812</v>
      </c>
      <c r="F4132" s="5">
        <v>814.42</v>
      </c>
      <c r="G4132" s="5" t="s">
        <v>82</v>
      </c>
      <c r="H4132" s="5" t="s">
        <v>83</v>
      </c>
    </row>
    <row r="4133" spans="1:8" x14ac:dyDescent="0.25">
      <c r="A4133" s="5">
        <v>4132</v>
      </c>
      <c r="B4133" s="5" t="s">
        <v>40</v>
      </c>
      <c r="C4133" s="5" t="s">
        <v>2</v>
      </c>
      <c r="D4133" s="5" t="s">
        <v>24</v>
      </c>
      <c r="E4133" s="6">
        <v>45448</v>
      </c>
      <c r="F4133" s="5">
        <v>222.09</v>
      </c>
      <c r="G4133" s="5" t="s">
        <v>81</v>
      </c>
      <c r="H4133" s="6">
        <v>45449</v>
      </c>
    </row>
    <row r="4134" spans="1:8" x14ac:dyDescent="0.25">
      <c r="A4134" s="5">
        <v>4133</v>
      </c>
      <c r="B4134" s="5" t="s">
        <v>56</v>
      </c>
      <c r="C4134" s="5" t="s">
        <v>5</v>
      </c>
      <c r="D4134" s="5" t="s">
        <v>20</v>
      </c>
      <c r="E4134" s="6">
        <v>45334</v>
      </c>
      <c r="F4134" s="5">
        <v>251.74</v>
      </c>
      <c r="G4134" s="5" t="s">
        <v>81</v>
      </c>
      <c r="H4134" s="6">
        <v>45338</v>
      </c>
    </row>
    <row r="4135" spans="1:8" x14ac:dyDescent="0.25">
      <c r="A4135" s="5">
        <v>4134</v>
      </c>
      <c r="B4135" s="5" t="s">
        <v>58</v>
      </c>
      <c r="C4135" s="5" t="s">
        <v>13</v>
      </c>
      <c r="D4135" s="5" t="s">
        <v>26</v>
      </c>
      <c r="E4135" s="6">
        <v>44930</v>
      </c>
      <c r="F4135" s="5">
        <v>568.24</v>
      </c>
      <c r="G4135" s="5" t="s">
        <v>82</v>
      </c>
      <c r="H4135" s="5" t="s">
        <v>83</v>
      </c>
    </row>
    <row r="4136" spans="1:8" x14ac:dyDescent="0.25">
      <c r="A4136" s="5">
        <v>4135</v>
      </c>
      <c r="B4136" s="5" t="s">
        <v>72</v>
      </c>
      <c r="C4136" s="5" t="s">
        <v>7</v>
      </c>
      <c r="D4136" s="5" t="s">
        <v>28</v>
      </c>
      <c r="E4136" s="6">
        <v>45147</v>
      </c>
      <c r="F4136" s="5">
        <v>474.44</v>
      </c>
      <c r="G4136" s="5" t="s">
        <v>82</v>
      </c>
      <c r="H4136" s="5" t="s">
        <v>83</v>
      </c>
    </row>
    <row r="4137" spans="1:8" x14ac:dyDescent="0.25">
      <c r="A4137" s="5">
        <v>4136</v>
      </c>
      <c r="B4137" s="5" t="s">
        <v>72</v>
      </c>
      <c r="C4137" s="5" t="s">
        <v>2</v>
      </c>
      <c r="D4137" s="5" t="s">
        <v>22</v>
      </c>
      <c r="E4137" s="6">
        <v>45130</v>
      </c>
      <c r="F4137" s="5">
        <v>765.31</v>
      </c>
      <c r="G4137" s="5" t="s">
        <v>81</v>
      </c>
      <c r="H4137" s="6">
        <v>45131</v>
      </c>
    </row>
    <row r="4138" spans="1:8" x14ac:dyDescent="0.25">
      <c r="A4138" s="5">
        <v>4137</v>
      </c>
      <c r="B4138" s="5" t="s">
        <v>60</v>
      </c>
      <c r="C4138" s="5" t="s">
        <v>2</v>
      </c>
      <c r="D4138" s="5" t="s">
        <v>28</v>
      </c>
      <c r="E4138" s="6">
        <v>45271</v>
      </c>
      <c r="F4138" s="5">
        <v>294.79000000000002</v>
      </c>
      <c r="G4138" s="5" t="s">
        <v>82</v>
      </c>
      <c r="H4138" s="5" t="s">
        <v>83</v>
      </c>
    </row>
    <row r="4139" spans="1:8" x14ac:dyDescent="0.25">
      <c r="A4139" s="5">
        <v>4138</v>
      </c>
      <c r="B4139" s="5" t="s">
        <v>46</v>
      </c>
      <c r="C4139" s="5" t="s">
        <v>9</v>
      </c>
      <c r="D4139" s="5" t="s">
        <v>24</v>
      </c>
      <c r="E4139" s="6">
        <v>45185</v>
      </c>
      <c r="F4139" s="5">
        <v>113.98</v>
      </c>
      <c r="G4139" s="5" t="s">
        <v>81</v>
      </c>
      <c r="H4139" s="6">
        <v>45195</v>
      </c>
    </row>
    <row r="4140" spans="1:8" x14ac:dyDescent="0.25">
      <c r="A4140" s="5">
        <v>4139</v>
      </c>
      <c r="B4140" s="5" t="s">
        <v>50</v>
      </c>
      <c r="C4140" s="5" t="s">
        <v>15</v>
      </c>
      <c r="D4140" s="5" t="s">
        <v>20</v>
      </c>
      <c r="E4140" s="6">
        <v>44851</v>
      </c>
      <c r="F4140" s="5">
        <v>876.44</v>
      </c>
      <c r="G4140" s="5" t="s">
        <v>81</v>
      </c>
      <c r="H4140" s="6">
        <v>44871</v>
      </c>
    </row>
    <row r="4141" spans="1:8" x14ac:dyDescent="0.25">
      <c r="A4141" s="5">
        <v>4140</v>
      </c>
      <c r="B4141" s="5" t="s">
        <v>54</v>
      </c>
      <c r="C4141" s="5" t="s">
        <v>14</v>
      </c>
      <c r="D4141" s="5" t="s">
        <v>20</v>
      </c>
      <c r="E4141" s="6">
        <v>45395</v>
      </c>
      <c r="F4141" s="5">
        <v>111.18</v>
      </c>
      <c r="G4141" s="5" t="s">
        <v>82</v>
      </c>
      <c r="H4141" s="5" t="s">
        <v>83</v>
      </c>
    </row>
    <row r="4142" spans="1:8" x14ac:dyDescent="0.25">
      <c r="A4142" s="5">
        <v>4141</v>
      </c>
      <c r="B4142" s="5" t="s">
        <v>64</v>
      </c>
      <c r="C4142" s="5" t="s">
        <v>15</v>
      </c>
      <c r="D4142" s="5" t="s">
        <v>30</v>
      </c>
      <c r="E4142" s="6">
        <v>44904</v>
      </c>
      <c r="F4142" s="5">
        <v>767.17</v>
      </c>
      <c r="G4142" s="5" t="s">
        <v>82</v>
      </c>
      <c r="H4142" s="5" t="s">
        <v>83</v>
      </c>
    </row>
    <row r="4143" spans="1:8" x14ac:dyDescent="0.25">
      <c r="A4143" s="5">
        <v>4142</v>
      </c>
      <c r="B4143" s="5" t="s">
        <v>66</v>
      </c>
      <c r="C4143" s="5" t="s">
        <v>14</v>
      </c>
      <c r="D4143" s="5" t="s">
        <v>30</v>
      </c>
      <c r="E4143" s="6">
        <v>44846</v>
      </c>
      <c r="F4143" s="5">
        <v>888.01</v>
      </c>
      <c r="G4143" s="5" t="s">
        <v>82</v>
      </c>
      <c r="H4143" s="5" t="s">
        <v>83</v>
      </c>
    </row>
    <row r="4144" spans="1:8" x14ac:dyDescent="0.25">
      <c r="A4144" s="5">
        <v>4143</v>
      </c>
      <c r="B4144" s="5" t="s">
        <v>58</v>
      </c>
      <c r="C4144" s="5" t="s">
        <v>2</v>
      </c>
      <c r="D4144" s="5" t="s">
        <v>31</v>
      </c>
      <c r="E4144" s="6">
        <v>45234</v>
      </c>
      <c r="F4144" s="5">
        <v>734.52</v>
      </c>
      <c r="G4144" s="5" t="s">
        <v>81</v>
      </c>
      <c r="H4144" s="6">
        <v>45235</v>
      </c>
    </row>
    <row r="4145" spans="1:8" x14ac:dyDescent="0.25">
      <c r="A4145" s="5">
        <v>4144</v>
      </c>
      <c r="B4145" s="5" t="s">
        <v>62</v>
      </c>
      <c r="C4145" s="5" t="s">
        <v>4</v>
      </c>
      <c r="D4145" s="5" t="s">
        <v>20</v>
      </c>
      <c r="E4145" s="6">
        <v>45081</v>
      </c>
      <c r="F4145" s="5">
        <v>665.07</v>
      </c>
      <c r="G4145" s="5" t="s">
        <v>81</v>
      </c>
      <c r="H4145" s="6">
        <v>45083</v>
      </c>
    </row>
    <row r="4146" spans="1:8" x14ac:dyDescent="0.25">
      <c r="A4146" s="5">
        <v>4145</v>
      </c>
      <c r="B4146" s="5" t="s">
        <v>44</v>
      </c>
      <c r="C4146" s="5" t="s">
        <v>9</v>
      </c>
      <c r="D4146" s="5" t="s">
        <v>22</v>
      </c>
      <c r="E4146" s="6">
        <v>45134</v>
      </c>
      <c r="F4146" s="5">
        <v>893.65</v>
      </c>
      <c r="G4146" s="5" t="s">
        <v>81</v>
      </c>
      <c r="H4146" s="6">
        <v>45144</v>
      </c>
    </row>
    <row r="4147" spans="1:8" x14ac:dyDescent="0.25">
      <c r="A4147" s="5">
        <v>4146</v>
      </c>
      <c r="B4147" s="5" t="s">
        <v>46</v>
      </c>
      <c r="C4147" s="5" t="s">
        <v>14</v>
      </c>
      <c r="D4147" s="5" t="s">
        <v>24</v>
      </c>
      <c r="E4147" s="6">
        <v>44780</v>
      </c>
      <c r="F4147" s="5">
        <v>609.38</v>
      </c>
      <c r="G4147" s="5" t="s">
        <v>82</v>
      </c>
      <c r="H4147" s="5" t="s">
        <v>83</v>
      </c>
    </row>
    <row r="4148" spans="1:8" x14ac:dyDescent="0.25">
      <c r="A4148" s="5">
        <v>4147</v>
      </c>
      <c r="B4148" s="5" t="s">
        <v>56</v>
      </c>
      <c r="C4148" s="5" t="s">
        <v>14</v>
      </c>
      <c r="D4148" s="5" t="s">
        <v>30</v>
      </c>
      <c r="E4148" s="6">
        <v>45144</v>
      </c>
      <c r="F4148" s="5">
        <v>262.24</v>
      </c>
      <c r="G4148" s="5" t="s">
        <v>82</v>
      </c>
      <c r="H4148" s="5" t="s">
        <v>83</v>
      </c>
    </row>
    <row r="4149" spans="1:8" x14ac:dyDescent="0.25">
      <c r="A4149" s="5">
        <v>4148</v>
      </c>
      <c r="B4149" s="5" t="s">
        <v>52</v>
      </c>
      <c r="C4149" s="5" t="s">
        <v>10</v>
      </c>
      <c r="D4149" s="5" t="s">
        <v>31</v>
      </c>
      <c r="E4149" s="6">
        <v>45364</v>
      </c>
      <c r="F4149" s="5">
        <v>508.34</v>
      </c>
      <c r="G4149" s="5" t="s">
        <v>81</v>
      </c>
      <c r="H4149" s="6">
        <v>45370</v>
      </c>
    </row>
    <row r="4150" spans="1:8" x14ac:dyDescent="0.25">
      <c r="A4150" s="5">
        <v>4149</v>
      </c>
      <c r="B4150" s="5" t="s">
        <v>38</v>
      </c>
      <c r="C4150" s="5" t="s">
        <v>15</v>
      </c>
      <c r="D4150" s="5" t="s">
        <v>31</v>
      </c>
      <c r="E4150" s="6">
        <v>45450</v>
      </c>
      <c r="F4150" s="5">
        <v>678.88</v>
      </c>
      <c r="G4150" s="5" t="s">
        <v>81</v>
      </c>
      <c r="H4150" s="6">
        <v>45470</v>
      </c>
    </row>
    <row r="4151" spans="1:8" x14ac:dyDescent="0.25">
      <c r="A4151" s="5">
        <v>4150</v>
      </c>
      <c r="B4151" s="5" t="s">
        <v>58</v>
      </c>
      <c r="C4151" s="5" t="s">
        <v>10</v>
      </c>
      <c r="D4151" s="5" t="s">
        <v>29</v>
      </c>
      <c r="E4151" s="6">
        <v>45204</v>
      </c>
      <c r="F4151" s="5">
        <v>120.01</v>
      </c>
      <c r="G4151" s="5" t="s">
        <v>82</v>
      </c>
      <c r="H4151" s="5" t="s">
        <v>83</v>
      </c>
    </row>
    <row r="4152" spans="1:8" x14ac:dyDescent="0.25">
      <c r="A4152" s="5">
        <v>4151</v>
      </c>
      <c r="B4152" s="5" t="s">
        <v>36</v>
      </c>
      <c r="C4152" s="5" t="s">
        <v>5</v>
      </c>
      <c r="D4152" s="5" t="s">
        <v>33</v>
      </c>
      <c r="E4152" s="6">
        <v>44855</v>
      </c>
      <c r="F4152" s="5">
        <v>708.57</v>
      </c>
      <c r="G4152" s="5" t="s">
        <v>82</v>
      </c>
      <c r="H4152" s="5" t="s">
        <v>83</v>
      </c>
    </row>
    <row r="4153" spans="1:8" x14ac:dyDescent="0.25">
      <c r="A4153" s="5">
        <v>4152</v>
      </c>
      <c r="B4153" s="5" t="s">
        <v>48</v>
      </c>
      <c r="C4153" s="5" t="s">
        <v>2</v>
      </c>
      <c r="D4153" s="5" t="s">
        <v>32</v>
      </c>
      <c r="E4153" s="6">
        <v>44955</v>
      </c>
      <c r="F4153" s="5">
        <v>375.31</v>
      </c>
      <c r="G4153" s="5" t="s">
        <v>82</v>
      </c>
      <c r="H4153" s="5" t="s">
        <v>83</v>
      </c>
    </row>
    <row r="4154" spans="1:8" x14ac:dyDescent="0.25">
      <c r="A4154" s="5">
        <v>4153</v>
      </c>
      <c r="B4154" s="5" t="s">
        <v>52</v>
      </c>
      <c r="C4154" s="5" t="s">
        <v>15</v>
      </c>
      <c r="D4154" s="5" t="s">
        <v>24</v>
      </c>
      <c r="E4154" s="6">
        <v>44948</v>
      </c>
      <c r="F4154" s="5">
        <v>628</v>
      </c>
      <c r="G4154" s="5" t="s">
        <v>81</v>
      </c>
      <c r="H4154" s="6">
        <v>44968</v>
      </c>
    </row>
    <row r="4155" spans="1:8" x14ac:dyDescent="0.25">
      <c r="A4155" s="5">
        <v>4154</v>
      </c>
      <c r="B4155" s="5" t="s">
        <v>74</v>
      </c>
      <c r="C4155" s="5" t="s">
        <v>7</v>
      </c>
      <c r="D4155" s="5" t="s">
        <v>20</v>
      </c>
      <c r="E4155" s="6">
        <v>45010</v>
      </c>
      <c r="F4155" s="5">
        <v>194.55</v>
      </c>
      <c r="G4155" s="5" t="s">
        <v>81</v>
      </c>
      <c r="H4155" s="6">
        <v>45018</v>
      </c>
    </row>
    <row r="4156" spans="1:8" x14ac:dyDescent="0.25">
      <c r="A4156" s="5">
        <v>4155</v>
      </c>
      <c r="B4156" s="5" t="s">
        <v>40</v>
      </c>
      <c r="C4156" s="5" t="s">
        <v>10</v>
      </c>
      <c r="D4156" s="5" t="s">
        <v>32</v>
      </c>
      <c r="E4156" s="6">
        <v>45451</v>
      </c>
      <c r="F4156" s="5">
        <v>959.3</v>
      </c>
      <c r="G4156" s="5" t="s">
        <v>82</v>
      </c>
      <c r="H4156" s="5" t="s">
        <v>83</v>
      </c>
    </row>
    <row r="4157" spans="1:8" x14ac:dyDescent="0.25">
      <c r="A4157" s="5">
        <v>4156</v>
      </c>
      <c r="B4157" s="5" t="s">
        <v>44</v>
      </c>
      <c r="C4157" s="5" t="s">
        <v>11</v>
      </c>
      <c r="D4157" s="5" t="s">
        <v>32</v>
      </c>
      <c r="E4157" s="6">
        <v>45026</v>
      </c>
      <c r="F4157" s="5">
        <v>991.64</v>
      </c>
      <c r="G4157" s="5" t="s">
        <v>82</v>
      </c>
      <c r="H4157" s="5" t="s">
        <v>83</v>
      </c>
    </row>
    <row r="4158" spans="1:8" x14ac:dyDescent="0.25">
      <c r="A4158" s="5">
        <v>4157</v>
      </c>
      <c r="B4158" s="5" t="s">
        <v>64</v>
      </c>
      <c r="C4158" s="5" t="s">
        <v>13</v>
      </c>
      <c r="D4158" s="5" t="s">
        <v>24</v>
      </c>
      <c r="E4158" s="6">
        <v>45063</v>
      </c>
      <c r="F4158" s="5">
        <v>136.91</v>
      </c>
      <c r="G4158" s="5" t="s">
        <v>81</v>
      </c>
      <c r="H4158" s="6">
        <v>45078</v>
      </c>
    </row>
    <row r="4159" spans="1:8" x14ac:dyDescent="0.25">
      <c r="A4159" s="5">
        <v>4158</v>
      </c>
      <c r="B4159" s="5" t="s">
        <v>60</v>
      </c>
      <c r="C4159" s="5" t="s">
        <v>10</v>
      </c>
      <c r="D4159" s="5" t="s">
        <v>26</v>
      </c>
      <c r="E4159" s="6">
        <v>45373</v>
      </c>
      <c r="F4159" s="5">
        <v>894.05</v>
      </c>
      <c r="G4159" s="5" t="s">
        <v>81</v>
      </c>
      <c r="H4159" s="6">
        <v>45379</v>
      </c>
    </row>
    <row r="4160" spans="1:8" x14ac:dyDescent="0.25">
      <c r="A4160" s="5">
        <v>4159</v>
      </c>
      <c r="B4160" s="5" t="s">
        <v>58</v>
      </c>
      <c r="C4160" s="5" t="s">
        <v>15</v>
      </c>
      <c r="D4160" s="5" t="s">
        <v>30</v>
      </c>
      <c r="E4160" s="6">
        <v>45368</v>
      </c>
      <c r="F4160" s="5">
        <v>709.39</v>
      </c>
      <c r="G4160" s="5" t="s">
        <v>81</v>
      </c>
      <c r="H4160" s="6">
        <v>45388</v>
      </c>
    </row>
    <row r="4161" spans="1:8" x14ac:dyDescent="0.25">
      <c r="A4161" s="5">
        <v>4160</v>
      </c>
      <c r="B4161" s="5" t="s">
        <v>70</v>
      </c>
      <c r="C4161" s="5" t="s">
        <v>2</v>
      </c>
      <c r="D4161" s="5" t="s">
        <v>26</v>
      </c>
      <c r="E4161" s="6">
        <v>45027</v>
      </c>
      <c r="F4161" s="5">
        <v>325.49</v>
      </c>
      <c r="G4161" s="5" t="s">
        <v>81</v>
      </c>
      <c r="H4161" s="6">
        <v>45028</v>
      </c>
    </row>
    <row r="4162" spans="1:8" x14ac:dyDescent="0.25">
      <c r="A4162" s="5">
        <v>4161</v>
      </c>
      <c r="B4162" s="5" t="s">
        <v>54</v>
      </c>
      <c r="C4162" s="5" t="s">
        <v>5</v>
      </c>
      <c r="D4162" s="5" t="s">
        <v>26</v>
      </c>
      <c r="E4162" s="6">
        <v>44987</v>
      </c>
      <c r="F4162" s="5">
        <v>354.77</v>
      </c>
      <c r="G4162" s="5" t="s">
        <v>81</v>
      </c>
      <c r="H4162" s="6">
        <v>44991</v>
      </c>
    </row>
    <row r="4163" spans="1:8" x14ac:dyDescent="0.25">
      <c r="A4163" s="5">
        <v>4162</v>
      </c>
      <c r="B4163" s="5" t="s">
        <v>46</v>
      </c>
      <c r="C4163" s="5" t="s">
        <v>7</v>
      </c>
      <c r="D4163" s="5" t="s">
        <v>31</v>
      </c>
      <c r="E4163" s="6">
        <v>45338</v>
      </c>
      <c r="F4163" s="5">
        <v>746.93</v>
      </c>
      <c r="G4163" s="5" t="s">
        <v>82</v>
      </c>
      <c r="H4163" s="5" t="s">
        <v>83</v>
      </c>
    </row>
    <row r="4164" spans="1:8" x14ac:dyDescent="0.25">
      <c r="A4164" s="5">
        <v>4163</v>
      </c>
      <c r="B4164" s="5" t="s">
        <v>52</v>
      </c>
      <c r="C4164" s="5" t="s">
        <v>14</v>
      </c>
      <c r="D4164" s="5" t="s">
        <v>20</v>
      </c>
      <c r="E4164" s="6">
        <v>45264</v>
      </c>
      <c r="F4164" s="5">
        <v>700.14</v>
      </c>
      <c r="G4164" s="5" t="s">
        <v>81</v>
      </c>
      <c r="H4164" s="6">
        <v>45282</v>
      </c>
    </row>
    <row r="4165" spans="1:8" x14ac:dyDescent="0.25">
      <c r="A4165" s="5">
        <v>4164</v>
      </c>
      <c r="B4165" s="5" t="s">
        <v>50</v>
      </c>
      <c r="C4165" s="5" t="s">
        <v>10</v>
      </c>
      <c r="D4165" s="5" t="s">
        <v>26</v>
      </c>
      <c r="E4165" s="6">
        <v>44961</v>
      </c>
      <c r="F4165" s="5">
        <v>673.19</v>
      </c>
      <c r="G4165" s="5" t="s">
        <v>81</v>
      </c>
      <c r="H4165" s="6">
        <v>44967</v>
      </c>
    </row>
    <row r="4166" spans="1:8" x14ac:dyDescent="0.25">
      <c r="A4166" s="5">
        <v>4165</v>
      </c>
      <c r="B4166" s="5" t="s">
        <v>44</v>
      </c>
      <c r="C4166" s="5" t="s">
        <v>5</v>
      </c>
      <c r="D4166" s="5" t="s">
        <v>32</v>
      </c>
      <c r="E4166" s="6">
        <v>44991</v>
      </c>
      <c r="F4166" s="5">
        <v>439.92</v>
      </c>
      <c r="G4166" s="5" t="s">
        <v>81</v>
      </c>
      <c r="H4166" s="6">
        <v>44995</v>
      </c>
    </row>
    <row r="4167" spans="1:8" x14ac:dyDescent="0.25">
      <c r="A4167" s="5">
        <v>4166</v>
      </c>
      <c r="B4167" s="5" t="s">
        <v>66</v>
      </c>
      <c r="C4167" s="5" t="s">
        <v>13</v>
      </c>
      <c r="D4167" s="5" t="s">
        <v>22</v>
      </c>
      <c r="E4167" s="6">
        <v>45060</v>
      </c>
      <c r="F4167" s="5">
        <v>287.17</v>
      </c>
      <c r="G4167" s="5" t="s">
        <v>82</v>
      </c>
      <c r="H4167" s="5" t="s">
        <v>83</v>
      </c>
    </row>
    <row r="4168" spans="1:8" x14ac:dyDescent="0.25">
      <c r="A4168" s="5">
        <v>4167</v>
      </c>
      <c r="B4168" s="5" t="s">
        <v>50</v>
      </c>
      <c r="C4168" s="5" t="s">
        <v>4</v>
      </c>
      <c r="D4168" s="5" t="s">
        <v>26</v>
      </c>
      <c r="E4168" s="6">
        <v>45245</v>
      </c>
      <c r="F4168" s="5">
        <v>989.79</v>
      </c>
      <c r="G4168" s="5" t="s">
        <v>81</v>
      </c>
      <c r="H4168" s="6">
        <v>45247</v>
      </c>
    </row>
    <row r="4169" spans="1:8" x14ac:dyDescent="0.25">
      <c r="A4169" s="5">
        <v>4168</v>
      </c>
      <c r="B4169" s="5" t="s">
        <v>46</v>
      </c>
      <c r="C4169" s="5" t="s">
        <v>2</v>
      </c>
      <c r="D4169" s="5" t="s">
        <v>24</v>
      </c>
      <c r="E4169" s="6">
        <v>45144</v>
      </c>
      <c r="F4169" s="5">
        <v>181.98</v>
      </c>
      <c r="G4169" s="5" t="s">
        <v>82</v>
      </c>
      <c r="H4169" s="5" t="s">
        <v>83</v>
      </c>
    </row>
    <row r="4170" spans="1:8" x14ac:dyDescent="0.25">
      <c r="A4170" s="5">
        <v>4169</v>
      </c>
      <c r="B4170" s="5" t="s">
        <v>50</v>
      </c>
      <c r="C4170" s="5" t="s">
        <v>14</v>
      </c>
      <c r="D4170" s="5" t="s">
        <v>29</v>
      </c>
      <c r="E4170" s="6">
        <v>44921</v>
      </c>
      <c r="F4170" s="5">
        <v>370.38</v>
      </c>
      <c r="G4170" s="5" t="s">
        <v>82</v>
      </c>
      <c r="H4170" s="5" t="s">
        <v>83</v>
      </c>
    </row>
    <row r="4171" spans="1:8" x14ac:dyDescent="0.25">
      <c r="A4171" s="5">
        <v>4170</v>
      </c>
      <c r="B4171" s="5" t="s">
        <v>36</v>
      </c>
      <c r="C4171" s="5" t="s">
        <v>4</v>
      </c>
      <c r="D4171" s="5" t="s">
        <v>33</v>
      </c>
      <c r="E4171" s="6">
        <v>44918</v>
      </c>
      <c r="F4171" s="5">
        <v>450.29</v>
      </c>
      <c r="G4171" s="5" t="s">
        <v>81</v>
      </c>
      <c r="H4171" s="6">
        <v>44920</v>
      </c>
    </row>
    <row r="4172" spans="1:8" x14ac:dyDescent="0.25">
      <c r="A4172" s="5">
        <v>4171</v>
      </c>
      <c r="B4172" s="5" t="s">
        <v>74</v>
      </c>
      <c r="C4172" s="5" t="s">
        <v>5</v>
      </c>
      <c r="D4172" s="5" t="s">
        <v>22</v>
      </c>
      <c r="E4172" s="6">
        <v>44973</v>
      </c>
      <c r="F4172" s="5">
        <v>155.01</v>
      </c>
      <c r="G4172" s="5" t="s">
        <v>82</v>
      </c>
      <c r="H4172" s="5" t="s">
        <v>83</v>
      </c>
    </row>
    <row r="4173" spans="1:8" x14ac:dyDescent="0.25">
      <c r="A4173" s="5">
        <v>4172</v>
      </c>
      <c r="B4173" s="5" t="s">
        <v>54</v>
      </c>
      <c r="C4173" s="5" t="s">
        <v>11</v>
      </c>
      <c r="D4173" s="5" t="s">
        <v>26</v>
      </c>
      <c r="E4173" s="6">
        <v>45308</v>
      </c>
      <c r="F4173" s="5">
        <v>720.9</v>
      </c>
      <c r="G4173" s="5" t="s">
        <v>81</v>
      </c>
      <c r="H4173" s="6">
        <v>45320</v>
      </c>
    </row>
    <row r="4174" spans="1:8" x14ac:dyDescent="0.25">
      <c r="A4174" s="5">
        <v>4173</v>
      </c>
      <c r="B4174" s="5" t="s">
        <v>56</v>
      </c>
      <c r="C4174" s="5" t="s">
        <v>13</v>
      </c>
      <c r="D4174" s="5" t="s">
        <v>24</v>
      </c>
      <c r="E4174" s="6">
        <v>44955</v>
      </c>
      <c r="F4174" s="5">
        <v>486.08</v>
      </c>
      <c r="G4174" s="5" t="s">
        <v>81</v>
      </c>
      <c r="H4174" s="6">
        <v>44970</v>
      </c>
    </row>
    <row r="4175" spans="1:8" x14ac:dyDescent="0.25">
      <c r="A4175" s="5">
        <v>4174</v>
      </c>
      <c r="B4175" s="5" t="s">
        <v>52</v>
      </c>
      <c r="C4175" s="5" t="s">
        <v>15</v>
      </c>
      <c r="D4175" s="5" t="s">
        <v>28</v>
      </c>
      <c r="E4175" s="6">
        <v>44792</v>
      </c>
      <c r="F4175" s="5">
        <v>628.34</v>
      </c>
      <c r="G4175" s="5" t="s">
        <v>81</v>
      </c>
      <c r="H4175" s="6">
        <v>44812</v>
      </c>
    </row>
    <row r="4176" spans="1:8" x14ac:dyDescent="0.25">
      <c r="A4176" s="5">
        <v>4175</v>
      </c>
      <c r="B4176" s="5" t="s">
        <v>36</v>
      </c>
      <c r="C4176" s="5" t="s">
        <v>13</v>
      </c>
      <c r="D4176" s="5" t="s">
        <v>20</v>
      </c>
      <c r="E4176" s="6">
        <v>44993</v>
      </c>
      <c r="F4176" s="5">
        <v>113.67</v>
      </c>
      <c r="G4176" s="5" t="s">
        <v>81</v>
      </c>
      <c r="H4176" s="6">
        <v>45008</v>
      </c>
    </row>
    <row r="4177" spans="1:8" x14ac:dyDescent="0.25">
      <c r="A4177" s="5">
        <v>4176</v>
      </c>
      <c r="B4177" s="5" t="s">
        <v>38</v>
      </c>
      <c r="C4177" s="5" t="s">
        <v>15</v>
      </c>
      <c r="D4177" s="5" t="s">
        <v>33</v>
      </c>
      <c r="E4177" s="6">
        <v>45390</v>
      </c>
      <c r="F4177" s="5">
        <v>890.28</v>
      </c>
      <c r="G4177" s="5" t="s">
        <v>81</v>
      </c>
      <c r="H4177" s="6">
        <v>45410</v>
      </c>
    </row>
    <row r="4178" spans="1:8" x14ac:dyDescent="0.25">
      <c r="A4178" s="5">
        <v>4177</v>
      </c>
      <c r="B4178" s="5" t="s">
        <v>68</v>
      </c>
      <c r="C4178" s="5" t="s">
        <v>5</v>
      </c>
      <c r="D4178" s="5" t="s">
        <v>26</v>
      </c>
      <c r="E4178" s="6">
        <v>45124</v>
      </c>
      <c r="F4178" s="5">
        <v>944.82</v>
      </c>
      <c r="G4178" s="5" t="s">
        <v>82</v>
      </c>
      <c r="H4178" s="5" t="s">
        <v>83</v>
      </c>
    </row>
    <row r="4179" spans="1:8" x14ac:dyDescent="0.25">
      <c r="A4179" s="5">
        <v>4178</v>
      </c>
      <c r="B4179" s="5" t="s">
        <v>42</v>
      </c>
      <c r="C4179" s="5" t="s">
        <v>14</v>
      </c>
      <c r="D4179" s="5" t="s">
        <v>32</v>
      </c>
      <c r="E4179" s="6">
        <v>44992</v>
      </c>
      <c r="F4179" s="5">
        <v>896.46</v>
      </c>
      <c r="G4179" s="5" t="s">
        <v>84</v>
      </c>
      <c r="H4179" s="5" t="s">
        <v>83</v>
      </c>
    </row>
    <row r="4180" spans="1:8" x14ac:dyDescent="0.25">
      <c r="A4180" s="5">
        <v>4179</v>
      </c>
      <c r="B4180" s="5" t="s">
        <v>62</v>
      </c>
      <c r="C4180" s="5" t="s">
        <v>9</v>
      </c>
      <c r="D4180" s="5" t="s">
        <v>26</v>
      </c>
      <c r="E4180" s="6">
        <v>45155</v>
      </c>
      <c r="F4180" s="5">
        <v>601.1</v>
      </c>
      <c r="G4180" s="5" t="s">
        <v>82</v>
      </c>
      <c r="H4180" s="5" t="s">
        <v>83</v>
      </c>
    </row>
    <row r="4181" spans="1:8" x14ac:dyDescent="0.25">
      <c r="A4181" s="5">
        <v>4180</v>
      </c>
      <c r="B4181" s="5" t="s">
        <v>74</v>
      </c>
      <c r="C4181" s="5" t="s">
        <v>9</v>
      </c>
      <c r="D4181" s="5" t="s">
        <v>24</v>
      </c>
      <c r="E4181" s="6">
        <v>44863</v>
      </c>
      <c r="F4181" s="5">
        <v>890.86</v>
      </c>
      <c r="G4181" s="5" t="s">
        <v>81</v>
      </c>
      <c r="H4181" s="6">
        <v>44873</v>
      </c>
    </row>
    <row r="4182" spans="1:8" x14ac:dyDescent="0.25">
      <c r="A4182" s="5">
        <v>4181</v>
      </c>
      <c r="B4182" s="5" t="s">
        <v>44</v>
      </c>
      <c r="C4182" s="5" t="s">
        <v>15</v>
      </c>
      <c r="D4182" s="5" t="s">
        <v>29</v>
      </c>
      <c r="E4182" s="6">
        <v>45094</v>
      </c>
      <c r="F4182" s="5">
        <v>755.45</v>
      </c>
      <c r="G4182" s="5" t="s">
        <v>84</v>
      </c>
      <c r="H4182" s="5" t="s">
        <v>83</v>
      </c>
    </row>
    <row r="4183" spans="1:8" x14ac:dyDescent="0.25">
      <c r="A4183" s="5">
        <v>4182</v>
      </c>
      <c r="B4183" s="5" t="s">
        <v>52</v>
      </c>
      <c r="C4183" s="5" t="s">
        <v>9</v>
      </c>
      <c r="D4183" s="5" t="s">
        <v>20</v>
      </c>
      <c r="E4183" s="6">
        <v>45158</v>
      </c>
      <c r="F4183" s="5">
        <v>428.92</v>
      </c>
      <c r="G4183" s="5" t="s">
        <v>81</v>
      </c>
      <c r="H4183" s="6">
        <v>45168</v>
      </c>
    </row>
    <row r="4184" spans="1:8" x14ac:dyDescent="0.25">
      <c r="A4184" s="5">
        <v>4183</v>
      </c>
      <c r="B4184" s="5" t="s">
        <v>36</v>
      </c>
      <c r="C4184" s="5" t="s">
        <v>14</v>
      </c>
      <c r="D4184" s="5" t="s">
        <v>31</v>
      </c>
      <c r="E4184" s="6">
        <v>45443</v>
      </c>
      <c r="F4184" s="5">
        <v>407.07</v>
      </c>
      <c r="G4184" s="5" t="s">
        <v>81</v>
      </c>
      <c r="H4184" s="6">
        <v>45461</v>
      </c>
    </row>
    <row r="4185" spans="1:8" x14ac:dyDescent="0.25">
      <c r="A4185" s="5">
        <v>4184</v>
      </c>
      <c r="B4185" s="5" t="s">
        <v>42</v>
      </c>
      <c r="C4185" s="5" t="s">
        <v>13</v>
      </c>
      <c r="D4185" s="5" t="s">
        <v>31</v>
      </c>
      <c r="E4185" s="6">
        <v>45087</v>
      </c>
      <c r="F4185" s="5">
        <v>435.64</v>
      </c>
      <c r="G4185" s="5" t="s">
        <v>84</v>
      </c>
      <c r="H4185" s="5" t="s">
        <v>83</v>
      </c>
    </row>
    <row r="4186" spans="1:8" x14ac:dyDescent="0.25">
      <c r="A4186" s="5">
        <v>4185</v>
      </c>
      <c r="B4186" s="5" t="s">
        <v>38</v>
      </c>
      <c r="C4186" s="5" t="s">
        <v>5</v>
      </c>
      <c r="D4186" s="5" t="s">
        <v>33</v>
      </c>
      <c r="E4186" s="6">
        <v>45161</v>
      </c>
      <c r="F4186" s="5">
        <v>555.66999999999996</v>
      </c>
      <c r="G4186" s="5" t="s">
        <v>81</v>
      </c>
      <c r="H4186" s="6">
        <v>45165</v>
      </c>
    </row>
    <row r="4187" spans="1:8" x14ac:dyDescent="0.25">
      <c r="A4187" s="5">
        <v>4186</v>
      </c>
      <c r="B4187" s="5" t="s">
        <v>72</v>
      </c>
      <c r="C4187" s="5" t="s">
        <v>2</v>
      </c>
      <c r="D4187" s="5" t="s">
        <v>33</v>
      </c>
      <c r="E4187" s="6">
        <v>45152</v>
      </c>
      <c r="F4187" s="5">
        <v>737.22</v>
      </c>
      <c r="G4187" s="5" t="s">
        <v>82</v>
      </c>
      <c r="H4187" s="5" t="s">
        <v>83</v>
      </c>
    </row>
    <row r="4188" spans="1:8" x14ac:dyDescent="0.25">
      <c r="A4188" s="5">
        <v>4187</v>
      </c>
      <c r="B4188" s="5" t="s">
        <v>42</v>
      </c>
      <c r="C4188" s="5" t="s">
        <v>11</v>
      </c>
      <c r="D4188" s="5" t="s">
        <v>24</v>
      </c>
      <c r="E4188" s="6">
        <v>45142</v>
      </c>
      <c r="F4188" s="5">
        <v>234.73</v>
      </c>
      <c r="G4188" s="5" t="s">
        <v>81</v>
      </c>
      <c r="H4188" s="6">
        <v>45154</v>
      </c>
    </row>
    <row r="4189" spans="1:8" x14ac:dyDescent="0.25">
      <c r="A4189" s="5">
        <v>4188</v>
      </c>
      <c r="B4189" s="5" t="s">
        <v>74</v>
      </c>
      <c r="C4189" s="5" t="s">
        <v>7</v>
      </c>
      <c r="D4189" s="5" t="s">
        <v>32</v>
      </c>
      <c r="E4189" s="6">
        <v>44926</v>
      </c>
      <c r="F4189" s="5">
        <v>521.11</v>
      </c>
      <c r="G4189" s="5" t="s">
        <v>81</v>
      </c>
      <c r="H4189" s="6">
        <v>44934</v>
      </c>
    </row>
    <row r="4190" spans="1:8" x14ac:dyDescent="0.25">
      <c r="A4190" s="5">
        <v>4189</v>
      </c>
      <c r="B4190" s="5" t="s">
        <v>52</v>
      </c>
      <c r="C4190" s="5" t="s">
        <v>2</v>
      </c>
      <c r="D4190" s="5" t="s">
        <v>30</v>
      </c>
      <c r="E4190" s="6">
        <v>45169</v>
      </c>
      <c r="F4190" s="5">
        <v>836.9</v>
      </c>
      <c r="G4190" s="5" t="s">
        <v>84</v>
      </c>
      <c r="H4190" s="5" t="s">
        <v>83</v>
      </c>
    </row>
    <row r="4191" spans="1:8" x14ac:dyDescent="0.25">
      <c r="A4191" s="5">
        <v>4190</v>
      </c>
      <c r="B4191" s="5" t="s">
        <v>66</v>
      </c>
      <c r="C4191" s="5" t="s">
        <v>11</v>
      </c>
      <c r="D4191" s="5" t="s">
        <v>20</v>
      </c>
      <c r="E4191" s="6">
        <v>44804</v>
      </c>
      <c r="F4191" s="5">
        <v>906.72</v>
      </c>
      <c r="G4191" s="5" t="s">
        <v>81</v>
      </c>
      <c r="H4191" s="6">
        <v>44816</v>
      </c>
    </row>
    <row r="4192" spans="1:8" x14ac:dyDescent="0.25">
      <c r="A4192" s="5">
        <v>4191</v>
      </c>
      <c r="B4192" s="5" t="s">
        <v>74</v>
      </c>
      <c r="C4192" s="5" t="s">
        <v>15</v>
      </c>
      <c r="D4192" s="5" t="s">
        <v>30</v>
      </c>
      <c r="E4192" s="6">
        <v>44958</v>
      </c>
      <c r="F4192" s="5">
        <v>246.18</v>
      </c>
      <c r="G4192" s="5" t="s">
        <v>82</v>
      </c>
      <c r="H4192" s="5" t="s">
        <v>83</v>
      </c>
    </row>
    <row r="4193" spans="1:8" x14ac:dyDescent="0.25">
      <c r="A4193" s="5">
        <v>4192</v>
      </c>
      <c r="B4193" s="5" t="s">
        <v>62</v>
      </c>
      <c r="C4193" s="5" t="s">
        <v>9</v>
      </c>
      <c r="D4193" s="5" t="s">
        <v>22</v>
      </c>
      <c r="E4193" s="6">
        <v>45489</v>
      </c>
      <c r="F4193" s="5">
        <v>696.07</v>
      </c>
      <c r="G4193" s="5" t="s">
        <v>81</v>
      </c>
      <c r="H4193" s="6">
        <v>45499</v>
      </c>
    </row>
    <row r="4194" spans="1:8" x14ac:dyDescent="0.25">
      <c r="A4194" s="5">
        <v>4193</v>
      </c>
      <c r="B4194" s="5" t="s">
        <v>52</v>
      </c>
      <c r="C4194" s="5" t="s">
        <v>10</v>
      </c>
      <c r="D4194" s="5" t="s">
        <v>24</v>
      </c>
      <c r="E4194" s="6">
        <v>45179</v>
      </c>
      <c r="F4194" s="5">
        <v>488.03</v>
      </c>
      <c r="G4194" s="5" t="s">
        <v>81</v>
      </c>
      <c r="H4194" s="6">
        <v>45185</v>
      </c>
    </row>
    <row r="4195" spans="1:8" x14ac:dyDescent="0.25">
      <c r="A4195" s="5">
        <v>4194</v>
      </c>
      <c r="B4195" s="5" t="s">
        <v>52</v>
      </c>
      <c r="C4195" s="5" t="s">
        <v>13</v>
      </c>
      <c r="D4195" s="5" t="s">
        <v>33</v>
      </c>
      <c r="E4195" s="6">
        <v>45328</v>
      </c>
      <c r="F4195" s="5">
        <v>425.69</v>
      </c>
      <c r="G4195" s="5" t="s">
        <v>81</v>
      </c>
      <c r="H4195" s="6">
        <v>45343</v>
      </c>
    </row>
    <row r="4196" spans="1:8" x14ac:dyDescent="0.25">
      <c r="A4196" s="5">
        <v>4195</v>
      </c>
      <c r="B4196" s="5" t="s">
        <v>54</v>
      </c>
      <c r="C4196" s="5" t="s">
        <v>7</v>
      </c>
      <c r="D4196" s="5" t="s">
        <v>28</v>
      </c>
      <c r="E4196" s="6">
        <v>45231</v>
      </c>
      <c r="F4196" s="5">
        <v>816.81</v>
      </c>
      <c r="G4196" s="5" t="s">
        <v>81</v>
      </c>
      <c r="H4196" s="6">
        <v>45239</v>
      </c>
    </row>
    <row r="4197" spans="1:8" x14ac:dyDescent="0.25">
      <c r="A4197" s="5">
        <v>4196</v>
      </c>
      <c r="B4197" s="5" t="s">
        <v>42</v>
      </c>
      <c r="C4197" s="5" t="s">
        <v>9</v>
      </c>
      <c r="D4197" s="5" t="s">
        <v>24</v>
      </c>
      <c r="E4197" s="6">
        <v>44787</v>
      </c>
      <c r="F4197" s="5">
        <v>270.79000000000002</v>
      </c>
      <c r="G4197" s="5" t="s">
        <v>84</v>
      </c>
      <c r="H4197" s="5" t="s">
        <v>83</v>
      </c>
    </row>
    <row r="4198" spans="1:8" x14ac:dyDescent="0.25">
      <c r="A4198" s="5">
        <v>4197</v>
      </c>
      <c r="B4198" s="5" t="s">
        <v>60</v>
      </c>
      <c r="C4198" s="5" t="s">
        <v>14</v>
      </c>
      <c r="D4198" s="5" t="s">
        <v>24</v>
      </c>
      <c r="E4198" s="6">
        <v>44909</v>
      </c>
      <c r="F4198" s="5">
        <v>708.14</v>
      </c>
      <c r="G4198" s="5" t="s">
        <v>84</v>
      </c>
      <c r="H4198" s="5" t="s">
        <v>83</v>
      </c>
    </row>
    <row r="4199" spans="1:8" x14ac:dyDescent="0.25">
      <c r="A4199" s="5">
        <v>4198</v>
      </c>
      <c r="B4199" s="5" t="s">
        <v>58</v>
      </c>
      <c r="C4199" s="5" t="s">
        <v>14</v>
      </c>
      <c r="D4199" s="5" t="s">
        <v>31</v>
      </c>
      <c r="E4199" s="6">
        <v>45374</v>
      </c>
      <c r="F4199" s="5">
        <v>360.67</v>
      </c>
      <c r="G4199" s="5" t="s">
        <v>82</v>
      </c>
      <c r="H4199" s="5" t="s">
        <v>83</v>
      </c>
    </row>
    <row r="4200" spans="1:8" x14ac:dyDescent="0.25">
      <c r="A4200" s="5">
        <v>4199</v>
      </c>
      <c r="B4200" s="5" t="s">
        <v>50</v>
      </c>
      <c r="C4200" s="5" t="s">
        <v>7</v>
      </c>
      <c r="D4200" s="5" t="s">
        <v>26</v>
      </c>
      <c r="E4200" s="6">
        <v>45240</v>
      </c>
      <c r="F4200" s="5">
        <v>114.76</v>
      </c>
      <c r="G4200" s="5" t="s">
        <v>84</v>
      </c>
      <c r="H4200" s="5" t="s">
        <v>83</v>
      </c>
    </row>
    <row r="4201" spans="1:8" x14ac:dyDescent="0.25">
      <c r="A4201" s="5">
        <v>4200</v>
      </c>
      <c r="B4201" s="5" t="s">
        <v>40</v>
      </c>
      <c r="C4201" s="5" t="s">
        <v>15</v>
      </c>
      <c r="D4201" s="5" t="s">
        <v>26</v>
      </c>
      <c r="E4201" s="6">
        <v>45099</v>
      </c>
      <c r="F4201" s="5">
        <v>306.63</v>
      </c>
      <c r="G4201" s="5" t="s">
        <v>84</v>
      </c>
      <c r="H4201" s="5" t="s">
        <v>83</v>
      </c>
    </row>
    <row r="4202" spans="1:8" x14ac:dyDescent="0.25">
      <c r="A4202" s="5">
        <v>4201</v>
      </c>
      <c r="B4202" s="5" t="s">
        <v>56</v>
      </c>
      <c r="C4202" s="5" t="s">
        <v>15</v>
      </c>
      <c r="D4202" s="5" t="s">
        <v>24</v>
      </c>
      <c r="E4202" s="6">
        <v>45166</v>
      </c>
      <c r="F4202" s="5">
        <v>218.01</v>
      </c>
      <c r="G4202" s="5" t="s">
        <v>82</v>
      </c>
      <c r="H4202" s="5" t="s">
        <v>83</v>
      </c>
    </row>
    <row r="4203" spans="1:8" x14ac:dyDescent="0.25">
      <c r="A4203" s="5">
        <v>4202</v>
      </c>
      <c r="B4203" s="5" t="s">
        <v>66</v>
      </c>
      <c r="C4203" s="5" t="s">
        <v>2</v>
      </c>
      <c r="D4203" s="5" t="s">
        <v>26</v>
      </c>
      <c r="E4203" s="6">
        <v>45393</v>
      </c>
      <c r="F4203" s="5">
        <v>833.12</v>
      </c>
      <c r="G4203" s="5" t="s">
        <v>81</v>
      </c>
      <c r="H4203" s="6">
        <v>45394</v>
      </c>
    </row>
    <row r="4204" spans="1:8" x14ac:dyDescent="0.25">
      <c r="A4204" s="5">
        <v>4203</v>
      </c>
      <c r="B4204" s="5" t="s">
        <v>52</v>
      </c>
      <c r="C4204" s="5" t="s">
        <v>5</v>
      </c>
      <c r="D4204" s="5" t="s">
        <v>20</v>
      </c>
      <c r="E4204" s="6">
        <v>44808</v>
      </c>
      <c r="F4204" s="5">
        <v>278.39</v>
      </c>
      <c r="G4204" s="5" t="s">
        <v>81</v>
      </c>
      <c r="H4204" s="6">
        <v>44812</v>
      </c>
    </row>
    <row r="4205" spans="1:8" x14ac:dyDescent="0.25">
      <c r="A4205" s="5">
        <v>4204</v>
      </c>
      <c r="B4205" s="5" t="s">
        <v>56</v>
      </c>
      <c r="C4205" s="5" t="s">
        <v>2</v>
      </c>
      <c r="D4205" s="5" t="s">
        <v>30</v>
      </c>
      <c r="E4205" s="6">
        <v>44939</v>
      </c>
      <c r="F4205" s="5">
        <v>109</v>
      </c>
      <c r="G4205" s="5" t="s">
        <v>84</v>
      </c>
      <c r="H4205" s="5" t="s">
        <v>83</v>
      </c>
    </row>
    <row r="4206" spans="1:8" x14ac:dyDescent="0.25">
      <c r="A4206" s="5">
        <v>4205</v>
      </c>
      <c r="B4206" s="5" t="s">
        <v>74</v>
      </c>
      <c r="C4206" s="5" t="s">
        <v>14</v>
      </c>
      <c r="D4206" s="5" t="s">
        <v>26</v>
      </c>
      <c r="E4206" s="6">
        <v>45272</v>
      </c>
      <c r="F4206" s="5">
        <v>134.31</v>
      </c>
      <c r="G4206" s="5" t="s">
        <v>82</v>
      </c>
      <c r="H4206" s="5" t="s">
        <v>83</v>
      </c>
    </row>
    <row r="4207" spans="1:8" x14ac:dyDescent="0.25">
      <c r="A4207" s="5">
        <v>4206</v>
      </c>
      <c r="B4207" s="5" t="s">
        <v>46</v>
      </c>
      <c r="C4207" s="5" t="s">
        <v>7</v>
      </c>
      <c r="D4207" s="5" t="s">
        <v>30</v>
      </c>
      <c r="E4207" s="6">
        <v>45189</v>
      </c>
      <c r="F4207" s="5">
        <v>475.44</v>
      </c>
      <c r="G4207" s="5" t="s">
        <v>84</v>
      </c>
      <c r="H4207" s="5" t="s">
        <v>83</v>
      </c>
    </row>
    <row r="4208" spans="1:8" x14ac:dyDescent="0.25">
      <c r="A4208" s="5">
        <v>4207</v>
      </c>
      <c r="B4208" s="5" t="s">
        <v>44</v>
      </c>
      <c r="C4208" s="5" t="s">
        <v>14</v>
      </c>
      <c r="D4208" s="5" t="s">
        <v>30</v>
      </c>
      <c r="E4208" s="6">
        <v>45310</v>
      </c>
      <c r="F4208" s="5">
        <v>637.47</v>
      </c>
      <c r="G4208" s="5" t="s">
        <v>82</v>
      </c>
      <c r="H4208" s="5" t="s">
        <v>83</v>
      </c>
    </row>
    <row r="4209" spans="1:8" x14ac:dyDescent="0.25">
      <c r="A4209" s="5">
        <v>4208</v>
      </c>
      <c r="B4209" s="5" t="s">
        <v>62</v>
      </c>
      <c r="C4209" s="5" t="s">
        <v>14</v>
      </c>
      <c r="D4209" s="5" t="s">
        <v>24</v>
      </c>
      <c r="E4209" s="6">
        <v>45118</v>
      </c>
      <c r="F4209" s="5">
        <v>750.43</v>
      </c>
      <c r="G4209" s="5" t="s">
        <v>84</v>
      </c>
      <c r="H4209" s="5" t="s">
        <v>83</v>
      </c>
    </row>
    <row r="4210" spans="1:8" x14ac:dyDescent="0.25">
      <c r="A4210" s="5">
        <v>4209</v>
      </c>
      <c r="B4210" s="5" t="s">
        <v>40</v>
      </c>
      <c r="C4210" s="5" t="s">
        <v>4</v>
      </c>
      <c r="D4210" s="5" t="s">
        <v>30</v>
      </c>
      <c r="E4210" s="6">
        <v>45377</v>
      </c>
      <c r="F4210" s="5">
        <v>489.73</v>
      </c>
      <c r="G4210" s="5" t="s">
        <v>81</v>
      </c>
      <c r="H4210" s="6">
        <v>45379</v>
      </c>
    </row>
    <row r="4211" spans="1:8" x14ac:dyDescent="0.25">
      <c r="A4211" s="5">
        <v>4210</v>
      </c>
      <c r="B4211" s="5" t="s">
        <v>40</v>
      </c>
      <c r="C4211" s="5" t="s">
        <v>5</v>
      </c>
      <c r="D4211" s="5" t="s">
        <v>24</v>
      </c>
      <c r="E4211" s="6">
        <v>45299</v>
      </c>
      <c r="F4211" s="5">
        <v>112.95</v>
      </c>
      <c r="G4211" s="5" t="s">
        <v>84</v>
      </c>
      <c r="H4211" s="5" t="s">
        <v>83</v>
      </c>
    </row>
    <row r="4212" spans="1:8" x14ac:dyDescent="0.25">
      <c r="A4212" s="5">
        <v>4211</v>
      </c>
      <c r="B4212" s="5" t="s">
        <v>66</v>
      </c>
      <c r="C4212" s="5" t="s">
        <v>11</v>
      </c>
      <c r="D4212" s="5" t="s">
        <v>33</v>
      </c>
      <c r="E4212" s="6">
        <v>45028</v>
      </c>
      <c r="F4212" s="5">
        <v>471.96</v>
      </c>
      <c r="G4212" s="5" t="s">
        <v>81</v>
      </c>
      <c r="H4212" s="6">
        <v>45040</v>
      </c>
    </row>
    <row r="4213" spans="1:8" x14ac:dyDescent="0.25">
      <c r="A4213" s="5">
        <v>4212</v>
      </c>
      <c r="B4213" s="5" t="s">
        <v>46</v>
      </c>
      <c r="C4213" s="5" t="s">
        <v>13</v>
      </c>
      <c r="D4213" s="5" t="s">
        <v>22</v>
      </c>
      <c r="E4213" s="6">
        <v>44993</v>
      </c>
      <c r="F4213" s="5">
        <v>443.73</v>
      </c>
      <c r="G4213" s="5" t="s">
        <v>84</v>
      </c>
      <c r="H4213" s="5" t="s">
        <v>83</v>
      </c>
    </row>
    <row r="4214" spans="1:8" x14ac:dyDescent="0.25">
      <c r="A4214" s="5">
        <v>4213</v>
      </c>
      <c r="B4214" s="5" t="s">
        <v>42</v>
      </c>
      <c r="C4214" s="5" t="s">
        <v>9</v>
      </c>
      <c r="D4214" s="5" t="s">
        <v>26</v>
      </c>
      <c r="E4214" s="6">
        <v>45289</v>
      </c>
      <c r="F4214" s="5">
        <v>431.02</v>
      </c>
      <c r="G4214" s="5" t="s">
        <v>81</v>
      </c>
      <c r="H4214" s="6">
        <v>45299</v>
      </c>
    </row>
    <row r="4215" spans="1:8" x14ac:dyDescent="0.25">
      <c r="A4215" s="5">
        <v>4214</v>
      </c>
      <c r="B4215" s="5" t="s">
        <v>68</v>
      </c>
      <c r="C4215" s="5" t="s">
        <v>2</v>
      </c>
      <c r="D4215" s="5" t="s">
        <v>33</v>
      </c>
      <c r="E4215" s="6">
        <v>45374</v>
      </c>
      <c r="F4215" s="5">
        <v>781.03</v>
      </c>
      <c r="G4215" s="5" t="s">
        <v>82</v>
      </c>
      <c r="H4215" s="5" t="s">
        <v>83</v>
      </c>
    </row>
    <row r="4216" spans="1:8" x14ac:dyDescent="0.25">
      <c r="A4216" s="5">
        <v>4215</v>
      </c>
      <c r="B4216" s="5" t="s">
        <v>66</v>
      </c>
      <c r="C4216" s="5" t="s">
        <v>13</v>
      </c>
      <c r="D4216" s="5" t="s">
        <v>31</v>
      </c>
      <c r="E4216" s="6">
        <v>45396</v>
      </c>
      <c r="F4216" s="5">
        <v>584.54</v>
      </c>
      <c r="G4216" s="5" t="s">
        <v>84</v>
      </c>
      <c r="H4216" s="5" t="s">
        <v>83</v>
      </c>
    </row>
    <row r="4217" spans="1:8" x14ac:dyDescent="0.25">
      <c r="A4217" s="5">
        <v>4216</v>
      </c>
      <c r="B4217" s="5" t="s">
        <v>62</v>
      </c>
      <c r="C4217" s="5" t="s">
        <v>9</v>
      </c>
      <c r="D4217" s="5" t="s">
        <v>32</v>
      </c>
      <c r="E4217" s="6">
        <v>45432</v>
      </c>
      <c r="F4217" s="5">
        <v>863.47</v>
      </c>
      <c r="G4217" s="5" t="s">
        <v>82</v>
      </c>
      <c r="H4217" s="5" t="s">
        <v>83</v>
      </c>
    </row>
    <row r="4218" spans="1:8" x14ac:dyDescent="0.25">
      <c r="A4218" s="5">
        <v>4217</v>
      </c>
      <c r="B4218" s="5" t="s">
        <v>72</v>
      </c>
      <c r="C4218" s="5" t="s">
        <v>13</v>
      </c>
      <c r="D4218" s="5" t="s">
        <v>24</v>
      </c>
      <c r="E4218" s="6">
        <v>45056</v>
      </c>
      <c r="F4218" s="5">
        <v>114.63</v>
      </c>
      <c r="G4218" s="5" t="s">
        <v>84</v>
      </c>
      <c r="H4218" s="5" t="s">
        <v>83</v>
      </c>
    </row>
    <row r="4219" spans="1:8" x14ac:dyDescent="0.25">
      <c r="A4219" s="5">
        <v>4218</v>
      </c>
      <c r="B4219" s="5" t="s">
        <v>58</v>
      </c>
      <c r="C4219" s="5" t="s">
        <v>15</v>
      </c>
      <c r="D4219" s="5" t="s">
        <v>33</v>
      </c>
      <c r="E4219" s="6">
        <v>45392</v>
      </c>
      <c r="F4219" s="5">
        <v>860.6</v>
      </c>
      <c r="G4219" s="5" t="s">
        <v>84</v>
      </c>
      <c r="H4219" s="5" t="s">
        <v>83</v>
      </c>
    </row>
    <row r="4220" spans="1:8" x14ac:dyDescent="0.25">
      <c r="A4220" s="5">
        <v>4219</v>
      </c>
      <c r="B4220" s="5" t="s">
        <v>54</v>
      </c>
      <c r="C4220" s="5" t="s">
        <v>7</v>
      </c>
      <c r="D4220" s="5" t="s">
        <v>28</v>
      </c>
      <c r="E4220" s="6">
        <v>45381</v>
      </c>
      <c r="F4220" s="5">
        <v>504.83</v>
      </c>
      <c r="G4220" s="5" t="s">
        <v>82</v>
      </c>
      <c r="H4220" s="5" t="s">
        <v>83</v>
      </c>
    </row>
    <row r="4221" spans="1:8" x14ac:dyDescent="0.25">
      <c r="A4221" s="5">
        <v>4220</v>
      </c>
      <c r="B4221" s="5" t="s">
        <v>50</v>
      </c>
      <c r="C4221" s="5" t="s">
        <v>15</v>
      </c>
      <c r="D4221" s="5" t="s">
        <v>32</v>
      </c>
      <c r="E4221" s="6">
        <v>45029</v>
      </c>
      <c r="F4221" s="5">
        <v>158.19</v>
      </c>
      <c r="G4221" s="5" t="s">
        <v>84</v>
      </c>
      <c r="H4221" s="5" t="s">
        <v>83</v>
      </c>
    </row>
    <row r="4222" spans="1:8" x14ac:dyDescent="0.25">
      <c r="A4222" s="5">
        <v>4221</v>
      </c>
      <c r="B4222" s="5" t="s">
        <v>46</v>
      </c>
      <c r="C4222" s="5" t="s">
        <v>2</v>
      </c>
      <c r="D4222" s="5" t="s">
        <v>26</v>
      </c>
      <c r="E4222" s="6">
        <v>45461</v>
      </c>
      <c r="F4222" s="5">
        <v>204.88</v>
      </c>
      <c r="G4222" s="5" t="s">
        <v>82</v>
      </c>
      <c r="H4222" s="5" t="s">
        <v>83</v>
      </c>
    </row>
    <row r="4223" spans="1:8" x14ac:dyDescent="0.25">
      <c r="A4223" s="5">
        <v>4222</v>
      </c>
      <c r="B4223" s="5" t="s">
        <v>52</v>
      </c>
      <c r="C4223" s="5" t="s">
        <v>15</v>
      </c>
      <c r="D4223" s="5" t="s">
        <v>22</v>
      </c>
      <c r="E4223" s="6">
        <v>45336</v>
      </c>
      <c r="F4223" s="5">
        <v>789.37</v>
      </c>
      <c r="G4223" s="5" t="s">
        <v>84</v>
      </c>
      <c r="H4223" s="5" t="s">
        <v>83</v>
      </c>
    </row>
    <row r="4224" spans="1:8" x14ac:dyDescent="0.25">
      <c r="A4224" s="5">
        <v>4223</v>
      </c>
      <c r="B4224" s="5" t="s">
        <v>74</v>
      </c>
      <c r="C4224" s="5" t="s">
        <v>9</v>
      </c>
      <c r="D4224" s="5" t="s">
        <v>24</v>
      </c>
      <c r="E4224" s="6">
        <v>45368</v>
      </c>
      <c r="F4224" s="5">
        <v>750.42</v>
      </c>
      <c r="G4224" s="5" t="s">
        <v>81</v>
      </c>
      <c r="H4224" s="6">
        <v>45378</v>
      </c>
    </row>
    <row r="4225" spans="1:8" x14ac:dyDescent="0.25">
      <c r="A4225" s="5">
        <v>4224</v>
      </c>
      <c r="B4225" s="5" t="s">
        <v>44</v>
      </c>
      <c r="C4225" s="5" t="s">
        <v>2</v>
      </c>
      <c r="D4225" s="5" t="s">
        <v>33</v>
      </c>
      <c r="E4225" s="6">
        <v>45094</v>
      </c>
      <c r="F4225" s="5">
        <v>363.87</v>
      </c>
      <c r="G4225" s="5" t="s">
        <v>82</v>
      </c>
      <c r="H4225" s="5" t="s">
        <v>83</v>
      </c>
    </row>
    <row r="4226" spans="1:8" x14ac:dyDescent="0.25">
      <c r="A4226" s="5">
        <v>4225</v>
      </c>
      <c r="B4226" s="5" t="s">
        <v>72</v>
      </c>
      <c r="C4226" s="5" t="s">
        <v>5</v>
      </c>
      <c r="D4226" s="5" t="s">
        <v>29</v>
      </c>
      <c r="E4226" s="6">
        <v>45402</v>
      </c>
      <c r="F4226" s="5">
        <v>184.57</v>
      </c>
      <c r="G4226" s="5" t="s">
        <v>84</v>
      </c>
      <c r="H4226" s="5" t="s">
        <v>83</v>
      </c>
    </row>
    <row r="4227" spans="1:8" x14ac:dyDescent="0.25">
      <c r="A4227" s="5">
        <v>4226</v>
      </c>
      <c r="B4227" s="5" t="s">
        <v>50</v>
      </c>
      <c r="C4227" s="5" t="s">
        <v>13</v>
      </c>
      <c r="D4227" s="5" t="s">
        <v>28</v>
      </c>
      <c r="E4227" s="6">
        <v>45416</v>
      </c>
      <c r="F4227" s="5">
        <v>659.78</v>
      </c>
      <c r="G4227" s="5" t="s">
        <v>82</v>
      </c>
      <c r="H4227" s="5" t="s">
        <v>83</v>
      </c>
    </row>
    <row r="4228" spans="1:8" x14ac:dyDescent="0.25">
      <c r="A4228" s="5">
        <v>4227</v>
      </c>
      <c r="B4228" s="5" t="s">
        <v>74</v>
      </c>
      <c r="C4228" s="5" t="s">
        <v>5</v>
      </c>
      <c r="D4228" s="5" t="s">
        <v>31</v>
      </c>
      <c r="E4228" s="6">
        <v>44823</v>
      </c>
      <c r="F4228" s="5">
        <v>654.25</v>
      </c>
      <c r="G4228" s="5" t="s">
        <v>81</v>
      </c>
      <c r="H4228" s="6">
        <v>44827</v>
      </c>
    </row>
    <row r="4229" spans="1:8" x14ac:dyDescent="0.25">
      <c r="A4229" s="5">
        <v>4228</v>
      </c>
      <c r="B4229" s="5" t="s">
        <v>50</v>
      </c>
      <c r="C4229" s="5" t="s">
        <v>9</v>
      </c>
      <c r="D4229" s="5" t="s">
        <v>22</v>
      </c>
      <c r="E4229" s="6">
        <v>45308</v>
      </c>
      <c r="F4229" s="5">
        <v>556.08000000000004</v>
      </c>
      <c r="G4229" s="5" t="s">
        <v>84</v>
      </c>
      <c r="H4229" s="5" t="s">
        <v>83</v>
      </c>
    </row>
    <row r="4230" spans="1:8" x14ac:dyDescent="0.25">
      <c r="A4230" s="5">
        <v>4229</v>
      </c>
      <c r="B4230" s="5" t="s">
        <v>56</v>
      </c>
      <c r="C4230" s="5" t="s">
        <v>9</v>
      </c>
      <c r="D4230" s="5" t="s">
        <v>20</v>
      </c>
      <c r="E4230" s="6">
        <v>45028</v>
      </c>
      <c r="F4230" s="5">
        <v>829.88</v>
      </c>
      <c r="G4230" s="5" t="s">
        <v>81</v>
      </c>
      <c r="H4230" s="6">
        <v>45038</v>
      </c>
    </row>
    <row r="4231" spans="1:8" x14ac:dyDescent="0.25">
      <c r="A4231" s="5">
        <v>4230</v>
      </c>
      <c r="B4231" s="5" t="s">
        <v>52</v>
      </c>
      <c r="C4231" s="5" t="s">
        <v>15</v>
      </c>
      <c r="D4231" s="5" t="s">
        <v>24</v>
      </c>
      <c r="E4231" s="6">
        <v>44987</v>
      </c>
      <c r="F4231" s="5">
        <v>753.79</v>
      </c>
      <c r="G4231" s="5" t="s">
        <v>81</v>
      </c>
      <c r="H4231" s="6">
        <v>45007</v>
      </c>
    </row>
    <row r="4232" spans="1:8" x14ac:dyDescent="0.25">
      <c r="A4232" s="5">
        <v>4231</v>
      </c>
      <c r="B4232" s="5" t="s">
        <v>50</v>
      </c>
      <c r="C4232" s="5" t="s">
        <v>14</v>
      </c>
      <c r="D4232" s="5" t="s">
        <v>30</v>
      </c>
      <c r="E4232" s="6">
        <v>44944</v>
      </c>
      <c r="F4232" s="5">
        <v>409.86</v>
      </c>
      <c r="G4232" s="5" t="s">
        <v>81</v>
      </c>
      <c r="H4232" s="6">
        <v>44962</v>
      </c>
    </row>
    <row r="4233" spans="1:8" x14ac:dyDescent="0.25">
      <c r="A4233" s="5">
        <v>4232</v>
      </c>
      <c r="B4233" s="5" t="s">
        <v>68</v>
      </c>
      <c r="C4233" s="5" t="s">
        <v>11</v>
      </c>
      <c r="D4233" s="5" t="s">
        <v>24</v>
      </c>
      <c r="E4233" s="6">
        <v>45169</v>
      </c>
      <c r="F4233" s="5">
        <v>479.42</v>
      </c>
      <c r="G4233" s="5" t="s">
        <v>81</v>
      </c>
      <c r="H4233" s="6">
        <v>45181</v>
      </c>
    </row>
    <row r="4234" spans="1:8" x14ac:dyDescent="0.25">
      <c r="A4234" s="5">
        <v>4233</v>
      </c>
      <c r="B4234" s="5" t="s">
        <v>54</v>
      </c>
      <c r="C4234" s="5" t="s">
        <v>15</v>
      </c>
      <c r="D4234" s="5" t="s">
        <v>29</v>
      </c>
      <c r="E4234" s="6">
        <v>45261</v>
      </c>
      <c r="F4234" s="5">
        <v>766.2</v>
      </c>
      <c r="G4234" s="5" t="s">
        <v>81</v>
      </c>
      <c r="H4234" s="6">
        <v>45281</v>
      </c>
    </row>
    <row r="4235" spans="1:8" x14ac:dyDescent="0.25">
      <c r="A4235" s="5">
        <v>4234</v>
      </c>
      <c r="B4235" s="5" t="s">
        <v>70</v>
      </c>
      <c r="C4235" s="5" t="s">
        <v>2</v>
      </c>
      <c r="D4235" s="5" t="s">
        <v>29</v>
      </c>
      <c r="E4235" s="6">
        <v>45195</v>
      </c>
      <c r="F4235" s="5">
        <v>544.47</v>
      </c>
      <c r="G4235" s="5" t="s">
        <v>84</v>
      </c>
      <c r="H4235" s="5" t="s">
        <v>83</v>
      </c>
    </row>
    <row r="4236" spans="1:8" x14ac:dyDescent="0.25">
      <c r="A4236" s="5">
        <v>4235</v>
      </c>
      <c r="B4236" s="5" t="s">
        <v>40</v>
      </c>
      <c r="C4236" s="5" t="s">
        <v>14</v>
      </c>
      <c r="D4236" s="5" t="s">
        <v>24</v>
      </c>
      <c r="E4236" s="6">
        <v>45316</v>
      </c>
      <c r="F4236" s="5">
        <v>766.66</v>
      </c>
      <c r="G4236" s="5" t="s">
        <v>84</v>
      </c>
      <c r="H4236" s="5" t="s">
        <v>83</v>
      </c>
    </row>
    <row r="4237" spans="1:8" x14ac:dyDescent="0.25">
      <c r="A4237" s="5">
        <v>4236</v>
      </c>
      <c r="B4237" s="5" t="s">
        <v>54</v>
      </c>
      <c r="C4237" s="5" t="s">
        <v>11</v>
      </c>
      <c r="D4237" s="5" t="s">
        <v>29</v>
      </c>
      <c r="E4237" s="6">
        <v>45453</v>
      </c>
      <c r="F4237" s="5">
        <v>460.61</v>
      </c>
      <c r="G4237" s="5" t="s">
        <v>81</v>
      </c>
      <c r="H4237" s="6">
        <v>45465</v>
      </c>
    </row>
    <row r="4238" spans="1:8" x14ac:dyDescent="0.25">
      <c r="A4238" s="5">
        <v>4237</v>
      </c>
      <c r="B4238" s="5" t="s">
        <v>62</v>
      </c>
      <c r="C4238" s="5" t="s">
        <v>4</v>
      </c>
      <c r="D4238" s="5" t="s">
        <v>33</v>
      </c>
      <c r="E4238" s="6">
        <v>45020</v>
      </c>
      <c r="F4238" s="5">
        <v>767.86</v>
      </c>
      <c r="G4238" s="5" t="s">
        <v>81</v>
      </c>
      <c r="H4238" s="6">
        <v>45022</v>
      </c>
    </row>
    <row r="4239" spans="1:8" x14ac:dyDescent="0.25">
      <c r="A4239" s="5">
        <v>4238</v>
      </c>
      <c r="B4239" s="5" t="s">
        <v>50</v>
      </c>
      <c r="C4239" s="5" t="s">
        <v>10</v>
      </c>
      <c r="D4239" s="5" t="s">
        <v>32</v>
      </c>
      <c r="E4239" s="6">
        <v>45306</v>
      </c>
      <c r="F4239" s="5">
        <v>291.04000000000002</v>
      </c>
      <c r="G4239" s="5" t="s">
        <v>82</v>
      </c>
      <c r="H4239" s="5" t="s">
        <v>83</v>
      </c>
    </row>
    <row r="4240" spans="1:8" x14ac:dyDescent="0.25">
      <c r="A4240" s="5">
        <v>4239</v>
      </c>
      <c r="B4240" s="5" t="s">
        <v>70</v>
      </c>
      <c r="C4240" s="5" t="s">
        <v>4</v>
      </c>
      <c r="D4240" s="5" t="s">
        <v>24</v>
      </c>
      <c r="E4240" s="6">
        <v>45016</v>
      </c>
      <c r="F4240" s="5">
        <v>354.81</v>
      </c>
      <c r="G4240" s="5" t="s">
        <v>81</v>
      </c>
      <c r="H4240" s="6">
        <v>45018</v>
      </c>
    </row>
    <row r="4241" spans="1:8" x14ac:dyDescent="0.25">
      <c r="A4241" s="5">
        <v>4240</v>
      </c>
      <c r="B4241" s="5" t="s">
        <v>38</v>
      </c>
      <c r="C4241" s="5" t="s">
        <v>4</v>
      </c>
      <c r="D4241" s="5" t="s">
        <v>28</v>
      </c>
      <c r="E4241" s="6">
        <v>44930</v>
      </c>
      <c r="F4241" s="5">
        <v>166.92</v>
      </c>
      <c r="G4241" s="5" t="s">
        <v>82</v>
      </c>
      <c r="H4241" s="5" t="s">
        <v>83</v>
      </c>
    </row>
    <row r="4242" spans="1:8" x14ac:dyDescent="0.25">
      <c r="A4242" s="5">
        <v>4241</v>
      </c>
      <c r="B4242" s="5" t="s">
        <v>44</v>
      </c>
      <c r="C4242" s="5" t="s">
        <v>2</v>
      </c>
      <c r="D4242" s="5" t="s">
        <v>26</v>
      </c>
      <c r="E4242" s="6">
        <v>45338</v>
      </c>
      <c r="F4242" s="5">
        <v>525.9</v>
      </c>
      <c r="G4242" s="5" t="s">
        <v>84</v>
      </c>
      <c r="H4242" s="5" t="s">
        <v>83</v>
      </c>
    </row>
    <row r="4243" spans="1:8" x14ac:dyDescent="0.25">
      <c r="A4243" s="5">
        <v>4242</v>
      </c>
      <c r="B4243" s="5" t="s">
        <v>58</v>
      </c>
      <c r="C4243" s="5" t="s">
        <v>2</v>
      </c>
      <c r="D4243" s="5" t="s">
        <v>31</v>
      </c>
      <c r="E4243" s="6">
        <v>45161</v>
      </c>
      <c r="F4243" s="5">
        <v>336.13</v>
      </c>
      <c r="G4243" s="5" t="s">
        <v>84</v>
      </c>
      <c r="H4243" s="5" t="s">
        <v>83</v>
      </c>
    </row>
    <row r="4244" spans="1:8" x14ac:dyDescent="0.25">
      <c r="A4244" s="5">
        <v>4243</v>
      </c>
      <c r="B4244" s="5" t="s">
        <v>66</v>
      </c>
      <c r="C4244" s="5" t="s">
        <v>4</v>
      </c>
      <c r="D4244" s="5" t="s">
        <v>20</v>
      </c>
      <c r="E4244" s="6">
        <v>44852</v>
      </c>
      <c r="F4244" s="5">
        <v>479.52</v>
      </c>
      <c r="G4244" s="5" t="s">
        <v>81</v>
      </c>
      <c r="H4244" s="6">
        <v>44854</v>
      </c>
    </row>
    <row r="4245" spans="1:8" x14ac:dyDescent="0.25">
      <c r="A4245" s="5">
        <v>4244</v>
      </c>
      <c r="B4245" s="5" t="s">
        <v>58</v>
      </c>
      <c r="C4245" s="5" t="s">
        <v>14</v>
      </c>
      <c r="D4245" s="5" t="s">
        <v>22</v>
      </c>
      <c r="E4245" s="6">
        <v>45096</v>
      </c>
      <c r="F4245" s="5">
        <v>127.18</v>
      </c>
      <c r="G4245" s="5" t="s">
        <v>84</v>
      </c>
      <c r="H4245" s="5" t="s">
        <v>83</v>
      </c>
    </row>
    <row r="4246" spans="1:8" x14ac:dyDescent="0.25">
      <c r="A4246" s="5">
        <v>4245</v>
      </c>
      <c r="B4246" s="5" t="s">
        <v>44</v>
      </c>
      <c r="C4246" s="5" t="s">
        <v>7</v>
      </c>
      <c r="D4246" s="5" t="s">
        <v>24</v>
      </c>
      <c r="E4246" s="6">
        <v>45448</v>
      </c>
      <c r="F4246" s="5">
        <v>875.97</v>
      </c>
      <c r="G4246" s="5" t="s">
        <v>82</v>
      </c>
      <c r="H4246" s="5" t="s">
        <v>83</v>
      </c>
    </row>
    <row r="4247" spans="1:8" x14ac:dyDescent="0.25">
      <c r="A4247" s="5">
        <v>4246</v>
      </c>
      <c r="B4247" s="5" t="s">
        <v>40</v>
      </c>
      <c r="C4247" s="5" t="s">
        <v>2</v>
      </c>
      <c r="D4247" s="5" t="s">
        <v>30</v>
      </c>
      <c r="E4247" s="6">
        <v>45041</v>
      </c>
      <c r="F4247" s="5">
        <v>799.91</v>
      </c>
      <c r="G4247" s="5" t="s">
        <v>82</v>
      </c>
      <c r="H4247" s="5" t="s">
        <v>83</v>
      </c>
    </row>
    <row r="4248" spans="1:8" x14ac:dyDescent="0.25">
      <c r="A4248" s="5">
        <v>4247</v>
      </c>
      <c r="B4248" s="5" t="s">
        <v>74</v>
      </c>
      <c r="C4248" s="5" t="s">
        <v>15</v>
      </c>
      <c r="D4248" s="5" t="s">
        <v>29</v>
      </c>
      <c r="E4248" s="6">
        <v>45180</v>
      </c>
      <c r="F4248" s="5">
        <v>759.33</v>
      </c>
      <c r="G4248" s="5" t="s">
        <v>82</v>
      </c>
      <c r="H4248" s="5" t="s">
        <v>83</v>
      </c>
    </row>
    <row r="4249" spans="1:8" x14ac:dyDescent="0.25">
      <c r="A4249" s="5">
        <v>4248</v>
      </c>
      <c r="B4249" s="5" t="s">
        <v>70</v>
      </c>
      <c r="C4249" s="5" t="s">
        <v>10</v>
      </c>
      <c r="D4249" s="5" t="s">
        <v>26</v>
      </c>
      <c r="E4249" s="6">
        <v>45468</v>
      </c>
      <c r="F4249" s="5">
        <v>246.85</v>
      </c>
      <c r="G4249" s="5" t="s">
        <v>81</v>
      </c>
      <c r="H4249" s="6">
        <v>45474</v>
      </c>
    </row>
    <row r="4250" spans="1:8" x14ac:dyDescent="0.25">
      <c r="A4250" s="5">
        <v>4249</v>
      </c>
      <c r="B4250" s="5" t="s">
        <v>74</v>
      </c>
      <c r="C4250" s="5" t="s">
        <v>13</v>
      </c>
      <c r="D4250" s="5" t="s">
        <v>33</v>
      </c>
      <c r="E4250" s="6">
        <v>45420</v>
      </c>
      <c r="F4250" s="5">
        <v>305.91000000000003</v>
      </c>
      <c r="G4250" s="5" t="s">
        <v>81</v>
      </c>
      <c r="H4250" s="6">
        <v>45435</v>
      </c>
    </row>
    <row r="4251" spans="1:8" x14ac:dyDescent="0.25">
      <c r="A4251" s="5">
        <v>4250</v>
      </c>
      <c r="B4251" s="5" t="s">
        <v>42</v>
      </c>
      <c r="C4251" s="5" t="s">
        <v>11</v>
      </c>
      <c r="D4251" s="5" t="s">
        <v>31</v>
      </c>
      <c r="E4251" s="6">
        <v>45130</v>
      </c>
      <c r="F4251" s="5">
        <v>694.44</v>
      </c>
      <c r="G4251" s="5" t="s">
        <v>84</v>
      </c>
      <c r="H4251" s="5" t="s">
        <v>83</v>
      </c>
    </row>
    <row r="4252" spans="1:8" x14ac:dyDescent="0.25">
      <c r="A4252" s="5">
        <v>4251</v>
      </c>
      <c r="B4252" s="5" t="s">
        <v>74</v>
      </c>
      <c r="C4252" s="5" t="s">
        <v>5</v>
      </c>
      <c r="D4252" s="5" t="s">
        <v>31</v>
      </c>
      <c r="E4252" s="6">
        <v>45281</v>
      </c>
      <c r="F4252" s="5">
        <v>889.9</v>
      </c>
      <c r="G4252" s="5" t="s">
        <v>84</v>
      </c>
      <c r="H4252" s="5" t="s">
        <v>83</v>
      </c>
    </row>
    <row r="4253" spans="1:8" x14ac:dyDescent="0.25">
      <c r="A4253" s="5">
        <v>4252</v>
      </c>
      <c r="B4253" s="5" t="s">
        <v>58</v>
      </c>
      <c r="C4253" s="5" t="s">
        <v>15</v>
      </c>
      <c r="D4253" s="5" t="s">
        <v>29</v>
      </c>
      <c r="E4253" s="6">
        <v>44870</v>
      </c>
      <c r="F4253" s="5">
        <v>304.58</v>
      </c>
      <c r="G4253" s="5" t="s">
        <v>82</v>
      </c>
      <c r="H4253" s="5" t="s">
        <v>83</v>
      </c>
    </row>
    <row r="4254" spans="1:8" x14ac:dyDescent="0.25">
      <c r="A4254" s="5">
        <v>4253</v>
      </c>
      <c r="B4254" s="5" t="s">
        <v>72</v>
      </c>
      <c r="C4254" s="5" t="s">
        <v>7</v>
      </c>
      <c r="D4254" s="5" t="s">
        <v>29</v>
      </c>
      <c r="E4254" s="6">
        <v>44859</v>
      </c>
      <c r="F4254" s="5">
        <v>679.89</v>
      </c>
      <c r="G4254" s="5" t="s">
        <v>82</v>
      </c>
      <c r="H4254" s="5" t="s">
        <v>83</v>
      </c>
    </row>
    <row r="4255" spans="1:8" x14ac:dyDescent="0.25">
      <c r="A4255" s="5">
        <v>4254</v>
      </c>
      <c r="B4255" s="5" t="s">
        <v>52</v>
      </c>
      <c r="C4255" s="5" t="s">
        <v>11</v>
      </c>
      <c r="D4255" s="5" t="s">
        <v>30</v>
      </c>
      <c r="E4255" s="6">
        <v>45154</v>
      </c>
      <c r="F4255" s="5">
        <v>386.3</v>
      </c>
      <c r="G4255" s="5" t="s">
        <v>84</v>
      </c>
      <c r="H4255" s="5" t="s">
        <v>83</v>
      </c>
    </row>
    <row r="4256" spans="1:8" x14ac:dyDescent="0.25">
      <c r="A4256" s="5">
        <v>4255</v>
      </c>
      <c r="B4256" s="5" t="s">
        <v>56</v>
      </c>
      <c r="C4256" s="5" t="s">
        <v>2</v>
      </c>
      <c r="D4256" s="5" t="s">
        <v>24</v>
      </c>
      <c r="E4256" s="6">
        <v>45201</v>
      </c>
      <c r="F4256" s="5">
        <v>418.6</v>
      </c>
      <c r="G4256" s="5" t="s">
        <v>81</v>
      </c>
      <c r="H4256" s="6">
        <v>45202</v>
      </c>
    </row>
    <row r="4257" spans="1:8" x14ac:dyDescent="0.25">
      <c r="A4257" s="5">
        <v>4256</v>
      </c>
      <c r="B4257" s="5" t="s">
        <v>56</v>
      </c>
      <c r="C4257" s="5" t="s">
        <v>2</v>
      </c>
      <c r="D4257" s="5" t="s">
        <v>20</v>
      </c>
      <c r="E4257" s="6">
        <v>45082</v>
      </c>
      <c r="F4257" s="5">
        <v>533.53</v>
      </c>
      <c r="G4257" s="5" t="s">
        <v>84</v>
      </c>
      <c r="H4257" s="5" t="s">
        <v>83</v>
      </c>
    </row>
    <row r="4258" spans="1:8" x14ac:dyDescent="0.25">
      <c r="A4258" s="5">
        <v>4257</v>
      </c>
      <c r="B4258" s="5" t="s">
        <v>42</v>
      </c>
      <c r="C4258" s="5" t="s">
        <v>7</v>
      </c>
      <c r="D4258" s="5" t="s">
        <v>31</v>
      </c>
      <c r="E4258" s="6">
        <v>44798</v>
      </c>
      <c r="F4258" s="5">
        <v>508.05</v>
      </c>
      <c r="G4258" s="5" t="s">
        <v>84</v>
      </c>
      <c r="H4258" s="5" t="s">
        <v>83</v>
      </c>
    </row>
    <row r="4259" spans="1:8" x14ac:dyDescent="0.25">
      <c r="A4259" s="5">
        <v>4258</v>
      </c>
      <c r="B4259" s="5" t="s">
        <v>62</v>
      </c>
      <c r="C4259" s="5" t="s">
        <v>9</v>
      </c>
      <c r="D4259" s="5" t="s">
        <v>32</v>
      </c>
      <c r="E4259" s="6">
        <v>45382</v>
      </c>
      <c r="F4259" s="5">
        <v>812.34</v>
      </c>
      <c r="G4259" s="5" t="s">
        <v>84</v>
      </c>
      <c r="H4259" s="5" t="s">
        <v>83</v>
      </c>
    </row>
    <row r="4260" spans="1:8" x14ac:dyDescent="0.25">
      <c r="A4260" s="5">
        <v>4259</v>
      </c>
      <c r="B4260" s="5" t="s">
        <v>62</v>
      </c>
      <c r="C4260" s="5" t="s">
        <v>15</v>
      </c>
      <c r="D4260" s="5" t="s">
        <v>24</v>
      </c>
      <c r="E4260" s="6">
        <v>44985</v>
      </c>
      <c r="F4260" s="5">
        <v>707.24</v>
      </c>
      <c r="G4260" s="5" t="s">
        <v>84</v>
      </c>
      <c r="H4260" s="5" t="s">
        <v>83</v>
      </c>
    </row>
    <row r="4261" spans="1:8" x14ac:dyDescent="0.25">
      <c r="A4261" s="5">
        <v>4260</v>
      </c>
      <c r="B4261" s="5" t="s">
        <v>72</v>
      </c>
      <c r="C4261" s="5" t="s">
        <v>10</v>
      </c>
      <c r="D4261" s="5" t="s">
        <v>32</v>
      </c>
      <c r="E4261" s="6">
        <v>45065</v>
      </c>
      <c r="F4261" s="5">
        <v>615.33000000000004</v>
      </c>
      <c r="G4261" s="5" t="s">
        <v>82</v>
      </c>
      <c r="H4261" s="5" t="s">
        <v>83</v>
      </c>
    </row>
    <row r="4262" spans="1:8" x14ac:dyDescent="0.25">
      <c r="A4262" s="5">
        <v>4261</v>
      </c>
      <c r="B4262" s="5" t="s">
        <v>56</v>
      </c>
      <c r="C4262" s="5" t="s">
        <v>5</v>
      </c>
      <c r="D4262" s="5" t="s">
        <v>22</v>
      </c>
      <c r="E4262" s="6">
        <v>44923</v>
      </c>
      <c r="F4262" s="5">
        <v>302.11</v>
      </c>
      <c r="G4262" s="5" t="s">
        <v>82</v>
      </c>
      <c r="H4262" s="5" t="s">
        <v>83</v>
      </c>
    </row>
    <row r="4263" spans="1:8" x14ac:dyDescent="0.25">
      <c r="A4263" s="5">
        <v>4262</v>
      </c>
      <c r="B4263" s="5" t="s">
        <v>52</v>
      </c>
      <c r="C4263" s="5" t="s">
        <v>2</v>
      </c>
      <c r="D4263" s="5" t="s">
        <v>20</v>
      </c>
      <c r="E4263" s="6">
        <v>45185</v>
      </c>
      <c r="F4263" s="5">
        <v>520.34</v>
      </c>
      <c r="G4263" s="5" t="s">
        <v>82</v>
      </c>
      <c r="H4263" s="5" t="s">
        <v>83</v>
      </c>
    </row>
    <row r="4264" spans="1:8" x14ac:dyDescent="0.25">
      <c r="A4264" s="5">
        <v>4263</v>
      </c>
      <c r="B4264" s="5" t="s">
        <v>50</v>
      </c>
      <c r="C4264" s="5" t="s">
        <v>7</v>
      </c>
      <c r="D4264" s="5" t="s">
        <v>26</v>
      </c>
      <c r="E4264" s="6">
        <v>45384</v>
      </c>
      <c r="F4264" s="5">
        <v>995.72</v>
      </c>
      <c r="G4264" s="5" t="s">
        <v>82</v>
      </c>
      <c r="H4264" s="5" t="s">
        <v>83</v>
      </c>
    </row>
    <row r="4265" spans="1:8" x14ac:dyDescent="0.25">
      <c r="A4265" s="5">
        <v>4264</v>
      </c>
      <c r="B4265" s="5" t="s">
        <v>58</v>
      </c>
      <c r="C4265" s="5" t="s">
        <v>15</v>
      </c>
      <c r="D4265" s="5" t="s">
        <v>31</v>
      </c>
      <c r="E4265" s="6">
        <v>44823</v>
      </c>
      <c r="F4265" s="5">
        <v>863.43</v>
      </c>
      <c r="G4265" s="5" t="s">
        <v>84</v>
      </c>
      <c r="H4265" s="5" t="s">
        <v>83</v>
      </c>
    </row>
    <row r="4266" spans="1:8" x14ac:dyDescent="0.25">
      <c r="A4266" s="5">
        <v>4265</v>
      </c>
      <c r="B4266" s="5" t="s">
        <v>58</v>
      </c>
      <c r="C4266" s="5" t="s">
        <v>14</v>
      </c>
      <c r="D4266" s="5" t="s">
        <v>28</v>
      </c>
      <c r="E4266" s="6">
        <v>45009</v>
      </c>
      <c r="F4266" s="5">
        <v>936.48</v>
      </c>
      <c r="G4266" s="5" t="s">
        <v>84</v>
      </c>
      <c r="H4266" s="5" t="s">
        <v>83</v>
      </c>
    </row>
    <row r="4267" spans="1:8" x14ac:dyDescent="0.25">
      <c r="A4267" s="5">
        <v>4266</v>
      </c>
      <c r="B4267" s="5" t="s">
        <v>66</v>
      </c>
      <c r="C4267" s="5" t="s">
        <v>5</v>
      </c>
      <c r="D4267" s="5" t="s">
        <v>20</v>
      </c>
      <c r="E4267" s="6">
        <v>44874</v>
      </c>
      <c r="F4267" s="5">
        <v>385.89</v>
      </c>
      <c r="G4267" s="5" t="s">
        <v>84</v>
      </c>
      <c r="H4267" s="5" t="s">
        <v>83</v>
      </c>
    </row>
    <row r="4268" spans="1:8" x14ac:dyDescent="0.25">
      <c r="A4268" s="5">
        <v>4267</v>
      </c>
      <c r="B4268" s="5" t="s">
        <v>64</v>
      </c>
      <c r="C4268" s="5" t="s">
        <v>13</v>
      </c>
      <c r="D4268" s="5" t="s">
        <v>24</v>
      </c>
      <c r="E4268" s="6">
        <v>44844</v>
      </c>
      <c r="F4268" s="5">
        <v>209.48</v>
      </c>
      <c r="G4268" s="5" t="s">
        <v>84</v>
      </c>
      <c r="H4268" s="5" t="s">
        <v>83</v>
      </c>
    </row>
    <row r="4269" spans="1:8" x14ac:dyDescent="0.25">
      <c r="A4269" s="5">
        <v>4268</v>
      </c>
      <c r="B4269" s="5" t="s">
        <v>44</v>
      </c>
      <c r="C4269" s="5" t="s">
        <v>7</v>
      </c>
      <c r="D4269" s="5" t="s">
        <v>31</v>
      </c>
      <c r="E4269" s="6">
        <v>45432</v>
      </c>
      <c r="F4269" s="5">
        <v>310.68</v>
      </c>
      <c r="G4269" s="5" t="s">
        <v>82</v>
      </c>
      <c r="H4269" s="5" t="s">
        <v>83</v>
      </c>
    </row>
    <row r="4270" spans="1:8" x14ac:dyDescent="0.25">
      <c r="A4270" s="5">
        <v>4269</v>
      </c>
      <c r="B4270" s="5" t="s">
        <v>58</v>
      </c>
      <c r="C4270" s="5" t="s">
        <v>13</v>
      </c>
      <c r="D4270" s="5" t="s">
        <v>30</v>
      </c>
      <c r="E4270" s="6">
        <v>45231</v>
      </c>
      <c r="F4270" s="5">
        <v>689.25</v>
      </c>
      <c r="G4270" s="5" t="s">
        <v>84</v>
      </c>
      <c r="H4270" s="5" t="s">
        <v>83</v>
      </c>
    </row>
    <row r="4271" spans="1:8" x14ac:dyDescent="0.25">
      <c r="A4271" s="5">
        <v>4270</v>
      </c>
      <c r="B4271" s="5" t="s">
        <v>54</v>
      </c>
      <c r="C4271" s="5" t="s">
        <v>10</v>
      </c>
      <c r="D4271" s="5" t="s">
        <v>24</v>
      </c>
      <c r="E4271" s="6">
        <v>45170</v>
      </c>
      <c r="F4271" s="5">
        <v>303.77</v>
      </c>
      <c r="G4271" s="5" t="s">
        <v>81</v>
      </c>
      <c r="H4271" s="6">
        <v>45176</v>
      </c>
    </row>
    <row r="4272" spans="1:8" x14ac:dyDescent="0.25">
      <c r="A4272" s="5">
        <v>4271</v>
      </c>
      <c r="B4272" s="5" t="s">
        <v>72</v>
      </c>
      <c r="C4272" s="5" t="s">
        <v>13</v>
      </c>
      <c r="D4272" s="5" t="s">
        <v>30</v>
      </c>
      <c r="E4272" s="6">
        <v>45272</v>
      </c>
      <c r="F4272" s="5">
        <v>660.62</v>
      </c>
      <c r="G4272" s="5" t="s">
        <v>82</v>
      </c>
      <c r="H4272" s="5" t="s">
        <v>83</v>
      </c>
    </row>
    <row r="4273" spans="1:8" x14ac:dyDescent="0.25">
      <c r="A4273" s="5">
        <v>4272</v>
      </c>
      <c r="B4273" s="5" t="s">
        <v>48</v>
      </c>
      <c r="C4273" s="5" t="s">
        <v>11</v>
      </c>
      <c r="D4273" s="5" t="s">
        <v>29</v>
      </c>
      <c r="E4273" s="6">
        <v>45354</v>
      </c>
      <c r="F4273" s="5">
        <v>780.38</v>
      </c>
      <c r="G4273" s="5" t="s">
        <v>84</v>
      </c>
      <c r="H4273" s="5" t="s">
        <v>83</v>
      </c>
    </row>
    <row r="4274" spans="1:8" x14ac:dyDescent="0.25">
      <c r="A4274" s="5">
        <v>4273</v>
      </c>
      <c r="B4274" s="5" t="s">
        <v>38</v>
      </c>
      <c r="C4274" s="5" t="s">
        <v>15</v>
      </c>
      <c r="D4274" s="5" t="s">
        <v>28</v>
      </c>
      <c r="E4274" s="6">
        <v>45364</v>
      </c>
      <c r="F4274" s="5">
        <v>886.22</v>
      </c>
      <c r="G4274" s="5" t="s">
        <v>81</v>
      </c>
      <c r="H4274" s="6">
        <v>45384</v>
      </c>
    </row>
    <row r="4275" spans="1:8" x14ac:dyDescent="0.25">
      <c r="A4275" s="5">
        <v>4274</v>
      </c>
      <c r="B4275" s="5" t="s">
        <v>68</v>
      </c>
      <c r="C4275" s="5" t="s">
        <v>2</v>
      </c>
      <c r="D4275" s="5" t="s">
        <v>30</v>
      </c>
      <c r="E4275" s="6">
        <v>44814</v>
      </c>
      <c r="F4275" s="5">
        <v>310.06</v>
      </c>
      <c r="G4275" s="5" t="s">
        <v>82</v>
      </c>
      <c r="H4275" s="5" t="s">
        <v>83</v>
      </c>
    </row>
    <row r="4276" spans="1:8" x14ac:dyDescent="0.25">
      <c r="A4276" s="5">
        <v>4275</v>
      </c>
      <c r="B4276" s="5" t="s">
        <v>62</v>
      </c>
      <c r="C4276" s="5" t="s">
        <v>2</v>
      </c>
      <c r="D4276" s="5" t="s">
        <v>30</v>
      </c>
      <c r="E4276" s="6">
        <v>44859</v>
      </c>
      <c r="F4276" s="5">
        <v>179.13</v>
      </c>
      <c r="G4276" s="5" t="s">
        <v>82</v>
      </c>
      <c r="H4276" s="5" t="s">
        <v>83</v>
      </c>
    </row>
    <row r="4277" spans="1:8" x14ac:dyDescent="0.25">
      <c r="A4277" s="5">
        <v>4276</v>
      </c>
      <c r="B4277" s="5" t="s">
        <v>54</v>
      </c>
      <c r="C4277" s="5" t="s">
        <v>14</v>
      </c>
      <c r="D4277" s="5" t="s">
        <v>26</v>
      </c>
      <c r="E4277" s="6">
        <v>45289</v>
      </c>
      <c r="F4277" s="5">
        <v>935.97</v>
      </c>
      <c r="G4277" s="5" t="s">
        <v>81</v>
      </c>
      <c r="H4277" s="6">
        <v>45307</v>
      </c>
    </row>
    <row r="4278" spans="1:8" x14ac:dyDescent="0.25">
      <c r="A4278" s="5">
        <v>4277</v>
      </c>
      <c r="B4278" s="5" t="s">
        <v>74</v>
      </c>
      <c r="C4278" s="5" t="s">
        <v>11</v>
      </c>
      <c r="D4278" s="5" t="s">
        <v>30</v>
      </c>
      <c r="E4278" s="6">
        <v>45291</v>
      </c>
      <c r="F4278" s="5">
        <v>472.36</v>
      </c>
      <c r="G4278" s="5" t="s">
        <v>82</v>
      </c>
      <c r="H4278" s="5" t="s">
        <v>83</v>
      </c>
    </row>
    <row r="4279" spans="1:8" x14ac:dyDescent="0.25">
      <c r="A4279" s="5">
        <v>4278</v>
      </c>
      <c r="B4279" s="5" t="s">
        <v>62</v>
      </c>
      <c r="C4279" s="5" t="s">
        <v>9</v>
      </c>
      <c r="D4279" s="5" t="s">
        <v>32</v>
      </c>
      <c r="E4279" s="6">
        <v>45432</v>
      </c>
      <c r="F4279" s="5">
        <v>479.18</v>
      </c>
      <c r="G4279" s="5" t="s">
        <v>84</v>
      </c>
      <c r="H4279" s="5" t="s">
        <v>83</v>
      </c>
    </row>
    <row r="4280" spans="1:8" x14ac:dyDescent="0.25">
      <c r="A4280" s="5">
        <v>4279</v>
      </c>
      <c r="B4280" s="5" t="s">
        <v>52</v>
      </c>
      <c r="C4280" s="5" t="s">
        <v>2</v>
      </c>
      <c r="D4280" s="5" t="s">
        <v>29</v>
      </c>
      <c r="E4280" s="6">
        <v>45409</v>
      </c>
      <c r="F4280" s="5">
        <v>441.41</v>
      </c>
      <c r="G4280" s="5" t="s">
        <v>82</v>
      </c>
      <c r="H4280" s="5" t="s">
        <v>83</v>
      </c>
    </row>
    <row r="4281" spans="1:8" x14ac:dyDescent="0.25">
      <c r="A4281" s="5">
        <v>4280</v>
      </c>
      <c r="B4281" s="5" t="s">
        <v>52</v>
      </c>
      <c r="C4281" s="5" t="s">
        <v>10</v>
      </c>
      <c r="D4281" s="5" t="s">
        <v>32</v>
      </c>
      <c r="E4281" s="6">
        <v>44800</v>
      </c>
      <c r="F4281" s="5">
        <v>531.34</v>
      </c>
      <c r="G4281" s="5" t="s">
        <v>82</v>
      </c>
      <c r="H4281" s="5" t="s">
        <v>83</v>
      </c>
    </row>
    <row r="4282" spans="1:8" x14ac:dyDescent="0.25">
      <c r="A4282" s="5">
        <v>4281</v>
      </c>
      <c r="B4282" s="5" t="s">
        <v>74</v>
      </c>
      <c r="C4282" s="5" t="s">
        <v>2</v>
      </c>
      <c r="D4282" s="5" t="s">
        <v>33</v>
      </c>
      <c r="E4282" s="6">
        <v>45119</v>
      </c>
      <c r="F4282" s="5">
        <v>279.55</v>
      </c>
      <c r="G4282" s="5" t="s">
        <v>82</v>
      </c>
      <c r="H4282" s="5" t="s">
        <v>83</v>
      </c>
    </row>
    <row r="4283" spans="1:8" x14ac:dyDescent="0.25">
      <c r="A4283" s="5">
        <v>4282</v>
      </c>
      <c r="B4283" s="5" t="s">
        <v>44</v>
      </c>
      <c r="C4283" s="5" t="s">
        <v>2</v>
      </c>
      <c r="D4283" s="5" t="s">
        <v>33</v>
      </c>
      <c r="E4283" s="6">
        <v>45095</v>
      </c>
      <c r="F4283" s="5">
        <v>513.75</v>
      </c>
      <c r="G4283" s="5" t="s">
        <v>82</v>
      </c>
      <c r="H4283" s="5" t="s">
        <v>83</v>
      </c>
    </row>
    <row r="4284" spans="1:8" x14ac:dyDescent="0.25">
      <c r="A4284" s="5">
        <v>4283</v>
      </c>
      <c r="B4284" s="5" t="s">
        <v>48</v>
      </c>
      <c r="C4284" s="5" t="s">
        <v>2</v>
      </c>
      <c r="D4284" s="5" t="s">
        <v>32</v>
      </c>
      <c r="E4284" s="6">
        <v>45055</v>
      </c>
      <c r="F4284" s="5">
        <v>873.51</v>
      </c>
      <c r="G4284" s="5" t="s">
        <v>81</v>
      </c>
      <c r="H4284" s="6">
        <v>45056</v>
      </c>
    </row>
    <row r="4285" spans="1:8" x14ac:dyDescent="0.25">
      <c r="A4285" s="5">
        <v>4284</v>
      </c>
      <c r="B4285" s="5" t="s">
        <v>48</v>
      </c>
      <c r="C4285" s="5" t="s">
        <v>9</v>
      </c>
      <c r="D4285" s="5" t="s">
        <v>29</v>
      </c>
      <c r="E4285" s="6">
        <v>45015</v>
      </c>
      <c r="F4285" s="5">
        <v>823.55</v>
      </c>
      <c r="G4285" s="5" t="s">
        <v>84</v>
      </c>
      <c r="H4285" s="5" t="s">
        <v>83</v>
      </c>
    </row>
    <row r="4286" spans="1:8" x14ac:dyDescent="0.25">
      <c r="A4286" s="5">
        <v>4285</v>
      </c>
      <c r="B4286" s="5" t="s">
        <v>50</v>
      </c>
      <c r="C4286" s="5" t="s">
        <v>2</v>
      </c>
      <c r="D4286" s="5" t="s">
        <v>20</v>
      </c>
      <c r="E4286" s="6">
        <v>45360</v>
      </c>
      <c r="F4286" s="5">
        <v>370.18</v>
      </c>
      <c r="G4286" s="5" t="s">
        <v>84</v>
      </c>
      <c r="H4286" s="5" t="s">
        <v>83</v>
      </c>
    </row>
    <row r="4287" spans="1:8" x14ac:dyDescent="0.25">
      <c r="A4287" s="5">
        <v>4286</v>
      </c>
      <c r="B4287" s="5" t="s">
        <v>74</v>
      </c>
      <c r="C4287" s="5" t="s">
        <v>15</v>
      </c>
      <c r="D4287" s="5" t="s">
        <v>30</v>
      </c>
      <c r="E4287" s="6">
        <v>45191</v>
      </c>
      <c r="F4287" s="5">
        <v>166.37</v>
      </c>
      <c r="G4287" s="5" t="s">
        <v>81</v>
      </c>
      <c r="H4287" s="6">
        <v>45211</v>
      </c>
    </row>
    <row r="4288" spans="1:8" x14ac:dyDescent="0.25">
      <c r="A4288" s="5">
        <v>4287</v>
      </c>
      <c r="B4288" s="5" t="s">
        <v>60</v>
      </c>
      <c r="C4288" s="5" t="s">
        <v>14</v>
      </c>
      <c r="D4288" s="5" t="s">
        <v>29</v>
      </c>
      <c r="E4288" s="6">
        <v>45160</v>
      </c>
      <c r="F4288" s="5">
        <v>905.44</v>
      </c>
      <c r="G4288" s="5" t="s">
        <v>84</v>
      </c>
      <c r="H4288" s="5" t="s">
        <v>83</v>
      </c>
    </row>
    <row r="4289" spans="1:8" x14ac:dyDescent="0.25">
      <c r="A4289" s="5">
        <v>4288</v>
      </c>
      <c r="B4289" s="5" t="s">
        <v>70</v>
      </c>
      <c r="C4289" s="5" t="s">
        <v>2</v>
      </c>
      <c r="D4289" s="5" t="s">
        <v>26</v>
      </c>
      <c r="E4289" s="6">
        <v>45099</v>
      </c>
      <c r="F4289" s="5">
        <v>406.36</v>
      </c>
      <c r="G4289" s="5" t="s">
        <v>81</v>
      </c>
      <c r="H4289" s="6">
        <v>45100</v>
      </c>
    </row>
    <row r="4290" spans="1:8" x14ac:dyDescent="0.25">
      <c r="A4290" s="5">
        <v>4289</v>
      </c>
      <c r="B4290" s="5" t="s">
        <v>40</v>
      </c>
      <c r="C4290" s="5" t="s">
        <v>14</v>
      </c>
      <c r="D4290" s="5" t="s">
        <v>32</v>
      </c>
      <c r="E4290" s="6">
        <v>44797</v>
      </c>
      <c r="F4290" s="5">
        <v>584.54999999999995</v>
      </c>
      <c r="G4290" s="5" t="s">
        <v>82</v>
      </c>
      <c r="H4290" s="5" t="s">
        <v>83</v>
      </c>
    </row>
    <row r="4291" spans="1:8" x14ac:dyDescent="0.25">
      <c r="A4291" s="5">
        <v>4290</v>
      </c>
      <c r="B4291" s="5" t="s">
        <v>52</v>
      </c>
      <c r="C4291" s="5" t="s">
        <v>15</v>
      </c>
      <c r="D4291" s="5" t="s">
        <v>30</v>
      </c>
      <c r="E4291" s="6">
        <v>44804</v>
      </c>
      <c r="F4291" s="5">
        <v>363.23</v>
      </c>
      <c r="G4291" s="5" t="s">
        <v>82</v>
      </c>
      <c r="H4291" s="5" t="s">
        <v>83</v>
      </c>
    </row>
    <row r="4292" spans="1:8" x14ac:dyDescent="0.25">
      <c r="A4292" s="5">
        <v>4291</v>
      </c>
      <c r="B4292" s="5" t="s">
        <v>68</v>
      </c>
      <c r="C4292" s="5" t="s">
        <v>5</v>
      </c>
      <c r="D4292" s="5" t="s">
        <v>29</v>
      </c>
      <c r="E4292" s="6">
        <v>44897</v>
      </c>
      <c r="F4292" s="5">
        <v>150.47</v>
      </c>
      <c r="G4292" s="5" t="s">
        <v>82</v>
      </c>
      <c r="H4292" s="5" t="s">
        <v>83</v>
      </c>
    </row>
    <row r="4293" spans="1:8" x14ac:dyDescent="0.25">
      <c r="A4293" s="5">
        <v>4292</v>
      </c>
      <c r="B4293" s="5" t="s">
        <v>62</v>
      </c>
      <c r="C4293" s="5" t="s">
        <v>9</v>
      </c>
      <c r="D4293" s="5" t="s">
        <v>22</v>
      </c>
      <c r="E4293" s="6">
        <v>45037</v>
      </c>
      <c r="F4293" s="5">
        <v>222.06</v>
      </c>
      <c r="G4293" s="5" t="s">
        <v>84</v>
      </c>
      <c r="H4293" s="5" t="s">
        <v>83</v>
      </c>
    </row>
    <row r="4294" spans="1:8" x14ac:dyDescent="0.25">
      <c r="A4294" s="5">
        <v>4293</v>
      </c>
      <c r="B4294" s="5" t="s">
        <v>46</v>
      </c>
      <c r="C4294" s="5" t="s">
        <v>7</v>
      </c>
      <c r="D4294" s="5" t="s">
        <v>30</v>
      </c>
      <c r="E4294" s="6">
        <v>45263</v>
      </c>
      <c r="F4294" s="5">
        <v>814.88</v>
      </c>
      <c r="G4294" s="5" t="s">
        <v>82</v>
      </c>
      <c r="H4294" s="5" t="s">
        <v>83</v>
      </c>
    </row>
    <row r="4295" spans="1:8" x14ac:dyDescent="0.25">
      <c r="A4295" s="5">
        <v>4294</v>
      </c>
      <c r="B4295" s="5" t="s">
        <v>54</v>
      </c>
      <c r="C4295" s="5" t="s">
        <v>11</v>
      </c>
      <c r="D4295" s="5" t="s">
        <v>24</v>
      </c>
      <c r="E4295" s="6">
        <v>44946</v>
      </c>
      <c r="F4295" s="5">
        <v>694.15</v>
      </c>
      <c r="G4295" s="5" t="s">
        <v>82</v>
      </c>
      <c r="H4295" s="5" t="s">
        <v>83</v>
      </c>
    </row>
    <row r="4296" spans="1:8" x14ac:dyDescent="0.25">
      <c r="A4296" s="5">
        <v>4295</v>
      </c>
      <c r="B4296" s="5" t="s">
        <v>74</v>
      </c>
      <c r="C4296" s="5" t="s">
        <v>13</v>
      </c>
      <c r="D4296" s="5" t="s">
        <v>33</v>
      </c>
      <c r="E4296" s="6">
        <v>44877</v>
      </c>
      <c r="F4296" s="5">
        <v>715.79</v>
      </c>
      <c r="G4296" s="5" t="s">
        <v>81</v>
      </c>
      <c r="H4296" s="6">
        <v>44892</v>
      </c>
    </row>
    <row r="4297" spans="1:8" x14ac:dyDescent="0.25">
      <c r="A4297" s="5">
        <v>4296</v>
      </c>
      <c r="B4297" s="5" t="s">
        <v>42</v>
      </c>
      <c r="C4297" s="5" t="s">
        <v>13</v>
      </c>
      <c r="D4297" s="5" t="s">
        <v>22</v>
      </c>
      <c r="E4297" s="6">
        <v>45078</v>
      </c>
      <c r="F4297" s="5">
        <v>332.34</v>
      </c>
      <c r="G4297" s="5" t="s">
        <v>81</v>
      </c>
      <c r="H4297" s="6">
        <v>45093</v>
      </c>
    </row>
    <row r="4298" spans="1:8" x14ac:dyDescent="0.25">
      <c r="A4298" s="5">
        <v>4297</v>
      </c>
      <c r="B4298" s="5" t="s">
        <v>52</v>
      </c>
      <c r="C4298" s="5" t="s">
        <v>4</v>
      </c>
      <c r="D4298" s="5" t="s">
        <v>22</v>
      </c>
      <c r="E4298" s="6">
        <v>45213</v>
      </c>
      <c r="F4298" s="5">
        <v>687.33</v>
      </c>
      <c r="G4298" s="5" t="s">
        <v>84</v>
      </c>
      <c r="H4298" s="5" t="s">
        <v>83</v>
      </c>
    </row>
    <row r="4299" spans="1:8" x14ac:dyDescent="0.25">
      <c r="A4299" s="5">
        <v>4298</v>
      </c>
      <c r="B4299" s="5" t="s">
        <v>58</v>
      </c>
      <c r="C4299" s="5" t="s">
        <v>11</v>
      </c>
      <c r="D4299" s="5" t="s">
        <v>24</v>
      </c>
      <c r="E4299" s="6">
        <v>45311</v>
      </c>
      <c r="F4299" s="5">
        <v>373.69</v>
      </c>
      <c r="G4299" s="5" t="s">
        <v>82</v>
      </c>
      <c r="H4299" s="5" t="s">
        <v>83</v>
      </c>
    </row>
    <row r="4300" spans="1:8" x14ac:dyDescent="0.25">
      <c r="A4300" s="5">
        <v>4299</v>
      </c>
      <c r="B4300" s="5" t="s">
        <v>72</v>
      </c>
      <c r="C4300" s="5" t="s">
        <v>15</v>
      </c>
      <c r="D4300" s="5" t="s">
        <v>28</v>
      </c>
      <c r="E4300" s="6">
        <v>45027</v>
      </c>
      <c r="F4300" s="5">
        <v>729.57</v>
      </c>
      <c r="G4300" s="5" t="s">
        <v>84</v>
      </c>
      <c r="H4300" s="5" t="s">
        <v>83</v>
      </c>
    </row>
    <row r="4301" spans="1:8" x14ac:dyDescent="0.25">
      <c r="A4301" s="5">
        <v>4300</v>
      </c>
      <c r="B4301" s="5" t="s">
        <v>44</v>
      </c>
      <c r="C4301" s="5" t="s">
        <v>7</v>
      </c>
      <c r="D4301" s="5" t="s">
        <v>30</v>
      </c>
      <c r="E4301" s="6">
        <v>45117</v>
      </c>
      <c r="F4301" s="5">
        <v>208.6</v>
      </c>
      <c r="G4301" s="5" t="s">
        <v>82</v>
      </c>
      <c r="H4301" s="5" t="s">
        <v>83</v>
      </c>
    </row>
    <row r="4302" spans="1:8" x14ac:dyDescent="0.25">
      <c r="A4302" s="5">
        <v>4301</v>
      </c>
      <c r="B4302" s="5" t="s">
        <v>38</v>
      </c>
      <c r="C4302" s="5" t="s">
        <v>11</v>
      </c>
      <c r="D4302" s="5" t="s">
        <v>24</v>
      </c>
      <c r="E4302" s="6">
        <v>45425</v>
      </c>
      <c r="F4302" s="5">
        <v>970.6</v>
      </c>
      <c r="G4302" s="5" t="s">
        <v>82</v>
      </c>
      <c r="H4302" s="5" t="s">
        <v>83</v>
      </c>
    </row>
    <row r="4303" spans="1:8" x14ac:dyDescent="0.25">
      <c r="A4303" s="5">
        <v>4302</v>
      </c>
      <c r="B4303" s="5" t="s">
        <v>54</v>
      </c>
      <c r="C4303" s="5" t="s">
        <v>9</v>
      </c>
      <c r="D4303" s="5" t="s">
        <v>24</v>
      </c>
      <c r="E4303" s="6">
        <v>45277</v>
      </c>
      <c r="F4303" s="5">
        <v>350.36</v>
      </c>
      <c r="G4303" s="5" t="s">
        <v>84</v>
      </c>
      <c r="H4303" s="5" t="s">
        <v>83</v>
      </c>
    </row>
    <row r="4304" spans="1:8" x14ac:dyDescent="0.25">
      <c r="A4304" s="5">
        <v>4303</v>
      </c>
      <c r="B4304" s="5" t="s">
        <v>48</v>
      </c>
      <c r="C4304" s="5" t="s">
        <v>13</v>
      </c>
      <c r="D4304" s="5" t="s">
        <v>22</v>
      </c>
      <c r="E4304" s="6">
        <v>44821</v>
      </c>
      <c r="F4304" s="5">
        <v>346.65</v>
      </c>
      <c r="G4304" s="5" t="s">
        <v>82</v>
      </c>
      <c r="H4304" s="5" t="s">
        <v>83</v>
      </c>
    </row>
    <row r="4305" spans="1:8" x14ac:dyDescent="0.25">
      <c r="A4305" s="5">
        <v>4304</v>
      </c>
      <c r="B4305" s="5" t="s">
        <v>58</v>
      </c>
      <c r="C4305" s="5" t="s">
        <v>5</v>
      </c>
      <c r="D4305" s="5" t="s">
        <v>20</v>
      </c>
      <c r="E4305" s="6">
        <v>45083</v>
      </c>
      <c r="F4305" s="5">
        <v>380.69</v>
      </c>
      <c r="G4305" s="5" t="s">
        <v>84</v>
      </c>
      <c r="H4305" s="5" t="s">
        <v>83</v>
      </c>
    </row>
    <row r="4306" spans="1:8" x14ac:dyDescent="0.25">
      <c r="A4306" s="5">
        <v>4305</v>
      </c>
      <c r="B4306" s="5" t="s">
        <v>52</v>
      </c>
      <c r="C4306" s="5" t="s">
        <v>4</v>
      </c>
      <c r="D4306" s="5" t="s">
        <v>20</v>
      </c>
      <c r="E4306" s="6">
        <v>44787</v>
      </c>
      <c r="F4306" s="5">
        <v>102.52</v>
      </c>
      <c r="G4306" s="5" t="s">
        <v>82</v>
      </c>
      <c r="H4306" s="5" t="s">
        <v>83</v>
      </c>
    </row>
    <row r="4307" spans="1:8" x14ac:dyDescent="0.25">
      <c r="A4307" s="5">
        <v>4306</v>
      </c>
      <c r="B4307" s="5" t="s">
        <v>60</v>
      </c>
      <c r="C4307" s="5" t="s">
        <v>2</v>
      </c>
      <c r="D4307" s="5" t="s">
        <v>31</v>
      </c>
      <c r="E4307" s="6">
        <v>44849</v>
      </c>
      <c r="F4307" s="5">
        <v>593.02</v>
      </c>
      <c r="G4307" s="5" t="s">
        <v>84</v>
      </c>
      <c r="H4307" s="5" t="s">
        <v>83</v>
      </c>
    </row>
    <row r="4308" spans="1:8" x14ac:dyDescent="0.25">
      <c r="A4308" s="5">
        <v>4307</v>
      </c>
      <c r="B4308" s="5" t="s">
        <v>70</v>
      </c>
      <c r="C4308" s="5" t="s">
        <v>4</v>
      </c>
      <c r="D4308" s="5" t="s">
        <v>31</v>
      </c>
      <c r="E4308" s="6">
        <v>44860</v>
      </c>
      <c r="F4308" s="5">
        <v>928.41</v>
      </c>
      <c r="G4308" s="5" t="s">
        <v>84</v>
      </c>
      <c r="H4308" s="5" t="s">
        <v>83</v>
      </c>
    </row>
    <row r="4309" spans="1:8" x14ac:dyDescent="0.25">
      <c r="A4309" s="5">
        <v>4308</v>
      </c>
      <c r="B4309" s="5" t="s">
        <v>44</v>
      </c>
      <c r="C4309" s="5" t="s">
        <v>11</v>
      </c>
      <c r="D4309" s="5" t="s">
        <v>31</v>
      </c>
      <c r="E4309" s="6">
        <v>45069</v>
      </c>
      <c r="F4309" s="5">
        <v>770.69</v>
      </c>
      <c r="G4309" s="5" t="s">
        <v>84</v>
      </c>
      <c r="H4309" s="5" t="s">
        <v>83</v>
      </c>
    </row>
    <row r="4310" spans="1:8" x14ac:dyDescent="0.25">
      <c r="A4310" s="5">
        <v>4309</v>
      </c>
      <c r="B4310" s="5" t="s">
        <v>56</v>
      </c>
      <c r="C4310" s="5" t="s">
        <v>2</v>
      </c>
      <c r="D4310" s="5" t="s">
        <v>29</v>
      </c>
      <c r="E4310" s="6">
        <v>45431</v>
      </c>
      <c r="F4310" s="5">
        <v>567.65</v>
      </c>
      <c r="G4310" s="5" t="s">
        <v>84</v>
      </c>
      <c r="H4310" s="5" t="s">
        <v>83</v>
      </c>
    </row>
    <row r="4311" spans="1:8" x14ac:dyDescent="0.25">
      <c r="A4311" s="5">
        <v>4310</v>
      </c>
      <c r="B4311" s="5" t="s">
        <v>50</v>
      </c>
      <c r="C4311" s="5" t="s">
        <v>10</v>
      </c>
      <c r="D4311" s="5" t="s">
        <v>22</v>
      </c>
      <c r="E4311" s="6">
        <v>44880</v>
      </c>
      <c r="F4311" s="5">
        <v>680.7</v>
      </c>
      <c r="G4311" s="5" t="s">
        <v>82</v>
      </c>
      <c r="H4311" s="5" t="s">
        <v>83</v>
      </c>
    </row>
    <row r="4312" spans="1:8" x14ac:dyDescent="0.25">
      <c r="A4312" s="5">
        <v>4311</v>
      </c>
      <c r="B4312" s="5" t="s">
        <v>58</v>
      </c>
      <c r="C4312" s="5" t="s">
        <v>13</v>
      </c>
      <c r="D4312" s="5" t="s">
        <v>24</v>
      </c>
      <c r="E4312" s="6">
        <v>45486</v>
      </c>
      <c r="F4312" s="5">
        <v>697.76</v>
      </c>
      <c r="G4312" s="5" t="s">
        <v>82</v>
      </c>
      <c r="H4312" s="5" t="s">
        <v>83</v>
      </c>
    </row>
    <row r="4313" spans="1:8" x14ac:dyDescent="0.25">
      <c r="A4313" s="5">
        <v>4312</v>
      </c>
      <c r="B4313" s="5" t="s">
        <v>38</v>
      </c>
      <c r="C4313" s="5" t="s">
        <v>9</v>
      </c>
      <c r="D4313" s="5" t="s">
        <v>24</v>
      </c>
      <c r="E4313" s="6">
        <v>45331</v>
      </c>
      <c r="F4313" s="5">
        <v>205.52</v>
      </c>
      <c r="G4313" s="5" t="s">
        <v>84</v>
      </c>
      <c r="H4313" s="5" t="s">
        <v>83</v>
      </c>
    </row>
    <row r="4314" spans="1:8" x14ac:dyDescent="0.25">
      <c r="A4314" s="5">
        <v>4313</v>
      </c>
      <c r="B4314" s="5" t="s">
        <v>62</v>
      </c>
      <c r="C4314" s="5" t="s">
        <v>13</v>
      </c>
      <c r="D4314" s="5" t="s">
        <v>22</v>
      </c>
      <c r="E4314" s="6">
        <v>45093</v>
      </c>
      <c r="F4314" s="5">
        <v>733.98</v>
      </c>
      <c r="G4314" s="5" t="s">
        <v>84</v>
      </c>
      <c r="H4314" s="5" t="s">
        <v>83</v>
      </c>
    </row>
    <row r="4315" spans="1:8" x14ac:dyDescent="0.25">
      <c r="A4315" s="5">
        <v>4314</v>
      </c>
      <c r="B4315" s="5" t="s">
        <v>66</v>
      </c>
      <c r="C4315" s="5" t="s">
        <v>5</v>
      </c>
      <c r="D4315" s="5" t="s">
        <v>24</v>
      </c>
      <c r="E4315" s="6">
        <v>45254</v>
      </c>
      <c r="F4315" s="5">
        <v>319.67</v>
      </c>
      <c r="G4315" s="5" t="s">
        <v>81</v>
      </c>
      <c r="H4315" s="6">
        <v>45258</v>
      </c>
    </row>
    <row r="4316" spans="1:8" x14ac:dyDescent="0.25">
      <c r="A4316" s="5">
        <v>4315</v>
      </c>
      <c r="B4316" s="5" t="s">
        <v>44</v>
      </c>
      <c r="C4316" s="5" t="s">
        <v>14</v>
      </c>
      <c r="D4316" s="5" t="s">
        <v>28</v>
      </c>
      <c r="E4316" s="6">
        <v>44821</v>
      </c>
      <c r="F4316" s="5">
        <v>956.16</v>
      </c>
      <c r="G4316" s="5" t="s">
        <v>82</v>
      </c>
      <c r="H4316" s="5" t="s">
        <v>83</v>
      </c>
    </row>
    <row r="4317" spans="1:8" x14ac:dyDescent="0.25">
      <c r="A4317" s="5">
        <v>4316</v>
      </c>
      <c r="B4317" s="5" t="s">
        <v>60</v>
      </c>
      <c r="C4317" s="5" t="s">
        <v>9</v>
      </c>
      <c r="D4317" s="5" t="s">
        <v>30</v>
      </c>
      <c r="E4317" s="6">
        <v>45396</v>
      </c>
      <c r="F4317" s="5">
        <v>307.68</v>
      </c>
      <c r="G4317" s="5" t="s">
        <v>84</v>
      </c>
      <c r="H4317" s="5" t="s">
        <v>83</v>
      </c>
    </row>
    <row r="4318" spans="1:8" x14ac:dyDescent="0.25">
      <c r="A4318" s="5">
        <v>4317</v>
      </c>
      <c r="B4318" s="5" t="s">
        <v>54</v>
      </c>
      <c r="C4318" s="5" t="s">
        <v>10</v>
      </c>
      <c r="D4318" s="5" t="s">
        <v>26</v>
      </c>
      <c r="E4318" s="6">
        <v>44808</v>
      </c>
      <c r="F4318" s="5">
        <v>772.68</v>
      </c>
      <c r="G4318" s="5" t="s">
        <v>84</v>
      </c>
      <c r="H4318" s="5" t="s">
        <v>83</v>
      </c>
    </row>
    <row r="4319" spans="1:8" x14ac:dyDescent="0.25">
      <c r="A4319" s="5">
        <v>4318</v>
      </c>
      <c r="B4319" s="5" t="s">
        <v>64</v>
      </c>
      <c r="C4319" s="5" t="s">
        <v>7</v>
      </c>
      <c r="D4319" s="5" t="s">
        <v>26</v>
      </c>
      <c r="E4319" s="6">
        <v>45427</v>
      </c>
      <c r="F4319" s="5">
        <v>510.06</v>
      </c>
      <c r="G4319" s="5" t="s">
        <v>82</v>
      </c>
      <c r="H4319" s="5" t="s">
        <v>83</v>
      </c>
    </row>
    <row r="4320" spans="1:8" x14ac:dyDescent="0.25">
      <c r="A4320" s="5">
        <v>4319</v>
      </c>
      <c r="B4320" s="5" t="s">
        <v>68</v>
      </c>
      <c r="C4320" s="5" t="s">
        <v>2</v>
      </c>
      <c r="D4320" s="5" t="s">
        <v>29</v>
      </c>
      <c r="E4320" s="6">
        <v>45223</v>
      </c>
      <c r="F4320" s="5">
        <v>849.43</v>
      </c>
      <c r="G4320" s="5" t="s">
        <v>82</v>
      </c>
      <c r="H4320" s="5" t="s">
        <v>83</v>
      </c>
    </row>
    <row r="4321" spans="1:8" x14ac:dyDescent="0.25">
      <c r="A4321" s="5">
        <v>4320</v>
      </c>
      <c r="B4321" s="5" t="s">
        <v>48</v>
      </c>
      <c r="C4321" s="5" t="s">
        <v>4</v>
      </c>
      <c r="D4321" s="5" t="s">
        <v>29</v>
      </c>
      <c r="E4321" s="6">
        <v>44918</v>
      </c>
      <c r="F4321" s="5">
        <v>770.25</v>
      </c>
      <c r="G4321" s="5" t="s">
        <v>81</v>
      </c>
      <c r="H4321" s="6">
        <v>44920</v>
      </c>
    </row>
    <row r="4322" spans="1:8" x14ac:dyDescent="0.25">
      <c r="A4322" s="5">
        <v>4321</v>
      </c>
      <c r="B4322" s="5" t="s">
        <v>38</v>
      </c>
      <c r="C4322" s="5" t="s">
        <v>11</v>
      </c>
      <c r="D4322" s="5" t="s">
        <v>32</v>
      </c>
      <c r="E4322" s="6">
        <v>44994</v>
      </c>
      <c r="F4322" s="5">
        <v>230.32</v>
      </c>
      <c r="G4322" s="5" t="s">
        <v>84</v>
      </c>
      <c r="H4322" s="5" t="s">
        <v>83</v>
      </c>
    </row>
    <row r="4323" spans="1:8" x14ac:dyDescent="0.25">
      <c r="A4323" s="5">
        <v>4322</v>
      </c>
      <c r="B4323" s="5" t="s">
        <v>44</v>
      </c>
      <c r="C4323" s="5" t="s">
        <v>9</v>
      </c>
      <c r="D4323" s="5" t="s">
        <v>26</v>
      </c>
      <c r="E4323" s="6">
        <v>45100</v>
      </c>
      <c r="F4323" s="5">
        <v>347.67</v>
      </c>
      <c r="G4323" s="5" t="s">
        <v>84</v>
      </c>
      <c r="H4323" s="5" t="s">
        <v>83</v>
      </c>
    </row>
    <row r="4324" spans="1:8" x14ac:dyDescent="0.25">
      <c r="A4324" s="5">
        <v>4323</v>
      </c>
      <c r="B4324" s="5" t="s">
        <v>36</v>
      </c>
      <c r="C4324" s="5" t="s">
        <v>13</v>
      </c>
      <c r="D4324" s="5" t="s">
        <v>24</v>
      </c>
      <c r="E4324" s="6">
        <v>45491</v>
      </c>
      <c r="F4324" s="5">
        <v>160.78</v>
      </c>
      <c r="G4324" s="5" t="s">
        <v>82</v>
      </c>
      <c r="H4324" s="5" t="s">
        <v>83</v>
      </c>
    </row>
    <row r="4325" spans="1:8" x14ac:dyDescent="0.25">
      <c r="A4325" s="5">
        <v>4324</v>
      </c>
      <c r="B4325" s="5" t="s">
        <v>42</v>
      </c>
      <c r="C4325" s="5" t="s">
        <v>15</v>
      </c>
      <c r="D4325" s="5" t="s">
        <v>31</v>
      </c>
      <c r="E4325" s="6">
        <v>44795</v>
      </c>
      <c r="F4325" s="5">
        <v>773.54</v>
      </c>
      <c r="G4325" s="5" t="s">
        <v>81</v>
      </c>
      <c r="H4325" s="6">
        <v>44815</v>
      </c>
    </row>
    <row r="4326" spans="1:8" x14ac:dyDescent="0.25">
      <c r="A4326" s="5">
        <v>4325</v>
      </c>
      <c r="B4326" s="5" t="s">
        <v>46</v>
      </c>
      <c r="C4326" s="5" t="s">
        <v>15</v>
      </c>
      <c r="D4326" s="5" t="s">
        <v>28</v>
      </c>
      <c r="E4326" s="6">
        <v>45215</v>
      </c>
      <c r="F4326" s="5">
        <v>269.20999999999998</v>
      </c>
      <c r="G4326" s="5" t="s">
        <v>84</v>
      </c>
      <c r="H4326" s="5" t="s">
        <v>83</v>
      </c>
    </row>
    <row r="4327" spans="1:8" x14ac:dyDescent="0.25">
      <c r="A4327" s="5">
        <v>4326</v>
      </c>
      <c r="B4327" s="5" t="s">
        <v>42</v>
      </c>
      <c r="C4327" s="5" t="s">
        <v>14</v>
      </c>
      <c r="D4327" s="5" t="s">
        <v>31</v>
      </c>
      <c r="E4327" s="6">
        <v>45198</v>
      </c>
      <c r="F4327" s="5">
        <v>380.82</v>
      </c>
      <c r="G4327" s="5" t="s">
        <v>81</v>
      </c>
      <c r="H4327" s="6">
        <v>45216</v>
      </c>
    </row>
    <row r="4328" spans="1:8" x14ac:dyDescent="0.25">
      <c r="A4328" s="5">
        <v>4327</v>
      </c>
      <c r="B4328" s="5" t="s">
        <v>36</v>
      </c>
      <c r="C4328" s="5" t="s">
        <v>2</v>
      </c>
      <c r="D4328" s="5" t="s">
        <v>33</v>
      </c>
      <c r="E4328" s="6">
        <v>45451</v>
      </c>
      <c r="F4328" s="5">
        <v>476.66</v>
      </c>
      <c r="G4328" s="5" t="s">
        <v>84</v>
      </c>
      <c r="H4328" s="5" t="s">
        <v>83</v>
      </c>
    </row>
    <row r="4329" spans="1:8" x14ac:dyDescent="0.25">
      <c r="A4329" s="5">
        <v>4328</v>
      </c>
      <c r="B4329" s="5" t="s">
        <v>66</v>
      </c>
      <c r="C4329" s="5" t="s">
        <v>14</v>
      </c>
      <c r="D4329" s="5" t="s">
        <v>20</v>
      </c>
      <c r="E4329" s="6">
        <v>45396</v>
      </c>
      <c r="F4329" s="5">
        <v>371.86</v>
      </c>
      <c r="G4329" s="5" t="s">
        <v>81</v>
      </c>
      <c r="H4329" s="6">
        <v>45414</v>
      </c>
    </row>
    <row r="4330" spans="1:8" x14ac:dyDescent="0.25">
      <c r="A4330" s="5">
        <v>4329</v>
      </c>
      <c r="B4330" s="5" t="s">
        <v>72</v>
      </c>
      <c r="C4330" s="5" t="s">
        <v>5</v>
      </c>
      <c r="D4330" s="5" t="s">
        <v>22</v>
      </c>
      <c r="E4330" s="6">
        <v>45144</v>
      </c>
      <c r="F4330" s="5">
        <v>426.95</v>
      </c>
      <c r="G4330" s="5" t="s">
        <v>82</v>
      </c>
      <c r="H4330" s="5" t="s">
        <v>83</v>
      </c>
    </row>
    <row r="4331" spans="1:8" x14ac:dyDescent="0.25">
      <c r="A4331" s="5">
        <v>4330</v>
      </c>
      <c r="B4331" s="5" t="s">
        <v>62</v>
      </c>
      <c r="C4331" s="5" t="s">
        <v>9</v>
      </c>
      <c r="D4331" s="5" t="s">
        <v>22</v>
      </c>
      <c r="E4331" s="6">
        <v>45404</v>
      </c>
      <c r="F4331" s="5">
        <v>345.43</v>
      </c>
      <c r="G4331" s="5" t="s">
        <v>81</v>
      </c>
      <c r="H4331" s="6">
        <v>45414</v>
      </c>
    </row>
    <row r="4332" spans="1:8" x14ac:dyDescent="0.25">
      <c r="A4332" s="5">
        <v>4331</v>
      </c>
      <c r="B4332" s="5" t="s">
        <v>68</v>
      </c>
      <c r="C4332" s="5" t="s">
        <v>7</v>
      </c>
      <c r="D4332" s="5" t="s">
        <v>32</v>
      </c>
      <c r="E4332" s="6">
        <v>45268</v>
      </c>
      <c r="F4332" s="5">
        <v>708.17</v>
      </c>
      <c r="G4332" s="5" t="s">
        <v>82</v>
      </c>
      <c r="H4332" s="5" t="s">
        <v>83</v>
      </c>
    </row>
    <row r="4333" spans="1:8" x14ac:dyDescent="0.25">
      <c r="A4333" s="5">
        <v>4332</v>
      </c>
      <c r="B4333" s="5" t="s">
        <v>58</v>
      </c>
      <c r="C4333" s="5" t="s">
        <v>7</v>
      </c>
      <c r="D4333" s="5" t="s">
        <v>31</v>
      </c>
      <c r="E4333" s="6">
        <v>45272</v>
      </c>
      <c r="F4333" s="5">
        <v>503.14</v>
      </c>
      <c r="G4333" s="5" t="s">
        <v>84</v>
      </c>
      <c r="H4333" s="5" t="s">
        <v>83</v>
      </c>
    </row>
    <row r="4334" spans="1:8" x14ac:dyDescent="0.25">
      <c r="A4334" s="5">
        <v>4333</v>
      </c>
      <c r="B4334" s="5" t="s">
        <v>64</v>
      </c>
      <c r="C4334" s="5" t="s">
        <v>7</v>
      </c>
      <c r="D4334" s="5" t="s">
        <v>31</v>
      </c>
      <c r="E4334" s="6">
        <v>45456</v>
      </c>
      <c r="F4334" s="5">
        <v>936.16</v>
      </c>
      <c r="G4334" s="5" t="s">
        <v>81</v>
      </c>
      <c r="H4334" s="6">
        <v>45464</v>
      </c>
    </row>
    <row r="4335" spans="1:8" x14ac:dyDescent="0.25">
      <c r="A4335" s="5">
        <v>4334</v>
      </c>
      <c r="B4335" s="5" t="s">
        <v>68</v>
      </c>
      <c r="C4335" s="5" t="s">
        <v>9</v>
      </c>
      <c r="D4335" s="5" t="s">
        <v>20</v>
      </c>
      <c r="E4335" s="6">
        <v>45420</v>
      </c>
      <c r="F4335" s="5">
        <v>591.84</v>
      </c>
      <c r="G4335" s="5" t="s">
        <v>82</v>
      </c>
      <c r="H4335" s="5" t="s">
        <v>83</v>
      </c>
    </row>
    <row r="4336" spans="1:8" x14ac:dyDescent="0.25">
      <c r="A4336" s="5">
        <v>4335</v>
      </c>
      <c r="B4336" s="5" t="s">
        <v>70</v>
      </c>
      <c r="C4336" s="5" t="s">
        <v>10</v>
      </c>
      <c r="D4336" s="5" t="s">
        <v>28</v>
      </c>
      <c r="E4336" s="6">
        <v>45474</v>
      </c>
      <c r="F4336" s="5">
        <v>527.27</v>
      </c>
      <c r="G4336" s="5" t="s">
        <v>81</v>
      </c>
      <c r="H4336" s="6">
        <v>45480</v>
      </c>
    </row>
    <row r="4337" spans="1:8" x14ac:dyDescent="0.25">
      <c r="A4337" s="5">
        <v>4336</v>
      </c>
      <c r="B4337" s="5" t="s">
        <v>62</v>
      </c>
      <c r="C4337" s="5" t="s">
        <v>10</v>
      </c>
      <c r="D4337" s="5" t="s">
        <v>28</v>
      </c>
      <c r="E4337" s="6">
        <v>44788</v>
      </c>
      <c r="F4337" s="5">
        <v>996.93</v>
      </c>
      <c r="G4337" s="5" t="s">
        <v>82</v>
      </c>
      <c r="H4337" s="5" t="s">
        <v>83</v>
      </c>
    </row>
    <row r="4338" spans="1:8" x14ac:dyDescent="0.25">
      <c r="A4338" s="5">
        <v>4337</v>
      </c>
      <c r="B4338" s="5" t="s">
        <v>66</v>
      </c>
      <c r="C4338" s="5" t="s">
        <v>13</v>
      </c>
      <c r="D4338" s="5" t="s">
        <v>24</v>
      </c>
      <c r="E4338" s="6">
        <v>44854</v>
      </c>
      <c r="F4338" s="5">
        <v>271.7</v>
      </c>
      <c r="G4338" s="5" t="s">
        <v>81</v>
      </c>
      <c r="H4338" s="6">
        <v>44869</v>
      </c>
    </row>
    <row r="4339" spans="1:8" x14ac:dyDescent="0.25">
      <c r="A4339" s="5">
        <v>4338</v>
      </c>
      <c r="B4339" s="5" t="s">
        <v>74</v>
      </c>
      <c r="C4339" s="5" t="s">
        <v>5</v>
      </c>
      <c r="D4339" s="5" t="s">
        <v>28</v>
      </c>
      <c r="E4339" s="6">
        <v>44921</v>
      </c>
      <c r="F4339" s="5">
        <v>864.5</v>
      </c>
      <c r="G4339" s="5" t="s">
        <v>81</v>
      </c>
      <c r="H4339" s="6">
        <v>44925</v>
      </c>
    </row>
    <row r="4340" spans="1:8" x14ac:dyDescent="0.25">
      <c r="A4340" s="5">
        <v>4339</v>
      </c>
      <c r="B4340" s="5" t="s">
        <v>50</v>
      </c>
      <c r="C4340" s="5" t="s">
        <v>2</v>
      </c>
      <c r="D4340" s="5" t="s">
        <v>26</v>
      </c>
      <c r="E4340" s="6">
        <v>44787</v>
      </c>
      <c r="F4340" s="5">
        <v>353.2</v>
      </c>
      <c r="G4340" s="5" t="s">
        <v>84</v>
      </c>
      <c r="H4340" s="5" t="s">
        <v>83</v>
      </c>
    </row>
    <row r="4341" spans="1:8" x14ac:dyDescent="0.25">
      <c r="A4341" s="5">
        <v>4340</v>
      </c>
      <c r="B4341" s="5" t="s">
        <v>74</v>
      </c>
      <c r="C4341" s="5" t="s">
        <v>9</v>
      </c>
      <c r="D4341" s="5" t="s">
        <v>26</v>
      </c>
      <c r="E4341" s="6">
        <v>45491</v>
      </c>
      <c r="F4341" s="5">
        <v>277.92</v>
      </c>
      <c r="G4341" s="5" t="s">
        <v>82</v>
      </c>
      <c r="H4341" s="5" t="s">
        <v>83</v>
      </c>
    </row>
    <row r="4342" spans="1:8" x14ac:dyDescent="0.25">
      <c r="A4342" s="5">
        <v>4341</v>
      </c>
      <c r="B4342" s="5" t="s">
        <v>46</v>
      </c>
      <c r="C4342" s="5" t="s">
        <v>9</v>
      </c>
      <c r="D4342" s="5" t="s">
        <v>32</v>
      </c>
      <c r="E4342" s="6">
        <v>45382</v>
      </c>
      <c r="F4342" s="5">
        <v>215.6</v>
      </c>
      <c r="G4342" s="5" t="s">
        <v>81</v>
      </c>
      <c r="H4342" s="6">
        <v>45392</v>
      </c>
    </row>
    <row r="4343" spans="1:8" x14ac:dyDescent="0.25">
      <c r="A4343" s="5">
        <v>4342</v>
      </c>
      <c r="B4343" s="5" t="s">
        <v>66</v>
      </c>
      <c r="C4343" s="5" t="s">
        <v>9</v>
      </c>
      <c r="D4343" s="5" t="s">
        <v>26</v>
      </c>
      <c r="E4343" s="6">
        <v>45078</v>
      </c>
      <c r="F4343" s="5">
        <v>938.62</v>
      </c>
      <c r="G4343" s="5" t="s">
        <v>81</v>
      </c>
      <c r="H4343" s="6">
        <v>45088</v>
      </c>
    </row>
    <row r="4344" spans="1:8" x14ac:dyDescent="0.25">
      <c r="A4344" s="5">
        <v>4343</v>
      </c>
      <c r="B4344" s="5" t="s">
        <v>52</v>
      </c>
      <c r="C4344" s="5" t="s">
        <v>4</v>
      </c>
      <c r="D4344" s="5" t="s">
        <v>29</v>
      </c>
      <c r="E4344" s="6">
        <v>45052</v>
      </c>
      <c r="F4344" s="5">
        <v>235.71</v>
      </c>
      <c r="G4344" s="5" t="s">
        <v>82</v>
      </c>
      <c r="H4344" s="5" t="s">
        <v>83</v>
      </c>
    </row>
    <row r="4345" spans="1:8" x14ac:dyDescent="0.25">
      <c r="A4345" s="5">
        <v>4344</v>
      </c>
      <c r="B4345" s="5" t="s">
        <v>74</v>
      </c>
      <c r="C4345" s="5" t="s">
        <v>13</v>
      </c>
      <c r="D4345" s="5" t="s">
        <v>32</v>
      </c>
      <c r="E4345" s="6">
        <v>45073</v>
      </c>
      <c r="F4345" s="5">
        <v>795.45</v>
      </c>
      <c r="G4345" s="5" t="s">
        <v>84</v>
      </c>
      <c r="H4345" s="5" t="s">
        <v>83</v>
      </c>
    </row>
    <row r="4346" spans="1:8" x14ac:dyDescent="0.25">
      <c r="A4346" s="5">
        <v>4345</v>
      </c>
      <c r="B4346" s="5" t="s">
        <v>44</v>
      </c>
      <c r="C4346" s="5" t="s">
        <v>5</v>
      </c>
      <c r="D4346" s="5" t="s">
        <v>33</v>
      </c>
      <c r="E4346" s="6">
        <v>44845</v>
      </c>
      <c r="F4346" s="5">
        <v>498.66</v>
      </c>
      <c r="G4346" s="5" t="s">
        <v>82</v>
      </c>
      <c r="H4346" s="5" t="s">
        <v>83</v>
      </c>
    </row>
    <row r="4347" spans="1:8" x14ac:dyDescent="0.25">
      <c r="A4347" s="5">
        <v>4346</v>
      </c>
      <c r="B4347" s="5" t="s">
        <v>62</v>
      </c>
      <c r="C4347" s="5" t="s">
        <v>2</v>
      </c>
      <c r="D4347" s="5" t="s">
        <v>22</v>
      </c>
      <c r="E4347" s="6">
        <v>44972</v>
      </c>
      <c r="F4347" s="5">
        <v>736.23</v>
      </c>
      <c r="G4347" s="5" t="s">
        <v>84</v>
      </c>
      <c r="H4347" s="5" t="s">
        <v>83</v>
      </c>
    </row>
    <row r="4348" spans="1:8" x14ac:dyDescent="0.25">
      <c r="A4348" s="5">
        <v>4347</v>
      </c>
      <c r="B4348" s="5" t="s">
        <v>52</v>
      </c>
      <c r="C4348" s="5" t="s">
        <v>7</v>
      </c>
      <c r="D4348" s="5" t="s">
        <v>33</v>
      </c>
      <c r="E4348" s="6">
        <v>45396</v>
      </c>
      <c r="F4348" s="5">
        <v>691.9</v>
      </c>
      <c r="G4348" s="5" t="s">
        <v>82</v>
      </c>
      <c r="H4348" s="5" t="s">
        <v>83</v>
      </c>
    </row>
    <row r="4349" spans="1:8" x14ac:dyDescent="0.25">
      <c r="A4349" s="5">
        <v>4348</v>
      </c>
      <c r="B4349" s="5" t="s">
        <v>66</v>
      </c>
      <c r="C4349" s="5" t="s">
        <v>9</v>
      </c>
      <c r="D4349" s="5" t="s">
        <v>26</v>
      </c>
      <c r="E4349" s="6">
        <v>45448</v>
      </c>
      <c r="F4349" s="5">
        <v>651.25</v>
      </c>
      <c r="G4349" s="5" t="s">
        <v>84</v>
      </c>
      <c r="H4349" s="5" t="s">
        <v>83</v>
      </c>
    </row>
    <row r="4350" spans="1:8" x14ac:dyDescent="0.25">
      <c r="A4350" s="5">
        <v>4349</v>
      </c>
      <c r="B4350" s="5" t="s">
        <v>74</v>
      </c>
      <c r="C4350" s="5" t="s">
        <v>13</v>
      </c>
      <c r="D4350" s="5" t="s">
        <v>24</v>
      </c>
      <c r="E4350" s="6">
        <v>45038</v>
      </c>
      <c r="F4350" s="5">
        <v>597.71</v>
      </c>
      <c r="G4350" s="5" t="s">
        <v>81</v>
      </c>
      <c r="H4350" s="6">
        <v>45053</v>
      </c>
    </row>
    <row r="4351" spans="1:8" x14ac:dyDescent="0.25">
      <c r="A4351" s="5">
        <v>4350</v>
      </c>
      <c r="B4351" s="5" t="s">
        <v>64</v>
      </c>
      <c r="C4351" s="5" t="s">
        <v>7</v>
      </c>
      <c r="D4351" s="5" t="s">
        <v>32</v>
      </c>
      <c r="E4351" s="6">
        <v>45000</v>
      </c>
      <c r="F4351" s="5">
        <v>271.26</v>
      </c>
      <c r="G4351" s="5" t="s">
        <v>81</v>
      </c>
      <c r="H4351" s="6">
        <v>45008</v>
      </c>
    </row>
    <row r="4352" spans="1:8" x14ac:dyDescent="0.25">
      <c r="A4352" s="5">
        <v>4351</v>
      </c>
      <c r="B4352" s="5" t="s">
        <v>62</v>
      </c>
      <c r="C4352" s="5" t="s">
        <v>14</v>
      </c>
      <c r="D4352" s="5" t="s">
        <v>31</v>
      </c>
      <c r="E4352" s="6">
        <v>44923</v>
      </c>
      <c r="F4352" s="5">
        <v>415.89</v>
      </c>
      <c r="G4352" s="5" t="s">
        <v>81</v>
      </c>
      <c r="H4352" s="6">
        <v>44941</v>
      </c>
    </row>
    <row r="4353" spans="1:8" x14ac:dyDescent="0.25">
      <c r="A4353" s="5">
        <v>4352</v>
      </c>
      <c r="B4353" s="5" t="s">
        <v>44</v>
      </c>
      <c r="C4353" s="5" t="s">
        <v>9</v>
      </c>
      <c r="D4353" s="5" t="s">
        <v>26</v>
      </c>
      <c r="E4353" s="6">
        <v>45368</v>
      </c>
      <c r="F4353" s="5">
        <v>146.79</v>
      </c>
      <c r="G4353" s="5" t="s">
        <v>84</v>
      </c>
      <c r="H4353" s="5" t="s">
        <v>83</v>
      </c>
    </row>
    <row r="4354" spans="1:8" x14ac:dyDescent="0.25">
      <c r="A4354" s="5">
        <v>4353</v>
      </c>
      <c r="B4354" s="5" t="s">
        <v>46</v>
      </c>
      <c r="C4354" s="5" t="s">
        <v>11</v>
      </c>
      <c r="D4354" s="5" t="s">
        <v>29</v>
      </c>
      <c r="E4354" s="6">
        <v>44790</v>
      </c>
      <c r="F4354" s="5">
        <v>225.7</v>
      </c>
      <c r="G4354" s="5" t="s">
        <v>84</v>
      </c>
      <c r="H4354" s="5" t="s">
        <v>83</v>
      </c>
    </row>
    <row r="4355" spans="1:8" x14ac:dyDescent="0.25">
      <c r="A4355" s="5">
        <v>4354</v>
      </c>
      <c r="B4355" s="5" t="s">
        <v>38</v>
      </c>
      <c r="C4355" s="5" t="s">
        <v>5</v>
      </c>
      <c r="D4355" s="5" t="s">
        <v>32</v>
      </c>
      <c r="E4355" s="6">
        <v>45121</v>
      </c>
      <c r="F4355" s="5">
        <v>268.89999999999998</v>
      </c>
      <c r="G4355" s="5" t="s">
        <v>82</v>
      </c>
      <c r="H4355" s="5" t="s">
        <v>83</v>
      </c>
    </row>
    <row r="4356" spans="1:8" x14ac:dyDescent="0.25">
      <c r="A4356" s="5">
        <v>4355</v>
      </c>
      <c r="B4356" s="5" t="s">
        <v>66</v>
      </c>
      <c r="C4356" s="5" t="s">
        <v>2</v>
      </c>
      <c r="D4356" s="5" t="s">
        <v>24</v>
      </c>
      <c r="E4356" s="6">
        <v>45060</v>
      </c>
      <c r="F4356" s="5">
        <v>430.83</v>
      </c>
      <c r="G4356" s="5" t="s">
        <v>84</v>
      </c>
      <c r="H4356" s="5" t="s">
        <v>83</v>
      </c>
    </row>
    <row r="4357" spans="1:8" x14ac:dyDescent="0.25">
      <c r="A4357" s="5">
        <v>4356</v>
      </c>
      <c r="B4357" s="5" t="s">
        <v>54</v>
      </c>
      <c r="C4357" s="5" t="s">
        <v>9</v>
      </c>
      <c r="D4357" s="5" t="s">
        <v>32</v>
      </c>
      <c r="E4357" s="6">
        <v>44932</v>
      </c>
      <c r="F4357" s="5">
        <v>533.13</v>
      </c>
      <c r="G4357" s="5" t="s">
        <v>81</v>
      </c>
      <c r="H4357" s="6">
        <v>44942</v>
      </c>
    </row>
    <row r="4358" spans="1:8" x14ac:dyDescent="0.25">
      <c r="A4358" s="5">
        <v>4357</v>
      </c>
      <c r="B4358" s="5" t="s">
        <v>48</v>
      </c>
      <c r="C4358" s="5" t="s">
        <v>2</v>
      </c>
      <c r="D4358" s="5" t="s">
        <v>30</v>
      </c>
      <c r="E4358" s="6">
        <v>44946</v>
      </c>
      <c r="F4358" s="5">
        <v>859.49</v>
      </c>
      <c r="G4358" s="5" t="s">
        <v>81</v>
      </c>
      <c r="H4358" s="6">
        <v>44947</v>
      </c>
    </row>
    <row r="4359" spans="1:8" x14ac:dyDescent="0.25">
      <c r="A4359" s="5">
        <v>4358</v>
      </c>
      <c r="B4359" s="5" t="s">
        <v>42</v>
      </c>
      <c r="C4359" s="5" t="s">
        <v>2</v>
      </c>
      <c r="D4359" s="5" t="s">
        <v>28</v>
      </c>
      <c r="E4359" s="6">
        <v>45342</v>
      </c>
      <c r="F4359" s="5">
        <v>307.83</v>
      </c>
      <c r="G4359" s="5" t="s">
        <v>81</v>
      </c>
      <c r="H4359" s="6">
        <v>45343</v>
      </c>
    </row>
    <row r="4360" spans="1:8" x14ac:dyDescent="0.25">
      <c r="A4360" s="5">
        <v>4359</v>
      </c>
      <c r="B4360" s="5" t="s">
        <v>70</v>
      </c>
      <c r="C4360" s="5" t="s">
        <v>14</v>
      </c>
      <c r="D4360" s="5" t="s">
        <v>26</v>
      </c>
      <c r="E4360" s="6">
        <v>45056</v>
      </c>
      <c r="F4360" s="5">
        <v>291.7</v>
      </c>
      <c r="G4360" s="5" t="s">
        <v>82</v>
      </c>
      <c r="H4360" s="5" t="s">
        <v>83</v>
      </c>
    </row>
    <row r="4361" spans="1:8" x14ac:dyDescent="0.25">
      <c r="A4361" s="5">
        <v>4360</v>
      </c>
      <c r="B4361" s="5" t="s">
        <v>70</v>
      </c>
      <c r="C4361" s="5" t="s">
        <v>4</v>
      </c>
      <c r="D4361" s="5" t="s">
        <v>32</v>
      </c>
      <c r="E4361" s="6">
        <v>45318</v>
      </c>
      <c r="F4361" s="5">
        <v>667.51</v>
      </c>
      <c r="G4361" s="5" t="s">
        <v>82</v>
      </c>
      <c r="H4361" s="5" t="s">
        <v>83</v>
      </c>
    </row>
    <row r="4362" spans="1:8" x14ac:dyDescent="0.25">
      <c r="A4362" s="5">
        <v>4361</v>
      </c>
      <c r="B4362" s="5" t="s">
        <v>68</v>
      </c>
      <c r="C4362" s="5" t="s">
        <v>4</v>
      </c>
      <c r="D4362" s="5" t="s">
        <v>29</v>
      </c>
      <c r="E4362" s="6">
        <v>45322</v>
      </c>
      <c r="F4362" s="5">
        <v>159.86000000000001</v>
      </c>
      <c r="G4362" s="5" t="s">
        <v>84</v>
      </c>
      <c r="H4362" s="5" t="s">
        <v>83</v>
      </c>
    </row>
    <row r="4363" spans="1:8" x14ac:dyDescent="0.25">
      <c r="A4363" s="5">
        <v>4362</v>
      </c>
      <c r="B4363" s="5" t="s">
        <v>52</v>
      </c>
      <c r="C4363" s="5" t="s">
        <v>15</v>
      </c>
      <c r="D4363" s="5" t="s">
        <v>29</v>
      </c>
      <c r="E4363" s="6">
        <v>45239</v>
      </c>
      <c r="F4363" s="5">
        <v>249.71</v>
      </c>
      <c r="G4363" s="5" t="s">
        <v>84</v>
      </c>
      <c r="H4363" s="5" t="s">
        <v>83</v>
      </c>
    </row>
    <row r="4364" spans="1:8" x14ac:dyDescent="0.25">
      <c r="A4364" s="5">
        <v>4363</v>
      </c>
      <c r="B4364" s="5" t="s">
        <v>40</v>
      </c>
      <c r="C4364" s="5" t="s">
        <v>2</v>
      </c>
      <c r="D4364" s="5" t="s">
        <v>29</v>
      </c>
      <c r="E4364" s="6">
        <v>44845</v>
      </c>
      <c r="F4364" s="5">
        <v>781.86</v>
      </c>
      <c r="G4364" s="5" t="s">
        <v>81</v>
      </c>
      <c r="H4364" s="6">
        <v>44846</v>
      </c>
    </row>
    <row r="4365" spans="1:8" x14ac:dyDescent="0.25">
      <c r="A4365" s="5">
        <v>4364</v>
      </c>
      <c r="B4365" s="5" t="s">
        <v>70</v>
      </c>
      <c r="C4365" s="5" t="s">
        <v>2</v>
      </c>
      <c r="D4365" s="5" t="s">
        <v>28</v>
      </c>
      <c r="E4365" s="6">
        <v>45429</v>
      </c>
      <c r="F4365" s="5">
        <v>764.71</v>
      </c>
      <c r="G4365" s="5" t="s">
        <v>84</v>
      </c>
      <c r="H4365" s="5" t="s">
        <v>83</v>
      </c>
    </row>
    <row r="4366" spans="1:8" x14ac:dyDescent="0.25">
      <c r="A4366" s="5">
        <v>4365</v>
      </c>
      <c r="B4366" s="5" t="s">
        <v>36</v>
      </c>
      <c r="C4366" s="5" t="s">
        <v>13</v>
      </c>
      <c r="D4366" s="5" t="s">
        <v>20</v>
      </c>
      <c r="E4366" s="6">
        <v>45175</v>
      </c>
      <c r="F4366" s="5">
        <v>357.91</v>
      </c>
      <c r="G4366" s="5" t="s">
        <v>84</v>
      </c>
      <c r="H4366" s="5" t="s">
        <v>83</v>
      </c>
    </row>
    <row r="4367" spans="1:8" x14ac:dyDescent="0.25">
      <c r="A4367" s="5">
        <v>4366</v>
      </c>
      <c r="B4367" s="5" t="s">
        <v>46</v>
      </c>
      <c r="C4367" s="5" t="s">
        <v>15</v>
      </c>
      <c r="D4367" s="5" t="s">
        <v>29</v>
      </c>
      <c r="E4367" s="6">
        <v>44801</v>
      </c>
      <c r="F4367" s="5">
        <v>795.81</v>
      </c>
      <c r="G4367" s="5" t="s">
        <v>82</v>
      </c>
      <c r="H4367" s="5" t="s">
        <v>83</v>
      </c>
    </row>
    <row r="4368" spans="1:8" x14ac:dyDescent="0.25">
      <c r="A4368" s="5">
        <v>4367</v>
      </c>
      <c r="B4368" s="5" t="s">
        <v>66</v>
      </c>
      <c r="C4368" s="5" t="s">
        <v>5</v>
      </c>
      <c r="D4368" s="5" t="s">
        <v>28</v>
      </c>
      <c r="E4368" s="6">
        <v>45102</v>
      </c>
      <c r="F4368" s="5">
        <v>293.32</v>
      </c>
      <c r="G4368" s="5" t="s">
        <v>84</v>
      </c>
      <c r="H4368" s="5" t="s">
        <v>83</v>
      </c>
    </row>
    <row r="4369" spans="1:8" x14ac:dyDescent="0.25">
      <c r="A4369" s="5">
        <v>4368</v>
      </c>
      <c r="B4369" s="5" t="s">
        <v>60</v>
      </c>
      <c r="C4369" s="5" t="s">
        <v>13</v>
      </c>
      <c r="D4369" s="5" t="s">
        <v>24</v>
      </c>
      <c r="E4369" s="6">
        <v>45160</v>
      </c>
      <c r="F4369" s="5">
        <v>205.74</v>
      </c>
      <c r="G4369" s="5" t="s">
        <v>84</v>
      </c>
      <c r="H4369" s="5" t="s">
        <v>83</v>
      </c>
    </row>
    <row r="4370" spans="1:8" x14ac:dyDescent="0.25">
      <c r="A4370" s="5">
        <v>4369</v>
      </c>
      <c r="B4370" s="5" t="s">
        <v>46</v>
      </c>
      <c r="C4370" s="5" t="s">
        <v>13</v>
      </c>
      <c r="D4370" s="5" t="s">
        <v>24</v>
      </c>
      <c r="E4370" s="6">
        <v>44876</v>
      </c>
      <c r="F4370" s="5">
        <v>834.83</v>
      </c>
      <c r="G4370" s="5" t="s">
        <v>81</v>
      </c>
      <c r="H4370" s="6">
        <v>44891</v>
      </c>
    </row>
    <row r="4371" spans="1:8" x14ac:dyDescent="0.25">
      <c r="A4371" s="5">
        <v>4370</v>
      </c>
      <c r="B4371" s="5" t="s">
        <v>48</v>
      </c>
      <c r="C4371" s="5" t="s">
        <v>14</v>
      </c>
      <c r="D4371" s="5" t="s">
        <v>31</v>
      </c>
      <c r="E4371" s="6">
        <v>45011</v>
      </c>
      <c r="F4371" s="5">
        <v>288.74</v>
      </c>
      <c r="G4371" s="5" t="s">
        <v>81</v>
      </c>
      <c r="H4371" s="6">
        <v>45029</v>
      </c>
    </row>
    <row r="4372" spans="1:8" x14ac:dyDescent="0.25">
      <c r="A4372" s="5">
        <v>4371</v>
      </c>
      <c r="B4372" s="5" t="s">
        <v>48</v>
      </c>
      <c r="C4372" s="5" t="s">
        <v>11</v>
      </c>
      <c r="D4372" s="5" t="s">
        <v>31</v>
      </c>
      <c r="E4372" s="6">
        <v>44969</v>
      </c>
      <c r="F4372" s="5">
        <v>155.19</v>
      </c>
      <c r="G4372" s="5" t="s">
        <v>82</v>
      </c>
      <c r="H4372" s="5" t="s">
        <v>83</v>
      </c>
    </row>
    <row r="4373" spans="1:8" x14ac:dyDescent="0.25">
      <c r="A4373" s="5">
        <v>4372</v>
      </c>
      <c r="B4373" s="5" t="s">
        <v>58</v>
      </c>
      <c r="C4373" s="5" t="s">
        <v>7</v>
      </c>
      <c r="D4373" s="5" t="s">
        <v>30</v>
      </c>
      <c r="E4373" s="6">
        <v>44862</v>
      </c>
      <c r="F4373" s="5">
        <v>595.84</v>
      </c>
      <c r="G4373" s="5" t="s">
        <v>82</v>
      </c>
      <c r="H4373" s="5" t="s">
        <v>83</v>
      </c>
    </row>
    <row r="4374" spans="1:8" x14ac:dyDescent="0.25">
      <c r="A4374" s="5">
        <v>4373</v>
      </c>
      <c r="B4374" s="5" t="s">
        <v>36</v>
      </c>
      <c r="C4374" s="5" t="s">
        <v>4</v>
      </c>
      <c r="D4374" s="5" t="s">
        <v>33</v>
      </c>
      <c r="E4374" s="6">
        <v>45243</v>
      </c>
      <c r="F4374" s="5">
        <v>383.92</v>
      </c>
      <c r="G4374" s="5" t="s">
        <v>82</v>
      </c>
      <c r="H4374" s="5" t="s">
        <v>83</v>
      </c>
    </row>
    <row r="4375" spans="1:8" x14ac:dyDescent="0.25">
      <c r="A4375" s="5">
        <v>4374</v>
      </c>
      <c r="B4375" s="5" t="s">
        <v>36</v>
      </c>
      <c r="C4375" s="5" t="s">
        <v>9</v>
      </c>
      <c r="D4375" s="5" t="s">
        <v>31</v>
      </c>
      <c r="E4375" s="6">
        <v>45004</v>
      </c>
      <c r="F4375" s="5">
        <v>137.72999999999999</v>
      </c>
      <c r="G4375" s="5" t="s">
        <v>82</v>
      </c>
      <c r="H4375" s="5" t="s">
        <v>83</v>
      </c>
    </row>
    <row r="4376" spans="1:8" x14ac:dyDescent="0.25">
      <c r="A4376" s="5">
        <v>4375</v>
      </c>
      <c r="B4376" s="5" t="s">
        <v>46</v>
      </c>
      <c r="C4376" s="5" t="s">
        <v>13</v>
      </c>
      <c r="D4376" s="5" t="s">
        <v>24</v>
      </c>
      <c r="E4376" s="6">
        <v>45437</v>
      </c>
      <c r="F4376" s="5">
        <v>151.78</v>
      </c>
      <c r="G4376" s="5" t="s">
        <v>81</v>
      </c>
      <c r="H4376" s="6">
        <v>45452</v>
      </c>
    </row>
    <row r="4377" spans="1:8" x14ac:dyDescent="0.25">
      <c r="A4377" s="5">
        <v>4376</v>
      </c>
      <c r="B4377" s="5" t="s">
        <v>36</v>
      </c>
      <c r="C4377" s="5" t="s">
        <v>7</v>
      </c>
      <c r="D4377" s="5" t="s">
        <v>20</v>
      </c>
      <c r="E4377" s="6">
        <v>45324</v>
      </c>
      <c r="F4377" s="5">
        <v>711.11</v>
      </c>
      <c r="G4377" s="5" t="s">
        <v>84</v>
      </c>
      <c r="H4377" s="5" t="s">
        <v>83</v>
      </c>
    </row>
    <row r="4378" spans="1:8" x14ac:dyDescent="0.25">
      <c r="A4378" s="5">
        <v>4377</v>
      </c>
      <c r="B4378" s="5" t="s">
        <v>70</v>
      </c>
      <c r="C4378" s="5" t="s">
        <v>9</v>
      </c>
      <c r="D4378" s="5" t="s">
        <v>22</v>
      </c>
      <c r="E4378" s="6">
        <v>44915</v>
      </c>
      <c r="F4378" s="5">
        <v>845.19</v>
      </c>
      <c r="G4378" s="5" t="s">
        <v>81</v>
      </c>
      <c r="H4378" s="6">
        <v>44925</v>
      </c>
    </row>
    <row r="4379" spans="1:8" x14ac:dyDescent="0.25">
      <c r="A4379" s="5">
        <v>4378</v>
      </c>
      <c r="B4379" s="5" t="s">
        <v>36</v>
      </c>
      <c r="C4379" s="5" t="s">
        <v>4</v>
      </c>
      <c r="D4379" s="5" t="s">
        <v>33</v>
      </c>
      <c r="E4379" s="6">
        <v>44887</v>
      </c>
      <c r="F4379" s="5">
        <v>618.08000000000004</v>
      </c>
      <c r="G4379" s="5" t="s">
        <v>82</v>
      </c>
      <c r="H4379" s="5" t="s">
        <v>83</v>
      </c>
    </row>
    <row r="4380" spans="1:8" x14ac:dyDescent="0.25">
      <c r="A4380" s="5">
        <v>4379</v>
      </c>
      <c r="B4380" s="5" t="s">
        <v>44</v>
      </c>
      <c r="C4380" s="5" t="s">
        <v>9</v>
      </c>
      <c r="D4380" s="5" t="s">
        <v>28</v>
      </c>
      <c r="E4380" s="6">
        <v>45107</v>
      </c>
      <c r="F4380" s="5">
        <v>674.34</v>
      </c>
      <c r="G4380" s="5" t="s">
        <v>82</v>
      </c>
      <c r="H4380" s="5" t="s">
        <v>83</v>
      </c>
    </row>
    <row r="4381" spans="1:8" x14ac:dyDescent="0.25">
      <c r="A4381" s="5">
        <v>4380</v>
      </c>
      <c r="B4381" s="5" t="s">
        <v>50</v>
      </c>
      <c r="C4381" s="5" t="s">
        <v>13</v>
      </c>
      <c r="D4381" s="5" t="s">
        <v>22</v>
      </c>
      <c r="E4381" s="6">
        <v>45120</v>
      </c>
      <c r="F4381" s="5">
        <v>326.13</v>
      </c>
      <c r="G4381" s="5" t="s">
        <v>81</v>
      </c>
      <c r="H4381" s="6">
        <v>45135</v>
      </c>
    </row>
    <row r="4382" spans="1:8" x14ac:dyDescent="0.25">
      <c r="A4382" s="5">
        <v>4381</v>
      </c>
      <c r="B4382" s="5" t="s">
        <v>64</v>
      </c>
      <c r="C4382" s="5" t="s">
        <v>10</v>
      </c>
      <c r="D4382" s="5" t="s">
        <v>22</v>
      </c>
      <c r="E4382" s="6">
        <v>45193</v>
      </c>
      <c r="F4382" s="5">
        <v>692.28</v>
      </c>
      <c r="G4382" s="5" t="s">
        <v>81</v>
      </c>
      <c r="H4382" s="6">
        <v>45199</v>
      </c>
    </row>
    <row r="4383" spans="1:8" x14ac:dyDescent="0.25">
      <c r="A4383" s="5">
        <v>4382</v>
      </c>
      <c r="B4383" s="5" t="s">
        <v>68</v>
      </c>
      <c r="C4383" s="5" t="s">
        <v>4</v>
      </c>
      <c r="D4383" s="5" t="s">
        <v>22</v>
      </c>
      <c r="E4383" s="6">
        <v>45246</v>
      </c>
      <c r="F4383" s="5">
        <v>831.72</v>
      </c>
      <c r="G4383" s="5" t="s">
        <v>82</v>
      </c>
      <c r="H4383" s="5" t="s">
        <v>83</v>
      </c>
    </row>
    <row r="4384" spans="1:8" x14ac:dyDescent="0.25">
      <c r="A4384" s="5">
        <v>4383</v>
      </c>
      <c r="B4384" s="5" t="s">
        <v>68</v>
      </c>
      <c r="C4384" s="5" t="s">
        <v>5</v>
      </c>
      <c r="D4384" s="5" t="s">
        <v>20</v>
      </c>
      <c r="E4384" s="6">
        <v>45101</v>
      </c>
      <c r="F4384" s="5">
        <v>157.66</v>
      </c>
      <c r="G4384" s="5" t="s">
        <v>84</v>
      </c>
      <c r="H4384" s="5" t="s">
        <v>83</v>
      </c>
    </row>
    <row r="4385" spans="1:8" x14ac:dyDescent="0.25">
      <c r="A4385" s="5">
        <v>4384</v>
      </c>
      <c r="B4385" s="5" t="s">
        <v>40</v>
      </c>
      <c r="C4385" s="5" t="s">
        <v>11</v>
      </c>
      <c r="D4385" s="5" t="s">
        <v>31</v>
      </c>
      <c r="E4385" s="6">
        <v>45086</v>
      </c>
      <c r="F4385" s="5">
        <v>496.03</v>
      </c>
      <c r="G4385" s="5" t="s">
        <v>82</v>
      </c>
      <c r="H4385" s="5" t="s">
        <v>83</v>
      </c>
    </row>
    <row r="4386" spans="1:8" x14ac:dyDescent="0.25">
      <c r="A4386" s="5">
        <v>4385</v>
      </c>
      <c r="B4386" s="5" t="s">
        <v>52</v>
      </c>
      <c r="C4386" s="5" t="s">
        <v>13</v>
      </c>
      <c r="D4386" s="5" t="s">
        <v>31</v>
      </c>
      <c r="E4386" s="6">
        <v>45138</v>
      </c>
      <c r="F4386" s="5">
        <v>342.16</v>
      </c>
      <c r="G4386" s="5" t="s">
        <v>81</v>
      </c>
      <c r="H4386" s="6">
        <v>45153</v>
      </c>
    </row>
    <row r="4387" spans="1:8" x14ac:dyDescent="0.25">
      <c r="A4387" s="5">
        <v>4386</v>
      </c>
      <c r="B4387" s="5" t="s">
        <v>70</v>
      </c>
      <c r="C4387" s="5" t="s">
        <v>5</v>
      </c>
      <c r="D4387" s="5" t="s">
        <v>30</v>
      </c>
      <c r="E4387" s="6">
        <v>45471</v>
      </c>
      <c r="F4387" s="5">
        <v>218.87</v>
      </c>
      <c r="G4387" s="5" t="s">
        <v>81</v>
      </c>
      <c r="H4387" s="6">
        <v>45475</v>
      </c>
    </row>
    <row r="4388" spans="1:8" x14ac:dyDescent="0.25">
      <c r="A4388" s="5">
        <v>4387</v>
      </c>
      <c r="B4388" s="5" t="s">
        <v>68</v>
      </c>
      <c r="C4388" s="5" t="s">
        <v>14</v>
      </c>
      <c r="D4388" s="5" t="s">
        <v>22</v>
      </c>
      <c r="E4388" s="6">
        <v>44956</v>
      </c>
      <c r="F4388" s="5">
        <v>967.25</v>
      </c>
      <c r="G4388" s="5" t="s">
        <v>81</v>
      </c>
      <c r="H4388" s="6">
        <v>44974</v>
      </c>
    </row>
    <row r="4389" spans="1:8" x14ac:dyDescent="0.25">
      <c r="A4389" s="5">
        <v>4388</v>
      </c>
      <c r="B4389" s="5" t="s">
        <v>46</v>
      </c>
      <c r="C4389" s="5" t="s">
        <v>14</v>
      </c>
      <c r="D4389" s="5" t="s">
        <v>22</v>
      </c>
      <c r="E4389" s="6">
        <v>45091</v>
      </c>
      <c r="F4389" s="5">
        <v>480.45</v>
      </c>
      <c r="G4389" s="5" t="s">
        <v>82</v>
      </c>
      <c r="H4389" s="5" t="s">
        <v>83</v>
      </c>
    </row>
    <row r="4390" spans="1:8" x14ac:dyDescent="0.25">
      <c r="A4390" s="5">
        <v>4389</v>
      </c>
      <c r="B4390" s="5" t="s">
        <v>60</v>
      </c>
      <c r="C4390" s="5" t="s">
        <v>11</v>
      </c>
      <c r="D4390" s="5" t="s">
        <v>24</v>
      </c>
      <c r="E4390" s="6">
        <v>45327</v>
      </c>
      <c r="F4390" s="5">
        <v>281.76</v>
      </c>
      <c r="G4390" s="5" t="s">
        <v>82</v>
      </c>
      <c r="H4390" s="5" t="s">
        <v>83</v>
      </c>
    </row>
    <row r="4391" spans="1:8" x14ac:dyDescent="0.25">
      <c r="A4391" s="5">
        <v>4390</v>
      </c>
      <c r="B4391" s="5" t="s">
        <v>40</v>
      </c>
      <c r="C4391" s="5" t="s">
        <v>11</v>
      </c>
      <c r="D4391" s="5" t="s">
        <v>28</v>
      </c>
      <c r="E4391" s="6">
        <v>44890</v>
      </c>
      <c r="F4391" s="5">
        <v>903.05</v>
      </c>
      <c r="G4391" s="5" t="s">
        <v>84</v>
      </c>
      <c r="H4391" s="5" t="s">
        <v>83</v>
      </c>
    </row>
    <row r="4392" spans="1:8" x14ac:dyDescent="0.25">
      <c r="A4392" s="5">
        <v>4391</v>
      </c>
      <c r="B4392" s="5" t="s">
        <v>74</v>
      </c>
      <c r="C4392" s="5" t="s">
        <v>9</v>
      </c>
      <c r="D4392" s="5" t="s">
        <v>26</v>
      </c>
      <c r="E4392" s="6">
        <v>45282</v>
      </c>
      <c r="F4392" s="5">
        <v>964.66</v>
      </c>
      <c r="G4392" s="5" t="s">
        <v>82</v>
      </c>
      <c r="H4392" s="5" t="s">
        <v>83</v>
      </c>
    </row>
    <row r="4393" spans="1:8" x14ac:dyDescent="0.25">
      <c r="A4393" s="5">
        <v>4392</v>
      </c>
      <c r="B4393" s="5" t="s">
        <v>70</v>
      </c>
      <c r="C4393" s="5" t="s">
        <v>11</v>
      </c>
      <c r="D4393" s="5" t="s">
        <v>30</v>
      </c>
      <c r="E4393" s="6">
        <v>45210</v>
      </c>
      <c r="F4393" s="5">
        <v>720.51</v>
      </c>
      <c r="G4393" s="5" t="s">
        <v>82</v>
      </c>
      <c r="H4393" s="5" t="s">
        <v>83</v>
      </c>
    </row>
    <row r="4394" spans="1:8" x14ac:dyDescent="0.25">
      <c r="A4394" s="5">
        <v>4393</v>
      </c>
      <c r="B4394" s="5" t="s">
        <v>64</v>
      </c>
      <c r="C4394" s="5" t="s">
        <v>14</v>
      </c>
      <c r="D4394" s="5" t="s">
        <v>26</v>
      </c>
      <c r="E4394" s="6">
        <v>44996</v>
      </c>
      <c r="F4394" s="5">
        <v>404.85</v>
      </c>
      <c r="G4394" s="5" t="s">
        <v>84</v>
      </c>
      <c r="H4394" s="5" t="s">
        <v>83</v>
      </c>
    </row>
    <row r="4395" spans="1:8" x14ac:dyDescent="0.25">
      <c r="A4395" s="5">
        <v>4394</v>
      </c>
      <c r="B4395" s="5" t="s">
        <v>46</v>
      </c>
      <c r="C4395" s="5" t="s">
        <v>9</v>
      </c>
      <c r="D4395" s="5" t="s">
        <v>22</v>
      </c>
      <c r="E4395" s="6">
        <v>45068</v>
      </c>
      <c r="F4395" s="5">
        <v>478.61</v>
      </c>
      <c r="G4395" s="5" t="s">
        <v>84</v>
      </c>
      <c r="H4395" s="5" t="s">
        <v>83</v>
      </c>
    </row>
    <row r="4396" spans="1:8" x14ac:dyDescent="0.25">
      <c r="A4396" s="5">
        <v>4395</v>
      </c>
      <c r="B4396" s="5" t="s">
        <v>72</v>
      </c>
      <c r="C4396" s="5" t="s">
        <v>10</v>
      </c>
      <c r="D4396" s="5" t="s">
        <v>26</v>
      </c>
      <c r="E4396" s="6">
        <v>45282</v>
      </c>
      <c r="F4396" s="5">
        <v>646.45000000000005</v>
      </c>
      <c r="G4396" s="5" t="s">
        <v>84</v>
      </c>
      <c r="H4396" s="5" t="s">
        <v>83</v>
      </c>
    </row>
    <row r="4397" spans="1:8" x14ac:dyDescent="0.25">
      <c r="A4397" s="5">
        <v>4396</v>
      </c>
      <c r="B4397" s="5" t="s">
        <v>48</v>
      </c>
      <c r="C4397" s="5" t="s">
        <v>14</v>
      </c>
      <c r="D4397" s="5" t="s">
        <v>20</v>
      </c>
      <c r="E4397" s="6">
        <v>45262</v>
      </c>
      <c r="F4397" s="5">
        <v>756.84</v>
      </c>
      <c r="G4397" s="5" t="s">
        <v>84</v>
      </c>
      <c r="H4397" s="5" t="s">
        <v>83</v>
      </c>
    </row>
    <row r="4398" spans="1:8" x14ac:dyDescent="0.25">
      <c r="A4398" s="5">
        <v>4397</v>
      </c>
      <c r="B4398" s="5" t="s">
        <v>56</v>
      </c>
      <c r="C4398" s="5" t="s">
        <v>14</v>
      </c>
      <c r="D4398" s="5" t="s">
        <v>31</v>
      </c>
      <c r="E4398" s="6">
        <v>45423</v>
      </c>
      <c r="F4398" s="5">
        <v>479.61</v>
      </c>
      <c r="G4398" s="5" t="s">
        <v>84</v>
      </c>
      <c r="H4398" s="5" t="s">
        <v>83</v>
      </c>
    </row>
    <row r="4399" spans="1:8" x14ac:dyDescent="0.25">
      <c r="A4399" s="5">
        <v>4398</v>
      </c>
      <c r="B4399" s="5" t="s">
        <v>72</v>
      </c>
      <c r="C4399" s="5" t="s">
        <v>7</v>
      </c>
      <c r="D4399" s="5" t="s">
        <v>32</v>
      </c>
      <c r="E4399" s="6">
        <v>45289</v>
      </c>
      <c r="F4399" s="5">
        <v>250.57</v>
      </c>
      <c r="G4399" s="5" t="s">
        <v>81</v>
      </c>
      <c r="H4399" s="6">
        <v>45297</v>
      </c>
    </row>
    <row r="4400" spans="1:8" x14ac:dyDescent="0.25">
      <c r="A4400" s="5">
        <v>4399</v>
      </c>
      <c r="B4400" s="5" t="s">
        <v>44</v>
      </c>
      <c r="C4400" s="5" t="s">
        <v>5</v>
      </c>
      <c r="D4400" s="5" t="s">
        <v>28</v>
      </c>
      <c r="E4400" s="6">
        <v>45366</v>
      </c>
      <c r="F4400" s="5">
        <v>113.62</v>
      </c>
      <c r="G4400" s="5" t="s">
        <v>82</v>
      </c>
      <c r="H4400" s="5" t="s">
        <v>83</v>
      </c>
    </row>
    <row r="4401" spans="1:8" x14ac:dyDescent="0.25">
      <c r="A4401" s="5">
        <v>4400</v>
      </c>
      <c r="B4401" s="5" t="s">
        <v>38</v>
      </c>
      <c r="C4401" s="5" t="s">
        <v>9</v>
      </c>
      <c r="D4401" s="5" t="s">
        <v>32</v>
      </c>
      <c r="E4401" s="6">
        <v>44952</v>
      </c>
      <c r="F4401" s="5">
        <v>913.04</v>
      </c>
      <c r="G4401" s="5" t="s">
        <v>81</v>
      </c>
      <c r="H4401" s="6">
        <v>44962</v>
      </c>
    </row>
    <row r="4402" spans="1:8" x14ac:dyDescent="0.25">
      <c r="A4402" s="5">
        <v>4401</v>
      </c>
      <c r="B4402" s="5" t="s">
        <v>60</v>
      </c>
      <c r="C4402" s="5" t="s">
        <v>10</v>
      </c>
      <c r="D4402" s="5" t="s">
        <v>31</v>
      </c>
      <c r="E4402" s="6">
        <v>44797</v>
      </c>
      <c r="F4402" s="5">
        <v>675.81</v>
      </c>
      <c r="G4402" s="5" t="s">
        <v>81</v>
      </c>
      <c r="H4402" s="6">
        <v>44803</v>
      </c>
    </row>
    <row r="4403" spans="1:8" x14ac:dyDescent="0.25">
      <c r="A4403" s="5">
        <v>4402</v>
      </c>
      <c r="B4403" s="5" t="s">
        <v>44</v>
      </c>
      <c r="C4403" s="5" t="s">
        <v>4</v>
      </c>
      <c r="D4403" s="5" t="s">
        <v>30</v>
      </c>
      <c r="E4403" s="6">
        <v>45367</v>
      </c>
      <c r="F4403" s="5">
        <v>862.03</v>
      </c>
      <c r="G4403" s="5" t="s">
        <v>81</v>
      </c>
      <c r="H4403" s="6">
        <v>45369</v>
      </c>
    </row>
    <row r="4404" spans="1:8" x14ac:dyDescent="0.25">
      <c r="A4404" s="5">
        <v>4403</v>
      </c>
      <c r="B4404" s="5" t="s">
        <v>40</v>
      </c>
      <c r="C4404" s="5" t="s">
        <v>9</v>
      </c>
      <c r="D4404" s="5" t="s">
        <v>32</v>
      </c>
      <c r="E4404" s="6">
        <v>44974</v>
      </c>
      <c r="F4404" s="5">
        <v>554.86</v>
      </c>
      <c r="G4404" s="5" t="s">
        <v>81</v>
      </c>
      <c r="H4404" s="6">
        <v>44984</v>
      </c>
    </row>
    <row r="4405" spans="1:8" x14ac:dyDescent="0.25">
      <c r="A4405" s="5">
        <v>4404</v>
      </c>
      <c r="B4405" s="5" t="s">
        <v>74</v>
      </c>
      <c r="C4405" s="5" t="s">
        <v>10</v>
      </c>
      <c r="D4405" s="5" t="s">
        <v>20</v>
      </c>
      <c r="E4405" s="6">
        <v>44996</v>
      </c>
      <c r="F4405" s="5">
        <v>235.72</v>
      </c>
      <c r="G4405" s="5" t="s">
        <v>81</v>
      </c>
      <c r="H4405" s="6">
        <v>45002</v>
      </c>
    </row>
    <row r="4406" spans="1:8" x14ac:dyDescent="0.25">
      <c r="A4406" s="5">
        <v>4405</v>
      </c>
      <c r="B4406" s="5" t="s">
        <v>60</v>
      </c>
      <c r="C4406" s="5" t="s">
        <v>15</v>
      </c>
      <c r="D4406" s="5" t="s">
        <v>26</v>
      </c>
      <c r="E4406" s="6">
        <v>44924</v>
      </c>
      <c r="F4406" s="5">
        <v>685.5</v>
      </c>
      <c r="G4406" s="5" t="s">
        <v>82</v>
      </c>
      <c r="H4406" s="5" t="s">
        <v>83</v>
      </c>
    </row>
    <row r="4407" spans="1:8" x14ac:dyDescent="0.25">
      <c r="A4407" s="5">
        <v>4406</v>
      </c>
      <c r="B4407" s="5" t="s">
        <v>38</v>
      </c>
      <c r="C4407" s="5" t="s">
        <v>15</v>
      </c>
      <c r="D4407" s="5" t="s">
        <v>30</v>
      </c>
      <c r="E4407" s="6">
        <v>44998</v>
      </c>
      <c r="F4407" s="5">
        <v>861.57</v>
      </c>
      <c r="G4407" s="5" t="s">
        <v>81</v>
      </c>
      <c r="H4407" s="6">
        <v>45018</v>
      </c>
    </row>
    <row r="4408" spans="1:8" x14ac:dyDescent="0.25">
      <c r="A4408" s="5">
        <v>4407</v>
      </c>
      <c r="B4408" s="5" t="s">
        <v>62</v>
      </c>
      <c r="C4408" s="5" t="s">
        <v>10</v>
      </c>
      <c r="D4408" s="5" t="s">
        <v>26</v>
      </c>
      <c r="E4408" s="6">
        <v>44879</v>
      </c>
      <c r="F4408" s="5">
        <v>330.42</v>
      </c>
      <c r="G4408" s="5" t="s">
        <v>81</v>
      </c>
      <c r="H4408" s="6">
        <v>44885</v>
      </c>
    </row>
    <row r="4409" spans="1:8" x14ac:dyDescent="0.25">
      <c r="A4409" s="5">
        <v>4408</v>
      </c>
      <c r="B4409" s="5" t="s">
        <v>40</v>
      </c>
      <c r="C4409" s="5" t="s">
        <v>9</v>
      </c>
      <c r="D4409" s="5" t="s">
        <v>26</v>
      </c>
      <c r="E4409" s="6">
        <v>45262</v>
      </c>
      <c r="F4409" s="5">
        <v>446.79</v>
      </c>
      <c r="G4409" s="5" t="s">
        <v>84</v>
      </c>
      <c r="H4409" s="5" t="s">
        <v>83</v>
      </c>
    </row>
    <row r="4410" spans="1:8" x14ac:dyDescent="0.25">
      <c r="A4410" s="5">
        <v>4409</v>
      </c>
      <c r="B4410" s="5" t="s">
        <v>70</v>
      </c>
      <c r="C4410" s="5" t="s">
        <v>11</v>
      </c>
      <c r="D4410" s="5" t="s">
        <v>28</v>
      </c>
      <c r="E4410" s="6">
        <v>44801</v>
      </c>
      <c r="F4410" s="5">
        <v>642.67999999999995</v>
      </c>
      <c r="G4410" s="5" t="s">
        <v>82</v>
      </c>
      <c r="H4410" s="5" t="s">
        <v>83</v>
      </c>
    </row>
    <row r="4411" spans="1:8" x14ac:dyDescent="0.25">
      <c r="A4411" s="5">
        <v>4410</v>
      </c>
      <c r="B4411" s="5" t="s">
        <v>52</v>
      </c>
      <c r="C4411" s="5" t="s">
        <v>2</v>
      </c>
      <c r="D4411" s="5" t="s">
        <v>32</v>
      </c>
      <c r="E4411" s="6">
        <v>45306</v>
      </c>
      <c r="F4411" s="5">
        <v>164.61</v>
      </c>
      <c r="G4411" s="5" t="s">
        <v>81</v>
      </c>
      <c r="H4411" s="6">
        <v>45307</v>
      </c>
    </row>
    <row r="4412" spans="1:8" x14ac:dyDescent="0.25">
      <c r="A4412" s="5">
        <v>4411</v>
      </c>
      <c r="B4412" s="5" t="s">
        <v>48</v>
      </c>
      <c r="C4412" s="5" t="s">
        <v>10</v>
      </c>
      <c r="D4412" s="5" t="s">
        <v>26</v>
      </c>
      <c r="E4412" s="6">
        <v>45312</v>
      </c>
      <c r="F4412" s="5">
        <v>485.93</v>
      </c>
      <c r="G4412" s="5" t="s">
        <v>81</v>
      </c>
      <c r="H4412" s="6">
        <v>45318</v>
      </c>
    </row>
    <row r="4413" spans="1:8" x14ac:dyDescent="0.25">
      <c r="A4413" s="5">
        <v>4412</v>
      </c>
      <c r="B4413" s="5" t="s">
        <v>56</v>
      </c>
      <c r="C4413" s="5" t="s">
        <v>7</v>
      </c>
      <c r="D4413" s="5" t="s">
        <v>26</v>
      </c>
      <c r="E4413" s="6">
        <v>45283</v>
      </c>
      <c r="F4413" s="5">
        <v>184.3</v>
      </c>
      <c r="G4413" s="5" t="s">
        <v>81</v>
      </c>
      <c r="H4413" s="6">
        <v>45291</v>
      </c>
    </row>
    <row r="4414" spans="1:8" x14ac:dyDescent="0.25">
      <c r="A4414" s="5">
        <v>4413</v>
      </c>
      <c r="B4414" s="5" t="s">
        <v>54</v>
      </c>
      <c r="C4414" s="5" t="s">
        <v>13</v>
      </c>
      <c r="D4414" s="5" t="s">
        <v>31</v>
      </c>
      <c r="E4414" s="6">
        <v>44987</v>
      </c>
      <c r="F4414" s="5">
        <v>423.75</v>
      </c>
      <c r="G4414" s="5" t="s">
        <v>81</v>
      </c>
      <c r="H4414" s="6">
        <v>45002</v>
      </c>
    </row>
    <row r="4415" spans="1:8" x14ac:dyDescent="0.25">
      <c r="A4415" s="5">
        <v>4414</v>
      </c>
      <c r="B4415" s="5" t="s">
        <v>52</v>
      </c>
      <c r="C4415" s="5" t="s">
        <v>14</v>
      </c>
      <c r="D4415" s="5" t="s">
        <v>26</v>
      </c>
      <c r="E4415" s="6">
        <v>44798</v>
      </c>
      <c r="F4415" s="5">
        <v>493.63</v>
      </c>
      <c r="G4415" s="5" t="s">
        <v>84</v>
      </c>
      <c r="H4415" s="5" t="s">
        <v>83</v>
      </c>
    </row>
    <row r="4416" spans="1:8" x14ac:dyDescent="0.25">
      <c r="A4416" s="5">
        <v>4415</v>
      </c>
      <c r="B4416" s="5" t="s">
        <v>42</v>
      </c>
      <c r="C4416" s="5" t="s">
        <v>7</v>
      </c>
      <c r="D4416" s="5" t="s">
        <v>29</v>
      </c>
      <c r="E4416" s="6">
        <v>45028</v>
      </c>
      <c r="F4416" s="5">
        <v>109.54</v>
      </c>
      <c r="G4416" s="5" t="s">
        <v>82</v>
      </c>
      <c r="H4416" s="5" t="s">
        <v>83</v>
      </c>
    </row>
    <row r="4417" spans="1:8" x14ac:dyDescent="0.25">
      <c r="A4417" s="5">
        <v>4416</v>
      </c>
      <c r="B4417" s="5" t="s">
        <v>54</v>
      </c>
      <c r="C4417" s="5" t="s">
        <v>11</v>
      </c>
      <c r="D4417" s="5" t="s">
        <v>24</v>
      </c>
      <c r="E4417" s="6">
        <v>45049</v>
      </c>
      <c r="F4417" s="5">
        <v>992.32</v>
      </c>
      <c r="G4417" s="5" t="s">
        <v>81</v>
      </c>
      <c r="H4417" s="6">
        <v>45061</v>
      </c>
    </row>
    <row r="4418" spans="1:8" x14ac:dyDescent="0.25">
      <c r="A4418" s="5">
        <v>4417</v>
      </c>
      <c r="B4418" s="5" t="s">
        <v>44</v>
      </c>
      <c r="C4418" s="5" t="s">
        <v>15</v>
      </c>
      <c r="D4418" s="5" t="s">
        <v>28</v>
      </c>
      <c r="E4418" s="6">
        <v>44804</v>
      </c>
      <c r="F4418" s="5">
        <v>931.32</v>
      </c>
      <c r="G4418" s="5" t="s">
        <v>84</v>
      </c>
      <c r="H4418" s="5" t="s">
        <v>83</v>
      </c>
    </row>
    <row r="4419" spans="1:8" x14ac:dyDescent="0.25">
      <c r="A4419" s="5">
        <v>4418</v>
      </c>
      <c r="B4419" s="5" t="s">
        <v>52</v>
      </c>
      <c r="C4419" s="5" t="s">
        <v>2</v>
      </c>
      <c r="D4419" s="5" t="s">
        <v>24</v>
      </c>
      <c r="E4419" s="6">
        <v>45420</v>
      </c>
      <c r="F4419" s="5">
        <v>352.19</v>
      </c>
      <c r="G4419" s="5" t="s">
        <v>81</v>
      </c>
      <c r="H4419" s="6">
        <v>45421</v>
      </c>
    </row>
    <row r="4420" spans="1:8" x14ac:dyDescent="0.25">
      <c r="A4420" s="5">
        <v>4419</v>
      </c>
      <c r="B4420" s="5" t="s">
        <v>48</v>
      </c>
      <c r="C4420" s="5" t="s">
        <v>5</v>
      </c>
      <c r="D4420" s="5" t="s">
        <v>33</v>
      </c>
      <c r="E4420" s="6">
        <v>44925</v>
      </c>
      <c r="F4420" s="5">
        <v>323.22000000000003</v>
      </c>
      <c r="G4420" s="5" t="s">
        <v>84</v>
      </c>
      <c r="H4420" s="5" t="s">
        <v>83</v>
      </c>
    </row>
    <row r="4421" spans="1:8" x14ac:dyDescent="0.25">
      <c r="A4421" s="5">
        <v>4420</v>
      </c>
      <c r="B4421" s="5" t="s">
        <v>56</v>
      </c>
      <c r="C4421" s="5" t="s">
        <v>10</v>
      </c>
      <c r="D4421" s="5" t="s">
        <v>29</v>
      </c>
      <c r="E4421" s="6">
        <v>44966</v>
      </c>
      <c r="F4421" s="5">
        <v>892.17</v>
      </c>
      <c r="G4421" s="5" t="s">
        <v>84</v>
      </c>
      <c r="H4421" s="5" t="s">
        <v>83</v>
      </c>
    </row>
    <row r="4422" spans="1:8" x14ac:dyDescent="0.25">
      <c r="A4422" s="5">
        <v>4421</v>
      </c>
      <c r="B4422" s="5" t="s">
        <v>62</v>
      </c>
      <c r="C4422" s="5" t="s">
        <v>14</v>
      </c>
      <c r="D4422" s="5" t="s">
        <v>20</v>
      </c>
      <c r="E4422" s="6">
        <v>45125</v>
      </c>
      <c r="F4422" s="5">
        <v>716.91</v>
      </c>
      <c r="G4422" s="5" t="s">
        <v>82</v>
      </c>
      <c r="H4422" s="5" t="s">
        <v>83</v>
      </c>
    </row>
    <row r="4423" spans="1:8" x14ac:dyDescent="0.25">
      <c r="A4423" s="5">
        <v>4422</v>
      </c>
      <c r="B4423" s="5" t="s">
        <v>60</v>
      </c>
      <c r="C4423" s="5" t="s">
        <v>14</v>
      </c>
      <c r="D4423" s="5" t="s">
        <v>26</v>
      </c>
      <c r="E4423" s="6">
        <v>45387</v>
      </c>
      <c r="F4423" s="5">
        <v>625.24</v>
      </c>
      <c r="G4423" s="5" t="s">
        <v>81</v>
      </c>
      <c r="H4423" s="6">
        <v>45405</v>
      </c>
    </row>
    <row r="4424" spans="1:8" x14ac:dyDescent="0.25">
      <c r="A4424" s="5">
        <v>4423</v>
      </c>
      <c r="B4424" s="5" t="s">
        <v>50</v>
      </c>
      <c r="C4424" s="5" t="s">
        <v>4</v>
      </c>
      <c r="D4424" s="5" t="s">
        <v>28</v>
      </c>
      <c r="E4424" s="6">
        <v>45217</v>
      </c>
      <c r="F4424" s="5">
        <v>398.76</v>
      </c>
      <c r="G4424" s="5" t="s">
        <v>82</v>
      </c>
      <c r="H4424" s="5" t="s">
        <v>83</v>
      </c>
    </row>
    <row r="4425" spans="1:8" x14ac:dyDescent="0.25">
      <c r="A4425" s="5">
        <v>4424</v>
      </c>
      <c r="B4425" s="5" t="s">
        <v>44</v>
      </c>
      <c r="C4425" s="5" t="s">
        <v>4</v>
      </c>
      <c r="D4425" s="5" t="s">
        <v>31</v>
      </c>
      <c r="E4425" s="6">
        <v>45234</v>
      </c>
      <c r="F4425" s="5">
        <v>680.2</v>
      </c>
      <c r="G4425" s="5" t="s">
        <v>81</v>
      </c>
      <c r="H4425" s="6">
        <v>45236</v>
      </c>
    </row>
    <row r="4426" spans="1:8" x14ac:dyDescent="0.25">
      <c r="A4426" s="5">
        <v>4425</v>
      </c>
      <c r="B4426" s="5" t="s">
        <v>50</v>
      </c>
      <c r="C4426" s="5" t="s">
        <v>7</v>
      </c>
      <c r="D4426" s="5" t="s">
        <v>30</v>
      </c>
      <c r="E4426" s="6">
        <v>45224</v>
      </c>
      <c r="F4426" s="5">
        <v>668.77</v>
      </c>
      <c r="G4426" s="5" t="s">
        <v>81</v>
      </c>
      <c r="H4426" s="6">
        <v>45232</v>
      </c>
    </row>
    <row r="4427" spans="1:8" x14ac:dyDescent="0.25">
      <c r="A4427" s="5">
        <v>4426</v>
      </c>
      <c r="B4427" s="5" t="s">
        <v>68</v>
      </c>
      <c r="C4427" s="5" t="s">
        <v>2</v>
      </c>
      <c r="D4427" s="5" t="s">
        <v>33</v>
      </c>
      <c r="E4427" s="6">
        <v>45137</v>
      </c>
      <c r="F4427" s="5">
        <v>715.35</v>
      </c>
      <c r="G4427" s="5" t="s">
        <v>84</v>
      </c>
      <c r="H4427" s="5" t="s">
        <v>83</v>
      </c>
    </row>
    <row r="4428" spans="1:8" x14ac:dyDescent="0.25">
      <c r="A4428" s="5">
        <v>4427</v>
      </c>
      <c r="B4428" s="5" t="s">
        <v>74</v>
      </c>
      <c r="C4428" s="5" t="s">
        <v>13</v>
      </c>
      <c r="D4428" s="5" t="s">
        <v>28</v>
      </c>
      <c r="E4428" s="6">
        <v>45212</v>
      </c>
      <c r="F4428" s="5">
        <v>149.12</v>
      </c>
      <c r="G4428" s="5" t="s">
        <v>81</v>
      </c>
      <c r="H4428" s="6">
        <v>45227</v>
      </c>
    </row>
    <row r="4429" spans="1:8" x14ac:dyDescent="0.25">
      <c r="A4429" s="5">
        <v>4428</v>
      </c>
      <c r="B4429" s="5" t="s">
        <v>38</v>
      </c>
      <c r="C4429" s="5" t="s">
        <v>10</v>
      </c>
      <c r="D4429" s="5" t="s">
        <v>32</v>
      </c>
      <c r="E4429" s="6">
        <v>44787</v>
      </c>
      <c r="F4429" s="5">
        <v>970.45</v>
      </c>
      <c r="G4429" s="5" t="s">
        <v>84</v>
      </c>
      <c r="H4429" s="5" t="s">
        <v>83</v>
      </c>
    </row>
    <row r="4430" spans="1:8" x14ac:dyDescent="0.25">
      <c r="A4430" s="5">
        <v>4429</v>
      </c>
      <c r="B4430" s="5" t="s">
        <v>66</v>
      </c>
      <c r="C4430" s="5" t="s">
        <v>4</v>
      </c>
      <c r="D4430" s="5" t="s">
        <v>32</v>
      </c>
      <c r="E4430" s="6">
        <v>45385</v>
      </c>
      <c r="F4430" s="5">
        <v>435.17</v>
      </c>
      <c r="G4430" s="5" t="s">
        <v>81</v>
      </c>
      <c r="H4430" s="6">
        <v>45387</v>
      </c>
    </row>
    <row r="4431" spans="1:8" x14ac:dyDescent="0.25">
      <c r="A4431" s="5">
        <v>4430</v>
      </c>
      <c r="B4431" s="5" t="s">
        <v>68</v>
      </c>
      <c r="C4431" s="5" t="s">
        <v>2</v>
      </c>
      <c r="D4431" s="5" t="s">
        <v>24</v>
      </c>
      <c r="E4431" s="6">
        <v>44814</v>
      </c>
      <c r="F4431" s="5">
        <v>955.23</v>
      </c>
      <c r="G4431" s="5" t="s">
        <v>81</v>
      </c>
      <c r="H4431" s="6">
        <v>44815</v>
      </c>
    </row>
    <row r="4432" spans="1:8" x14ac:dyDescent="0.25">
      <c r="A4432" s="5">
        <v>4431</v>
      </c>
      <c r="B4432" s="5" t="s">
        <v>54</v>
      </c>
      <c r="C4432" s="5" t="s">
        <v>2</v>
      </c>
      <c r="D4432" s="5" t="s">
        <v>22</v>
      </c>
      <c r="E4432" s="6">
        <v>45412</v>
      </c>
      <c r="F4432" s="5">
        <v>705.63</v>
      </c>
      <c r="G4432" s="5" t="s">
        <v>82</v>
      </c>
      <c r="H4432" s="5" t="s">
        <v>83</v>
      </c>
    </row>
    <row r="4433" spans="1:8" x14ac:dyDescent="0.25">
      <c r="A4433" s="5">
        <v>4432</v>
      </c>
      <c r="B4433" s="5" t="s">
        <v>56</v>
      </c>
      <c r="C4433" s="5" t="s">
        <v>9</v>
      </c>
      <c r="D4433" s="5" t="s">
        <v>31</v>
      </c>
      <c r="E4433" s="6">
        <v>45451</v>
      </c>
      <c r="F4433" s="5">
        <v>548.94000000000005</v>
      </c>
      <c r="G4433" s="5" t="s">
        <v>81</v>
      </c>
      <c r="H4433" s="6">
        <v>45461</v>
      </c>
    </row>
    <row r="4434" spans="1:8" x14ac:dyDescent="0.25">
      <c r="A4434" s="5">
        <v>4433</v>
      </c>
      <c r="B4434" s="5" t="s">
        <v>52</v>
      </c>
      <c r="C4434" s="5" t="s">
        <v>4</v>
      </c>
      <c r="D4434" s="5" t="s">
        <v>28</v>
      </c>
      <c r="E4434" s="6">
        <v>45008</v>
      </c>
      <c r="F4434" s="5">
        <v>247.16</v>
      </c>
      <c r="G4434" s="5" t="s">
        <v>82</v>
      </c>
      <c r="H4434" s="5" t="s">
        <v>83</v>
      </c>
    </row>
    <row r="4435" spans="1:8" x14ac:dyDescent="0.25">
      <c r="A4435" s="5">
        <v>4434</v>
      </c>
      <c r="B4435" s="5" t="s">
        <v>68</v>
      </c>
      <c r="C4435" s="5" t="s">
        <v>9</v>
      </c>
      <c r="D4435" s="5" t="s">
        <v>20</v>
      </c>
      <c r="E4435" s="6">
        <v>45208</v>
      </c>
      <c r="F4435" s="5">
        <v>686.05</v>
      </c>
      <c r="G4435" s="5" t="s">
        <v>84</v>
      </c>
      <c r="H4435" s="5" t="s">
        <v>83</v>
      </c>
    </row>
    <row r="4436" spans="1:8" x14ac:dyDescent="0.25">
      <c r="A4436" s="5">
        <v>4435</v>
      </c>
      <c r="B4436" s="5" t="s">
        <v>66</v>
      </c>
      <c r="C4436" s="5" t="s">
        <v>15</v>
      </c>
      <c r="D4436" s="5" t="s">
        <v>31</v>
      </c>
      <c r="E4436" s="6">
        <v>45006</v>
      </c>
      <c r="F4436" s="5">
        <v>210.14</v>
      </c>
      <c r="G4436" s="5" t="s">
        <v>84</v>
      </c>
      <c r="H4436" s="5" t="s">
        <v>83</v>
      </c>
    </row>
    <row r="4437" spans="1:8" x14ac:dyDescent="0.25">
      <c r="A4437" s="5">
        <v>4436</v>
      </c>
      <c r="B4437" s="5" t="s">
        <v>56</v>
      </c>
      <c r="C4437" s="5" t="s">
        <v>7</v>
      </c>
      <c r="D4437" s="5" t="s">
        <v>20</v>
      </c>
      <c r="E4437" s="6">
        <v>45432</v>
      </c>
      <c r="F4437" s="5">
        <v>125.41</v>
      </c>
      <c r="G4437" s="5" t="s">
        <v>81</v>
      </c>
      <c r="H4437" s="6">
        <v>45440</v>
      </c>
    </row>
    <row r="4438" spans="1:8" x14ac:dyDescent="0.25">
      <c r="A4438" s="5">
        <v>4437</v>
      </c>
      <c r="B4438" s="5" t="s">
        <v>46</v>
      </c>
      <c r="C4438" s="5" t="s">
        <v>2</v>
      </c>
      <c r="D4438" s="5" t="s">
        <v>24</v>
      </c>
      <c r="E4438" s="6">
        <v>44996</v>
      </c>
      <c r="F4438" s="5">
        <v>266.60000000000002</v>
      </c>
      <c r="G4438" s="5" t="s">
        <v>81</v>
      </c>
      <c r="H4438" s="6">
        <v>44997</v>
      </c>
    </row>
    <row r="4439" spans="1:8" x14ac:dyDescent="0.25">
      <c r="A4439" s="5">
        <v>4438</v>
      </c>
      <c r="B4439" s="5" t="s">
        <v>46</v>
      </c>
      <c r="C4439" s="5" t="s">
        <v>4</v>
      </c>
      <c r="D4439" s="5" t="s">
        <v>30</v>
      </c>
      <c r="E4439" s="6">
        <v>44821</v>
      </c>
      <c r="F4439" s="5">
        <v>333.98</v>
      </c>
      <c r="G4439" s="5" t="s">
        <v>81</v>
      </c>
      <c r="H4439" s="6">
        <v>44823</v>
      </c>
    </row>
    <row r="4440" spans="1:8" x14ac:dyDescent="0.25">
      <c r="A4440" s="5">
        <v>4439</v>
      </c>
      <c r="B4440" s="5" t="s">
        <v>46</v>
      </c>
      <c r="C4440" s="5" t="s">
        <v>14</v>
      </c>
      <c r="D4440" s="5" t="s">
        <v>22</v>
      </c>
      <c r="E4440" s="6">
        <v>45059</v>
      </c>
      <c r="F4440" s="5">
        <v>466.88</v>
      </c>
      <c r="G4440" s="5" t="s">
        <v>84</v>
      </c>
      <c r="H4440" s="5" t="s">
        <v>83</v>
      </c>
    </row>
    <row r="4441" spans="1:8" x14ac:dyDescent="0.25">
      <c r="A4441" s="5">
        <v>4440</v>
      </c>
      <c r="B4441" s="5" t="s">
        <v>54</v>
      </c>
      <c r="C4441" s="5" t="s">
        <v>13</v>
      </c>
      <c r="D4441" s="5" t="s">
        <v>30</v>
      </c>
      <c r="E4441" s="6">
        <v>44859</v>
      </c>
      <c r="F4441" s="5">
        <v>738.12</v>
      </c>
      <c r="G4441" s="5" t="s">
        <v>81</v>
      </c>
      <c r="H4441" s="6">
        <v>44874</v>
      </c>
    </row>
    <row r="4442" spans="1:8" x14ac:dyDescent="0.25">
      <c r="A4442" s="5">
        <v>4441</v>
      </c>
      <c r="B4442" s="5" t="s">
        <v>36</v>
      </c>
      <c r="C4442" s="5" t="s">
        <v>2</v>
      </c>
      <c r="D4442" s="5" t="s">
        <v>31</v>
      </c>
      <c r="E4442" s="6">
        <v>45092</v>
      </c>
      <c r="F4442" s="5">
        <v>436.73</v>
      </c>
      <c r="G4442" s="5" t="s">
        <v>81</v>
      </c>
      <c r="H4442" s="6">
        <v>45093</v>
      </c>
    </row>
    <row r="4443" spans="1:8" x14ac:dyDescent="0.25">
      <c r="A4443" s="5">
        <v>4442</v>
      </c>
      <c r="B4443" s="5" t="s">
        <v>68</v>
      </c>
      <c r="C4443" s="5" t="s">
        <v>15</v>
      </c>
      <c r="D4443" s="5" t="s">
        <v>26</v>
      </c>
      <c r="E4443" s="6">
        <v>44940</v>
      </c>
      <c r="F4443" s="5">
        <v>789.82</v>
      </c>
      <c r="G4443" s="5" t="s">
        <v>81</v>
      </c>
      <c r="H4443" s="6">
        <v>44960</v>
      </c>
    </row>
    <row r="4444" spans="1:8" x14ac:dyDescent="0.25">
      <c r="A4444" s="5">
        <v>4443</v>
      </c>
      <c r="B4444" s="5" t="s">
        <v>38</v>
      </c>
      <c r="C4444" s="5" t="s">
        <v>4</v>
      </c>
      <c r="D4444" s="5" t="s">
        <v>24</v>
      </c>
      <c r="E4444" s="6">
        <v>45169</v>
      </c>
      <c r="F4444" s="5">
        <v>561.55999999999995</v>
      </c>
      <c r="G4444" s="5" t="s">
        <v>84</v>
      </c>
      <c r="H4444" s="5" t="s">
        <v>83</v>
      </c>
    </row>
    <row r="4445" spans="1:8" x14ac:dyDescent="0.25">
      <c r="A4445" s="5">
        <v>4444</v>
      </c>
      <c r="B4445" s="5" t="s">
        <v>62</v>
      </c>
      <c r="C4445" s="5" t="s">
        <v>9</v>
      </c>
      <c r="D4445" s="5" t="s">
        <v>30</v>
      </c>
      <c r="E4445" s="6">
        <v>45024</v>
      </c>
      <c r="F4445" s="5">
        <v>880.1</v>
      </c>
      <c r="G4445" s="5" t="s">
        <v>81</v>
      </c>
      <c r="H4445" s="6">
        <v>45034</v>
      </c>
    </row>
    <row r="4446" spans="1:8" x14ac:dyDescent="0.25">
      <c r="A4446" s="5">
        <v>4445</v>
      </c>
      <c r="B4446" s="5" t="s">
        <v>44</v>
      </c>
      <c r="C4446" s="5" t="s">
        <v>14</v>
      </c>
      <c r="D4446" s="5" t="s">
        <v>20</v>
      </c>
      <c r="E4446" s="6">
        <v>45058</v>
      </c>
      <c r="F4446" s="5">
        <v>917.32</v>
      </c>
      <c r="G4446" s="5" t="s">
        <v>84</v>
      </c>
      <c r="H4446" s="5" t="s">
        <v>83</v>
      </c>
    </row>
    <row r="4447" spans="1:8" x14ac:dyDescent="0.25">
      <c r="A4447" s="5">
        <v>4446</v>
      </c>
      <c r="B4447" s="5" t="s">
        <v>70</v>
      </c>
      <c r="C4447" s="5" t="s">
        <v>14</v>
      </c>
      <c r="D4447" s="5" t="s">
        <v>28</v>
      </c>
      <c r="E4447" s="6">
        <v>45413</v>
      </c>
      <c r="F4447" s="5">
        <v>345.95</v>
      </c>
      <c r="G4447" s="5" t="s">
        <v>84</v>
      </c>
      <c r="H4447" s="5" t="s">
        <v>83</v>
      </c>
    </row>
    <row r="4448" spans="1:8" x14ac:dyDescent="0.25">
      <c r="A4448" s="5">
        <v>4447</v>
      </c>
      <c r="B4448" s="5" t="s">
        <v>54</v>
      </c>
      <c r="C4448" s="5" t="s">
        <v>15</v>
      </c>
      <c r="D4448" s="5" t="s">
        <v>28</v>
      </c>
      <c r="E4448" s="6">
        <v>44900</v>
      </c>
      <c r="F4448" s="5">
        <v>466.56</v>
      </c>
      <c r="G4448" s="5" t="s">
        <v>81</v>
      </c>
      <c r="H4448" s="6">
        <v>44920</v>
      </c>
    </row>
    <row r="4449" spans="1:8" x14ac:dyDescent="0.25">
      <c r="A4449" s="5">
        <v>4448</v>
      </c>
      <c r="B4449" s="5" t="s">
        <v>58</v>
      </c>
      <c r="C4449" s="5" t="s">
        <v>11</v>
      </c>
      <c r="D4449" s="5" t="s">
        <v>30</v>
      </c>
      <c r="E4449" s="6">
        <v>44956</v>
      </c>
      <c r="F4449" s="5">
        <v>491.52</v>
      </c>
      <c r="G4449" s="5" t="s">
        <v>81</v>
      </c>
      <c r="H4449" s="6">
        <v>44968</v>
      </c>
    </row>
    <row r="4450" spans="1:8" x14ac:dyDescent="0.25">
      <c r="A4450" s="5">
        <v>4449</v>
      </c>
      <c r="B4450" s="5" t="s">
        <v>42</v>
      </c>
      <c r="C4450" s="5" t="s">
        <v>14</v>
      </c>
      <c r="D4450" s="5" t="s">
        <v>33</v>
      </c>
      <c r="E4450" s="6">
        <v>45171</v>
      </c>
      <c r="F4450" s="5">
        <v>489.4</v>
      </c>
      <c r="G4450" s="5" t="s">
        <v>81</v>
      </c>
      <c r="H4450" s="6">
        <v>45189</v>
      </c>
    </row>
    <row r="4451" spans="1:8" x14ac:dyDescent="0.25">
      <c r="A4451" s="5">
        <v>4450</v>
      </c>
      <c r="B4451" s="5" t="s">
        <v>72</v>
      </c>
      <c r="C4451" s="5" t="s">
        <v>14</v>
      </c>
      <c r="D4451" s="5" t="s">
        <v>32</v>
      </c>
      <c r="E4451" s="6">
        <v>45151</v>
      </c>
      <c r="F4451" s="5">
        <v>782.07</v>
      </c>
      <c r="G4451" s="5" t="s">
        <v>81</v>
      </c>
      <c r="H4451" s="6">
        <v>45169</v>
      </c>
    </row>
    <row r="4452" spans="1:8" x14ac:dyDescent="0.25">
      <c r="A4452" s="5">
        <v>4451</v>
      </c>
      <c r="B4452" s="5" t="s">
        <v>52</v>
      </c>
      <c r="C4452" s="5" t="s">
        <v>2</v>
      </c>
      <c r="D4452" s="5" t="s">
        <v>28</v>
      </c>
      <c r="E4452" s="6">
        <v>45109</v>
      </c>
      <c r="F4452" s="5">
        <v>945.5</v>
      </c>
      <c r="G4452" s="5" t="s">
        <v>84</v>
      </c>
      <c r="H4452" s="5" t="s">
        <v>83</v>
      </c>
    </row>
    <row r="4453" spans="1:8" x14ac:dyDescent="0.25">
      <c r="A4453" s="5">
        <v>4452</v>
      </c>
      <c r="B4453" s="5" t="s">
        <v>60</v>
      </c>
      <c r="C4453" s="5" t="s">
        <v>15</v>
      </c>
      <c r="D4453" s="5" t="s">
        <v>29</v>
      </c>
      <c r="E4453" s="6">
        <v>44962</v>
      </c>
      <c r="F4453" s="5">
        <v>382.44</v>
      </c>
      <c r="G4453" s="5" t="s">
        <v>84</v>
      </c>
      <c r="H4453" s="5" t="s">
        <v>83</v>
      </c>
    </row>
    <row r="4454" spans="1:8" x14ac:dyDescent="0.25">
      <c r="A4454" s="5">
        <v>4453</v>
      </c>
      <c r="B4454" s="5" t="s">
        <v>48</v>
      </c>
      <c r="C4454" s="5" t="s">
        <v>14</v>
      </c>
      <c r="D4454" s="5" t="s">
        <v>30</v>
      </c>
      <c r="E4454" s="6">
        <v>45254</v>
      </c>
      <c r="F4454" s="5">
        <v>898.74</v>
      </c>
      <c r="G4454" s="5" t="s">
        <v>81</v>
      </c>
      <c r="H4454" s="6">
        <v>45272</v>
      </c>
    </row>
    <row r="4455" spans="1:8" x14ac:dyDescent="0.25">
      <c r="A4455" s="5">
        <v>4454</v>
      </c>
      <c r="B4455" s="5" t="s">
        <v>60</v>
      </c>
      <c r="C4455" s="5" t="s">
        <v>10</v>
      </c>
      <c r="D4455" s="5" t="s">
        <v>30</v>
      </c>
      <c r="E4455" s="6">
        <v>45252</v>
      </c>
      <c r="F4455" s="5">
        <v>818.66</v>
      </c>
      <c r="G4455" s="5" t="s">
        <v>84</v>
      </c>
      <c r="H4455" s="5" t="s">
        <v>83</v>
      </c>
    </row>
    <row r="4456" spans="1:8" x14ac:dyDescent="0.25">
      <c r="A4456" s="5">
        <v>4455</v>
      </c>
      <c r="B4456" s="5" t="s">
        <v>42</v>
      </c>
      <c r="C4456" s="5" t="s">
        <v>4</v>
      </c>
      <c r="D4456" s="5" t="s">
        <v>30</v>
      </c>
      <c r="E4456" s="6">
        <v>44880</v>
      </c>
      <c r="F4456" s="5">
        <v>351.95</v>
      </c>
      <c r="G4456" s="5" t="s">
        <v>81</v>
      </c>
      <c r="H4456" s="6">
        <v>44882</v>
      </c>
    </row>
    <row r="4457" spans="1:8" x14ac:dyDescent="0.25">
      <c r="A4457" s="5">
        <v>4456</v>
      </c>
      <c r="B4457" s="5" t="s">
        <v>40</v>
      </c>
      <c r="C4457" s="5" t="s">
        <v>11</v>
      </c>
      <c r="D4457" s="5" t="s">
        <v>31</v>
      </c>
      <c r="E4457" s="6">
        <v>45084</v>
      </c>
      <c r="F4457" s="5">
        <v>427.81</v>
      </c>
      <c r="G4457" s="5" t="s">
        <v>84</v>
      </c>
      <c r="H4457" s="5" t="s">
        <v>83</v>
      </c>
    </row>
    <row r="4458" spans="1:8" x14ac:dyDescent="0.25">
      <c r="A4458" s="5">
        <v>4457</v>
      </c>
      <c r="B4458" s="5" t="s">
        <v>48</v>
      </c>
      <c r="C4458" s="5" t="s">
        <v>4</v>
      </c>
      <c r="D4458" s="5" t="s">
        <v>32</v>
      </c>
      <c r="E4458" s="6">
        <v>45471</v>
      </c>
      <c r="F4458" s="5">
        <v>283.95999999999998</v>
      </c>
      <c r="G4458" s="5" t="s">
        <v>82</v>
      </c>
      <c r="H4458" s="5" t="s">
        <v>83</v>
      </c>
    </row>
    <row r="4459" spans="1:8" x14ac:dyDescent="0.25">
      <c r="A4459" s="5">
        <v>4458</v>
      </c>
      <c r="B4459" s="5" t="s">
        <v>54</v>
      </c>
      <c r="C4459" s="5" t="s">
        <v>5</v>
      </c>
      <c r="D4459" s="5" t="s">
        <v>20</v>
      </c>
      <c r="E4459" s="6">
        <v>45044</v>
      </c>
      <c r="F4459" s="5">
        <v>463.72</v>
      </c>
      <c r="G4459" s="5" t="s">
        <v>82</v>
      </c>
      <c r="H4459" s="5" t="s">
        <v>83</v>
      </c>
    </row>
    <row r="4460" spans="1:8" x14ac:dyDescent="0.25">
      <c r="A4460" s="5">
        <v>4459</v>
      </c>
      <c r="B4460" s="5" t="s">
        <v>38</v>
      </c>
      <c r="C4460" s="5" t="s">
        <v>7</v>
      </c>
      <c r="D4460" s="5" t="s">
        <v>33</v>
      </c>
      <c r="E4460" s="6">
        <v>45474</v>
      </c>
      <c r="F4460" s="5">
        <v>923.49</v>
      </c>
      <c r="G4460" s="5" t="s">
        <v>84</v>
      </c>
      <c r="H4460" s="5" t="s">
        <v>83</v>
      </c>
    </row>
    <row r="4461" spans="1:8" x14ac:dyDescent="0.25">
      <c r="A4461" s="5">
        <v>4460</v>
      </c>
      <c r="B4461" s="5" t="s">
        <v>70</v>
      </c>
      <c r="C4461" s="5" t="s">
        <v>15</v>
      </c>
      <c r="D4461" s="5" t="s">
        <v>20</v>
      </c>
      <c r="E4461" s="6">
        <v>45256</v>
      </c>
      <c r="F4461" s="5">
        <v>150.52000000000001</v>
      </c>
      <c r="G4461" s="5" t="s">
        <v>82</v>
      </c>
      <c r="H4461" s="5" t="s">
        <v>83</v>
      </c>
    </row>
    <row r="4462" spans="1:8" x14ac:dyDescent="0.25">
      <c r="A4462" s="5">
        <v>4461</v>
      </c>
      <c r="B4462" s="5" t="s">
        <v>64</v>
      </c>
      <c r="C4462" s="5" t="s">
        <v>14</v>
      </c>
      <c r="D4462" s="5" t="s">
        <v>26</v>
      </c>
      <c r="E4462" s="6">
        <v>45273</v>
      </c>
      <c r="F4462" s="5">
        <v>766.18</v>
      </c>
      <c r="G4462" s="5" t="s">
        <v>84</v>
      </c>
      <c r="H4462" s="5" t="s">
        <v>83</v>
      </c>
    </row>
    <row r="4463" spans="1:8" x14ac:dyDescent="0.25">
      <c r="A4463" s="5">
        <v>4462</v>
      </c>
      <c r="B4463" s="5" t="s">
        <v>60</v>
      </c>
      <c r="C4463" s="5" t="s">
        <v>7</v>
      </c>
      <c r="D4463" s="5" t="s">
        <v>24</v>
      </c>
      <c r="E4463" s="6">
        <v>45162</v>
      </c>
      <c r="F4463" s="5">
        <v>999.07</v>
      </c>
      <c r="G4463" s="5" t="s">
        <v>84</v>
      </c>
      <c r="H4463" s="5" t="s">
        <v>83</v>
      </c>
    </row>
    <row r="4464" spans="1:8" x14ac:dyDescent="0.25">
      <c r="A4464" s="5">
        <v>4463</v>
      </c>
      <c r="B4464" s="5" t="s">
        <v>62</v>
      </c>
      <c r="C4464" s="5" t="s">
        <v>9</v>
      </c>
      <c r="D4464" s="5" t="s">
        <v>32</v>
      </c>
      <c r="E4464" s="6">
        <v>45459</v>
      </c>
      <c r="F4464" s="5">
        <v>277.83999999999997</v>
      </c>
      <c r="G4464" s="5" t="s">
        <v>82</v>
      </c>
      <c r="H4464" s="5" t="s">
        <v>83</v>
      </c>
    </row>
    <row r="4465" spans="1:8" x14ac:dyDescent="0.25">
      <c r="A4465" s="5">
        <v>4464</v>
      </c>
      <c r="B4465" s="5" t="s">
        <v>42</v>
      </c>
      <c r="C4465" s="5" t="s">
        <v>5</v>
      </c>
      <c r="D4465" s="5" t="s">
        <v>28</v>
      </c>
      <c r="E4465" s="6">
        <v>44977</v>
      </c>
      <c r="F4465" s="5">
        <v>305.27</v>
      </c>
      <c r="G4465" s="5" t="s">
        <v>84</v>
      </c>
      <c r="H4465" s="5" t="s">
        <v>83</v>
      </c>
    </row>
    <row r="4466" spans="1:8" x14ac:dyDescent="0.25">
      <c r="A4466" s="5">
        <v>4465</v>
      </c>
      <c r="B4466" s="5" t="s">
        <v>40</v>
      </c>
      <c r="C4466" s="5" t="s">
        <v>5</v>
      </c>
      <c r="D4466" s="5" t="s">
        <v>22</v>
      </c>
      <c r="E4466" s="6">
        <v>45161</v>
      </c>
      <c r="F4466" s="5">
        <v>545.36</v>
      </c>
      <c r="G4466" s="5" t="s">
        <v>82</v>
      </c>
      <c r="H4466" s="5" t="s">
        <v>83</v>
      </c>
    </row>
    <row r="4467" spans="1:8" x14ac:dyDescent="0.25">
      <c r="A4467" s="5">
        <v>4466</v>
      </c>
      <c r="B4467" s="5" t="s">
        <v>36</v>
      </c>
      <c r="C4467" s="5" t="s">
        <v>5</v>
      </c>
      <c r="D4467" s="5" t="s">
        <v>28</v>
      </c>
      <c r="E4467" s="6">
        <v>45050</v>
      </c>
      <c r="F4467" s="5">
        <v>960.13</v>
      </c>
      <c r="G4467" s="5" t="s">
        <v>84</v>
      </c>
      <c r="H4467" s="5" t="s">
        <v>83</v>
      </c>
    </row>
    <row r="4468" spans="1:8" x14ac:dyDescent="0.25">
      <c r="A4468" s="5">
        <v>4467</v>
      </c>
      <c r="B4468" s="5" t="s">
        <v>72</v>
      </c>
      <c r="C4468" s="5" t="s">
        <v>7</v>
      </c>
      <c r="D4468" s="5" t="s">
        <v>29</v>
      </c>
      <c r="E4468" s="6">
        <v>45207</v>
      </c>
      <c r="F4468" s="5">
        <v>135.94999999999999</v>
      </c>
      <c r="G4468" s="5" t="s">
        <v>82</v>
      </c>
      <c r="H4468" s="5" t="s">
        <v>83</v>
      </c>
    </row>
    <row r="4469" spans="1:8" x14ac:dyDescent="0.25">
      <c r="A4469" s="5">
        <v>4468</v>
      </c>
      <c r="B4469" s="5" t="s">
        <v>60</v>
      </c>
      <c r="C4469" s="5" t="s">
        <v>2</v>
      </c>
      <c r="D4469" s="5" t="s">
        <v>29</v>
      </c>
      <c r="E4469" s="6">
        <v>45285</v>
      </c>
      <c r="F4469" s="5">
        <v>121.1</v>
      </c>
      <c r="G4469" s="5" t="s">
        <v>82</v>
      </c>
      <c r="H4469" s="5" t="s">
        <v>83</v>
      </c>
    </row>
    <row r="4470" spans="1:8" x14ac:dyDescent="0.25">
      <c r="A4470" s="5">
        <v>4469</v>
      </c>
      <c r="B4470" s="5" t="s">
        <v>54</v>
      </c>
      <c r="C4470" s="5" t="s">
        <v>15</v>
      </c>
      <c r="D4470" s="5" t="s">
        <v>26</v>
      </c>
      <c r="E4470" s="6">
        <v>45485</v>
      </c>
      <c r="F4470" s="5">
        <v>388.35</v>
      </c>
      <c r="G4470" s="5" t="s">
        <v>81</v>
      </c>
      <c r="H4470" s="6">
        <v>45505</v>
      </c>
    </row>
    <row r="4471" spans="1:8" x14ac:dyDescent="0.25">
      <c r="A4471" s="5">
        <v>4470</v>
      </c>
      <c r="B4471" s="5" t="s">
        <v>64</v>
      </c>
      <c r="C4471" s="5" t="s">
        <v>10</v>
      </c>
      <c r="D4471" s="5" t="s">
        <v>30</v>
      </c>
      <c r="E4471" s="6">
        <v>44791</v>
      </c>
      <c r="F4471" s="5">
        <v>994.9</v>
      </c>
      <c r="G4471" s="5" t="s">
        <v>81</v>
      </c>
      <c r="H4471" s="6">
        <v>44797</v>
      </c>
    </row>
    <row r="4472" spans="1:8" x14ac:dyDescent="0.25">
      <c r="A4472" s="5">
        <v>4471</v>
      </c>
      <c r="B4472" s="5" t="s">
        <v>52</v>
      </c>
      <c r="C4472" s="5" t="s">
        <v>2</v>
      </c>
      <c r="D4472" s="5" t="s">
        <v>22</v>
      </c>
      <c r="E4472" s="6">
        <v>44843</v>
      </c>
      <c r="F4472" s="5">
        <v>197.56</v>
      </c>
      <c r="G4472" s="5" t="s">
        <v>84</v>
      </c>
      <c r="H4472" s="5" t="s">
        <v>83</v>
      </c>
    </row>
    <row r="4473" spans="1:8" x14ac:dyDescent="0.25">
      <c r="A4473" s="5">
        <v>4472</v>
      </c>
      <c r="B4473" s="5" t="s">
        <v>40</v>
      </c>
      <c r="C4473" s="5" t="s">
        <v>11</v>
      </c>
      <c r="D4473" s="5" t="s">
        <v>26</v>
      </c>
      <c r="E4473" s="6">
        <v>45421</v>
      </c>
      <c r="F4473" s="5">
        <v>313.32</v>
      </c>
      <c r="G4473" s="5" t="s">
        <v>84</v>
      </c>
      <c r="H4473" s="5" t="s">
        <v>83</v>
      </c>
    </row>
    <row r="4474" spans="1:8" x14ac:dyDescent="0.25">
      <c r="A4474" s="5">
        <v>4473</v>
      </c>
      <c r="B4474" s="5" t="s">
        <v>52</v>
      </c>
      <c r="C4474" s="5" t="s">
        <v>10</v>
      </c>
      <c r="D4474" s="5" t="s">
        <v>31</v>
      </c>
      <c r="E4474" s="6">
        <v>45475</v>
      </c>
      <c r="F4474" s="5">
        <v>324.33</v>
      </c>
      <c r="G4474" s="5" t="s">
        <v>84</v>
      </c>
      <c r="H4474" s="5" t="s">
        <v>83</v>
      </c>
    </row>
    <row r="4475" spans="1:8" x14ac:dyDescent="0.25">
      <c r="A4475" s="5">
        <v>4474</v>
      </c>
      <c r="B4475" s="5" t="s">
        <v>52</v>
      </c>
      <c r="C4475" s="5" t="s">
        <v>15</v>
      </c>
      <c r="D4475" s="5" t="s">
        <v>33</v>
      </c>
      <c r="E4475" s="6">
        <v>45099</v>
      </c>
      <c r="F4475" s="5">
        <v>641.51</v>
      </c>
      <c r="G4475" s="5" t="s">
        <v>81</v>
      </c>
      <c r="H4475" s="6">
        <v>45119</v>
      </c>
    </row>
    <row r="4476" spans="1:8" x14ac:dyDescent="0.25">
      <c r="A4476" s="5">
        <v>4475</v>
      </c>
      <c r="B4476" s="5" t="s">
        <v>62</v>
      </c>
      <c r="C4476" s="5" t="s">
        <v>13</v>
      </c>
      <c r="D4476" s="5" t="s">
        <v>28</v>
      </c>
      <c r="E4476" s="6">
        <v>44990</v>
      </c>
      <c r="F4476" s="5">
        <v>363.71</v>
      </c>
      <c r="G4476" s="5" t="s">
        <v>82</v>
      </c>
      <c r="H4476" s="5" t="s">
        <v>83</v>
      </c>
    </row>
    <row r="4477" spans="1:8" x14ac:dyDescent="0.25">
      <c r="A4477" s="5">
        <v>4476</v>
      </c>
      <c r="B4477" s="5" t="s">
        <v>44</v>
      </c>
      <c r="C4477" s="5" t="s">
        <v>15</v>
      </c>
      <c r="D4477" s="5" t="s">
        <v>28</v>
      </c>
      <c r="E4477" s="6">
        <v>45415</v>
      </c>
      <c r="F4477" s="5">
        <v>828.69</v>
      </c>
      <c r="G4477" s="5" t="s">
        <v>81</v>
      </c>
      <c r="H4477" s="6">
        <v>45435</v>
      </c>
    </row>
    <row r="4478" spans="1:8" x14ac:dyDescent="0.25">
      <c r="A4478" s="5">
        <v>4477</v>
      </c>
      <c r="B4478" s="5" t="s">
        <v>44</v>
      </c>
      <c r="C4478" s="5" t="s">
        <v>7</v>
      </c>
      <c r="D4478" s="5" t="s">
        <v>22</v>
      </c>
      <c r="E4478" s="6">
        <v>44970</v>
      </c>
      <c r="F4478" s="5">
        <v>655.1</v>
      </c>
      <c r="G4478" s="5" t="s">
        <v>81</v>
      </c>
      <c r="H4478" s="6">
        <v>44978</v>
      </c>
    </row>
    <row r="4479" spans="1:8" x14ac:dyDescent="0.25">
      <c r="A4479" s="5">
        <v>4478</v>
      </c>
      <c r="B4479" s="5" t="s">
        <v>56</v>
      </c>
      <c r="C4479" s="5" t="s">
        <v>15</v>
      </c>
      <c r="D4479" s="5" t="s">
        <v>28</v>
      </c>
      <c r="E4479" s="6">
        <v>44853</v>
      </c>
      <c r="F4479" s="5">
        <v>661.34</v>
      </c>
      <c r="G4479" s="5" t="s">
        <v>84</v>
      </c>
      <c r="H4479" s="5" t="s">
        <v>83</v>
      </c>
    </row>
    <row r="4480" spans="1:8" x14ac:dyDescent="0.25">
      <c r="A4480" s="5">
        <v>4479</v>
      </c>
      <c r="B4480" s="5" t="s">
        <v>52</v>
      </c>
      <c r="C4480" s="5" t="s">
        <v>7</v>
      </c>
      <c r="D4480" s="5" t="s">
        <v>20</v>
      </c>
      <c r="E4480" s="6">
        <v>45467</v>
      </c>
      <c r="F4480" s="5">
        <v>662.96</v>
      </c>
      <c r="G4480" s="5" t="s">
        <v>84</v>
      </c>
      <c r="H4480" s="5" t="s">
        <v>83</v>
      </c>
    </row>
    <row r="4481" spans="1:8" x14ac:dyDescent="0.25">
      <c r="A4481" s="5">
        <v>4480</v>
      </c>
      <c r="B4481" s="5" t="s">
        <v>60</v>
      </c>
      <c r="C4481" s="5" t="s">
        <v>7</v>
      </c>
      <c r="D4481" s="5" t="s">
        <v>30</v>
      </c>
      <c r="E4481" s="6">
        <v>45157</v>
      </c>
      <c r="F4481" s="5">
        <v>620.04</v>
      </c>
      <c r="G4481" s="5" t="s">
        <v>81</v>
      </c>
      <c r="H4481" s="6">
        <v>45165</v>
      </c>
    </row>
    <row r="4482" spans="1:8" x14ac:dyDescent="0.25">
      <c r="A4482" s="5">
        <v>4481</v>
      </c>
      <c r="B4482" s="5" t="s">
        <v>72</v>
      </c>
      <c r="C4482" s="5" t="s">
        <v>10</v>
      </c>
      <c r="D4482" s="5" t="s">
        <v>26</v>
      </c>
      <c r="E4482" s="6">
        <v>45100</v>
      </c>
      <c r="F4482" s="5">
        <v>708.99</v>
      </c>
      <c r="G4482" s="5" t="s">
        <v>84</v>
      </c>
      <c r="H4482" s="5" t="s">
        <v>83</v>
      </c>
    </row>
    <row r="4483" spans="1:8" x14ac:dyDescent="0.25">
      <c r="A4483" s="5">
        <v>4482</v>
      </c>
      <c r="B4483" s="5" t="s">
        <v>64</v>
      </c>
      <c r="C4483" s="5" t="s">
        <v>7</v>
      </c>
      <c r="D4483" s="5" t="s">
        <v>28</v>
      </c>
      <c r="E4483" s="6">
        <v>45145</v>
      </c>
      <c r="F4483" s="5">
        <v>343.46</v>
      </c>
      <c r="G4483" s="5" t="s">
        <v>81</v>
      </c>
      <c r="H4483" s="6">
        <v>45153</v>
      </c>
    </row>
    <row r="4484" spans="1:8" x14ac:dyDescent="0.25">
      <c r="A4484" s="5">
        <v>4483</v>
      </c>
      <c r="B4484" s="5" t="s">
        <v>66</v>
      </c>
      <c r="C4484" s="5" t="s">
        <v>9</v>
      </c>
      <c r="D4484" s="5" t="s">
        <v>22</v>
      </c>
      <c r="E4484" s="6">
        <v>45500</v>
      </c>
      <c r="F4484" s="5">
        <v>837.05</v>
      </c>
      <c r="G4484" s="5" t="s">
        <v>81</v>
      </c>
      <c r="H4484" s="6">
        <v>45510</v>
      </c>
    </row>
    <row r="4485" spans="1:8" x14ac:dyDescent="0.25">
      <c r="A4485" s="5">
        <v>4484</v>
      </c>
      <c r="B4485" s="5" t="s">
        <v>60</v>
      </c>
      <c r="C4485" s="5" t="s">
        <v>11</v>
      </c>
      <c r="D4485" s="5" t="s">
        <v>24</v>
      </c>
      <c r="E4485" s="6">
        <v>44932</v>
      </c>
      <c r="F4485" s="5">
        <v>522.51</v>
      </c>
      <c r="G4485" s="5" t="s">
        <v>82</v>
      </c>
      <c r="H4485" s="5" t="s">
        <v>83</v>
      </c>
    </row>
    <row r="4486" spans="1:8" x14ac:dyDescent="0.25">
      <c r="A4486" s="5">
        <v>4485</v>
      </c>
      <c r="B4486" s="5" t="s">
        <v>60</v>
      </c>
      <c r="C4486" s="5" t="s">
        <v>14</v>
      </c>
      <c r="D4486" s="5" t="s">
        <v>30</v>
      </c>
      <c r="E4486" s="6">
        <v>44846</v>
      </c>
      <c r="F4486" s="5">
        <v>945.84</v>
      </c>
      <c r="G4486" s="5" t="s">
        <v>81</v>
      </c>
      <c r="H4486" s="6">
        <v>44864</v>
      </c>
    </row>
    <row r="4487" spans="1:8" x14ac:dyDescent="0.25">
      <c r="A4487" s="5">
        <v>4486</v>
      </c>
      <c r="B4487" s="5" t="s">
        <v>72</v>
      </c>
      <c r="C4487" s="5" t="s">
        <v>2</v>
      </c>
      <c r="D4487" s="5" t="s">
        <v>24</v>
      </c>
      <c r="E4487" s="6">
        <v>44798</v>
      </c>
      <c r="F4487" s="5">
        <v>100.98</v>
      </c>
      <c r="G4487" s="5" t="s">
        <v>81</v>
      </c>
      <c r="H4487" s="6">
        <v>44799</v>
      </c>
    </row>
    <row r="4488" spans="1:8" x14ac:dyDescent="0.25">
      <c r="A4488" s="5">
        <v>4487</v>
      </c>
      <c r="B4488" s="5" t="s">
        <v>68</v>
      </c>
      <c r="C4488" s="5" t="s">
        <v>5</v>
      </c>
      <c r="D4488" s="5" t="s">
        <v>28</v>
      </c>
      <c r="E4488" s="6">
        <v>45472</v>
      </c>
      <c r="F4488" s="5">
        <v>406.6</v>
      </c>
      <c r="G4488" s="5" t="s">
        <v>84</v>
      </c>
      <c r="H4488" s="5" t="s">
        <v>83</v>
      </c>
    </row>
    <row r="4489" spans="1:8" x14ac:dyDescent="0.25">
      <c r="A4489" s="5">
        <v>4488</v>
      </c>
      <c r="B4489" s="5" t="s">
        <v>38</v>
      </c>
      <c r="C4489" s="5" t="s">
        <v>5</v>
      </c>
      <c r="D4489" s="5" t="s">
        <v>31</v>
      </c>
      <c r="E4489" s="6">
        <v>45288</v>
      </c>
      <c r="F4489" s="5">
        <v>328.19</v>
      </c>
      <c r="G4489" s="5" t="s">
        <v>82</v>
      </c>
      <c r="H4489" s="5" t="s">
        <v>83</v>
      </c>
    </row>
    <row r="4490" spans="1:8" x14ac:dyDescent="0.25">
      <c r="A4490" s="5">
        <v>4489</v>
      </c>
      <c r="B4490" s="5" t="s">
        <v>52</v>
      </c>
      <c r="C4490" s="5" t="s">
        <v>10</v>
      </c>
      <c r="D4490" s="5" t="s">
        <v>26</v>
      </c>
      <c r="E4490" s="6">
        <v>45071</v>
      </c>
      <c r="F4490" s="5">
        <v>352.18</v>
      </c>
      <c r="G4490" s="5" t="s">
        <v>81</v>
      </c>
      <c r="H4490" s="6">
        <v>45077</v>
      </c>
    </row>
    <row r="4491" spans="1:8" x14ac:dyDescent="0.25">
      <c r="A4491" s="5">
        <v>4490</v>
      </c>
      <c r="B4491" s="5" t="s">
        <v>62</v>
      </c>
      <c r="C4491" s="5" t="s">
        <v>2</v>
      </c>
      <c r="D4491" s="5" t="s">
        <v>26</v>
      </c>
      <c r="E4491" s="6">
        <v>45348</v>
      </c>
      <c r="F4491" s="5">
        <v>456.22</v>
      </c>
      <c r="G4491" s="5" t="s">
        <v>82</v>
      </c>
      <c r="H4491" s="5" t="s">
        <v>83</v>
      </c>
    </row>
    <row r="4492" spans="1:8" x14ac:dyDescent="0.25">
      <c r="A4492" s="5">
        <v>4491</v>
      </c>
      <c r="B4492" s="5" t="s">
        <v>44</v>
      </c>
      <c r="C4492" s="5" t="s">
        <v>5</v>
      </c>
      <c r="D4492" s="5" t="s">
        <v>30</v>
      </c>
      <c r="E4492" s="6">
        <v>45308</v>
      </c>
      <c r="F4492" s="5">
        <v>969.29</v>
      </c>
      <c r="G4492" s="5" t="s">
        <v>82</v>
      </c>
      <c r="H4492" s="5" t="s">
        <v>83</v>
      </c>
    </row>
    <row r="4493" spans="1:8" x14ac:dyDescent="0.25">
      <c r="A4493" s="5">
        <v>4492</v>
      </c>
      <c r="B4493" s="5" t="s">
        <v>44</v>
      </c>
      <c r="C4493" s="5" t="s">
        <v>14</v>
      </c>
      <c r="D4493" s="5" t="s">
        <v>30</v>
      </c>
      <c r="E4493" s="6">
        <v>45050</v>
      </c>
      <c r="F4493" s="5">
        <v>160.27000000000001</v>
      </c>
      <c r="G4493" s="5" t="s">
        <v>84</v>
      </c>
      <c r="H4493" s="5" t="s">
        <v>83</v>
      </c>
    </row>
    <row r="4494" spans="1:8" x14ac:dyDescent="0.25">
      <c r="A4494" s="5">
        <v>4493</v>
      </c>
      <c r="B4494" s="5" t="s">
        <v>36</v>
      </c>
      <c r="C4494" s="5" t="s">
        <v>4</v>
      </c>
      <c r="D4494" s="5" t="s">
        <v>28</v>
      </c>
      <c r="E4494" s="6">
        <v>44938</v>
      </c>
      <c r="F4494" s="5">
        <v>226.38</v>
      </c>
      <c r="G4494" s="5" t="s">
        <v>81</v>
      </c>
      <c r="H4494" s="6">
        <v>44940</v>
      </c>
    </row>
    <row r="4495" spans="1:8" x14ac:dyDescent="0.25">
      <c r="A4495" s="5">
        <v>4494</v>
      </c>
      <c r="B4495" s="5" t="s">
        <v>54</v>
      </c>
      <c r="C4495" s="5" t="s">
        <v>7</v>
      </c>
      <c r="D4495" s="5" t="s">
        <v>30</v>
      </c>
      <c r="E4495" s="6">
        <v>45371</v>
      </c>
      <c r="F4495" s="5">
        <v>231.97</v>
      </c>
      <c r="G4495" s="5" t="s">
        <v>84</v>
      </c>
      <c r="H4495" s="5" t="s">
        <v>83</v>
      </c>
    </row>
    <row r="4496" spans="1:8" x14ac:dyDescent="0.25">
      <c r="A4496" s="5">
        <v>4495</v>
      </c>
      <c r="B4496" s="5" t="s">
        <v>66</v>
      </c>
      <c r="C4496" s="5" t="s">
        <v>9</v>
      </c>
      <c r="D4496" s="5" t="s">
        <v>26</v>
      </c>
      <c r="E4496" s="6">
        <v>45097</v>
      </c>
      <c r="F4496" s="5">
        <v>464.19</v>
      </c>
      <c r="G4496" s="5" t="s">
        <v>84</v>
      </c>
      <c r="H4496" s="5" t="s">
        <v>83</v>
      </c>
    </row>
    <row r="4497" spans="1:8" x14ac:dyDescent="0.25">
      <c r="A4497" s="5">
        <v>4496</v>
      </c>
      <c r="B4497" s="5" t="s">
        <v>42</v>
      </c>
      <c r="C4497" s="5" t="s">
        <v>15</v>
      </c>
      <c r="D4497" s="5" t="s">
        <v>33</v>
      </c>
      <c r="E4497" s="6">
        <v>45446</v>
      </c>
      <c r="F4497" s="5">
        <v>852.65</v>
      </c>
      <c r="G4497" s="5" t="s">
        <v>84</v>
      </c>
      <c r="H4497" s="5" t="s">
        <v>83</v>
      </c>
    </row>
    <row r="4498" spans="1:8" x14ac:dyDescent="0.25">
      <c r="A4498" s="5">
        <v>4497</v>
      </c>
      <c r="B4498" s="5" t="s">
        <v>42</v>
      </c>
      <c r="C4498" s="5" t="s">
        <v>13</v>
      </c>
      <c r="D4498" s="5" t="s">
        <v>33</v>
      </c>
      <c r="E4498" s="6">
        <v>45123</v>
      </c>
      <c r="F4498" s="5">
        <v>429.92</v>
      </c>
      <c r="G4498" s="5" t="s">
        <v>82</v>
      </c>
      <c r="H4498" s="5" t="s">
        <v>83</v>
      </c>
    </row>
    <row r="4499" spans="1:8" x14ac:dyDescent="0.25">
      <c r="A4499" s="5">
        <v>4498</v>
      </c>
      <c r="B4499" s="5" t="s">
        <v>46</v>
      </c>
      <c r="C4499" s="5" t="s">
        <v>13</v>
      </c>
      <c r="D4499" s="5" t="s">
        <v>31</v>
      </c>
      <c r="E4499" s="6">
        <v>45351</v>
      </c>
      <c r="F4499" s="5">
        <v>662.57</v>
      </c>
      <c r="G4499" s="5" t="s">
        <v>84</v>
      </c>
      <c r="H4499" s="5" t="s">
        <v>83</v>
      </c>
    </row>
    <row r="4500" spans="1:8" x14ac:dyDescent="0.25">
      <c r="A4500" s="5">
        <v>4499</v>
      </c>
      <c r="B4500" s="5" t="s">
        <v>58</v>
      </c>
      <c r="C4500" s="5" t="s">
        <v>15</v>
      </c>
      <c r="D4500" s="5" t="s">
        <v>31</v>
      </c>
      <c r="E4500" s="6">
        <v>44834</v>
      </c>
      <c r="F4500" s="5">
        <v>854.07</v>
      </c>
      <c r="G4500" s="5" t="s">
        <v>82</v>
      </c>
      <c r="H4500" s="5" t="s">
        <v>83</v>
      </c>
    </row>
    <row r="4501" spans="1:8" x14ac:dyDescent="0.25">
      <c r="A4501" s="5">
        <v>4500</v>
      </c>
      <c r="B4501" s="5" t="s">
        <v>52</v>
      </c>
      <c r="C4501" s="5" t="s">
        <v>15</v>
      </c>
      <c r="D4501" s="5" t="s">
        <v>20</v>
      </c>
      <c r="E4501" s="6">
        <v>45182</v>
      </c>
      <c r="F4501" s="5">
        <v>240.53</v>
      </c>
      <c r="G4501" s="5" t="s">
        <v>84</v>
      </c>
      <c r="H4501" s="5" t="s">
        <v>83</v>
      </c>
    </row>
    <row r="4502" spans="1:8" x14ac:dyDescent="0.25">
      <c r="A4502" s="5">
        <v>4501</v>
      </c>
      <c r="B4502" s="5" t="s">
        <v>62</v>
      </c>
      <c r="C4502" s="5" t="s">
        <v>10</v>
      </c>
      <c r="D4502" s="5" t="s">
        <v>28</v>
      </c>
      <c r="E4502" s="6">
        <v>44824</v>
      </c>
      <c r="F4502" s="5">
        <v>548.83000000000004</v>
      </c>
      <c r="G4502" s="5" t="s">
        <v>82</v>
      </c>
      <c r="H4502" s="5" t="s">
        <v>83</v>
      </c>
    </row>
    <row r="4503" spans="1:8" x14ac:dyDescent="0.25">
      <c r="A4503" s="5">
        <v>4502</v>
      </c>
      <c r="B4503" s="5" t="s">
        <v>68</v>
      </c>
      <c r="C4503" s="5" t="s">
        <v>5</v>
      </c>
      <c r="D4503" s="5" t="s">
        <v>30</v>
      </c>
      <c r="E4503" s="6">
        <v>44940</v>
      </c>
      <c r="F4503" s="5">
        <v>567.46</v>
      </c>
      <c r="G4503" s="5" t="s">
        <v>84</v>
      </c>
      <c r="H4503" s="5" t="s">
        <v>83</v>
      </c>
    </row>
    <row r="4504" spans="1:8" x14ac:dyDescent="0.25">
      <c r="A4504" s="5">
        <v>4503</v>
      </c>
      <c r="B4504" s="5" t="s">
        <v>44</v>
      </c>
      <c r="C4504" s="5" t="s">
        <v>2</v>
      </c>
      <c r="D4504" s="5" t="s">
        <v>30</v>
      </c>
      <c r="E4504" s="6">
        <v>44944</v>
      </c>
      <c r="F4504" s="5">
        <v>158.93</v>
      </c>
      <c r="G4504" s="5" t="s">
        <v>84</v>
      </c>
      <c r="H4504" s="5" t="s">
        <v>83</v>
      </c>
    </row>
    <row r="4505" spans="1:8" x14ac:dyDescent="0.25">
      <c r="A4505" s="5">
        <v>4504</v>
      </c>
      <c r="B4505" s="5" t="s">
        <v>68</v>
      </c>
      <c r="C4505" s="5" t="s">
        <v>10</v>
      </c>
      <c r="D4505" s="5" t="s">
        <v>22</v>
      </c>
      <c r="E4505" s="6">
        <v>45370</v>
      </c>
      <c r="F4505" s="5">
        <v>731.79</v>
      </c>
      <c r="G4505" s="5" t="s">
        <v>82</v>
      </c>
      <c r="H4505" s="5" t="s">
        <v>83</v>
      </c>
    </row>
    <row r="4506" spans="1:8" x14ac:dyDescent="0.25">
      <c r="A4506" s="5">
        <v>4505</v>
      </c>
      <c r="B4506" s="5" t="s">
        <v>52</v>
      </c>
      <c r="C4506" s="5" t="s">
        <v>9</v>
      </c>
      <c r="D4506" s="5" t="s">
        <v>31</v>
      </c>
      <c r="E4506" s="6">
        <v>45378</v>
      </c>
      <c r="F4506" s="5">
        <v>185.42</v>
      </c>
      <c r="G4506" s="5" t="s">
        <v>82</v>
      </c>
      <c r="H4506" s="5" t="s">
        <v>83</v>
      </c>
    </row>
    <row r="4507" spans="1:8" x14ac:dyDescent="0.25">
      <c r="A4507" s="5">
        <v>4506</v>
      </c>
      <c r="B4507" s="5" t="s">
        <v>46</v>
      </c>
      <c r="C4507" s="5" t="s">
        <v>7</v>
      </c>
      <c r="D4507" s="5" t="s">
        <v>28</v>
      </c>
      <c r="E4507" s="6">
        <v>45327</v>
      </c>
      <c r="F4507" s="5">
        <v>281.36</v>
      </c>
      <c r="G4507" s="5" t="s">
        <v>84</v>
      </c>
      <c r="H4507" s="5" t="s">
        <v>83</v>
      </c>
    </row>
    <row r="4508" spans="1:8" x14ac:dyDescent="0.25">
      <c r="A4508" s="5">
        <v>4507</v>
      </c>
      <c r="B4508" s="5" t="s">
        <v>62</v>
      </c>
      <c r="C4508" s="5" t="s">
        <v>2</v>
      </c>
      <c r="D4508" s="5" t="s">
        <v>24</v>
      </c>
      <c r="E4508" s="6">
        <v>45337</v>
      </c>
      <c r="F4508" s="5">
        <v>193.64</v>
      </c>
      <c r="G4508" s="5" t="s">
        <v>82</v>
      </c>
      <c r="H4508" s="5" t="s">
        <v>83</v>
      </c>
    </row>
    <row r="4509" spans="1:8" x14ac:dyDescent="0.25">
      <c r="A4509" s="5">
        <v>4508</v>
      </c>
      <c r="B4509" s="5" t="s">
        <v>68</v>
      </c>
      <c r="C4509" s="5" t="s">
        <v>11</v>
      </c>
      <c r="D4509" s="5" t="s">
        <v>24</v>
      </c>
      <c r="E4509" s="6">
        <v>45493</v>
      </c>
      <c r="F4509" s="5">
        <v>794.02</v>
      </c>
      <c r="G4509" s="5" t="s">
        <v>84</v>
      </c>
      <c r="H4509" s="5" t="s">
        <v>83</v>
      </c>
    </row>
    <row r="4510" spans="1:8" x14ac:dyDescent="0.25">
      <c r="A4510" s="5">
        <v>4509</v>
      </c>
      <c r="B4510" s="5" t="s">
        <v>56</v>
      </c>
      <c r="C4510" s="5" t="s">
        <v>2</v>
      </c>
      <c r="D4510" s="5" t="s">
        <v>32</v>
      </c>
      <c r="E4510" s="6">
        <v>45081</v>
      </c>
      <c r="F4510" s="5">
        <v>822.8</v>
      </c>
      <c r="G4510" s="5" t="s">
        <v>84</v>
      </c>
      <c r="H4510" s="5" t="s">
        <v>83</v>
      </c>
    </row>
    <row r="4511" spans="1:8" x14ac:dyDescent="0.25">
      <c r="A4511" s="5">
        <v>4510</v>
      </c>
      <c r="B4511" s="5" t="s">
        <v>74</v>
      </c>
      <c r="C4511" s="5" t="s">
        <v>5</v>
      </c>
      <c r="D4511" s="5" t="s">
        <v>33</v>
      </c>
      <c r="E4511" s="6">
        <v>44843</v>
      </c>
      <c r="F4511" s="5">
        <v>280.66000000000003</v>
      </c>
      <c r="G4511" s="5" t="s">
        <v>81</v>
      </c>
      <c r="H4511" s="6">
        <v>44847</v>
      </c>
    </row>
    <row r="4512" spans="1:8" x14ac:dyDescent="0.25">
      <c r="A4512" s="5">
        <v>4511</v>
      </c>
      <c r="B4512" s="5" t="s">
        <v>40</v>
      </c>
      <c r="C4512" s="5" t="s">
        <v>7</v>
      </c>
      <c r="D4512" s="5" t="s">
        <v>33</v>
      </c>
      <c r="E4512" s="6">
        <v>45319</v>
      </c>
      <c r="F4512" s="5">
        <v>115.32</v>
      </c>
      <c r="G4512" s="5" t="s">
        <v>81</v>
      </c>
      <c r="H4512" s="6">
        <v>45327</v>
      </c>
    </row>
    <row r="4513" spans="1:8" x14ac:dyDescent="0.25">
      <c r="A4513" s="5">
        <v>4512</v>
      </c>
      <c r="B4513" s="5" t="s">
        <v>64</v>
      </c>
      <c r="C4513" s="5" t="s">
        <v>5</v>
      </c>
      <c r="D4513" s="5" t="s">
        <v>29</v>
      </c>
      <c r="E4513" s="6">
        <v>45054</v>
      </c>
      <c r="F4513" s="5">
        <v>643.04</v>
      </c>
      <c r="G4513" s="5" t="s">
        <v>81</v>
      </c>
      <c r="H4513" s="6">
        <v>45058</v>
      </c>
    </row>
    <row r="4514" spans="1:8" x14ac:dyDescent="0.25">
      <c r="A4514" s="5">
        <v>4513</v>
      </c>
      <c r="B4514" s="5" t="s">
        <v>58</v>
      </c>
      <c r="C4514" s="5" t="s">
        <v>10</v>
      </c>
      <c r="D4514" s="5" t="s">
        <v>29</v>
      </c>
      <c r="E4514" s="6">
        <v>44872</v>
      </c>
      <c r="F4514" s="5">
        <v>879.05</v>
      </c>
      <c r="G4514" s="5" t="s">
        <v>81</v>
      </c>
      <c r="H4514" s="6">
        <v>44878</v>
      </c>
    </row>
    <row r="4515" spans="1:8" x14ac:dyDescent="0.25">
      <c r="A4515" s="5">
        <v>4514</v>
      </c>
      <c r="B4515" s="5" t="s">
        <v>72</v>
      </c>
      <c r="C4515" s="5" t="s">
        <v>2</v>
      </c>
      <c r="D4515" s="5" t="s">
        <v>33</v>
      </c>
      <c r="E4515" s="6">
        <v>45226</v>
      </c>
      <c r="F4515" s="5">
        <v>834.78</v>
      </c>
      <c r="G4515" s="5" t="s">
        <v>82</v>
      </c>
      <c r="H4515" s="5" t="s">
        <v>83</v>
      </c>
    </row>
    <row r="4516" spans="1:8" x14ac:dyDescent="0.25">
      <c r="A4516" s="5">
        <v>4515</v>
      </c>
      <c r="B4516" s="5" t="s">
        <v>64</v>
      </c>
      <c r="C4516" s="5" t="s">
        <v>4</v>
      </c>
      <c r="D4516" s="5" t="s">
        <v>28</v>
      </c>
      <c r="E4516" s="6">
        <v>44859</v>
      </c>
      <c r="F4516" s="5">
        <v>759.07</v>
      </c>
      <c r="G4516" s="5" t="s">
        <v>81</v>
      </c>
      <c r="H4516" s="6">
        <v>44861</v>
      </c>
    </row>
    <row r="4517" spans="1:8" x14ac:dyDescent="0.25">
      <c r="A4517" s="5">
        <v>4516</v>
      </c>
      <c r="B4517" s="5" t="s">
        <v>60</v>
      </c>
      <c r="C4517" s="5" t="s">
        <v>14</v>
      </c>
      <c r="D4517" s="5" t="s">
        <v>32</v>
      </c>
      <c r="E4517" s="6">
        <v>45141</v>
      </c>
      <c r="F4517" s="5">
        <v>714.64</v>
      </c>
      <c r="G4517" s="5" t="s">
        <v>82</v>
      </c>
      <c r="H4517" s="5" t="s">
        <v>83</v>
      </c>
    </row>
    <row r="4518" spans="1:8" x14ac:dyDescent="0.25">
      <c r="A4518" s="5">
        <v>4517</v>
      </c>
      <c r="B4518" s="5" t="s">
        <v>50</v>
      </c>
      <c r="C4518" s="5" t="s">
        <v>15</v>
      </c>
      <c r="D4518" s="5" t="s">
        <v>29</v>
      </c>
      <c r="E4518" s="6">
        <v>44861</v>
      </c>
      <c r="F4518" s="5">
        <v>859.49</v>
      </c>
      <c r="G4518" s="5" t="s">
        <v>82</v>
      </c>
      <c r="H4518" s="5" t="s">
        <v>83</v>
      </c>
    </row>
    <row r="4519" spans="1:8" x14ac:dyDescent="0.25">
      <c r="A4519" s="5">
        <v>4518</v>
      </c>
      <c r="B4519" s="5" t="s">
        <v>60</v>
      </c>
      <c r="C4519" s="5" t="s">
        <v>15</v>
      </c>
      <c r="D4519" s="5" t="s">
        <v>24</v>
      </c>
      <c r="E4519" s="6">
        <v>45084</v>
      </c>
      <c r="F4519" s="5">
        <v>990.53</v>
      </c>
      <c r="G4519" s="5" t="s">
        <v>81</v>
      </c>
      <c r="H4519" s="6">
        <v>45104</v>
      </c>
    </row>
    <row r="4520" spans="1:8" x14ac:dyDescent="0.25">
      <c r="A4520" s="5">
        <v>4519</v>
      </c>
      <c r="B4520" s="5" t="s">
        <v>38</v>
      </c>
      <c r="C4520" s="5" t="s">
        <v>4</v>
      </c>
      <c r="D4520" s="5" t="s">
        <v>22</v>
      </c>
      <c r="E4520" s="6">
        <v>45448</v>
      </c>
      <c r="F4520" s="5">
        <v>529.34</v>
      </c>
      <c r="G4520" s="5" t="s">
        <v>81</v>
      </c>
      <c r="H4520" s="6">
        <v>45450</v>
      </c>
    </row>
    <row r="4521" spans="1:8" x14ac:dyDescent="0.25">
      <c r="A4521" s="5">
        <v>4520</v>
      </c>
      <c r="B4521" s="5" t="s">
        <v>66</v>
      </c>
      <c r="C4521" s="5" t="s">
        <v>5</v>
      </c>
      <c r="D4521" s="5" t="s">
        <v>30</v>
      </c>
      <c r="E4521" s="6">
        <v>45260</v>
      </c>
      <c r="F4521" s="5">
        <v>526.51</v>
      </c>
      <c r="G4521" s="5" t="s">
        <v>82</v>
      </c>
      <c r="H4521" s="5" t="s">
        <v>83</v>
      </c>
    </row>
    <row r="4522" spans="1:8" x14ac:dyDescent="0.25">
      <c r="A4522" s="5">
        <v>4521</v>
      </c>
      <c r="B4522" s="5" t="s">
        <v>54</v>
      </c>
      <c r="C4522" s="5" t="s">
        <v>15</v>
      </c>
      <c r="D4522" s="5" t="s">
        <v>28</v>
      </c>
      <c r="E4522" s="6">
        <v>45201</v>
      </c>
      <c r="F4522" s="5">
        <v>268.55</v>
      </c>
      <c r="G4522" s="5" t="s">
        <v>84</v>
      </c>
      <c r="H4522" s="5" t="s">
        <v>83</v>
      </c>
    </row>
    <row r="4523" spans="1:8" x14ac:dyDescent="0.25">
      <c r="A4523" s="5">
        <v>4522</v>
      </c>
      <c r="B4523" s="5" t="s">
        <v>60</v>
      </c>
      <c r="C4523" s="5" t="s">
        <v>11</v>
      </c>
      <c r="D4523" s="5" t="s">
        <v>31</v>
      </c>
      <c r="E4523" s="6">
        <v>45127</v>
      </c>
      <c r="F4523" s="5">
        <v>210.16</v>
      </c>
      <c r="G4523" s="5" t="s">
        <v>84</v>
      </c>
      <c r="H4523" s="5" t="s">
        <v>83</v>
      </c>
    </row>
    <row r="4524" spans="1:8" x14ac:dyDescent="0.25">
      <c r="A4524" s="5">
        <v>4523</v>
      </c>
      <c r="B4524" s="5" t="s">
        <v>60</v>
      </c>
      <c r="C4524" s="5" t="s">
        <v>7</v>
      </c>
      <c r="D4524" s="5" t="s">
        <v>20</v>
      </c>
      <c r="E4524" s="6">
        <v>44800</v>
      </c>
      <c r="F4524" s="5">
        <v>214.29</v>
      </c>
      <c r="G4524" s="5" t="s">
        <v>81</v>
      </c>
      <c r="H4524" s="6">
        <v>44808</v>
      </c>
    </row>
    <row r="4525" spans="1:8" x14ac:dyDescent="0.25">
      <c r="A4525" s="5">
        <v>4524</v>
      </c>
      <c r="B4525" s="5" t="s">
        <v>42</v>
      </c>
      <c r="C4525" s="5" t="s">
        <v>10</v>
      </c>
      <c r="D4525" s="5" t="s">
        <v>29</v>
      </c>
      <c r="E4525" s="6">
        <v>45061</v>
      </c>
      <c r="F4525" s="5">
        <v>254.24</v>
      </c>
      <c r="G4525" s="5" t="s">
        <v>84</v>
      </c>
      <c r="H4525" s="5" t="s">
        <v>83</v>
      </c>
    </row>
    <row r="4526" spans="1:8" x14ac:dyDescent="0.25">
      <c r="A4526" s="5">
        <v>4525</v>
      </c>
      <c r="B4526" s="5" t="s">
        <v>36</v>
      </c>
      <c r="C4526" s="5" t="s">
        <v>13</v>
      </c>
      <c r="D4526" s="5" t="s">
        <v>30</v>
      </c>
      <c r="E4526" s="6">
        <v>45241</v>
      </c>
      <c r="F4526" s="5">
        <v>733.72</v>
      </c>
      <c r="G4526" s="5" t="s">
        <v>84</v>
      </c>
      <c r="H4526" s="5" t="s">
        <v>83</v>
      </c>
    </row>
    <row r="4527" spans="1:8" x14ac:dyDescent="0.25">
      <c r="A4527" s="5">
        <v>4526</v>
      </c>
      <c r="B4527" s="5" t="s">
        <v>64</v>
      </c>
      <c r="C4527" s="5" t="s">
        <v>14</v>
      </c>
      <c r="D4527" s="5" t="s">
        <v>31</v>
      </c>
      <c r="E4527" s="6">
        <v>45396</v>
      </c>
      <c r="F4527" s="5">
        <v>297.17</v>
      </c>
      <c r="G4527" s="5" t="s">
        <v>81</v>
      </c>
      <c r="H4527" s="6">
        <v>45414</v>
      </c>
    </row>
    <row r="4528" spans="1:8" x14ac:dyDescent="0.25">
      <c r="A4528" s="5">
        <v>4527</v>
      </c>
      <c r="B4528" s="5" t="s">
        <v>38</v>
      </c>
      <c r="C4528" s="5" t="s">
        <v>5</v>
      </c>
      <c r="D4528" s="5" t="s">
        <v>24</v>
      </c>
      <c r="E4528" s="6">
        <v>44945</v>
      </c>
      <c r="F4528" s="5">
        <v>394.6</v>
      </c>
      <c r="G4528" s="5" t="s">
        <v>84</v>
      </c>
      <c r="H4528" s="5" t="s">
        <v>83</v>
      </c>
    </row>
    <row r="4529" spans="1:8" x14ac:dyDescent="0.25">
      <c r="A4529" s="5">
        <v>4528</v>
      </c>
      <c r="B4529" s="5" t="s">
        <v>52</v>
      </c>
      <c r="C4529" s="5" t="s">
        <v>9</v>
      </c>
      <c r="D4529" s="5" t="s">
        <v>28</v>
      </c>
      <c r="E4529" s="6">
        <v>45262</v>
      </c>
      <c r="F4529" s="5">
        <v>709.78</v>
      </c>
      <c r="G4529" s="5" t="s">
        <v>81</v>
      </c>
      <c r="H4529" s="6">
        <v>45272</v>
      </c>
    </row>
    <row r="4530" spans="1:8" x14ac:dyDescent="0.25">
      <c r="A4530" s="5">
        <v>4529</v>
      </c>
      <c r="B4530" s="5" t="s">
        <v>66</v>
      </c>
      <c r="C4530" s="5" t="s">
        <v>14</v>
      </c>
      <c r="D4530" s="5" t="s">
        <v>32</v>
      </c>
      <c r="E4530" s="6">
        <v>45051</v>
      </c>
      <c r="F4530" s="5">
        <v>474.62</v>
      </c>
      <c r="G4530" s="5" t="s">
        <v>82</v>
      </c>
      <c r="H4530" s="5" t="s">
        <v>83</v>
      </c>
    </row>
    <row r="4531" spans="1:8" x14ac:dyDescent="0.25">
      <c r="A4531" s="5">
        <v>4530</v>
      </c>
      <c r="B4531" s="5" t="s">
        <v>74</v>
      </c>
      <c r="C4531" s="5" t="s">
        <v>15</v>
      </c>
      <c r="D4531" s="5" t="s">
        <v>31</v>
      </c>
      <c r="E4531" s="6">
        <v>45127</v>
      </c>
      <c r="F4531" s="5">
        <v>839.63</v>
      </c>
      <c r="G4531" s="5" t="s">
        <v>81</v>
      </c>
      <c r="H4531" s="6">
        <v>45147</v>
      </c>
    </row>
    <row r="4532" spans="1:8" x14ac:dyDescent="0.25">
      <c r="A4532" s="5">
        <v>4531</v>
      </c>
      <c r="B4532" s="5" t="s">
        <v>40</v>
      </c>
      <c r="C4532" s="5" t="s">
        <v>2</v>
      </c>
      <c r="D4532" s="5" t="s">
        <v>32</v>
      </c>
      <c r="E4532" s="6">
        <v>45122</v>
      </c>
      <c r="F4532" s="5">
        <v>724.42</v>
      </c>
      <c r="G4532" s="5" t="s">
        <v>81</v>
      </c>
      <c r="H4532" s="6">
        <v>45123</v>
      </c>
    </row>
    <row r="4533" spans="1:8" x14ac:dyDescent="0.25">
      <c r="A4533" s="5">
        <v>4532</v>
      </c>
      <c r="B4533" s="5" t="s">
        <v>36</v>
      </c>
      <c r="C4533" s="5" t="s">
        <v>7</v>
      </c>
      <c r="D4533" s="5" t="s">
        <v>29</v>
      </c>
      <c r="E4533" s="6">
        <v>44986</v>
      </c>
      <c r="F4533" s="5">
        <v>780.29</v>
      </c>
      <c r="G4533" s="5" t="s">
        <v>81</v>
      </c>
      <c r="H4533" s="6">
        <v>44994</v>
      </c>
    </row>
    <row r="4534" spans="1:8" x14ac:dyDescent="0.25">
      <c r="A4534" s="5">
        <v>4533</v>
      </c>
      <c r="B4534" s="5" t="s">
        <v>56</v>
      </c>
      <c r="C4534" s="5" t="s">
        <v>2</v>
      </c>
      <c r="D4534" s="5" t="s">
        <v>28</v>
      </c>
      <c r="E4534" s="6">
        <v>45455</v>
      </c>
      <c r="F4534" s="5">
        <v>585.75</v>
      </c>
      <c r="G4534" s="5" t="s">
        <v>82</v>
      </c>
      <c r="H4534" s="5" t="s">
        <v>83</v>
      </c>
    </row>
    <row r="4535" spans="1:8" x14ac:dyDescent="0.25">
      <c r="A4535" s="5">
        <v>4534</v>
      </c>
      <c r="B4535" s="5" t="s">
        <v>40</v>
      </c>
      <c r="C4535" s="5" t="s">
        <v>7</v>
      </c>
      <c r="D4535" s="5" t="s">
        <v>31</v>
      </c>
      <c r="E4535" s="6">
        <v>44866</v>
      </c>
      <c r="F4535" s="5">
        <v>851.18</v>
      </c>
      <c r="G4535" s="5" t="s">
        <v>82</v>
      </c>
      <c r="H4535" s="5" t="s">
        <v>83</v>
      </c>
    </row>
    <row r="4536" spans="1:8" x14ac:dyDescent="0.25">
      <c r="A4536" s="5">
        <v>4535</v>
      </c>
      <c r="B4536" s="5" t="s">
        <v>62</v>
      </c>
      <c r="C4536" s="5" t="s">
        <v>7</v>
      </c>
      <c r="D4536" s="5" t="s">
        <v>28</v>
      </c>
      <c r="E4536" s="6">
        <v>45158</v>
      </c>
      <c r="F4536" s="5">
        <v>837.73</v>
      </c>
      <c r="G4536" s="5" t="s">
        <v>81</v>
      </c>
      <c r="H4536" s="6">
        <v>45166</v>
      </c>
    </row>
    <row r="4537" spans="1:8" x14ac:dyDescent="0.25">
      <c r="A4537" s="5">
        <v>4536</v>
      </c>
      <c r="B4537" s="5" t="s">
        <v>52</v>
      </c>
      <c r="C4537" s="5" t="s">
        <v>11</v>
      </c>
      <c r="D4537" s="5" t="s">
        <v>22</v>
      </c>
      <c r="E4537" s="6">
        <v>45241</v>
      </c>
      <c r="F4537" s="5">
        <v>417.19</v>
      </c>
      <c r="G4537" s="5" t="s">
        <v>84</v>
      </c>
      <c r="H4537" s="5" t="s">
        <v>83</v>
      </c>
    </row>
    <row r="4538" spans="1:8" x14ac:dyDescent="0.25">
      <c r="A4538" s="5">
        <v>4537</v>
      </c>
      <c r="B4538" s="5" t="s">
        <v>58</v>
      </c>
      <c r="C4538" s="5" t="s">
        <v>2</v>
      </c>
      <c r="D4538" s="5" t="s">
        <v>29</v>
      </c>
      <c r="E4538" s="6">
        <v>44912</v>
      </c>
      <c r="F4538" s="5">
        <v>392.88</v>
      </c>
      <c r="G4538" s="5" t="s">
        <v>84</v>
      </c>
      <c r="H4538" s="5" t="s">
        <v>83</v>
      </c>
    </row>
    <row r="4539" spans="1:8" x14ac:dyDescent="0.25">
      <c r="A4539" s="5">
        <v>4538</v>
      </c>
      <c r="B4539" s="5" t="s">
        <v>72</v>
      </c>
      <c r="C4539" s="5" t="s">
        <v>11</v>
      </c>
      <c r="D4539" s="5" t="s">
        <v>30</v>
      </c>
      <c r="E4539" s="6">
        <v>44862</v>
      </c>
      <c r="F4539" s="5">
        <v>389.88</v>
      </c>
      <c r="G4539" s="5" t="s">
        <v>82</v>
      </c>
      <c r="H4539" s="5" t="s">
        <v>83</v>
      </c>
    </row>
    <row r="4540" spans="1:8" x14ac:dyDescent="0.25">
      <c r="A4540" s="5">
        <v>4539</v>
      </c>
      <c r="B4540" s="5" t="s">
        <v>52</v>
      </c>
      <c r="C4540" s="5" t="s">
        <v>11</v>
      </c>
      <c r="D4540" s="5" t="s">
        <v>24</v>
      </c>
      <c r="E4540" s="6">
        <v>45125</v>
      </c>
      <c r="F4540" s="5">
        <v>488.11</v>
      </c>
      <c r="G4540" s="5" t="s">
        <v>84</v>
      </c>
      <c r="H4540" s="5" t="s">
        <v>83</v>
      </c>
    </row>
    <row r="4541" spans="1:8" x14ac:dyDescent="0.25">
      <c r="A4541" s="5">
        <v>4540</v>
      </c>
      <c r="B4541" s="5" t="s">
        <v>60</v>
      </c>
      <c r="C4541" s="5" t="s">
        <v>13</v>
      </c>
      <c r="D4541" s="5" t="s">
        <v>22</v>
      </c>
      <c r="E4541" s="6">
        <v>45434</v>
      </c>
      <c r="F4541" s="5">
        <v>804.85</v>
      </c>
      <c r="G4541" s="5" t="s">
        <v>84</v>
      </c>
      <c r="H4541" s="5" t="s">
        <v>83</v>
      </c>
    </row>
    <row r="4542" spans="1:8" x14ac:dyDescent="0.25">
      <c r="A4542" s="5">
        <v>4541</v>
      </c>
      <c r="B4542" s="5" t="s">
        <v>50</v>
      </c>
      <c r="C4542" s="5" t="s">
        <v>7</v>
      </c>
      <c r="D4542" s="5" t="s">
        <v>28</v>
      </c>
      <c r="E4542" s="6">
        <v>45431</v>
      </c>
      <c r="F4542" s="5">
        <v>915.66</v>
      </c>
      <c r="G4542" s="5" t="s">
        <v>81</v>
      </c>
      <c r="H4542" s="6">
        <v>45439</v>
      </c>
    </row>
    <row r="4543" spans="1:8" x14ac:dyDescent="0.25">
      <c r="A4543" s="5">
        <v>4542</v>
      </c>
      <c r="B4543" s="5" t="s">
        <v>42</v>
      </c>
      <c r="C4543" s="5" t="s">
        <v>10</v>
      </c>
      <c r="D4543" s="5" t="s">
        <v>31</v>
      </c>
      <c r="E4543" s="6">
        <v>44984</v>
      </c>
      <c r="F4543" s="5">
        <v>197.04</v>
      </c>
      <c r="G4543" s="5" t="s">
        <v>81</v>
      </c>
      <c r="H4543" s="6">
        <v>44990</v>
      </c>
    </row>
    <row r="4544" spans="1:8" x14ac:dyDescent="0.25">
      <c r="A4544" s="5">
        <v>4543</v>
      </c>
      <c r="B4544" s="5" t="s">
        <v>60</v>
      </c>
      <c r="C4544" s="5" t="s">
        <v>4</v>
      </c>
      <c r="D4544" s="5" t="s">
        <v>22</v>
      </c>
      <c r="E4544" s="6">
        <v>45383</v>
      </c>
      <c r="F4544" s="5">
        <v>849.22</v>
      </c>
      <c r="G4544" s="5" t="s">
        <v>82</v>
      </c>
      <c r="H4544" s="5" t="s">
        <v>83</v>
      </c>
    </row>
    <row r="4545" spans="1:8" x14ac:dyDescent="0.25">
      <c r="A4545" s="5">
        <v>4544</v>
      </c>
      <c r="B4545" s="5" t="s">
        <v>36</v>
      </c>
      <c r="C4545" s="5" t="s">
        <v>9</v>
      </c>
      <c r="D4545" s="5" t="s">
        <v>33</v>
      </c>
      <c r="E4545" s="6">
        <v>44841</v>
      </c>
      <c r="F4545" s="5">
        <v>424.47</v>
      </c>
      <c r="G4545" s="5" t="s">
        <v>82</v>
      </c>
      <c r="H4545" s="5" t="s">
        <v>83</v>
      </c>
    </row>
    <row r="4546" spans="1:8" x14ac:dyDescent="0.25">
      <c r="A4546" s="5">
        <v>4545</v>
      </c>
      <c r="B4546" s="5" t="s">
        <v>36</v>
      </c>
      <c r="C4546" s="5" t="s">
        <v>2</v>
      </c>
      <c r="D4546" s="5" t="s">
        <v>32</v>
      </c>
      <c r="E4546" s="6">
        <v>45151</v>
      </c>
      <c r="F4546" s="5">
        <v>720.11</v>
      </c>
      <c r="G4546" s="5" t="s">
        <v>82</v>
      </c>
      <c r="H4546" s="5" t="s">
        <v>83</v>
      </c>
    </row>
    <row r="4547" spans="1:8" x14ac:dyDescent="0.25">
      <c r="A4547" s="5">
        <v>4546</v>
      </c>
      <c r="B4547" s="5" t="s">
        <v>54</v>
      </c>
      <c r="C4547" s="5" t="s">
        <v>15</v>
      </c>
      <c r="D4547" s="5" t="s">
        <v>26</v>
      </c>
      <c r="E4547" s="6">
        <v>45026</v>
      </c>
      <c r="F4547" s="5">
        <v>332.65</v>
      </c>
      <c r="G4547" s="5" t="s">
        <v>82</v>
      </c>
      <c r="H4547" s="5" t="s">
        <v>83</v>
      </c>
    </row>
    <row r="4548" spans="1:8" x14ac:dyDescent="0.25">
      <c r="A4548" s="5">
        <v>4547</v>
      </c>
      <c r="B4548" s="5" t="s">
        <v>42</v>
      </c>
      <c r="C4548" s="5" t="s">
        <v>11</v>
      </c>
      <c r="D4548" s="5" t="s">
        <v>30</v>
      </c>
      <c r="E4548" s="6">
        <v>44837</v>
      </c>
      <c r="F4548" s="5">
        <v>375.91</v>
      </c>
      <c r="G4548" s="5" t="s">
        <v>84</v>
      </c>
      <c r="H4548" s="5" t="s">
        <v>83</v>
      </c>
    </row>
    <row r="4549" spans="1:8" x14ac:dyDescent="0.25">
      <c r="A4549" s="5">
        <v>4548</v>
      </c>
      <c r="B4549" s="5" t="s">
        <v>58</v>
      </c>
      <c r="C4549" s="5" t="s">
        <v>15</v>
      </c>
      <c r="D4549" s="5" t="s">
        <v>29</v>
      </c>
      <c r="E4549" s="6">
        <v>45409</v>
      </c>
      <c r="F4549" s="5">
        <v>954.65</v>
      </c>
      <c r="G4549" s="5" t="s">
        <v>81</v>
      </c>
      <c r="H4549" s="6">
        <v>45429</v>
      </c>
    </row>
    <row r="4550" spans="1:8" x14ac:dyDescent="0.25">
      <c r="A4550" s="5">
        <v>4549</v>
      </c>
      <c r="B4550" s="5" t="s">
        <v>38</v>
      </c>
      <c r="C4550" s="5" t="s">
        <v>7</v>
      </c>
      <c r="D4550" s="5" t="s">
        <v>26</v>
      </c>
      <c r="E4550" s="6">
        <v>45190</v>
      </c>
      <c r="F4550" s="5">
        <v>109.5</v>
      </c>
      <c r="G4550" s="5" t="s">
        <v>82</v>
      </c>
      <c r="H4550" s="5" t="s">
        <v>83</v>
      </c>
    </row>
    <row r="4551" spans="1:8" x14ac:dyDescent="0.25">
      <c r="A4551" s="5">
        <v>4550</v>
      </c>
      <c r="B4551" s="5" t="s">
        <v>60</v>
      </c>
      <c r="C4551" s="5" t="s">
        <v>11</v>
      </c>
      <c r="D4551" s="5" t="s">
        <v>32</v>
      </c>
      <c r="E4551" s="6">
        <v>45001</v>
      </c>
      <c r="F4551" s="5">
        <v>746.9</v>
      </c>
      <c r="G4551" s="5" t="s">
        <v>82</v>
      </c>
      <c r="H4551" s="5" t="s">
        <v>83</v>
      </c>
    </row>
    <row r="4552" spans="1:8" x14ac:dyDescent="0.25">
      <c r="A4552" s="5">
        <v>4551</v>
      </c>
      <c r="B4552" s="5" t="s">
        <v>42</v>
      </c>
      <c r="C4552" s="5" t="s">
        <v>13</v>
      </c>
      <c r="D4552" s="5" t="s">
        <v>30</v>
      </c>
      <c r="E4552" s="6">
        <v>45235</v>
      </c>
      <c r="F4552" s="5">
        <v>363.19</v>
      </c>
      <c r="G4552" s="5" t="s">
        <v>82</v>
      </c>
      <c r="H4552" s="5" t="s">
        <v>83</v>
      </c>
    </row>
    <row r="4553" spans="1:8" x14ac:dyDescent="0.25">
      <c r="A4553" s="5">
        <v>4552</v>
      </c>
      <c r="B4553" s="5" t="s">
        <v>68</v>
      </c>
      <c r="C4553" s="5" t="s">
        <v>2</v>
      </c>
      <c r="D4553" s="5" t="s">
        <v>24</v>
      </c>
      <c r="E4553" s="6">
        <v>45399</v>
      </c>
      <c r="F4553" s="5">
        <v>771.44</v>
      </c>
      <c r="G4553" s="5" t="s">
        <v>81</v>
      </c>
      <c r="H4553" s="6">
        <v>45400</v>
      </c>
    </row>
    <row r="4554" spans="1:8" x14ac:dyDescent="0.25">
      <c r="A4554" s="5">
        <v>4553</v>
      </c>
      <c r="B4554" s="5" t="s">
        <v>62</v>
      </c>
      <c r="C4554" s="5" t="s">
        <v>14</v>
      </c>
      <c r="D4554" s="5" t="s">
        <v>33</v>
      </c>
      <c r="E4554" s="6">
        <v>45461</v>
      </c>
      <c r="F4554" s="5">
        <v>920.63</v>
      </c>
      <c r="G4554" s="5" t="s">
        <v>84</v>
      </c>
      <c r="H4554" s="5" t="s">
        <v>83</v>
      </c>
    </row>
    <row r="4555" spans="1:8" x14ac:dyDescent="0.25">
      <c r="A4555" s="5">
        <v>4554</v>
      </c>
      <c r="B4555" s="5" t="s">
        <v>62</v>
      </c>
      <c r="C4555" s="5" t="s">
        <v>2</v>
      </c>
      <c r="D4555" s="5" t="s">
        <v>20</v>
      </c>
      <c r="E4555" s="6">
        <v>44793</v>
      </c>
      <c r="F4555" s="5">
        <v>909.48</v>
      </c>
      <c r="G4555" s="5" t="s">
        <v>84</v>
      </c>
      <c r="H4555" s="5" t="s">
        <v>83</v>
      </c>
    </row>
    <row r="4556" spans="1:8" x14ac:dyDescent="0.25">
      <c r="A4556" s="5">
        <v>4555</v>
      </c>
      <c r="B4556" s="5" t="s">
        <v>70</v>
      </c>
      <c r="C4556" s="5" t="s">
        <v>9</v>
      </c>
      <c r="D4556" s="5" t="s">
        <v>24</v>
      </c>
      <c r="E4556" s="6">
        <v>44842</v>
      </c>
      <c r="F4556" s="5">
        <v>208.71</v>
      </c>
      <c r="G4556" s="5" t="s">
        <v>82</v>
      </c>
      <c r="H4556" s="5" t="s">
        <v>83</v>
      </c>
    </row>
    <row r="4557" spans="1:8" x14ac:dyDescent="0.25">
      <c r="A4557" s="5">
        <v>4556</v>
      </c>
      <c r="B4557" s="5" t="s">
        <v>58</v>
      </c>
      <c r="C4557" s="5" t="s">
        <v>15</v>
      </c>
      <c r="D4557" s="5" t="s">
        <v>26</v>
      </c>
      <c r="E4557" s="6">
        <v>45278</v>
      </c>
      <c r="F4557" s="5">
        <v>519.27</v>
      </c>
      <c r="G4557" s="5" t="s">
        <v>84</v>
      </c>
      <c r="H4557" s="5" t="s">
        <v>83</v>
      </c>
    </row>
    <row r="4558" spans="1:8" x14ac:dyDescent="0.25">
      <c r="A4558" s="5">
        <v>4557</v>
      </c>
      <c r="B4558" s="5" t="s">
        <v>38</v>
      </c>
      <c r="C4558" s="5" t="s">
        <v>10</v>
      </c>
      <c r="D4558" s="5" t="s">
        <v>29</v>
      </c>
      <c r="E4558" s="6">
        <v>44965</v>
      </c>
      <c r="F4558" s="5">
        <v>237.59</v>
      </c>
      <c r="G4558" s="5" t="s">
        <v>81</v>
      </c>
      <c r="H4558" s="6">
        <v>44971</v>
      </c>
    </row>
    <row r="4559" spans="1:8" x14ac:dyDescent="0.25">
      <c r="A4559" s="5">
        <v>4558</v>
      </c>
      <c r="B4559" s="5" t="s">
        <v>62</v>
      </c>
      <c r="C4559" s="5" t="s">
        <v>15</v>
      </c>
      <c r="D4559" s="5" t="s">
        <v>28</v>
      </c>
      <c r="E4559" s="6">
        <v>44932</v>
      </c>
      <c r="F4559" s="5">
        <v>456.66</v>
      </c>
      <c r="G4559" s="5" t="s">
        <v>82</v>
      </c>
      <c r="H4559" s="5" t="s">
        <v>83</v>
      </c>
    </row>
    <row r="4560" spans="1:8" x14ac:dyDescent="0.25">
      <c r="A4560" s="5">
        <v>4559</v>
      </c>
      <c r="B4560" s="5" t="s">
        <v>54</v>
      </c>
      <c r="C4560" s="5" t="s">
        <v>9</v>
      </c>
      <c r="D4560" s="5" t="s">
        <v>22</v>
      </c>
      <c r="E4560" s="6">
        <v>45314</v>
      </c>
      <c r="F4560" s="5">
        <v>753.92</v>
      </c>
      <c r="G4560" s="5" t="s">
        <v>82</v>
      </c>
      <c r="H4560" s="5" t="s">
        <v>83</v>
      </c>
    </row>
    <row r="4561" spans="1:8" x14ac:dyDescent="0.25">
      <c r="A4561" s="5">
        <v>4560</v>
      </c>
      <c r="B4561" s="5" t="s">
        <v>52</v>
      </c>
      <c r="C4561" s="5" t="s">
        <v>14</v>
      </c>
      <c r="D4561" s="5" t="s">
        <v>26</v>
      </c>
      <c r="E4561" s="6">
        <v>45194</v>
      </c>
      <c r="F4561" s="5">
        <v>913.63</v>
      </c>
      <c r="G4561" s="5" t="s">
        <v>82</v>
      </c>
      <c r="H4561" s="5" t="s">
        <v>83</v>
      </c>
    </row>
    <row r="4562" spans="1:8" x14ac:dyDescent="0.25">
      <c r="A4562" s="5">
        <v>4561</v>
      </c>
      <c r="B4562" s="5" t="s">
        <v>72</v>
      </c>
      <c r="C4562" s="5" t="s">
        <v>10</v>
      </c>
      <c r="D4562" s="5" t="s">
        <v>20</v>
      </c>
      <c r="E4562" s="6">
        <v>45365</v>
      </c>
      <c r="F4562" s="5">
        <v>769.24</v>
      </c>
      <c r="G4562" s="5" t="s">
        <v>81</v>
      </c>
      <c r="H4562" s="6">
        <v>45371</v>
      </c>
    </row>
    <row r="4563" spans="1:8" x14ac:dyDescent="0.25">
      <c r="A4563" s="5">
        <v>4562</v>
      </c>
      <c r="B4563" s="5" t="s">
        <v>56</v>
      </c>
      <c r="C4563" s="5" t="s">
        <v>14</v>
      </c>
      <c r="D4563" s="5" t="s">
        <v>33</v>
      </c>
      <c r="E4563" s="6">
        <v>44877</v>
      </c>
      <c r="F4563" s="5">
        <v>686.11</v>
      </c>
      <c r="G4563" s="5" t="s">
        <v>84</v>
      </c>
      <c r="H4563" s="5" t="s">
        <v>83</v>
      </c>
    </row>
    <row r="4564" spans="1:8" x14ac:dyDescent="0.25">
      <c r="A4564" s="5">
        <v>4563</v>
      </c>
      <c r="B4564" s="5" t="s">
        <v>60</v>
      </c>
      <c r="C4564" s="5" t="s">
        <v>13</v>
      </c>
      <c r="D4564" s="5" t="s">
        <v>29</v>
      </c>
      <c r="E4564" s="6">
        <v>44817</v>
      </c>
      <c r="F4564" s="5">
        <v>125.18</v>
      </c>
      <c r="G4564" s="5" t="s">
        <v>84</v>
      </c>
      <c r="H4564" s="5" t="s">
        <v>83</v>
      </c>
    </row>
    <row r="4565" spans="1:8" x14ac:dyDescent="0.25">
      <c r="A4565" s="5">
        <v>4564</v>
      </c>
      <c r="B4565" s="5" t="s">
        <v>62</v>
      </c>
      <c r="C4565" s="5" t="s">
        <v>10</v>
      </c>
      <c r="D4565" s="5" t="s">
        <v>32</v>
      </c>
      <c r="E4565" s="6">
        <v>45067</v>
      </c>
      <c r="F4565" s="5">
        <v>118.49</v>
      </c>
      <c r="G4565" s="5" t="s">
        <v>82</v>
      </c>
      <c r="H4565" s="5" t="s">
        <v>83</v>
      </c>
    </row>
    <row r="4566" spans="1:8" x14ac:dyDescent="0.25">
      <c r="A4566" s="5">
        <v>4565</v>
      </c>
      <c r="B4566" s="5" t="s">
        <v>52</v>
      </c>
      <c r="C4566" s="5" t="s">
        <v>5</v>
      </c>
      <c r="D4566" s="5" t="s">
        <v>22</v>
      </c>
      <c r="E4566" s="6">
        <v>44940</v>
      </c>
      <c r="F4566" s="5">
        <v>733.34</v>
      </c>
      <c r="G4566" s="5" t="s">
        <v>84</v>
      </c>
      <c r="H4566" s="5" t="s">
        <v>83</v>
      </c>
    </row>
    <row r="4567" spans="1:8" x14ac:dyDescent="0.25">
      <c r="A4567" s="5">
        <v>4566</v>
      </c>
      <c r="B4567" s="5" t="s">
        <v>72</v>
      </c>
      <c r="C4567" s="5" t="s">
        <v>13</v>
      </c>
      <c r="D4567" s="5" t="s">
        <v>24</v>
      </c>
      <c r="E4567" s="6">
        <v>45293</v>
      </c>
      <c r="F4567" s="5">
        <v>110.15</v>
      </c>
      <c r="G4567" s="5" t="s">
        <v>84</v>
      </c>
      <c r="H4567" s="5" t="s">
        <v>83</v>
      </c>
    </row>
    <row r="4568" spans="1:8" x14ac:dyDescent="0.25">
      <c r="A4568" s="5">
        <v>4567</v>
      </c>
      <c r="B4568" s="5" t="s">
        <v>46</v>
      </c>
      <c r="C4568" s="5" t="s">
        <v>11</v>
      </c>
      <c r="D4568" s="5" t="s">
        <v>26</v>
      </c>
      <c r="E4568" s="6">
        <v>45366</v>
      </c>
      <c r="F4568" s="5">
        <v>566.47</v>
      </c>
      <c r="G4568" s="5" t="s">
        <v>81</v>
      </c>
      <c r="H4568" s="6">
        <v>45378</v>
      </c>
    </row>
    <row r="4569" spans="1:8" x14ac:dyDescent="0.25">
      <c r="A4569" s="5">
        <v>4568</v>
      </c>
      <c r="B4569" s="5" t="s">
        <v>44</v>
      </c>
      <c r="C4569" s="5" t="s">
        <v>4</v>
      </c>
      <c r="D4569" s="5" t="s">
        <v>29</v>
      </c>
      <c r="E4569" s="6">
        <v>45385</v>
      </c>
      <c r="F4569" s="5">
        <v>224.22</v>
      </c>
      <c r="G4569" s="5" t="s">
        <v>81</v>
      </c>
      <c r="H4569" s="6">
        <v>45387</v>
      </c>
    </row>
    <row r="4570" spans="1:8" x14ac:dyDescent="0.25">
      <c r="A4570" s="5">
        <v>4569</v>
      </c>
      <c r="B4570" s="5" t="s">
        <v>38</v>
      </c>
      <c r="C4570" s="5" t="s">
        <v>11</v>
      </c>
      <c r="D4570" s="5" t="s">
        <v>30</v>
      </c>
      <c r="E4570" s="6">
        <v>44910</v>
      </c>
      <c r="F4570" s="5">
        <v>873.65</v>
      </c>
      <c r="G4570" s="5" t="s">
        <v>81</v>
      </c>
      <c r="H4570" s="6">
        <v>44922</v>
      </c>
    </row>
    <row r="4571" spans="1:8" x14ac:dyDescent="0.25">
      <c r="A4571" s="5">
        <v>4570</v>
      </c>
      <c r="B4571" s="5" t="s">
        <v>50</v>
      </c>
      <c r="C4571" s="5" t="s">
        <v>2</v>
      </c>
      <c r="D4571" s="5" t="s">
        <v>32</v>
      </c>
      <c r="E4571" s="6">
        <v>45106</v>
      </c>
      <c r="F4571" s="5">
        <v>502.26</v>
      </c>
      <c r="G4571" s="5" t="s">
        <v>81</v>
      </c>
      <c r="H4571" s="6">
        <v>45107</v>
      </c>
    </row>
    <row r="4572" spans="1:8" x14ac:dyDescent="0.25">
      <c r="A4572" s="5">
        <v>4571</v>
      </c>
      <c r="B4572" s="5" t="s">
        <v>50</v>
      </c>
      <c r="C4572" s="5" t="s">
        <v>15</v>
      </c>
      <c r="D4572" s="5" t="s">
        <v>24</v>
      </c>
      <c r="E4572" s="6">
        <v>45392</v>
      </c>
      <c r="F4572" s="5">
        <v>594.88</v>
      </c>
      <c r="G4572" s="5" t="s">
        <v>81</v>
      </c>
      <c r="H4572" s="6">
        <v>45412</v>
      </c>
    </row>
    <row r="4573" spans="1:8" x14ac:dyDescent="0.25">
      <c r="A4573" s="5">
        <v>4572</v>
      </c>
      <c r="B4573" s="5" t="s">
        <v>58</v>
      </c>
      <c r="C4573" s="5" t="s">
        <v>7</v>
      </c>
      <c r="D4573" s="5" t="s">
        <v>30</v>
      </c>
      <c r="E4573" s="6">
        <v>44928</v>
      </c>
      <c r="F4573" s="5">
        <v>677.98</v>
      </c>
      <c r="G4573" s="5" t="s">
        <v>81</v>
      </c>
      <c r="H4573" s="6">
        <v>44936</v>
      </c>
    </row>
    <row r="4574" spans="1:8" x14ac:dyDescent="0.25">
      <c r="A4574" s="5">
        <v>4573</v>
      </c>
      <c r="B4574" s="5" t="s">
        <v>66</v>
      </c>
      <c r="C4574" s="5" t="s">
        <v>2</v>
      </c>
      <c r="D4574" s="5" t="s">
        <v>20</v>
      </c>
      <c r="E4574" s="6">
        <v>45286</v>
      </c>
      <c r="F4574" s="5">
        <v>377.04</v>
      </c>
      <c r="G4574" s="5" t="s">
        <v>82</v>
      </c>
      <c r="H4574" s="5" t="s">
        <v>83</v>
      </c>
    </row>
    <row r="4575" spans="1:8" x14ac:dyDescent="0.25">
      <c r="A4575" s="5">
        <v>4574</v>
      </c>
      <c r="B4575" s="5" t="s">
        <v>46</v>
      </c>
      <c r="C4575" s="5" t="s">
        <v>7</v>
      </c>
      <c r="D4575" s="5" t="s">
        <v>20</v>
      </c>
      <c r="E4575" s="6">
        <v>44836</v>
      </c>
      <c r="F4575" s="5">
        <v>975.61</v>
      </c>
      <c r="G4575" s="5" t="s">
        <v>82</v>
      </c>
      <c r="H4575" s="5" t="s">
        <v>83</v>
      </c>
    </row>
    <row r="4576" spans="1:8" x14ac:dyDescent="0.25">
      <c r="A4576" s="5">
        <v>4575</v>
      </c>
      <c r="B4576" s="5" t="s">
        <v>64</v>
      </c>
      <c r="C4576" s="5" t="s">
        <v>5</v>
      </c>
      <c r="D4576" s="5" t="s">
        <v>26</v>
      </c>
      <c r="E4576" s="6">
        <v>45115</v>
      </c>
      <c r="F4576" s="5">
        <v>639.99</v>
      </c>
      <c r="G4576" s="5" t="s">
        <v>81</v>
      </c>
      <c r="H4576" s="6">
        <v>45119</v>
      </c>
    </row>
    <row r="4577" spans="1:8" x14ac:dyDescent="0.25">
      <c r="A4577" s="5">
        <v>4576</v>
      </c>
      <c r="B4577" s="5" t="s">
        <v>72</v>
      </c>
      <c r="C4577" s="5" t="s">
        <v>15</v>
      </c>
      <c r="D4577" s="5" t="s">
        <v>28</v>
      </c>
      <c r="E4577" s="6">
        <v>45322</v>
      </c>
      <c r="F4577" s="5">
        <v>282.14</v>
      </c>
      <c r="G4577" s="5" t="s">
        <v>82</v>
      </c>
      <c r="H4577" s="5" t="s">
        <v>83</v>
      </c>
    </row>
    <row r="4578" spans="1:8" x14ac:dyDescent="0.25">
      <c r="A4578" s="5">
        <v>4577</v>
      </c>
      <c r="B4578" s="5" t="s">
        <v>74</v>
      </c>
      <c r="C4578" s="5" t="s">
        <v>15</v>
      </c>
      <c r="D4578" s="5" t="s">
        <v>30</v>
      </c>
      <c r="E4578" s="6">
        <v>44951</v>
      </c>
      <c r="F4578" s="5">
        <v>319.89999999999998</v>
      </c>
      <c r="G4578" s="5" t="s">
        <v>84</v>
      </c>
      <c r="H4578" s="5" t="s">
        <v>83</v>
      </c>
    </row>
    <row r="4579" spans="1:8" x14ac:dyDescent="0.25">
      <c r="A4579" s="5">
        <v>4578</v>
      </c>
      <c r="B4579" s="5" t="s">
        <v>68</v>
      </c>
      <c r="C4579" s="5" t="s">
        <v>15</v>
      </c>
      <c r="D4579" s="5" t="s">
        <v>22</v>
      </c>
      <c r="E4579" s="6">
        <v>45061</v>
      </c>
      <c r="F4579" s="5">
        <v>132.81</v>
      </c>
      <c r="G4579" s="5" t="s">
        <v>81</v>
      </c>
      <c r="H4579" s="6">
        <v>45081</v>
      </c>
    </row>
    <row r="4580" spans="1:8" x14ac:dyDescent="0.25">
      <c r="A4580" s="5">
        <v>4579</v>
      </c>
      <c r="B4580" s="5" t="s">
        <v>68</v>
      </c>
      <c r="C4580" s="5" t="s">
        <v>13</v>
      </c>
      <c r="D4580" s="5" t="s">
        <v>29</v>
      </c>
      <c r="E4580" s="6">
        <v>45482</v>
      </c>
      <c r="F4580" s="5">
        <v>578.84</v>
      </c>
      <c r="G4580" s="5" t="s">
        <v>82</v>
      </c>
      <c r="H4580" s="5" t="s">
        <v>83</v>
      </c>
    </row>
    <row r="4581" spans="1:8" x14ac:dyDescent="0.25">
      <c r="A4581" s="5">
        <v>4580</v>
      </c>
      <c r="B4581" s="5" t="s">
        <v>48</v>
      </c>
      <c r="C4581" s="5" t="s">
        <v>7</v>
      </c>
      <c r="D4581" s="5" t="s">
        <v>24</v>
      </c>
      <c r="E4581" s="6">
        <v>44932</v>
      </c>
      <c r="F4581" s="5">
        <v>196.06</v>
      </c>
      <c r="G4581" s="5" t="s">
        <v>84</v>
      </c>
      <c r="H4581" s="5" t="s">
        <v>83</v>
      </c>
    </row>
    <row r="4582" spans="1:8" x14ac:dyDescent="0.25">
      <c r="A4582" s="5">
        <v>4581</v>
      </c>
      <c r="B4582" s="5" t="s">
        <v>74</v>
      </c>
      <c r="C4582" s="5" t="s">
        <v>15</v>
      </c>
      <c r="D4582" s="5" t="s">
        <v>28</v>
      </c>
      <c r="E4582" s="6">
        <v>45286</v>
      </c>
      <c r="F4582" s="5">
        <v>365.14</v>
      </c>
      <c r="G4582" s="5" t="s">
        <v>84</v>
      </c>
      <c r="H4582" s="5" t="s">
        <v>83</v>
      </c>
    </row>
    <row r="4583" spans="1:8" x14ac:dyDescent="0.25">
      <c r="A4583" s="5">
        <v>4582</v>
      </c>
      <c r="B4583" s="5" t="s">
        <v>66</v>
      </c>
      <c r="C4583" s="5" t="s">
        <v>10</v>
      </c>
      <c r="D4583" s="5" t="s">
        <v>26</v>
      </c>
      <c r="E4583" s="6">
        <v>45469</v>
      </c>
      <c r="F4583" s="5">
        <v>120.88</v>
      </c>
      <c r="G4583" s="5" t="s">
        <v>82</v>
      </c>
      <c r="H4583" s="5" t="s">
        <v>83</v>
      </c>
    </row>
    <row r="4584" spans="1:8" x14ac:dyDescent="0.25">
      <c r="A4584" s="5">
        <v>4583</v>
      </c>
      <c r="B4584" s="5" t="s">
        <v>64</v>
      </c>
      <c r="C4584" s="5" t="s">
        <v>15</v>
      </c>
      <c r="D4584" s="5" t="s">
        <v>24</v>
      </c>
      <c r="E4584" s="6">
        <v>45296</v>
      </c>
      <c r="F4584" s="5">
        <v>843.83</v>
      </c>
      <c r="G4584" s="5" t="s">
        <v>82</v>
      </c>
      <c r="H4584" s="5" t="s">
        <v>83</v>
      </c>
    </row>
    <row r="4585" spans="1:8" x14ac:dyDescent="0.25">
      <c r="A4585" s="5">
        <v>4584</v>
      </c>
      <c r="B4585" s="5" t="s">
        <v>58</v>
      </c>
      <c r="C4585" s="5" t="s">
        <v>11</v>
      </c>
      <c r="D4585" s="5" t="s">
        <v>22</v>
      </c>
      <c r="E4585" s="6">
        <v>45492</v>
      </c>
      <c r="F4585" s="5">
        <v>894.41</v>
      </c>
      <c r="G4585" s="5" t="s">
        <v>81</v>
      </c>
      <c r="H4585" s="6">
        <v>45504</v>
      </c>
    </row>
    <row r="4586" spans="1:8" x14ac:dyDescent="0.25">
      <c r="A4586" s="5">
        <v>4585</v>
      </c>
      <c r="B4586" s="5" t="s">
        <v>52</v>
      </c>
      <c r="C4586" s="5" t="s">
        <v>5</v>
      </c>
      <c r="D4586" s="5" t="s">
        <v>22</v>
      </c>
      <c r="E4586" s="6">
        <v>45477</v>
      </c>
      <c r="F4586" s="5">
        <v>596.04999999999995</v>
      </c>
      <c r="G4586" s="5" t="s">
        <v>81</v>
      </c>
      <c r="H4586" s="6">
        <v>45481</v>
      </c>
    </row>
    <row r="4587" spans="1:8" x14ac:dyDescent="0.25">
      <c r="A4587" s="5">
        <v>4586</v>
      </c>
      <c r="B4587" s="5" t="s">
        <v>56</v>
      </c>
      <c r="C4587" s="5" t="s">
        <v>2</v>
      </c>
      <c r="D4587" s="5" t="s">
        <v>33</v>
      </c>
      <c r="E4587" s="6">
        <v>45430</v>
      </c>
      <c r="F4587" s="5">
        <v>107.33</v>
      </c>
      <c r="G4587" s="5" t="s">
        <v>84</v>
      </c>
      <c r="H4587" s="5" t="s">
        <v>83</v>
      </c>
    </row>
    <row r="4588" spans="1:8" x14ac:dyDescent="0.25">
      <c r="A4588" s="5">
        <v>4587</v>
      </c>
      <c r="B4588" s="5" t="s">
        <v>62</v>
      </c>
      <c r="C4588" s="5" t="s">
        <v>13</v>
      </c>
      <c r="D4588" s="5" t="s">
        <v>31</v>
      </c>
      <c r="E4588" s="6">
        <v>44850</v>
      </c>
      <c r="F4588" s="5">
        <v>446.59</v>
      </c>
      <c r="G4588" s="5" t="s">
        <v>82</v>
      </c>
      <c r="H4588" s="5" t="s">
        <v>83</v>
      </c>
    </row>
    <row r="4589" spans="1:8" x14ac:dyDescent="0.25">
      <c r="A4589" s="5">
        <v>4588</v>
      </c>
      <c r="B4589" s="5" t="s">
        <v>68</v>
      </c>
      <c r="C4589" s="5" t="s">
        <v>5</v>
      </c>
      <c r="D4589" s="5" t="s">
        <v>20</v>
      </c>
      <c r="E4589" s="6">
        <v>45471</v>
      </c>
      <c r="F4589" s="5">
        <v>199.8</v>
      </c>
      <c r="G4589" s="5" t="s">
        <v>81</v>
      </c>
      <c r="H4589" s="6">
        <v>45475</v>
      </c>
    </row>
    <row r="4590" spans="1:8" x14ac:dyDescent="0.25">
      <c r="A4590" s="5">
        <v>4589</v>
      </c>
      <c r="B4590" s="5" t="s">
        <v>38</v>
      </c>
      <c r="C4590" s="5" t="s">
        <v>13</v>
      </c>
      <c r="D4590" s="5" t="s">
        <v>29</v>
      </c>
      <c r="E4590" s="6">
        <v>45086</v>
      </c>
      <c r="F4590" s="5">
        <v>930.34</v>
      </c>
      <c r="G4590" s="5" t="s">
        <v>81</v>
      </c>
      <c r="H4590" s="6">
        <v>45101</v>
      </c>
    </row>
    <row r="4591" spans="1:8" x14ac:dyDescent="0.25">
      <c r="A4591" s="5">
        <v>4590</v>
      </c>
      <c r="B4591" s="5" t="s">
        <v>56</v>
      </c>
      <c r="C4591" s="5" t="s">
        <v>10</v>
      </c>
      <c r="D4591" s="5" t="s">
        <v>33</v>
      </c>
      <c r="E4591" s="6">
        <v>45006</v>
      </c>
      <c r="F4591" s="5">
        <v>785.15</v>
      </c>
      <c r="G4591" s="5" t="s">
        <v>81</v>
      </c>
      <c r="H4591" s="6">
        <v>45012</v>
      </c>
    </row>
    <row r="4592" spans="1:8" x14ac:dyDescent="0.25">
      <c r="A4592" s="5">
        <v>4591</v>
      </c>
      <c r="B4592" s="5" t="s">
        <v>50</v>
      </c>
      <c r="C4592" s="5" t="s">
        <v>9</v>
      </c>
      <c r="D4592" s="5" t="s">
        <v>26</v>
      </c>
      <c r="E4592" s="6">
        <v>45357</v>
      </c>
      <c r="F4592" s="5">
        <v>694.22</v>
      </c>
      <c r="G4592" s="5" t="s">
        <v>81</v>
      </c>
      <c r="H4592" s="6">
        <v>45367</v>
      </c>
    </row>
    <row r="4593" spans="1:8" x14ac:dyDescent="0.25">
      <c r="A4593" s="5">
        <v>4592</v>
      </c>
      <c r="B4593" s="5" t="s">
        <v>72</v>
      </c>
      <c r="C4593" s="5" t="s">
        <v>15</v>
      </c>
      <c r="D4593" s="5" t="s">
        <v>32</v>
      </c>
      <c r="E4593" s="6">
        <v>44986</v>
      </c>
      <c r="F4593" s="5">
        <v>645.02</v>
      </c>
      <c r="G4593" s="5" t="s">
        <v>84</v>
      </c>
      <c r="H4593" s="5" t="s">
        <v>83</v>
      </c>
    </row>
    <row r="4594" spans="1:8" x14ac:dyDescent="0.25">
      <c r="A4594" s="5">
        <v>4593</v>
      </c>
      <c r="B4594" s="5" t="s">
        <v>66</v>
      </c>
      <c r="C4594" s="5" t="s">
        <v>15</v>
      </c>
      <c r="D4594" s="5" t="s">
        <v>29</v>
      </c>
      <c r="E4594" s="6">
        <v>45467</v>
      </c>
      <c r="F4594" s="5">
        <v>469.61</v>
      </c>
      <c r="G4594" s="5" t="s">
        <v>81</v>
      </c>
      <c r="H4594" s="6">
        <v>45487</v>
      </c>
    </row>
    <row r="4595" spans="1:8" x14ac:dyDescent="0.25">
      <c r="A4595" s="5">
        <v>4594</v>
      </c>
      <c r="B4595" s="5" t="s">
        <v>46</v>
      </c>
      <c r="C4595" s="5" t="s">
        <v>15</v>
      </c>
      <c r="D4595" s="5" t="s">
        <v>30</v>
      </c>
      <c r="E4595" s="6">
        <v>44867</v>
      </c>
      <c r="F4595" s="5">
        <v>934.05</v>
      </c>
      <c r="G4595" s="5" t="s">
        <v>84</v>
      </c>
      <c r="H4595" s="5" t="s">
        <v>83</v>
      </c>
    </row>
    <row r="4596" spans="1:8" x14ac:dyDescent="0.25">
      <c r="A4596" s="5">
        <v>4595</v>
      </c>
      <c r="B4596" s="5" t="s">
        <v>70</v>
      </c>
      <c r="C4596" s="5" t="s">
        <v>7</v>
      </c>
      <c r="D4596" s="5" t="s">
        <v>22</v>
      </c>
      <c r="E4596" s="6">
        <v>45300</v>
      </c>
      <c r="F4596" s="5">
        <v>309.99</v>
      </c>
      <c r="G4596" s="5" t="s">
        <v>82</v>
      </c>
      <c r="H4596" s="5" t="s">
        <v>83</v>
      </c>
    </row>
    <row r="4597" spans="1:8" x14ac:dyDescent="0.25">
      <c r="A4597" s="5">
        <v>4596</v>
      </c>
      <c r="B4597" s="5" t="s">
        <v>62</v>
      </c>
      <c r="C4597" s="5" t="s">
        <v>13</v>
      </c>
      <c r="D4597" s="5" t="s">
        <v>28</v>
      </c>
      <c r="E4597" s="6">
        <v>45016</v>
      </c>
      <c r="F4597" s="5">
        <v>664.96</v>
      </c>
      <c r="G4597" s="5" t="s">
        <v>82</v>
      </c>
      <c r="H4597" s="5" t="s">
        <v>83</v>
      </c>
    </row>
    <row r="4598" spans="1:8" x14ac:dyDescent="0.25">
      <c r="A4598" s="5">
        <v>4597</v>
      </c>
      <c r="B4598" s="5" t="s">
        <v>72</v>
      </c>
      <c r="C4598" s="5" t="s">
        <v>11</v>
      </c>
      <c r="D4598" s="5" t="s">
        <v>24</v>
      </c>
      <c r="E4598" s="6">
        <v>45377</v>
      </c>
      <c r="F4598" s="5">
        <v>736.47</v>
      </c>
      <c r="G4598" s="5" t="s">
        <v>82</v>
      </c>
      <c r="H4598" s="5" t="s">
        <v>83</v>
      </c>
    </row>
    <row r="4599" spans="1:8" x14ac:dyDescent="0.25">
      <c r="A4599" s="5">
        <v>4598</v>
      </c>
      <c r="B4599" s="5" t="s">
        <v>58</v>
      </c>
      <c r="C4599" s="5" t="s">
        <v>4</v>
      </c>
      <c r="D4599" s="5" t="s">
        <v>31</v>
      </c>
      <c r="E4599" s="6">
        <v>45215</v>
      </c>
      <c r="F4599" s="5">
        <v>739.3</v>
      </c>
      <c r="G4599" s="5" t="s">
        <v>82</v>
      </c>
      <c r="H4599" s="5" t="s">
        <v>83</v>
      </c>
    </row>
    <row r="4600" spans="1:8" x14ac:dyDescent="0.25">
      <c r="A4600" s="5">
        <v>4599</v>
      </c>
      <c r="B4600" s="5" t="s">
        <v>64</v>
      </c>
      <c r="C4600" s="5" t="s">
        <v>5</v>
      </c>
      <c r="D4600" s="5" t="s">
        <v>29</v>
      </c>
      <c r="E4600" s="6">
        <v>45443</v>
      </c>
      <c r="F4600" s="5">
        <v>344.8</v>
      </c>
      <c r="G4600" s="5" t="s">
        <v>82</v>
      </c>
      <c r="H4600" s="5" t="s">
        <v>83</v>
      </c>
    </row>
    <row r="4601" spans="1:8" x14ac:dyDescent="0.25">
      <c r="A4601" s="5">
        <v>4600</v>
      </c>
      <c r="B4601" s="5" t="s">
        <v>46</v>
      </c>
      <c r="C4601" s="5" t="s">
        <v>4</v>
      </c>
      <c r="D4601" s="5" t="s">
        <v>24</v>
      </c>
      <c r="E4601" s="6">
        <v>45295</v>
      </c>
      <c r="F4601" s="5">
        <v>408.76</v>
      </c>
      <c r="G4601" s="5" t="s">
        <v>84</v>
      </c>
      <c r="H4601" s="5" t="s">
        <v>83</v>
      </c>
    </row>
    <row r="4602" spans="1:8" x14ac:dyDescent="0.25">
      <c r="A4602" s="5">
        <v>4601</v>
      </c>
      <c r="B4602" s="5" t="s">
        <v>36</v>
      </c>
      <c r="C4602" s="5" t="s">
        <v>2</v>
      </c>
      <c r="D4602" s="5" t="s">
        <v>26</v>
      </c>
      <c r="E4602" s="6">
        <v>45348</v>
      </c>
      <c r="F4602" s="5">
        <v>789.4</v>
      </c>
      <c r="G4602" s="5" t="s">
        <v>81</v>
      </c>
      <c r="H4602" s="6">
        <v>45349</v>
      </c>
    </row>
    <row r="4603" spans="1:8" x14ac:dyDescent="0.25">
      <c r="A4603" s="5">
        <v>4602</v>
      </c>
      <c r="B4603" s="5" t="s">
        <v>72</v>
      </c>
      <c r="C4603" s="5" t="s">
        <v>13</v>
      </c>
      <c r="D4603" s="5" t="s">
        <v>33</v>
      </c>
      <c r="E4603" s="6">
        <v>45298</v>
      </c>
      <c r="F4603" s="5">
        <v>100.65</v>
      </c>
      <c r="G4603" s="5" t="s">
        <v>82</v>
      </c>
      <c r="H4603" s="5" t="s">
        <v>83</v>
      </c>
    </row>
    <row r="4604" spans="1:8" x14ac:dyDescent="0.25">
      <c r="A4604" s="5">
        <v>4603</v>
      </c>
      <c r="B4604" s="5" t="s">
        <v>50</v>
      </c>
      <c r="C4604" s="5" t="s">
        <v>10</v>
      </c>
      <c r="D4604" s="5" t="s">
        <v>28</v>
      </c>
      <c r="E4604" s="6">
        <v>45200</v>
      </c>
      <c r="F4604" s="5">
        <v>338.73</v>
      </c>
      <c r="G4604" s="5" t="s">
        <v>81</v>
      </c>
      <c r="H4604" s="6">
        <v>45206</v>
      </c>
    </row>
    <row r="4605" spans="1:8" x14ac:dyDescent="0.25">
      <c r="A4605" s="5">
        <v>4604</v>
      </c>
      <c r="B4605" s="5" t="s">
        <v>60</v>
      </c>
      <c r="C4605" s="5" t="s">
        <v>14</v>
      </c>
      <c r="D4605" s="5" t="s">
        <v>22</v>
      </c>
      <c r="E4605" s="6">
        <v>44782</v>
      </c>
      <c r="F4605" s="5">
        <v>931.34</v>
      </c>
      <c r="G4605" s="5" t="s">
        <v>84</v>
      </c>
      <c r="H4605" s="5" t="s">
        <v>83</v>
      </c>
    </row>
    <row r="4606" spans="1:8" x14ac:dyDescent="0.25">
      <c r="A4606" s="5">
        <v>4605</v>
      </c>
      <c r="B4606" s="5" t="s">
        <v>56</v>
      </c>
      <c r="C4606" s="5" t="s">
        <v>10</v>
      </c>
      <c r="D4606" s="5" t="s">
        <v>22</v>
      </c>
      <c r="E4606" s="6">
        <v>44807</v>
      </c>
      <c r="F4606" s="5">
        <v>675.93</v>
      </c>
      <c r="G4606" s="5" t="s">
        <v>84</v>
      </c>
      <c r="H4606" s="5" t="s">
        <v>83</v>
      </c>
    </row>
    <row r="4607" spans="1:8" x14ac:dyDescent="0.25">
      <c r="A4607" s="5">
        <v>4606</v>
      </c>
      <c r="B4607" s="5" t="s">
        <v>38</v>
      </c>
      <c r="C4607" s="5" t="s">
        <v>2</v>
      </c>
      <c r="D4607" s="5" t="s">
        <v>24</v>
      </c>
      <c r="E4607" s="6">
        <v>44912</v>
      </c>
      <c r="F4607" s="5">
        <v>168.03</v>
      </c>
      <c r="G4607" s="5" t="s">
        <v>81</v>
      </c>
      <c r="H4607" s="6">
        <v>44913</v>
      </c>
    </row>
    <row r="4608" spans="1:8" x14ac:dyDescent="0.25">
      <c r="A4608" s="5">
        <v>4607</v>
      </c>
      <c r="B4608" s="5" t="s">
        <v>62</v>
      </c>
      <c r="C4608" s="5" t="s">
        <v>14</v>
      </c>
      <c r="D4608" s="5" t="s">
        <v>32</v>
      </c>
      <c r="E4608" s="6">
        <v>45063</v>
      </c>
      <c r="F4608" s="5">
        <v>798.73</v>
      </c>
      <c r="G4608" s="5" t="s">
        <v>81</v>
      </c>
      <c r="H4608" s="6">
        <v>45081</v>
      </c>
    </row>
    <row r="4609" spans="1:8" x14ac:dyDescent="0.25">
      <c r="A4609" s="5">
        <v>4608</v>
      </c>
      <c r="B4609" s="5" t="s">
        <v>56</v>
      </c>
      <c r="C4609" s="5" t="s">
        <v>14</v>
      </c>
      <c r="D4609" s="5" t="s">
        <v>29</v>
      </c>
      <c r="E4609" s="6">
        <v>45371</v>
      </c>
      <c r="F4609" s="5">
        <v>308.10000000000002</v>
      </c>
      <c r="G4609" s="5" t="s">
        <v>81</v>
      </c>
      <c r="H4609" s="6">
        <v>45389</v>
      </c>
    </row>
    <row r="4610" spans="1:8" x14ac:dyDescent="0.25">
      <c r="A4610" s="5">
        <v>4609</v>
      </c>
      <c r="B4610" s="5" t="s">
        <v>70</v>
      </c>
      <c r="C4610" s="5" t="s">
        <v>14</v>
      </c>
      <c r="D4610" s="5" t="s">
        <v>33</v>
      </c>
      <c r="E4610" s="6">
        <v>45375</v>
      </c>
      <c r="F4610" s="5">
        <v>827.75</v>
      </c>
      <c r="G4610" s="5" t="s">
        <v>81</v>
      </c>
      <c r="H4610" s="6">
        <v>45393</v>
      </c>
    </row>
    <row r="4611" spans="1:8" x14ac:dyDescent="0.25">
      <c r="A4611" s="5">
        <v>4610</v>
      </c>
      <c r="B4611" s="5" t="s">
        <v>60</v>
      </c>
      <c r="C4611" s="5" t="s">
        <v>14</v>
      </c>
      <c r="D4611" s="5" t="s">
        <v>29</v>
      </c>
      <c r="E4611" s="6">
        <v>44915</v>
      </c>
      <c r="F4611" s="5">
        <v>159.43</v>
      </c>
      <c r="G4611" s="5" t="s">
        <v>81</v>
      </c>
      <c r="H4611" s="6">
        <v>44933</v>
      </c>
    </row>
    <row r="4612" spans="1:8" x14ac:dyDescent="0.25">
      <c r="A4612" s="5">
        <v>4611</v>
      </c>
      <c r="B4612" s="5" t="s">
        <v>40</v>
      </c>
      <c r="C4612" s="5" t="s">
        <v>13</v>
      </c>
      <c r="D4612" s="5" t="s">
        <v>30</v>
      </c>
      <c r="E4612" s="6">
        <v>45321</v>
      </c>
      <c r="F4612" s="5">
        <v>747.68</v>
      </c>
      <c r="G4612" s="5" t="s">
        <v>82</v>
      </c>
      <c r="H4612" s="5" t="s">
        <v>83</v>
      </c>
    </row>
    <row r="4613" spans="1:8" x14ac:dyDescent="0.25">
      <c r="A4613" s="5">
        <v>4612</v>
      </c>
      <c r="B4613" s="5" t="s">
        <v>42</v>
      </c>
      <c r="C4613" s="5" t="s">
        <v>11</v>
      </c>
      <c r="D4613" s="5" t="s">
        <v>20</v>
      </c>
      <c r="E4613" s="6">
        <v>45266</v>
      </c>
      <c r="F4613" s="5">
        <v>222.41</v>
      </c>
      <c r="G4613" s="5" t="s">
        <v>81</v>
      </c>
      <c r="H4613" s="6">
        <v>45278</v>
      </c>
    </row>
    <row r="4614" spans="1:8" x14ac:dyDescent="0.25">
      <c r="A4614" s="5">
        <v>4613</v>
      </c>
      <c r="B4614" s="5" t="s">
        <v>68</v>
      </c>
      <c r="C4614" s="5" t="s">
        <v>13</v>
      </c>
      <c r="D4614" s="5" t="s">
        <v>33</v>
      </c>
      <c r="E4614" s="6">
        <v>44936</v>
      </c>
      <c r="F4614" s="5">
        <v>174.31</v>
      </c>
      <c r="G4614" s="5" t="s">
        <v>81</v>
      </c>
      <c r="H4614" s="6">
        <v>44951</v>
      </c>
    </row>
    <row r="4615" spans="1:8" x14ac:dyDescent="0.25">
      <c r="A4615" s="5">
        <v>4614</v>
      </c>
      <c r="B4615" s="5" t="s">
        <v>46</v>
      </c>
      <c r="C4615" s="5" t="s">
        <v>4</v>
      </c>
      <c r="D4615" s="5" t="s">
        <v>26</v>
      </c>
      <c r="E4615" s="6">
        <v>44867</v>
      </c>
      <c r="F4615" s="5">
        <v>335.29</v>
      </c>
      <c r="G4615" s="5" t="s">
        <v>81</v>
      </c>
      <c r="H4615" s="6">
        <v>44869</v>
      </c>
    </row>
    <row r="4616" spans="1:8" x14ac:dyDescent="0.25">
      <c r="A4616" s="5">
        <v>4615</v>
      </c>
      <c r="B4616" s="5" t="s">
        <v>66</v>
      </c>
      <c r="C4616" s="5" t="s">
        <v>10</v>
      </c>
      <c r="D4616" s="5" t="s">
        <v>33</v>
      </c>
      <c r="E4616" s="6">
        <v>45403</v>
      </c>
      <c r="F4616" s="5">
        <v>310.69</v>
      </c>
      <c r="G4616" s="5" t="s">
        <v>84</v>
      </c>
      <c r="H4616" s="5" t="s">
        <v>83</v>
      </c>
    </row>
    <row r="4617" spans="1:8" x14ac:dyDescent="0.25">
      <c r="A4617" s="5">
        <v>4616</v>
      </c>
      <c r="B4617" s="5" t="s">
        <v>50</v>
      </c>
      <c r="C4617" s="5" t="s">
        <v>13</v>
      </c>
      <c r="D4617" s="5" t="s">
        <v>26</v>
      </c>
      <c r="E4617" s="6">
        <v>45345</v>
      </c>
      <c r="F4617" s="5">
        <v>157.47</v>
      </c>
      <c r="G4617" s="5" t="s">
        <v>81</v>
      </c>
      <c r="H4617" s="6">
        <v>45360</v>
      </c>
    </row>
    <row r="4618" spans="1:8" x14ac:dyDescent="0.25">
      <c r="A4618" s="5">
        <v>4617</v>
      </c>
      <c r="B4618" s="5" t="s">
        <v>36</v>
      </c>
      <c r="C4618" s="5" t="s">
        <v>5</v>
      </c>
      <c r="D4618" s="5" t="s">
        <v>26</v>
      </c>
      <c r="E4618" s="6">
        <v>44876</v>
      </c>
      <c r="F4618" s="5">
        <v>747.81</v>
      </c>
      <c r="G4618" s="5" t="s">
        <v>82</v>
      </c>
      <c r="H4618" s="5" t="s">
        <v>83</v>
      </c>
    </row>
    <row r="4619" spans="1:8" x14ac:dyDescent="0.25">
      <c r="A4619" s="5">
        <v>4618</v>
      </c>
      <c r="B4619" s="5" t="s">
        <v>52</v>
      </c>
      <c r="C4619" s="5" t="s">
        <v>7</v>
      </c>
      <c r="D4619" s="5" t="s">
        <v>33</v>
      </c>
      <c r="E4619" s="6">
        <v>45401</v>
      </c>
      <c r="F4619" s="5">
        <v>491.75</v>
      </c>
      <c r="G4619" s="5" t="s">
        <v>81</v>
      </c>
      <c r="H4619" s="6">
        <v>45409</v>
      </c>
    </row>
    <row r="4620" spans="1:8" x14ac:dyDescent="0.25">
      <c r="A4620" s="5">
        <v>4619</v>
      </c>
      <c r="B4620" s="5" t="s">
        <v>58</v>
      </c>
      <c r="C4620" s="5" t="s">
        <v>10</v>
      </c>
      <c r="D4620" s="5" t="s">
        <v>32</v>
      </c>
      <c r="E4620" s="6">
        <v>45268</v>
      </c>
      <c r="F4620" s="5">
        <v>133.25</v>
      </c>
      <c r="G4620" s="5" t="s">
        <v>84</v>
      </c>
      <c r="H4620" s="5" t="s">
        <v>83</v>
      </c>
    </row>
    <row r="4621" spans="1:8" x14ac:dyDescent="0.25">
      <c r="A4621" s="5">
        <v>4620</v>
      </c>
      <c r="B4621" s="5" t="s">
        <v>72</v>
      </c>
      <c r="C4621" s="5" t="s">
        <v>14</v>
      </c>
      <c r="D4621" s="5" t="s">
        <v>20</v>
      </c>
      <c r="E4621" s="6">
        <v>45334</v>
      </c>
      <c r="F4621" s="5">
        <v>894.67</v>
      </c>
      <c r="G4621" s="5" t="s">
        <v>81</v>
      </c>
      <c r="H4621" s="6">
        <v>45352</v>
      </c>
    </row>
    <row r="4622" spans="1:8" x14ac:dyDescent="0.25">
      <c r="A4622" s="5">
        <v>4621</v>
      </c>
      <c r="B4622" s="5" t="s">
        <v>38</v>
      </c>
      <c r="C4622" s="5" t="s">
        <v>11</v>
      </c>
      <c r="D4622" s="5" t="s">
        <v>29</v>
      </c>
      <c r="E4622" s="6">
        <v>45282</v>
      </c>
      <c r="F4622" s="5">
        <v>669.29</v>
      </c>
      <c r="G4622" s="5" t="s">
        <v>82</v>
      </c>
      <c r="H4622" s="5" t="s">
        <v>83</v>
      </c>
    </row>
    <row r="4623" spans="1:8" x14ac:dyDescent="0.25">
      <c r="A4623" s="5">
        <v>4622</v>
      </c>
      <c r="B4623" s="5" t="s">
        <v>68</v>
      </c>
      <c r="C4623" s="5" t="s">
        <v>14</v>
      </c>
      <c r="D4623" s="5" t="s">
        <v>24</v>
      </c>
      <c r="E4623" s="6">
        <v>45001</v>
      </c>
      <c r="F4623" s="5">
        <v>914.32</v>
      </c>
      <c r="G4623" s="5" t="s">
        <v>84</v>
      </c>
      <c r="H4623" s="5" t="s">
        <v>83</v>
      </c>
    </row>
    <row r="4624" spans="1:8" x14ac:dyDescent="0.25">
      <c r="A4624" s="5">
        <v>4623</v>
      </c>
      <c r="B4624" s="5" t="s">
        <v>60</v>
      </c>
      <c r="C4624" s="5" t="s">
        <v>5</v>
      </c>
      <c r="D4624" s="5" t="s">
        <v>20</v>
      </c>
      <c r="E4624" s="6">
        <v>44850</v>
      </c>
      <c r="F4624" s="5">
        <v>940.22</v>
      </c>
      <c r="G4624" s="5" t="s">
        <v>84</v>
      </c>
      <c r="H4624" s="5" t="s">
        <v>83</v>
      </c>
    </row>
    <row r="4625" spans="1:8" x14ac:dyDescent="0.25">
      <c r="A4625" s="5">
        <v>4624</v>
      </c>
      <c r="B4625" s="5" t="s">
        <v>44</v>
      </c>
      <c r="C4625" s="5" t="s">
        <v>15</v>
      </c>
      <c r="D4625" s="5" t="s">
        <v>30</v>
      </c>
      <c r="E4625" s="6">
        <v>44898</v>
      </c>
      <c r="F4625" s="5">
        <v>878.68</v>
      </c>
      <c r="G4625" s="5" t="s">
        <v>82</v>
      </c>
      <c r="H4625" s="5" t="s">
        <v>83</v>
      </c>
    </row>
    <row r="4626" spans="1:8" x14ac:dyDescent="0.25">
      <c r="A4626" s="5">
        <v>4625</v>
      </c>
      <c r="B4626" s="5" t="s">
        <v>56</v>
      </c>
      <c r="C4626" s="5" t="s">
        <v>9</v>
      </c>
      <c r="D4626" s="5" t="s">
        <v>30</v>
      </c>
      <c r="E4626" s="6">
        <v>45449</v>
      </c>
      <c r="F4626" s="5">
        <v>536.16999999999996</v>
      </c>
      <c r="G4626" s="5" t="s">
        <v>82</v>
      </c>
      <c r="H4626" s="5" t="s">
        <v>83</v>
      </c>
    </row>
    <row r="4627" spans="1:8" x14ac:dyDescent="0.25">
      <c r="A4627" s="5">
        <v>4626</v>
      </c>
      <c r="B4627" s="5" t="s">
        <v>62</v>
      </c>
      <c r="C4627" s="5" t="s">
        <v>5</v>
      </c>
      <c r="D4627" s="5" t="s">
        <v>30</v>
      </c>
      <c r="E4627" s="6">
        <v>45198</v>
      </c>
      <c r="F4627" s="5">
        <v>312.24</v>
      </c>
      <c r="G4627" s="5" t="s">
        <v>81</v>
      </c>
      <c r="H4627" s="6">
        <v>45202</v>
      </c>
    </row>
    <row r="4628" spans="1:8" x14ac:dyDescent="0.25">
      <c r="A4628" s="5">
        <v>4627</v>
      </c>
      <c r="B4628" s="5" t="s">
        <v>44</v>
      </c>
      <c r="C4628" s="5" t="s">
        <v>13</v>
      </c>
      <c r="D4628" s="5" t="s">
        <v>22</v>
      </c>
      <c r="E4628" s="6">
        <v>45432</v>
      </c>
      <c r="F4628" s="5">
        <v>737.78</v>
      </c>
      <c r="G4628" s="5" t="s">
        <v>84</v>
      </c>
      <c r="H4628" s="5" t="s">
        <v>83</v>
      </c>
    </row>
    <row r="4629" spans="1:8" x14ac:dyDescent="0.25">
      <c r="A4629" s="5">
        <v>4628</v>
      </c>
      <c r="B4629" s="5" t="s">
        <v>68</v>
      </c>
      <c r="C4629" s="5" t="s">
        <v>11</v>
      </c>
      <c r="D4629" s="5" t="s">
        <v>20</v>
      </c>
      <c r="E4629" s="6">
        <v>44867</v>
      </c>
      <c r="F4629" s="5">
        <v>975.81</v>
      </c>
      <c r="G4629" s="5" t="s">
        <v>82</v>
      </c>
      <c r="H4629" s="5" t="s">
        <v>83</v>
      </c>
    </row>
    <row r="4630" spans="1:8" x14ac:dyDescent="0.25">
      <c r="A4630" s="5">
        <v>4629</v>
      </c>
      <c r="B4630" s="5" t="s">
        <v>56</v>
      </c>
      <c r="C4630" s="5" t="s">
        <v>9</v>
      </c>
      <c r="D4630" s="5" t="s">
        <v>24</v>
      </c>
      <c r="E4630" s="6">
        <v>45379</v>
      </c>
      <c r="F4630" s="5">
        <v>642.71</v>
      </c>
      <c r="G4630" s="5" t="s">
        <v>81</v>
      </c>
      <c r="H4630" s="6">
        <v>45389</v>
      </c>
    </row>
    <row r="4631" spans="1:8" x14ac:dyDescent="0.25">
      <c r="A4631" s="5">
        <v>4630</v>
      </c>
      <c r="B4631" s="5" t="s">
        <v>68</v>
      </c>
      <c r="C4631" s="5" t="s">
        <v>4</v>
      </c>
      <c r="D4631" s="5" t="s">
        <v>24</v>
      </c>
      <c r="E4631" s="6">
        <v>44998</v>
      </c>
      <c r="F4631" s="5">
        <v>408.34</v>
      </c>
      <c r="G4631" s="5" t="s">
        <v>81</v>
      </c>
      <c r="H4631" s="6">
        <v>45000</v>
      </c>
    </row>
    <row r="4632" spans="1:8" x14ac:dyDescent="0.25">
      <c r="A4632" s="5">
        <v>4631</v>
      </c>
      <c r="B4632" s="5" t="s">
        <v>60</v>
      </c>
      <c r="C4632" s="5" t="s">
        <v>14</v>
      </c>
      <c r="D4632" s="5" t="s">
        <v>31</v>
      </c>
      <c r="E4632" s="6">
        <v>45477</v>
      </c>
      <c r="F4632" s="5">
        <v>389.42</v>
      </c>
      <c r="G4632" s="5" t="s">
        <v>82</v>
      </c>
      <c r="H4632" s="5" t="s">
        <v>83</v>
      </c>
    </row>
    <row r="4633" spans="1:8" x14ac:dyDescent="0.25">
      <c r="A4633" s="5">
        <v>4632</v>
      </c>
      <c r="B4633" s="5" t="s">
        <v>62</v>
      </c>
      <c r="C4633" s="5" t="s">
        <v>4</v>
      </c>
      <c r="D4633" s="5" t="s">
        <v>31</v>
      </c>
      <c r="E4633" s="6">
        <v>45455</v>
      </c>
      <c r="F4633" s="5">
        <v>136.66999999999999</v>
      </c>
      <c r="G4633" s="5" t="s">
        <v>81</v>
      </c>
      <c r="H4633" s="6">
        <v>45457</v>
      </c>
    </row>
    <row r="4634" spans="1:8" x14ac:dyDescent="0.25">
      <c r="A4634" s="5">
        <v>4633</v>
      </c>
      <c r="B4634" s="5" t="s">
        <v>54</v>
      </c>
      <c r="C4634" s="5" t="s">
        <v>13</v>
      </c>
      <c r="D4634" s="5" t="s">
        <v>28</v>
      </c>
      <c r="E4634" s="6">
        <v>45235</v>
      </c>
      <c r="F4634" s="5">
        <v>640.15</v>
      </c>
      <c r="G4634" s="5" t="s">
        <v>82</v>
      </c>
      <c r="H4634" s="5" t="s">
        <v>83</v>
      </c>
    </row>
    <row r="4635" spans="1:8" x14ac:dyDescent="0.25">
      <c r="A4635" s="5">
        <v>4634</v>
      </c>
      <c r="B4635" s="5" t="s">
        <v>66</v>
      </c>
      <c r="C4635" s="5" t="s">
        <v>15</v>
      </c>
      <c r="D4635" s="5" t="s">
        <v>28</v>
      </c>
      <c r="E4635" s="6">
        <v>44966</v>
      </c>
      <c r="F4635" s="5">
        <v>834.13</v>
      </c>
      <c r="G4635" s="5" t="s">
        <v>81</v>
      </c>
      <c r="H4635" s="6">
        <v>44986</v>
      </c>
    </row>
    <row r="4636" spans="1:8" x14ac:dyDescent="0.25">
      <c r="A4636" s="5">
        <v>4635</v>
      </c>
      <c r="B4636" s="5" t="s">
        <v>68</v>
      </c>
      <c r="C4636" s="5" t="s">
        <v>9</v>
      </c>
      <c r="D4636" s="5" t="s">
        <v>24</v>
      </c>
      <c r="E4636" s="6">
        <v>45215</v>
      </c>
      <c r="F4636" s="5">
        <v>822.14</v>
      </c>
      <c r="G4636" s="5" t="s">
        <v>82</v>
      </c>
      <c r="H4636" s="5" t="s">
        <v>83</v>
      </c>
    </row>
    <row r="4637" spans="1:8" x14ac:dyDescent="0.25">
      <c r="A4637" s="5">
        <v>4636</v>
      </c>
      <c r="B4637" s="5" t="s">
        <v>58</v>
      </c>
      <c r="C4637" s="5" t="s">
        <v>11</v>
      </c>
      <c r="D4637" s="5" t="s">
        <v>28</v>
      </c>
      <c r="E4637" s="6">
        <v>45310</v>
      </c>
      <c r="F4637" s="5">
        <v>267.57</v>
      </c>
      <c r="G4637" s="5" t="s">
        <v>82</v>
      </c>
      <c r="H4637" s="5" t="s">
        <v>83</v>
      </c>
    </row>
    <row r="4638" spans="1:8" x14ac:dyDescent="0.25">
      <c r="A4638" s="5">
        <v>4637</v>
      </c>
      <c r="B4638" s="5" t="s">
        <v>40</v>
      </c>
      <c r="C4638" s="5" t="s">
        <v>4</v>
      </c>
      <c r="D4638" s="5" t="s">
        <v>29</v>
      </c>
      <c r="E4638" s="6">
        <v>44953</v>
      </c>
      <c r="F4638" s="5">
        <v>983.36</v>
      </c>
      <c r="G4638" s="5" t="s">
        <v>84</v>
      </c>
      <c r="H4638" s="5" t="s">
        <v>83</v>
      </c>
    </row>
    <row r="4639" spans="1:8" x14ac:dyDescent="0.25">
      <c r="A4639" s="5">
        <v>4638</v>
      </c>
      <c r="B4639" s="5" t="s">
        <v>46</v>
      </c>
      <c r="C4639" s="5" t="s">
        <v>7</v>
      </c>
      <c r="D4639" s="5" t="s">
        <v>33</v>
      </c>
      <c r="E4639" s="6">
        <v>45088</v>
      </c>
      <c r="F4639" s="5">
        <v>183.85</v>
      </c>
      <c r="G4639" s="5" t="s">
        <v>81</v>
      </c>
      <c r="H4639" s="6">
        <v>45096</v>
      </c>
    </row>
    <row r="4640" spans="1:8" x14ac:dyDescent="0.25">
      <c r="A4640" s="5">
        <v>4639</v>
      </c>
      <c r="B4640" s="5" t="s">
        <v>72</v>
      </c>
      <c r="C4640" s="5" t="s">
        <v>9</v>
      </c>
      <c r="D4640" s="5" t="s">
        <v>33</v>
      </c>
      <c r="E4640" s="6">
        <v>45470</v>
      </c>
      <c r="F4640" s="5">
        <v>797.71</v>
      </c>
      <c r="G4640" s="5" t="s">
        <v>84</v>
      </c>
      <c r="H4640" s="5" t="s">
        <v>83</v>
      </c>
    </row>
    <row r="4641" spans="1:8" x14ac:dyDescent="0.25">
      <c r="A4641" s="5">
        <v>4640</v>
      </c>
      <c r="B4641" s="5" t="s">
        <v>40</v>
      </c>
      <c r="C4641" s="5" t="s">
        <v>5</v>
      </c>
      <c r="D4641" s="5" t="s">
        <v>30</v>
      </c>
      <c r="E4641" s="6">
        <v>44849</v>
      </c>
      <c r="F4641" s="5">
        <v>941.32</v>
      </c>
      <c r="G4641" s="5" t="s">
        <v>82</v>
      </c>
      <c r="H4641" s="5" t="s">
        <v>83</v>
      </c>
    </row>
    <row r="4642" spans="1:8" x14ac:dyDescent="0.25">
      <c r="A4642" s="5">
        <v>4641</v>
      </c>
      <c r="B4642" s="5" t="s">
        <v>48</v>
      </c>
      <c r="C4642" s="5" t="s">
        <v>2</v>
      </c>
      <c r="D4642" s="5" t="s">
        <v>29</v>
      </c>
      <c r="E4642" s="6">
        <v>45143</v>
      </c>
      <c r="F4642" s="5">
        <v>286.08999999999997</v>
      </c>
      <c r="G4642" s="5" t="s">
        <v>81</v>
      </c>
      <c r="H4642" s="6">
        <v>45144</v>
      </c>
    </row>
    <row r="4643" spans="1:8" x14ac:dyDescent="0.25">
      <c r="A4643" s="5">
        <v>4642</v>
      </c>
      <c r="B4643" s="5" t="s">
        <v>38</v>
      </c>
      <c r="C4643" s="5" t="s">
        <v>13</v>
      </c>
      <c r="D4643" s="5" t="s">
        <v>33</v>
      </c>
      <c r="E4643" s="6">
        <v>45278</v>
      </c>
      <c r="F4643" s="5">
        <v>586.37</v>
      </c>
      <c r="G4643" s="5" t="s">
        <v>82</v>
      </c>
      <c r="H4643" s="5" t="s">
        <v>83</v>
      </c>
    </row>
    <row r="4644" spans="1:8" x14ac:dyDescent="0.25">
      <c r="A4644" s="5">
        <v>4643</v>
      </c>
      <c r="B4644" s="5" t="s">
        <v>62</v>
      </c>
      <c r="C4644" s="5" t="s">
        <v>9</v>
      </c>
      <c r="D4644" s="5" t="s">
        <v>31</v>
      </c>
      <c r="E4644" s="6">
        <v>44991</v>
      </c>
      <c r="F4644" s="5">
        <v>757.96</v>
      </c>
      <c r="G4644" s="5" t="s">
        <v>81</v>
      </c>
      <c r="H4644" s="6">
        <v>45001</v>
      </c>
    </row>
    <row r="4645" spans="1:8" x14ac:dyDescent="0.25">
      <c r="A4645" s="5">
        <v>4644</v>
      </c>
      <c r="B4645" s="5" t="s">
        <v>48</v>
      </c>
      <c r="C4645" s="5" t="s">
        <v>5</v>
      </c>
      <c r="D4645" s="5" t="s">
        <v>20</v>
      </c>
      <c r="E4645" s="6">
        <v>45274</v>
      </c>
      <c r="F4645" s="5">
        <v>157.38999999999999</v>
      </c>
      <c r="G4645" s="5" t="s">
        <v>82</v>
      </c>
      <c r="H4645" s="5" t="s">
        <v>83</v>
      </c>
    </row>
    <row r="4646" spans="1:8" x14ac:dyDescent="0.25">
      <c r="A4646" s="5">
        <v>4645</v>
      </c>
      <c r="B4646" s="5" t="s">
        <v>70</v>
      </c>
      <c r="C4646" s="5" t="s">
        <v>11</v>
      </c>
      <c r="D4646" s="5" t="s">
        <v>30</v>
      </c>
      <c r="E4646" s="6">
        <v>44877</v>
      </c>
      <c r="F4646" s="5">
        <v>778.59</v>
      </c>
      <c r="G4646" s="5" t="s">
        <v>81</v>
      </c>
      <c r="H4646" s="6">
        <v>44889</v>
      </c>
    </row>
    <row r="4647" spans="1:8" x14ac:dyDescent="0.25">
      <c r="A4647" s="5">
        <v>4646</v>
      </c>
      <c r="B4647" s="5" t="s">
        <v>54</v>
      </c>
      <c r="C4647" s="5" t="s">
        <v>5</v>
      </c>
      <c r="D4647" s="5" t="s">
        <v>20</v>
      </c>
      <c r="E4647" s="6">
        <v>45006</v>
      </c>
      <c r="F4647" s="5">
        <v>740.02</v>
      </c>
      <c r="G4647" s="5" t="s">
        <v>81</v>
      </c>
      <c r="H4647" s="6">
        <v>45010</v>
      </c>
    </row>
    <row r="4648" spans="1:8" x14ac:dyDescent="0.25">
      <c r="A4648" s="5">
        <v>4647</v>
      </c>
      <c r="B4648" s="5" t="s">
        <v>72</v>
      </c>
      <c r="C4648" s="5" t="s">
        <v>4</v>
      </c>
      <c r="D4648" s="5" t="s">
        <v>32</v>
      </c>
      <c r="E4648" s="6">
        <v>44902</v>
      </c>
      <c r="F4648" s="5">
        <v>458.47</v>
      </c>
      <c r="G4648" s="5" t="s">
        <v>81</v>
      </c>
      <c r="H4648" s="6">
        <v>44904</v>
      </c>
    </row>
    <row r="4649" spans="1:8" x14ac:dyDescent="0.25">
      <c r="A4649" s="5">
        <v>4648</v>
      </c>
      <c r="B4649" s="5" t="s">
        <v>50</v>
      </c>
      <c r="C4649" s="5" t="s">
        <v>5</v>
      </c>
      <c r="D4649" s="5" t="s">
        <v>28</v>
      </c>
      <c r="E4649" s="6">
        <v>45049</v>
      </c>
      <c r="F4649" s="5">
        <v>647.47</v>
      </c>
      <c r="G4649" s="5" t="s">
        <v>81</v>
      </c>
      <c r="H4649" s="6">
        <v>45053</v>
      </c>
    </row>
    <row r="4650" spans="1:8" x14ac:dyDescent="0.25">
      <c r="A4650" s="5">
        <v>4649</v>
      </c>
      <c r="B4650" s="5" t="s">
        <v>48</v>
      </c>
      <c r="C4650" s="5" t="s">
        <v>15</v>
      </c>
      <c r="D4650" s="5" t="s">
        <v>28</v>
      </c>
      <c r="E4650" s="6">
        <v>44895</v>
      </c>
      <c r="F4650" s="5">
        <v>972.15</v>
      </c>
      <c r="G4650" s="5" t="s">
        <v>82</v>
      </c>
      <c r="H4650" s="5" t="s">
        <v>83</v>
      </c>
    </row>
    <row r="4651" spans="1:8" x14ac:dyDescent="0.25">
      <c r="A4651" s="5">
        <v>4650</v>
      </c>
      <c r="B4651" s="5" t="s">
        <v>44</v>
      </c>
      <c r="C4651" s="5" t="s">
        <v>13</v>
      </c>
      <c r="D4651" s="5" t="s">
        <v>31</v>
      </c>
      <c r="E4651" s="6">
        <v>44943</v>
      </c>
      <c r="F4651" s="5">
        <v>510.07</v>
      </c>
      <c r="G4651" s="5" t="s">
        <v>81</v>
      </c>
      <c r="H4651" s="6">
        <v>44958</v>
      </c>
    </row>
    <row r="4652" spans="1:8" x14ac:dyDescent="0.25">
      <c r="A4652" s="5">
        <v>4651</v>
      </c>
      <c r="B4652" s="5" t="s">
        <v>56</v>
      </c>
      <c r="C4652" s="5" t="s">
        <v>2</v>
      </c>
      <c r="D4652" s="5" t="s">
        <v>22</v>
      </c>
      <c r="E4652" s="6">
        <v>45251</v>
      </c>
      <c r="F4652" s="5">
        <v>971.39</v>
      </c>
      <c r="G4652" s="5" t="s">
        <v>82</v>
      </c>
      <c r="H4652" s="5" t="s">
        <v>83</v>
      </c>
    </row>
    <row r="4653" spans="1:8" x14ac:dyDescent="0.25">
      <c r="A4653" s="5">
        <v>4652</v>
      </c>
      <c r="B4653" s="5" t="s">
        <v>50</v>
      </c>
      <c r="C4653" s="5" t="s">
        <v>5</v>
      </c>
      <c r="D4653" s="5" t="s">
        <v>22</v>
      </c>
      <c r="E4653" s="6">
        <v>45104</v>
      </c>
      <c r="F4653" s="5">
        <v>404.34</v>
      </c>
      <c r="G4653" s="5" t="s">
        <v>84</v>
      </c>
      <c r="H4653" s="5" t="s">
        <v>83</v>
      </c>
    </row>
    <row r="4654" spans="1:8" x14ac:dyDescent="0.25">
      <c r="A4654" s="5">
        <v>4653</v>
      </c>
      <c r="B4654" s="5" t="s">
        <v>46</v>
      </c>
      <c r="C4654" s="5" t="s">
        <v>5</v>
      </c>
      <c r="D4654" s="5" t="s">
        <v>24</v>
      </c>
      <c r="E4654" s="6">
        <v>45505</v>
      </c>
      <c r="F4654" s="5">
        <v>700.69</v>
      </c>
      <c r="G4654" s="5" t="s">
        <v>82</v>
      </c>
      <c r="H4654" s="5" t="s">
        <v>83</v>
      </c>
    </row>
    <row r="4655" spans="1:8" x14ac:dyDescent="0.25">
      <c r="A4655" s="5">
        <v>4654</v>
      </c>
      <c r="B4655" s="5" t="s">
        <v>44</v>
      </c>
      <c r="C4655" s="5" t="s">
        <v>13</v>
      </c>
      <c r="D4655" s="5" t="s">
        <v>31</v>
      </c>
      <c r="E4655" s="6">
        <v>45465</v>
      </c>
      <c r="F4655" s="5">
        <v>820.56</v>
      </c>
      <c r="G4655" s="5" t="s">
        <v>81</v>
      </c>
      <c r="H4655" s="6">
        <v>45480</v>
      </c>
    </row>
    <row r="4656" spans="1:8" x14ac:dyDescent="0.25">
      <c r="A4656" s="5">
        <v>4655</v>
      </c>
      <c r="B4656" s="5" t="s">
        <v>66</v>
      </c>
      <c r="C4656" s="5" t="s">
        <v>11</v>
      </c>
      <c r="D4656" s="5" t="s">
        <v>24</v>
      </c>
      <c r="E4656" s="6">
        <v>45166</v>
      </c>
      <c r="F4656" s="5">
        <v>537.04</v>
      </c>
      <c r="G4656" s="5" t="s">
        <v>81</v>
      </c>
      <c r="H4656" s="6">
        <v>45178</v>
      </c>
    </row>
    <row r="4657" spans="1:8" x14ac:dyDescent="0.25">
      <c r="A4657" s="5">
        <v>4656</v>
      </c>
      <c r="B4657" s="5" t="s">
        <v>54</v>
      </c>
      <c r="C4657" s="5" t="s">
        <v>5</v>
      </c>
      <c r="D4657" s="5" t="s">
        <v>32</v>
      </c>
      <c r="E4657" s="6">
        <v>45096</v>
      </c>
      <c r="F4657" s="5">
        <v>477.97</v>
      </c>
      <c r="G4657" s="5" t="s">
        <v>81</v>
      </c>
      <c r="H4657" s="6">
        <v>45100</v>
      </c>
    </row>
    <row r="4658" spans="1:8" x14ac:dyDescent="0.25">
      <c r="A4658" s="5">
        <v>4657</v>
      </c>
      <c r="B4658" s="5" t="s">
        <v>46</v>
      </c>
      <c r="C4658" s="5" t="s">
        <v>15</v>
      </c>
      <c r="D4658" s="5" t="s">
        <v>22</v>
      </c>
      <c r="E4658" s="6">
        <v>45297</v>
      </c>
      <c r="F4658" s="5">
        <v>599.11</v>
      </c>
      <c r="G4658" s="5" t="s">
        <v>82</v>
      </c>
      <c r="H4658" s="5" t="s">
        <v>83</v>
      </c>
    </row>
    <row r="4659" spans="1:8" x14ac:dyDescent="0.25">
      <c r="A4659" s="5">
        <v>4658</v>
      </c>
      <c r="B4659" s="5" t="s">
        <v>52</v>
      </c>
      <c r="C4659" s="5" t="s">
        <v>9</v>
      </c>
      <c r="D4659" s="5" t="s">
        <v>32</v>
      </c>
      <c r="E4659" s="6">
        <v>45294</v>
      </c>
      <c r="F4659" s="5">
        <v>538.66999999999996</v>
      </c>
      <c r="G4659" s="5" t="s">
        <v>84</v>
      </c>
      <c r="H4659" s="5" t="s">
        <v>83</v>
      </c>
    </row>
    <row r="4660" spans="1:8" x14ac:dyDescent="0.25">
      <c r="A4660" s="5">
        <v>4659</v>
      </c>
      <c r="B4660" s="5" t="s">
        <v>74</v>
      </c>
      <c r="C4660" s="5" t="s">
        <v>14</v>
      </c>
      <c r="D4660" s="5" t="s">
        <v>30</v>
      </c>
      <c r="E4660" s="6">
        <v>45465</v>
      </c>
      <c r="F4660" s="5">
        <v>164.3</v>
      </c>
      <c r="G4660" s="5" t="s">
        <v>81</v>
      </c>
      <c r="H4660" s="6">
        <v>45483</v>
      </c>
    </row>
    <row r="4661" spans="1:8" x14ac:dyDescent="0.25">
      <c r="A4661" s="5">
        <v>4660</v>
      </c>
      <c r="B4661" s="5" t="s">
        <v>38</v>
      </c>
      <c r="C4661" s="5" t="s">
        <v>13</v>
      </c>
      <c r="D4661" s="5" t="s">
        <v>24</v>
      </c>
      <c r="E4661" s="6">
        <v>45178</v>
      </c>
      <c r="F4661" s="5">
        <v>104.11</v>
      </c>
      <c r="G4661" s="5" t="s">
        <v>81</v>
      </c>
      <c r="H4661" s="6">
        <v>45193</v>
      </c>
    </row>
    <row r="4662" spans="1:8" x14ac:dyDescent="0.25">
      <c r="A4662" s="5">
        <v>4661</v>
      </c>
      <c r="B4662" s="5" t="s">
        <v>54</v>
      </c>
      <c r="C4662" s="5" t="s">
        <v>10</v>
      </c>
      <c r="D4662" s="5" t="s">
        <v>29</v>
      </c>
      <c r="E4662" s="6">
        <v>45471</v>
      </c>
      <c r="F4662" s="5">
        <v>586.91999999999996</v>
      </c>
      <c r="G4662" s="5" t="s">
        <v>84</v>
      </c>
      <c r="H4662" s="5" t="s">
        <v>83</v>
      </c>
    </row>
    <row r="4663" spans="1:8" x14ac:dyDescent="0.25">
      <c r="A4663" s="5">
        <v>4662</v>
      </c>
      <c r="B4663" s="5" t="s">
        <v>66</v>
      </c>
      <c r="C4663" s="5" t="s">
        <v>13</v>
      </c>
      <c r="D4663" s="5" t="s">
        <v>22</v>
      </c>
      <c r="E4663" s="6">
        <v>45385</v>
      </c>
      <c r="F4663" s="5">
        <v>729.11</v>
      </c>
      <c r="G4663" s="5" t="s">
        <v>84</v>
      </c>
      <c r="H4663" s="5" t="s">
        <v>83</v>
      </c>
    </row>
    <row r="4664" spans="1:8" x14ac:dyDescent="0.25">
      <c r="A4664" s="5">
        <v>4663</v>
      </c>
      <c r="B4664" s="5" t="s">
        <v>72</v>
      </c>
      <c r="C4664" s="5" t="s">
        <v>5</v>
      </c>
      <c r="D4664" s="5" t="s">
        <v>28</v>
      </c>
      <c r="E4664" s="6">
        <v>45183</v>
      </c>
      <c r="F4664" s="5">
        <v>783.4</v>
      </c>
      <c r="G4664" s="5" t="s">
        <v>81</v>
      </c>
      <c r="H4664" s="6">
        <v>45187</v>
      </c>
    </row>
    <row r="4665" spans="1:8" x14ac:dyDescent="0.25">
      <c r="A4665" s="5">
        <v>4664</v>
      </c>
      <c r="B4665" s="5" t="s">
        <v>70</v>
      </c>
      <c r="C4665" s="5" t="s">
        <v>2</v>
      </c>
      <c r="D4665" s="5" t="s">
        <v>30</v>
      </c>
      <c r="E4665" s="6">
        <v>44821</v>
      </c>
      <c r="F4665" s="5">
        <v>436.72</v>
      </c>
      <c r="G4665" s="5" t="s">
        <v>81</v>
      </c>
      <c r="H4665" s="6">
        <v>44822</v>
      </c>
    </row>
    <row r="4666" spans="1:8" x14ac:dyDescent="0.25">
      <c r="A4666" s="5">
        <v>4665</v>
      </c>
      <c r="B4666" s="5" t="s">
        <v>54</v>
      </c>
      <c r="C4666" s="5" t="s">
        <v>10</v>
      </c>
      <c r="D4666" s="5" t="s">
        <v>24</v>
      </c>
      <c r="E4666" s="6">
        <v>44940</v>
      </c>
      <c r="F4666" s="5">
        <v>546.37</v>
      </c>
      <c r="G4666" s="5" t="s">
        <v>81</v>
      </c>
      <c r="H4666" s="6">
        <v>44946</v>
      </c>
    </row>
    <row r="4667" spans="1:8" x14ac:dyDescent="0.25">
      <c r="A4667" s="5">
        <v>4666</v>
      </c>
      <c r="B4667" s="5" t="s">
        <v>52</v>
      </c>
      <c r="C4667" s="5" t="s">
        <v>14</v>
      </c>
      <c r="D4667" s="5" t="s">
        <v>24</v>
      </c>
      <c r="E4667" s="6">
        <v>45385</v>
      </c>
      <c r="F4667" s="5">
        <v>377.78</v>
      </c>
      <c r="G4667" s="5" t="s">
        <v>81</v>
      </c>
      <c r="H4667" s="6">
        <v>45403</v>
      </c>
    </row>
    <row r="4668" spans="1:8" x14ac:dyDescent="0.25">
      <c r="A4668" s="5">
        <v>4667</v>
      </c>
      <c r="B4668" s="5" t="s">
        <v>50</v>
      </c>
      <c r="C4668" s="5" t="s">
        <v>14</v>
      </c>
      <c r="D4668" s="5" t="s">
        <v>32</v>
      </c>
      <c r="E4668" s="6">
        <v>45481</v>
      </c>
      <c r="F4668" s="5">
        <v>890.34</v>
      </c>
      <c r="G4668" s="5" t="s">
        <v>81</v>
      </c>
      <c r="H4668" s="6">
        <v>45499</v>
      </c>
    </row>
    <row r="4669" spans="1:8" x14ac:dyDescent="0.25">
      <c r="A4669" s="5">
        <v>4668</v>
      </c>
      <c r="B4669" s="5" t="s">
        <v>40</v>
      </c>
      <c r="C4669" s="5" t="s">
        <v>9</v>
      </c>
      <c r="D4669" s="5" t="s">
        <v>22</v>
      </c>
      <c r="E4669" s="6">
        <v>44908</v>
      </c>
      <c r="F4669" s="5">
        <v>673.04</v>
      </c>
      <c r="G4669" s="5" t="s">
        <v>81</v>
      </c>
      <c r="H4669" s="6">
        <v>44918</v>
      </c>
    </row>
    <row r="4670" spans="1:8" x14ac:dyDescent="0.25">
      <c r="A4670" s="5">
        <v>4669</v>
      </c>
      <c r="B4670" s="5" t="s">
        <v>60</v>
      </c>
      <c r="C4670" s="5" t="s">
        <v>7</v>
      </c>
      <c r="D4670" s="5" t="s">
        <v>28</v>
      </c>
      <c r="E4670" s="6">
        <v>45367</v>
      </c>
      <c r="F4670" s="5">
        <v>117.24</v>
      </c>
      <c r="G4670" s="5" t="s">
        <v>81</v>
      </c>
      <c r="H4670" s="6">
        <v>45375</v>
      </c>
    </row>
    <row r="4671" spans="1:8" x14ac:dyDescent="0.25">
      <c r="A4671" s="5">
        <v>4670</v>
      </c>
      <c r="B4671" s="5" t="s">
        <v>60</v>
      </c>
      <c r="C4671" s="5" t="s">
        <v>10</v>
      </c>
      <c r="D4671" s="5" t="s">
        <v>28</v>
      </c>
      <c r="E4671" s="6">
        <v>45274</v>
      </c>
      <c r="F4671" s="5">
        <v>455.74</v>
      </c>
      <c r="G4671" s="5" t="s">
        <v>81</v>
      </c>
      <c r="H4671" s="6">
        <v>45280</v>
      </c>
    </row>
    <row r="4672" spans="1:8" x14ac:dyDescent="0.25">
      <c r="A4672" s="5">
        <v>4671</v>
      </c>
      <c r="B4672" s="5" t="s">
        <v>46</v>
      </c>
      <c r="C4672" s="5" t="s">
        <v>13</v>
      </c>
      <c r="D4672" s="5" t="s">
        <v>24</v>
      </c>
      <c r="E4672" s="6">
        <v>44787</v>
      </c>
      <c r="F4672" s="5">
        <v>296.02</v>
      </c>
      <c r="G4672" s="5" t="s">
        <v>81</v>
      </c>
      <c r="H4672" s="6">
        <v>44802</v>
      </c>
    </row>
    <row r="4673" spans="1:8" x14ac:dyDescent="0.25">
      <c r="A4673" s="5">
        <v>4672</v>
      </c>
      <c r="B4673" s="5" t="s">
        <v>46</v>
      </c>
      <c r="C4673" s="5" t="s">
        <v>7</v>
      </c>
      <c r="D4673" s="5" t="s">
        <v>29</v>
      </c>
      <c r="E4673" s="6">
        <v>45245</v>
      </c>
      <c r="F4673" s="5">
        <v>315.72000000000003</v>
      </c>
      <c r="G4673" s="5" t="s">
        <v>82</v>
      </c>
      <c r="H4673" s="5" t="s">
        <v>83</v>
      </c>
    </row>
    <row r="4674" spans="1:8" x14ac:dyDescent="0.25">
      <c r="A4674" s="5">
        <v>4673</v>
      </c>
      <c r="B4674" s="5" t="s">
        <v>44</v>
      </c>
      <c r="C4674" s="5" t="s">
        <v>15</v>
      </c>
      <c r="D4674" s="5" t="s">
        <v>20</v>
      </c>
      <c r="E4674" s="6">
        <v>45283</v>
      </c>
      <c r="F4674" s="5">
        <v>116.88</v>
      </c>
      <c r="G4674" s="5" t="s">
        <v>84</v>
      </c>
      <c r="H4674" s="5" t="s">
        <v>83</v>
      </c>
    </row>
    <row r="4675" spans="1:8" x14ac:dyDescent="0.25">
      <c r="A4675" s="5">
        <v>4674</v>
      </c>
      <c r="B4675" s="5" t="s">
        <v>70</v>
      </c>
      <c r="C4675" s="5" t="s">
        <v>13</v>
      </c>
      <c r="D4675" s="5" t="s">
        <v>28</v>
      </c>
      <c r="E4675" s="6">
        <v>45373</v>
      </c>
      <c r="F4675" s="5">
        <v>614.16999999999996</v>
      </c>
      <c r="G4675" s="5" t="s">
        <v>82</v>
      </c>
      <c r="H4675" s="5" t="s">
        <v>83</v>
      </c>
    </row>
    <row r="4676" spans="1:8" x14ac:dyDescent="0.25">
      <c r="A4676" s="5">
        <v>4675</v>
      </c>
      <c r="B4676" s="5" t="s">
        <v>70</v>
      </c>
      <c r="C4676" s="5" t="s">
        <v>2</v>
      </c>
      <c r="D4676" s="5" t="s">
        <v>29</v>
      </c>
      <c r="E4676" s="6">
        <v>45003</v>
      </c>
      <c r="F4676" s="5">
        <v>107.09</v>
      </c>
      <c r="G4676" s="5" t="s">
        <v>84</v>
      </c>
      <c r="H4676" s="5" t="s">
        <v>83</v>
      </c>
    </row>
    <row r="4677" spans="1:8" x14ac:dyDescent="0.25">
      <c r="A4677" s="5">
        <v>4676</v>
      </c>
      <c r="B4677" s="5" t="s">
        <v>64</v>
      </c>
      <c r="C4677" s="5" t="s">
        <v>4</v>
      </c>
      <c r="D4677" s="5" t="s">
        <v>28</v>
      </c>
      <c r="E4677" s="6">
        <v>45220</v>
      </c>
      <c r="F4677" s="5">
        <v>418.45</v>
      </c>
      <c r="G4677" s="5" t="s">
        <v>82</v>
      </c>
      <c r="H4677" s="5" t="s">
        <v>83</v>
      </c>
    </row>
    <row r="4678" spans="1:8" x14ac:dyDescent="0.25">
      <c r="A4678" s="5">
        <v>4677</v>
      </c>
      <c r="B4678" s="5" t="s">
        <v>52</v>
      </c>
      <c r="C4678" s="5" t="s">
        <v>9</v>
      </c>
      <c r="D4678" s="5" t="s">
        <v>29</v>
      </c>
      <c r="E4678" s="6">
        <v>44893</v>
      </c>
      <c r="F4678" s="5">
        <v>627.59</v>
      </c>
      <c r="G4678" s="5" t="s">
        <v>82</v>
      </c>
      <c r="H4678" s="5" t="s">
        <v>83</v>
      </c>
    </row>
    <row r="4679" spans="1:8" x14ac:dyDescent="0.25">
      <c r="A4679" s="5">
        <v>4678</v>
      </c>
      <c r="B4679" s="5" t="s">
        <v>72</v>
      </c>
      <c r="C4679" s="5" t="s">
        <v>15</v>
      </c>
      <c r="D4679" s="5" t="s">
        <v>29</v>
      </c>
      <c r="E4679" s="6">
        <v>45335</v>
      </c>
      <c r="F4679" s="5">
        <v>508.56</v>
      </c>
      <c r="G4679" s="5" t="s">
        <v>84</v>
      </c>
      <c r="H4679" s="5" t="s">
        <v>83</v>
      </c>
    </row>
    <row r="4680" spans="1:8" x14ac:dyDescent="0.25">
      <c r="A4680" s="5">
        <v>4679</v>
      </c>
      <c r="B4680" s="5" t="s">
        <v>66</v>
      </c>
      <c r="C4680" s="5" t="s">
        <v>2</v>
      </c>
      <c r="D4680" s="5" t="s">
        <v>22</v>
      </c>
      <c r="E4680" s="6">
        <v>45468</v>
      </c>
      <c r="F4680" s="5">
        <v>120.79</v>
      </c>
      <c r="G4680" s="5" t="s">
        <v>84</v>
      </c>
      <c r="H4680" s="5" t="s">
        <v>83</v>
      </c>
    </row>
    <row r="4681" spans="1:8" x14ac:dyDescent="0.25">
      <c r="A4681" s="5">
        <v>4680</v>
      </c>
      <c r="B4681" s="5" t="s">
        <v>36</v>
      </c>
      <c r="C4681" s="5" t="s">
        <v>10</v>
      </c>
      <c r="D4681" s="5" t="s">
        <v>30</v>
      </c>
      <c r="E4681" s="6">
        <v>45376</v>
      </c>
      <c r="F4681" s="5">
        <v>940.61</v>
      </c>
      <c r="G4681" s="5" t="s">
        <v>82</v>
      </c>
      <c r="H4681" s="5" t="s">
        <v>83</v>
      </c>
    </row>
    <row r="4682" spans="1:8" x14ac:dyDescent="0.25">
      <c r="A4682" s="5">
        <v>4681</v>
      </c>
      <c r="B4682" s="5" t="s">
        <v>58</v>
      </c>
      <c r="C4682" s="5" t="s">
        <v>15</v>
      </c>
      <c r="D4682" s="5" t="s">
        <v>29</v>
      </c>
      <c r="E4682" s="6">
        <v>45191</v>
      </c>
      <c r="F4682" s="5">
        <v>177.72</v>
      </c>
      <c r="G4682" s="5" t="s">
        <v>81</v>
      </c>
      <c r="H4682" s="6">
        <v>45211</v>
      </c>
    </row>
    <row r="4683" spans="1:8" x14ac:dyDescent="0.25">
      <c r="A4683" s="5">
        <v>4682</v>
      </c>
      <c r="B4683" s="5" t="s">
        <v>58</v>
      </c>
      <c r="C4683" s="5" t="s">
        <v>14</v>
      </c>
      <c r="D4683" s="5" t="s">
        <v>31</v>
      </c>
      <c r="E4683" s="6">
        <v>45308</v>
      </c>
      <c r="F4683" s="5">
        <v>803.12</v>
      </c>
      <c r="G4683" s="5" t="s">
        <v>84</v>
      </c>
      <c r="H4683" s="5" t="s">
        <v>83</v>
      </c>
    </row>
    <row r="4684" spans="1:8" x14ac:dyDescent="0.25">
      <c r="A4684" s="5">
        <v>4683</v>
      </c>
      <c r="B4684" s="5" t="s">
        <v>36</v>
      </c>
      <c r="C4684" s="5" t="s">
        <v>13</v>
      </c>
      <c r="D4684" s="5" t="s">
        <v>33</v>
      </c>
      <c r="E4684" s="6">
        <v>45242</v>
      </c>
      <c r="F4684" s="5">
        <v>633.33000000000004</v>
      </c>
      <c r="G4684" s="5" t="s">
        <v>82</v>
      </c>
      <c r="H4684" s="5" t="s">
        <v>83</v>
      </c>
    </row>
    <row r="4685" spans="1:8" x14ac:dyDescent="0.25">
      <c r="A4685" s="5">
        <v>4684</v>
      </c>
      <c r="B4685" s="5" t="s">
        <v>54</v>
      </c>
      <c r="C4685" s="5" t="s">
        <v>7</v>
      </c>
      <c r="D4685" s="5" t="s">
        <v>32</v>
      </c>
      <c r="E4685" s="6">
        <v>44943</v>
      </c>
      <c r="F4685" s="5">
        <v>152.69</v>
      </c>
      <c r="G4685" s="5" t="s">
        <v>82</v>
      </c>
      <c r="H4685" s="5" t="s">
        <v>83</v>
      </c>
    </row>
    <row r="4686" spans="1:8" x14ac:dyDescent="0.25">
      <c r="A4686" s="5">
        <v>4685</v>
      </c>
      <c r="B4686" s="5" t="s">
        <v>56</v>
      </c>
      <c r="C4686" s="5" t="s">
        <v>4</v>
      </c>
      <c r="D4686" s="5" t="s">
        <v>22</v>
      </c>
      <c r="E4686" s="6">
        <v>45249</v>
      </c>
      <c r="F4686" s="5">
        <v>451.57</v>
      </c>
      <c r="G4686" s="5" t="s">
        <v>81</v>
      </c>
      <c r="H4686" s="6">
        <v>45251</v>
      </c>
    </row>
    <row r="4687" spans="1:8" x14ac:dyDescent="0.25">
      <c r="A4687" s="5">
        <v>4686</v>
      </c>
      <c r="B4687" s="5" t="s">
        <v>52</v>
      </c>
      <c r="C4687" s="5" t="s">
        <v>4</v>
      </c>
      <c r="D4687" s="5" t="s">
        <v>26</v>
      </c>
      <c r="E4687" s="6">
        <v>45108</v>
      </c>
      <c r="F4687" s="5">
        <v>429.92</v>
      </c>
      <c r="G4687" s="5" t="s">
        <v>84</v>
      </c>
      <c r="H4687" s="5" t="s">
        <v>83</v>
      </c>
    </row>
    <row r="4688" spans="1:8" x14ac:dyDescent="0.25">
      <c r="A4688" s="5">
        <v>4687</v>
      </c>
      <c r="B4688" s="5" t="s">
        <v>64</v>
      </c>
      <c r="C4688" s="5" t="s">
        <v>14</v>
      </c>
      <c r="D4688" s="5" t="s">
        <v>29</v>
      </c>
      <c r="E4688" s="6">
        <v>44909</v>
      </c>
      <c r="F4688" s="5">
        <v>793.51</v>
      </c>
      <c r="G4688" s="5" t="s">
        <v>81</v>
      </c>
      <c r="H4688" s="6">
        <v>44927</v>
      </c>
    </row>
    <row r="4689" spans="1:8" x14ac:dyDescent="0.25">
      <c r="A4689" s="5">
        <v>4688</v>
      </c>
      <c r="B4689" s="5" t="s">
        <v>36</v>
      </c>
      <c r="C4689" s="5" t="s">
        <v>2</v>
      </c>
      <c r="D4689" s="5" t="s">
        <v>28</v>
      </c>
      <c r="E4689" s="6">
        <v>45501</v>
      </c>
      <c r="F4689" s="5">
        <v>598.48</v>
      </c>
      <c r="G4689" s="5" t="s">
        <v>82</v>
      </c>
      <c r="H4689" s="5" t="s">
        <v>83</v>
      </c>
    </row>
    <row r="4690" spans="1:8" x14ac:dyDescent="0.25">
      <c r="A4690" s="5">
        <v>4689</v>
      </c>
      <c r="B4690" s="5" t="s">
        <v>44</v>
      </c>
      <c r="C4690" s="5" t="s">
        <v>7</v>
      </c>
      <c r="D4690" s="5" t="s">
        <v>20</v>
      </c>
      <c r="E4690" s="6">
        <v>44970</v>
      </c>
      <c r="F4690" s="5">
        <v>826.33</v>
      </c>
      <c r="G4690" s="5" t="s">
        <v>84</v>
      </c>
      <c r="H4690" s="5" t="s">
        <v>83</v>
      </c>
    </row>
    <row r="4691" spans="1:8" x14ac:dyDescent="0.25">
      <c r="A4691" s="5">
        <v>4690</v>
      </c>
      <c r="B4691" s="5" t="s">
        <v>74</v>
      </c>
      <c r="C4691" s="5" t="s">
        <v>9</v>
      </c>
      <c r="D4691" s="5" t="s">
        <v>29</v>
      </c>
      <c r="E4691" s="6">
        <v>45430</v>
      </c>
      <c r="F4691" s="5">
        <v>566.95000000000005</v>
      </c>
      <c r="G4691" s="5" t="s">
        <v>81</v>
      </c>
      <c r="H4691" s="6">
        <v>45440</v>
      </c>
    </row>
    <row r="4692" spans="1:8" x14ac:dyDescent="0.25">
      <c r="A4692" s="5">
        <v>4691</v>
      </c>
      <c r="B4692" s="5" t="s">
        <v>60</v>
      </c>
      <c r="C4692" s="5" t="s">
        <v>13</v>
      </c>
      <c r="D4692" s="5" t="s">
        <v>24</v>
      </c>
      <c r="E4692" s="6">
        <v>45075</v>
      </c>
      <c r="F4692" s="5">
        <v>530.92999999999995</v>
      </c>
      <c r="G4692" s="5" t="s">
        <v>82</v>
      </c>
      <c r="H4692" s="5" t="s">
        <v>83</v>
      </c>
    </row>
    <row r="4693" spans="1:8" x14ac:dyDescent="0.25">
      <c r="A4693" s="5">
        <v>4692</v>
      </c>
      <c r="B4693" s="5" t="s">
        <v>74</v>
      </c>
      <c r="C4693" s="5" t="s">
        <v>11</v>
      </c>
      <c r="D4693" s="5" t="s">
        <v>32</v>
      </c>
      <c r="E4693" s="6">
        <v>45119</v>
      </c>
      <c r="F4693" s="5">
        <v>443.85</v>
      </c>
      <c r="G4693" s="5" t="s">
        <v>82</v>
      </c>
      <c r="H4693" s="5" t="s">
        <v>83</v>
      </c>
    </row>
    <row r="4694" spans="1:8" x14ac:dyDescent="0.25">
      <c r="A4694" s="5">
        <v>4693</v>
      </c>
      <c r="B4694" s="5" t="s">
        <v>60</v>
      </c>
      <c r="C4694" s="5" t="s">
        <v>2</v>
      </c>
      <c r="D4694" s="5" t="s">
        <v>24</v>
      </c>
      <c r="E4694" s="6">
        <v>44812</v>
      </c>
      <c r="F4694" s="5">
        <v>600.16999999999996</v>
      </c>
      <c r="G4694" s="5" t="s">
        <v>81</v>
      </c>
      <c r="H4694" s="6">
        <v>44813</v>
      </c>
    </row>
    <row r="4695" spans="1:8" x14ac:dyDescent="0.25">
      <c r="A4695" s="5">
        <v>4694</v>
      </c>
      <c r="B4695" s="5" t="s">
        <v>70</v>
      </c>
      <c r="C4695" s="5" t="s">
        <v>15</v>
      </c>
      <c r="D4695" s="5" t="s">
        <v>31</v>
      </c>
      <c r="E4695" s="6">
        <v>45422</v>
      </c>
      <c r="F4695" s="5">
        <v>483.12</v>
      </c>
      <c r="G4695" s="5" t="s">
        <v>81</v>
      </c>
      <c r="H4695" s="6">
        <v>45442</v>
      </c>
    </row>
    <row r="4696" spans="1:8" x14ac:dyDescent="0.25">
      <c r="A4696" s="5">
        <v>4695</v>
      </c>
      <c r="B4696" s="5" t="s">
        <v>42</v>
      </c>
      <c r="C4696" s="5" t="s">
        <v>5</v>
      </c>
      <c r="D4696" s="5" t="s">
        <v>32</v>
      </c>
      <c r="E4696" s="6">
        <v>45391</v>
      </c>
      <c r="F4696" s="5">
        <v>768.68</v>
      </c>
      <c r="G4696" s="5" t="s">
        <v>84</v>
      </c>
      <c r="H4696" s="5" t="s">
        <v>83</v>
      </c>
    </row>
    <row r="4697" spans="1:8" x14ac:dyDescent="0.25">
      <c r="A4697" s="5">
        <v>4696</v>
      </c>
      <c r="B4697" s="5" t="s">
        <v>58</v>
      </c>
      <c r="C4697" s="5" t="s">
        <v>4</v>
      </c>
      <c r="D4697" s="5" t="s">
        <v>28</v>
      </c>
      <c r="E4697" s="6">
        <v>45429</v>
      </c>
      <c r="F4697" s="5">
        <v>196.27</v>
      </c>
      <c r="G4697" s="5" t="s">
        <v>84</v>
      </c>
      <c r="H4697" s="5" t="s">
        <v>83</v>
      </c>
    </row>
    <row r="4698" spans="1:8" x14ac:dyDescent="0.25">
      <c r="A4698" s="5">
        <v>4697</v>
      </c>
      <c r="B4698" s="5" t="s">
        <v>54</v>
      </c>
      <c r="C4698" s="5" t="s">
        <v>10</v>
      </c>
      <c r="D4698" s="5" t="s">
        <v>28</v>
      </c>
      <c r="E4698" s="6">
        <v>45042</v>
      </c>
      <c r="F4698" s="5">
        <v>403.65</v>
      </c>
      <c r="G4698" s="5" t="s">
        <v>81</v>
      </c>
      <c r="H4698" s="6">
        <v>45048</v>
      </c>
    </row>
    <row r="4699" spans="1:8" x14ac:dyDescent="0.25">
      <c r="A4699" s="5">
        <v>4698</v>
      </c>
      <c r="B4699" s="5" t="s">
        <v>48</v>
      </c>
      <c r="C4699" s="5" t="s">
        <v>5</v>
      </c>
      <c r="D4699" s="5" t="s">
        <v>22</v>
      </c>
      <c r="E4699" s="6">
        <v>45136</v>
      </c>
      <c r="F4699" s="5">
        <v>512.91999999999996</v>
      </c>
      <c r="G4699" s="5" t="s">
        <v>82</v>
      </c>
      <c r="H4699" s="5" t="s">
        <v>83</v>
      </c>
    </row>
    <row r="4700" spans="1:8" x14ac:dyDescent="0.25">
      <c r="A4700" s="5">
        <v>4699</v>
      </c>
      <c r="B4700" s="5" t="s">
        <v>68</v>
      </c>
      <c r="C4700" s="5" t="s">
        <v>7</v>
      </c>
      <c r="D4700" s="5" t="s">
        <v>22</v>
      </c>
      <c r="E4700" s="6">
        <v>45404</v>
      </c>
      <c r="F4700" s="5">
        <v>387.45</v>
      </c>
      <c r="G4700" s="5" t="s">
        <v>82</v>
      </c>
      <c r="H4700" s="5" t="s">
        <v>83</v>
      </c>
    </row>
    <row r="4701" spans="1:8" x14ac:dyDescent="0.25">
      <c r="A4701" s="5">
        <v>4700</v>
      </c>
      <c r="B4701" s="5" t="s">
        <v>58</v>
      </c>
      <c r="C4701" s="5" t="s">
        <v>9</v>
      </c>
      <c r="D4701" s="5" t="s">
        <v>20</v>
      </c>
      <c r="E4701" s="6">
        <v>44939</v>
      </c>
      <c r="F4701" s="5">
        <v>249.19</v>
      </c>
      <c r="G4701" s="5" t="s">
        <v>81</v>
      </c>
      <c r="H4701" s="6">
        <v>44949</v>
      </c>
    </row>
    <row r="4702" spans="1:8" x14ac:dyDescent="0.25">
      <c r="A4702" s="5">
        <v>4701</v>
      </c>
      <c r="B4702" s="5" t="s">
        <v>36</v>
      </c>
      <c r="C4702" s="5" t="s">
        <v>7</v>
      </c>
      <c r="D4702" s="5" t="s">
        <v>24</v>
      </c>
      <c r="E4702" s="6">
        <v>44807</v>
      </c>
      <c r="F4702" s="5">
        <v>746.69</v>
      </c>
      <c r="G4702" s="5" t="s">
        <v>84</v>
      </c>
      <c r="H4702" s="5" t="s">
        <v>83</v>
      </c>
    </row>
    <row r="4703" spans="1:8" x14ac:dyDescent="0.25">
      <c r="A4703" s="5">
        <v>4702</v>
      </c>
      <c r="B4703" s="5" t="s">
        <v>38</v>
      </c>
      <c r="C4703" s="5" t="s">
        <v>9</v>
      </c>
      <c r="D4703" s="5" t="s">
        <v>29</v>
      </c>
      <c r="E4703" s="6">
        <v>45247</v>
      </c>
      <c r="F4703" s="5">
        <v>666.51</v>
      </c>
      <c r="G4703" s="5" t="s">
        <v>81</v>
      </c>
      <c r="H4703" s="6">
        <v>45257</v>
      </c>
    </row>
    <row r="4704" spans="1:8" x14ac:dyDescent="0.25">
      <c r="A4704" s="5">
        <v>4703</v>
      </c>
      <c r="B4704" s="5" t="s">
        <v>56</v>
      </c>
      <c r="C4704" s="5" t="s">
        <v>15</v>
      </c>
      <c r="D4704" s="5" t="s">
        <v>29</v>
      </c>
      <c r="E4704" s="6">
        <v>45330</v>
      </c>
      <c r="F4704" s="5">
        <v>432.68</v>
      </c>
      <c r="G4704" s="5" t="s">
        <v>84</v>
      </c>
      <c r="H4704" s="5" t="s">
        <v>83</v>
      </c>
    </row>
    <row r="4705" spans="1:8" x14ac:dyDescent="0.25">
      <c r="A4705" s="5">
        <v>4704</v>
      </c>
      <c r="B4705" s="5" t="s">
        <v>48</v>
      </c>
      <c r="C4705" s="5" t="s">
        <v>13</v>
      </c>
      <c r="D4705" s="5" t="s">
        <v>24</v>
      </c>
      <c r="E4705" s="6">
        <v>45393</v>
      </c>
      <c r="F4705" s="5">
        <v>107.29</v>
      </c>
      <c r="G4705" s="5" t="s">
        <v>82</v>
      </c>
      <c r="H4705" s="5" t="s">
        <v>83</v>
      </c>
    </row>
    <row r="4706" spans="1:8" x14ac:dyDescent="0.25">
      <c r="A4706" s="5">
        <v>4705</v>
      </c>
      <c r="B4706" s="5" t="s">
        <v>48</v>
      </c>
      <c r="C4706" s="5" t="s">
        <v>2</v>
      </c>
      <c r="D4706" s="5" t="s">
        <v>31</v>
      </c>
      <c r="E4706" s="6">
        <v>44980</v>
      </c>
      <c r="F4706" s="5">
        <v>320.10000000000002</v>
      </c>
      <c r="G4706" s="5" t="s">
        <v>84</v>
      </c>
      <c r="H4706" s="5" t="s">
        <v>83</v>
      </c>
    </row>
    <row r="4707" spans="1:8" x14ac:dyDescent="0.25">
      <c r="A4707" s="5">
        <v>4706</v>
      </c>
      <c r="B4707" s="5" t="s">
        <v>72</v>
      </c>
      <c r="C4707" s="5" t="s">
        <v>13</v>
      </c>
      <c r="D4707" s="5" t="s">
        <v>22</v>
      </c>
      <c r="E4707" s="6">
        <v>45344</v>
      </c>
      <c r="F4707" s="5">
        <v>856.82</v>
      </c>
      <c r="G4707" s="5" t="s">
        <v>81</v>
      </c>
      <c r="H4707" s="6">
        <v>45359</v>
      </c>
    </row>
    <row r="4708" spans="1:8" x14ac:dyDescent="0.25">
      <c r="A4708" s="5">
        <v>4707</v>
      </c>
      <c r="B4708" s="5" t="s">
        <v>72</v>
      </c>
      <c r="C4708" s="5" t="s">
        <v>11</v>
      </c>
      <c r="D4708" s="5" t="s">
        <v>28</v>
      </c>
      <c r="E4708" s="6">
        <v>45136</v>
      </c>
      <c r="F4708" s="5">
        <v>451.08</v>
      </c>
      <c r="G4708" s="5" t="s">
        <v>84</v>
      </c>
      <c r="H4708" s="5" t="s">
        <v>83</v>
      </c>
    </row>
    <row r="4709" spans="1:8" x14ac:dyDescent="0.25">
      <c r="A4709" s="5">
        <v>4708</v>
      </c>
      <c r="B4709" s="5" t="s">
        <v>60</v>
      </c>
      <c r="C4709" s="5" t="s">
        <v>15</v>
      </c>
      <c r="D4709" s="5" t="s">
        <v>26</v>
      </c>
      <c r="E4709" s="6">
        <v>45410</v>
      </c>
      <c r="F4709" s="5">
        <v>117.34</v>
      </c>
      <c r="G4709" s="5" t="s">
        <v>82</v>
      </c>
      <c r="H4709" s="5" t="s">
        <v>83</v>
      </c>
    </row>
    <row r="4710" spans="1:8" x14ac:dyDescent="0.25">
      <c r="A4710" s="5">
        <v>4709</v>
      </c>
      <c r="B4710" s="5" t="s">
        <v>54</v>
      </c>
      <c r="C4710" s="5" t="s">
        <v>5</v>
      </c>
      <c r="D4710" s="5" t="s">
        <v>33</v>
      </c>
      <c r="E4710" s="6">
        <v>45304</v>
      </c>
      <c r="F4710" s="5">
        <v>795.2</v>
      </c>
      <c r="G4710" s="5" t="s">
        <v>81</v>
      </c>
      <c r="H4710" s="6">
        <v>45308</v>
      </c>
    </row>
    <row r="4711" spans="1:8" x14ac:dyDescent="0.25">
      <c r="A4711" s="5">
        <v>4710</v>
      </c>
      <c r="B4711" s="5" t="s">
        <v>72</v>
      </c>
      <c r="C4711" s="5" t="s">
        <v>14</v>
      </c>
      <c r="D4711" s="5" t="s">
        <v>32</v>
      </c>
      <c r="E4711" s="6">
        <v>45090</v>
      </c>
      <c r="F4711" s="5">
        <v>419.09</v>
      </c>
      <c r="G4711" s="5" t="s">
        <v>84</v>
      </c>
      <c r="H4711" s="5" t="s">
        <v>83</v>
      </c>
    </row>
    <row r="4712" spans="1:8" x14ac:dyDescent="0.25">
      <c r="A4712" s="5">
        <v>4711</v>
      </c>
      <c r="B4712" s="5" t="s">
        <v>42</v>
      </c>
      <c r="C4712" s="5" t="s">
        <v>9</v>
      </c>
      <c r="D4712" s="5" t="s">
        <v>22</v>
      </c>
      <c r="E4712" s="6">
        <v>44835</v>
      </c>
      <c r="F4712" s="5">
        <v>920.58</v>
      </c>
      <c r="G4712" s="5" t="s">
        <v>84</v>
      </c>
      <c r="H4712" s="5" t="s">
        <v>83</v>
      </c>
    </row>
    <row r="4713" spans="1:8" x14ac:dyDescent="0.25">
      <c r="A4713" s="5">
        <v>4712</v>
      </c>
      <c r="B4713" s="5" t="s">
        <v>42</v>
      </c>
      <c r="C4713" s="5" t="s">
        <v>4</v>
      </c>
      <c r="D4713" s="5" t="s">
        <v>24</v>
      </c>
      <c r="E4713" s="6">
        <v>45505</v>
      </c>
      <c r="F4713" s="5">
        <v>376.53</v>
      </c>
      <c r="G4713" s="5" t="s">
        <v>81</v>
      </c>
      <c r="H4713" s="6">
        <v>45507</v>
      </c>
    </row>
    <row r="4714" spans="1:8" x14ac:dyDescent="0.25">
      <c r="A4714" s="5">
        <v>4713</v>
      </c>
      <c r="B4714" s="5" t="s">
        <v>50</v>
      </c>
      <c r="C4714" s="5" t="s">
        <v>7</v>
      </c>
      <c r="D4714" s="5" t="s">
        <v>22</v>
      </c>
      <c r="E4714" s="6">
        <v>45251</v>
      </c>
      <c r="F4714" s="5">
        <v>126.81</v>
      </c>
      <c r="G4714" s="5" t="s">
        <v>84</v>
      </c>
      <c r="H4714" s="5" t="s">
        <v>83</v>
      </c>
    </row>
    <row r="4715" spans="1:8" x14ac:dyDescent="0.25">
      <c r="A4715" s="5">
        <v>4714</v>
      </c>
      <c r="B4715" s="5" t="s">
        <v>44</v>
      </c>
      <c r="C4715" s="5" t="s">
        <v>5</v>
      </c>
      <c r="D4715" s="5" t="s">
        <v>22</v>
      </c>
      <c r="E4715" s="6">
        <v>45279</v>
      </c>
      <c r="F4715" s="5">
        <v>194.42</v>
      </c>
      <c r="G4715" s="5" t="s">
        <v>84</v>
      </c>
      <c r="H4715" s="5" t="s">
        <v>83</v>
      </c>
    </row>
    <row r="4716" spans="1:8" x14ac:dyDescent="0.25">
      <c r="A4716" s="5">
        <v>4715</v>
      </c>
      <c r="B4716" s="5" t="s">
        <v>74</v>
      </c>
      <c r="C4716" s="5" t="s">
        <v>7</v>
      </c>
      <c r="D4716" s="5" t="s">
        <v>20</v>
      </c>
      <c r="E4716" s="6">
        <v>44882</v>
      </c>
      <c r="F4716" s="5">
        <v>346.59</v>
      </c>
      <c r="G4716" s="5" t="s">
        <v>84</v>
      </c>
      <c r="H4716" s="5" t="s">
        <v>83</v>
      </c>
    </row>
    <row r="4717" spans="1:8" x14ac:dyDescent="0.25">
      <c r="A4717" s="5">
        <v>4716</v>
      </c>
      <c r="B4717" s="5" t="s">
        <v>74</v>
      </c>
      <c r="C4717" s="5" t="s">
        <v>11</v>
      </c>
      <c r="D4717" s="5" t="s">
        <v>33</v>
      </c>
      <c r="E4717" s="6">
        <v>45235</v>
      </c>
      <c r="F4717" s="5">
        <v>137.24</v>
      </c>
      <c r="G4717" s="5" t="s">
        <v>81</v>
      </c>
      <c r="H4717" s="6">
        <v>45247</v>
      </c>
    </row>
    <row r="4718" spans="1:8" x14ac:dyDescent="0.25">
      <c r="A4718" s="5">
        <v>4717</v>
      </c>
      <c r="B4718" s="5" t="s">
        <v>74</v>
      </c>
      <c r="C4718" s="5" t="s">
        <v>5</v>
      </c>
      <c r="D4718" s="5" t="s">
        <v>30</v>
      </c>
      <c r="E4718" s="6">
        <v>45328</v>
      </c>
      <c r="F4718" s="5">
        <v>426.54</v>
      </c>
      <c r="G4718" s="5" t="s">
        <v>82</v>
      </c>
      <c r="H4718" s="5" t="s">
        <v>83</v>
      </c>
    </row>
    <row r="4719" spans="1:8" x14ac:dyDescent="0.25">
      <c r="A4719" s="5">
        <v>4718</v>
      </c>
      <c r="B4719" s="5" t="s">
        <v>54</v>
      </c>
      <c r="C4719" s="5" t="s">
        <v>2</v>
      </c>
      <c r="D4719" s="5" t="s">
        <v>28</v>
      </c>
      <c r="E4719" s="6">
        <v>45121</v>
      </c>
      <c r="F4719" s="5">
        <v>147.26</v>
      </c>
      <c r="G4719" s="5" t="s">
        <v>82</v>
      </c>
      <c r="H4719" s="5" t="s">
        <v>83</v>
      </c>
    </row>
    <row r="4720" spans="1:8" x14ac:dyDescent="0.25">
      <c r="A4720" s="5">
        <v>4719</v>
      </c>
      <c r="B4720" s="5" t="s">
        <v>56</v>
      </c>
      <c r="C4720" s="5" t="s">
        <v>4</v>
      </c>
      <c r="D4720" s="5" t="s">
        <v>32</v>
      </c>
      <c r="E4720" s="6">
        <v>45143</v>
      </c>
      <c r="F4720" s="5">
        <v>204.31</v>
      </c>
      <c r="G4720" s="5" t="s">
        <v>81</v>
      </c>
      <c r="H4720" s="6">
        <v>45145</v>
      </c>
    </row>
    <row r="4721" spans="1:8" x14ac:dyDescent="0.25">
      <c r="A4721" s="5">
        <v>4720</v>
      </c>
      <c r="B4721" s="5" t="s">
        <v>44</v>
      </c>
      <c r="C4721" s="5" t="s">
        <v>2</v>
      </c>
      <c r="D4721" s="5" t="s">
        <v>30</v>
      </c>
      <c r="E4721" s="6">
        <v>45408</v>
      </c>
      <c r="F4721" s="5">
        <v>642.14</v>
      </c>
      <c r="G4721" s="5" t="s">
        <v>81</v>
      </c>
      <c r="H4721" s="6">
        <v>45409</v>
      </c>
    </row>
    <row r="4722" spans="1:8" x14ac:dyDescent="0.25">
      <c r="A4722" s="5">
        <v>4721</v>
      </c>
      <c r="B4722" s="5" t="s">
        <v>38</v>
      </c>
      <c r="C4722" s="5" t="s">
        <v>15</v>
      </c>
      <c r="D4722" s="5" t="s">
        <v>24</v>
      </c>
      <c r="E4722" s="6">
        <v>44908</v>
      </c>
      <c r="F4722" s="5">
        <v>980.47</v>
      </c>
      <c r="G4722" s="5" t="s">
        <v>81</v>
      </c>
      <c r="H4722" s="6">
        <v>44928</v>
      </c>
    </row>
    <row r="4723" spans="1:8" x14ac:dyDescent="0.25">
      <c r="A4723" s="5">
        <v>4722</v>
      </c>
      <c r="B4723" s="5" t="s">
        <v>62</v>
      </c>
      <c r="C4723" s="5" t="s">
        <v>5</v>
      </c>
      <c r="D4723" s="5" t="s">
        <v>28</v>
      </c>
      <c r="E4723" s="6">
        <v>45338</v>
      </c>
      <c r="F4723" s="5">
        <v>387.25</v>
      </c>
      <c r="G4723" s="5" t="s">
        <v>82</v>
      </c>
      <c r="H4723" s="5" t="s">
        <v>83</v>
      </c>
    </row>
    <row r="4724" spans="1:8" x14ac:dyDescent="0.25">
      <c r="A4724" s="5">
        <v>4723</v>
      </c>
      <c r="B4724" s="5" t="s">
        <v>60</v>
      </c>
      <c r="C4724" s="5" t="s">
        <v>10</v>
      </c>
      <c r="D4724" s="5" t="s">
        <v>29</v>
      </c>
      <c r="E4724" s="6">
        <v>44872</v>
      </c>
      <c r="F4724" s="5">
        <v>213.95</v>
      </c>
      <c r="G4724" s="5" t="s">
        <v>82</v>
      </c>
      <c r="H4724" s="5" t="s">
        <v>83</v>
      </c>
    </row>
    <row r="4725" spans="1:8" x14ac:dyDescent="0.25">
      <c r="A4725" s="5">
        <v>4724</v>
      </c>
      <c r="B4725" s="5" t="s">
        <v>52</v>
      </c>
      <c r="C4725" s="5" t="s">
        <v>10</v>
      </c>
      <c r="D4725" s="5" t="s">
        <v>33</v>
      </c>
      <c r="E4725" s="6">
        <v>45458</v>
      </c>
      <c r="F4725" s="5">
        <v>104.56</v>
      </c>
      <c r="G4725" s="5" t="s">
        <v>81</v>
      </c>
      <c r="H4725" s="6">
        <v>45464</v>
      </c>
    </row>
    <row r="4726" spans="1:8" x14ac:dyDescent="0.25">
      <c r="A4726" s="5">
        <v>4725</v>
      </c>
      <c r="B4726" s="5" t="s">
        <v>60</v>
      </c>
      <c r="C4726" s="5" t="s">
        <v>4</v>
      </c>
      <c r="D4726" s="5" t="s">
        <v>22</v>
      </c>
      <c r="E4726" s="6">
        <v>44929</v>
      </c>
      <c r="F4726" s="5">
        <v>860.26</v>
      </c>
      <c r="G4726" s="5" t="s">
        <v>81</v>
      </c>
      <c r="H4726" s="6">
        <v>44931</v>
      </c>
    </row>
    <row r="4727" spans="1:8" x14ac:dyDescent="0.25">
      <c r="A4727" s="5">
        <v>4726</v>
      </c>
      <c r="B4727" s="5" t="s">
        <v>48</v>
      </c>
      <c r="C4727" s="5" t="s">
        <v>11</v>
      </c>
      <c r="D4727" s="5" t="s">
        <v>33</v>
      </c>
      <c r="E4727" s="6">
        <v>45373</v>
      </c>
      <c r="F4727" s="5">
        <v>133.72</v>
      </c>
      <c r="G4727" s="5" t="s">
        <v>81</v>
      </c>
      <c r="H4727" s="6">
        <v>45385</v>
      </c>
    </row>
    <row r="4728" spans="1:8" x14ac:dyDescent="0.25">
      <c r="A4728" s="5">
        <v>4727</v>
      </c>
      <c r="B4728" s="5" t="s">
        <v>46</v>
      </c>
      <c r="C4728" s="5" t="s">
        <v>5</v>
      </c>
      <c r="D4728" s="5" t="s">
        <v>20</v>
      </c>
      <c r="E4728" s="6">
        <v>44806</v>
      </c>
      <c r="F4728" s="5">
        <v>826.61</v>
      </c>
      <c r="G4728" s="5" t="s">
        <v>84</v>
      </c>
      <c r="H4728" s="5" t="s">
        <v>83</v>
      </c>
    </row>
    <row r="4729" spans="1:8" x14ac:dyDescent="0.25">
      <c r="A4729" s="5">
        <v>4728</v>
      </c>
      <c r="B4729" s="5" t="s">
        <v>56</v>
      </c>
      <c r="C4729" s="5" t="s">
        <v>13</v>
      </c>
      <c r="D4729" s="5" t="s">
        <v>28</v>
      </c>
      <c r="E4729" s="6">
        <v>44969</v>
      </c>
      <c r="F4729" s="5">
        <v>217.26</v>
      </c>
      <c r="G4729" s="5" t="s">
        <v>82</v>
      </c>
      <c r="H4729" s="5" t="s">
        <v>83</v>
      </c>
    </row>
    <row r="4730" spans="1:8" x14ac:dyDescent="0.25">
      <c r="A4730" s="5">
        <v>4729</v>
      </c>
      <c r="B4730" s="5" t="s">
        <v>56</v>
      </c>
      <c r="C4730" s="5" t="s">
        <v>11</v>
      </c>
      <c r="D4730" s="5" t="s">
        <v>24</v>
      </c>
      <c r="E4730" s="6">
        <v>45491</v>
      </c>
      <c r="F4730" s="5">
        <v>654.51</v>
      </c>
      <c r="G4730" s="5" t="s">
        <v>81</v>
      </c>
      <c r="H4730" s="6">
        <v>45503</v>
      </c>
    </row>
    <row r="4731" spans="1:8" x14ac:dyDescent="0.25">
      <c r="A4731" s="5">
        <v>4730</v>
      </c>
      <c r="B4731" s="5" t="s">
        <v>60</v>
      </c>
      <c r="C4731" s="5" t="s">
        <v>10</v>
      </c>
      <c r="D4731" s="5" t="s">
        <v>33</v>
      </c>
      <c r="E4731" s="6">
        <v>45093</v>
      </c>
      <c r="F4731" s="5">
        <v>773.04</v>
      </c>
      <c r="G4731" s="5" t="s">
        <v>82</v>
      </c>
      <c r="H4731" s="5" t="s">
        <v>83</v>
      </c>
    </row>
    <row r="4732" spans="1:8" x14ac:dyDescent="0.25">
      <c r="A4732" s="5">
        <v>4731</v>
      </c>
      <c r="B4732" s="5" t="s">
        <v>40</v>
      </c>
      <c r="C4732" s="5" t="s">
        <v>4</v>
      </c>
      <c r="D4732" s="5" t="s">
        <v>22</v>
      </c>
      <c r="E4732" s="6">
        <v>45097</v>
      </c>
      <c r="F4732" s="5">
        <v>915.6</v>
      </c>
      <c r="G4732" s="5" t="s">
        <v>82</v>
      </c>
      <c r="H4732" s="5" t="s">
        <v>83</v>
      </c>
    </row>
    <row r="4733" spans="1:8" x14ac:dyDescent="0.25">
      <c r="A4733" s="5">
        <v>4732</v>
      </c>
      <c r="B4733" s="5" t="s">
        <v>40</v>
      </c>
      <c r="C4733" s="5" t="s">
        <v>15</v>
      </c>
      <c r="D4733" s="5" t="s">
        <v>26</v>
      </c>
      <c r="E4733" s="6">
        <v>45163</v>
      </c>
      <c r="F4733" s="5">
        <v>124.28</v>
      </c>
      <c r="G4733" s="5" t="s">
        <v>84</v>
      </c>
      <c r="H4733" s="5" t="s">
        <v>83</v>
      </c>
    </row>
    <row r="4734" spans="1:8" x14ac:dyDescent="0.25">
      <c r="A4734" s="5">
        <v>4733</v>
      </c>
      <c r="B4734" s="5" t="s">
        <v>70</v>
      </c>
      <c r="C4734" s="5" t="s">
        <v>2</v>
      </c>
      <c r="D4734" s="5" t="s">
        <v>26</v>
      </c>
      <c r="E4734" s="6">
        <v>45266</v>
      </c>
      <c r="F4734" s="5">
        <v>975.66</v>
      </c>
      <c r="G4734" s="5" t="s">
        <v>82</v>
      </c>
      <c r="H4734" s="5" t="s">
        <v>83</v>
      </c>
    </row>
    <row r="4735" spans="1:8" x14ac:dyDescent="0.25">
      <c r="A4735" s="5">
        <v>4734</v>
      </c>
      <c r="B4735" s="5" t="s">
        <v>50</v>
      </c>
      <c r="C4735" s="5" t="s">
        <v>5</v>
      </c>
      <c r="D4735" s="5" t="s">
        <v>29</v>
      </c>
      <c r="E4735" s="6">
        <v>45094</v>
      </c>
      <c r="F4735" s="5">
        <v>835.29</v>
      </c>
      <c r="G4735" s="5" t="s">
        <v>84</v>
      </c>
      <c r="H4735" s="5" t="s">
        <v>83</v>
      </c>
    </row>
    <row r="4736" spans="1:8" x14ac:dyDescent="0.25">
      <c r="A4736" s="5">
        <v>4735</v>
      </c>
      <c r="B4736" s="5" t="s">
        <v>54</v>
      </c>
      <c r="C4736" s="5" t="s">
        <v>9</v>
      </c>
      <c r="D4736" s="5" t="s">
        <v>24</v>
      </c>
      <c r="E4736" s="6">
        <v>44871</v>
      </c>
      <c r="F4736" s="5">
        <v>253.39</v>
      </c>
      <c r="G4736" s="5" t="s">
        <v>82</v>
      </c>
      <c r="H4736" s="5" t="s">
        <v>83</v>
      </c>
    </row>
    <row r="4737" spans="1:8" x14ac:dyDescent="0.25">
      <c r="A4737" s="5">
        <v>4736</v>
      </c>
      <c r="B4737" s="5" t="s">
        <v>68</v>
      </c>
      <c r="C4737" s="5" t="s">
        <v>5</v>
      </c>
      <c r="D4737" s="5" t="s">
        <v>20</v>
      </c>
      <c r="E4737" s="6">
        <v>45094</v>
      </c>
      <c r="F4737" s="5">
        <v>666.42</v>
      </c>
      <c r="G4737" s="5" t="s">
        <v>82</v>
      </c>
      <c r="H4737" s="5" t="s">
        <v>83</v>
      </c>
    </row>
    <row r="4738" spans="1:8" x14ac:dyDescent="0.25">
      <c r="A4738" s="5">
        <v>4737</v>
      </c>
      <c r="B4738" s="5" t="s">
        <v>56</v>
      </c>
      <c r="C4738" s="5" t="s">
        <v>7</v>
      </c>
      <c r="D4738" s="5" t="s">
        <v>22</v>
      </c>
      <c r="E4738" s="6">
        <v>45161</v>
      </c>
      <c r="F4738" s="5">
        <v>779.59</v>
      </c>
      <c r="G4738" s="5" t="s">
        <v>82</v>
      </c>
      <c r="H4738" s="5" t="s">
        <v>83</v>
      </c>
    </row>
    <row r="4739" spans="1:8" x14ac:dyDescent="0.25">
      <c r="A4739" s="5">
        <v>4738</v>
      </c>
      <c r="B4739" s="5" t="s">
        <v>58</v>
      </c>
      <c r="C4739" s="5" t="s">
        <v>10</v>
      </c>
      <c r="D4739" s="5" t="s">
        <v>24</v>
      </c>
      <c r="E4739" s="6">
        <v>45325</v>
      </c>
      <c r="F4739" s="5">
        <v>899.26</v>
      </c>
      <c r="G4739" s="5" t="s">
        <v>84</v>
      </c>
      <c r="H4739" s="5" t="s">
        <v>83</v>
      </c>
    </row>
    <row r="4740" spans="1:8" x14ac:dyDescent="0.25">
      <c r="A4740" s="5">
        <v>4739</v>
      </c>
      <c r="B4740" s="5" t="s">
        <v>58</v>
      </c>
      <c r="C4740" s="5" t="s">
        <v>10</v>
      </c>
      <c r="D4740" s="5" t="s">
        <v>31</v>
      </c>
      <c r="E4740" s="6">
        <v>44935</v>
      </c>
      <c r="F4740" s="5">
        <v>524.66999999999996</v>
      </c>
      <c r="G4740" s="5" t="s">
        <v>81</v>
      </c>
      <c r="H4740" s="6">
        <v>44941</v>
      </c>
    </row>
    <row r="4741" spans="1:8" x14ac:dyDescent="0.25">
      <c r="A4741" s="5">
        <v>4740</v>
      </c>
      <c r="B4741" s="5" t="s">
        <v>68</v>
      </c>
      <c r="C4741" s="5" t="s">
        <v>2</v>
      </c>
      <c r="D4741" s="5" t="s">
        <v>32</v>
      </c>
      <c r="E4741" s="6">
        <v>45499</v>
      </c>
      <c r="F4741" s="5">
        <v>769.55</v>
      </c>
      <c r="G4741" s="5" t="s">
        <v>84</v>
      </c>
      <c r="H4741" s="5" t="s">
        <v>83</v>
      </c>
    </row>
    <row r="4742" spans="1:8" x14ac:dyDescent="0.25">
      <c r="A4742" s="5">
        <v>4741</v>
      </c>
      <c r="B4742" s="5" t="s">
        <v>66</v>
      </c>
      <c r="C4742" s="5" t="s">
        <v>9</v>
      </c>
      <c r="D4742" s="5" t="s">
        <v>29</v>
      </c>
      <c r="E4742" s="6">
        <v>45046</v>
      </c>
      <c r="F4742" s="5">
        <v>499.38</v>
      </c>
      <c r="G4742" s="5" t="s">
        <v>81</v>
      </c>
      <c r="H4742" s="6">
        <v>45056</v>
      </c>
    </row>
    <row r="4743" spans="1:8" x14ac:dyDescent="0.25">
      <c r="A4743" s="5">
        <v>4742</v>
      </c>
      <c r="B4743" s="5" t="s">
        <v>56</v>
      </c>
      <c r="C4743" s="5" t="s">
        <v>5</v>
      </c>
      <c r="D4743" s="5" t="s">
        <v>29</v>
      </c>
      <c r="E4743" s="6">
        <v>45083</v>
      </c>
      <c r="F4743" s="5">
        <v>298.93</v>
      </c>
      <c r="G4743" s="5" t="s">
        <v>82</v>
      </c>
      <c r="H4743" s="5" t="s">
        <v>83</v>
      </c>
    </row>
    <row r="4744" spans="1:8" x14ac:dyDescent="0.25">
      <c r="A4744" s="5">
        <v>4743</v>
      </c>
      <c r="B4744" s="5" t="s">
        <v>72</v>
      </c>
      <c r="C4744" s="5" t="s">
        <v>9</v>
      </c>
      <c r="D4744" s="5" t="s">
        <v>30</v>
      </c>
      <c r="E4744" s="6">
        <v>45261</v>
      </c>
      <c r="F4744" s="5">
        <v>164.99</v>
      </c>
      <c r="G4744" s="5" t="s">
        <v>81</v>
      </c>
      <c r="H4744" s="6">
        <v>45271</v>
      </c>
    </row>
    <row r="4745" spans="1:8" x14ac:dyDescent="0.25">
      <c r="A4745" s="5">
        <v>4744</v>
      </c>
      <c r="B4745" s="5" t="s">
        <v>44</v>
      </c>
      <c r="C4745" s="5" t="s">
        <v>5</v>
      </c>
      <c r="D4745" s="5" t="s">
        <v>31</v>
      </c>
      <c r="E4745" s="6">
        <v>44934</v>
      </c>
      <c r="F4745" s="5">
        <v>136.61000000000001</v>
      </c>
      <c r="G4745" s="5" t="s">
        <v>81</v>
      </c>
      <c r="H4745" s="6">
        <v>44938</v>
      </c>
    </row>
    <row r="4746" spans="1:8" x14ac:dyDescent="0.25">
      <c r="A4746" s="5">
        <v>4745</v>
      </c>
      <c r="B4746" s="5" t="s">
        <v>44</v>
      </c>
      <c r="C4746" s="5" t="s">
        <v>4</v>
      </c>
      <c r="D4746" s="5" t="s">
        <v>30</v>
      </c>
      <c r="E4746" s="6">
        <v>45085</v>
      </c>
      <c r="F4746" s="5">
        <v>726.66</v>
      </c>
      <c r="G4746" s="5" t="s">
        <v>82</v>
      </c>
      <c r="H4746" s="5" t="s">
        <v>83</v>
      </c>
    </row>
    <row r="4747" spans="1:8" x14ac:dyDescent="0.25">
      <c r="A4747" s="5">
        <v>4746</v>
      </c>
      <c r="B4747" s="5" t="s">
        <v>72</v>
      </c>
      <c r="C4747" s="5" t="s">
        <v>5</v>
      </c>
      <c r="D4747" s="5" t="s">
        <v>29</v>
      </c>
      <c r="E4747" s="6">
        <v>44996</v>
      </c>
      <c r="F4747" s="5">
        <v>592.98</v>
      </c>
      <c r="G4747" s="5" t="s">
        <v>82</v>
      </c>
      <c r="H4747" s="5" t="s">
        <v>83</v>
      </c>
    </row>
    <row r="4748" spans="1:8" x14ac:dyDescent="0.25">
      <c r="A4748" s="5">
        <v>4747</v>
      </c>
      <c r="B4748" s="5" t="s">
        <v>46</v>
      </c>
      <c r="C4748" s="5" t="s">
        <v>11</v>
      </c>
      <c r="D4748" s="5" t="s">
        <v>32</v>
      </c>
      <c r="E4748" s="6">
        <v>44817</v>
      </c>
      <c r="F4748" s="5">
        <v>990.97</v>
      </c>
      <c r="G4748" s="5" t="s">
        <v>84</v>
      </c>
      <c r="H4748" s="5" t="s">
        <v>83</v>
      </c>
    </row>
    <row r="4749" spans="1:8" x14ac:dyDescent="0.25">
      <c r="A4749" s="5">
        <v>4748</v>
      </c>
      <c r="B4749" s="5" t="s">
        <v>46</v>
      </c>
      <c r="C4749" s="5" t="s">
        <v>14</v>
      </c>
      <c r="D4749" s="5" t="s">
        <v>28</v>
      </c>
      <c r="E4749" s="6">
        <v>45040</v>
      </c>
      <c r="F4749" s="5">
        <v>518.21</v>
      </c>
      <c r="G4749" s="5" t="s">
        <v>84</v>
      </c>
      <c r="H4749" s="5" t="s">
        <v>83</v>
      </c>
    </row>
    <row r="4750" spans="1:8" x14ac:dyDescent="0.25">
      <c r="A4750" s="5">
        <v>4749</v>
      </c>
      <c r="B4750" s="5" t="s">
        <v>48</v>
      </c>
      <c r="C4750" s="5" t="s">
        <v>15</v>
      </c>
      <c r="D4750" s="5" t="s">
        <v>32</v>
      </c>
      <c r="E4750" s="6">
        <v>44820</v>
      </c>
      <c r="F4750" s="5">
        <v>343.17</v>
      </c>
      <c r="G4750" s="5" t="s">
        <v>82</v>
      </c>
      <c r="H4750" s="5" t="s">
        <v>83</v>
      </c>
    </row>
    <row r="4751" spans="1:8" x14ac:dyDescent="0.25">
      <c r="A4751" s="5">
        <v>4750</v>
      </c>
      <c r="B4751" s="5" t="s">
        <v>40</v>
      </c>
      <c r="C4751" s="5" t="s">
        <v>4</v>
      </c>
      <c r="D4751" s="5" t="s">
        <v>28</v>
      </c>
      <c r="E4751" s="6">
        <v>45196</v>
      </c>
      <c r="F4751" s="5">
        <v>386.68</v>
      </c>
      <c r="G4751" s="5" t="s">
        <v>81</v>
      </c>
      <c r="H4751" s="6">
        <v>45198</v>
      </c>
    </row>
    <row r="4752" spans="1:8" x14ac:dyDescent="0.25">
      <c r="A4752" s="5">
        <v>4751</v>
      </c>
      <c r="B4752" s="5" t="s">
        <v>70</v>
      </c>
      <c r="C4752" s="5" t="s">
        <v>11</v>
      </c>
      <c r="D4752" s="5" t="s">
        <v>32</v>
      </c>
      <c r="E4752" s="6">
        <v>45304</v>
      </c>
      <c r="F4752" s="5">
        <v>290.60000000000002</v>
      </c>
      <c r="G4752" s="5" t="s">
        <v>82</v>
      </c>
      <c r="H4752" s="5" t="s">
        <v>83</v>
      </c>
    </row>
    <row r="4753" spans="1:8" x14ac:dyDescent="0.25">
      <c r="A4753" s="5">
        <v>4752</v>
      </c>
      <c r="B4753" s="5" t="s">
        <v>60</v>
      </c>
      <c r="C4753" s="5" t="s">
        <v>15</v>
      </c>
      <c r="D4753" s="5" t="s">
        <v>33</v>
      </c>
      <c r="E4753" s="6">
        <v>45268</v>
      </c>
      <c r="F4753" s="5">
        <v>620.22</v>
      </c>
      <c r="G4753" s="5" t="s">
        <v>84</v>
      </c>
      <c r="H4753" s="5" t="s">
        <v>83</v>
      </c>
    </row>
    <row r="4754" spans="1:8" x14ac:dyDescent="0.25">
      <c r="A4754" s="5">
        <v>4753</v>
      </c>
      <c r="B4754" s="5" t="s">
        <v>50</v>
      </c>
      <c r="C4754" s="5" t="s">
        <v>9</v>
      </c>
      <c r="D4754" s="5" t="s">
        <v>33</v>
      </c>
      <c r="E4754" s="6">
        <v>45295</v>
      </c>
      <c r="F4754" s="5">
        <v>617.84</v>
      </c>
      <c r="G4754" s="5" t="s">
        <v>82</v>
      </c>
      <c r="H4754" s="5" t="s">
        <v>83</v>
      </c>
    </row>
    <row r="4755" spans="1:8" x14ac:dyDescent="0.25">
      <c r="A4755" s="5">
        <v>4754</v>
      </c>
      <c r="B4755" s="5" t="s">
        <v>36</v>
      </c>
      <c r="C4755" s="5" t="s">
        <v>2</v>
      </c>
      <c r="D4755" s="5" t="s">
        <v>24</v>
      </c>
      <c r="E4755" s="6">
        <v>44879</v>
      </c>
      <c r="F4755" s="5">
        <v>746.09</v>
      </c>
      <c r="G4755" s="5" t="s">
        <v>81</v>
      </c>
      <c r="H4755" s="6">
        <v>44880</v>
      </c>
    </row>
    <row r="4756" spans="1:8" x14ac:dyDescent="0.25">
      <c r="A4756" s="5">
        <v>4755</v>
      </c>
      <c r="B4756" s="5" t="s">
        <v>68</v>
      </c>
      <c r="C4756" s="5" t="s">
        <v>15</v>
      </c>
      <c r="D4756" s="5" t="s">
        <v>22</v>
      </c>
      <c r="E4756" s="6">
        <v>45421</v>
      </c>
      <c r="F4756" s="5">
        <v>869.1</v>
      </c>
      <c r="G4756" s="5" t="s">
        <v>82</v>
      </c>
      <c r="H4756" s="5" t="s">
        <v>83</v>
      </c>
    </row>
    <row r="4757" spans="1:8" x14ac:dyDescent="0.25">
      <c r="A4757" s="5">
        <v>4756</v>
      </c>
      <c r="B4757" s="5" t="s">
        <v>66</v>
      </c>
      <c r="C4757" s="5" t="s">
        <v>13</v>
      </c>
      <c r="D4757" s="5" t="s">
        <v>20</v>
      </c>
      <c r="E4757" s="6">
        <v>45111</v>
      </c>
      <c r="F4757" s="5">
        <v>282.39</v>
      </c>
      <c r="G4757" s="5" t="s">
        <v>84</v>
      </c>
      <c r="H4757" s="5" t="s">
        <v>83</v>
      </c>
    </row>
    <row r="4758" spans="1:8" x14ac:dyDescent="0.25">
      <c r="A4758" s="5">
        <v>4757</v>
      </c>
      <c r="B4758" s="5" t="s">
        <v>56</v>
      </c>
      <c r="C4758" s="5" t="s">
        <v>9</v>
      </c>
      <c r="D4758" s="5" t="s">
        <v>28</v>
      </c>
      <c r="E4758" s="6">
        <v>45277</v>
      </c>
      <c r="F4758" s="5">
        <v>841.89</v>
      </c>
      <c r="G4758" s="5" t="s">
        <v>81</v>
      </c>
      <c r="H4758" s="6">
        <v>45287</v>
      </c>
    </row>
    <row r="4759" spans="1:8" x14ac:dyDescent="0.25">
      <c r="A4759" s="5">
        <v>4758</v>
      </c>
      <c r="B4759" s="5" t="s">
        <v>62</v>
      </c>
      <c r="C4759" s="5" t="s">
        <v>13</v>
      </c>
      <c r="D4759" s="5" t="s">
        <v>24</v>
      </c>
      <c r="E4759" s="6">
        <v>45172</v>
      </c>
      <c r="F4759" s="5">
        <v>939.75</v>
      </c>
      <c r="G4759" s="5" t="s">
        <v>81</v>
      </c>
      <c r="H4759" s="6">
        <v>45187</v>
      </c>
    </row>
    <row r="4760" spans="1:8" x14ac:dyDescent="0.25">
      <c r="A4760" s="5">
        <v>4759</v>
      </c>
      <c r="B4760" s="5" t="s">
        <v>42</v>
      </c>
      <c r="C4760" s="5" t="s">
        <v>2</v>
      </c>
      <c r="D4760" s="5" t="s">
        <v>30</v>
      </c>
      <c r="E4760" s="6">
        <v>45073</v>
      </c>
      <c r="F4760" s="5">
        <v>887.08</v>
      </c>
      <c r="G4760" s="5" t="s">
        <v>81</v>
      </c>
      <c r="H4760" s="6">
        <v>45074</v>
      </c>
    </row>
    <row r="4761" spans="1:8" x14ac:dyDescent="0.25">
      <c r="A4761" s="5">
        <v>4760</v>
      </c>
      <c r="B4761" s="5" t="s">
        <v>74</v>
      </c>
      <c r="C4761" s="5" t="s">
        <v>7</v>
      </c>
      <c r="D4761" s="5" t="s">
        <v>29</v>
      </c>
      <c r="E4761" s="6">
        <v>45312</v>
      </c>
      <c r="F4761" s="5">
        <v>837.13</v>
      </c>
      <c r="G4761" s="5" t="s">
        <v>81</v>
      </c>
      <c r="H4761" s="6">
        <v>45320</v>
      </c>
    </row>
    <row r="4762" spans="1:8" x14ac:dyDescent="0.25">
      <c r="A4762" s="5">
        <v>4761</v>
      </c>
      <c r="B4762" s="5" t="s">
        <v>40</v>
      </c>
      <c r="C4762" s="5" t="s">
        <v>10</v>
      </c>
      <c r="D4762" s="5" t="s">
        <v>20</v>
      </c>
      <c r="E4762" s="6">
        <v>45458</v>
      </c>
      <c r="F4762" s="5">
        <v>848.06</v>
      </c>
      <c r="G4762" s="5" t="s">
        <v>81</v>
      </c>
      <c r="H4762" s="6">
        <v>45464</v>
      </c>
    </row>
    <row r="4763" spans="1:8" x14ac:dyDescent="0.25">
      <c r="A4763" s="5">
        <v>4762</v>
      </c>
      <c r="B4763" s="5" t="s">
        <v>72</v>
      </c>
      <c r="C4763" s="5" t="s">
        <v>2</v>
      </c>
      <c r="D4763" s="5" t="s">
        <v>33</v>
      </c>
      <c r="E4763" s="6">
        <v>44991</v>
      </c>
      <c r="F4763" s="5">
        <v>708.35</v>
      </c>
      <c r="G4763" s="5" t="s">
        <v>81</v>
      </c>
      <c r="H4763" s="6">
        <v>44992</v>
      </c>
    </row>
    <row r="4764" spans="1:8" x14ac:dyDescent="0.25">
      <c r="A4764" s="5">
        <v>4763</v>
      </c>
      <c r="B4764" s="5" t="s">
        <v>62</v>
      </c>
      <c r="C4764" s="5" t="s">
        <v>2</v>
      </c>
      <c r="D4764" s="5" t="s">
        <v>32</v>
      </c>
      <c r="E4764" s="6">
        <v>45488</v>
      </c>
      <c r="F4764" s="5">
        <v>350.26</v>
      </c>
      <c r="G4764" s="5" t="s">
        <v>81</v>
      </c>
      <c r="H4764" s="6">
        <v>45489</v>
      </c>
    </row>
    <row r="4765" spans="1:8" x14ac:dyDescent="0.25">
      <c r="A4765" s="5">
        <v>4764</v>
      </c>
      <c r="B4765" s="5" t="s">
        <v>44</v>
      </c>
      <c r="C4765" s="5" t="s">
        <v>15</v>
      </c>
      <c r="D4765" s="5" t="s">
        <v>33</v>
      </c>
      <c r="E4765" s="6">
        <v>45187</v>
      </c>
      <c r="F4765" s="5">
        <v>687.44</v>
      </c>
      <c r="G4765" s="5" t="s">
        <v>81</v>
      </c>
      <c r="H4765" s="6">
        <v>45207</v>
      </c>
    </row>
    <row r="4766" spans="1:8" x14ac:dyDescent="0.25">
      <c r="A4766" s="5">
        <v>4765</v>
      </c>
      <c r="B4766" s="5" t="s">
        <v>70</v>
      </c>
      <c r="C4766" s="5" t="s">
        <v>5</v>
      </c>
      <c r="D4766" s="5" t="s">
        <v>31</v>
      </c>
      <c r="E4766" s="6">
        <v>44945</v>
      </c>
      <c r="F4766" s="5">
        <v>118.1</v>
      </c>
      <c r="G4766" s="5" t="s">
        <v>82</v>
      </c>
      <c r="H4766" s="5" t="s">
        <v>83</v>
      </c>
    </row>
    <row r="4767" spans="1:8" x14ac:dyDescent="0.25">
      <c r="A4767" s="5">
        <v>4766</v>
      </c>
      <c r="B4767" s="5" t="s">
        <v>70</v>
      </c>
      <c r="C4767" s="5" t="s">
        <v>15</v>
      </c>
      <c r="D4767" s="5" t="s">
        <v>20</v>
      </c>
      <c r="E4767" s="6">
        <v>45375</v>
      </c>
      <c r="F4767" s="5">
        <v>173.39</v>
      </c>
      <c r="G4767" s="5" t="s">
        <v>84</v>
      </c>
      <c r="H4767" s="5" t="s">
        <v>83</v>
      </c>
    </row>
    <row r="4768" spans="1:8" x14ac:dyDescent="0.25">
      <c r="A4768" s="5">
        <v>4767</v>
      </c>
      <c r="B4768" s="5" t="s">
        <v>66</v>
      </c>
      <c r="C4768" s="5" t="s">
        <v>11</v>
      </c>
      <c r="D4768" s="5" t="s">
        <v>30</v>
      </c>
      <c r="E4768" s="6">
        <v>44945</v>
      </c>
      <c r="F4768" s="5">
        <v>653.91</v>
      </c>
      <c r="G4768" s="5" t="s">
        <v>84</v>
      </c>
      <c r="H4768" s="5" t="s">
        <v>83</v>
      </c>
    </row>
    <row r="4769" spans="1:8" x14ac:dyDescent="0.25">
      <c r="A4769" s="5">
        <v>4768</v>
      </c>
      <c r="B4769" s="5" t="s">
        <v>70</v>
      </c>
      <c r="C4769" s="5" t="s">
        <v>2</v>
      </c>
      <c r="D4769" s="5" t="s">
        <v>33</v>
      </c>
      <c r="E4769" s="6">
        <v>45292</v>
      </c>
      <c r="F4769" s="5">
        <v>448.12</v>
      </c>
      <c r="G4769" s="5" t="s">
        <v>82</v>
      </c>
      <c r="H4769" s="5" t="s">
        <v>83</v>
      </c>
    </row>
    <row r="4770" spans="1:8" x14ac:dyDescent="0.25">
      <c r="A4770" s="5">
        <v>4769</v>
      </c>
      <c r="B4770" s="5" t="s">
        <v>48</v>
      </c>
      <c r="C4770" s="5" t="s">
        <v>15</v>
      </c>
      <c r="D4770" s="5" t="s">
        <v>29</v>
      </c>
      <c r="E4770" s="6">
        <v>45088</v>
      </c>
      <c r="F4770" s="5">
        <v>231.95</v>
      </c>
      <c r="G4770" s="5" t="s">
        <v>84</v>
      </c>
      <c r="H4770" s="5" t="s">
        <v>83</v>
      </c>
    </row>
    <row r="4771" spans="1:8" x14ac:dyDescent="0.25">
      <c r="A4771" s="5">
        <v>4770</v>
      </c>
      <c r="B4771" s="5" t="s">
        <v>70</v>
      </c>
      <c r="C4771" s="5" t="s">
        <v>5</v>
      </c>
      <c r="D4771" s="5" t="s">
        <v>30</v>
      </c>
      <c r="E4771" s="6">
        <v>45363</v>
      </c>
      <c r="F4771" s="5">
        <v>611.54</v>
      </c>
      <c r="G4771" s="5" t="s">
        <v>82</v>
      </c>
      <c r="H4771" s="5" t="s">
        <v>83</v>
      </c>
    </row>
    <row r="4772" spans="1:8" x14ac:dyDescent="0.25">
      <c r="A4772" s="5">
        <v>4771</v>
      </c>
      <c r="B4772" s="5" t="s">
        <v>42</v>
      </c>
      <c r="C4772" s="5" t="s">
        <v>4</v>
      </c>
      <c r="D4772" s="5" t="s">
        <v>29</v>
      </c>
      <c r="E4772" s="6">
        <v>44831</v>
      </c>
      <c r="F4772" s="5">
        <v>639.96</v>
      </c>
      <c r="G4772" s="5" t="s">
        <v>82</v>
      </c>
      <c r="H4772" s="5" t="s">
        <v>83</v>
      </c>
    </row>
    <row r="4773" spans="1:8" x14ac:dyDescent="0.25">
      <c r="A4773" s="5">
        <v>4772</v>
      </c>
      <c r="B4773" s="5" t="s">
        <v>38</v>
      </c>
      <c r="C4773" s="5" t="s">
        <v>11</v>
      </c>
      <c r="D4773" s="5" t="s">
        <v>33</v>
      </c>
      <c r="E4773" s="6">
        <v>45072</v>
      </c>
      <c r="F4773" s="5">
        <v>331.83</v>
      </c>
      <c r="G4773" s="5" t="s">
        <v>81</v>
      </c>
      <c r="H4773" s="6">
        <v>45084</v>
      </c>
    </row>
    <row r="4774" spans="1:8" x14ac:dyDescent="0.25">
      <c r="A4774" s="5">
        <v>4773</v>
      </c>
      <c r="B4774" s="5" t="s">
        <v>72</v>
      </c>
      <c r="C4774" s="5" t="s">
        <v>14</v>
      </c>
      <c r="D4774" s="5" t="s">
        <v>22</v>
      </c>
      <c r="E4774" s="6">
        <v>45390</v>
      </c>
      <c r="F4774" s="5">
        <v>203.94</v>
      </c>
      <c r="G4774" s="5" t="s">
        <v>82</v>
      </c>
      <c r="H4774" s="5" t="s">
        <v>83</v>
      </c>
    </row>
    <row r="4775" spans="1:8" x14ac:dyDescent="0.25">
      <c r="A4775" s="5">
        <v>4774</v>
      </c>
      <c r="B4775" s="5" t="s">
        <v>52</v>
      </c>
      <c r="C4775" s="5" t="s">
        <v>14</v>
      </c>
      <c r="D4775" s="5" t="s">
        <v>24</v>
      </c>
      <c r="E4775" s="6">
        <v>45486</v>
      </c>
      <c r="F4775" s="5">
        <v>569.76</v>
      </c>
      <c r="G4775" s="5" t="s">
        <v>82</v>
      </c>
      <c r="H4775" s="5" t="s">
        <v>83</v>
      </c>
    </row>
    <row r="4776" spans="1:8" x14ac:dyDescent="0.25">
      <c r="A4776" s="5">
        <v>4775</v>
      </c>
      <c r="B4776" s="5" t="s">
        <v>68</v>
      </c>
      <c r="C4776" s="5" t="s">
        <v>7</v>
      </c>
      <c r="D4776" s="5" t="s">
        <v>33</v>
      </c>
      <c r="E4776" s="6">
        <v>45473</v>
      </c>
      <c r="F4776" s="5">
        <v>846.94</v>
      </c>
      <c r="G4776" s="5" t="s">
        <v>82</v>
      </c>
      <c r="H4776" s="5" t="s">
        <v>83</v>
      </c>
    </row>
    <row r="4777" spans="1:8" x14ac:dyDescent="0.25">
      <c r="A4777" s="5">
        <v>4776</v>
      </c>
      <c r="B4777" s="5" t="s">
        <v>70</v>
      </c>
      <c r="C4777" s="5" t="s">
        <v>14</v>
      </c>
      <c r="D4777" s="5" t="s">
        <v>24</v>
      </c>
      <c r="E4777" s="6">
        <v>45122</v>
      </c>
      <c r="F4777" s="5">
        <v>991.73</v>
      </c>
      <c r="G4777" s="5" t="s">
        <v>82</v>
      </c>
      <c r="H4777" s="5" t="s">
        <v>83</v>
      </c>
    </row>
    <row r="4778" spans="1:8" x14ac:dyDescent="0.25">
      <c r="A4778" s="5">
        <v>4777</v>
      </c>
      <c r="B4778" s="5" t="s">
        <v>56</v>
      </c>
      <c r="C4778" s="5" t="s">
        <v>13</v>
      </c>
      <c r="D4778" s="5" t="s">
        <v>26</v>
      </c>
      <c r="E4778" s="6">
        <v>45133</v>
      </c>
      <c r="F4778" s="5">
        <v>398.7</v>
      </c>
      <c r="G4778" s="5" t="s">
        <v>82</v>
      </c>
      <c r="H4778" s="5" t="s">
        <v>83</v>
      </c>
    </row>
    <row r="4779" spans="1:8" x14ac:dyDescent="0.25">
      <c r="A4779" s="5">
        <v>4778</v>
      </c>
      <c r="B4779" s="5" t="s">
        <v>60</v>
      </c>
      <c r="C4779" s="5" t="s">
        <v>2</v>
      </c>
      <c r="D4779" s="5" t="s">
        <v>28</v>
      </c>
      <c r="E4779" s="6">
        <v>45265</v>
      </c>
      <c r="F4779" s="5">
        <v>338.13</v>
      </c>
      <c r="G4779" s="5" t="s">
        <v>81</v>
      </c>
      <c r="H4779" s="6">
        <v>45266</v>
      </c>
    </row>
    <row r="4780" spans="1:8" x14ac:dyDescent="0.25">
      <c r="A4780" s="5">
        <v>4779</v>
      </c>
      <c r="B4780" s="5" t="s">
        <v>64</v>
      </c>
      <c r="C4780" s="5" t="s">
        <v>4</v>
      </c>
      <c r="D4780" s="5" t="s">
        <v>29</v>
      </c>
      <c r="E4780" s="6">
        <v>45233</v>
      </c>
      <c r="F4780" s="5">
        <v>559.16</v>
      </c>
      <c r="G4780" s="5" t="s">
        <v>81</v>
      </c>
      <c r="H4780" s="6">
        <v>45235</v>
      </c>
    </row>
    <row r="4781" spans="1:8" x14ac:dyDescent="0.25">
      <c r="A4781" s="5">
        <v>4780</v>
      </c>
      <c r="B4781" s="5" t="s">
        <v>64</v>
      </c>
      <c r="C4781" s="5" t="s">
        <v>9</v>
      </c>
      <c r="D4781" s="5" t="s">
        <v>30</v>
      </c>
      <c r="E4781" s="6">
        <v>45165</v>
      </c>
      <c r="F4781" s="5">
        <v>299.12</v>
      </c>
      <c r="G4781" s="5" t="s">
        <v>81</v>
      </c>
      <c r="H4781" s="6">
        <v>45175</v>
      </c>
    </row>
    <row r="4782" spans="1:8" x14ac:dyDescent="0.25">
      <c r="A4782" s="5">
        <v>4781</v>
      </c>
      <c r="B4782" s="5" t="s">
        <v>44</v>
      </c>
      <c r="C4782" s="5" t="s">
        <v>14</v>
      </c>
      <c r="D4782" s="5" t="s">
        <v>28</v>
      </c>
      <c r="E4782" s="6">
        <v>45305</v>
      </c>
      <c r="F4782" s="5">
        <v>660.52</v>
      </c>
      <c r="G4782" s="5" t="s">
        <v>81</v>
      </c>
      <c r="H4782" s="6">
        <v>45323</v>
      </c>
    </row>
    <row r="4783" spans="1:8" x14ac:dyDescent="0.25">
      <c r="A4783" s="5">
        <v>4782</v>
      </c>
      <c r="B4783" s="5" t="s">
        <v>56</v>
      </c>
      <c r="C4783" s="5" t="s">
        <v>7</v>
      </c>
      <c r="D4783" s="5" t="s">
        <v>33</v>
      </c>
      <c r="E4783" s="6">
        <v>45287</v>
      </c>
      <c r="F4783" s="5">
        <v>458.65</v>
      </c>
      <c r="G4783" s="5" t="s">
        <v>81</v>
      </c>
      <c r="H4783" s="6">
        <v>45295</v>
      </c>
    </row>
    <row r="4784" spans="1:8" x14ac:dyDescent="0.25">
      <c r="A4784" s="5">
        <v>4783</v>
      </c>
      <c r="B4784" s="5" t="s">
        <v>42</v>
      </c>
      <c r="C4784" s="5" t="s">
        <v>7</v>
      </c>
      <c r="D4784" s="5" t="s">
        <v>33</v>
      </c>
      <c r="E4784" s="6">
        <v>45154</v>
      </c>
      <c r="F4784" s="5">
        <v>828.96</v>
      </c>
      <c r="G4784" s="5" t="s">
        <v>84</v>
      </c>
      <c r="H4784" s="5" t="s">
        <v>83</v>
      </c>
    </row>
    <row r="4785" spans="1:8" x14ac:dyDescent="0.25">
      <c r="A4785" s="5">
        <v>4784</v>
      </c>
      <c r="B4785" s="5" t="s">
        <v>52</v>
      </c>
      <c r="C4785" s="5" t="s">
        <v>10</v>
      </c>
      <c r="D4785" s="5" t="s">
        <v>24</v>
      </c>
      <c r="E4785" s="6">
        <v>45472</v>
      </c>
      <c r="F4785" s="5">
        <v>740.44</v>
      </c>
      <c r="G4785" s="5" t="s">
        <v>81</v>
      </c>
      <c r="H4785" s="6">
        <v>45478</v>
      </c>
    </row>
    <row r="4786" spans="1:8" x14ac:dyDescent="0.25">
      <c r="A4786" s="5">
        <v>4785</v>
      </c>
      <c r="B4786" s="5" t="s">
        <v>46</v>
      </c>
      <c r="C4786" s="5" t="s">
        <v>5</v>
      </c>
      <c r="D4786" s="5" t="s">
        <v>22</v>
      </c>
      <c r="E4786" s="6">
        <v>45333</v>
      </c>
      <c r="F4786" s="5">
        <v>553.12</v>
      </c>
      <c r="G4786" s="5" t="s">
        <v>84</v>
      </c>
      <c r="H4786" s="5" t="s">
        <v>83</v>
      </c>
    </row>
    <row r="4787" spans="1:8" x14ac:dyDescent="0.25">
      <c r="A4787" s="5">
        <v>4786</v>
      </c>
      <c r="B4787" s="5" t="s">
        <v>40</v>
      </c>
      <c r="C4787" s="5" t="s">
        <v>2</v>
      </c>
      <c r="D4787" s="5" t="s">
        <v>29</v>
      </c>
      <c r="E4787" s="6">
        <v>45155</v>
      </c>
      <c r="F4787" s="5">
        <v>171.81</v>
      </c>
      <c r="G4787" s="5" t="s">
        <v>81</v>
      </c>
      <c r="H4787" s="6">
        <v>45156</v>
      </c>
    </row>
    <row r="4788" spans="1:8" x14ac:dyDescent="0.25">
      <c r="A4788" s="5">
        <v>4787</v>
      </c>
      <c r="B4788" s="5" t="s">
        <v>44</v>
      </c>
      <c r="C4788" s="5" t="s">
        <v>14</v>
      </c>
      <c r="D4788" s="5" t="s">
        <v>33</v>
      </c>
      <c r="E4788" s="6">
        <v>45152</v>
      </c>
      <c r="F4788" s="5">
        <v>437.14</v>
      </c>
      <c r="G4788" s="5" t="s">
        <v>84</v>
      </c>
      <c r="H4788" s="5" t="s">
        <v>83</v>
      </c>
    </row>
    <row r="4789" spans="1:8" x14ac:dyDescent="0.25">
      <c r="A4789" s="5">
        <v>4788</v>
      </c>
      <c r="B4789" s="5" t="s">
        <v>72</v>
      </c>
      <c r="C4789" s="5" t="s">
        <v>14</v>
      </c>
      <c r="D4789" s="5" t="s">
        <v>20</v>
      </c>
      <c r="E4789" s="6">
        <v>45345</v>
      </c>
      <c r="F4789" s="5">
        <v>289.67</v>
      </c>
      <c r="G4789" s="5" t="s">
        <v>81</v>
      </c>
      <c r="H4789" s="6">
        <v>45363</v>
      </c>
    </row>
    <row r="4790" spans="1:8" x14ac:dyDescent="0.25">
      <c r="A4790" s="5">
        <v>4789</v>
      </c>
      <c r="B4790" s="5" t="s">
        <v>46</v>
      </c>
      <c r="C4790" s="5" t="s">
        <v>15</v>
      </c>
      <c r="D4790" s="5" t="s">
        <v>31</v>
      </c>
      <c r="E4790" s="6">
        <v>45260</v>
      </c>
      <c r="F4790" s="5">
        <v>401.15</v>
      </c>
      <c r="G4790" s="5" t="s">
        <v>81</v>
      </c>
      <c r="H4790" s="6">
        <v>45280</v>
      </c>
    </row>
    <row r="4791" spans="1:8" x14ac:dyDescent="0.25">
      <c r="A4791" s="5">
        <v>4790</v>
      </c>
      <c r="B4791" s="5" t="s">
        <v>50</v>
      </c>
      <c r="C4791" s="5" t="s">
        <v>14</v>
      </c>
      <c r="D4791" s="5" t="s">
        <v>30</v>
      </c>
      <c r="E4791" s="6">
        <v>44830</v>
      </c>
      <c r="F4791" s="5">
        <v>987.46</v>
      </c>
      <c r="G4791" s="5" t="s">
        <v>81</v>
      </c>
      <c r="H4791" s="6">
        <v>44848</v>
      </c>
    </row>
    <row r="4792" spans="1:8" x14ac:dyDescent="0.25">
      <c r="A4792" s="5">
        <v>4791</v>
      </c>
      <c r="B4792" s="5" t="s">
        <v>38</v>
      </c>
      <c r="C4792" s="5" t="s">
        <v>10</v>
      </c>
      <c r="D4792" s="5" t="s">
        <v>32</v>
      </c>
      <c r="E4792" s="6">
        <v>45338</v>
      </c>
      <c r="F4792" s="5">
        <v>593.37</v>
      </c>
      <c r="G4792" s="5" t="s">
        <v>81</v>
      </c>
      <c r="H4792" s="6">
        <v>45344</v>
      </c>
    </row>
    <row r="4793" spans="1:8" x14ac:dyDescent="0.25">
      <c r="A4793" s="5">
        <v>4792</v>
      </c>
      <c r="B4793" s="5" t="s">
        <v>52</v>
      </c>
      <c r="C4793" s="5" t="s">
        <v>15</v>
      </c>
      <c r="D4793" s="5" t="s">
        <v>31</v>
      </c>
      <c r="E4793" s="6">
        <v>45355</v>
      </c>
      <c r="F4793" s="5">
        <v>466.77</v>
      </c>
      <c r="G4793" s="5" t="s">
        <v>81</v>
      </c>
      <c r="H4793" s="6">
        <v>45375</v>
      </c>
    </row>
    <row r="4794" spans="1:8" x14ac:dyDescent="0.25">
      <c r="A4794" s="5">
        <v>4793</v>
      </c>
      <c r="B4794" s="5" t="s">
        <v>50</v>
      </c>
      <c r="C4794" s="5" t="s">
        <v>14</v>
      </c>
      <c r="D4794" s="5" t="s">
        <v>24</v>
      </c>
      <c r="E4794" s="6">
        <v>45313</v>
      </c>
      <c r="F4794" s="5">
        <v>881.54</v>
      </c>
      <c r="G4794" s="5" t="s">
        <v>81</v>
      </c>
      <c r="H4794" s="6">
        <v>45331</v>
      </c>
    </row>
    <row r="4795" spans="1:8" x14ac:dyDescent="0.25">
      <c r="A4795" s="5">
        <v>4794</v>
      </c>
      <c r="B4795" s="5" t="s">
        <v>74</v>
      </c>
      <c r="C4795" s="5" t="s">
        <v>11</v>
      </c>
      <c r="D4795" s="5" t="s">
        <v>30</v>
      </c>
      <c r="E4795" s="6">
        <v>45467</v>
      </c>
      <c r="F4795" s="5">
        <v>595.16999999999996</v>
      </c>
      <c r="G4795" s="5" t="s">
        <v>81</v>
      </c>
      <c r="H4795" s="6">
        <v>45479</v>
      </c>
    </row>
    <row r="4796" spans="1:8" x14ac:dyDescent="0.25">
      <c r="A4796" s="5">
        <v>4795</v>
      </c>
      <c r="B4796" s="5" t="s">
        <v>52</v>
      </c>
      <c r="C4796" s="5" t="s">
        <v>15</v>
      </c>
      <c r="D4796" s="5" t="s">
        <v>26</v>
      </c>
      <c r="E4796" s="6">
        <v>45099</v>
      </c>
      <c r="F4796" s="5">
        <v>329.97</v>
      </c>
      <c r="G4796" s="5" t="s">
        <v>81</v>
      </c>
      <c r="H4796" s="6">
        <v>45119</v>
      </c>
    </row>
    <row r="4797" spans="1:8" x14ac:dyDescent="0.25">
      <c r="A4797" s="5">
        <v>4796</v>
      </c>
      <c r="B4797" s="5" t="s">
        <v>64</v>
      </c>
      <c r="C4797" s="5" t="s">
        <v>14</v>
      </c>
      <c r="D4797" s="5" t="s">
        <v>30</v>
      </c>
      <c r="E4797" s="6">
        <v>45409</v>
      </c>
      <c r="F4797" s="5">
        <v>756.42</v>
      </c>
      <c r="G4797" s="5" t="s">
        <v>82</v>
      </c>
      <c r="H4797" s="5" t="s">
        <v>83</v>
      </c>
    </row>
    <row r="4798" spans="1:8" x14ac:dyDescent="0.25">
      <c r="A4798" s="5">
        <v>4797</v>
      </c>
      <c r="B4798" s="5" t="s">
        <v>62</v>
      </c>
      <c r="C4798" s="5" t="s">
        <v>14</v>
      </c>
      <c r="D4798" s="5" t="s">
        <v>32</v>
      </c>
      <c r="E4798" s="6">
        <v>45195</v>
      </c>
      <c r="F4798" s="5">
        <v>946.91</v>
      </c>
      <c r="G4798" s="5" t="s">
        <v>82</v>
      </c>
      <c r="H4798" s="5" t="s">
        <v>83</v>
      </c>
    </row>
    <row r="4799" spans="1:8" x14ac:dyDescent="0.25">
      <c r="A4799" s="5">
        <v>4798</v>
      </c>
      <c r="B4799" s="5" t="s">
        <v>46</v>
      </c>
      <c r="C4799" s="5" t="s">
        <v>15</v>
      </c>
      <c r="D4799" s="5" t="s">
        <v>32</v>
      </c>
      <c r="E4799" s="6">
        <v>45118</v>
      </c>
      <c r="F4799" s="5">
        <v>695.13</v>
      </c>
      <c r="G4799" s="5" t="s">
        <v>84</v>
      </c>
      <c r="H4799" s="5" t="s">
        <v>83</v>
      </c>
    </row>
    <row r="4800" spans="1:8" x14ac:dyDescent="0.25">
      <c r="A4800" s="5">
        <v>4799</v>
      </c>
      <c r="B4800" s="5" t="s">
        <v>62</v>
      </c>
      <c r="C4800" s="5" t="s">
        <v>5</v>
      </c>
      <c r="D4800" s="5" t="s">
        <v>30</v>
      </c>
      <c r="E4800" s="6">
        <v>44872</v>
      </c>
      <c r="F4800" s="5">
        <v>690.78</v>
      </c>
      <c r="G4800" s="5" t="s">
        <v>84</v>
      </c>
      <c r="H4800" s="5" t="s">
        <v>83</v>
      </c>
    </row>
    <row r="4801" spans="1:8" x14ac:dyDescent="0.25">
      <c r="A4801" s="5">
        <v>4800</v>
      </c>
      <c r="B4801" s="5" t="s">
        <v>54</v>
      </c>
      <c r="C4801" s="5" t="s">
        <v>11</v>
      </c>
      <c r="D4801" s="5" t="s">
        <v>22</v>
      </c>
      <c r="E4801" s="6">
        <v>45268</v>
      </c>
      <c r="F4801" s="5">
        <v>455.68</v>
      </c>
      <c r="G4801" s="5" t="s">
        <v>82</v>
      </c>
      <c r="H4801" s="5" t="s">
        <v>83</v>
      </c>
    </row>
    <row r="4802" spans="1:8" x14ac:dyDescent="0.25">
      <c r="A4802" s="5">
        <v>4801</v>
      </c>
      <c r="B4802" s="5" t="s">
        <v>50</v>
      </c>
      <c r="C4802" s="5" t="s">
        <v>2</v>
      </c>
      <c r="D4802" s="5" t="s">
        <v>33</v>
      </c>
      <c r="E4802" s="6">
        <v>45312</v>
      </c>
      <c r="F4802" s="5">
        <v>662.52</v>
      </c>
      <c r="G4802" s="5" t="s">
        <v>82</v>
      </c>
      <c r="H4802" s="5" t="s">
        <v>83</v>
      </c>
    </row>
    <row r="4803" spans="1:8" x14ac:dyDescent="0.25">
      <c r="A4803" s="5">
        <v>4802</v>
      </c>
      <c r="B4803" s="5" t="s">
        <v>54</v>
      </c>
      <c r="C4803" s="5" t="s">
        <v>10</v>
      </c>
      <c r="D4803" s="5" t="s">
        <v>22</v>
      </c>
      <c r="E4803" s="6">
        <v>45299</v>
      </c>
      <c r="F4803" s="5">
        <v>546.74</v>
      </c>
      <c r="G4803" s="5" t="s">
        <v>81</v>
      </c>
      <c r="H4803" s="6">
        <v>45305</v>
      </c>
    </row>
    <row r="4804" spans="1:8" x14ac:dyDescent="0.25">
      <c r="A4804" s="5">
        <v>4803</v>
      </c>
      <c r="B4804" s="5" t="s">
        <v>52</v>
      </c>
      <c r="C4804" s="5" t="s">
        <v>9</v>
      </c>
      <c r="D4804" s="5" t="s">
        <v>30</v>
      </c>
      <c r="E4804" s="6">
        <v>44999</v>
      </c>
      <c r="F4804" s="5">
        <v>916.11</v>
      </c>
      <c r="G4804" s="5" t="s">
        <v>81</v>
      </c>
      <c r="H4804" s="6">
        <v>45009</v>
      </c>
    </row>
    <row r="4805" spans="1:8" x14ac:dyDescent="0.25">
      <c r="A4805" s="5">
        <v>4804</v>
      </c>
      <c r="B4805" s="5" t="s">
        <v>40</v>
      </c>
      <c r="C4805" s="5" t="s">
        <v>7</v>
      </c>
      <c r="D4805" s="5" t="s">
        <v>31</v>
      </c>
      <c r="E4805" s="6">
        <v>45443</v>
      </c>
      <c r="F4805" s="5">
        <v>167.87</v>
      </c>
      <c r="G4805" s="5" t="s">
        <v>82</v>
      </c>
      <c r="H4805" s="5" t="s">
        <v>83</v>
      </c>
    </row>
    <row r="4806" spans="1:8" x14ac:dyDescent="0.25">
      <c r="A4806" s="5">
        <v>4805</v>
      </c>
      <c r="B4806" s="5" t="s">
        <v>44</v>
      </c>
      <c r="C4806" s="5" t="s">
        <v>11</v>
      </c>
      <c r="D4806" s="5" t="s">
        <v>26</v>
      </c>
      <c r="E4806" s="6">
        <v>45505</v>
      </c>
      <c r="F4806" s="5">
        <v>802.34</v>
      </c>
      <c r="G4806" s="5" t="s">
        <v>82</v>
      </c>
      <c r="H4806" s="5" t="s">
        <v>83</v>
      </c>
    </row>
    <row r="4807" spans="1:8" x14ac:dyDescent="0.25">
      <c r="A4807" s="5">
        <v>4806</v>
      </c>
      <c r="B4807" s="5" t="s">
        <v>62</v>
      </c>
      <c r="C4807" s="5" t="s">
        <v>5</v>
      </c>
      <c r="D4807" s="5" t="s">
        <v>20</v>
      </c>
      <c r="E4807" s="6">
        <v>45061</v>
      </c>
      <c r="F4807" s="5">
        <v>530.63</v>
      </c>
      <c r="G4807" s="5" t="s">
        <v>81</v>
      </c>
      <c r="H4807" s="6">
        <v>45065</v>
      </c>
    </row>
    <row r="4808" spans="1:8" x14ac:dyDescent="0.25">
      <c r="A4808" s="5">
        <v>4807</v>
      </c>
      <c r="B4808" s="5" t="s">
        <v>62</v>
      </c>
      <c r="C4808" s="5" t="s">
        <v>10</v>
      </c>
      <c r="D4808" s="5" t="s">
        <v>22</v>
      </c>
      <c r="E4808" s="6">
        <v>45385</v>
      </c>
      <c r="F4808" s="5">
        <v>336.56</v>
      </c>
      <c r="G4808" s="5" t="s">
        <v>81</v>
      </c>
      <c r="H4808" s="6">
        <v>45391</v>
      </c>
    </row>
    <row r="4809" spans="1:8" x14ac:dyDescent="0.25">
      <c r="A4809" s="5">
        <v>4808</v>
      </c>
      <c r="B4809" s="5" t="s">
        <v>70</v>
      </c>
      <c r="C4809" s="5" t="s">
        <v>5</v>
      </c>
      <c r="D4809" s="5" t="s">
        <v>30</v>
      </c>
      <c r="E4809" s="6">
        <v>44809</v>
      </c>
      <c r="F4809" s="5">
        <v>131.71</v>
      </c>
      <c r="G4809" s="5" t="s">
        <v>82</v>
      </c>
      <c r="H4809" s="5" t="s">
        <v>83</v>
      </c>
    </row>
    <row r="4810" spans="1:8" x14ac:dyDescent="0.25">
      <c r="A4810" s="5">
        <v>4809</v>
      </c>
      <c r="B4810" s="5" t="s">
        <v>64</v>
      </c>
      <c r="C4810" s="5" t="s">
        <v>9</v>
      </c>
      <c r="D4810" s="5" t="s">
        <v>32</v>
      </c>
      <c r="E4810" s="6">
        <v>45074</v>
      </c>
      <c r="F4810" s="5">
        <v>783.89</v>
      </c>
      <c r="G4810" s="5" t="s">
        <v>82</v>
      </c>
      <c r="H4810" s="5" t="s">
        <v>83</v>
      </c>
    </row>
    <row r="4811" spans="1:8" x14ac:dyDescent="0.25">
      <c r="A4811" s="5">
        <v>4810</v>
      </c>
      <c r="B4811" s="5" t="s">
        <v>38</v>
      </c>
      <c r="C4811" s="5" t="s">
        <v>2</v>
      </c>
      <c r="D4811" s="5" t="s">
        <v>20</v>
      </c>
      <c r="E4811" s="6">
        <v>44980</v>
      </c>
      <c r="F4811" s="5">
        <v>686.8</v>
      </c>
      <c r="G4811" s="5" t="s">
        <v>81</v>
      </c>
      <c r="H4811" s="6">
        <v>44981</v>
      </c>
    </row>
    <row r="4812" spans="1:8" x14ac:dyDescent="0.25">
      <c r="A4812" s="5">
        <v>4811</v>
      </c>
      <c r="B4812" s="5" t="s">
        <v>60</v>
      </c>
      <c r="C4812" s="5" t="s">
        <v>2</v>
      </c>
      <c r="D4812" s="5" t="s">
        <v>20</v>
      </c>
      <c r="E4812" s="6">
        <v>45479</v>
      </c>
      <c r="F4812" s="5">
        <v>320.48</v>
      </c>
      <c r="G4812" s="5" t="s">
        <v>81</v>
      </c>
      <c r="H4812" s="6">
        <v>45480</v>
      </c>
    </row>
    <row r="4813" spans="1:8" x14ac:dyDescent="0.25">
      <c r="A4813" s="5">
        <v>4812</v>
      </c>
      <c r="B4813" s="5" t="s">
        <v>42</v>
      </c>
      <c r="C4813" s="5" t="s">
        <v>7</v>
      </c>
      <c r="D4813" s="5" t="s">
        <v>26</v>
      </c>
      <c r="E4813" s="6">
        <v>44947</v>
      </c>
      <c r="F4813" s="5">
        <v>438.02</v>
      </c>
      <c r="G4813" s="5" t="s">
        <v>84</v>
      </c>
      <c r="H4813" s="5" t="s">
        <v>83</v>
      </c>
    </row>
    <row r="4814" spans="1:8" x14ac:dyDescent="0.25">
      <c r="A4814" s="5">
        <v>4813</v>
      </c>
      <c r="B4814" s="5" t="s">
        <v>46</v>
      </c>
      <c r="C4814" s="5" t="s">
        <v>11</v>
      </c>
      <c r="D4814" s="5" t="s">
        <v>26</v>
      </c>
      <c r="E4814" s="6">
        <v>45178</v>
      </c>
      <c r="F4814" s="5">
        <v>700.58</v>
      </c>
      <c r="G4814" s="5" t="s">
        <v>82</v>
      </c>
      <c r="H4814" s="5" t="s">
        <v>83</v>
      </c>
    </row>
    <row r="4815" spans="1:8" x14ac:dyDescent="0.25">
      <c r="A4815" s="5">
        <v>4814</v>
      </c>
      <c r="B4815" s="5" t="s">
        <v>52</v>
      </c>
      <c r="C4815" s="5" t="s">
        <v>5</v>
      </c>
      <c r="D4815" s="5" t="s">
        <v>28</v>
      </c>
      <c r="E4815" s="6">
        <v>45015</v>
      </c>
      <c r="F4815" s="5">
        <v>636.51</v>
      </c>
      <c r="G4815" s="5" t="s">
        <v>81</v>
      </c>
      <c r="H4815" s="6">
        <v>45019</v>
      </c>
    </row>
    <row r="4816" spans="1:8" x14ac:dyDescent="0.25">
      <c r="A4816" s="5">
        <v>4815</v>
      </c>
      <c r="B4816" s="5" t="s">
        <v>58</v>
      </c>
      <c r="C4816" s="5" t="s">
        <v>10</v>
      </c>
      <c r="D4816" s="5" t="s">
        <v>32</v>
      </c>
      <c r="E4816" s="6">
        <v>45340</v>
      </c>
      <c r="F4816" s="5">
        <v>899.97</v>
      </c>
      <c r="G4816" s="5" t="s">
        <v>81</v>
      </c>
      <c r="H4816" s="6">
        <v>45346</v>
      </c>
    </row>
    <row r="4817" spans="1:8" x14ac:dyDescent="0.25">
      <c r="A4817" s="5">
        <v>4816</v>
      </c>
      <c r="B4817" s="5" t="s">
        <v>70</v>
      </c>
      <c r="C4817" s="5" t="s">
        <v>5</v>
      </c>
      <c r="D4817" s="5" t="s">
        <v>28</v>
      </c>
      <c r="E4817" s="6">
        <v>45420</v>
      </c>
      <c r="F4817" s="5">
        <v>204.01</v>
      </c>
      <c r="G4817" s="5" t="s">
        <v>82</v>
      </c>
      <c r="H4817" s="5" t="s">
        <v>83</v>
      </c>
    </row>
    <row r="4818" spans="1:8" x14ac:dyDescent="0.25">
      <c r="A4818" s="5">
        <v>4817</v>
      </c>
      <c r="B4818" s="5" t="s">
        <v>40</v>
      </c>
      <c r="C4818" s="5" t="s">
        <v>10</v>
      </c>
      <c r="D4818" s="5" t="s">
        <v>29</v>
      </c>
      <c r="E4818" s="6">
        <v>45309</v>
      </c>
      <c r="F4818" s="5">
        <v>531.82000000000005</v>
      </c>
      <c r="G4818" s="5" t="s">
        <v>81</v>
      </c>
      <c r="H4818" s="6">
        <v>45315</v>
      </c>
    </row>
    <row r="4819" spans="1:8" x14ac:dyDescent="0.25">
      <c r="A4819" s="5">
        <v>4818</v>
      </c>
      <c r="B4819" s="5" t="s">
        <v>56</v>
      </c>
      <c r="C4819" s="5" t="s">
        <v>10</v>
      </c>
      <c r="D4819" s="5" t="s">
        <v>22</v>
      </c>
      <c r="E4819" s="6">
        <v>45443</v>
      </c>
      <c r="F4819" s="5">
        <v>941.18</v>
      </c>
      <c r="G4819" s="5" t="s">
        <v>84</v>
      </c>
      <c r="H4819" s="5" t="s">
        <v>83</v>
      </c>
    </row>
    <row r="4820" spans="1:8" x14ac:dyDescent="0.25">
      <c r="A4820" s="5">
        <v>4819</v>
      </c>
      <c r="B4820" s="5" t="s">
        <v>74</v>
      </c>
      <c r="C4820" s="5" t="s">
        <v>9</v>
      </c>
      <c r="D4820" s="5" t="s">
        <v>20</v>
      </c>
      <c r="E4820" s="6">
        <v>45333</v>
      </c>
      <c r="F4820" s="5">
        <v>189.64</v>
      </c>
      <c r="G4820" s="5" t="s">
        <v>84</v>
      </c>
      <c r="H4820" s="5" t="s">
        <v>83</v>
      </c>
    </row>
    <row r="4821" spans="1:8" x14ac:dyDescent="0.25">
      <c r="A4821" s="5">
        <v>4820</v>
      </c>
      <c r="B4821" s="5" t="s">
        <v>74</v>
      </c>
      <c r="C4821" s="5" t="s">
        <v>2</v>
      </c>
      <c r="D4821" s="5" t="s">
        <v>20</v>
      </c>
      <c r="E4821" s="6">
        <v>45166</v>
      </c>
      <c r="F4821" s="5">
        <v>386.19</v>
      </c>
      <c r="G4821" s="5" t="s">
        <v>81</v>
      </c>
      <c r="H4821" s="6">
        <v>45167</v>
      </c>
    </row>
    <row r="4822" spans="1:8" x14ac:dyDescent="0.25">
      <c r="A4822" s="5">
        <v>4821</v>
      </c>
      <c r="B4822" s="5" t="s">
        <v>38</v>
      </c>
      <c r="C4822" s="5" t="s">
        <v>14</v>
      </c>
      <c r="D4822" s="5" t="s">
        <v>20</v>
      </c>
      <c r="E4822" s="6">
        <v>44930</v>
      </c>
      <c r="F4822" s="5">
        <v>688</v>
      </c>
      <c r="G4822" s="5" t="s">
        <v>81</v>
      </c>
      <c r="H4822" s="6">
        <v>44948</v>
      </c>
    </row>
    <row r="4823" spans="1:8" x14ac:dyDescent="0.25">
      <c r="A4823" s="5">
        <v>4822</v>
      </c>
      <c r="B4823" s="5" t="s">
        <v>70</v>
      </c>
      <c r="C4823" s="5" t="s">
        <v>14</v>
      </c>
      <c r="D4823" s="5" t="s">
        <v>26</v>
      </c>
      <c r="E4823" s="6">
        <v>45250</v>
      </c>
      <c r="F4823" s="5">
        <v>512.71</v>
      </c>
      <c r="G4823" s="5" t="s">
        <v>84</v>
      </c>
      <c r="H4823" s="5" t="s">
        <v>83</v>
      </c>
    </row>
    <row r="4824" spans="1:8" x14ac:dyDescent="0.25">
      <c r="A4824" s="5">
        <v>4823</v>
      </c>
      <c r="B4824" s="5" t="s">
        <v>56</v>
      </c>
      <c r="C4824" s="5" t="s">
        <v>10</v>
      </c>
      <c r="D4824" s="5" t="s">
        <v>20</v>
      </c>
      <c r="E4824" s="6">
        <v>45363</v>
      </c>
      <c r="F4824" s="5">
        <v>189.53</v>
      </c>
      <c r="G4824" s="5" t="s">
        <v>81</v>
      </c>
      <c r="H4824" s="6">
        <v>45369</v>
      </c>
    </row>
    <row r="4825" spans="1:8" x14ac:dyDescent="0.25">
      <c r="A4825" s="5">
        <v>4824</v>
      </c>
      <c r="B4825" s="5" t="s">
        <v>56</v>
      </c>
      <c r="C4825" s="5" t="s">
        <v>2</v>
      </c>
      <c r="D4825" s="5" t="s">
        <v>22</v>
      </c>
      <c r="E4825" s="6">
        <v>44811</v>
      </c>
      <c r="F4825" s="5">
        <v>932.46</v>
      </c>
      <c r="G4825" s="5" t="s">
        <v>82</v>
      </c>
      <c r="H4825" s="5" t="s">
        <v>83</v>
      </c>
    </row>
    <row r="4826" spans="1:8" x14ac:dyDescent="0.25">
      <c r="A4826" s="5">
        <v>4825</v>
      </c>
      <c r="B4826" s="5" t="s">
        <v>70</v>
      </c>
      <c r="C4826" s="5" t="s">
        <v>10</v>
      </c>
      <c r="D4826" s="5" t="s">
        <v>31</v>
      </c>
      <c r="E4826" s="6">
        <v>45054</v>
      </c>
      <c r="F4826" s="5">
        <v>784.05</v>
      </c>
      <c r="G4826" s="5" t="s">
        <v>84</v>
      </c>
      <c r="H4826" s="5" t="s">
        <v>83</v>
      </c>
    </row>
    <row r="4827" spans="1:8" x14ac:dyDescent="0.25">
      <c r="A4827" s="5">
        <v>4826</v>
      </c>
      <c r="B4827" s="5" t="s">
        <v>46</v>
      </c>
      <c r="C4827" s="5" t="s">
        <v>13</v>
      </c>
      <c r="D4827" s="5" t="s">
        <v>28</v>
      </c>
      <c r="E4827" s="6">
        <v>45106</v>
      </c>
      <c r="F4827" s="5">
        <v>923.22</v>
      </c>
      <c r="G4827" s="5" t="s">
        <v>82</v>
      </c>
      <c r="H4827" s="5" t="s">
        <v>83</v>
      </c>
    </row>
    <row r="4828" spans="1:8" x14ac:dyDescent="0.25">
      <c r="A4828" s="5">
        <v>4827</v>
      </c>
      <c r="B4828" s="5" t="s">
        <v>68</v>
      </c>
      <c r="C4828" s="5" t="s">
        <v>13</v>
      </c>
      <c r="D4828" s="5" t="s">
        <v>33</v>
      </c>
      <c r="E4828" s="6">
        <v>45461</v>
      </c>
      <c r="F4828" s="5">
        <v>109.47</v>
      </c>
      <c r="G4828" s="5" t="s">
        <v>81</v>
      </c>
      <c r="H4828" s="6">
        <v>45476</v>
      </c>
    </row>
    <row r="4829" spans="1:8" x14ac:dyDescent="0.25">
      <c r="A4829" s="5">
        <v>4828</v>
      </c>
      <c r="B4829" s="5" t="s">
        <v>62</v>
      </c>
      <c r="C4829" s="5" t="s">
        <v>11</v>
      </c>
      <c r="D4829" s="5" t="s">
        <v>29</v>
      </c>
      <c r="E4829" s="6">
        <v>45200</v>
      </c>
      <c r="F4829" s="5">
        <v>415.97</v>
      </c>
      <c r="G4829" s="5" t="s">
        <v>81</v>
      </c>
      <c r="H4829" s="6">
        <v>45212</v>
      </c>
    </row>
    <row r="4830" spans="1:8" x14ac:dyDescent="0.25">
      <c r="A4830" s="5">
        <v>4829</v>
      </c>
      <c r="B4830" s="5" t="s">
        <v>46</v>
      </c>
      <c r="C4830" s="5" t="s">
        <v>4</v>
      </c>
      <c r="D4830" s="5" t="s">
        <v>30</v>
      </c>
      <c r="E4830" s="6">
        <v>45024</v>
      </c>
      <c r="F4830" s="5">
        <v>542.12</v>
      </c>
      <c r="G4830" s="5" t="s">
        <v>84</v>
      </c>
      <c r="H4830" s="5" t="s">
        <v>83</v>
      </c>
    </row>
    <row r="4831" spans="1:8" x14ac:dyDescent="0.25">
      <c r="A4831" s="5">
        <v>4830</v>
      </c>
      <c r="B4831" s="5" t="s">
        <v>62</v>
      </c>
      <c r="C4831" s="5" t="s">
        <v>2</v>
      </c>
      <c r="D4831" s="5" t="s">
        <v>30</v>
      </c>
      <c r="E4831" s="6">
        <v>45118</v>
      </c>
      <c r="F4831" s="5">
        <v>226.25</v>
      </c>
      <c r="G4831" s="5" t="s">
        <v>84</v>
      </c>
      <c r="H4831" s="5" t="s">
        <v>83</v>
      </c>
    </row>
    <row r="4832" spans="1:8" x14ac:dyDescent="0.25">
      <c r="A4832" s="5">
        <v>4831</v>
      </c>
      <c r="B4832" s="5" t="s">
        <v>40</v>
      </c>
      <c r="C4832" s="5" t="s">
        <v>4</v>
      </c>
      <c r="D4832" s="5" t="s">
        <v>31</v>
      </c>
      <c r="E4832" s="6">
        <v>45363</v>
      </c>
      <c r="F4832" s="5">
        <v>399.52</v>
      </c>
      <c r="G4832" s="5" t="s">
        <v>82</v>
      </c>
      <c r="H4832" s="5" t="s">
        <v>83</v>
      </c>
    </row>
    <row r="4833" spans="1:8" x14ac:dyDescent="0.25">
      <c r="A4833" s="5">
        <v>4832</v>
      </c>
      <c r="B4833" s="5" t="s">
        <v>70</v>
      </c>
      <c r="C4833" s="5" t="s">
        <v>9</v>
      </c>
      <c r="D4833" s="5" t="s">
        <v>32</v>
      </c>
      <c r="E4833" s="6">
        <v>45444</v>
      </c>
      <c r="F4833" s="5">
        <v>742.93</v>
      </c>
      <c r="G4833" s="5" t="s">
        <v>82</v>
      </c>
      <c r="H4833" s="5" t="s">
        <v>83</v>
      </c>
    </row>
    <row r="4834" spans="1:8" x14ac:dyDescent="0.25">
      <c r="A4834" s="5">
        <v>4833</v>
      </c>
      <c r="B4834" s="5" t="s">
        <v>64</v>
      </c>
      <c r="C4834" s="5" t="s">
        <v>15</v>
      </c>
      <c r="D4834" s="5" t="s">
        <v>29</v>
      </c>
      <c r="E4834" s="6">
        <v>44899</v>
      </c>
      <c r="F4834" s="5">
        <v>802.21</v>
      </c>
      <c r="G4834" s="5" t="s">
        <v>81</v>
      </c>
      <c r="H4834" s="6">
        <v>44919</v>
      </c>
    </row>
    <row r="4835" spans="1:8" x14ac:dyDescent="0.25">
      <c r="A4835" s="5">
        <v>4834</v>
      </c>
      <c r="B4835" s="5" t="s">
        <v>40</v>
      </c>
      <c r="C4835" s="5" t="s">
        <v>13</v>
      </c>
      <c r="D4835" s="5" t="s">
        <v>28</v>
      </c>
      <c r="E4835" s="6">
        <v>44977</v>
      </c>
      <c r="F4835" s="5">
        <v>842.38</v>
      </c>
      <c r="G4835" s="5" t="s">
        <v>84</v>
      </c>
      <c r="H4835" s="5" t="s">
        <v>83</v>
      </c>
    </row>
    <row r="4836" spans="1:8" x14ac:dyDescent="0.25">
      <c r="A4836" s="5">
        <v>4835</v>
      </c>
      <c r="B4836" s="5" t="s">
        <v>70</v>
      </c>
      <c r="C4836" s="5" t="s">
        <v>11</v>
      </c>
      <c r="D4836" s="5" t="s">
        <v>31</v>
      </c>
      <c r="E4836" s="6">
        <v>44988</v>
      </c>
      <c r="F4836" s="5">
        <v>297.95</v>
      </c>
      <c r="G4836" s="5" t="s">
        <v>82</v>
      </c>
      <c r="H4836" s="5" t="s">
        <v>83</v>
      </c>
    </row>
    <row r="4837" spans="1:8" x14ac:dyDescent="0.25">
      <c r="A4837" s="5">
        <v>4836</v>
      </c>
      <c r="B4837" s="5" t="s">
        <v>38</v>
      </c>
      <c r="C4837" s="5" t="s">
        <v>14</v>
      </c>
      <c r="D4837" s="5" t="s">
        <v>26</v>
      </c>
      <c r="E4837" s="6">
        <v>44840</v>
      </c>
      <c r="F4837" s="5">
        <v>827.42</v>
      </c>
      <c r="G4837" s="5" t="s">
        <v>81</v>
      </c>
      <c r="H4837" s="6">
        <v>44858</v>
      </c>
    </row>
    <row r="4838" spans="1:8" x14ac:dyDescent="0.25">
      <c r="A4838" s="5">
        <v>4837</v>
      </c>
      <c r="B4838" s="5" t="s">
        <v>42</v>
      </c>
      <c r="C4838" s="5" t="s">
        <v>4</v>
      </c>
      <c r="D4838" s="5" t="s">
        <v>26</v>
      </c>
      <c r="E4838" s="6">
        <v>45236</v>
      </c>
      <c r="F4838" s="5">
        <v>425.62</v>
      </c>
      <c r="G4838" s="5" t="s">
        <v>84</v>
      </c>
      <c r="H4838" s="5" t="s">
        <v>83</v>
      </c>
    </row>
    <row r="4839" spans="1:8" x14ac:dyDescent="0.25">
      <c r="A4839" s="5">
        <v>4838</v>
      </c>
      <c r="B4839" s="5" t="s">
        <v>40</v>
      </c>
      <c r="C4839" s="5" t="s">
        <v>13</v>
      </c>
      <c r="D4839" s="5" t="s">
        <v>24</v>
      </c>
      <c r="E4839" s="6">
        <v>44858</v>
      </c>
      <c r="F4839" s="5">
        <v>330.45</v>
      </c>
      <c r="G4839" s="5" t="s">
        <v>84</v>
      </c>
      <c r="H4839" s="5" t="s">
        <v>83</v>
      </c>
    </row>
    <row r="4840" spans="1:8" x14ac:dyDescent="0.25">
      <c r="A4840" s="5">
        <v>4839</v>
      </c>
      <c r="B4840" s="5" t="s">
        <v>48</v>
      </c>
      <c r="C4840" s="5" t="s">
        <v>10</v>
      </c>
      <c r="D4840" s="5" t="s">
        <v>29</v>
      </c>
      <c r="E4840" s="6">
        <v>45505</v>
      </c>
      <c r="F4840" s="5">
        <v>354.14</v>
      </c>
      <c r="G4840" s="5" t="s">
        <v>81</v>
      </c>
      <c r="H4840" s="6">
        <v>45511</v>
      </c>
    </row>
    <row r="4841" spans="1:8" x14ac:dyDescent="0.25">
      <c r="A4841" s="5">
        <v>4840</v>
      </c>
      <c r="B4841" s="5" t="s">
        <v>56</v>
      </c>
      <c r="C4841" s="5" t="s">
        <v>4</v>
      </c>
      <c r="D4841" s="5" t="s">
        <v>31</v>
      </c>
      <c r="E4841" s="6">
        <v>45422</v>
      </c>
      <c r="F4841" s="5">
        <v>484.5</v>
      </c>
      <c r="G4841" s="5" t="s">
        <v>82</v>
      </c>
      <c r="H4841" s="5" t="s">
        <v>83</v>
      </c>
    </row>
    <row r="4842" spans="1:8" x14ac:dyDescent="0.25">
      <c r="A4842" s="5">
        <v>4841</v>
      </c>
      <c r="B4842" s="5" t="s">
        <v>38</v>
      </c>
      <c r="C4842" s="5" t="s">
        <v>13</v>
      </c>
      <c r="D4842" s="5" t="s">
        <v>22</v>
      </c>
      <c r="E4842" s="6">
        <v>45487</v>
      </c>
      <c r="F4842" s="5">
        <v>575.20000000000005</v>
      </c>
      <c r="G4842" s="5" t="s">
        <v>82</v>
      </c>
      <c r="H4842" s="5" t="s">
        <v>83</v>
      </c>
    </row>
    <row r="4843" spans="1:8" x14ac:dyDescent="0.25">
      <c r="A4843" s="5">
        <v>4842</v>
      </c>
      <c r="B4843" s="5" t="s">
        <v>42</v>
      </c>
      <c r="C4843" s="5" t="s">
        <v>7</v>
      </c>
      <c r="D4843" s="5" t="s">
        <v>22</v>
      </c>
      <c r="E4843" s="6">
        <v>44839</v>
      </c>
      <c r="F4843" s="5">
        <v>660.25</v>
      </c>
      <c r="G4843" s="5" t="s">
        <v>82</v>
      </c>
      <c r="H4843" s="5" t="s">
        <v>83</v>
      </c>
    </row>
    <row r="4844" spans="1:8" x14ac:dyDescent="0.25">
      <c r="A4844" s="5">
        <v>4843</v>
      </c>
      <c r="B4844" s="5" t="s">
        <v>64</v>
      </c>
      <c r="C4844" s="5" t="s">
        <v>10</v>
      </c>
      <c r="D4844" s="5" t="s">
        <v>24</v>
      </c>
      <c r="E4844" s="6">
        <v>45084</v>
      </c>
      <c r="F4844" s="5">
        <v>597.54</v>
      </c>
      <c r="G4844" s="5" t="s">
        <v>84</v>
      </c>
      <c r="H4844" s="5" t="s">
        <v>83</v>
      </c>
    </row>
    <row r="4845" spans="1:8" x14ac:dyDescent="0.25">
      <c r="A4845" s="5">
        <v>4844</v>
      </c>
      <c r="B4845" s="5" t="s">
        <v>64</v>
      </c>
      <c r="C4845" s="5" t="s">
        <v>10</v>
      </c>
      <c r="D4845" s="5" t="s">
        <v>30</v>
      </c>
      <c r="E4845" s="6">
        <v>45097</v>
      </c>
      <c r="F4845" s="5">
        <v>159.69999999999999</v>
      </c>
      <c r="G4845" s="5" t="s">
        <v>84</v>
      </c>
      <c r="H4845" s="5" t="s">
        <v>83</v>
      </c>
    </row>
    <row r="4846" spans="1:8" x14ac:dyDescent="0.25">
      <c r="A4846" s="5">
        <v>4845</v>
      </c>
      <c r="B4846" s="5" t="s">
        <v>48</v>
      </c>
      <c r="C4846" s="5" t="s">
        <v>2</v>
      </c>
      <c r="D4846" s="5" t="s">
        <v>31</v>
      </c>
      <c r="E4846" s="6">
        <v>45424</v>
      </c>
      <c r="F4846" s="5">
        <v>881.89</v>
      </c>
      <c r="G4846" s="5" t="s">
        <v>81</v>
      </c>
      <c r="H4846" s="6">
        <v>45425</v>
      </c>
    </row>
    <row r="4847" spans="1:8" x14ac:dyDescent="0.25">
      <c r="A4847" s="5">
        <v>4846</v>
      </c>
      <c r="B4847" s="5" t="s">
        <v>56</v>
      </c>
      <c r="C4847" s="5" t="s">
        <v>7</v>
      </c>
      <c r="D4847" s="5" t="s">
        <v>24</v>
      </c>
      <c r="E4847" s="6">
        <v>44915</v>
      </c>
      <c r="F4847" s="5">
        <v>424.87</v>
      </c>
      <c r="G4847" s="5" t="s">
        <v>84</v>
      </c>
      <c r="H4847" s="5" t="s">
        <v>83</v>
      </c>
    </row>
    <row r="4848" spans="1:8" x14ac:dyDescent="0.25">
      <c r="A4848" s="5">
        <v>4847</v>
      </c>
      <c r="B4848" s="5" t="s">
        <v>46</v>
      </c>
      <c r="C4848" s="5" t="s">
        <v>4</v>
      </c>
      <c r="D4848" s="5" t="s">
        <v>26</v>
      </c>
      <c r="E4848" s="6">
        <v>44831</v>
      </c>
      <c r="F4848" s="5">
        <v>293.10000000000002</v>
      </c>
      <c r="G4848" s="5" t="s">
        <v>84</v>
      </c>
      <c r="H4848" s="5" t="s">
        <v>83</v>
      </c>
    </row>
    <row r="4849" spans="1:8" x14ac:dyDescent="0.25">
      <c r="A4849" s="5">
        <v>4848</v>
      </c>
      <c r="B4849" s="5" t="s">
        <v>42</v>
      </c>
      <c r="C4849" s="5" t="s">
        <v>2</v>
      </c>
      <c r="D4849" s="5" t="s">
        <v>29</v>
      </c>
      <c r="E4849" s="6">
        <v>44847</v>
      </c>
      <c r="F4849" s="5">
        <v>732.97</v>
      </c>
      <c r="G4849" s="5" t="s">
        <v>82</v>
      </c>
      <c r="H4849" s="5" t="s">
        <v>83</v>
      </c>
    </row>
    <row r="4850" spans="1:8" x14ac:dyDescent="0.25">
      <c r="A4850" s="5">
        <v>4849</v>
      </c>
      <c r="B4850" s="5" t="s">
        <v>64</v>
      </c>
      <c r="C4850" s="5" t="s">
        <v>10</v>
      </c>
      <c r="D4850" s="5" t="s">
        <v>26</v>
      </c>
      <c r="E4850" s="6">
        <v>44850</v>
      </c>
      <c r="F4850" s="5">
        <v>717.8</v>
      </c>
      <c r="G4850" s="5" t="s">
        <v>84</v>
      </c>
      <c r="H4850" s="5" t="s">
        <v>83</v>
      </c>
    </row>
    <row r="4851" spans="1:8" x14ac:dyDescent="0.25">
      <c r="A4851" s="5">
        <v>4850</v>
      </c>
      <c r="B4851" s="5" t="s">
        <v>64</v>
      </c>
      <c r="C4851" s="5" t="s">
        <v>5</v>
      </c>
      <c r="D4851" s="5" t="s">
        <v>20</v>
      </c>
      <c r="E4851" s="6">
        <v>44985</v>
      </c>
      <c r="F4851" s="5">
        <v>769.98</v>
      </c>
      <c r="G4851" s="5" t="s">
        <v>84</v>
      </c>
      <c r="H4851" s="5" t="s">
        <v>83</v>
      </c>
    </row>
    <row r="4852" spans="1:8" x14ac:dyDescent="0.25">
      <c r="A4852" s="5">
        <v>4851</v>
      </c>
      <c r="B4852" s="5" t="s">
        <v>42</v>
      </c>
      <c r="C4852" s="5" t="s">
        <v>14</v>
      </c>
      <c r="D4852" s="5" t="s">
        <v>33</v>
      </c>
      <c r="E4852" s="6">
        <v>45254</v>
      </c>
      <c r="F4852" s="5">
        <v>913.18</v>
      </c>
      <c r="G4852" s="5" t="s">
        <v>82</v>
      </c>
      <c r="H4852" s="5" t="s">
        <v>83</v>
      </c>
    </row>
    <row r="4853" spans="1:8" x14ac:dyDescent="0.25">
      <c r="A4853" s="5">
        <v>4852</v>
      </c>
      <c r="B4853" s="5" t="s">
        <v>36</v>
      </c>
      <c r="C4853" s="5" t="s">
        <v>4</v>
      </c>
      <c r="D4853" s="5" t="s">
        <v>29</v>
      </c>
      <c r="E4853" s="6">
        <v>45030</v>
      </c>
      <c r="F4853" s="5">
        <v>720.2</v>
      </c>
      <c r="G4853" s="5" t="s">
        <v>81</v>
      </c>
      <c r="H4853" s="6">
        <v>45032</v>
      </c>
    </row>
    <row r="4854" spans="1:8" x14ac:dyDescent="0.25">
      <c r="A4854" s="5">
        <v>4853</v>
      </c>
      <c r="B4854" s="5" t="s">
        <v>72</v>
      </c>
      <c r="C4854" s="5" t="s">
        <v>7</v>
      </c>
      <c r="D4854" s="5" t="s">
        <v>32</v>
      </c>
      <c r="E4854" s="6">
        <v>44802</v>
      </c>
      <c r="F4854" s="5">
        <v>792.36</v>
      </c>
      <c r="G4854" s="5" t="s">
        <v>82</v>
      </c>
      <c r="H4854" s="5" t="s">
        <v>83</v>
      </c>
    </row>
    <row r="4855" spans="1:8" x14ac:dyDescent="0.25">
      <c r="A4855" s="5">
        <v>4854</v>
      </c>
      <c r="B4855" s="5" t="s">
        <v>52</v>
      </c>
      <c r="C4855" s="5" t="s">
        <v>2</v>
      </c>
      <c r="D4855" s="5" t="s">
        <v>32</v>
      </c>
      <c r="E4855" s="6">
        <v>44827</v>
      </c>
      <c r="F4855" s="5">
        <v>181.04</v>
      </c>
      <c r="G4855" s="5" t="s">
        <v>81</v>
      </c>
      <c r="H4855" s="6">
        <v>44828</v>
      </c>
    </row>
    <row r="4856" spans="1:8" x14ac:dyDescent="0.25">
      <c r="A4856" s="5">
        <v>4855</v>
      </c>
      <c r="B4856" s="5" t="s">
        <v>58</v>
      </c>
      <c r="C4856" s="5" t="s">
        <v>2</v>
      </c>
      <c r="D4856" s="5" t="s">
        <v>31</v>
      </c>
      <c r="E4856" s="6">
        <v>44899</v>
      </c>
      <c r="F4856" s="5">
        <v>609.54999999999995</v>
      </c>
      <c r="G4856" s="5" t="s">
        <v>82</v>
      </c>
      <c r="H4856" s="5" t="s">
        <v>83</v>
      </c>
    </row>
    <row r="4857" spans="1:8" x14ac:dyDescent="0.25">
      <c r="A4857" s="5">
        <v>4856</v>
      </c>
      <c r="B4857" s="5" t="s">
        <v>54</v>
      </c>
      <c r="C4857" s="5" t="s">
        <v>11</v>
      </c>
      <c r="D4857" s="5" t="s">
        <v>20</v>
      </c>
      <c r="E4857" s="6">
        <v>45240</v>
      </c>
      <c r="F4857" s="5">
        <v>139.11000000000001</v>
      </c>
      <c r="G4857" s="5" t="s">
        <v>81</v>
      </c>
      <c r="H4857" s="6">
        <v>45252</v>
      </c>
    </row>
    <row r="4858" spans="1:8" x14ac:dyDescent="0.25">
      <c r="A4858" s="5">
        <v>4857</v>
      </c>
      <c r="B4858" s="5" t="s">
        <v>62</v>
      </c>
      <c r="C4858" s="5" t="s">
        <v>14</v>
      </c>
      <c r="D4858" s="5" t="s">
        <v>26</v>
      </c>
      <c r="E4858" s="6">
        <v>45298</v>
      </c>
      <c r="F4858" s="5">
        <v>898.53</v>
      </c>
      <c r="G4858" s="5" t="s">
        <v>81</v>
      </c>
      <c r="H4858" s="6">
        <v>45316</v>
      </c>
    </row>
    <row r="4859" spans="1:8" x14ac:dyDescent="0.25">
      <c r="A4859" s="5">
        <v>4858</v>
      </c>
      <c r="B4859" s="5" t="s">
        <v>36</v>
      </c>
      <c r="C4859" s="5" t="s">
        <v>14</v>
      </c>
      <c r="D4859" s="5" t="s">
        <v>22</v>
      </c>
      <c r="E4859" s="6">
        <v>45157</v>
      </c>
      <c r="F4859" s="5">
        <v>353.5</v>
      </c>
      <c r="G4859" s="5" t="s">
        <v>84</v>
      </c>
      <c r="H4859" s="5" t="s">
        <v>83</v>
      </c>
    </row>
    <row r="4860" spans="1:8" x14ac:dyDescent="0.25">
      <c r="A4860" s="5">
        <v>4859</v>
      </c>
      <c r="B4860" s="5" t="s">
        <v>48</v>
      </c>
      <c r="C4860" s="5" t="s">
        <v>5</v>
      </c>
      <c r="D4860" s="5" t="s">
        <v>28</v>
      </c>
      <c r="E4860" s="6">
        <v>45015</v>
      </c>
      <c r="F4860" s="5">
        <v>686.34</v>
      </c>
      <c r="G4860" s="5" t="s">
        <v>81</v>
      </c>
      <c r="H4860" s="6">
        <v>45019</v>
      </c>
    </row>
    <row r="4861" spans="1:8" x14ac:dyDescent="0.25">
      <c r="A4861" s="5">
        <v>4860</v>
      </c>
      <c r="B4861" s="5" t="s">
        <v>58</v>
      </c>
      <c r="C4861" s="5" t="s">
        <v>9</v>
      </c>
      <c r="D4861" s="5" t="s">
        <v>33</v>
      </c>
      <c r="E4861" s="6">
        <v>45430</v>
      </c>
      <c r="F4861" s="5">
        <v>700.59</v>
      </c>
      <c r="G4861" s="5" t="s">
        <v>82</v>
      </c>
      <c r="H4861" s="5" t="s">
        <v>83</v>
      </c>
    </row>
    <row r="4862" spans="1:8" x14ac:dyDescent="0.25">
      <c r="A4862" s="5">
        <v>4861</v>
      </c>
      <c r="B4862" s="5" t="s">
        <v>70</v>
      </c>
      <c r="C4862" s="5" t="s">
        <v>10</v>
      </c>
      <c r="D4862" s="5" t="s">
        <v>24</v>
      </c>
      <c r="E4862" s="6">
        <v>44814</v>
      </c>
      <c r="F4862" s="5">
        <v>618.29999999999995</v>
      </c>
      <c r="G4862" s="5" t="s">
        <v>82</v>
      </c>
      <c r="H4862" s="5" t="s">
        <v>83</v>
      </c>
    </row>
    <row r="4863" spans="1:8" x14ac:dyDescent="0.25">
      <c r="A4863" s="5">
        <v>4862</v>
      </c>
      <c r="B4863" s="5" t="s">
        <v>38</v>
      </c>
      <c r="C4863" s="5" t="s">
        <v>13</v>
      </c>
      <c r="D4863" s="5" t="s">
        <v>29</v>
      </c>
      <c r="E4863" s="6">
        <v>45260</v>
      </c>
      <c r="F4863" s="5">
        <v>407.89</v>
      </c>
      <c r="G4863" s="5" t="s">
        <v>84</v>
      </c>
      <c r="H4863" s="5" t="s">
        <v>83</v>
      </c>
    </row>
    <row r="4864" spans="1:8" x14ac:dyDescent="0.25">
      <c r="A4864" s="5">
        <v>4863</v>
      </c>
      <c r="B4864" s="5" t="s">
        <v>56</v>
      </c>
      <c r="C4864" s="5" t="s">
        <v>9</v>
      </c>
      <c r="D4864" s="5" t="s">
        <v>28</v>
      </c>
      <c r="E4864" s="6">
        <v>44870</v>
      </c>
      <c r="F4864" s="5">
        <v>769.76</v>
      </c>
      <c r="G4864" s="5" t="s">
        <v>84</v>
      </c>
      <c r="H4864" s="5" t="s">
        <v>83</v>
      </c>
    </row>
    <row r="4865" spans="1:8" x14ac:dyDescent="0.25">
      <c r="A4865" s="5">
        <v>4864</v>
      </c>
      <c r="B4865" s="5" t="s">
        <v>36</v>
      </c>
      <c r="C4865" s="5" t="s">
        <v>5</v>
      </c>
      <c r="D4865" s="5" t="s">
        <v>29</v>
      </c>
      <c r="E4865" s="6">
        <v>44960</v>
      </c>
      <c r="F4865" s="5">
        <v>195.73</v>
      </c>
      <c r="G4865" s="5" t="s">
        <v>81</v>
      </c>
      <c r="H4865" s="6">
        <v>44964</v>
      </c>
    </row>
    <row r="4866" spans="1:8" x14ac:dyDescent="0.25">
      <c r="A4866" s="5">
        <v>4865</v>
      </c>
      <c r="B4866" s="5" t="s">
        <v>60</v>
      </c>
      <c r="C4866" s="5" t="s">
        <v>15</v>
      </c>
      <c r="D4866" s="5" t="s">
        <v>33</v>
      </c>
      <c r="E4866" s="6">
        <v>44838</v>
      </c>
      <c r="F4866" s="5">
        <v>602.41999999999996</v>
      </c>
      <c r="G4866" s="5" t="s">
        <v>81</v>
      </c>
      <c r="H4866" s="6">
        <v>44858</v>
      </c>
    </row>
    <row r="4867" spans="1:8" x14ac:dyDescent="0.25">
      <c r="A4867" s="5">
        <v>4866</v>
      </c>
      <c r="B4867" s="5" t="s">
        <v>50</v>
      </c>
      <c r="C4867" s="5" t="s">
        <v>9</v>
      </c>
      <c r="D4867" s="5" t="s">
        <v>30</v>
      </c>
      <c r="E4867" s="6">
        <v>45335</v>
      </c>
      <c r="F4867" s="5">
        <v>213.85</v>
      </c>
      <c r="G4867" s="5" t="s">
        <v>81</v>
      </c>
      <c r="H4867" s="6">
        <v>45345</v>
      </c>
    </row>
    <row r="4868" spans="1:8" x14ac:dyDescent="0.25">
      <c r="A4868" s="5">
        <v>4867</v>
      </c>
      <c r="B4868" s="5" t="s">
        <v>66</v>
      </c>
      <c r="C4868" s="5" t="s">
        <v>5</v>
      </c>
      <c r="D4868" s="5" t="s">
        <v>29</v>
      </c>
      <c r="E4868" s="6">
        <v>45449</v>
      </c>
      <c r="F4868" s="5">
        <v>856.28</v>
      </c>
      <c r="G4868" s="5" t="s">
        <v>82</v>
      </c>
      <c r="H4868" s="5" t="s">
        <v>83</v>
      </c>
    </row>
    <row r="4869" spans="1:8" x14ac:dyDescent="0.25">
      <c r="A4869" s="5">
        <v>4868</v>
      </c>
      <c r="B4869" s="5" t="s">
        <v>68</v>
      </c>
      <c r="C4869" s="5" t="s">
        <v>7</v>
      </c>
      <c r="D4869" s="5" t="s">
        <v>33</v>
      </c>
      <c r="E4869" s="6">
        <v>45375</v>
      </c>
      <c r="F4869" s="5">
        <v>554.46</v>
      </c>
      <c r="G4869" s="5" t="s">
        <v>82</v>
      </c>
      <c r="H4869" s="5" t="s">
        <v>83</v>
      </c>
    </row>
    <row r="4870" spans="1:8" x14ac:dyDescent="0.25">
      <c r="A4870" s="5">
        <v>4869</v>
      </c>
      <c r="B4870" s="5" t="s">
        <v>50</v>
      </c>
      <c r="C4870" s="5" t="s">
        <v>7</v>
      </c>
      <c r="D4870" s="5" t="s">
        <v>31</v>
      </c>
      <c r="E4870" s="6">
        <v>44994</v>
      </c>
      <c r="F4870" s="5">
        <v>403.22</v>
      </c>
      <c r="G4870" s="5" t="s">
        <v>81</v>
      </c>
      <c r="H4870" s="6">
        <v>45002</v>
      </c>
    </row>
    <row r="4871" spans="1:8" x14ac:dyDescent="0.25">
      <c r="A4871" s="5">
        <v>4870</v>
      </c>
      <c r="B4871" s="5" t="s">
        <v>50</v>
      </c>
      <c r="C4871" s="5" t="s">
        <v>9</v>
      </c>
      <c r="D4871" s="5" t="s">
        <v>33</v>
      </c>
      <c r="E4871" s="6">
        <v>45426</v>
      </c>
      <c r="F4871" s="5">
        <v>229.3</v>
      </c>
      <c r="G4871" s="5" t="s">
        <v>81</v>
      </c>
      <c r="H4871" s="6">
        <v>45436</v>
      </c>
    </row>
    <row r="4872" spans="1:8" x14ac:dyDescent="0.25">
      <c r="A4872" s="5">
        <v>4871</v>
      </c>
      <c r="B4872" s="5" t="s">
        <v>52</v>
      </c>
      <c r="C4872" s="5" t="s">
        <v>4</v>
      </c>
      <c r="D4872" s="5" t="s">
        <v>32</v>
      </c>
      <c r="E4872" s="6">
        <v>44881</v>
      </c>
      <c r="F4872" s="5">
        <v>118.9</v>
      </c>
      <c r="G4872" s="5" t="s">
        <v>81</v>
      </c>
      <c r="H4872" s="6">
        <v>44883</v>
      </c>
    </row>
    <row r="4873" spans="1:8" x14ac:dyDescent="0.25">
      <c r="A4873" s="5">
        <v>4872</v>
      </c>
      <c r="B4873" s="5" t="s">
        <v>38</v>
      </c>
      <c r="C4873" s="5" t="s">
        <v>5</v>
      </c>
      <c r="D4873" s="5" t="s">
        <v>29</v>
      </c>
      <c r="E4873" s="6">
        <v>45006</v>
      </c>
      <c r="F4873" s="5">
        <v>410.9</v>
      </c>
      <c r="G4873" s="5" t="s">
        <v>82</v>
      </c>
      <c r="H4873" s="5" t="s">
        <v>83</v>
      </c>
    </row>
    <row r="4874" spans="1:8" x14ac:dyDescent="0.25">
      <c r="A4874" s="5">
        <v>4873</v>
      </c>
      <c r="B4874" s="5" t="s">
        <v>40</v>
      </c>
      <c r="C4874" s="5" t="s">
        <v>2</v>
      </c>
      <c r="D4874" s="5" t="s">
        <v>33</v>
      </c>
      <c r="E4874" s="6">
        <v>45358</v>
      </c>
      <c r="F4874" s="5">
        <v>460.21</v>
      </c>
      <c r="G4874" s="5" t="s">
        <v>81</v>
      </c>
      <c r="H4874" s="6">
        <v>45359</v>
      </c>
    </row>
    <row r="4875" spans="1:8" x14ac:dyDescent="0.25">
      <c r="A4875" s="5">
        <v>4874</v>
      </c>
      <c r="B4875" s="5" t="s">
        <v>44</v>
      </c>
      <c r="C4875" s="5" t="s">
        <v>10</v>
      </c>
      <c r="D4875" s="5" t="s">
        <v>20</v>
      </c>
      <c r="E4875" s="6">
        <v>45031</v>
      </c>
      <c r="F4875" s="5">
        <v>322.72000000000003</v>
      </c>
      <c r="G4875" s="5" t="s">
        <v>84</v>
      </c>
      <c r="H4875" s="5" t="s">
        <v>83</v>
      </c>
    </row>
    <row r="4876" spans="1:8" x14ac:dyDescent="0.25">
      <c r="A4876" s="5">
        <v>4875</v>
      </c>
      <c r="B4876" s="5" t="s">
        <v>72</v>
      </c>
      <c r="C4876" s="5" t="s">
        <v>10</v>
      </c>
      <c r="D4876" s="5" t="s">
        <v>26</v>
      </c>
      <c r="E4876" s="6">
        <v>45436</v>
      </c>
      <c r="F4876" s="5">
        <v>313.60000000000002</v>
      </c>
      <c r="G4876" s="5" t="s">
        <v>82</v>
      </c>
      <c r="H4876" s="5" t="s">
        <v>83</v>
      </c>
    </row>
    <row r="4877" spans="1:8" x14ac:dyDescent="0.25">
      <c r="A4877" s="5">
        <v>4876</v>
      </c>
      <c r="B4877" s="5" t="s">
        <v>72</v>
      </c>
      <c r="C4877" s="5" t="s">
        <v>10</v>
      </c>
      <c r="D4877" s="5" t="s">
        <v>32</v>
      </c>
      <c r="E4877" s="6">
        <v>45115</v>
      </c>
      <c r="F4877" s="5">
        <v>757.95</v>
      </c>
      <c r="G4877" s="5" t="s">
        <v>84</v>
      </c>
      <c r="H4877" s="5" t="s">
        <v>83</v>
      </c>
    </row>
    <row r="4878" spans="1:8" x14ac:dyDescent="0.25">
      <c r="A4878" s="5">
        <v>4877</v>
      </c>
      <c r="B4878" s="5" t="s">
        <v>64</v>
      </c>
      <c r="C4878" s="5" t="s">
        <v>15</v>
      </c>
      <c r="D4878" s="5" t="s">
        <v>28</v>
      </c>
      <c r="E4878" s="6">
        <v>45090</v>
      </c>
      <c r="F4878" s="5">
        <v>514.59</v>
      </c>
      <c r="G4878" s="5" t="s">
        <v>84</v>
      </c>
      <c r="H4878" s="5" t="s">
        <v>83</v>
      </c>
    </row>
    <row r="4879" spans="1:8" x14ac:dyDescent="0.25">
      <c r="A4879" s="5">
        <v>4878</v>
      </c>
      <c r="B4879" s="5" t="s">
        <v>74</v>
      </c>
      <c r="C4879" s="5" t="s">
        <v>11</v>
      </c>
      <c r="D4879" s="5" t="s">
        <v>29</v>
      </c>
      <c r="E4879" s="6">
        <v>45054</v>
      </c>
      <c r="F4879" s="5">
        <v>304.49</v>
      </c>
      <c r="G4879" s="5" t="s">
        <v>81</v>
      </c>
      <c r="H4879" s="6">
        <v>45066</v>
      </c>
    </row>
    <row r="4880" spans="1:8" x14ac:dyDescent="0.25">
      <c r="A4880" s="5">
        <v>4879</v>
      </c>
      <c r="B4880" s="5" t="s">
        <v>44</v>
      </c>
      <c r="C4880" s="5" t="s">
        <v>14</v>
      </c>
      <c r="D4880" s="5" t="s">
        <v>29</v>
      </c>
      <c r="E4880" s="6">
        <v>44857</v>
      </c>
      <c r="F4880" s="5">
        <v>790.49</v>
      </c>
      <c r="G4880" s="5" t="s">
        <v>81</v>
      </c>
      <c r="H4880" s="6">
        <v>44875</v>
      </c>
    </row>
    <row r="4881" spans="1:8" x14ac:dyDescent="0.25">
      <c r="A4881" s="5">
        <v>4880</v>
      </c>
      <c r="B4881" s="5" t="s">
        <v>74</v>
      </c>
      <c r="C4881" s="5" t="s">
        <v>7</v>
      </c>
      <c r="D4881" s="5" t="s">
        <v>31</v>
      </c>
      <c r="E4881" s="6">
        <v>45255</v>
      </c>
      <c r="F4881" s="5">
        <v>729.11</v>
      </c>
      <c r="G4881" s="5" t="s">
        <v>84</v>
      </c>
      <c r="H4881" s="5" t="s">
        <v>83</v>
      </c>
    </row>
    <row r="4882" spans="1:8" x14ac:dyDescent="0.25">
      <c r="A4882" s="5">
        <v>4881</v>
      </c>
      <c r="B4882" s="5" t="s">
        <v>54</v>
      </c>
      <c r="C4882" s="5" t="s">
        <v>15</v>
      </c>
      <c r="D4882" s="5" t="s">
        <v>26</v>
      </c>
      <c r="E4882" s="6">
        <v>45332</v>
      </c>
      <c r="F4882" s="5">
        <v>484.84</v>
      </c>
      <c r="G4882" s="5" t="s">
        <v>81</v>
      </c>
      <c r="H4882" s="6">
        <v>45352</v>
      </c>
    </row>
    <row r="4883" spans="1:8" x14ac:dyDescent="0.25">
      <c r="A4883" s="5">
        <v>4882</v>
      </c>
      <c r="B4883" s="5" t="s">
        <v>70</v>
      </c>
      <c r="C4883" s="5" t="s">
        <v>15</v>
      </c>
      <c r="D4883" s="5" t="s">
        <v>33</v>
      </c>
      <c r="E4883" s="6">
        <v>45333</v>
      </c>
      <c r="F4883" s="5">
        <v>707.83</v>
      </c>
      <c r="G4883" s="5" t="s">
        <v>82</v>
      </c>
      <c r="H4883" s="5" t="s">
        <v>83</v>
      </c>
    </row>
    <row r="4884" spans="1:8" x14ac:dyDescent="0.25">
      <c r="A4884" s="5">
        <v>4883</v>
      </c>
      <c r="B4884" s="5" t="s">
        <v>52</v>
      </c>
      <c r="C4884" s="5" t="s">
        <v>2</v>
      </c>
      <c r="D4884" s="5" t="s">
        <v>32</v>
      </c>
      <c r="E4884" s="6">
        <v>45385</v>
      </c>
      <c r="F4884" s="5">
        <v>154.22</v>
      </c>
      <c r="G4884" s="5" t="s">
        <v>81</v>
      </c>
      <c r="H4884" s="6">
        <v>45386</v>
      </c>
    </row>
    <row r="4885" spans="1:8" x14ac:dyDescent="0.25">
      <c r="A4885" s="5">
        <v>4884</v>
      </c>
      <c r="B4885" s="5" t="s">
        <v>36</v>
      </c>
      <c r="C4885" s="5" t="s">
        <v>15</v>
      </c>
      <c r="D4885" s="5" t="s">
        <v>22</v>
      </c>
      <c r="E4885" s="6">
        <v>45388</v>
      </c>
      <c r="F4885" s="5">
        <v>229.48</v>
      </c>
      <c r="G4885" s="5" t="s">
        <v>82</v>
      </c>
      <c r="H4885" s="5" t="s">
        <v>83</v>
      </c>
    </row>
    <row r="4886" spans="1:8" x14ac:dyDescent="0.25">
      <c r="A4886" s="5">
        <v>4885</v>
      </c>
      <c r="B4886" s="5" t="s">
        <v>46</v>
      </c>
      <c r="C4886" s="5" t="s">
        <v>14</v>
      </c>
      <c r="D4886" s="5" t="s">
        <v>26</v>
      </c>
      <c r="E4886" s="6">
        <v>44946</v>
      </c>
      <c r="F4886" s="5">
        <v>254.93</v>
      </c>
      <c r="G4886" s="5" t="s">
        <v>81</v>
      </c>
      <c r="H4886" s="6">
        <v>44964</v>
      </c>
    </row>
    <row r="4887" spans="1:8" x14ac:dyDescent="0.25">
      <c r="A4887" s="5">
        <v>4886</v>
      </c>
      <c r="B4887" s="5" t="s">
        <v>58</v>
      </c>
      <c r="C4887" s="5" t="s">
        <v>4</v>
      </c>
      <c r="D4887" s="5" t="s">
        <v>28</v>
      </c>
      <c r="E4887" s="6">
        <v>45041</v>
      </c>
      <c r="F4887" s="5">
        <v>722.55</v>
      </c>
      <c r="G4887" s="5" t="s">
        <v>81</v>
      </c>
      <c r="H4887" s="6">
        <v>45043</v>
      </c>
    </row>
    <row r="4888" spans="1:8" x14ac:dyDescent="0.25">
      <c r="A4888" s="5">
        <v>4887</v>
      </c>
      <c r="B4888" s="5" t="s">
        <v>66</v>
      </c>
      <c r="C4888" s="5" t="s">
        <v>5</v>
      </c>
      <c r="D4888" s="5" t="s">
        <v>26</v>
      </c>
      <c r="E4888" s="6">
        <v>45014</v>
      </c>
      <c r="F4888" s="5">
        <v>461.37</v>
      </c>
      <c r="G4888" s="5" t="s">
        <v>82</v>
      </c>
      <c r="H4888" s="5" t="s">
        <v>83</v>
      </c>
    </row>
    <row r="4889" spans="1:8" x14ac:dyDescent="0.25">
      <c r="A4889" s="5">
        <v>4888</v>
      </c>
      <c r="B4889" s="5" t="s">
        <v>42</v>
      </c>
      <c r="C4889" s="5" t="s">
        <v>9</v>
      </c>
      <c r="D4889" s="5" t="s">
        <v>26</v>
      </c>
      <c r="E4889" s="6">
        <v>45164</v>
      </c>
      <c r="F4889" s="5">
        <v>199.19</v>
      </c>
      <c r="G4889" s="5" t="s">
        <v>81</v>
      </c>
      <c r="H4889" s="6">
        <v>45174</v>
      </c>
    </row>
    <row r="4890" spans="1:8" x14ac:dyDescent="0.25">
      <c r="A4890" s="5">
        <v>4889</v>
      </c>
      <c r="B4890" s="5" t="s">
        <v>58</v>
      </c>
      <c r="C4890" s="5" t="s">
        <v>15</v>
      </c>
      <c r="D4890" s="5" t="s">
        <v>28</v>
      </c>
      <c r="E4890" s="6">
        <v>45005</v>
      </c>
      <c r="F4890" s="5">
        <v>527.79</v>
      </c>
      <c r="G4890" s="5" t="s">
        <v>82</v>
      </c>
      <c r="H4890" s="5" t="s">
        <v>83</v>
      </c>
    </row>
    <row r="4891" spans="1:8" x14ac:dyDescent="0.25">
      <c r="A4891" s="5">
        <v>4890</v>
      </c>
      <c r="B4891" s="5" t="s">
        <v>42</v>
      </c>
      <c r="C4891" s="5" t="s">
        <v>4</v>
      </c>
      <c r="D4891" s="5" t="s">
        <v>30</v>
      </c>
      <c r="E4891" s="6">
        <v>45162</v>
      </c>
      <c r="F4891" s="5">
        <v>543.73</v>
      </c>
      <c r="G4891" s="5" t="s">
        <v>81</v>
      </c>
      <c r="H4891" s="6">
        <v>45164</v>
      </c>
    </row>
    <row r="4892" spans="1:8" x14ac:dyDescent="0.25">
      <c r="A4892" s="5">
        <v>4891</v>
      </c>
      <c r="B4892" s="5" t="s">
        <v>36</v>
      </c>
      <c r="C4892" s="5" t="s">
        <v>13</v>
      </c>
      <c r="D4892" s="5" t="s">
        <v>24</v>
      </c>
      <c r="E4892" s="6">
        <v>45215</v>
      </c>
      <c r="F4892" s="5">
        <v>474.68</v>
      </c>
      <c r="G4892" s="5" t="s">
        <v>81</v>
      </c>
      <c r="H4892" s="6">
        <v>45230</v>
      </c>
    </row>
    <row r="4893" spans="1:8" x14ac:dyDescent="0.25">
      <c r="A4893" s="5">
        <v>4892</v>
      </c>
      <c r="B4893" s="5" t="s">
        <v>66</v>
      </c>
      <c r="C4893" s="5" t="s">
        <v>9</v>
      </c>
      <c r="D4893" s="5" t="s">
        <v>20</v>
      </c>
      <c r="E4893" s="6">
        <v>45162</v>
      </c>
      <c r="F4893" s="5">
        <v>981.6</v>
      </c>
      <c r="G4893" s="5" t="s">
        <v>81</v>
      </c>
      <c r="H4893" s="6">
        <v>45172</v>
      </c>
    </row>
    <row r="4894" spans="1:8" x14ac:dyDescent="0.25">
      <c r="A4894" s="5">
        <v>4893</v>
      </c>
      <c r="B4894" s="5" t="s">
        <v>56</v>
      </c>
      <c r="C4894" s="5" t="s">
        <v>2</v>
      </c>
      <c r="D4894" s="5" t="s">
        <v>32</v>
      </c>
      <c r="E4894" s="6">
        <v>45382</v>
      </c>
      <c r="F4894" s="5">
        <v>905.65</v>
      </c>
      <c r="G4894" s="5" t="s">
        <v>84</v>
      </c>
      <c r="H4894" s="5" t="s">
        <v>83</v>
      </c>
    </row>
    <row r="4895" spans="1:8" x14ac:dyDescent="0.25">
      <c r="A4895" s="5">
        <v>4894</v>
      </c>
      <c r="B4895" s="5" t="s">
        <v>40</v>
      </c>
      <c r="C4895" s="5" t="s">
        <v>7</v>
      </c>
      <c r="D4895" s="5" t="s">
        <v>22</v>
      </c>
      <c r="E4895" s="6">
        <v>45443</v>
      </c>
      <c r="F4895" s="5">
        <v>122.9</v>
      </c>
      <c r="G4895" s="5" t="s">
        <v>81</v>
      </c>
      <c r="H4895" s="6">
        <v>45451</v>
      </c>
    </row>
    <row r="4896" spans="1:8" x14ac:dyDescent="0.25">
      <c r="A4896" s="5">
        <v>4895</v>
      </c>
      <c r="B4896" s="5" t="s">
        <v>38</v>
      </c>
      <c r="C4896" s="5" t="s">
        <v>7</v>
      </c>
      <c r="D4896" s="5" t="s">
        <v>26</v>
      </c>
      <c r="E4896" s="6">
        <v>45083</v>
      </c>
      <c r="F4896" s="5">
        <v>356.78</v>
      </c>
      <c r="G4896" s="5" t="s">
        <v>84</v>
      </c>
      <c r="H4896" s="5" t="s">
        <v>83</v>
      </c>
    </row>
    <row r="4897" spans="1:8" x14ac:dyDescent="0.25">
      <c r="A4897" s="5">
        <v>4896</v>
      </c>
      <c r="B4897" s="5" t="s">
        <v>70</v>
      </c>
      <c r="C4897" s="5" t="s">
        <v>2</v>
      </c>
      <c r="D4897" s="5" t="s">
        <v>20</v>
      </c>
      <c r="E4897" s="6">
        <v>45195</v>
      </c>
      <c r="F4897" s="5">
        <v>208.39</v>
      </c>
      <c r="G4897" s="5" t="s">
        <v>81</v>
      </c>
      <c r="H4897" s="6">
        <v>45196</v>
      </c>
    </row>
    <row r="4898" spans="1:8" x14ac:dyDescent="0.25">
      <c r="A4898" s="5">
        <v>4897</v>
      </c>
      <c r="B4898" s="5" t="s">
        <v>58</v>
      </c>
      <c r="C4898" s="5" t="s">
        <v>4</v>
      </c>
      <c r="D4898" s="5" t="s">
        <v>33</v>
      </c>
      <c r="E4898" s="6">
        <v>45268</v>
      </c>
      <c r="F4898" s="5">
        <v>457.23</v>
      </c>
      <c r="G4898" s="5" t="s">
        <v>82</v>
      </c>
      <c r="H4898" s="5" t="s">
        <v>83</v>
      </c>
    </row>
    <row r="4899" spans="1:8" x14ac:dyDescent="0.25">
      <c r="A4899" s="5">
        <v>4898</v>
      </c>
      <c r="B4899" s="5" t="s">
        <v>66</v>
      </c>
      <c r="C4899" s="5" t="s">
        <v>15</v>
      </c>
      <c r="D4899" s="5" t="s">
        <v>20</v>
      </c>
      <c r="E4899" s="6">
        <v>44789</v>
      </c>
      <c r="F4899" s="5">
        <v>238.46</v>
      </c>
      <c r="G4899" s="5" t="s">
        <v>81</v>
      </c>
      <c r="H4899" s="6">
        <v>44809</v>
      </c>
    </row>
    <row r="4900" spans="1:8" x14ac:dyDescent="0.25">
      <c r="A4900" s="5">
        <v>4899</v>
      </c>
      <c r="B4900" s="5" t="s">
        <v>42</v>
      </c>
      <c r="C4900" s="5" t="s">
        <v>5</v>
      </c>
      <c r="D4900" s="5" t="s">
        <v>22</v>
      </c>
      <c r="E4900" s="6">
        <v>45359</v>
      </c>
      <c r="F4900" s="5">
        <v>391.31</v>
      </c>
      <c r="G4900" s="5" t="s">
        <v>81</v>
      </c>
      <c r="H4900" s="6">
        <v>45363</v>
      </c>
    </row>
    <row r="4901" spans="1:8" x14ac:dyDescent="0.25">
      <c r="A4901" s="5">
        <v>4900</v>
      </c>
      <c r="B4901" s="5" t="s">
        <v>72</v>
      </c>
      <c r="C4901" s="5" t="s">
        <v>7</v>
      </c>
      <c r="D4901" s="5" t="s">
        <v>26</v>
      </c>
      <c r="E4901" s="6">
        <v>45282</v>
      </c>
      <c r="F4901" s="5">
        <v>747.46</v>
      </c>
      <c r="G4901" s="5" t="s">
        <v>81</v>
      </c>
      <c r="H4901" s="6">
        <v>45290</v>
      </c>
    </row>
    <row r="4902" spans="1:8" x14ac:dyDescent="0.25">
      <c r="A4902" s="5">
        <v>4901</v>
      </c>
      <c r="B4902" s="5" t="s">
        <v>48</v>
      </c>
      <c r="C4902" s="5" t="s">
        <v>10</v>
      </c>
      <c r="D4902" s="5" t="s">
        <v>32</v>
      </c>
      <c r="E4902" s="6">
        <v>45415</v>
      </c>
      <c r="F4902" s="5">
        <v>346.88</v>
      </c>
      <c r="G4902" s="5" t="s">
        <v>81</v>
      </c>
      <c r="H4902" s="6">
        <v>45421</v>
      </c>
    </row>
    <row r="4903" spans="1:8" x14ac:dyDescent="0.25">
      <c r="A4903" s="5">
        <v>4902</v>
      </c>
      <c r="B4903" s="5" t="s">
        <v>40</v>
      </c>
      <c r="C4903" s="5" t="s">
        <v>4</v>
      </c>
      <c r="D4903" s="5" t="s">
        <v>22</v>
      </c>
      <c r="E4903" s="6">
        <v>45317</v>
      </c>
      <c r="F4903" s="5">
        <v>574.9</v>
      </c>
      <c r="G4903" s="5" t="s">
        <v>82</v>
      </c>
      <c r="H4903" s="5" t="s">
        <v>83</v>
      </c>
    </row>
    <row r="4904" spans="1:8" x14ac:dyDescent="0.25">
      <c r="A4904" s="5">
        <v>4903</v>
      </c>
      <c r="B4904" s="5" t="s">
        <v>42</v>
      </c>
      <c r="C4904" s="5" t="s">
        <v>13</v>
      </c>
      <c r="D4904" s="5" t="s">
        <v>26</v>
      </c>
      <c r="E4904" s="6">
        <v>44944</v>
      </c>
      <c r="F4904" s="5">
        <v>237.86</v>
      </c>
      <c r="G4904" s="5" t="s">
        <v>84</v>
      </c>
      <c r="H4904" s="5" t="s">
        <v>83</v>
      </c>
    </row>
    <row r="4905" spans="1:8" x14ac:dyDescent="0.25">
      <c r="A4905" s="5">
        <v>4904</v>
      </c>
      <c r="B4905" s="5" t="s">
        <v>62</v>
      </c>
      <c r="C4905" s="5" t="s">
        <v>2</v>
      </c>
      <c r="D4905" s="5" t="s">
        <v>26</v>
      </c>
      <c r="E4905" s="6">
        <v>44943</v>
      </c>
      <c r="F4905" s="5">
        <v>128.97</v>
      </c>
      <c r="G4905" s="5" t="s">
        <v>84</v>
      </c>
      <c r="H4905" s="5" t="s">
        <v>83</v>
      </c>
    </row>
    <row r="4906" spans="1:8" x14ac:dyDescent="0.25">
      <c r="A4906" s="5">
        <v>4905</v>
      </c>
      <c r="B4906" s="5" t="s">
        <v>36</v>
      </c>
      <c r="C4906" s="5" t="s">
        <v>14</v>
      </c>
      <c r="D4906" s="5" t="s">
        <v>20</v>
      </c>
      <c r="E4906" s="6">
        <v>45119</v>
      </c>
      <c r="F4906" s="5">
        <v>864</v>
      </c>
      <c r="G4906" s="5" t="s">
        <v>81</v>
      </c>
      <c r="H4906" s="6">
        <v>45137</v>
      </c>
    </row>
    <row r="4907" spans="1:8" x14ac:dyDescent="0.25">
      <c r="A4907" s="5">
        <v>4906</v>
      </c>
      <c r="B4907" s="5" t="s">
        <v>40</v>
      </c>
      <c r="C4907" s="5" t="s">
        <v>14</v>
      </c>
      <c r="D4907" s="5" t="s">
        <v>26</v>
      </c>
      <c r="E4907" s="6">
        <v>45419</v>
      </c>
      <c r="F4907" s="5">
        <v>991.1</v>
      </c>
      <c r="G4907" s="5" t="s">
        <v>81</v>
      </c>
      <c r="H4907" s="6">
        <v>45437</v>
      </c>
    </row>
    <row r="4908" spans="1:8" x14ac:dyDescent="0.25">
      <c r="A4908" s="5">
        <v>4907</v>
      </c>
      <c r="B4908" s="5" t="s">
        <v>58</v>
      </c>
      <c r="C4908" s="5" t="s">
        <v>15</v>
      </c>
      <c r="D4908" s="5" t="s">
        <v>20</v>
      </c>
      <c r="E4908" s="6">
        <v>44954</v>
      </c>
      <c r="F4908" s="5">
        <v>413.59</v>
      </c>
      <c r="G4908" s="5" t="s">
        <v>82</v>
      </c>
      <c r="H4908" s="5" t="s">
        <v>83</v>
      </c>
    </row>
    <row r="4909" spans="1:8" x14ac:dyDescent="0.25">
      <c r="A4909" s="5">
        <v>4908</v>
      </c>
      <c r="B4909" s="5" t="s">
        <v>56</v>
      </c>
      <c r="C4909" s="5" t="s">
        <v>5</v>
      </c>
      <c r="D4909" s="5" t="s">
        <v>26</v>
      </c>
      <c r="E4909" s="6">
        <v>45392</v>
      </c>
      <c r="F4909" s="5">
        <v>657.43</v>
      </c>
      <c r="G4909" s="5" t="s">
        <v>81</v>
      </c>
      <c r="H4909" s="6">
        <v>45396</v>
      </c>
    </row>
    <row r="4910" spans="1:8" x14ac:dyDescent="0.25">
      <c r="A4910" s="5">
        <v>4909</v>
      </c>
      <c r="B4910" s="5" t="s">
        <v>44</v>
      </c>
      <c r="C4910" s="5" t="s">
        <v>11</v>
      </c>
      <c r="D4910" s="5" t="s">
        <v>31</v>
      </c>
      <c r="E4910" s="6">
        <v>45503</v>
      </c>
      <c r="F4910" s="5">
        <v>859.22</v>
      </c>
      <c r="G4910" s="5" t="s">
        <v>81</v>
      </c>
      <c r="H4910" s="6">
        <v>45515</v>
      </c>
    </row>
    <row r="4911" spans="1:8" x14ac:dyDescent="0.25">
      <c r="A4911" s="5">
        <v>4910</v>
      </c>
      <c r="B4911" s="5" t="s">
        <v>46</v>
      </c>
      <c r="C4911" s="5" t="s">
        <v>15</v>
      </c>
      <c r="D4911" s="5" t="s">
        <v>30</v>
      </c>
      <c r="E4911" s="6">
        <v>45250</v>
      </c>
      <c r="F4911" s="5">
        <v>657.98</v>
      </c>
      <c r="G4911" s="5" t="s">
        <v>82</v>
      </c>
      <c r="H4911" s="5" t="s">
        <v>83</v>
      </c>
    </row>
    <row r="4912" spans="1:8" x14ac:dyDescent="0.25">
      <c r="A4912" s="5">
        <v>4911</v>
      </c>
      <c r="B4912" s="5" t="s">
        <v>50</v>
      </c>
      <c r="C4912" s="5" t="s">
        <v>13</v>
      </c>
      <c r="D4912" s="5" t="s">
        <v>32</v>
      </c>
      <c r="E4912" s="6">
        <v>44956</v>
      </c>
      <c r="F4912" s="5">
        <v>580.73</v>
      </c>
      <c r="G4912" s="5" t="s">
        <v>84</v>
      </c>
      <c r="H4912" s="5" t="s">
        <v>83</v>
      </c>
    </row>
    <row r="4913" spans="1:8" x14ac:dyDescent="0.25">
      <c r="A4913" s="5">
        <v>4912</v>
      </c>
      <c r="B4913" s="5" t="s">
        <v>60</v>
      </c>
      <c r="C4913" s="5" t="s">
        <v>2</v>
      </c>
      <c r="D4913" s="5" t="s">
        <v>33</v>
      </c>
      <c r="E4913" s="6">
        <v>45379</v>
      </c>
      <c r="F4913" s="5">
        <v>641.79</v>
      </c>
      <c r="G4913" s="5" t="s">
        <v>81</v>
      </c>
      <c r="H4913" s="6">
        <v>45380</v>
      </c>
    </row>
    <row r="4914" spans="1:8" x14ac:dyDescent="0.25">
      <c r="A4914" s="5">
        <v>4913</v>
      </c>
      <c r="B4914" s="5" t="s">
        <v>48</v>
      </c>
      <c r="C4914" s="5" t="s">
        <v>14</v>
      </c>
      <c r="D4914" s="5" t="s">
        <v>22</v>
      </c>
      <c r="E4914" s="6">
        <v>45277</v>
      </c>
      <c r="F4914" s="5">
        <v>901.2</v>
      </c>
      <c r="G4914" s="5" t="s">
        <v>84</v>
      </c>
      <c r="H4914" s="5" t="s">
        <v>83</v>
      </c>
    </row>
    <row r="4915" spans="1:8" x14ac:dyDescent="0.25">
      <c r="A4915" s="5">
        <v>4914</v>
      </c>
      <c r="B4915" s="5" t="s">
        <v>42</v>
      </c>
      <c r="C4915" s="5" t="s">
        <v>10</v>
      </c>
      <c r="D4915" s="5" t="s">
        <v>26</v>
      </c>
      <c r="E4915" s="6">
        <v>45146</v>
      </c>
      <c r="F4915" s="5">
        <v>367.18</v>
      </c>
      <c r="G4915" s="5" t="s">
        <v>84</v>
      </c>
      <c r="H4915" s="5" t="s">
        <v>83</v>
      </c>
    </row>
    <row r="4916" spans="1:8" x14ac:dyDescent="0.25">
      <c r="A4916" s="5">
        <v>4915</v>
      </c>
      <c r="B4916" s="5" t="s">
        <v>42</v>
      </c>
      <c r="C4916" s="5" t="s">
        <v>9</v>
      </c>
      <c r="D4916" s="5" t="s">
        <v>33</v>
      </c>
      <c r="E4916" s="6">
        <v>44861</v>
      </c>
      <c r="F4916" s="5">
        <v>104.97</v>
      </c>
      <c r="G4916" s="5" t="s">
        <v>81</v>
      </c>
      <c r="H4916" s="6">
        <v>44871</v>
      </c>
    </row>
    <row r="4917" spans="1:8" x14ac:dyDescent="0.25">
      <c r="A4917" s="5">
        <v>4916</v>
      </c>
      <c r="B4917" s="5" t="s">
        <v>44</v>
      </c>
      <c r="C4917" s="5" t="s">
        <v>7</v>
      </c>
      <c r="D4917" s="5" t="s">
        <v>33</v>
      </c>
      <c r="E4917" s="6">
        <v>45480</v>
      </c>
      <c r="F4917" s="5">
        <v>526.23</v>
      </c>
      <c r="G4917" s="5" t="s">
        <v>81</v>
      </c>
      <c r="H4917" s="6">
        <v>45488</v>
      </c>
    </row>
    <row r="4918" spans="1:8" x14ac:dyDescent="0.25">
      <c r="A4918" s="5">
        <v>4917</v>
      </c>
      <c r="B4918" s="5" t="s">
        <v>64</v>
      </c>
      <c r="C4918" s="5" t="s">
        <v>9</v>
      </c>
      <c r="D4918" s="5" t="s">
        <v>28</v>
      </c>
      <c r="E4918" s="6">
        <v>45073</v>
      </c>
      <c r="F4918" s="5">
        <v>818.91</v>
      </c>
      <c r="G4918" s="5" t="s">
        <v>84</v>
      </c>
      <c r="H4918" s="5" t="s">
        <v>83</v>
      </c>
    </row>
    <row r="4919" spans="1:8" x14ac:dyDescent="0.25">
      <c r="A4919" s="5">
        <v>4918</v>
      </c>
      <c r="B4919" s="5" t="s">
        <v>46</v>
      </c>
      <c r="C4919" s="5" t="s">
        <v>2</v>
      </c>
      <c r="D4919" s="5" t="s">
        <v>22</v>
      </c>
      <c r="E4919" s="6">
        <v>44925</v>
      </c>
      <c r="F4919" s="5">
        <v>559.01</v>
      </c>
      <c r="G4919" s="5" t="s">
        <v>81</v>
      </c>
      <c r="H4919" s="6">
        <v>44926</v>
      </c>
    </row>
    <row r="4920" spans="1:8" x14ac:dyDescent="0.25">
      <c r="A4920" s="5">
        <v>4919</v>
      </c>
      <c r="B4920" s="5" t="s">
        <v>64</v>
      </c>
      <c r="C4920" s="5" t="s">
        <v>2</v>
      </c>
      <c r="D4920" s="5" t="s">
        <v>29</v>
      </c>
      <c r="E4920" s="6">
        <v>45437</v>
      </c>
      <c r="F4920" s="5">
        <v>397.72</v>
      </c>
      <c r="G4920" s="5" t="s">
        <v>82</v>
      </c>
      <c r="H4920" s="5" t="s">
        <v>83</v>
      </c>
    </row>
    <row r="4921" spans="1:8" x14ac:dyDescent="0.25">
      <c r="A4921" s="5">
        <v>4920</v>
      </c>
      <c r="B4921" s="5" t="s">
        <v>56</v>
      </c>
      <c r="C4921" s="5" t="s">
        <v>11</v>
      </c>
      <c r="D4921" s="5" t="s">
        <v>33</v>
      </c>
      <c r="E4921" s="6">
        <v>45192</v>
      </c>
      <c r="F4921" s="5">
        <v>978.33</v>
      </c>
      <c r="G4921" s="5" t="s">
        <v>84</v>
      </c>
      <c r="H4921" s="5" t="s">
        <v>83</v>
      </c>
    </row>
    <row r="4922" spans="1:8" x14ac:dyDescent="0.25">
      <c r="A4922" s="5">
        <v>4921</v>
      </c>
      <c r="B4922" s="5" t="s">
        <v>62</v>
      </c>
      <c r="C4922" s="5" t="s">
        <v>7</v>
      </c>
      <c r="D4922" s="5" t="s">
        <v>33</v>
      </c>
      <c r="E4922" s="6">
        <v>44790</v>
      </c>
      <c r="F4922" s="5">
        <v>896.34</v>
      </c>
      <c r="G4922" s="5" t="s">
        <v>84</v>
      </c>
      <c r="H4922" s="5" t="s">
        <v>83</v>
      </c>
    </row>
    <row r="4923" spans="1:8" x14ac:dyDescent="0.25">
      <c r="A4923" s="5">
        <v>4922</v>
      </c>
      <c r="B4923" s="5" t="s">
        <v>60</v>
      </c>
      <c r="C4923" s="5" t="s">
        <v>10</v>
      </c>
      <c r="D4923" s="5" t="s">
        <v>20</v>
      </c>
      <c r="E4923" s="6">
        <v>45227</v>
      </c>
      <c r="F4923" s="5">
        <v>462.54</v>
      </c>
      <c r="G4923" s="5" t="s">
        <v>82</v>
      </c>
      <c r="H4923" s="5" t="s">
        <v>83</v>
      </c>
    </row>
    <row r="4924" spans="1:8" x14ac:dyDescent="0.25">
      <c r="A4924" s="5">
        <v>4923</v>
      </c>
      <c r="B4924" s="5" t="s">
        <v>50</v>
      </c>
      <c r="C4924" s="5" t="s">
        <v>4</v>
      </c>
      <c r="D4924" s="5" t="s">
        <v>29</v>
      </c>
      <c r="E4924" s="6">
        <v>45078</v>
      </c>
      <c r="F4924" s="5">
        <v>970.78</v>
      </c>
      <c r="G4924" s="5" t="s">
        <v>82</v>
      </c>
      <c r="H4924" s="5" t="s">
        <v>83</v>
      </c>
    </row>
    <row r="4925" spans="1:8" x14ac:dyDescent="0.25">
      <c r="A4925" s="5">
        <v>4924</v>
      </c>
      <c r="B4925" s="5" t="s">
        <v>46</v>
      </c>
      <c r="C4925" s="5" t="s">
        <v>5</v>
      </c>
      <c r="D4925" s="5" t="s">
        <v>22</v>
      </c>
      <c r="E4925" s="6">
        <v>44896</v>
      </c>
      <c r="F4925" s="5">
        <v>501.29</v>
      </c>
      <c r="G4925" s="5" t="s">
        <v>82</v>
      </c>
      <c r="H4925" s="5" t="s">
        <v>83</v>
      </c>
    </row>
    <row r="4926" spans="1:8" x14ac:dyDescent="0.25">
      <c r="A4926" s="5">
        <v>4925</v>
      </c>
      <c r="B4926" s="5" t="s">
        <v>64</v>
      </c>
      <c r="C4926" s="5" t="s">
        <v>15</v>
      </c>
      <c r="D4926" s="5" t="s">
        <v>24</v>
      </c>
      <c r="E4926" s="6">
        <v>44796</v>
      </c>
      <c r="F4926" s="5">
        <v>758.47</v>
      </c>
      <c r="G4926" s="5" t="s">
        <v>84</v>
      </c>
      <c r="H4926" s="5" t="s">
        <v>83</v>
      </c>
    </row>
    <row r="4927" spans="1:8" x14ac:dyDescent="0.25">
      <c r="A4927" s="5">
        <v>4926</v>
      </c>
      <c r="B4927" s="5" t="s">
        <v>74</v>
      </c>
      <c r="C4927" s="5" t="s">
        <v>5</v>
      </c>
      <c r="D4927" s="5" t="s">
        <v>26</v>
      </c>
      <c r="E4927" s="6">
        <v>45425</v>
      </c>
      <c r="F4927" s="5">
        <v>918.66</v>
      </c>
      <c r="G4927" s="5" t="s">
        <v>81</v>
      </c>
      <c r="H4927" s="6">
        <v>45429</v>
      </c>
    </row>
    <row r="4928" spans="1:8" x14ac:dyDescent="0.25">
      <c r="A4928" s="5">
        <v>4927</v>
      </c>
      <c r="B4928" s="5" t="s">
        <v>58</v>
      </c>
      <c r="C4928" s="5" t="s">
        <v>15</v>
      </c>
      <c r="D4928" s="5" t="s">
        <v>33</v>
      </c>
      <c r="E4928" s="6">
        <v>45253</v>
      </c>
      <c r="F4928" s="5">
        <v>647.62</v>
      </c>
      <c r="G4928" s="5" t="s">
        <v>82</v>
      </c>
      <c r="H4928" s="5" t="s">
        <v>83</v>
      </c>
    </row>
    <row r="4929" spans="1:8" x14ac:dyDescent="0.25">
      <c r="A4929" s="5">
        <v>4928</v>
      </c>
      <c r="B4929" s="5" t="s">
        <v>58</v>
      </c>
      <c r="C4929" s="5" t="s">
        <v>10</v>
      </c>
      <c r="D4929" s="5" t="s">
        <v>33</v>
      </c>
      <c r="E4929" s="6">
        <v>45108</v>
      </c>
      <c r="F4929" s="5">
        <v>726.65</v>
      </c>
      <c r="G4929" s="5" t="s">
        <v>81</v>
      </c>
      <c r="H4929" s="6">
        <v>45114</v>
      </c>
    </row>
    <row r="4930" spans="1:8" x14ac:dyDescent="0.25">
      <c r="A4930" s="5">
        <v>4929</v>
      </c>
      <c r="B4930" s="5" t="s">
        <v>50</v>
      </c>
      <c r="C4930" s="5" t="s">
        <v>9</v>
      </c>
      <c r="D4930" s="5" t="s">
        <v>29</v>
      </c>
      <c r="E4930" s="6">
        <v>44823</v>
      </c>
      <c r="F4930" s="5">
        <v>244.54</v>
      </c>
      <c r="G4930" s="5" t="s">
        <v>84</v>
      </c>
      <c r="H4930" s="5" t="s">
        <v>83</v>
      </c>
    </row>
    <row r="4931" spans="1:8" x14ac:dyDescent="0.25">
      <c r="A4931" s="5">
        <v>4930</v>
      </c>
      <c r="B4931" s="5" t="s">
        <v>38</v>
      </c>
      <c r="C4931" s="5" t="s">
        <v>14</v>
      </c>
      <c r="D4931" s="5" t="s">
        <v>33</v>
      </c>
      <c r="E4931" s="6">
        <v>45324</v>
      </c>
      <c r="F4931" s="5">
        <v>783.42</v>
      </c>
      <c r="G4931" s="5" t="s">
        <v>84</v>
      </c>
      <c r="H4931" s="5" t="s">
        <v>83</v>
      </c>
    </row>
    <row r="4932" spans="1:8" x14ac:dyDescent="0.25">
      <c r="A4932" s="5">
        <v>4931</v>
      </c>
      <c r="B4932" s="5" t="s">
        <v>72</v>
      </c>
      <c r="C4932" s="5" t="s">
        <v>14</v>
      </c>
      <c r="D4932" s="5" t="s">
        <v>33</v>
      </c>
      <c r="E4932" s="6">
        <v>45302</v>
      </c>
      <c r="F4932" s="5">
        <v>724.49</v>
      </c>
      <c r="G4932" s="5" t="s">
        <v>81</v>
      </c>
      <c r="H4932" s="6">
        <v>45320</v>
      </c>
    </row>
    <row r="4933" spans="1:8" x14ac:dyDescent="0.25">
      <c r="A4933" s="5">
        <v>4932</v>
      </c>
      <c r="B4933" s="5" t="s">
        <v>52</v>
      </c>
      <c r="C4933" s="5" t="s">
        <v>15</v>
      </c>
      <c r="D4933" s="5" t="s">
        <v>33</v>
      </c>
      <c r="E4933" s="6">
        <v>45463</v>
      </c>
      <c r="F4933" s="5">
        <v>465.22</v>
      </c>
      <c r="G4933" s="5" t="s">
        <v>84</v>
      </c>
      <c r="H4933" s="5" t="s">
        <v>83</v>
      </c>
    </row>
    <row r="4934" spans="1:8" x14ac:dyDescent="0.25">
      <c r="A4934" s="5">
        <v>4933</v>
      </c>
      <c r="B4934" s="5" t="s">
        <v>74</v>
      </c>
      <c r="C4934" s="5" t="s">
        <v>2</v>
      </c>
      <c r="D4934" s="5" t="s">
        <v>32</v>
      </c>
      <c r="E4934" s="6">
        <v>45227</v>
      </c>
      <c r="F4934" s="5">
        <v>364.25</v>
      </c>
      <c r="G4934" s="5" t="s">
        <v>82</v>
      </c>
      <c r="H4934" s="5" t="s">
        <v>83</v>
      </c>
    </row>
    <row r="4935" spans="1:8" x14ac:dyDescent="0.25">
      <c r="A4935" s="5">
        <v>4934</v>
      </c>
      <c r="B4935" s="5" t="s">
        <v>44</v>
      </c>
      <c r="C4935" s="5" t="s">
        <v>13</v>
      </c>
      <c r="D4935" s="5" t="s">
        <v>28</v>
      </c>
      <c r="E4935" s="6">
        <v>45228</v>
      </c>
      <c r="F4935" s="5">
        <v>701.87</v>
      </c>
      <c r="G4935" s="5" t="s">
        <v>82</v>
      </c>
      <c r="H4935" s="5" t="s">
        <v>83</v>
      </c>
    </row>
    <row r="4936" spans="1:8" x14ac:dyDescent="0.25">
      <c r="A4936" s="5">
        <v>4935</v>
      </c>
      <c r="B4936" s="5" t="s">
        <v>50</v>
      </c>
      <c r="C4936" s="5" t="s">
        <v>2</v>
      </c>
      <c r="D4936" s="5" t="s">
        <v>24</v>
      </c>
      <c r="E4936" s="6">
        <v>45218</v>
      </c>
      <c r="F4936" s="5">
        <v>548.09</v>
      </c>
      <c r="G4936" s="5" t="s">
        <v>82</v>
      </c>
      <c r="H4936" s="5" t="s">
        <v>83</v>
      </c>
    </row>
    <row r="4937" spans="1:8" x14ac:dyDescent="0.25">
      <c r="A4937" s="5">
        <v>4936</v>
      </c>
      <c r="B4937" s="5" t="s">
        <v>38</v>
      </c>
      <c r="C4937" s="5" t="s">
        <v>9</v>
      </c>
      <c r="D4937" s="5" t="s">
        <v>29</v>
      </c>
      <c r="E4937" s="6">
        <v>45256</v>
      </c>
      <c r="F4937" s="5">
        <v>265.97000000000003</v>
      </c>
      <c r="G4937" s="5" t="s">
        <v>81</v>
      </c>
      <c r="H4937" s="6">
        <v>45266</v>
      </c>
    </row>
    <row r="4938" spans="1:8" x14ac:dyDescent="0.25">
      <c r="A4938" s="5">
        <v>4937</v>
      </c>
      <c r="B4938" s="5" t="s">
        <v>74</v>
      </c>
      <c r="C4938" s="5" t="s">
        <v>9</v>
      </c>
      <c r="D4938" s="5" t="s">
        <v>32</v>
      </c>
      <c r="E4938" s="6">
        <v>45382</v>
      </c>
      <c r="F4938" s="5">
        <v>655.42</v>
      </c>
      <c r="G4938" s="5" t="s">
        <v>82</v>
      </c>
      <c r="H4938" s="5" t="s">
        <v>83</v>
      </c>
    </row>
    <row r="4939" spans="1:8" x14ac:dyDescent="0.25">
      <c r="A4939" s="5">
        <v>4938</v>
      </c>
      <c r="B4939" s="5" t="s">
        <v>50</v>
      </c>
      <c r="C4939" s="5" t="s">
        <v>9</v>
      </c>
      <c r="D4939" s="5" t="s">
        <v>26</v>
      </c>
      <c r="E4939" s="6">
        <v>45481</v>
      </c>
      <c r="F4939" s="5">
        <v>794.97</v>
      </c>
      <c r="G4939" s="5" t="s">
        <v>81</v>
      </c>
      <c r="H4939" s="6">
        <v>45491</v>
      </c>
    </row>
    <row r="4940" spans="1:8" x14ac:dyDescent="0.25">
      <c r="A4940" s="5">
        <v>4939</v>
      </c>
      <c r="B4940" s="5" t="s">
        <v>56</v>
      </c>
      <c r="C4940" s="5" t="s">
        <v>14</v>
      </c>
      <c r="D4940" s="5" t="s">
        <v>28</v>
      </c>
      <c r="E4940" s="6">
        <v>45480</v>
      </c>
      <c r="F4940" s="5">
        <v>741.26</v>
      </c>
      <c r="G4940" s="5" t="s">
        <v>81</v>
      </c>
      <c r="H4940" s="6">
        <v>45498</v>
      </c>
    </row>
    <row r="4941" spans="1:8" x14ac:dyDescent="0.25">
      <c r="A4941" s="5">
        <v>4940</v>
      </c>
      <c r="B4941" s="5" t="s">
        <v>60</v>
      </c>
      <c r="C4941" s="5" t="s">
        <v>15</v>
      </c>
      <c r="D4941" s="5" t="s">
        <v>29</v>
      </c>
      <c r="E4941" s="6">
        <v>45439</v>
      </c>
      <c r="F4941" s="5">
        <v>877.16</v>
      </c>
      <c r="G4941" s="5" t="s">
        <v>81</v>
      </c>
      <c r="H4941" s="6">
        <v>45459</v>
      </c>
    </row>
    <row r="4942" spans="1:8" x14ac:dyDescent="0.25">
      <c r="A4942" s="5">
        <v>4941</v>
      </c>
      <c r="B4942" s="5" t="s">
        <v>72</v>
      </c>
      <c r="C4942" s="5" t="s">
        <v>9</v>
      </c>
      <c r="D4942" s="5" t="s">
        <v>24</v>
      </c>
      <c r="E4942" s="6">
        <v>45139</v>
      </c>
      <c r="F4942" s="5">
        <v>620.12</v>
      </c>
      <c r="G4942" s="5" t="s">
        <v>81</v>
      </c>
      <c r="H4942" s="6">
        <v>45149</v>
      </c>
    </row>
    <row r="4943" spans="1:8" x14ac:dyDescent="0.25">
      <c r="A4943" s="5">
        <v>4942</v>
      </c>
      <c r="B4943" s="5" t="s">
        <v>72</v>
      </c>
      <c r="C4943" s="5" t="s">
        <v>4</v>
      </c>
      <c r="D4943" s="5" t="s">
        <v>20</v>
      </c>
      <c r="E4943" s="6">
        <v>45365</v>
      </c>
      <c r="F4943" s="5">
        <v>791.81</v>
      </c>
      <c r="G4943" s="5" t="s">
        <v>81</v>
      </c>
      <c r="H4943" s="6">
        <v>45367</v>
      </c>
    </row>
    <row r="4944" spans="1:8" x14ac:dyDescent="0.25">
      <c r="A4944" s="5">
        <v>4943</v>
      </c>
      <c r="B4944" s="5" t="s">
        <v>68</v>
      </c>
      <c r="C4944" s="5" t="s">
        <v>13</v>
      </c>
      <c r="D4944" s="5" t="s">
        <v>33</v>
      </c>
      <c r="E4944" s="6">
        <v>45480</v>
      </c>
      <c r="F4944" s="5">
        <v>268.02999999999997</v>
      </c>
      <c r="G4944" s="5" t="s">
        <v>81</v>
      </c>
      <c r="H4944" s="6">
        <v>45495</v>
      </c>
    </row>
    <row r="4945" spans="1:8" x14ac:dyDescent="0.25">
      <c r="A4945" s="5">
        <v>4944</v>
      </c>
      <c r="B4945" s="5" t="s">
        <v>60</v>
      </c>
      <c r="C4945" s="5" t="s">
        <v>15</v>
      </c>
      <c r="D4945" s="5" t="s">
        <v>22</v>
      </c>
      <c r="E4945" s="6">
        <v>45102</v>
      </c>
      <c r="F4945" s="5">
        <v>295.26</v>
      </c>
      <c r="G4945" s="5" t="s">
        <v>81</v>
      </c>
      <c r="H4945" s="6">
        <v>45122</v>
      </c>
    </row>
    <row r="4946" spans="1:8" x14ac:dyDescent="0.25">
      <c r="A4946" s="5">
        <v>4945</v>
      </c>
      <c r="B4946" s="5" t="s">
        <v>64</v>
      </c>
      <c r="C4946" s="5" t="s">
        <v>14</v>
      </c>
      <c r="D4946" s="5" t="s">
        <v>30</v>
      </c>
      <c r="E4946" s="6">
        <v>45188</v>
      </c>
      <c r="F4946" s="5">
        <v>756.88</v>
      </c>
      <c r="G4946" s="5" t="s">
        <v>81</v>
      </c>
      <c r="H4946" s="6">
        <v>45206</v>
      </c>
    </row>
    <row r="4947" spans="1:8" x14ac:dyDescent="0.25">
      <c r="A4947" s="5">
        <v>4946</v>
      </c>
      <c r="B4947" s="5" t="s">
        <v>46</v>
      </c>
      <c r="C4947" s="5" t="s">
        <v>9</v>
      </c>
      <c r="D4947" s="5" t="s">
        <v>29</v>
      </c>
      <c r="E4947" s="6">
        <v>45331</v>
      </c>
      <c r="F4947" s="5">
        <v>755.27</v>
      </c>
      <c r="G4947" s="5" t="s">
        <v>81</v>
      </c>
      <c r="H4947" s="6">
        <v>45341</v>
      </c>
    </row>
    <row r="4948" spans="1:8" x14ac:dyDescent="0.25">
      <c r="A4948" s="5">
        <v>4947</v>
      </c>
      <c r="B4948" s="5" t="s">
        <v>44</v>
      </c>
      <c r="C4948" s="5" t="s">
        <v>2</v>
      </c>
      <c r="D4948" s="5" t="s">
        <v>31</v>
      </c>
      <c r="E4948" s="6">
        <v>45328</v>
      </c>
      <c r="F4948" s="5">
        <v>653.39</v>
      </c>
      <c r="G4948" s="5" t="s">
        <v>81</v>
      </c>
      <c r="H4948" s="6">
        <v>45329</v>
      </c>
    </row>
    <row r="4949" spans="1:8" x14ac:dyDescent="0.25">
      <c r="A4949" s="5">
        <v>4948</v>
      </c>
      <c r="B4949" s="5" t="s">
        <v>62</v>
      </c>
      <c r="C4949" s="5" t="s">
        <v>10</v>
      </c>
      <c r="D4949" s="5" t="s">
        <v>29</v>
      </c>
      <c r="E4949" s="6">
        <v>45238</v>
      </c>
      <c r="F4949" s="5">
        <v>444.85</v>
      </c>
      <c r="G4949" s="5" t="s">
        <v>81</v>
      </c>
      <c r="H4949" s="6">
        <v>45244</v>
      </c>
    </row>
    <row r="4950" spans="1:8" x14ac:dyDescent="0.25">
      <c r="A4950" s="5">
        <v>4949</v>
      </c>
      <c r="B4950" s="5" t="s">
        <v>40</v>
      </c>
      <c r="C4950" s="5" t="s">
        <v>7</v>
      </c>
      <c r="D4950" s="5" t="s">
        <v>28</v>
      </c>
      <c r="E4950" s="6">
        <v>45495</v>
      </c>
      <c r="F4950" s="5">
        <v>556.59</v>
      </c>
      <c r="G4950" s="5" t="s">
        <v>82</v>
      </c>
      <c r="H4950" s="5" t="s">
        <v>83</v>
      </c>
    </row>
    <row r="4951" spans="1:8" x14ac:dyDescent="0.25">
      <c r="A4951" s="5">
        <v>4950</v>
      </c>
      <c r="B4951" s="5" t="s">
        <v>54</v>
      </c>
      <c r="C4951" s="5" t="s">
        <v>13</v>
      </c>
      <c r="D4951" s="5" t="s">
        <v>20</v>
      </c>
      <c r="E4951" s="6">
        <v>44846</v>
      </c>
      <c r="F4951" s="5">
        <v>977.62</v>
      </c>
      <c r="G4951" s="5" t="s">
        <v>81</v>
      </c>
      <c r="H4951" s="6">
        <v>44861</v>
      </c>
    </row>
    <row r="4952" spans="1:8" x14ac:dyDescent="0.25">
      <c r="A4952" s="5">
        <v>4951</v>
      </c>
      <c r="B4952" s="5" t="s">
        <v>48</v>
      </c>
      <c r="C4952" s="5" t="s">
        <v>14</v>
      </c>
      <c r="D4952" s="5" t="s">
        <v>20</v>
      </c>
      <c r="E4952" s="6">
        <v>45353</v>
      </c>
      <c r="F4952" s="5">
        <v>372.01</v>
      </c>
      <c r="G4952" s="5" t="s">
        <v>81</v>
      </c>
      <c r="H4952" s="6">
        <v>45371</v>
      </c>
    </row>
    <row r="4953" spans="1:8" x14ac:dyDescent="0.25">
      <c r="A4953" s="5">
        <v>4952</v>
      </c>
      <c r="B4953" s="5" t="s">
        <v>42</v>
      </c>
      <c r="C4953" s="5" t="s">
        <v>7</v>
      </c>
      <c r="D4953" s="5" t="s">
        <v>33</v>
      </c>
      <c r="E4953" s="6">
        <v>45147</v>
      </c>
      <c r="F4953" s="5">
        <v>498.51</v>
      </c>
      <c r="G4953" s="5" t="s">
        <v>81</v>
      </c>
      <c r="H4953" s="6">
        <v>45155</v>
      </c>
    </row>
    <row r="4954" spans="1:8" x14ac:dyDescent="0.25">
      <c r="A4954" s="5">
        <v>4953</v>
      </c>
      <c r="B4954" s="5" t="s">
        <v>68</v>
      </c>
      <c r="C4954" s="5" t="s">
        <v>15</v>
      </c>
      <c r="D4954" s="5" t="s">
        <v>30</v>
      </c>
      <c r="E4954" s="6">
        <v>44948</v>
      </c>
      <c r="F4954" s="5">
        <v>867.12</v>
      </c>
      <c r="G4954" s="5" t="s">
        <v>81</v>
      </c>
      <c r="H4954" s="6">
        <v>44968</v>
      </c>
    </row>
    <row r="4955" spans="1:8" x14ac:dyDescent="0.25">
      <c r="A4955" s="5">
        <v>4954</v>
      </c>
      <c r="B4955" s="5" t="s">
        <v>72</v>
      </c>
      <c r="C4955" s="5" t="s">
        <v>9</v>
      </c>
      <c r="D4955" s="5" t="s">
        <v>33</v>
      </c>
      <c r="E4955" s="6">
        <v>45243</v>
      </c>
      <c r="F4955" s="5">
        <v>223.63</v>
      </c>
      <c r="G4955" s="5" t="s">
        <v>82</v>
      </c>
      <c r="H4955" s="5" t="s">
        <v>83</v>
      </c>
    </row>
    <row r="4956" spans="1:8" x14ac:dyDescent="0.25">
      <c r="A4956" s="5">
        <v>4955</v>
      </c>
      <c r="B4956" s="5" t="s">
        <v>52</v>
      </c>
      <c r="C4956" s="5" t="s">
        <v>15</v>
      </c>
      <c r="D4956" s="5" t="s">
        <v>28</v>
      </c>
      <c r="E4956" s="6">
        <v>45313</v>
      </c>
      <c r="F4956" s="5">
        <v>348.44</v>
      </c>
      <c r="G4956" s="5" t="s">
        <v>81</v>
      </c>
      <c r="H4956" s="6">
        <v>45333</v>
      </c>
    </row>
    <row r="4957" spans="1:8" x14ac:dyDescent="0.25">
      <c r="A4957" s="5">
        <v>4956</v>
      </c>
      <c r="B4957" s="5" t="s">
        <v>48</v>
      </c>
      <c r="C4957" s="5" t="s">
        <v>7</v>
      </c>
      <c r="D4957" s="5" t="s">
        <v>29</v>
      </c>
      <c r="E4957" s="6">
        <v>44843</v>
      </c>
      <c r="F4957" s="5">
        <v>540.44000000000005</v>
      </c>
      <c r="G4957" s="5" t="s">
        <v>81</v>
      </c>
      <c r="H4957" s="6">
        <v>44851</v>
      </c>
    </row>
    <row r="4958" spans="1:8" x14ac:dyDescent="0.25">
      <c r="A4958" s="5">
        <v>4957</v>
      </c>
      <c r="B4958" s="5" t="s">
        <v>70</v>
      </c>
      <c r="C4958" s="5" t="s">
        <v>4</v>
      </c>
      <c r="D4958" s="5" t="s">
        <v>30</v>
      </c>
      <c r="E4958" s="6">
        <v>45370</v>
      </c>
      <c r="F4958" s="5">
        <v>349.17</v>
      </c>
      <c r="G4958" s="5" t="s">
        <v>82</v>
      </c>
      <c r="H4958" s="5" t="s">
        <v>83</v>
      </c>
    </row>
    <row r="4959" spans="1:8" x14ac:dyDescent="0.25">
      <c r="A4959" s="5">
        <v>4958</v>
      </c>
      <c r="B4959" s="5" t="s">
        <v>44</v>
      </c>
      <c r="C4959" s="5" t="s">
        <v>2</v>
      </c>
      <c r="D4959" s="5" t="s">
        <v>28</v>
      </c>
      <c r="E4959" s="6">
        <v>45094</v>
      </c>
      <c r="F4959" s="5">
        <v>524.84</v>
      </c>
      <c r="G4959" s="5" t="s">
        <v>81</v>
      </c>
      <c r="H4959" s="6">
        <v>45095</v>
      </c>
    </row>
    <row r="4960" spans="1:8" x14ac:dyDescent="0.25">
      <c r="A4960" s="5">
        <v>4959</v>
      </c>
      <c r="B4960" s="5" t="s">
        <v>50</v>
      </c>
      <c r="C4960" s="5" t="s">
        <v>9</v>
      </c>
      <c r="D4960" s="5" t="s">
        <v>20</v>
      </c>
      <c r="E4960" s="6">
        <v>45397</v>
      </c>
      <c r="F4960" s="5">
        <v>359.79</v>
      </c>
      <c r="G4960" s="5" t="s">
        <v>81</v>
      </c>
      <c r="H4960" s="6">
        <v>45407</v>
      </c>
    </row>
    <row r="4961" spans="1:8" x14ac:dyDescent="0.25">
      <c r="A4961" s="5">
        <v>4960</v>
      </c>
      <c r="B4961" s="5" t="s">
        <v>46</v>
      </c>
      <c r="C4961" s="5" t="s">
        <v>4</v>
      </c>
      <c r="D4961" s="5" t="s">
        <v>24</v>
      </c>
      <c r="E4961" s="6">
        <v>45356</v>
      </c>
      <c r="F4961" s="5">
        <v>336.25</v>
      </c>
      <c r="G4961" s="5" t="s">
        <v>81</v>
      </c>
      <c r="H4961" s="6">
        <v>45358</v>
      </c>
    </row>
    <row r="4962" spans="1:8" x14ac:dyDescent="0.25">
      <c r="A4962" s="5">
        <v>4961</v>
      </c>
      <c r="B4962" s="5" t="s">
        <v>42</v>
      </c>
      <c r="C4962" s="5" t="s">
        <v>2</v>
      </c>
      <c r="D4962" s="5" t="s">
        <v>32</v>
      </c>
      <c r="E4962" s="6">
        <v>45148</v>
      </c>
      <c r="F4962" s="5">
        <v>670.6</v>
      </c>
      <c r="G4962" s="5" t="s">
        <v>81</v>
      </c>
      <c r="H4962" s="6">
        <v>45149</v>
      </c>
    </row>
    <row r="4963" spans="1:8" x14ac:dyDescent="0.25">
      <c r="A4963" s="5">
        <v>4962</v>
      </c>
      <c r="B4963" s="5" t="s">
        <v>70</v>
      </c>
      <c r="C4963" s="5" t="s">
        <v>2</v>
      </c>
      <c r="D4963" s="5" t="s">
        <v>29</v>
      </c>
      <c r="E4963" s="6">
        <v>44965</v>
      </c>
      <c r="F4963" s="5">
        <v>285.83999999999997</v>
      </c>
      <c r="G4963" s="5" t="s">
        <v>81</v>
      </c>
      <c r="H4963" s="6">
        <v>44966</v>
      </c>
    </row>
    <row r="4964" spans="1:8" x14ac:dyDescent="0.25">
      <c r="A4964" s="5">
        <v>4963</v>
      </c>
      <c r="B4964" s="5" t="s">
        <v>66</v>
      </c>
      <c r="C4964" s="5" t="s">
        <v>9</v>
      </c>
      <c r="D4964" s="5" t="s">
        <v>30</v>
      </c>
      <c r="E4964" s="6">
        <v>45381</v>
      </c>
      <c r="F4964" s="5">
        <v>926.93</v>
      </c>
      <c r="G4964" s="5" t="s">
        <v>81</v>
      </c>
      <c r="H4964" s="6">
        <v>45391</v>
      </c>
    </row>
    <row r="4965" spans="1:8" x14ac:dyDescent="0.25">
      <c r="A4965" s="5">
        <v>4964</v>
      </c>
      <c r="B4965" s="5" t="s">
        <v>38</v>
      </c>
      <c r="C4965" s="5" t="s">
        <v>14</v>
      </c>
      <c r="D4965" s="5" t="s">
        <v>31</v>
      </c>
      <c r="E4965" s="6">
        <v>45241</v>
      </c>
      <c r="F4965" s="5">
        <v>615.37</v>
      </c>
      <c r="G4965" s="5" t="s">
        <v>81</v>
      </c>
      <c r="H4965" s="6">
        <v>45259</v>
      </c>
    </row>
    <row r="4966" spans="1:8" x14ac:dyDescent="0.25">
      <c r="A4966" s="5">
        <v>4965</v>
      </c>
      <c r="B4966" s="5" t="s">
        <v>60</v>
      </c>
      <c r="C4966" s="5" t="s">
        <v>15</v>
      </c>
      <c r="D4966" s="5" t="s">
        <v>31</v>
      </c>
      <c r="E4966" s="6">
        <v>45142</v>
      </c>
      <c r="F4966" s="5">
        <v>828.57</v>
      </c>
      <c r="G4966" s="5" t="s">
        <v>84</v>
      </c>
      <c r="H4966" s="6">
        <v>45149</v>
      </c>
    </row>
    <row r="4967" spans="1:8" x14ac:dyDescent="0.25">
      <c r="A4967" s="5">
        <v>4966</v>
      </c>
      <c r="B4967" s="5" t="s">
        <v>36</v>
      </c>
      <c r="C4967" s="5" t="s">
        <v>2</v>
      </c>
      <c r="D4967" s="5" t="s">
        <v>22</v>
      </c>
      <c r="E4967" s="6">
        <v>44897</v>
      </c>
      <c r="F4967" s="5">
        <v>493.25</v>
      </c>
      <c r="G4967" s="5" t="s">
        <v>81</v>
      </c>
      <c r="H4967" s="6">
        <v>44898</v>
      </c>
    </row>
    <row r="4968" spans="1:8" x14ac:dyDescent="0.25">
      <c r="A4968" s="5">
        <v>4967</v>
      </c>
      <c r="B4968" s="5" t="s">
        <v>70</v>
      </c>
      <c r="C4968" s="5" t="s">
        <v>13</v>
      </c>
      <c r="D4968" s="5" t="s">
        <v>20</v>
      </c>
      <c r="E4968" s="6">
        <v>45228</v>
      </c>
      <c r="F4968" s="5">
        <v>271.60000000000002</v>
      </c>
      <c r="G4968" s="5" t="s">
        <v>81</v>
      </c>
      <c r="H4968" s="6">
        <v>45243</v>
      </c>
    </row>
    <row r="4969" spans="1:8" x14ac:dyDescent="0.25">
      <c r="A4969" s="5">
        <v>4968</v>
      </c>
      <c r="B4969" s="5" t="s">
        <v>64</v>
      </c>
      <c r="C4969" s="5" t="s">
        <v>9</v>
      </c>
      <c r="D4969" s="5" t="s">
        <v>24</v>
      </c>
      <c r="E4969" s="6">
        <v>45113</v>
      </c>
      <c r="F4969" s="5">
        <v>726.73</v>
      </c>
      <c r="G4969" s="5" t="s">
        <v>84</v>
      </c>
      <c r="H4969" s="5" t="s">
        <v>83</v>
      </c>
    </row>
    <row r="4970" spans="1:8" x14ac:dyDescent="0.25">
      <c r="A4970" s="5">
        <v>4969</v>
      </c>
      <c r="B4970" s="5" t="s">
        <v>74</v>
      </c>
      <c r="C4970" s="5" t="s">
        <v>2</v>
      </c>
      <c r="D4970" s="5" t="s">
        <v>24</v>
      </c>
      <c r="E4970" s="6">
        <v>44962</v>
      </c>
      <c r="F4970" s="5">
        <v>235.75</v>
      </c>
      <c r="G4970" s="5" t="s">
        <v>84</v>
      </c>
      <c r="H4970" s="5" t="s">
        <v>83</v>
      </c>
    </row>
    <row r="4971" spans="1:8" x14ac:dyDescent="0.25">
      <c r="A4971" s="5">
        <v>4970</v>
      </c>
      <c r="B4971" s="5" t="s">
        <v>62</v>
      </c>
      <c r="C4971" s="5" t="s">
        <v>7</v>
      </c>
      <c r="D4971" s="5" t="s">
        <v>22</v>
      </c>
      <c r="E4971" s="6">
        <v>44836</v>
      </c>
      <c r="F4971" s="5">
        <v>732.06</v>
      </c>
      <c r="G4971" s="5" t="s">
        <v>84</v>
      </c>
      <c r="H4971" s="5" t="s">
        <v>83</v>
      </c>
    </row>
    <row r="4972" spans="1:8" x14ac:dyDescent="0.25">
      <c r="A4972" s="5">
        <v>4971</v>
      </c>
      <c r="B4972" s="5" t="s">
        <v>50</v>
      </c>
      <c r="C4972" s="5" t="s">
        <v>2</v>
      </c>
      <c r="D4972" s="5" t="s">
        <v>24</v>
      </c>
      <c r="E4972" s="6">
        <v>45330</v>
      </c>
      <c r="F4972" s="5">
        <v>236.55</v>
      </c>
      <c r="G4972" s="5" t="s">
        <v>81</v>
      </c>
      <c r="H4972" s="6">
        <v>45331</v>
      </c>
    </row>
    <row r="4973" spans="1:8" x14ac:dyDescent="0.25">
      <c r="A4973" s="5">
        <v>4972</v>
      </c>
      <c r="B4973" s="5" t="s">
        <v>64</v>
      </c>
      <c r="C4973" s="5" t="s">
        <v>9</v>
      </c>
      <c r="D4973" s="5" t="s">
        <v>24</v>
      </c>
      <c r="E4973" s="6">
        <v>45364</v>
      </c>
      <c r="F4973" s="5">
        <v>753.72</v>
      </c>
      <c r="G4973" s="5" t="s">
        <v>82</v>
      </c>
      <c r="H4973" s="5" t="s">
        <v>83</v>
      </c>
    </row>
    <row r="4974" spans="1:8" x14ac:dyDescent="0.25">
      <c r="A4974" s="5">
        <v>4973</v>
      </c>
      <c r="B4974" s="5" t="s">
        <v>68</v>
      </c>
      <c r="C4974" s="5" t="s">
        <v>10</v>
      </c>
      <c r="D4974" s="5" t="s">
        <v>22</v>
      </c>
      <c r="E4974" s="6">
        <v>44818</v>
      </c>
      <c r="F4974" s="5">
        <v>800.77</v>
      </c>
      <c r="G4974" s="5" t="s">
        <v>81</v>
      </c>
      <c r="H4974" s="6">
        <v>44824</v>
      </c>
    </row>
    <row r="4975" spans="1:8" x14ac:dyDescent="0.25">
      <c r="A4975" s="5">
        <v>4974</v>
      </c>
      <c r="B4975" s="5" t="s">
        <v>60</v>
      </c>
      <c r="C4975" s="5" t="s">
        <v>9</v>
      </c>
      <c r="D4975" s="5" t="s">
        <v>30</v>
      </c>
      <c r="E4975" s="6">
        <v>45191</v>
      </c>
      <c r="F4975" s="5">
        <v>591.36</v>
      </c>
      <c r="G4975" s="5" t="s">
        <v>82</v>
      </c>
      <c r="H4975" s="5" t="s">
        <v>83</v>
      </c>
    </row>
    <row r="4976" spans="1:8" x14ac:dyDescent="0.25">
      <c r="A4976" s="5">
        <v>4975</v>
      </c>
      <c r="B4976" s="5" t="s">
        <v>58</v>
      </c>
      <c r="C4976" s="5" t="s">
        <v>4</v>
      </c>
      <c r="D4976" s="5" t="s">
        <v>22</v>
      </c>
      <c r="E4976" s="6">
        <v>45282</v>
      </c>
      <c r="F4976" s="5">
        <v>955.1</v>
      </c>
      <c r="G4976" s="5" t="s">
        <v>81</v>
      </c>
      <c r="H4976" s="6">
        <v>45284</v>
      </c>
    </row>
    <row r="4977" spans="1:8" x14ac:dyDescent="0.25">
      <c r="A4977" s="5">
        <v>4976</v>
      </c>
      <c r="B4977" s="5" t="s">
        <v>62</v>
      </c>
      <c r="C4977" s="5" t="s">
        <v>5</v>
      </c>
      <c r="D4977" s="5" t="s">
        <v>22</v>
      </c>
      <c r="E4977" s="6">
        <v>45332</v>
      </c>
      <c r="F4977" s="5">
        <v>985.09</v>
      </c>
      <c r="G4977" s="5" t="s">
        <v>81</v>
      </c>
      <c r="H4977" s="6">
        <v>45336</v>
      </c>
    </row>
    <row r="4978" spans="1:8" x14ac:dyDescent="0.25">
      <c r="A4978" s="5">
        <v>4977</v>
      </c>
      <c r="B4978" s="5" t="s">
        <v>58</v>
      </c>
      <c r="C4978" s="5" t="s">
        <v>2</v>
      </c>
      <c r="D4978" s="5" t="s">
        <v>29</v>
      </c>
      <c r="E4978" s="6">
        <v>45429</v>
      </c>
      <c r="F4978" s="5">
        <v>575.77</v>
      </c>
      <c r="G4978" s="5" t="s">
        <v>82</v>
      </c>
      <c r="H4978" s="5" t="s">
        <v>83</v>
      </c>
    </row>
    <row r="4979" spans="1:8" x14ac:dyDescent="0.25">
      <c r="A4979" s="5">
        <v>4978</v>
      </c>
      <c r="B4979" s="5" t="s">
        <v>48</v>
      </c>
      <c r="C4979" s="5" t="s">
        <v>13</v>
      </c>
      <c r="D4979" s="5" t="s">
        <v>29</v>
      </c>
      <c r="E4979" s="6">
        <v>45166</v>
      </c>
      <c r="F4979" s="5">
        <v>917.93</v>
      </c>
      <c r="G4979" s="5" t="s">
        <v>84</v>
      </c>
      <c r="H4979" s="5" t="s">
        <v>83</v>
      </c>
    </row>
    <row r="4980" spans="1:8" x14ac:dyDescent="0.25">
      <c r="A4980" s="5">
        <v>4979</v>
      </c>
      <c r="B4980" s="5" t="s">
        <v>52</v>
      </c>
      <c r="C4980" s="5" t="s">
        <v>13</v>
      </c>
      <c r="D4980" s="5" t="s">
        <v>28</v>
      </c>
      <c r="E4980" s="6">
        <v>45381</v>
      </c>
      <c r="F4980" s="5">
        <v>110.27</v>
      </c>
      <c r="G4980" s="5" t="s">
        <v>82</v>
      </c>
      <c r="H4980" s="5" t="s">
        <v>83</v>
      </c>
    </row>
    <row r="4981" spans="1:8" x14ac:dyDescent="0.25">
      <c r="A4981" s="5">
        <v>4980</v>
      </c>
      <c r="B4981" s="5" t="s">
        <v>66</v>
      </c>
      <c r="C4981" s="5" t="s">
        <v>5</v>
      </c>
      <c r="D4981" s="5" t="s">
        <v>24</v>
      </c>
      <c r="E4981" s="6">
        <v>45189</v>
      </c>
      <c r="F4981" s="5">
        <v>127.69</v>
      </c>
      <c r="G4981" s="5" t="s">
        <v>82</v>
      </c>
      <c r="H4981" s="5" t="s">
        <v>83</v>
      </c>
    </row>
    <row r="4982" spans="1:8" x14ac:dyDescent="0.25">
      <c r="A4982" s="5">
        <v>4981</v>
      </c>
      <c r="B4982" s="5" t="s">
        <v>44</v>
      </c>
      <c r="C4982" s="5" t="s">
        <v>13</v>
      </c>
      <c r="D4982" s="5" t="s">
        <v>32</v>
      </c>
      <c r="E4982" s="6">
        <v>45181</v>
      </c>
      <c r="F4982" s="5">
        <v>704.8</v>
      </c>
      <c r="G4982" s="5" t="s">
        <v>82</v>
      </c>
      <c r="H4982" s="5" t="s">
        <v>83</v>
      </c>
    </row>
    <row r="4983" spans="1:8" x14ac:dyDescent="0.25">
      <c r="A4983" s="5">
        <v>4982</v>
      </c>
      <c r="B4983" s="5" t="s">
        <v>36</v>
      </c>
      <c r="C4983" s="5" t="s">
        <v>4</v>
      </c>
      <c r="D4983" s="5" t="s">
        <v>20</v>
      </c>
      <c r="E4983" s="6">
        <v>45162</v>
      </c>
      <c r="F4983" s="5">
        <v>937.09</v>
      </c>
      <c r="G4983" s="5" t="s">
        <v>81</v>
      </c>
      <c r="H4983" s="6">
        <v>45164</v>
      </c>
    </row>
    <row r="4984" spans="1:8" x14ac:dyDescent="0.25">
      <c r="A4984" s="5">
        <v>4983</v>
      </c>
      <c r="B4984" s="5" t="s">
        <v>50</v>
      </c>
      <c r="C4984" s="5" t="s">
        <v>13</v>
      </c>
      <c r="D4984" s="5" t="s">
        <v>22</v>
      </c>
      <c r="E4984" s="6">
        <v>44840</v>
      </c>
      <c r="F4984" s="5">
        <v>540.86</v>
      </c>
      <c r="G4984" s="5" t="s">
        <v>81</v>
      </c>
      <c r="H4984" s="6">
        <v>44855</v>
      </c>
    </row>
    <row r="4985" spans="1:8" x14ac:dyDescent="0.25">
      <c r="A4985" s="5">
        <v>4984</v>
      </c>
      <c r="B4985" s="5" t="s">
        <v>42</v>
      </c>
      <c r="C4985" s="5" t="s">
        <v>14</v>
      </c>
      <c r="D4985" s="5" t="s">
        <v>22</v>
      </c>
      <c r="E4985" s="6">
        <v>45025</v>
      </c>
      <c r="F4985" s="5">
        <v>893.29</v>
      </c>
      <c r="G4985" s="5" t="s">
        <v>81</v>
      </c>
      <c r="H4985" s="6">
        <v>45043</v>
      </c>
    </row>
    <row r="4986" spans="1:8" x14ac:dyDescent="0.25">
      <c r="A4986" s="5">
        <v>4985</v>
      </c>
      <c r="B4986" s="5" t="s">
        <v>72</v>
      </c>
      <c r="C4986" s="5" t="s">
        <v>11</v>
      </c>
      <c r="D4986" s="5" t="s">
        <v>28</v>
      </c>
      <c r="E4986" s="6">
        <v>45056</v>
      </c>
      <c r="F4986" s="5">
        <v>429.36</v>
      </c>
      <c r="G4986" s="5" t="s">
        <v>81</v>
      </c>
      <c r="H4986" s="6">
        <v>45068</v>
      </c>
    </row>
    <row r="4987" spans="1:8" x14ac:dyDescent="0.25">
      <c r="A4987" s="5">
        <v>4986</v>
      </c>
      <c r="B4987" s="5" t="s">
        <v>58</v>
      </c>
      <c r="C4987" s="5" t="s">
        <v>11</v>
      </c>
      <c r="D4987" s="5" t="s">
        <v>31</v>
      </c>
      <c r="E4987" s="6">
        <v>45485</v>
      </c>
      <c r="F4987" s="5">
        <v>811.92</v>
      </c>
      <c r="G4987" s="5" t="s">
        <v>81</v>
      </c>
      <c r="H4987" s="6">
        <v>45497</v>
      </c>
    </row>
    <row r="4988" spans="1:8" x14ac:dyDescent="0.25">
      <c r="A4988" s="5">
        <v>4987</v>
      </c>
      <c r="B4988" s="5" t="s">
        <v>58</v>
      </c>
      <c r="C4988" s="5" t="s">
        <v>13</v>
      </c>
      <c r="D4988" s="5" t="s">
        <v>24</v>
      </c>
      <c r="E4988" s="6">
        <v>45324</v>
      </c>
      <c r="F4988" s="5">
        <v>455.02</v>
      </c>
      <c r="G4988" s="5" t="s">
        <v>81</v>
      </c>
      <c r="H4988" s="6">
        <v>45339</v>
      </c>
    </row>
    <row r="4989" spans="1:8" x14ac:dyDescent="0.25">
      <c r="A4989" s="5">
        <v>4988</v>
      </c>
      <c r="B4989" s="5" t="s">
        <v>66</v>
      </c>
      <c r="C4989" s="5" t="s">
        <v>15</v>
      </c>
      <c r="D4989" s="5" t="s">
        <v>28</v>
      </c>
      <c r="E4989" s="6">
        <v>45063</v>
      </c>
      <c r="F4989" s="5">
        <v>480.88</v>
      </c>
      <c r="G4989" s="5" t="s">
        <v>81</v>
      </c>
      <c r="H4989" s="6">
        <v>45083</v>
      </c>
    </row>
    <row r="4990" spans="1:8" x14ac:dyDescent="0.25">
      <c r="A4990" s="5">
        <v>4989</v>
      </c>
      <c r="B4990" s="5" t="s">
        <v>60</v>
      </c>
      <c r="C4990" s="5" t="s">
        <v>2</v>
      </c>
      <c r="D4990" s="5" t="s">
        <v>32</v>
      </c>
      <c r="E4990" s="6">
        <v>44834</v>
      </c>
      <c r="F4990" s="5">
        <v>610.62</v>
      </c>
      <c r="G4990" s="5" t="s">
        <v>81</v>
      </c>
      <c r="H4990" s="6">
        <v>44835</v>
      </c>
    </row>
    <row r="4991" spans="1:8" x14ac:dyDescent="0.25">
      <c r="A4991" s="5">
        <v>4990</v>
      </c>
      <c r="B4991" s="5" t="s">
        <v>42</v>
      </c>
      <c r="C4991" s="5" t="s">
        <v>9</v>
      </c>
      <c r="D4991" s="5" t="s">
        <v>20</v>
      </c>
      <c r="E4991" s="6">
        <v>45023</v>
      </c>
      <c r="F4991" s="5">
        <v>171.42</v>
      </c>
      <c r="G4991" s="5" t="s">
        <v>81</v>
      </c>
      <c r="H4991" s="6">
        <v>45033</v>
      </c>
    </row>
    <row r="4992" spans="1:8" x14ac:dyDescent="0.25">
      <c r="A4992" s="5">
        <v>4991</v>
      </c>
      <c r="B4992" s="5" t="s">
        <v>52</v>
      </c>
      <c r="C4992" s="5" t="s">
        <v>4</v>
      </c>
      <c r="D4992" s="5" t="s">
        <v>20</v>
      </c>
      <c r="E4992" s="6">
        <v>45157</v>
      </c>
      <c r="F4992" s="5">
        <v>821.65</v>
      </c>
      <c r="G4992" s="5" t="s">
        <v>81</v>
      </c>
      <c r="H4992" s="6">
        <v>45159</v>
      </c>
    </row>
    <row r="4993" spans="1:8" x14ac:dyDescent="0.25">
      <c r="A4993" s="5">
        <v>4992</v>
      </c>
      <c r="B4993" s="5" t="s">
        <v>58</v>
      </c>
      <c r="C4993" s="5" t="s">
        <v>13</v>
      </c>
      <c r="D4993" s="5" t="s">
        <v>31</v>
      </c>
      <c r="E4993" s="6">
        <v>45031</v>
      </c>
      <c r="F4993" s="5">
        <v>901.63</v>
      </c>
      <c r="G4993" s="5" t="s">
        <v>81</v>
      </c>
      <c r="H4993" s="6">
        <v>45046</v>
      </c>
    </row>
    <row r="4994" spans="1:8" x14ac:dyDescent="0.25">
      <c r="A4994" s="5">
        <v>4993</v>
      </c>
      <c r="B4994" s="5" t="s">
        <v>50</v>
      </c>
      <c r="C4994" s="5" t="s">
        <v>7</v>
      </c>
      <c r="D4994" s="5" t="s">
        <v>22</v>
      </c>
      <c r="E4994" s="6">
        <v>45093</v>
      </c>
      <c r="F4994" s="5">
        <v>701.27</v>
      </c>
      <c r="G4994" s="5" t="s">
        <v>81</v>
      </c>
      <c r="H4994" s="6">
        <v>45101</v>
      </c>
    </row>
    <row r="4995" spans="1:8" x14ac:dyDescent="0.25">
      <c r="A4995" s="5">
        <v>4994</v>
      </c>
      <c r="B4995" s="5" t="s">
        <v>54</v>
      </c>
      <c r="C4995" s="5" t="s">
        <v>7</v>
      </c>
      <c r="D4995" s="5" t="s">
        <v>32</v>
      </c>
      <c r="E4995" s="6">
        <v>45364</v>
      </c>
      <c r="F4995" s="5">
        <v>249.51</v>
      </c>
      <c r="G4995" s="5" t="s">
        <v>82</v>
      </c>
      <c r="H4995" s="5" t="s">
        <v>83</v>
      </c>
    </row>
    <row r="4996" spans="1:8" x14ac:dyDescent="0.25">
      <c r="A4996" s="5">
        <v>4995</v>
      </c>
      <c r="B4996" s="5" t="s">
        <v>72</v>
      </c>
      <c r="C4996" s="5" t="s">
        <v>7</v>
      </c>
      <c r="D4996" s="5" t="s">
        <v>31</v>
      </c>
      <c r="E4996" s="6">
        <v>45148</v>
      </c>
      <c r="F4996" s="5">
        <v>847.23</v>
      </c>
      <c r="G4996" s="5" t="s">
        <v>82</v>
      </c>
      <c r="H4996" s="5" t="s">
        <v>83</v>
      </c>
    </row>
    <row r="4997" spans="1:8" x14ac:dyDescent="0.25">
      <c r="A4997" s="5">
        <v>4996</v>
      </c>
      <c r="B4997" s="5" t="s">
        <v>42</v>
      </c>
      <c r="C4997" s="5" t="s">
        <v>2</v>
      </c>
      <c r="D4997" s="5" t="s">
        <v>28</v>
      </c>
      <c r="E4997" s="6">
        <v>44871</v>
      </c>
      <c r="F4997" s="5">
        <v>435.09</v>
      </c>
      <c r="G4997" s="5" t="s">
        <v>82</v>
      </c>
      <c r="H4997" s="5" t="s">
        <v>83</v>
      </c>
    </row>
    <row r="4998" spans="1:8" x14ac:dyDescent="0.25">
      <c r="A4998" s="5">
        <v>4997</v>
      </c>
      <c r="B4998" s="5" t="s">
        <v>46</v>
      </c>
      <c r="C4998" s="5" t="s">
        <v>5</v>
      </c>
      <c r="D4998" s="5" t="s">
        <v>31</v>
      </c>
      <c r="E4998" s="6">
        <v>44876</v>
      </c>
      <c r="F4998" s="5">
        <v>879.45</v>
      </c>
      <c r="G4998" s="5" t="s">
        <v>82</v>
      </c>
      <c r="H4998" s="5" t="s">
        <v>83</v>
      </c>
    </row>
    <row r="4999" spans="1:8" x14ac:dyDescent="0.25">
      <c r="A4999" s="5">
        <v>4998</v>
      </c>
      <c r="B4999" s="5" t="s">
        <v>36</v>
      </c>
      <c r="C4999" s="5" t="s">
        <v>2</v>
      </c>
      <c r="D4999" s="5" t="s">
        <v>22</v>
      </c>
      <c r="E4999" s="6">
        <v>45171</v>
      </c>
      <c r="F4999" s="5">
        <v>867.61</v>
      </c>
      <c r="G4999" s="5" t="s">
        <v>82</v>
      </c>
      <c r="H4999" s="5" t="s">
        <v>83</v>
      </c>
    </row>
    <row r="5000" spans="1:8" x14ac:dyDescent="0.25">
      <c r="A5000" s="5">
        <v>4999</v>
      </c>
      <c r="B5000" s="5" t="s">
        <v>56</v>
      </c>
      <c r="C5000" s="5" t="s">
        <v>7</v>
      </c>
      <c r="D5000" s="5" t="s">
        <v>31</v>
      </c>
      <c r="E5000" s="6">
        <v>44859</v>
      </c>
      <c r="F5000" s="5">
        <v>401.11</v>
      </c>
      <c r="G5000" s="5" t="s">
        <v>81</v>
      </c>
      <c r="H5000" s="6">
        <v>44867</v>
      </c>
    </row>
    <row r="5001" spans="1:8" x14ac:dyDescent="0.25">
      <c r="A5001" s="5">
        <v>5000</v>
      </c>
      <c r="B5001" s="5" t="s">
        <v>74</v>
      </c>
      <c r="C5001" s="5" t="s">
        <v>4</v>
      </c>
      <c r="D5001" s="5" t="s">
        <v>32</v>
      </c>
      <c r="E5001" s="6">
        <v>45178</v>
      </c>
      <c r="F5001" s="5">
        <v>482.11</v>
      </c>
      <c r="G5001" s="5" t="s">
        <v>82</v>
      </c>
      <c r="H5001" s="5" t="s">
        <v>83</v>
      </c>
    </row>
  </sheetData>
  <autoFilter ref="A1:H5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Logistic Shipment Analysis</vt:lpstr>
      <vt:lpstr>Logistic Shipment Report</vt:lpstr>
      <vt:lpstr>Transform</vt:lpstr>
      <vt:lpstr>Country</vt:lpstr>
      <vt:lpstr>Products</vt:lpstr>
      <vt:lpstr>Sales Person</vt:lpstr>
      <vt:lpstr>Shipment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2024-09-11T05:56:53Z</dcterms:created>
  <dcterms:modified xsi:type="dcterms:W3CDTF">2026-05-04T11:25:53Z</dcterms:modified>
</cp:coreProperties>
</file>